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da-my.sharepoint.com/personal/szabina_stice_fda_gov/Documents/Desktop/EDT/IQA/EDT IQA Documents 06022026/Final documents/"/>
    </mc:Choice>
  </mc:AlternateContent>
  <xr:revisionPtr revIDLastSave="145" documentId="8_{26D70998-33E5-4C4F-991D-05A8D76B40DD}" xr6:coauthVersionLast="47" xr6:coauthVersionMax="47" xr10:uidLastSave="{19768696-2558-411A-9694-93B77AEE8062}"/>
  <bookViews>
    <workbookView xWindow="-25320" yWindow="-5520" windowWidth="25440" windowHeight="15270" xr2:uid="{C0FD8AB1-CBCD-49EE-81E4-EA3EE7570582}"/>
  </bookViews>
  <sheets>
    <sheet name="D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123" i="1" l="1"/>
  <c r="V3122" i="1"/>
  <c r="W3122" i="1" s="1"/>
  <c r="V3121" i="1"/>
  <c r="W3121" i="1" s="1"/>
  <c r="U3120" i="1"/>
  <c r="V3120" i="1" s="1"/>
  <c r="T3120" i="1"/>
  <c r="V3119" i="1"/>
  <c r="V3118" i="1"/>
  <c r="V3117" i="1"/>
  <c r="V3116" i="1"/>
  <c r="V3115" i="1"/>
  <c r="V3114" i="1"/>
  <c r="V3113" i="1"/>
  <c r="W3113" i="1" s="1"/>
  <c r="V3112" i="1"/>
  <c r="V3111" i="1"/>
  <c r="V3110" i="1"/>
  <c r="W3110" i="1" s="1"/>
  <c r="V3109" i="1"/>
  <c r="V3108" i="1"/>
  <c r="V3107" i="1"/>
  <c r="W3107" i="1" s="1"/>
  <c r="V3106" i="1"/>
  <c r="V3105" i="1"/>
  <c r="V3103" i="1"/>
  <c r="V3102" i="1"/>
  <c r="V3101" i="1"/>
  <c r="V3100" i="1"/>
  <c r="W3100" i="1" s="1"/>
  <c r="V3099" i="1"/>
  <c r="V3098" i="1"/>
  <c r="V3097" i="1"/>
  <c r="W3097" i="1" s="1"/>
  <c r="V3096" i="1"/>
  <c r="W3096" i="1" s="1"/>
  <c r="V3095" i="1"/>
  <c r="V3094" i="1"/>
  <c r="V3093" i="1"/>
  <c r="V3092" i="1"/>
  <c r="V3090" i="1"/>
  <c r="V3089" i="1"/>
  <c r="V3088" i="1"/>
  <c r="V3087" i="1"/>
  <c r="W3087" i="1" s="1"/>
  <c r="V3086" i="1"/>
  <c r="V3085" i="1"/>
  <c r="W3085" i="1" s="1"/>
  <c r="V3084" i="1"/>
  <c r="V3083" i="1"/>
  <c r="W3083" i="1" s="1"/>
  <c r="V3082" i="1"/>
  <c r="V3081" i="1"/>
  <c r="V3080" i="1"/>
  <c r="V3079" i="1"/>
  <c r="V3078" i="1"/>
  <c r="W3078" i="1" s="1"/>
  <c r="V3077" i="1"/>
  <c r="V3076" i="1"/>
  <c r="V3075" i="1"/>
  <c r="W3075" i="1" s="1"/>
  <c r="V3074" i="1"/>
  <c r="V3073" i="1"/>
  <c r="W3073" i="1" s="1"/>
  <c r="V3072" i="1"/>
  <c r="V3071" i="1"/>
  <c r="V3070" i="1"/>
  <c r="V3069" i="1"/>
  <c r="V3068" i="1"/>
  <c r="V3067" i="1"/>
  <c r="V3066" i="1"/>
  <c r="W3066" i="1" s="1"/>
  <c r="V3065" i="1"/>
  <c r="V3064" i="1"/>
  <c r="V3063" i="1"/>
  <c r="W3063" i="1" s="1"/>
  <c r="V3062" i="1"/>
  <c r="V3061" i="1"/>
  <c r="V3060" i="1"/>
  <c r="W3060" i="1" s="1"/>
  <c r="V3059" i="1"/>
  <c r="V3058" i="1"/>
  <c r="V3057" i="1"/>
  <c r="V3056" i="1"/>
  <c r="E3055" i="1"/>
  <c r="V3055" i="1" s="1"/>
  <c r="V3054" i="1"/>
  <c r="V3053" i="1"/>
  <c r="E3045" i="1"/>
  <c r="V3026" i="1"/>
  <c r="V3025" i="1"/>
  <c r="V3024" i="1"/>
  <c r="V3023" i="1"/>
  <c r="V3022" i="1"/>
  <c r="V3021" i="1"/>
  <c r="V3020" i="1"/>
  <c r="V3019" i="1"/>
  <c r="V3018" i="1"/>
  <c r="V3017" i="1"/>
  <c r="V3016" i="1"/>
  <c r="V3015" i="1"/>
  <c r="V3014" i="1"/>
  <c r="V3013" i="1"/>
  <c r="V3012" i="1"/>
  <c r="V3011" i="1"/>
  <c r="V3010" i="1"/>
  <c r="E3009" i="1"/>
  <c r="V3009" i="1" s="1"/>
  <c r="V3008" i="1"/>
  <c r="V3007" i="1"/>
  <c r="V3006" i="1"/>
  <c r="V3005" i="1"/>
  <c r="V3004" i="1"/>
  <c r="V3003" i="1"/>
  <c r="V3002" i="1"/>
  <c r="V2999" i="1"/>
  <c r="V2998" i="1"/>
  <c r="V2996" i="1"/>
  <c r="E2974" i="1"/>
  <c r="V3104" i="1"/>
  <c r="V3091" i="1"/>
  <c r="W3091" i="1" s="1"/>
  <c r="V2923" i="1"/>
  <c r="V2922" i="1"/>
  <c r="V2921" i="1"/>
  <c r="V2917" i="1"/>
  <c r="V2915" i="1"/>
  <c r="V2914" i="1"/>
  <c r="V2913" i="1"/>
  <c r="V2912" i="1"/>
  <c r="V2910" i="1"/>
  <c r="V2909" i="1"/>
  <c r="V2908" i="1"/>
  <c r="V2907" i="1"/>
  <c r="V2906" i="1"/>
  <c r="V2905" i="1"/>
  <c r="V2904" i="1"/>
  <c r="V2902" i="1"/>
  <c r="V2900" i="1"/>
  <c r="V2892" i="1"/>
  <c r="V2891" i="1"/>
  <c r="V2890" i="1"/>
  <c r="V2889" i="1"/>
  <c r="V2885" i="1"/>
  <c r="V2884" i="1"/>
  <c r="V2883" i="1"/>
  <c r="V2881" i="1"/>
  <c r="V2878" i="1"/>
  <c r="V2877" i="1"/>
  <c r="V2876" i="1"/>
  <c r="V2875" i="1"/>
  <c r="V2874" i="1"/>
  <c r="V2873" i="1"/>
  <c r="V2872" i="1"/>
  <c r="V2871" i="1"/>
  <c r="V2870" i="1"/>
  <c r="V2869" i="1"/>
  <c r="V2868" i="1"/>
  <c r="E2867" i="1"/>
  <c r="V2867" i="1" s="1"/>
  <c r="V2866" i="1"/>
  <c r="V2865" i="1"/>
  <c r="V2863" i="1"/>
  <c r="V2862" i="1"/>
  <c r="V2861" i="1"/>
  <c r="V2857" i="1"/>
  <c r="V2856" i="1"/>
  <c r="T2856" i="1"/>
  <c r="V2855" i="1"/>
  <c r="V2854" i="1"/>
  <c r="W2854" i="1" s="1"/>
  <c r="V2853" i="1"/>
  <c r="V2852" i="1"/>
  <c r="W2852" i="1" s="1"/>
  <c r="V2851" i="1"/>
  <c r="V2850" i="1"/>
  <c r="V2849" i="1"/>
  <c r="V2848" i="1"/>
  <c r="W2848" i="1" s="1"/>
  <c r="V2847" i="1"/>
  <c r="W2847" i="1" s="1"/>
  <c r="V2846" i="1"/>
  <c r="W2846" i="1" s="1"/>
  <c r="V2845" i="1"/>
  <c r="V2844" i="1"/>
  <c r="V2843" i="1"/>
  <c r="V2842" i="1"/>
  <c r="V2841" i="1"/>
  <c r="V2840" i="1"/>
  <c r="V2839" i="1"/>
  <c r="W2839" i="1" s="1"/>
  <c r="V2838" i="1"/>
  <c r="V2837" i="1"/>
  <c r="W2837" i="1" s="1"/>
  <c r="V2836" i="1"/>
  <c r="V2835" i="1"/>
  <c r="W2835" i="1" s="1"/>
  <c r="V2834" i="1"/>
  <c r="W2834" i="1" s="1"/>
  <c r="V2833" i="1"/>
  <c r="V2832" i="1"/>
  <c r="V2831" i="1"/>
  <c r="V2830" i="1"/>
  <c r="V2829" i="1"/>
  <c r="V2828" i="1"/>
  <c r="V2827" i="1"/>
  <c r="V2826" i="1"/>
  <c r="W2826" i="1" s="1"/>
  <c r="V2825" i="1"/>
  <c r="V2824" i="1"/>
  <c r="V2823" i="1"/>
  <c r="V2822" i="1"/>
  <c r="V2821" i="1"/>
  <c r="W2821" i="1" s="1"/>
  <c r="V2820" i="1"/>
  <c r="V2819" i="1"/>
  <c r="V2818" i="1"/>
  <c r="V2817" i="1"/>
  <c r="V2816" i="1"/>
  <c r="W2816" i="1" s="1"/>
  <c r="V2815" i="1"/>
  <c r="V2814" i="1"/>
  <c r="V2813" i="1"/>
  <c r="W2813" i="1" s="1"/>
  <c r="V2812" i="1"/>
  <c r="V2811" i="1"/>
  <c r="W2811" i="1" s="1"/>
  <c r="V2810" i="1"/>
  <c r="W2810" i="1" s="1"/>
  <c r="V2809" i="1"/>
  <c r="W2809" i="1" s="1"/>
  <c r="V2808" i="1"/>
  <c r="W2808" i="1" s="1"/>
  <c r="V2807" i="1"/>
  <c r="W2807" i="1" s="1"/>
  <c r="V2806" i="1"/>
  <c r="V2805" i="1"/>
  <c r="V2804" i="1"/>
  <c r="V2803" i="1"/>
  <c r="W2803" i="1" s="1"/>
  <c r="V2802" i="1"/>
  <c r="V2801" i="1"/>
  <c r="V2800" i="1"/>
  <c r="V2799" i="1"/>
  <c r="W2799" i="1" s="1"/>
  <c r="V2798" i="1"/>
  <c r="V2797" i="1"/>
  <c r="V2796" i="1"/>
  <c r="W2796" i="1" s="1"/>
  <c r="V2795" i="1"/>
  <c r="V2794" i="1"/>
  <c r="W2793" i="1"/>
  <c r="V2792" i="1"/>
  <c r="V2791" i="1"/>
  <c r="V2790" i="1"/>
  <c r="V2789" i="1"/>
  <c r="V2788" i="1"/>
  <c r="V2787" i="1"/>
  <c r="V2786" i="1"/>
  <c r="V2785" i="1"/>
  <c r="V2784" i="1"/>
  <c r="V2783" i="1"/>
  <c r="V2782" i="1"/>
  <c r="V2781" i="1"/>
  <c r="V2780" i="1"/>
  <c r="V2779" i="1"/>
  <c r="W2779" i="1" s="1"/>
  <c r="V2778" i="1"/>
  <c r="V2777" i="1"/>
  <c r="V2776" i="1"/>
  <c r="V2775" i="1"/>
  <c r="V2774" i="1"/>
  <c r="V2773" i="1"/>
  <c r="V2772" i="1"/>
  <c r="V2771" i="1"/>
  <c r="V2770" i="1"/>
  <c r="W2770" i="1" s="1"/>
  <c r="V2769" i="1"/>
  <c r="V2768" i="1"/>
  <c r="V2767" i="1"/>
  <c r="V2766" i="1"/>
  <c r="W2766" i="1" s="1"/>
  <c r="V2765" i="1"/>
  <c r="V2764" i="1"/>
  <c r="V2763" i="1"/>
  <c r="E2762" i="1"/>
  <c r="V2762" i="1" s="1"/>
  <c r="W2762" i="1" s="1"/>
  <c r="V2761" i="1"/>
  <c r="V2760" i="1"/>
  <c r="V2759" i="1"/>
  <c r="V2758" i="1"/>
  <c r="V2757" i="1"/>
  <c r="V2756" i="1"/>
  <c r="V2755" i="1"/>
  <c r="V2754" i="1"/>
  <c r="W2754" i="1" s="1"/>
  <c r="V2753" i="1"/>
  <c r="W2753" i="1" s="1"/>
  <c r="V2752" i="1"/>
  <c r="W2752" i="1" s="1"/>
  <c r="V2751" i="1"/>
  <c r="V2750" i="1"/>
  <c r="W2750" i="1" s="1"/>
  <c r="V2749" i="1"/>
  <c r="W2749" i="1" s="1"/>
  <c r="V2748" i="1"/>
  <c r="V2747" i="1"/>
  <c r="V2746" i="1"/>
  <c r="W2746" i="1" s="1"/>
  <c r="V2745" i="1"/>
  <c r="V2744" i="1"/>
  <c r="W2744" i="1" s="1"/>
  <c r="V2743" i="1"/>
  <c r="V2742" i="1"/>
  <c r="V2741" i="1"/>
  <c r="W2741" i="1" s="1"/>
  <c r="V2740" i="1"/>
  <c r="V2739" i="1"/>
  <c r="V2738" i="1"/>
  <c r="W2738" i="1" s="1"/>
  <c r="V2737" i="1"/>
  <c r="W2737" i="1" s="1"/>
  <c r="V2736" i="1"/>
  <c r="W2736" i="1" s="1"/>
  <c r="V2735" i="1"/>
  <c r="W2735" i="1" s="1"/>
  <c r="V2734" i="1"/>
  <c r="V2733" i="1"/>
  <c r="W2733" i="1" s="1"/>
  <c r="V2732" i="1"/>
  <c r="V2731" i="1"/>
  <c r="W2731" i="1" s="1"/>
  <c r="V2730" i="1"/>
  <c r="V2729" i="1"/>
  <c r="V2728" i="1"/>
  <c r="W2728" i="1" s="1"/>
  <c r="V2727" i="1"/>
  <c r="W2727" i="1" s="1"/>
  <c r="V2726" i="1"/>
  <c r="V2725" i="1"/>
  <c r="V2724" i="1"/>
  <c r="V2723" i="1"/>
  <c r="V2722" i="1"/>
  <c r="V2721" i="1"/>
  <c r="V2720" i="1"/>
  <c r="V2719" i="1"/>
  <c r="V2718" i="1"/>
  <c r="V2717" i="1"/>
  <c r="W2717" i="1" s="1"/>
  <c r="V2716" i="1"/>
  <c r="W2716" i="1" s="1"/>
  <c r="V2715" i="1"/>
  <c r="W2715" i="1" s="1"/>
  <c r="V2714" i="1"/>
  <c r="W2714" i="1" s="1"/>
  <c r="V2713" i="1"/>
  <c r="V2712" i="1"/>
  <c r="V2711" i="1"/>
  <c r="V2710" i="1"/>
  <c r="V2709" i="1"/>
  <c r="V2708" i="1"/>
  <c r="W2708" i="1" s="1"/>
  <c r="V2707" i="1"/>
  <c r="V2706" i="1"/>
  <c r="V2705" i="1"/>
  <c r="V2704" i="1"/>
  <c r="V2703" i="1"/>
  <c r="V2702" i="1"/>
  <c r="W2702" i="1" s="1"/>
  <c r="V2701" i="1"/>
  <c r="V2700" i="1"/>
  <c r="V2699" i="1"/>
  <c r="V2698" i="1"/>
  <c r="V2697" i="1"/>
  <c r="W2697" i="1" s="1"/>
  <c r="V2696" i="1"/>
  <c r="V2695" i="1"/>
  <c r="W2695" i="1" s="1"/>
  <c r="V2694" i="1"/>
  <c r="V2693" i="1"/>
  <c r="V2692" i="1"/>
  <c r="V2691" i="1"/>
  <c r="V2690" i="1"/>
  <c r="W2690" i="1" s="1"/>
  <c r="V2689" i="1"/>
  <c r="V2688" i="1"/>
  <c r="V2687" i="1"/>
  <c r="V2686" i="1"/>
  <c r="V2685" i="1"/>
  <c r="W2685" i="1" s="1"/>
  <c r="E2684" i="1"/>
  <c r="V2684" i="1" s="1"/>
  <c r="V2683" i="1"/>
  <c r="W2683" i="1" s="1"/>
  <c r="V2682" i="1"/>
  <c r="V2681" i="1"/>
  <c r="V2680" i="1"/>
  <c r="W2680" i="1" s="1"/>
  <c r="V2679" i="1"/>
  <c r="V2678" i="1"/>
  <c r="V2677" i="1"/>
  <c r="W2677" i="1" s="1"/>
  <c r="V2676" i="1"/>
  <c r="V2675" i="1"/>
  <c r="V2674" i="1"/>
  <c r="W2674" i="1" s="1"/>
  <c r="V2673" i="1"/>
  <c r="V2672" i="1"/>
  <c r="V2671" i="1"/>
  <c r="W2671" i="1" s="1"/>
  <c r="V2670" i="1"/>
  <c r="V2669" i="1"/>
  <c r="V2668" i="1"/>
  <c r="W2668" i="1" s="1"/>
  <c r="V2667" i="1"/>
  <c r="V2666" i="1"/>
  <c r="V2665" i="1"/>
  <c r="W2665" i="1" s="1"/>
  <c r="V2664" i="1"/>
  <c r="V2663" i="1"/>
  <c r="V2662" i="1"/>
  <c r="W2662" i="1" s="1"/>
  <c r="V2661" i="1"/>
  <c r="V2660" i="1"/>
  <c r="V2659" i="1"/>
  <c r="W2659" i="1" s="1"/>
  <c r="V2658" i="1"/>
  <c r="V2657" i="1"/>
  <c r="V2656" i="1"/>
  <c r="W2656" i="1" s="1"/>
  <c r="V2655" i="1"/>
  <c r="V2654" i="1"/>
  <c r="V2653" i="1"/>
  <c r="W2653" i="1" s="1"/>
  <c r="V2652" i="1"/>
  <c r="V2651" i="1"/>
  <c r="V2650" i="1"/>
  <c r="W2650" i="1" s="1"/>
  <c r="V2649" i="1"/>
  <c r="V2648" i="1"/>
  <c r="V2647" i="1"/>
  <c r="W2647" i="1" s="1"/>
  <c r="V2646" i="1"/>
  <c r="V2645" i="1"/>
  <c r="V2644" i="1"/>
  <c r="W2644" i="1" s="1"/>
  <c r="V2643" i="1"/>
  <c r="V2642" i="1"/>
  <c r="V2641" i="1"/>
  <c r="V2640" i="1"/>
  <c r="V2639" i="1"/>
  <c r="V2638" i="1"/>
  <c r="W2638" i="1" s="1"/>
  <c r="V2637" i="1"/>
  <c r="V2636" i="1"/>
  <c r="V2635" i="1"/>
  <c r="W2635" i="1" s="1"/>
  <c r="V2634" i="1"/>
  <c r="V2633" i="1"/>
  <c r="V2632" i="1"/>
  <c r="W2632" i="1" s="1"/>
  <c r="V2631" i="1"/>
  <c r="V2630" i="1"/>
  <c r="V2629" i="1"/>
  <c r="W2629" i="1" s="1"/>
  <c r="V2628" i="1"/>
  <c r="V2627" i="1"/>
  <c r="V2626" i="1"/>
  <c r="W2626" i="1" s="1"/>
  <c r="V2625" i="1"/>
  <c r="W2625" i="1" s="1"/>
  <c r="V2624" i="1"/>
  <c r="V2623" i="1"/>
  <c r="W2623" i="1" s="1"/>
  <c r="V2622" i="1"/>
  <c r="V2621" i="1"/>
  <c r="V2620" i="1"/>
  <c r="W2620" i="1" s="1"/>
  <c r="V2619" i="1"/>
  <c r="V2618" i="1"/>
  <c r="V2582" i="1"/>
  <c r="V2581" i="1"/>
  <c r="V2580" i="1"/>
  <c r="V2579" i="1"/>
  <c r="V2578" i="1"/>
  <c r="V2577" i="1"/>
  <c r="V2576" i="1"/>
  <c r="V2575" i="1"/>
  <c r="V2574" i="1"/>
  <c r="V2573" i="1"/>
  <c r="V2572" i="1"/>
  <c r="V2571" i="1"/>
  <c r="V2570" i="1"/>
  <c r="V2569" i="1"/>
  <c r="V2568" i="1"/>
  <c r="V2567" i="1"/>
  <c r="V2566" i="1"/>
  <c r="V2565" i="1"/>
  <c r="V2564" i="1"/>
  <c r="V2563" i="1"/>
  <c r="V2562" i="1"/>
  <c r="V2561" i="1"/>
  <c r="V2560" i="1"/>
  <c r="V2559" i="1"/>
  <c r="V2558" i="1"/>
  <c r="V2557" i="1"/>
  <c r="V2556" i="1"/>
  <c r="V2555" i="1"/>
  <c r="V2554" i="1"/>
  <c r="V2553" i="1"/>
  <c r="V2552" i="1"/>
  <c r="V2551" i="1"/>
  <c r="V2550" i="1"/>
  <c r="V2549" i="1"/>
  <c r="V2548" i="1"/>
  <c r="V2547" i="1"/>
  <c r="V2546" i="1"/>
  <c r="V2545" i="1"/>
  <c r="V2544" i="1"/>
  <c r="V2543" i="1"/>
  <c r="V2542" i="1"/>
  <c r="V2541" i="1"/>
  <c r="V2540" i="1"/>
  <c r="V2539" i="1"/>
  <c r="V2538" i="1"/>
  <c r="V2537" i="1"/>
  <c r="V2536" i="1"/>
  <c r="V2535" i="1"/>
  <c r="V2534" i="1"/>
  <c r="V2533" i="1"/>
  <c r="V2532" i="1"/>
  <c r="V2531" i="1"/>
  <c r="V2530" i="1"/>
  <c r="V2529" i="1"/>
  <c r="V2528" i="1"/>
  <c r="V2527" i="1"/>
  <c r="V2526" i="1"/>
  <c r="V2525" i="1"/>
  <c r="V2524" i="1"/>
  <c r="V2523" i="1"/>
  <c r="V2522" i="1"/>
  <c r="V2521" i="1"/>
  <c r="V2520" i="1"/>
  <c r="V2519" i="1"/>
  <c r="V2518" i="1"/>
  <c r="V2517" i="1"/>
  <c r="V2516" i="1"/>
  <c r="V2515" i="1"/>
  <c r="V2514" i="1"/>
  <c r="V2513" i="1"/>
  <c r="V2512" i="1"/>
  <c r="V2511" i="1"/>
  <c r="V2510" i="1"/>
  <c r="V2509" i="1"/>
  <c r="V2508" i="1"/>
  <c r="V2507" i="1"/>
  <c r="V2506" i="1"/>
  <c r="V2505" i="1"/>
  <c r="V2504" i="1"/>
  <c r="V2503" i="1"/>
  <c r="V2502" i="1"/>
  <c r="V2501" i="1"/>
  <c r="V2500" i="1"/>
  <c r="V2499" i="1"/>
  <c r="V2498" i="1"/>
  <c r="V2497" i="1"/>
  <c r="V2496" i="1"/>
  <c r="V2495" i="1"/>
  <c r="V2494" i="1"/>
  <c r="V2493" i="1"/>
  <c r="V2492" i="1"/>
  <c r="V2491" i="1"/>
  <c r="V2490" i="1"/>
  <c r="V2489" i="1"/>
  <c r="V2488" i="1"/>
  <c r="V2487" i="1"/>
  <c r="V2486" i="1"/>
  <c r="V2485" i="1"/>
  <c r="E2484" i="1"/>
  <c r="V2484" i="1" s="1"/>
  <c r="V2483" i="1"/>
  <c r="V2482" i="1"/>
  <c r="V2481" i="1"/>
  <c r="V2480" i="1"/>
  <c r="V2479" i="1"/>
  <c r="V2478" i="1"/>
  <c r="V2477" i="1"/>
  <c r="V2473" i="1"/>
  <c r="V2472" i="1"/>
  <c r="V2471" i="1"/>
  <c r="V2470" i="1"/>
  <c r="V2469" i="1"/>
  <c r="V2468" i="1"/>
  <c r="V2466" i="1"/>
  <c r="V2465" i="1"/>
  <c r="V2464" i="1"/>
  <c r="V2462" i="1"/>
  <c r="V2461" i="1"/>
  <c r="V2460" i="1"/>
  <c r="V2459" i="1"/>
  <c r="V2458" i="1"/>
  <c r="V2457" i="1"/>
  <c r="V2453" i="1"/>
  <c r="E2428" i="1"/>
  <c r="V2370" i="1"/>
  <c r="V2369" i="1"/>
  <c r="V2368" i="1"/>
  <c r="V2367" i="1"/>
  <c r="V2366" i="1"/>
  <c r="V2365" i="1"/>
  <c r="V2364" i="1"/>
  <c r="V2363" i="1"/>
  <c r="V2362" i="1"/>
  <c r="V2361" i="1"/>
  <c r="V2360" i="1"/>
  <c r="V2359" i="1"/>
  <c r="V2358" i="1"/>
  <c r="V2357" i="1"/>
  <c r="V2355" i="1"/>
  <c r="V2354" i="1"/>
  <c r="V2353" i="1"/>
  <c r="V2352" i="1"/>
  <c r="V2351" i="1"/>
  <c r="V2350" i="1"/>
  <c r="V2349" i="1"/>
  <c r="V2347" i="1"/>
  <c r="V2346" i="1"/>
  <c r="V2344" i="1"/>
  <c r="V2343" i="1"/>
  <c r="V2342" i="1"/>
  <c r="V2341" i="1"/>
  <c r="V2339" i="1"/>
  <c r="V2338" i="1"/>
  <c r="V2336" i="1"/>
  <c r="V2335" i="1"/>
  <c r="V2334" i="1"/>
  <c r="V2333" i="1"/>
  <c r="V2332" i="1"/>
  <c r="V2331" i="1"/>
  <c r="V2330" i="1"/>
  <c r="V2328" i="1"/>
  <c r="V2327" i="1"/>
  <c r="V2325" i="1"/>
  <c r="V2324" i="1"/>
  <c r="V2323" i="1"/>
  <c r="V2322" i="1"/>
  <c r="V2321" i="1"/>
  <c r="V2319" i="1"/>
  <c r="V2316" i="1"/>
  <c r="V2315" i="1"/>
  <c r="V2314" i="1"/>
  <c r="V2313" i="1"/>
  <c r="V2312" i="1"/>
  <c r="V2311" i="1"/>
  <c r="V2310" i="1"/>
  <c r="V2309" i="1"/>
  <c r="V2308" i="1"/>
  <c r="V2307" i="1"/>
  <c r="V2305" i="1"/>
  <c r="V2304" i="1"/>
  <c r="V2295" i="1"/>
  <c r="V2294" i="1"/>
  <c r="V2293" i="1"/>
  <c r="V2289" i="1"/>
  <c r="V2288" i="1"/>
  <c r="W2288" i="1" s="1"/>
  <c r="V2287" i="1"/>
  <c r="W2287" i="1" s="1"/>
  <c r="V2286" i="1"/>
  <c r="W2286" i="1" s="1"/>
  <c r="V2285" i="1"/>
  <c r="V2284" i="1"/>
  <c r="V2283" i="1"/>
  <c r="W2283" i="1" s="1"/>
  <c r="V2282" i="1"/>
  <c r="V2281" i="1"/>
  <c r="V2280" i="1"/>
  <c r="V2279" i="1"/>
  <c r="V2278" i="1"/>
  <c r="V2277" i="1"/>
  <c r="W2277" i="1" s="1"/>
  <c r="W2276" i="1"/>
  <c r="V2275" i="1"/>
  <c r="V2274" i="1"/>
  <c r="W2274" i="1" s="1"/>
  <c r="V2273" i="1"/>
  <c r="V2272" i="1"/>
  <c r="V2271" i="1"/>
  <c r="W2271" i="1" s="1"/>
  <c r="V2270" i="1"/>
  <c r="V2269" i="1"/>
  <c r="V2268" i="1"/>
  <c r="W2268" i="1" s="1"/>
  <c r="V2267" i="1"/>
  <c r="V2266" i="1"/>
  <c r="V2265" i="1"/>
  <c r="V2264" i="1"/>
  <c r="V2263" i="1"/>
  <c r="V2262" i="1"/>
  <c r="V2261" i="1"/>
  <c r="V2260" i="1"/>
  <c r="V2259" i="1"/>
  <c r="V2258" i="1"/>
  <c r="P2258" i="1"/>
  <c r="V2257" i="1"/>
  <c r="W2257" i="1" s="1"/>
  <c r="V2256" i="1"/>
  <c r="V2255" i="1"/>
  <c r="V2254" i="1"/>
  <c r="V2253" i="1"/>
  <c r="V2252" i="1"/>
  <c r="W2252" i="1" s="1"/>
  <c r="V2251" i="1"/>
  <c r="V2250" i="1"/>
  <c r="W2250" i="1" s="1"/>
  <c r="V2249" i="1"/>
  <c r="V2248" i="1"/>
  <c r="W2248" i="1" s="1"/>
  <c r="V2247" i="1"/>
  <c r="W2247" i="1" s="1"/>
  <c r="V2246" i="1"/>
  <c r="W2246" i="1" s="1"/>
  <c r="V2245" i="1"/>
  <c r="V2244" i="1"/>
  <c r="V2243" i="1"/>
  <c r="W2243" i="1" s="1"/>
  <c r="V2242" i="1"/>
  <c r="V2241" i="1"/>
  <c r="V2240" i="1"/>
  <c r="V2239" i="1"/>
  <c r="V2238" i="1"/>
  <c r="V2237" i="1"/>
  <c r="W2237" i="1" s="1"/>
  <c r="V2236" i="1"/>
  <c r="V2235" i="1"/>
  <c r="W2235" i="1" s="1"/>
  <c r="V2234" i="1"/>
  <c r="W2234" i="1" s="1"/>
  <c r="V2233" i="1"/>
  <c r="W2233" i="1" s="1"/>
  <c r="V2232" i="1"/>
  <c r="W2232" i="1" s="1"/>
  <c r="V2231" i="1"/>
  <c r="W2231" i="1" s="1"/>
  <c r="V2230" i="1"/>
  <c r="V2229" i="1"/>
  <c r="V2228" i="1"/>
  <c r="W2228" i="1" s="1"/>
  <c r="V2227" i="1"/>
  <c r="V2226" i="1"/>
  <c r="W2226" i="1" s="1"/>
  <c r="V2225" i="1"/>
  <c r="V2224" i="1"/>
  <c r="V2223" i="1"/>
  <c r="W2223" i="1" s="1"/>
  <c r="V2222" i="1"/>
  <c r="W2222" i="1" s="1"/>
  <c r="V2221" i="1"/>
  <c r="V2220" i="1"/>
  <c r="V2219" i="1"/>
  <c r="V2218" i="1"/>
  <c r="V2217" i="1"/>
  <c r="W2217" i="1" s="1"/>
  <c r="V2216" i="1"/>
  <c r="W2216" i="1" s="1"/>
  <c r="V2215" i="1"/>
  <c r="V2214" i="1"/>
  <c r="W2214" i="1" s="1"/>
  <c r="V2213" i="1"/>
  <c r="W2213" i="1" s="1"/>
  <c r="V2212" i="1"/>
  <c r="V2211" i="1"/>
  <c r="V2210" i="1"/>
  <c r="W2210" i="1" s="1"/>
  <c r="V2209" i="1"/>
  <c r="V2208" i="1"/>
  <c r="V2207" i="1"/>
  <c r="V2206" i="1"/>
  <c r="V2205" i="1"/>
  <c r="V2204" i="1"/>
  <c r="V2203" i="1"/>
  <c r="W2203" i="1" s="1"/>
  <c r="V2202" i="1"/>
  <c r="W2202" i="1" s="1"/>
  <c r="V2201" i="1"/>
  <c r="V2200" i="1"/>
  <c r="V2199" i="1"/>
  <c r="V2198" i="1"/>
  <c r="V2197" i="1"/>
  <c r="V2196" i="1"/>
  <c r="V2195" i="1"/>
  <c r="V2194" i="1"/>
  <c r="V2193" i="1"/>
  <c r="V2192" i="1"/>
  <c r="V2191" i="1"/>
  <c r="W2191" i="1" s="1"/>
  <c r="V2190" i="1"/>
  <c r="W2190" i="1" s="1"/>
  <c r="V2189" i="1"/>
  <c r="V2188" i="1"/>
  <c r="V2187" i="1"/>
  <c r="V2186" i="1"/>
  <c r="V2185" i="1"/>
  <c r="V2184" i="1"/>
  <c r="V2183" i="1"/>
  <c r="W2183" i="1" s="1"/>
  <c r="V2182" i="1"/>
  <c r="V2181" i="1"/>
  <c r="V2180" i="1"/>
  <c r="V2179" i="1"/>
  <c r="W2179" i="1" s="1"/>
  <c r="V2178" i="1"/>
  <c r="V2177" i="1"/>
  <c r="W2177" i="1" s="1"/>
  <c r="V2176" i="1"/>
  <c r="V2175" i="1"/>
  <c r="V2174" i="1"/>
  <c r="V2173" i="1"/>
  <c r="V2172" i="1"/>
  <c r="W2172" i="1" s="1"/>
  <c r="V2171" i="1"/>
  <c r="V2170" i="1"/>
  <c r="V2169" i="1"/>
  <c r="W2169" i="1" s="1"/>
  <c r="V2168" i="1"/>
  <c r="V2167" i="1"/>
  <c r="W2167" i="1" s="1"/>
  <c r="V2166" i="1"/>
  <c r="W2166" i="1" s="1"/>
  <c r="V2165" i="1"/>
  <c r="V2164" i="1"/>
  <c r="V2163" i="1"/>
  <c r="V2162" i="1"/>
  <c r="V2161" i="1"/>
  <c r="W2161" i="1" s="1"/>
  <c r="V2160" i="1"/>
  <c r="V2159" i="1"/>
  <c r="V2158" i="1"/>
  <c r="W2158" i="1" s="1"/>
  <c r="V2157" i="1"/>
  <c r="W2157" i="1" s="1"/>
  <c r="V2156" i="1"/>
  <c r="V2155" i="1"/>
  <c r="W2155" i="1" s="1"/>
  <c r="V2154" i="1"/>
  <c r="V2153" i="1"/>
  <c r="V2152" i="1"/>
  <c r="V2151" i="1"/>
  <c r="V2150" i="1"/>
  <c r="V2149" i="1"/>
  <c r="V2148" i="1"/>
  <c r="W2148" i="1" s="1"/>
  <c r="V2147" i="1"/>
  <c r="W2147" i="1" s="1"/>
  <c r="V2146" i="1"/>
  <c r="V2145" i="1"/>
  <c r="W2145" i="1" s="1"/>
  <c r="V2144" i="1"/>
  <c r="V2143" i="1"/>
  <c r="V2142" i="1"/>
  <c r="W2142" i="1" s="1"/>
  <c r="V2141" i="1"/>
  <c r="V2140" i="1"/>
  <c r="V2139" i="1"/>
  <c r="W2139" i="1" s="1"/>
  <c r="V2138" i="1"/>
  <c r="W2138" i="1" s="1"/>
  <c r="V2137" i="1"/>
  <c r="V2136" i="1"/>
  <c r="V2135" i="1"/>
  <c r="W2135" i="1" s="1"/>
  <c r="V2134" i="1"/>
  <c r="V2133" i="1"/>
  <c r="V2132" i="1"/>
  <c r="W2132" i="1" s="1"/>
  <c r="V2131" i="1"/>
  <c r="V2130" i="1"/>
  <c r="V2129" i="1"/>
  <c r="W2129" i="1" s="1"/>
  <c r="V2128" i="1"/>
  <c r="V2127" i="1"/>
  <c r="V2126" i="1"/>
  <c r="V2125" i="1"/>
  <c r="V2124" i="1"/>
  <c r="W2124" i="1" s="1"/>
  <c r="V2123" i="1"/>
  <c r="V2122" i="1"/>
  <c r="V2121" i="1"/>
  <c r="W2121" i="1" s="1"/>
  <c r="V2120" i="1"/>
  <c r="V2119" i="1"/>
  <c r="V2118" i="1"/>
  <c r="V2117" i="1"/>
  <c r="V2116" i="1"/>
  <c r="V2115" i="1"/>
  <c r="W2115" i="1" s="1"/>
  <c r="V2114" i="1"/>
  <c r="W2114" i="1" s="1"/>
  <c r="V2113" i="1"/>
  <c r="V2112" i="1"/>
  <c r="V2111" i="1"/>
  <c r="W2111" i="1" s="1"/>
  <c r="V2110" i="1"/>
  <c r="V2109" i="1"/>
  <c r="W2109" i="1" s="1"/>
  <c r="V2108" i="1"/>
  <c r="V2107" i="1"/>
  <c r="V2106" i="1"/>
  <c r="V2105" i="1"/>
  <c r="V2104" i="1"/>
  <c r="V2103" i="1"/>
  <c r="W2103" i="1" s="1"/>
  <c r="V2102" i="1"/>
  <c r="V2101" i="1"/>
  <c r="V2100" i="1"/>
  <c r="V2099" i="1"/>
  <c r="V2098" i="1"/>
  <c r="V2097" i="1"/>
  <c r="W2097" i="1" s="1"/>
  <c r="V2096" i="1"/>
  <c r="V2095" i="1"/>
  <c r="V2094" i="1"/>
  <c r="V2093" i="1"/>
  <c r="V2092" i="1"/>
  <c r="V2091" i="1"/>
  <c r="W2091" i="1" s="1"/>
  <c r="V2090" i="1"/>
  <c r="W2090" i="1" s="1"/>
  <c r="V2089" i="1"/>
  <c r="V2088" i="1"/>
  <c r="V2087" i="1"/>
  <c r="V2086" i="1"/>
  <c r="V2085" i="1"/>
  <c r="V2084" i="1"/>
  <c r="W2084" i="1" s="1"/>
  <c r="V2083" i="1"/>
  <c r="V2082" i="1"/>
  <c r="V2081" i="1"/>
  <c r="V2080" i="1"/>
  <c r="V2079" i="1"/>
  <c r="W2079" i="1" s="1"/>
  <c r="V2078" i="1"/>
  <c r="V2077" i="1"/>
  <c r="V2076" i="1"/>
  <c r="W2076" i="1" s="1"/>
  <c r="V2075" i="1"/>
  <c r="W2075" i="1" s="1"/>
  <c r="V2074" i="1"/>
  <c r="V2073" i="1"/>
  <c r="W2073" i="1" s="1"/>
  <c r="V2072" i="1"/>
  <c r="V2071" i="1"/>
  <c r="V2070" i="1"/>
  <c r="E2069" i="1"/>
  <c r="V2069" i="1" s="1"/>
  <c r="W2069" i="1" s="1"/>
  <c r="V2068" i="1"/>
  <c r="V2067" i="1"/>
  <c r="V2066" i="1"/>
  <c r="V2065" i="1"/>
  <c r="V2064" i="1"/>
  <c r="W2064" i="1" s="1"/>
  <c r="V2063" i="1"/>
  <c r="V2062" i="1"/>
  <c r="V2061" i="1"/>
  <c r="V2060" i="1"/>
  <c r="V2059" i="1"/>
  <c r="V2058" i="1"/>
  <c r="V2057" i="1"/>
  <c r="V2056" i="1"/>
  <c r="W2056" i="1" s="1"/>
  <c r="V2055" i="1"/>
  <c r="V2054" i="1"/>
  <c r="W2054" i="1" s="1"/>
  <c r="V2053" i="1"/>
  <c r="V2052" i="1"/>
  <c r="V2051" i="1"/>
  <c r="V2050" i="1"/>
  <c r="V2049" i="1"/>
  <c r="V2048" i="1"/>
  <c r="W2048" i="1" s="1"/>
  <c r="V2047" i="1"/>
  <c r="V2046" i="1"/>
  <c r="V2045" i="1"/>
  <c r="V2044" i="1"/>
  <c r="G2044" i="1"/>
  <c r="V2043" i="1"/>
  <c r="V2042" i="1"/>
  <c r="V2041" i="1"/>
  <c r="V2040" i="1"/>
  <c r="V2039" i="1"/>
  <c r="V2038" i="1"/>
  <c r="V2037" i="1"/>
  <c r="W2037" i="1" s="1"/>
  <c r="V2036" i="1"/>
  <c r="V2035" i="1"/>
  <c r="V2034" i="1"/>
  <c r="W2034" i="1" s="1"/>
  <c r="V2033" i="1"/>
  <c r="V2032" i="1"/>
  <c r="V2031" i="1"/>
  <c r="V2030" i="1"/>
  <c r="V2029" i="1"/>
  <c r="V2028" i="1"/>
  <c r="V2027" i="1"/>
  <c r="V2026" i="1"/>
  <c r="V2025" i="1"/>
  <c r="V2024" i="1"/>
  <c r="V2023" i="1"/>
  <c r="V2022" i="1"/>
  <c r="V2021" i="1"/>
  <c r="V2020" i="1"/>
  <c r="V2019" i="1"/>
  <c r="W2019" i="1" s="1"/>
  <c r="V2018" i="1"/>
  <c r="V2017" i="1"/>
  <c r="V2016" i="1"/>
  <c r="V2015" i="1"/>
  <c r="V2014" i="1"/>
  <c r="V2013" i="1"/>
  <c r="V2012" i="1"/>
  <c r="W2012" i="1" s="1"/>
  <c r="V2011" i="1"/>
  <c r="V2010" i="1"/>
  <c r="V2009" i="1"/>
  <c r="V2008" i="1"/>
  <c r="V2007" i="1"/>
  <c r="V2006" i="1"/>
  <c r="V2005" i="1"/>
  <c r="V2004" i="1"/>
  <c r="V2003" i="1"/>
  <c r="W2003" i="1" s="1"/>
  <c r="V2002" i="1"/>
  <c r="V2001" i="1"/>
  <c r="W2001" i="1" s="1"/>
  <c r="V2000" i="1"/>
  <c r="V1999" i="1"/>
  <c r="V1998" i="1"/>
  <c r="V1997" i="1"/>
  <c r="V1996" i="1"/>
  <c r="V1995" i="1"/>
  <c r="V1994" i="1"/>
  <c r="V1993" i="1"/>
  <c r="V1992" i="1"/>
  <c r="W1992" i="1" s="1"/>
  <c r="V1991" i="1"/>
  <c r="V1990" i="1"/>
  <c r="V1989" i="1"/>
  <c r="V1988" i="1"/>
  <c r="W1988" i="1" s="1"/>
  <c r="V1987" i="1"/>
  <c r="V1986" i="1"/>
  <c r="V1985" i="1"/>
  <c r="W1985" i="1" s="1"/>
  <c r="E1984" i="1"/>
  <c r="V1984" i="1" s="1"/>
  <c r="V1983" i="1"/>
  <c r="W1983" i="1" s="1"/>
  <c r="V1982" i="1"/>
  <c r="V1981" i="1"/>
  <c r="V1980" i="1"/>
  <c r="W1980" i="1" s="1"/>
  <c r="V1979" i="1"/>
  <c r="W1979" i="1" s="1"/>
  <c r="V1978" i="1"/>
  <c r="W1978" i="1" s="1"/>
  <c r="V1977" i="1"/>
  <c r="V1976" i="1"/>
  <c r="V1975" i="1"/>
  <c r="V1974" i="1"/>
  <c r="W1974" i="1" s="1"/>
  <c r="V1973" i="1"/>
  <c r="W1973" i="1" s="1"/>
  <c r="V1972" i="1"/>
  <c r="V1971" i="1"/>
  <c r="V1970" i="1"/>
  <c r="V1969" i="1"/>
  <c r="W1969" i="1" s="1"/>
  <c r="V1968" i="1"/>
  <c r="W1968" i="1" s="1"/>
  <c r="V1967" i="1"/>
  <c r="W1967" i="1" s="1"/>
  <c r="V1966" i="1"/>
  <c r="W1966" i="1" s="1"/>
  <c r="V1965" i="1"/>
  <c r="V1964" i="1"/>
  <c r="W1964" i="1" s="1"/>
  <c r="V1963" i="1"/>
  <c r="V1962" i="1"/>
  <c r="V1961" i="1"/>
  <c r="V1960" i="1"/>
  <c r="V1959" i="1"/>
  <c r="W1959" i="1" s="1"/>
  <c r="V1958" i="1"/>
  <c r="V1957" i="1"/>
  <c r="V1956" i="1"/>
  <c r="W1956" i="1" s="1"/>
  <c r="V1955" i="1"/>
  <c r="V1954" i="1"/>
  <c r="W1954" i="1" s="1"/>
  <c r="V1953" i="1"/>
  <c r="V1952" i="1"/>
  <c r="W1952" i="1" s="1"/>
  <c r="V1951" i="1"/>
  <c r="V1950" i="1"/>
  <c r="W1950" i="1" s="1"/>
  <c r="V1949" i="1"/>
  <c r="V1948" i="1"/>
  <c r="V1947" i="1"/>
  <c r="V1946" i="1"/>
  <c r="V1945" i="1"/>
  <c r="W1945" i="1" s="1"/>
  <c r="V1944" i="1"/>
  <c r="V1943" i="1"/>
  <c r="V1942" i="1"/>
  <c r="V1941" i="1"/>
  <c r="V1940" i="1"/>
  <c r="V1939" i="1"/>
  <c r="V1938" i="1"/>
  <c r="V1937" i="1"/>
  <c r="V1936" i="1"/>
  <c r="V1935" i="1"/>
  <c r="W1935" i="1" s="1"/>
  <c r="V1934" i="1"/>
  <c r="V1933" i="1"/>
  <c r="V1932" i="1"/>
  <c r="W1932" i="1" s="1"/>
  <c r="V1931" i="1"/>
  <c r="V1930" i="1"/>
  <c r="V1929" i="1"/>
  <c r="V1928" i="1"/>
  <c r="V1927" i="1"/>
  <c r="W1927" i="1" s="1"/>
  <c r="V1926" i="1"/>
  <c r="V1925" i="1"/>
  <c r="V1924" i="1"/>
  <c r="V1923" i="1"/>
  <c r="V1922" i="1"/>
  <c r="V1921" i="1"/>
  <c r="V1920" i="1"/>
  <c r="W1920" i="1" s="1"/>
  <c r="V1919" i="1"/>
  <c r="V1918" i="1"/>
  <c r="V1917" i="1"/>
  <c r="W1917" i="1" s="1"/>
  <c r="V1916" i="1"/>
  <c r="V1915" i="1"/>
  <c r="V1914" i="1"/>
  <c r="W1914" i="1" s="1"/>
  <c r="V1913" i="1"/>
  <c r="V1912" i="1"/>
  <c r="V1911" i="1"/>
  <c r="W1911" i="1" s="1"/>
  <c r="V1910" i="1"/>
  <c r="V1909" i="1"/>
  <c r="W1909" i="1" s="1"/>
  <c r="V1908" i="1"/>
  <c r="V1907" i="1"/>
  <c r="V1906" i="1"/>
  <c r="V1905" i="1"/>
  <c r="W1905" i="1" s="1"/>
  <c r="V1904" i="1"/>
  <c r="V1903" i="1"/>
  <c r="V1902" i="1"/>
  <c r="V1901" i="1"/>
  <c r="V1900" i="1"/>
  <c r="V1899" i="1"/>
  <c r="W1899" i="1" s="1"/>
  <c r="V1898" i="1"/>
  <c r="V1897" i="1"/>
  <c r="V1896" i="1"/>
  <c r="W1896" i="1" s="1"/>
  <c r="V1895" i="1"/>
  <c r="V1894" i="1"/>
  <c r="V1893" i="1"/>
  <c r="V1892" i="1"/>
  <c r="V1891" i="1"/>
  <c r="V1890" i="1"/>
  <c r="V1889" i="1"/>
  <c r="V1888" i="1"/>
  <c r="V1887" i="1"/>
  <c r="V1886" i="1"/>
  <c r="V1885" i="1"/>
  <c r="V1884" i="1"/>
  <c r="V1883" i="1"/>
  <c r="V1882" i="1"/>
  <c r="W1882" i="1" s="1"/>
  <c r="V1881" i="1"/>
  <c r="V1880" i="1"/>
  <c r="V1879" i="1"/>
  <c r="V1878" i="1"/>
  <c r="W1878" i="1" s="1"/>
  <c r="V1877" i="1"/>
  <c r="V1876" i="1"/>
  <c r="V1875" i="1"/>
  <c r="W1875" i="1" s="1"/>
  <c r="V1874" i="1"/>
  <c r="E1873" i="1"/>
  <c r="V1873" i="1" s="1"/>
  <c r="W1873" i="1" s="1"/>
  <c r="V1872" i="1"/>
  <c r="V1871" i="1"/>
  <c r="W1871" i="1" s="1"/>
  <c r="V1870" i="1"/>
  <c r="W1870" i="1" s="1"/>
  <c r="V1869" i="1"/>
  <c r="V1868" i="1"/>
  <c r="W1868" i="1" s="1"/>
  <c r="V1867" i="1"/>
  <c r="W1867" i="1" s="1"/>
  <c r="V1866" i="1"/>
  <c r="V1865" i="1"/>
  <c r="V1864" i="1"/>
  <c r="V1863" i="1"/>
  <c r="V1862" i="1"/>
  <c r="V1861" i="1"/>
  <c r="V1860" i="1"/>
  <c r="V1859" i="1"/>
  <c r="V1858" i="1"/>
  <c r="V1857" i="1"/>
  <c r="V1856" i="1"/>
  <c r="V1855" i="1"/>
  <c r="W1855" i="1" s="1"/>
  <c r="V1854" i="1"/>
  <c r="W1854" i="1" s="1"/>
  <c r="V1853" i="1"/>
  <c r="V1852" i="1"/>
  <c r="W1852" i="1" s="1"/>
  <c r="V1851" i="1"/>
  <c r="V1850" i="1"/>
  <c r="V1849" i="1"/>
  <c r="V1848" i="1"/>
  <c r="V1847" i="1"/>
  <c r="V1846" i="1"/>
  <c r="W1846" i="1" s="1"/>
  <c r="V1845" i="1"/>
  <c r="V1844" i="1"/>
  <c r="V1843" i="1"/>
  <c r="V1842" i="1"/>
  <c r="W1842" i="1" s="1"/>
  <c r="V1841" i="1"/>
  <c r="V1840" i="1"/>
  <c r="W1840" i="1" s="1"/>
  <c r="V1839" i="1"/>
  <c r="V1838" i="1"/>
  <c r="V1837" i="1"/>
  <c r="V1836" i="1"/>
  <c r="V1835" i="1"/>
  <c r="W1835" i="1" s="1"/>
  <c r="V1834" i="1"/>
  <c r="V1833" i="1"/>
  <c r="V1832" i="1"/>
  <c r="W1832" i="1" s="1"/>
  <c r="V1831" i="1"/>
  <c r="V1830" i="1"/>
  <c r="V1829" i="1"/>
  <c r="W1829" i="1" s="1"/>
  <c r="V1828" i="1"/>
  <c r="V1827" i="1"/>
  <c r="V1826" i="1"/>
  <c r="W1826" i="1" s="1"/>
  <c r="V1825" i="1"/>
  <c r="V1824" i="1"/>
  <c r="V1823" i="1"/>
  <c r="W1823" i="1" s="1"/>
  <c r="V1822" i="1"/>
  <c r="W1822" i="1" s="1"/>
  <c r="V1821" i="1"/>
  <c r="V1820" i="1"/>
  <c r="W1820" i="1" s="1"/>
  <c r="V1819" i="1"/>
  <c r="V1818" i="1"/>
  <c r="V1817" i="1"/>
  <c r="W1817" i="1" s="1"/>
  <c r="V1816" i="1"/>
  <c r="V1815" i="1"/>
  <c r="V1814" i="1"/>
  <c r="W1814" i="1" s="1"/>
  <c r="V1813" i="1"/>
  <c r="V1812" i="1"/>
  <c r="W1812" i="1" s="1"/>
  <c r="V1811" i="1"/>
  <c r="W1811" i="1" s="1"/>
  <c r="V1810" i="1"/>
  <c r="V1809" i="1"/>
  <c r="V1808" i="1"/>
  <c r="W1808" i="1" s="1"/>
  <c r="V1807" i="1"/>
  <c r="V1806" i="1"/>
  <c r="V1805" i="1"/>
  <c r="W1805" i="1" s="1"/>
  <c r="V1804" i="1"/>
  <c r="V1803" i="1"/>
  <c r="V1802" i="1"/>
  <c r="W1802" i="1" s="1"/>
  <c r="V1801" i="1"/>
  <c r="V1800" i="1"/>
  <c r="V1799" i="1"/>
  <c r="W1799" i="1" s="1"/>
  <c r="V1798" i="1"/>
  <c r="V1797" i="1"/>
  <c r="V1796" i="1"/>
  <c r="W1796" i="1" s="1"/>
  <c r="V1795" i="1"/>
  <c r="V1794" i="1"/>
  <c r="V1793" i="1"/>
  <c r="W1793" i="1" s="1"/>
  <c r="V1792" i="1"/>
  <c r="V1791" i="1"/>
  <c r="W1791" i="1" s="1"/>
  <c r="V1790" i="1"/>
  <c r="W1790" i="1" s="1"/>
  <c r="V1789" i="1"/>
  <c r="V1788" i="1"/>
  <c r="V1787" i="1"/>
  <c r="W1787" i="1" s="1"/>
  <c r="V1786" i="1"/>
  <c r="W1786" i="1" s="1"/>
  <c r="V1785" i="1"/>
  <c r="V1784" i="1"/>
  <c r="W1784" i="1" s="1"/>
  <c r="V1783" i="1"/>
  <c r="W1783" i="1" s="1"/>
  <c r="V1782" i="1"/>
  <c r="V1781" i="1"/>
  <c r="W1781" i="1" s="1"/>
  <c r="V1780" i="1"/>
  <c r="V1779" i="1"/>
  <c r="V1778" i="1"/>
  <c r="W1778" i="1" s="1"/>
  <c r="V1777" i="1"/>
  <c r="V1776" i="1"/>
  <c r="V1775" i="1"/>
  <c r="W1775" i="1" s="1"/>
  <c r="V1774" i="1"/>
  <c r="V1773" i="1"/>
  <c r="V1772" i="1"/>
  <c r="W1772" i="1" s="1"/>
  <c r="V1771" i="1"/>
  <c r="V1770" i="1"/>
  <c r="V1769" i="1"/>
  <c r="W1769" i="1" s="1"/>
  <c r="V1768" i="1"/>
  <c r="V1767" i="1"/>
  <c r="V1766" i="1"/>
  <c r="W1766" i="1" s="1"/>
  <c r="V1765" i="1"/>
  <c r="V1764" i="1"/>
  <c r="V1763" i="1"/>
  <c r="W1763" i="1" s="1"/>
  <c r="V1762" i="1"/>
  <c r="V1761" i="1"/>
  <c r="V1760" i="1"/>
  <c r="W1760" i="1" s="1"/>
  <c r="V1759" i="1"/>
  <c r="W1759" i="1" s="1"/>
  <c r="V1758" i="1"/>
  <c r="V1757" i="1"/>
  <c r="W1757" i="1" s="1"/>
  <c r="V1756" i="1"/>
  <c r="V1755" i="1"/>
  <c r="V1754" i="1"/>
  <c r="W1754" i="1" s="1"/>
  <c r="V1753" i="1"/>
  <c r="V1752" i="1"/>
  <c r="V1751" i="1"/>
  <c r="W1751" i="1" s="1"/>
  <c r="V1750" i="1"/>
  <c r="V1749" i="1"/>
  <c r="V1748" i="1"/>
  <c r="W1748" i="1" s="1"/>
  <c r="V1747" i="1"/>
  <c r="V1746" i="1"/>
  <c r="V1745" i="1"/>
  <c r="W1745" i="1" s="1"/>
  <c r="V1744" i="1"/>
  <c r="V1743" i="1"/>
  <c r="V1742" i="1"/>
  <c r="W1742" i="1" s="1"/>
  <c r="V1741" i="1"/>
  <c r="V1740" i="1"/>
  <c r="V1739" i="1"/>
  <c r="W1739" i="1" s="1"/>
  <c r="V1738" i="1"/>
  <c r="V1737" i="1"/>
  <c r="V1736" i="1"/>
  <c r="W1736" i="1" s="1"/>
  <c r="V1735" i="1"/>
  <c r="V1734" i="1"/>
  <c r="V1733" i="1"/>
  <c r="W1733" i="1" s="1"/>
  <c r="V1732" i="1"/>
  <c r="V1731" i="1"/>
  <c r="V1730" i="1"/>
  <c r="W1730" i="1" s="1"/>
  <c r="V1729" i="1"/>
  <c r="V1728" i="1"/>
  <c r="V1727" i="1"/>
  <c r="W1727" i="1" s="1"/>
  <c r="V1726" i="1"/>
  <c r="V1725" i="1"/>
  <c r="V1724" i="1"/>
  <c r="W1724" i="1" s="1"/>
  <c r="V1723" i="1"/>
  <c r="V1722" i="1"/>
  <c r="V1721" i="1"/>
  <c r="W1721" i="1" s="1"/>
  <c r="V1720" i="1"/>
  <c r="V1719" i="1"/>
  <c r="V1718" i="1"/>
  <c r="W1718" i="1" s="1"/>
  <c r="V1717" i="1"/>
  <c r="V1716" i="1"/>
  <c r="V1715" i="1"/>
  <c r="W1715" i="1" s="1"/>
  <c r="V1714" i="1"/>
  <c r="V1713" i="1"/>
  <c r="V1712" i="1"/>
  <c r="W1712" i="1" s="1"/>
  <c r="V1711" i="1"/>
  <c r="V1710" i="1"/>
  <c r="V1709" i="1"/>
  <c r="W1709" i="1" s="1"/>
  <c r="V1708" i="1"/>
  <c r="V1707" i="1"/>
  <c r="V1706" i="1"/>
  <c r="W1706" i="1" s="1"/>
  <c r="V1705" i="1"/>
  <c r="V1704" i="1"/>
  <c r="V1703" i="1"/>
  <c r="W1703" i="1" s="1"/>
  <c r="V1702" i="1"/>
  <c r="V1701" i="1"/>
  <c r="V1700" i="1"/>
  <c r="W1700" i="1" s="1"/>
  <c r="V1699" i="1"/>
  <c r="V1698" i="1"/>
  <c r="V1697" i="1"/>
  <c r="W1697" i="1" s="1"/>
  <c r="V1696" i="1"/>
  <c r="V1695" i="1"/>
  <c r="V1694" i="1"/>
  <c r="W1694" i="1" s="1"/>
  <c r="V1693" i="1"/>
  <c r="V1692" i="1"/>
  <c r="V1691" i="1"/>
  <c r="W1691" i="1" s="1"/>
  <c r="V1690" i="1"/>
  <c r="V1689" i="1"/>
  <c r="V1688" i="1"/>
  <c r="W1688" i="1" s="1"/>
  <c r="V1687" i="1"/>
  <c r="V1686" i="1"/>
  <c r="V1685" i="1"/>
  <c r="W1685" i="1" s="1"/>
  <c r="V1684" i="1"/>
  <c r="V1683" i="1"/>
  <c r="V1682" i="1"/>
  <c r="W1682" i="1" s="1"/>
  <c r="V1681" i="1"/>
  <c r="V1680" i="1"/>
  <c r="V1679" i="1"/>
  <c r="W1679" i="1" s="1"/>
  <c r="V1678" i="1"/>
  <c r="V1677" i="1"/>
  <c r="V1676" i="1"/>
  <c r="W1676" i="1" s="1"/>
  <c r="V1675" i="1"/>
  <c r="V1674" i="1"/>
  <c r="V1673" i="1"/>
  <c r="W1673" i="1" s="1"/>
  <c r="V1672" i="1"/>
  <c r="V1671" i="1"/>
  <c r="V1670" i="1"/>
  <c r="W1670" i="1" s="1"/>
  <c r="V1669" i="1"/>
  <c r="V1668" i="1"/>
  <c r="V1667" i="1"/>
  <c r="W1667" i="1" s="1"/>
  <c r="V1666" i="1"/>
  <c r="V1665" i="1"/>
  <c r="V1664" i="1"/>
  <c r="W1664" i="1" s="1"/>
  <c r="V1663" i="1"/>
  <c r="V1662" i="1"/>
  <c r="V1661" i="1"/>
  <c r="W1661" i="1" s="1"/>
  <c r="V1660" i="1"/>
  <c r="V1659" i="1"/>
  <c r="V1658" i="1"/>
  <c r="W1658" i="1" s="1"/>
  <c r="V1657" i="1"/>
  <c r="V1656" i="1"/>
  <c r="V1655" i="1"/>
  <c r="W1655" i="1" s="1"/>
  <c r="V1654" i="1"/>
  <c r="V1653" i="1"/>
  <c r="V1652" i="1"/>
  <c r="V1651" i="1"/>
  <c r="V1650" i="1"/>
  <c r="V1649" i="1"/>
  <c r="V1648" i="1"/>
  <c r="V1647" i="1"/>
  <c r="V1646" i="1"/>
  <c r="V1645" i="1"/>
  <c r="V1644" i="1"/>
  <c r="V1643" i="1"/>
  <c r="V1642" i="1"/>
  <c r="V1641" i="1"/>
  <c r="W1641" i="1" s="1"/>
  <c r="V1640" i="1"/>
  <c r="V1639" i="1"/>
  <c r="V1638" i="1"/>
  <c r="W1638" i="1" s="1"/>
  <c r="V1637" i="1"/>
  <c r="V1636" i="1"/>
  <c r="V1635" i="1"/>
  <c r="V1634" i="1"/>
  <c r="V1633" i="1"/>
  <c r="V1632" i="1"/>
  <c r="W1632" i="1" s="1"/>
  <c r="V1631" i="1"/>
  <c r="V1630" i="1"/>
  <c r="V1629" i="1"/>
  <c r="W1629" i="1" s="1"/>
  <c r="V1628" i="1"/>
  <c r="V1627" i="1"/>
  <c r="V1626" i="1"/>
  <c r="V1625" i="1"/>
  <c r="V1624" i="1"/>
  <c r="V1623" i="1"/>
  <c r="W1623" i="1" s="1"/>
  <c r="V1622" i="1"/>
  <c r="V1621" i="1"/>
  <c r="V1620" i="1"/>
  <c r="V1619" i="1"/>
  <c r="V1618" i="1"/>
  <c r="V1617" i="1"/>
  <c r="V1616" i="1"/>
  <c r="V1615" i="1"/>
  <c r="V1614" i="1"/>
  <c r="W1614" i="1" s="1"/>
  <c r="V1613" i="1"/>
  <c r="V1612" i="1"/>
  <c r="V1611" i="1"/>
  <c r="W1611" i="1" s="1"/>
  <c r="V1610" i="1"/>
  <c r="V1609" i="1"/>
  <c r="V1608" i="1"/>
  <c r="V1607" i="1"/>
  <c r="W1607" i="1" s="1"/>
  <c r="V1606" i="1"/>
  <c r="V1605" i="1"/>
  <c r="W1605" i="1" s="1"/>
  <c r="V1604" i="1"/>
  <c r="V1603" i="1"/>
  <c r="V1602" i="1"/>
  <c r="V1601" i="1"/>
  <c r="W1601" i="1" s="1"/>
  <c r="V1600" i="1"/>
  <c r="V1599" i="1"/>
  <c r="V1598" i="1"/>
  <c r="W1598" i="1" s="1"/>
  <c r="V1597" i="1"/>
  <c r="V1596" i="1"/>
  <c r="W1596" i="1" s="1"/>
  <c r="V1595" i="1"/>
  <c r="W1595" i="1" s="1"/>
  <c r="V1594" i="1"/>
  <c r="V1593" i="1"/>
  <c r="V1592" i="1"/>
  <c r="W1592" i="1" s="1"/>
  <c r="V1591" i="1"/>
  <c r="V1590" i="1"/>
  <c r="W1590" i="1" s="1"/>
  <c r="V1589" i="1"/>
  <c r="W1589" i="1" s="1"/>
  <c r="V1588" i="1"/>
  <c r="V1587" i="1"/>
  <c r="V1586" i="1"/>
  <c r="W1586" i="1" s="1"/>
  <c r="V1585" i="1"/>
  <c r="W1585" i="1" s="1"/>
  <c r="V1584" i="1"/>
  <c r="W1584" i="1" s="1"/>
  <c r="V1583" i="1"/>
  <c r="W1583" i="1" s="1"/>
  <c r="V1582" i="1"/>
  <c r="V1581" i="1"/>
  <c r="V1580" i="1"/>
  <c r="W1580" i="1" s="1"/>
  <c r="V1579" i="1"/>
  <c r="V1578" i="1"/>
  <c r="W1578" i="1" s="1"/>
  <c r="V1577" i="1"/>
  <c r="W1577" i="1" s="1"/>
  <c r="V1576" i="1"/>
  <c r="W1576" i="1" s="1"/>
  <c r="V1575" i="1"/>
  <c r="W1575" i="1" s="1"/>
  <c r="V1574" i="1"/>
  <c r="W1574" i="1" s="1"/>
  <c r="V1573" i="1"/>
  <c r="W1573" i="1" s="1"/>
  <c r="V1572" i="1"/>
  <c r="W1572" i="1" s="1"/>
  <c r="V1571" i="1"/>
  <c r="W1571" i="1" s="1"/>
  <c r="V1570" i="1"/>
  <c r="W1570" i="1" s="1"/>
  <c r="V1569" i="1"/>
  <c r="V1568" i="1"/>
  <c r="W1568" i="1" s="1"/>
  <c r="V1567" i="1"/>
  <c r="V1566" i="1"/>
  <c r="V1565" i="1"/>
  <c r="W1565" i="1" s="1"/>
  <c r="V1564" i="1"/>
  <c r="V1563" i="1"/>
  <c r="W1563" i="1" s="1"/>
  <c r="V1562" i="1"/>
  <c r="W1562" i="1" s="1"/>
  <c r="V1561" i="1"/>
  <c r="V1560" i="1"/>
  <c r="W1560" i="1" s="1"/>
  <c r="V1559" i="1"/>
  <c r="W1559" i="1" s="1"/>
  <c r="V1558" i="1"/>
  <c r="W1557" i="1"/>
  <c r="V1556" i="1"/>
  <c r="W1556" i="1" s="1"/>
  <c r="V1555" i="1"/>
  <c r="V1554" i="1"/>
  <c r="W1554" i="1" s="1"/>
  <c r="V1553" i="1"/>
  <c r="W1553" i="1" s="1"/>
  <c r="V1552" i="1"/>
  <c r="V1532" i="1"/>
  <c r="V1531" i="1"/>
  <c r="V1530" i="1"/>
  <c r="V1529" i="1"/>
  <c r="V1528" i="1"/>
  <c r="V1527" i="1"/>
  <c r="V1526" i="1"/>
  <c r="V1525" i="1"/>
  <c r="V1524" i="1"/>
  <c r="V1523" i="1"/>
  <c r="V1522" i="1"/>
  <c r="V1521" i="1"/>
  <c r="V1520" i="1"/>
  <c r="V1519" i="1"/>
  <c r="V1518" i="1"/>
  <c r="V1517" i="1"/>
  <c r="V1516" i="1"/>
  <c r="V1515" i="1"/>
  <c r="V1514" i="1"/>
  <c r="V1513" i="1"/>
  <c r="V1512" i="1"/>
  <c r="V1511" i="1"/>
  <c r="V1510" i="1"/>
  <c r="V1509" i="1"/>
  <c r="V1508" i="1"/>
  <c r="V1507" i="1"/>
  <c r="V1506" i="1"/>
  <c r="V1505" i="1"/>
  <c r="V1504" i="1"/>
  <c r="V1503" i="1"/>
  <c r="V1502" i="1"/>
  <c r="V1501" i="1"/>
  <c r="V1500" i="1"/>
  <c r="V1499" i="1"/>
  <c r="V1498" i="1"/>
  <c r="V1497" i="1"/>
  <c r="V1496" i="1"/>
  <c r="V1495" i="1"/>
  <c r="V1494" i="1"/>
  <c r="V1493" i="1"/>
  <c r="V1492" i="1"/>
  <c r="V1491" i="1"/>
  <c r="V1490" i="1"/>
  <c r="V1489" i="1"/>
  <c r="V1488" i="1"/>
  <c r="V1487" i="1"/>
  <c r="V1486" i="1"/>
  <c r="V1485" i="1"/>
  <c r="V1484" i="1"/>
  <c r="V1483" i="1"/>
  <c r="V1482" i="1"/>
  <c r="V1481" i="1"/>
  <c r="V1480" i="1"/>
  <c r="V1479" i="1"/>
  <c r="V1478" i="1"/>
  <c r="V1477" i="1"/>
  <c r="V1476" i="1"/>
  <c r="V1475" i="1"/>
  <c r="V1474" i="1"/>
  <c r="V1473" i="1"/>
  <c r="V1472" i="1"/>
  <c r="V1471" i="1"/>
  <c r="V1470" i="1"/>
  <c r="V1469" i="1"/>
  <c r="V1468" i="1"/>
  <c r="V1467" i="1"/>
  <c r="V1466" i="1"/>
  <c r="V1465" i="1"/>
  <c r="V1464" i="1"/>
  <c r="V1463" i="1"/>
  <c r="V1462" i="1"/>
  <c r="V1461" i="1"/>
  <c r="V1460" i="1"/>
  <c r="V1459" i="1"/>
  <c r="V1458" i="1"/>
  <c r="V1457" i="1"/>
  <c r="V1456" i="1"/>
  <c r="V1455" i="1"/>
  <c r="V1454" i="1"/>
  <c r="V1453" i="1"/>
  <c r="V1452" i="1"/>
  <c r="V1451" i="1"/>
  <c r="V1450" i="1"/>
  <c r="V1449" i="1"/>
  <c r="V1447" i="1"/>
  <c r="V1446" i="1"/>
  <c r="V1445" i="1"/>
  <c r="V1444" i="1"/>
  <c r="V1443" i="1"/>
  <c r="V1442" i="1"/>
  <c r="V1441" i="1"/>
  <c r="V1439" i="1"/>
  <c r="P1429" i="1"/>
  <c r="V1410" i="1"/>
  <c r="V1409" i="1"/>
  <c r="V1408" i="1"/>
  <c r="V1407" i="1"/>
  <c r="V1406" i="1"/>
  <c r="V1405" i="1"/>
  <c r="V1404" i="1"/>
  <c r="V1403" i="1"/>
  <c r="V1402" i="1"/>
  <c r="V1401" i="1"/>
  <c r="V1400" i="1"/>
  <c r="V1399" i="1"/>
  <c r="V1398" i="1"/>
  <c r="V1397" i="1"/>
  <c r="V1396" i="1"/>
  <c r="V1395" i="1"/>
  <c r="V1394" i="1"/>
  <c r="V1393" i="1"/>
  <c r="V1392" i="1"/>
  <c r="V1391" i="1"/>
  <c r="V1390" i="1"/>
  <c r="V1389" i="1"/>
  <c r="V1388" i="1"/>
  <c r="V1387" i="1"/>
  <c r="V1386" i="1"/>
  <c r="V1385" i="1"/>
  <c r="V1384" i="1"/>
  <c r="V1383" i="1"/>
  <c r="V1382" i="1"/>
  <c r="V1381" i="1"/>
  <c r="V1380" i="1"/>
  <c r="V1379" i="1"/>
  <c r="V1378" i="1"/>
  <c r="V1377" i="1"/>
  <c r="V1376" i="1"/>
  <c r="V1375" i="1"/>
  <c r="V1374" i="1"/>
  <c r="V1373" i="1"/>
  <c r="V1372" i="1"/>
  <c r="V1370" i="1"/>
  <c r="V1369" i="1"/>
  <c r="V1368" i="1"/>
  <c r="V1367" i="1"/>
  <c r="V1366" i="1"/>
  <c r="V1364" i="1"/>
  <c r="V1363" i="1"/>
  <c r="V1362" i="1"/>
  <c r="V1360" i="1"/>
  <c r="V1359" i="1"/>
  <c r="V1358" i="1"/>
  <c r="V1357" i="1"/>
  <c r="V1356" i="1"/>
  <c r="V1355" i="1"/>
  <c r="V1354" i="1"/>
  <c r="V1353" i="1"/>
  <c r="V1352" i="1"/>
  <c r="V1351" i="1"/>
  <c r="V1350" i="1"/>
  <c r="V1348" i="1"/>
  <c r="V1347" i="1"/>
  <c r="V1346" i="1"/>
  <c r="W1346" i="1" s="1"/>
  <c r="V1345" i="1"/>
  <c r="V1344" i="1"/>
  <c r="W1344" i="1" s="1"/>
  <c r="V1343" i="1"/>
  <c r="V1342" i="1"/>
  <c r="V1341" i="1"/>
  <c r="V1340" i="1"/>
  <c r="V1339" i="1"/>
  <c r="V1338" i="1"/>
  <c r="W1338" i="1" s="1"/>
  <c r="V1337" i="1"/>
  <c r="W1337" i="1" s="1"/>
  <c r="V1336" i="1"/>
  <c r="V1335" i="1"/>
  <c r="V1334" i="1"/>
  <c r="W1334" i="1" s="1"/>
  <c r="V1333" i="1"/>
  <c r="V1332" i="1"/>
  <c r="W1332" i="1" s="1"/>
  <c r="V1331" i="1"/>
  <c r="W1331" i="1" s="1"/>
  <c r="V1330" i="1"/>
  <c r="V1329" i="1"/>
  <c r="V1328" i="1"/>
  <c r="V1327" i="1"/>
  <c r="V1326" i="1"/>
  <c r="V1325" i="1"/>
  <c r="W1325" i="1" s="1"/>
  <c r="V1324" i="1"/>
  <c r="V1323" i="1"/>
  <c r="W1323" i="1" s="1"/>
  <c r="V1322" i="1"/>
  <c r="V1321" i="1"/>
  <c r="V1320" i="1"/>
  <c r="V1319" i="1"/>
  <c r="V1318" i="1"/>
  <c r="V1317" i="1"/>
  <c r="W1317" i="1" s="1"/>
  <c r="V1316" i="1"/>
  <c r="W1316" i="1" s="1"/>
  <c r="V1315" i="1"/>
  <c r="V1314" i="1"/>
  <c r="V1313" i="1"/>
  <c r="W1313" i="1" s="1"/>
  <c r="V1312" i="1"/>
  <c r="V1311" i="1"/>
  <c r="V1310" i="1"/>
  <c r="V1309" i="1"/>
  <c r="V1308" i="1"/>
  <c r="W1308" i="1" s="1"/>
  <c r="V1307" i="1"/>
  <c r="V1306" i="1"/>
  <c r="V1305" i="1"/>
  <c r="V1304" i="1"/>
  <c r="V1303" i="1"/>
  <c r="V1302" i="1"/>
  <c r="V1301" i="1"/>
  <c r="V1300" i="1"/>
  <c r="V1299" i="1"/>
  <c r="V1298" i="1"/>
  <c r="V1297" i="1"/>
  <c r="V1296" i="1"/>
  <c r="V1295" i="1"/>
  <c r="W1295" i="1" s="1"/>
  <c r="V1294" i="1"/>
  <c r="V1293" i="1"/>
  <c r="V1292" i="1"/>
  <c r="V1291" i="1"/>
  <c r="V1290" i="1"/>
  <c r="V1289" i="1"/>
  <c r="W1289" i="1" s="1"/>
  <c r="V1288" i="1"/>
  <c r="V1287" i="1"/>
  <c r="W1287" i="1" s="1"/>
  <c r="V1286" i="1"/>
  <c r="V1285" i="1"/>
  <c r="V1284" i="1"/>
  <c r="V1283" i="1"/>
  <c r="W1283" i="1" s="1"/>
  <c r="V1282" i="1"/>
  <c r="V1281" i="1"/>
  <c r="V1280" i="1"/>
  <c r="V1279" i="1"/>
  <c r="V1278" i="1"/>
  <c r="W1278" i="1" s="1"/>
  <c r="V1277" i="1"/>
  <c r="V1276" i="1"/>
  <c r="V1275" i="1"/>
  <c r="V1274" i="1"/>
  <c r="V1273" i="1"/>
  <c r="V1272" i="1"/>
  <c r="W1272" i="1" s="1"/>
  <c r="V1271" i="1"/>
  <c r="V1270" i="1"/>
  <c r="V1269" i="1"/>
  <c r="W1269" i="1" s="1"/>
  <c r="V1268" i="1"/>
  <c r="V1267" i="1"/>
  <c r="V1266" i="1"/>
  <c r="W1266" i="1" s="1"/>
  <c r="V1265" i="1"/>
  <c r="V1264" i="1"/>
  <c r="V1263" i="1"/>
  <c r="W1263" i="1" s="1"/>
  <c r="V1262" i="1"/>
  <c r="W1262" i="1" s="1"/>
  <c r="V1261" i="1"/>
  <c r="V1260" i="1"/>
  <c r="W1260" i="1" s="1"/>
  <c r="V1259" i="1"/>
  <c r="W1259" i="1" s="1"/>
  <c r="V1258" i="1"/>
  <c r="V1257" i="1"/>
  <c r="V1256" i="1"/>
  <c r="W1256" i="1" s="1"/>
  <c r="V1255" i="1"/>
  <c r="V1254" i="1"/>
  <c r="V1253" i="1"/>
  <c r="W1253" i="1" s="1"/>
  <c r="V1252" i="1"/>
  <c r="V1251" i="1"/>
  <c r="E1250" i="1"/>
  <c r="V1250" i="1" s="1"/>
  <c r="V1249" i="1"/>
  <c r="W1249" i="1" s="1"/>
  <c r="V1248" i="1"/>
  <c r="V1247" i="1"/>
  <c r="V1246" i="1"/>
  <c r="V1245" i="1"/>
  <c r="V1244" i="1"/>
  <c r="V1243" i="1"/>
  <c r="W1243" i="1" s="1"/>
  <c r="V1242" i="1"/>
  <c r="V1241" i="1"/>
  <c r="V1240" i="1"/>
  <c r="W1240" i="1" s="1"/>
  <c r="V1239" i="1"/>
  <c r="V1238" i="1"/>
  <c r="V1237" i="1"/>
  <c r="W1237" i="1" s="1"/>
  <c r="V1236" i="1"/>
  <c r="V1235" i="1"/>
  <c r="V1234" i="1"/>
  <c r="W1234" i="1" s="1"/>
  <c r="V1233" i="1"/>
  <c r="V1232" i="1"/>
  <c r="V1231" i="1"/>
  <c r="W1231" i="1" s="1"/>
  <c r="V1230" i="1"/>
  <c r="V1229" i="1"/>
  <c r="V1228" i="1"/>
  <c r="W1228" i="1" s="1"/>
  <c r="V1227" i="1"/>
  <c r="V1226" i="1"/>
  <c r="V1225" i="1"/>
  <c r="W1225" i="1" s="1"/>
  <c r="V1224" i="1"/>
  <c r="V1223" i="1"/>
  <c r="V1222" i="1"/>
  <c r="W1222" i="1" s="1"/>
  <c r="V1221" i="1"/>
  <c r="V1220" i="1"/>
  <c r="V1219" i="1"/>
  <c r="W1219" i="1" s="1"/>
  <c r="V1218" i="1"/>
  <c r="V1217" i="1"/>
  <c r="V1216" i="1"/>
  <c r="W1216" i="1" s="1"/>
  <c r="V1215" i="1"/>
  <c r="V1214" i="1"/>
  <c r="V1213" i="1"/>
  <c r="W1213" i="1" s="1"/>
  <c r="V1212" i="1"/>
  <c r="V1211" i="1"/>
  <c r="V1210" i="1"/>
  <c r="W1210" i="1" s="1"/>
  <c r="V1209" i="1"/>
  <c r="V1208" i="1"/>
  <c r="V1207" i="1"/>
  <c r="W1207" i="1" s="1"/>
  <c r="V1206" i="1"/>
  <c r="V1205" i="1"/>
  <c r="V1204" i="1"/>
  <c r="W1204" i="1" s="1"/>
  <c r="V1203" i="1"/>
  <c r="V1202" i="1"/>
  <c r="V1201" i="1"/>
  <c r="W1201" i="1" s="1"/>
  <c r="V1200" i="1"/>
  <c r="V1199" i="1"/>
  <c r="V1198" i="1"/>
  <c r="W1198" i="1" s="1"/>
  <c r="V1197" i="1"/>
  <c r="V1196" i="1"/>
  <c r="V1195" i="1"/>
  <c r="W1195" i="1" s="1"/>
  <c r="V1194" i="1"/>
  <c r="V1193" i="1"/>
  <c r="V1192" i="1"/>
  <c r="W1192" i="1" s="1"/>
  <c r="V1191" i="1"/>
  <c r="V1190" i="1"/>
  <c r="V1189" i="1"/>
  <c r="W1189" i="1" s="1"/>
  <c r="V1188" i="1"/>
  <c r="V1187" i="1"/>
  <c r="P1187" i="1"/>
  <c r="V1186" i="1"/>
  <c r="V1185" i="1"/>
  <c r="W1185" i="1" s="1"/>
  <c r="V1184" i="1"/>
  <c r="V1183" i="1"/>
  <c r="V1182" i="1"/>
  <c r="V1181" i="1"/>
  <c r="V1180" i="1"/>
  <c r="V1179" i="1"/>
  <c r="V1178" i="1"/>
  <c r="V1177" i="1"/>
  <c r="V1176" i="1"/>
  <c r="V1175" i="1"/>
  <c r="V1174" i="1"/>
  <c r="V1173" i="1"/>
  <c r="V1172" i="1"/>
  <c r="W1172" i="1" s="1"/>
  <c r="V1171" i="1"/>
  <c r="V1170" i="1"/>
  <c r="W1170" i="1" s="1"/>
  <c r="V1169" i="1"/>
  <c r="V1168" i="1"/>
  <c r="V1167" i="1"/>
  <c r="V1166" i="1"/>
  <c r="V1165" i="1"/>
  <c r="V1164" i="1"/>
  <c r="V1163" i="1"/>
  <c r="V1162" i="1"/>
  <c r="V1161" i="1"/>
  <c r="V1160" i="1"/>
  <c r="V1159" i="1"/>
  <c r="E1158" i="1"/>
  <c r="V1158" i="1" s="1"/>
  <c r="V1157" i="1"/>
  <c r="W1157" i="1" s="1"/>
  <c r="V1156" i="1"/>
  <c r="W1156" i="1" s="1"/>
  <c r="V1155" i="1"/>
  <c r="W1155" i="1" s="1"/>
  <c r="V1154" i="1"/>
  <c r="W1154" i="1" s="1"/>
  <c r="V1153" i="1"/>
  <c r="V1152" i="1"/>
  <c r="V1151" i="1"/>
  <c r="V1150" i="1"/>
  <c r="V1149" i="1"/>
  <c r="W1149" i="1" s="1"/>
  <c r="V1148" i="1"/>
  <c r="W1148" i="1" s="1"/>
  <c r="V1147" i="1"/>
  <c r="W1147" i="1" s="1"/>
  <c r="V1146" i="1"/>
  <c r="W1146" i="1" s="1"/>
  <c r="V1145" i="1"/>
  <c r="W1145" i="1" s="1"/>
  <c r="V1144" i="1"/>
  <c r="V1143" i="1"/>
  <c r="V1142" i="1"/>
  <c r="W1142" i="1" s="1"/>
  <c r="V1141" i="1"/>
  <c r="V1140" i="1"/>
  <c r="W1140" i="1" s="1"/>
  <c r="V1139" i="1"/>
  <c r="V1138" i="1"/>
  <c r="W1138" i="1" s="1"/>
  <c r="P1138" i="1"/>
  <c r="V1137" i="1"/>
  <c r="V1136" i="1"/>
  <c r="V1135" i="1"/>
  <c r="W1135" i="1" s="1"/>
  <c r="P1135" i="1"/>
  <c r="V1134" i="1"/>
  <c r="V1133" i="1"/>
  <c r="W1133" i="1" s="1"/>
  <c r="V1132" i="1"/>
  <c r="V1131" i="1"/>
  <c r="V1130" i="1"/>
  <c r="W1130" i="1" s="1"/>
  <c r="V1129" i="1"/>
  <c r="V1128" i="1"/>
  <c r="V1127" i="1"/>
  <c r="W1127" i="1" s="1"/>
  <c r="V1126" i="1"/>
  <c r="V1125" i="1"/>
  <c r="V1124" i="1"/>
  <c r="W1124" i="1" s="1"/>
  <c r="V1123" i="1"/>
  <c r="V1122" i="1"/>
  <c r="V1121" i="1"/>
  <c r="W1121" i="1" s="1"/>
  <c r="V1120" i="1"/>
  <c r="V1119" i="1"/>
  <c r="V1118" i="1"/>
  <c r="W1118" i="1" s="1"/>
  <c r="V1117" i="1"/>
  <c r="V1116" i="1"/>
  <c r="V1115" i="1"/>
  <c r="W1115" i="1" s="1"/>
  <c r="V1114" i="1"/>
  <c r="V1113" i="1"/>
  <c r="V1112" i="1"/>
  <c r="W1112" i="1" s="1"/>
  <c r="V1111" i="1"/>
  <c r="V1110" i="1"/>
  <c r="V1109" i="1"/>
  <c r="W1109" i="1" s="1"/>
  <c r="V1108" i="1"/>
  <c r="V1107" i="1"/>
  <c r="V1106" i="1"/>
  <c r="W1106" i="1" s="1"/>
  <c r="V1105" i="1"/>
  <c r="V1104" i="1"/>
  <c r="V1103" i="1"/>
  <c r="W1103" i="1" s="1"/>
  <c r="V1102" i="1"/>
  <c r="V1101" i="1"/>
  <c r="V1100" i="1"/>
  <c r="W1100" i="1" s="1"/>
  <c r="V1099" i="1"/>
  <c r="V1098" i="1"/>
  <c r="V1097" i="1"/>
  <c r="W1097" i="1" s="1"/>
  <c r="V1096" i="1"/>
  <c r="V1095" i="1"/>
  <c r="V1094" i="1"/>
  <c r="W1094" i="1" s="1"/>
  <c r="V1093" i="1"/>
  <c r="V1092" i="1"/>
  <c r="V1091" i="1"/>
  <c r="W1091" i="1" s="1"/>
  <c r="V1090" i="1"/>
  <c r="V1089" i="1"/>
  <c r="V1088" i="1"/>
  <c r="W1088" i="1" s="1"/>
  <c r="V1087" i="1"/>
  <c r="V1086" i="1"/>
  <c r="V1085" i="1"/>
  <c r="W1085" i="1" s="1"/>
  <c r="P1085" i="1"/>
  <c r="V1084" i="1"/>
  <c r="W1084" i="1" s="1"/>
  <c r="V1083" i="1"/>
  <c r="W1083" i="1" s="1"/>
  <c r="V1082" i="1"/>
  <c r="V1081" i="1"/>
  <c r="V1080" i="1"/>
  <c r="V1079" i="1"/>
  <c r="V1078" i="1"/>
  <c r="V1077" i="1"/>
  <c r="V1076" i="1"/>
  <c r="V1075" i="1"/>
  <c r="V1074" i="1"/>
  <c r="W1074" i="1" s="1"/>
  <c r="V1073" i="1"/>
  <c r="V1072" i="1"/>
  <c r="W1072" i="1" s="1"/>
  <c r="V1071" i="1"/>
  <c r="V1070" i="1"/>
  <c r="V1069" i="1"/>
  <c r="V1068" i="1"/>
  <c r="V1067" i="1"/>
  <c r="V1066" i="1"/>
  <c r="V1065" i="1"/>
  <c r="V1064" i="1"/>
  <c r="V1063" i="1"/>
  <c r="V1062" i="1"/>
  <c r="V1061" i="1"/>
  <c r="V1060" i="1"/>
  <c r="V1059" i="1"/>
  <c r="V1058" i="1"/>
  <c r="V1057" i="1"/>
  <c r="V1056" i="1"/>
  <c r="W1056" i="1" s="1"/>
  <c r="V1055" i="1"/>
  <c r="V1054" i="1"/>
  <c r="W1054" i="1" s="1"/>
  <c r="V1053" i="1"/>
  <c r="V1052" i="1"/>
  <c r="V1051" i="1"/>
  <c r="W1051" i="1" s="1"/>
  <c r="V1050" i="1"/>
  <c r="V1049" i="1"/>
  <c r="W1049" i="1" s="1"/>
  <c r="V1048" i="1"/>
  <c r="V1047" i="1"/>
  <c r="V1046" i="1"/>
  <c r="V1045" i="1"/>
  <c r="W1045" i="1" s="1"/>
  <c r="V1044" i="1"/>
  <c r="W1044" i="1" s="1"/>
  <c r="V1043" i="1"/>
  <c r="W1043" i="1" s="1"/>
  <c r="V1042" i="1"/>
  <c r="W1042" i="1" s="1"/>
  <c r="V1041" i="1"/>
  <c r="W1041" i="1" s="1"/>
  <c r="V1040" i="1"/>
  <c r="W1040" i="1" s="1"/>
  <c r="V1039" i="1"/>
  <c r="V1038" i="1"/>
  <c r="V1037" i="1"/>
  <c r="W1037" i="1" s="1"/>
  <c r="V1036" i="1"/>
  <c r="V1035" i="1"/>
  <c r="V1034" i="1"/>
  <c r="W1034" i="1" s="1"/>
  <c r="V1033" i="1"/>
  <c r="W1033" i="1" s="1"/>
  <c r="V1032" i="1"/>
  <c r="V1031" i="1"/>
  <c r="W1031" i="1" s="1"/>
  <c r="V1030" i="1"/>
  <c r="V1029" i="1"/>
  <c r="W1029" i="1" s="1"/>
  <c r="V1028" i="1"/>
  <c r="W1028" i="1" s="1"/>
  <c r="V1027" i="1"/>
  <c r="W1027" i="1" s="1"/>
  <c r="V1026" i="1"/>
  <c r="V1025" i="1"/>
  <c r="W1025" i="1" s="1"/>
  <c r="V1024" i="1"/>
  <c r="V1023" i="1"/>
  <c r="V1022" i="1"/>
  <c r="W1022" i="1" s="1"/>
  <c r="V1021" i="1"/>
  <c r="V1020" i="1"/>
  <c r="V1019" i="1"/>
  <c r="W1019" i="1" s="1"/>
  <c r="V1018" i="1"/>
  <c r="V1017" i="1"/>
  <c r="V1016" i="1"/>
  <c r="W1016" i="1" s="1"/>
  <c r="V1015" i="1"/>
  <c r="V1014" i="1"/>
  <c r="V1013" i="1"/>
  <c r="W1013" i="1" s="1"/>
  <c r="V1012" i="1"/>
  <c r="V1011" i="1"/>
  <c r="V1010" i="1"/>
  <c r="W1010" i="1" s="1"/>
  <c r="V1009" i="1"/>
  <c r="W1009" i="1" s="1"/>
  <c r="V1008" i="1"/>
  <c r="V1007" i="1"/>
  <c r="V1006" i="1"/>
  <c r="W1006" i="1" s="1"/>
  <c r="V1005" i="1"/>
  <c r="V1004" i="1"/>
  <c r="W1004" i="1" s="1"/>
  <c r="V1003" i="1"/>
  <c r="V1002" i="1"/>
  <c r="V1001" i="1"/>
  <c r="W1001" i="1" s="1"/>
  <c r="V1000" i="1"/>
  <c r="W1000" i="1" s="1"/>
  <c r="V999" i="1"/>
  <c r="V998" i="1"/>
  <c r="W998" i="1" s="1"/>
  <c r="V997" i="1"/>
  <c r="V996" i="1"/>
  <c r="V995" i="1"/>
  <c r="W995" i="1" s="1"/>
  <c r="V994" i="1"/>
  <c r="V993" i="1"/>
  <c r="W993" i="1" s="1"/>
  <c r="P993" i="1"/>
  <c r="V992" i="1"/>
  <c r="V991" i="1"/>
  <c r="V990" i="1"/>
  <c r="W990" i="1" s="1"/>
  <c r="E989" i="1"/>
  <c r="V989" i="1" s="1"/>
  <c r="V988" i="1"/>
  <c r="W988" i="1" s="1"/>
  <c r="V987" i="1"/>
  <c r="V986" i="1"/>
  <c r="V985" i="1"/>
  <c r="V984" i="1"/>
  <c r="W984" i="1" s="1"/>
  <c r="V983" i="1"/>
  <c r="W983" i="1" s="1"/>
  <c r="V982" i="1"/>
  <c r="V981" i="1"/>
  <c r="W981" i="1" s="1"/>
  <c r="V961" i="1"/>
  <c r="E960" i="1"/>
  <c r="V960" i="1" s="1"/>
  <c r="V959" i="1"/>
  <c r="V958" i="1"/>
  <c r="V957" i="1"/>
  <c r="V956" i="1"/>
  <c r="V955" i="1"/>
  <c r="V954" i="1"/>
  <c r="V953" i="1"/>
  <c r="V952" i="1"/>
  <c r="V951" i="1"/>
  <c r="V950" i="1"/>
  <c r="V949" i="1"/>
  <c r="V948" i="1"/>
  <c r="V947" i="1"/>
  <c r="V946" i="1"/>
  <c r="V945" i="1"/>
  <c r="V944" i="1"/>
  <c r="V943" i="1"/>
  <c r="V942" i="1"/>
  <c r="V941" i="1"/>
  <c r="V940" i="1"/>
  <c r="V939" i="1"/>
  <c r="V938" i="1"/>
  <c r="V937" i="1"/>
  <c r="V936" i="1"/>
  <c r="V935" i="1"/>
  <c r="V934" i="1"/>
  <c r="V933" i="1"/>
  <c r="V932" i="1"/>
  <c r="V931" i="1"/>
  <c r="V930" i="1"/>
  <c r="V929" i="1"/>
  <c r="V928" i="1"/>
  <c r="V927" i="1"/>
  <c r="V926" i="1"/>
  <c r="V925" i="1"/>
  <c r="V924" i="1"/>
  <c r="E923" i="1"/>
  <c r="V923" i="1" s="1"/>
  <c r="V922" i="1"/>
  <c r="V921" i="1"/>
  <c r="V920" i="1"/>
  <c r="V919" i="1"/>
  <c r="V918" i="1"/>
  <c r="V917" i="1"/>
  <c r="V916" i="1"/>
  <c r="V915" i="1"/>
  <c r="V914" i="1"/>
  <c r="V913" i="1"/>
  <c r="V912" i="1"/>
  <c r="V911" i="1"/>
  <c r="V910" i="1"/>
  <c r="V909" i="1"/>
  <c r="V908" i="1"/>
  <c r="V907" i="1"/>
  <c r="V906" i="1"/>
  <c r="V905" i="1"/>
  <c r="E904" i="1"/>
  <c r="V904" i="1" s="1"/>
  <c r="V903" i="1"/>
  <c r="V902" i="1"/>
  <c r="V901" i="1"/>
  <c r="V900" i="1"/>
  <c r="V899" i="1"/>
  <c r="V898" i="1"/>
  <c r="V897" i="1"/>
  <c r="V896" i="1"/>
  <c r="V895" i="1"/>
  <c r="V894" i="1"/>
  <c r="V893" i="1"/>
  <c r="V892" i="1"/>
  <c r="V891" i="1"/>
  <c r="V890" i="1"/>
  <c r="V889" i="1"/>
  <c r="V888" i="1"/>
  <c r="V887" i="1"/>
  <c r="V886" i="1"/>
  <c r="V885" i="1"/>
  <c r="V884" i="1"/>
  <c r="V883" i="1"/>
  <c r="V882" i="1"/>
  <c r="V881" i="1"/>
  <c r="V880" i="1"/>
  <c r="V879" i="1"/>
  <c r="V878" i="1"/>
  <c r="V877" i="1"/>
  <c r="V876" i="1"/>
  <c r="V875" i="1"/>
  <c r="V874" i="1"/>
  <c r="V873" i="1"/>
  <c r="V872" i="1"/>
  <c r="V871" i="1"/>
  <c r="V870" i="1"/>
  <c r="V869" i="1"/>
  <c r="V868" i="1"/>
  <c r="V867" i="1"/>
  <c r="V866" i="1"/>
  <c r="V865" i="1"/>
  <c r="V864" i="1"/>
  <c r="V863" i="1"/>
  <c r="V862" i="1"/>
  <c r="V861" i="1"/>
  <c r="V860" i="1"/>
  <c r="V859" i="1"/>
  <c r="V858" i="1"/>
  <c r="V857" i="1"/>
  <c r="V343" i="1"/>
  <c r="V856" i="1"/>
  <c r="V855" i="1"/>
  <c r="V854" i="1"/>
  <c r="V853" i="1"/>
  <c r="V852" i="1"/>
  <c r="V851" i="1"/>
  <c r="V850" i="1"/>
  <c r="V849" i="1"/>
  <c r="V848" i="1"/>
  <c r="V847" i="1"/>
  <c r="V846" i="1"/>
  <c r="V845" i="1"/>
  <c r="V844" i="1"/>
  <c r="V843" i="1"/>
  <c r="V842" i="1"/>
  <c r="V841" i="1"/>
  <c r="V840" i="1"/>
  <c r="V838" i="1"/>
  <c r="V837" i="1"/>
  <c r="V836" i="1"/>
  <c r="V835" i="1"/>
  <c r="V834" i="1"/>
  <c r="V833" i="1"/>
  <c r="V832" i="1"/>
  <c r="V831" i="1"/>
  <c r="V823" i="1"/>
  <c r="V822" i="1"/>
  <c r="V821" i="1"/>
  <c r="V820" i="1"/>
  <c r="V819" i="1"/>
  <c r="V818" i="1"/>
  <c r="V817" i="1"/>
  <c r="V816" i="1"/>
  <c r="V815" i="1"/>
  <c r="V814" i="1"/>
  <c r="V813" i="1"/>
  <c r="V812" i="1"/>
  <c r="V811" i="1"/>
  <c r="V810" i="1"/>
  <c r="V809" i="1"/>
  <c r="V808" i="1"/>
  <c r="V807" i="1"/>
  <c r="V805" i="1"/>
  <c r="V803" i="1"/>
  <c r="V802" i="1"/>
  <c r="V801" i="1"/>
  <c r="V800" i="1"/>
  <c r="V799" i="1"/>
  <c r="V798" i="1"/>
  <c r="V797" i="1"/>
  <c r="V795" i="1"/>
  <c r="V794" i="1"/>
  <c r="V793" i="1"/>
  <c r="V792" i="1"/>
  <c r="V791" i="1"/>
  <c r="V790" i="1"/>
  <c r="V789" i="1"/>
  <c r="V788" i="1"/>
  <c r="V787" i="1"/>
  <c r="V786" i="1"/>
  <c r="V785" i="1"/>
  <c r="V784" i="1"/>
  <c r="V783" i="1"/>
  <c r="V782" i="1"/>
  <c r="V781" i="1"/>
  <c r="V780" i="1"/>
  <c r="V779" i="1"/>
  <c r="V778" i="1"/>
  <c r="V777" i="1"/>
  <c r="V776" i="1"/>
  <c r="V775" i="1"/>
  <c r="V774" i="1"/>
  <c r="V773" i="1"/>
  <c r="V772" i="1"/>
  <c r="V771" i="1"/>
  <c r="V770" i="1"/>
  <c r="V769" i="1"/>
  <c r="V768" i="1"/>
  <c r="V767" i="1"/>
  <c r="V766" i="1"/>
  <c r="V765" i="1"/>
  <c r="V764" i="1"/>
  <c r="V763" i="1"/>
  <c r="V762" i="1"/>
  <c r="V761" i="1"/>
  <c r="V760" i="1"/>
  <c r="E759" i="1"/>
  <c r="V759" i="1" s="1"/>
  <c r="V757" i="1"/>
  <c r="V756" i="1"/>
  <c r="V755" i="1"/>
  <c r="V754" i="1"/>
  <c r="V753" i="1"/>
  <c r="V752" i="1"/>
  <c r="V751" i="1"/>
  <c r="V750" i="1"/>
  <c r="V749" i="1"/>
  <c r="V748" i="1"/>
  <c r="V747" i="1"/>
  <c r="V746" i="1"/>
  <c r="V745" i="1"/>
  <c r="V744" i="1"/>
  <c r="V743" i="1"/>
  <c r="V742" i="1"/>
  <c r="V741" i="1"/>
  <c r="V740" i="1"/>
  <c r="V739" i="1"/>
  <c r="V738" i="1"/>
  <c r="V737" i="1"/>
  <c r="V736" i="1"/>
  <c r="V735" i="1"/>
  <c r="V734" i="1"/>
  <c r="V733" i="1"/>
  <c r="V732" i="1"/>
  <c r="V731" i="1"/>
  <c r="W731" i="1" s="1"/>
  <c r="V730" i="1"/>
  <c r="V729" i="1"/>
  <c r="V728" i="1"/>
  <c r="W728" i="1" s="1"/>
  <c r="V727" i="1"/>
  <c r="V726" i="1"/>
  <c r="V725" i="1"/>
  <c r="W725" i="1" s="1"/>
  <c r="V724" i="1"/>
  <c r="V723" i="1"/>
  <c r="V722" i="1"/>
  <c r="V721" i="1"/>
  <c r="V720" i="1"/>
  <c r="V719" i="1"/>
  <c r="W719" i="1" s="1"/>
  <c r="V718" i="1"/>
  <c r="V717" i="1"/>
  <c r="V716" i="1"/>
  <c r="V715" i="1"/>
  <c r="V714" i="1"/>
  <c r="V713" i="1"/>
  <c r="W713" i="1" s="1"/>
  <c r="V712" i="1"/>
  <c r="V711" i="1"/>
  <c r="V710" i="1"/>
  <c r="V709" i="1"/>
  <c r="W709" i="1" s="1"/>
  <c r="V708" i="1"/>
  <c r="P708" i="1"/>
  <c r="V707" i="1"/>
  <c r="W707" i="1" s="1"/>
  <c r="V706" i="1"/>
  <c r="V705" i="1"/>
  <c r="V704" i="1"/>
  <c r="V703" i="1"/>
  <c r="V702" i="1"/>
  <c r="V701" i="1"/>
  <c r="V700" i="1"/>
  <c r="V699" i="1"/>
  <c r="V698" i="1"/>
  <c r="V697" i="1"/>
  <c r="V696" i="1"/>
  <c r="V695" i="1"/>
  <c r="W695" i="1" s="1"/>
  <c r="V694" i="1"/>
  <c r="V693" i="1"/>
  <c r="V692" i="1"/>
  <c r="W692" i="1" s="1"/>
  <c r="V691" i="1"/>
  <c r="W691" i="1" s="1"/>
  <c r="V690" i="1"/>
  <c r="V689" i="1"/>
  <c r="V688" i="1"/>
  <c r="W688" i="1" s="1"/>
  <c r="V687" i="1"/>
  <c r="V686" i="1"/>
  <c r="W686" i="1" s="1"/>
  <c r="V685" i="1"/>
  <c r="W685" i="1" s="1"/>
  <c r="V684" i="1"/>
  <c r="V683" i="1"/>
  <c r="V682" i="1"/>
  <c r="V681" i="1"/>
  <c r="V680" i="1"/>
  <c r="V679" i="1"/>
  <c r="W679" i="1" s="1"/>
  <c r="V678" i="1"/>
  <c r="W678" i="1" s="1"/>
  <c r="V677" i="1"/>
  <c r="W677" i="1" s="1"/>
  <c r="V676" i="1"/>
  <c r="V675" i="1"/>
  <c r="V674" i="1"/>
  <c r="V673" i="1"/>
  <c r="V672" i="1"/>
  <c r="V671" i="1"/>
  <c r="V670" i="1"/>
  <c r="V669" i="1"/>
  <c r="V668" i="1"/>
  <c r="W668" i="1" s="1"/>
  <c r="V667" i="1"/>
  <c r="V666" i="1"/>
  <c r="V665" i="1"/>
  <c r="W665" i="1" s="1"/>
  <c r="V664" i="1"/>
  <c r="V663" i="1"/>
  <c r="V662" i="1"/>
  <c r="V661" i="1"/>
  <c r="V660" i="1"/>
  <c r="W660" i="1" s="1"/>
  <c r="V659" i="1"/>
  <c r="V658" i="1"/>
  <c r="V657" i="1"/>
  <c r="V656" i="1"/>
  <c r="V655" i="1"/>
  <c r="V654" i="1"/>
  <c r="V653" i="1"/>
  <c r="V652" i="1"/>
  <c r="V651" i="1"/>
  <c r="V650" i="1"/>
  <c r="V649" i="1"/>
  <c r="V648" i="1"/>
  <c r="V647" i="1"/>
  <c r="V646" i="1"/>
  <c r="W646" i="1" s="1"/>
  <c r="V645" i="1"/>
  <c r="W645" i="1" s="1"/>
  <c r="V644" i="1"/>
  <c r="W644" i="1" s="1"/>
  <c r="V643" i="1"/>
  <c r="V642" i="1"/>
  <c r="W642" i="1" s="1"/>
  <c r="V641" i="1"/>
  <c r="V640" i="1"/>
  <c r="V639" i="1"/>
  <c r="V638" i="1"/>
  <c r="W638" i="1" s="1"/>
  <c r="V637" i="1"/>
  <c r="W637" i="1" s="1"/>
  <c r="V636" i="1"/>
  <c r="V635" i="1"/>
  <c r="V634" i="1"/>
  <c r="V633" i="1"/>
  <c r="V632" i="1"/>
  <c r="W632" i="1" s="1"/>
  <c r="V631" i="1"/>
  <c r="V630" i="1"/>
  <c r="W630" i="1" s="1"/>
  <c r="V629" i="1"/>
  <c r="V628" i="1"/>
  <c r="V627" i="1"/>
  <c r="W627" i="1" s="1"/>
  <c r="V626" i="1"/>
  <c r="W626" i="1" s="1"/>
  <c r="V625" i="1"/>
  <c r="V624" i="1"/>
  <c r="W624" i="1" s="1"/>
  <c r="V623" i="1"/>
  <c r="W623" i="1" s="1"/>
  <c r="V622" i="1"/>
  <c r="V621" i="1"/>
  <c r="W621" i="1" s="1"/>
  <c r="V620" i="1"/>
  <c r="V619" i="1"/>
  <c r="W619" i="1" s="1"/>
  <c r="V618" i="1"/>
  <c r="W618" i="1" s="1"/>
  <c r="V617" i="1"/>
  <c r="W617" i="1" s="1"/>
  <c r="V616" i="1"/>
  <c r="V615" i="1"/>
  <c r="W615" i="1" s="1"/>
  <c r="V614" i="1"/>
  <c r="W614" i="1" s="1"/>
  <c r="V613" i="1"/>
  <c r="P613" i="1"/>
  <c r="V612" i="1"/>
  <c r="V611" i="1"/>
  <c r="V610" i="1"/>
  <c r="W610" i="1" s="1"/>
  <c r="V609" i="1"/>
  <c r="V608" i="1"/>
  <c r="V607" i="1"/>
  <c r="W607" i="1" s="1"/>
  <c r="V606" i="1"/>
  <c r="V605" i="1"/>
  <c r="W605" i="1" s="1"/>
  <c r="V604" i="1"/>
  <c r="V603" i="1"/>
  <c r="V602" i="1"/>
  <c r="V601" i="1"/>
  <c r="V600" i="1"/>
  <c r="V599" i="1"/>
  <c r="V598" i="1"/>
  <c r="V597" i="1"/>
  <c r="V596" i="1"/>
  <c r="V595" i="1"/>
  <c r="V594" i="1"/>
  <c r="V593" i="1"/>
  <c r="W593" i="1" s="1"/>
  <c r="V592" i="1"/>
  <c r="W592" i="1" s="1"/>
  <c r="V591" i="1"/>
  <c r="V590" i="1"/>
  <c r="V589" i="1"/>
  <c r="W589" i="1" s="1"/>
  <c r="V588" i="1"/>
  <c r="V587" i="1"/>
  <c r="V586" i="1"/>
  <c r="W586" i="1" s="1"/>
  <c r="V585" i="1"/>
  <c r="V584" i="1"/>
  <c r="V583" i="1"/>
  <c r="W583" i="1" s="1"/>
  <c r="V582" i="1"/>
  <c r="V581" i="1"/>
  <c r="V580" i="1"/>
  <c r="V579" i="1"/>
  <c r="V578" i="1"/>
  <c r="V577" i="1"/>
  <c r="V576" i="1"/>
  <c r="V575" i="1"/>
  <c r="V574" i="1"/>
  <c r="V573" i="1"/>
  <c r="V572" i="1"/>
  <c r="W572" i="1" s="1"/>
  <c r="V571" i="1"/>
  <c r="W571" i="1" s="1"/>
  <c r="V570" i="1"/>
  <c r="V569" i="1"/>
  <c r="V568" i="1"/>
  <c r="V567" i="1"/>
  <c r="V566" i="1"/>
  <c r="V565" i="1"/>
  <c r="V564" i="1"/>
  <c r="V563" i="1"/>
  <c r="W563" i="1" s="1"/>
  <c r="V562" i="1"/>
  <c r="V561" i="1"/>
  <c r="V560" i="1"/>
  <c r="P560" i="1"/>
  <c r="V559" i="1"/>
  <c r="V558" i="1"/>
  <c r="W558" i="1" s="1"/>
  <c r="V557" i="1"/>
  <c r="V556" i="1"/>
  <c r="V555" i="1"/>
  <c r="V554" i="1"/>
  <c r="V553" i="1"/>
  <c r="W553" i="1" s="1"/>
  <c r="V552" i="1"/>
  <c r="V551" i="1"/>
  <c r="W551" i="1" s="1"/>
  <c r="V550" i="1"/>
  <c r="V549" i="1"/>
  <c r="W549" i="1" s="1"/>
  <c r="V548" i="1"/>
  <c r="V547" i="1"/>
  <c r="W547" i="1" s="1"/>
  <c r="V546" i="1"/>
  <c r="V545" i="1"/>
  <c r="W545" i="1" s="1"/>
  <c r="V544" i="1"/>
  <c r="V543" i="1"/>
  <c r="W543" i="1" s="1"/>
  <c r="V542" i="1"/>
  <c r="W542" i="1" s="1"/>
  <c r="V541" i="1"/>
  <c r="V540" i="1"/>
  <c r="V539" i="1"/>
  <c r="V538" i="1"/>
  <c r="W538" i="1" s="1"/>
  <c r="V537" i="1"/>
  <c r="W537" i="1" s="1"/>
  <c r="V536" i="1"/>
  <c r="W536" i="1" s="1"/>
  <c r="V535" i="1"/>
  <c r="V534" i="1"/>
  <c r="W534" i="1" s="1"/>
  <c r="V533" i="1"/>
  <c r="W533" i="1" s="1"/>
  <c r="V532" i="1"/>
  <c r="W532" i="1" s="1"/>
  <c r="V531" i="1"/>
  <c r="W531" i="1" s="1"/>
  <c r="V530" i="1"/>
  <c r="V529" i="1"/>
  <c r="W529" i="1" s="1"/>
  <c r="V528" i="1"/>
  <c r="V527" i="1"/>
  <c r="V526" i="1"/>
  <c r="V525" i="1"/>
  <c r="V524" i="1"/>
  <c r="V523" i="1"/>
  <c r="W523" i="1" s="1"/>
  <c r="V522" i="1"/>
  <c r="W522" i="1" s="1"/>
  <c r="V521" i="1"/>
  <c r="V520" i="1"/>
  <c r="W520" i="1" s="1"/>
  <c r="V519" i="1"/>
  <c r="W519" i="1" s="1"/>
  <c r="V518" i="1"/>
  <c r="V517" i="1"/>
  <c r="V516" i="1"/>
  <c r="V515" i="1"/>
  <c r="W515" i="1" s="1"/>
  <c r="V514" i="1"/>
  <c r="V513" i="1"/>
  <c r="V512" i="1"/>
  <c r="V511" i="1"/>
  <c r="V510" i="1"/>
  <c r="V509" i="1"/>
  <c r="W509" i="1" s="1"/>
  <c r="V508" i="1"/>
  <c r="V507" i="1"/>
  <c r="V506" i="1"/>
  <c r="V505" i="1"/>
  <c r="V504" i="1"/>
  <c r="V503" i="1"/>
  <c r="V502" i="1"/>
  <c r="V501" i="1"/>
  <c r="V500" i="1"/>
  <c r="V499" i="1"/>
  <c r="V498" i="1"/>
  <c r="V497" i="1"/>
  <c r="V496" i="1"/>
  <c r="V495" i="1"/>
  <c r="V494" i="1"/>
  <c r="W494" i="1" s="1"/>
  <c r="V493" i="1"/>
  <c r="V492" i="1"/>
  <c r="V491" i="1"/>
  <c r="V490" i="1"/>
  <c r="V489" i="1"/>
  <c r="P489" i="1"/>
  <c r="V488" i="1"/>
  <c r="V487" i="1"/>
  <c r="W487" i="1" s="1"/>
  <c r="V486" i="1"/>
  <c r="V485" i="1"/>
  <c r="W485" i="1" s="1"/>
  <c r="V484" i="1"/>
  <c r="V483" i="1"/>
  <c r="V482" i="1"/>
  <c r="V481" i="1"/>
  <c r="V480" i="1"/>
  <c r="V479" i="1"/>
  <c r="W479" i="1" s="1"/>
  <c r="V478" i="1"/>
  <c r="W478" i="1" s="1"/>
  <c r="P478" i="1"/>
  <c r="V477" i="1"/>
  <c r="W477" i="1" s="1"/>
  <c r="V476" i="1"/>
  <c r="V475" i="1"/>
  <c r="W475" i="1" s="1"/>
  <c r="V474" i="1"/>
  <c r="W474" i="1" s="1"/>
  <c r="V473" i="1"/>
  <c r="V472" i="1"/>
  <c r="W472" i="1" s="1"/>
  <c r="V471" i="1"/>
  <c r="W471" i="1" s="1"/>
  <c r="V470" i="1"/>
  <c r="V469" i="1"/>
  <c r="V468" i="1"/>
  <c r="W468" i="1" s="1"/>
  <c r="V467" i="1"/>
  <c r="V466" i="1"/>
  <c r="W466" i="1" s="1"/>
  <c r="V465" i="1"/>
  <c r="W465" i="1" s="1"/>
  <c r="V464" i="1"/>
  <c r="V463" i="1"/>
  <c r="W463" i="1" s="1"/>
  <c r="V462" i="1"/>
  <c r="W462" i="1" s="1"/>
  <c r="V461" i="1"/>
  <c r="V460" i="1"/>
  <c r="W460" i="1" s="1"/>
  <c r="V459" i="1"/>
  <c r="W459" i="1" s="1"/>
  <c r="V458" i="1"/>
  <c r="P458" i="1"/>
  <c r="V457" i="1"/>
  <c r="W457" i="1" s="1"/>
  <c r="V456" i="1"/>
  <c r="V455" i="1"/>
  <c r="V454" i="1"/>
  <c r="V453" i="1"/>
  <c r="V452" i="1"/>
  <c r="W452" i="1" s="1"/>
  <c r="V451" i="1"/>
  <c r="V450" i="1"/>
  <c r="V449" i="1"/>
  <c r="V448" i="1"/>
  <c r="V447" i="1"/>
  <c r="V446" i="1"/>
  <c r="W446" i="1" s="1"/>
  <c r="V445" i="1"/>
  <c r="V444" i="1"/>
  <c r="V443" i="1"/>
  <c r="V442" i="1"/>
  <c r="W442" i="1" s="1"/>
  <c r="P442" i="1"/>
  <c r="V441" i="1"/>
  <c r="V440" i="1"/>
  <c r="V439" i="1"/>
  <c r="V438" i="1"/>
  <c r="W438" i="1" s="1"/>
  <c r="V437" i="1"/>
  <c r="V436" i="1"/>
  <c r="P436" i="1"/>
  <c r="V435" i="1"/>
  <c r="W435" i="1" s="1"/>
  <c r="V434" i="1"/>
  <c r="V433" i="1"/>
  <c r="V432" i="1"/>
  <c r="W432" i="1" s="1"/>
  <c r="V431" i="1"/>
  <c r="V430" i="1"/>
  <c r="V429" i="1"/>
  <c r="V428" i="1"/>
  <c r="V427" i="1"/>
  <c r="V426" i="1"/>
  <c r="W426" i="1" s="1"/>
  <c r="V425" i="1"/>
  <c r="V424" i="1"/>
  <c r="V423" i="1"/>
  <c r="V422" i="1"/>
  <c r="W422" i="1" s="1"/>
  <c r="V421" i="1"/>
  <c r="P421" i="1"/>
  <c r="V420" i="1"/>
  <c r="V419" i="1"/>
  <c r="V418" i="1"/>
  <c r="V417" i="1"/>
  <c r="V416" i="1"/>
  <c r="W416" i="1" s="1"/>
  <c r="V415" i="1"/>
  <c r="W415" i="1" s="1"/>
  <c r="V414" i="1"/>
  <c r="V413" i="1"/>
  <c r="W413" i="1" s="1"/>
  <c r="V412" i="1"/>
  <c r="V411" i="1"/>
  <c r="V410" i="1"/>
  <c r="W410" i="1" s="1"/>
  <c r="V409" i="1"/>
  <c r="W409" i="1" s="1"/>
  <c r="V408" i="1"/>
  <c r="V407" i="1"/>
  <c r="V406" i="1"/>
  <c r="W406" i="1" s="1"/>
  <c r="V405" i="1"/>
  <c r="V404" i="1"/>
  <c r="W404" i="1" s="1"/>
  <c r="V403" i="1"/>
  <c r="W403" i="1" s="1"/>
  <c r="V402" i="1"/>
  <c r="V401" i="1"/>
  <c r="W401" i="1" s="1"/>
  <c r="V400" i="1"/>
  <c r="W400" i="1" s="1"/>
  <c r="V399" i="1"/>
  <c r="V398" i="1"/>
  <c r="W398" i="1" s="1"/>
  <c r="V397" i="1"/>
  <c r="W397" i="1" s="1"/>
  <c r="P397" i="1"/>
  <c r="V396" i="1"/>
  <c r="W396" i="1" s="1"/>
  <c r="V395" i="1"/>
  <c r="V394" i="1"/>
  <c r="V393" i="1"/>
  <c r="W393" i="1" s="1"/>
  <c r="V392" i="1"/>
  <c r="W392" i="1" s="1"/>
  <c r="V391" i="1"/>
  <c r="V390" i="1"/>
  <c r="W390" i="1" s="1"/>
  <c r="V389" i="1"/>
  <c r="W389" i="1" s="1"/>
  <c r="V388" i="1"/>
  <c r="V387" i="1"/>
  <c r="V386" i="1"/>
  <c r="V385" i="1"/>
  <c r="V384" i="1"/>
  <c r="W384" i="1" s="1"/>
  <c r="V383" i="1"/>
  <c r="V382" i="1"/>
  <c r="V381" i="1"/>
  <c r="V380" i="1"/>
  <c r="V379" i="1"/>
  <c r="V378" i="1"/>
  <c r="V377" i="1"/>
  <c r="W377" i="1" s="1"/>
  <c r="V376" i="1"/>
  <c r="V375" i="1"/>
  <c r="P375" i="1"/>
  <c r="V374" i="1"/>
  <c r="V373" i="1"/>
  <c r="W373" i="1" s="1"/>
  <c r="V372" i="1"/>
  <c r="V371" i="1"/>
  <c r="W371" i="1" s="1"/>
  <c r="V370" i="1"/>
  <c r="V369" i="1"/>
  <c r="P369" i="1"/>
  <c r="V368" i="1"/>
  <c r="V367" i="1"/>
  <c r="V366" i="1"/>
  <c r="W366" i="1" s="1"/>
  <c r="V365" i="1"/>
  <c r="W365" i="1" s="1"/>
  <c r="V364" i="1"/>
  <c r="V363" i="1"/>
  <c r="W363" i="1" s="1"/>
  <c r="V362" i="1"/>
  <c r="W362" i="1" s="1"/>
  <c r="V361" i="1"/>
  <c r="W361" i="1" s="1"/>
  <c r="V360" i="1"/>
  <c r="W360" i="1" s="1"/>
  <c r="V359" i="1"/>
  <c r="W359" i="1" s="1"/>
  <c r="V358" i="1"/>
  <c r="V357" i="1"/>
  <c r="W357" i="1" s="1"/>
  <c r="V356" i="1"/>
  <c r="W356" i="1" s="1"/>
  <c r="V355" i="1"/>
  <c r="W355" i="1" s="1"/>
  <c r="V354" i="1"/>
  <c r="W354" i="1" s="1"/>
  <c r="V353" i="1"/>
  <c r="W353" i="1" s="1"/>
  <c r="V352" i="1"/>
  <c r="W352" i="1" s="1"/>
  <c r="V351" i="1"/>
  <c r="W351" i="1" s="1"/>
  <c r="V350" i="1"/>
  <c r="W350" i="1" s="1"/>
  <c r="V349" i="1"/>
  <c r="W349" i="1" s="1"/>
  <c r="V348" i="1"/>
  <c r="W348" i="1" s="1"/>
  <c r="V347" i="1"/>
  <c r="W347" i="1" s="1"/>
  <c r="V346" i="1"/>
  <c r="W346" i="1" s="1"/>
  <c r="V345" i="1"/>
  <c r="W345" i="1" s="1"/>
  <c r="V344" i="1"/>
  <c r="W344" i="1" s="1"/>
  <c r="V340" i="1"/>
  <c r="V339" i="1"/>
  <c r="V338" i="1"/>
  <c r="V337" i="1"/>
  <c r="V336" i="1"/>
  <c r="V335" i="1"/>
  <c r="V334"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85" i="1"/>
  <c r="V284" i="1"/>
  <c r="V283" i="1"/>
  <c r="V282" i="1"/>
  <c r="V281" i="1"/>
  <c r="V280" i="1"/>
  <c r="V279" i="1"/>
  <c r="V278" i="1"/>
  <c r="V277" i="1"/>
  <c r="V276" i="1"/>
  <c r="V275" i="1"/>
  <c r="V274" i="1"/>
  <c r="V273" i="1"/>
  <c r="V272" i="1"/>
  <c r="V271" i="1"/>
  <c r="V270" i="1"/>
  <c r="V269" i="1"/>
  <c r="V268" i="1"/>
  <c r="V266" i="1"/>
  <c r="V265" i="1"/>
  <c r="V264" i="1"/>
  <c r="V263" i="1"/>
  <c r="V262" i="1"/>
  <c r="V261" i="1"/>
  <c r="V260" i="1"/>
  <c r="V259" i="1"/>
  <c r="V258" i="1"/>
  <c r="V256" i="1"/>
  <c r="V255" i="1"/>
  <c r="V254" i="1"/>
  <c r="V253" i="1"/>
  <c r="P253" i="1"/>
  <c r="V252" i="1"/>
  <c r="V251" i="1"/>
  <c r="V250" i="1"/>
  <c r="V249" i="1"/>
  <c r="V248" i="1"/>
  <c r="V247" i="1"/>
  <c r="V245" i="1"/>
  <c r="W245" i="1" s="1"/>
  <c r="V244" i="1"/>
  <c r="W244" i="1" s="1"/>
  <c r="V243" i="1"/>
  <c r="V242" i="1"/>
  <c r="W242" i="1" s="1"/>
  <c r="V241" i="1"/>
  <c r="W241" i="1" s="1"/>
  <c r="V240" i="1"/>
  <c r="V239" i="1"/>
  <c r="W239" i="1" s="1"/>
  <c r="V238" i="1"/>
  <c r="W238" i="1" s="1"/>
  <c r="V237" i="1"/>
  <c r="V236" i="1"/>
  <c r="W236" i="1" s="1"/>
  <c r="V235" i="1"/>
  <c r="W235" i="1" s="1"/>
  <c r="V234" i="1"/>
  <c r="V233" i="1"/>
  <c r="W233" i="1" s="1"/>
  <c r="V232" i="1"/>
  <c r="W232" i="1" s="1"/>
  <c r="V231" i="1"/>
  <c r="V230" i="1"/>
  <c r="W230" i="1" s="1"/>
  <c r="V229" i="1"/>
  <c r="W229" i="1" s="1"/>
  <c r="V228" i="1"/>
  <c r="V227" i="1"/>
  <c r="W227" i="1" s="1"/>
  <c r="V226" i="1"/>
  <c r="W226" i="1" s="1"/>
  <c r="V225" i="1"/>
  <c r="V224" i="1"/>
  <c r="W224" i="1" s="1"/>
  <c r="V223" i="1"/>
  <c r="W223" i="1" s="1"/>
  <c r="V222" i="1"/>
  <c r="V221" i="1"/>
  <c r="W221" i="1" s="1"/>
  <c r="V220" i="1"/>
  <c r="W220" i="1" s="1"/>
  <c r="V219" i="1"/>
  <c r="V218" i="1"/>
  <c r="W218" i="1" s="1"/>
  <c r="P218" i="1"/>
  <c r="V217" i="1"/>
  <c r="V216" i="1"/>
  <c r="V215" i="1"/>
  <c r="V214" i="1"/>
  <c r="W214" i="1" s="1"/>
  <c r="V213" i="1"/>
  <c r="V212" i="1"/>
  <c r="W212" i="1" s="1"/>
  <c r="V211" i="1"/>
  <c r="V210" i="1"/>
  <c r="V209" i="1"/>
  <c r="V208" i="1"/>
  <c r="V207" i="1"/>
  <c r="V206" i="1"/>
  <c r="V205" i="1"/>
  <c r="V204" i="1"/>
  <c r="W204" i="1" s="1"/>
  <c r="V203" i="1"/>
  <c r="W203" i="1" s="1"/>
  <c r="V202" i="1"/>
  <c r="V201" i="1"/>
  <c r="W201" i="1" s="1"/>
  <c r="V200" i="1"/>
  <c r="W200" i="1" s="1"/>
  <c r="V199" i="1"/>
  <c r="W199" i="1" s="1"/>
  <c r="V198" i="1"/>
  <c r="W198" i="1" s="1"/>
  <c r="V197" i="1"/>
  <c r="V196" i="1"/>
  <c r="V195" i="1"/>
  <c r="W195" i="1" s="1"/>
  <c r="V194" i="1"/>
  <c r="W194" i="1" s="1"/>
  <c r="V193" i="1"/>
  <c r="V192" i="1"/>
  <c r="W192" i="1" s="1"/>
  <c r="V191" i="1"/>
  <c r="V190" i="1"/>
  <c r="V189" i="1"/>
  <c r="V188" i="1"/>
  <c r="W188" i="1" s="1"/>
  <c r="V187" i="1"/>
  <c r="W187" i="1" s="1"/>
  <c r="V186" i="1"/>
  <c r="P186" i="1"/>
  <c r="V185" i="1"/>
  <c r="W185" i="1" s="1"/>
  <c r="V184" i="1"/>
  <c r="W184" i="1" s="1"/>
  <c r="V183" i="1"/>
  <c r="W183" i="1" s="1"/>
  <c r="V182" i="1"/>
  <c r="W182" i="1" s="1"/>
  <c r="V181" i="1"/>
  <c r="V180" i="1"/>
  <c r="W180" i="1" s="1"/>
  <c r="V179" i="1"/>
  <c r="W179" i="1" s="1"/>
  <c r="V178" i="1"/>
  <c r="W178" i="1" s="1"/>
  <c r="V177" i="1"/>
  <c r="W177" i="1" s="1"/>
  <c r="V176" i="1"/>
  <c r="W176" i="1" s="1"/>
  <c r="V175" i="1"/>
  <c r="W175" i="1" s="1"/>
  <c r="V174" i="1"/>
  <c r="W174" i="1" s="1"/>
  <c r="P174" i="1"/>
  <c r="V173" i="1"/>
  <c r="V172" i="1"/>
  <c r="V171" i="1"/>
  <c r="W171" i="1" s="1"/>
  <c r="V170" i="1"/>
  <c r="V169" i="1"/>
  <c r="V168" i="1"/>
  <c r="W168" i="1" s="1"/>
  <c r="V167" i="1"/>
  <c r="W167" i="1" s="1"/>
  <c r="V166" i="1"/>
  <c r="V165" i="1"/>
  <c r="W165" i="1" s="1"/>
  <c r="V164" i="1"/>
  <c r="W164" i="1" s="1"/>
  <c r="V163" i="1"/>
  <c r="V162" i="1"/>
  <c r="W162" i="1" s="1"/>
  <c r="V161" i="1"/>
  <c r="W161" i="1" s="1"/>
  <c r="V160" i="1"/>
  <c r="V159" i="1"/>
  <c r="W159" i="1" s="1"/>
  <c r="V158" i="1"/>
  <c r="V157" i="1"/>
  <c r="W157" i="1" s="1"/>
  <c r="P157" i="1"/>
  <c r="V156" i="1"/>
  <c r="V155" i="1"/>
  <c r="W155" i="1" s="1"/>
  <c r="V154" i="1"/>
  <c r="V153" i="1"/>
  <c r="W153" i="1" s="1"/>
  <c r="V152" i="1"/>
  <c r="W152" i="1" s="1"/>
  <c r="P152" i="1"/>
  <c r="V151" i="1"/>
  <c r="V150" i="1"/>
  <c r="W150" i="1" s="1"/>
  <c r="V149" i="1"/>
  <c r="V148" i="1"/>
  <c r="V147" i="1"/>
  <c r="V146" i="1"/>
  <c r="W146" i="1" s="1"/>
  <c r="V145" i="1"/>
  <c r="V144" i="1"/>
  <c r="W144" i="1" s="1"/>
  <c r="V143" i="1"/>
  <c r="V142" i="1"/>
  <c r="V141" i="1"/>
  <c r="W141" i="1" s="1"/>
  <c r="V140" i="1"/>
  <c r="W140" i="1" s="1"/>
  <c r="V139" i="1"/>
  <c r="V138" i="1"/>
  <c r="W138" i="1" s="1"/>
  <c r="V137" i="1"/>
  <c r="W137" i="1" s="1"/>
  <c r="V136" i="1"/>
  <c r="P136" i="1"/>
  <c r="V135" i="1"/>
  <c r="W135" i="1" s="1"/>
  <c r="V134" i="1"/>
  <c r="W134" i="1" s="1"/>
  <c r="V133" i="1"/>
  <c r="W133" i="1" s="1"/>
  <c r="P133" i="1"/>
  <c r="V132" i="1"/>
  <c r="V131" i="1"/>
  <c r="W131" i="1" s="1"/>
  <c r="V130" i="1"/>
  <c r="W130" i="1" s="1"/>
  <c r="V129" i="1"/>
  <c r="W129" i="1" s="1"/>
  <c r="V128" i="1"/>
  <c r="W128" i="1" s="1"/>
  <c r="V127" i="1"/>
  <c r="W127" i="1" s="1"/>
  <c r="V126" i="1"/>
  <c r="V125" i="1"/>
  <c r="V124" i="1"/>
  <c r="W124" i="1" s="1"/>
  <c r="V123" i="1"/>
  <c r="W123" i="1" s="1"/>
  <c r="V122" i="1"/>
  <c r="W122" i="1" s="1"/>
  <c r="V121" i="1"/>
  <c r="W121" i="1" s="1"/>
  <c r="V120" i="1"/>
  <c r="V119" i="1"/>
  <c r="W119" i="1" s="1"/>
  <c r="V118" i="1"/>
  <c r="W118" i="1" s="1"/>
  <c r="V117" i="1"/>
  <c r="V116" i="1"/>
  <c r="V115" i="1"/>
  <c r="W115" i="1" s="1"/>
  <c r="V114" i="1"/>
  <c r="V113" i="1"/>
  <c r="W113" i="1" s="1"/>
  <c r="V112" i="1"/>
  <c r="W112" i="1" s="1"/>
  <c r="V111" i="1"/>
  <c r="V110" i="1"/>
  <c r="W110" i="1" s="1"/>
  <c r="P110" i="1"/>
  <c r="V109" i="1"/>
  <c r="W109" i="1" s="1"/>
  <c r="V108" i="1"/>
  <c r="W108" i="1" s="1"/>
  <c r="V107" i="1"/>
  <c r="V106" i="1"/>
  <c r="W106" i="1" s="1"/>
  <c r="G106" i="1"/>
  <c r="V105" i="1"/>
  <c r="V104" i="1"/>
  <c r="V103" i="1"/>
  <c r="V102" i="1"/>
  <c r="V101" i="1"/>
  <c r="V100" i="1"/>
  <c r="W100" i="1" s="1"/>
  <c r="V99" i="1"/>
  <c r="V98" i="1"/>
  <c r="V97" i="1"/>
  <c r="V96" i="1"/>
  <c r="W96" i="1" s="1"/>
  <c r="V95" i="1"/>
  <c r="V94" i="1"/>
  <c r="W94" i="1" s="1"/>
  <c r="P94" i="1"/>
  <c r="V93" i="1"/>
  <c r="W93" i="1" s="1"/>
  <c r="V92" i="1"/>
  <c r="W92" i="1" s="1"/>
  <c r="V91" i="1"/>
  <c r="W91" i="1" s="1"/>
  <c r="V90" i="1"/>
  <c r="W90" i="1" s="1"/>
  <c r="V89" i="1"/>
  <c r="W89" i="1" s="1"/>
  <c r="V88" i="1"/>
  <c r="W88" i="1" s="1"/>
  <c r="V87" i="1"/>
  <c r="W87" i="1" s="1"/>
  <c r="V86" i="1"/>
  <c r="W86" i="1" s="1"/>
  <c r="V85" i="1"/>
  <c r="W85" i="1" s="1"/>
  <c r="V84" i="1"/>
  <c r="W84" i="1" s="1"/>
  <c r="V83" i="1"/>
  <c r="W83" i="1" s="1"/>
  <c r="V82" i="1"/>
  <c r="W82" i="1" s="1"/>
  <c r="V81" i="1"/>
  <c r="W81" i="1" s="1"/>
  <c r="P81" i="1"/>
  <c r="V80" i="1"/>
  <c r="W80" i="1" s="1"/>
  <c r="P80" i="1"/>
  <c r="V79" i="1"/>
  <c r="W79" i="1" s="1"/>
  <c r="V78" i="1"/>
  <c r="V77" i="1"/>
  <c r="W77" i="1" s="1"/>
  <c r="V76" i="1"/>
  <c r="W76" i="1" s="1"/>
  <c r="V75" i="1"/>
  <c r="V74" i="1"/>
  <c r="W74" i="1" s="1"/>
  <c r="V73" i="1"/>
  <c r="W73" i="1" s="1"/>
  <c r="V72" i="1"/>
  <c r="V71" i="1"/>
  <c r="W71" i="1" s="1"/>
  <c r="V70" i="1"/>
  <c r="W70" i="1" s="1"/>
  <c r="E69" i="1"/>
  <c r="V69" i="1" s="1"/>
  <c r="W69" i="1" s="1"/>
  <c r="V68" i="1"/>
  <c r="V67" i="1"/>
  <c r="V66" i="1"/>
  <c r="W66" i="1" s="1"/>
  <c r="V65" i="1"/>
  <c r="W65" i="1" s="1"/>
  <c r="V64" i="1"/>
  <c r="W64" i="1" s="1"/>
  <c r="V63" i="1"/>
  <c r="P63" i="1"/>
  <c r="V62" i="1"/>
  <c r="W62" i="1" s="1"/>
  <c r="V61" i="1"/>
  <c r="W61" i="1" s="1"/>
  <c r="V60" i="1"/>
  <c r="W60" i="1" s="1"/>
  <c r="V59" i="1"/>
  <c r="W59" i="1" s="1"/>
  <c r="V58" i="1"/>
  <c r="W58" i="1" s="1"/>
  <c r="V57" i="1"/>
  <c r="W57" i="1" s="1"/>
  <c r="V56" i="1"/>
  <c r="W56" i="1" s="1"/>
  <c r="P56" i="1"/>
  <c r="V55" i="1"/>
  <c r="V54" i="1"/>
  <c r="W54" i="1" s="1"/>
  <c r="V53" i="1"/>
  <c r="V52" i="1"/>
  <c r="V51" i="1"/>
  <c r="W51" i="1" s="1"/>
  <c r="P51" i="1"/>
  <c r="V50" i="1"/>
  <c r="W50" i="1" s="1"/>
  <c r="V49" i="1"/>
  <c r="V48" i="1"/>
  <c r="W48" i="1" s="1"/>
  <c r="V47" i="1"/>
  <c r="W47" i="1" s="1"/>
  <c r="V46" i="1"/>
  <c r="V45" i="1"/>
  <c r="W45" i="1" s="1"/>
  <c r="V44" i="1"/>
  <c r="W44" i="1" s="1"/>
  <c r="V43" i="1"/>
  <c r="V42" i="1"/>
  <c r="W42" i="1" s="1"/>
  <c r="V41" i="1"/>
  <c r="W41" i="1" s="1"/>
  <c r="V40" i="1"/>
  <c r="V39" i="1"/>
  <c r="W39" i="1" s="1"/>
  <c r="V38" i="1"/>
  <c r="W38" i="1" s="1"/>
  <c r="V37" i="1"/>
  <c r="V36" i="1"/>
  <c r="W36" i="1" s="1"/>
  <c r="V35" i="1"/>
  <c r="W35" i="1" s="1"/>
  <c r="P35" i="1"/>
  <c r="V34" i="1"/>
  <c r="V33" i="1"/>
  <c r="V32" i="1"/>
  <c r="V31" i="1"/>
  <c r="V30" i="1"/>
  <c r="W30" i="1" s="1"/>
  <c r="V29" i="1"/>
  <c r="W29" i="1" s="1"/>
  <c r="V28" i="1"/>
  <c r="V27" i="1"/>
  <c r="W27" i="1" s="1"/>
  <c r="V26" i="1"/>
  <c r="V25" i="1"/>
  <c r="V24" i="1"/>
  <c r="V23" i="1"/>
  <c r="V22" i="1"/>
  <c r="V21" i="1"/>
  <c r="W21" i="1" s="1"/>
  <c r="V20" i="1"/>
  <c r="W20" i="1" s="1"/>
  <c r="V19" i="1"/>
  <c r="V18" i="1"/>
  <c r="W18" i="1" s="1"/>
  <c r="V17" i="1"/>
  <c r="V16" i="1"/>
  <c r="V15" i="1"/>
  <c r="V14" i="1"/>
  <c r="P14" i="1"/>
  <c r="V13" i="1"/>
  <c r="W13" i="1" s="1"/>
  <c r="V12" i="1"/>
  <c r="W12" i="1" s="1"/>
  <c r="V11" i="1"/>
  <c r="V10" i="1"/>
  <c r="W10" i="1" s="1"/>
  <c r="V9" i="1"/>
  <c r="W9" i="1" s="1"/>
  <c r="V8" i="1"/>
  <c r="W8" i="1" s="1"/>
  <c r="V7" i="1"/>
  <c r="W7" i="1" s="1"/>
  <c r="P7" i="1"/>
  <c r="V6" i="1"/>
  <c r="V5" i="1"/>
  <c r="W5" i="1" s="1"/>
  <c r="V4" i="1"/>
  <c r="W4" i="1" s="1"/>
  <c r="V3" i="1"/>
  <c r="W380" i="1" l="1"/>
  <c r="W1320" i="1"/>
  <c r="W1665" i="1"/>
  <c r="W443" i="1"/>
  <c r="W2771" i="1"/>
  <c r="W104" i="1"/>
  <c r="W2239" i="1"/>
  <c r="W1196" i="1"/>
  <c r="W213" i="1"/>
  <c r="W641" i="1"/>
  <c r="W1247" i="1"/>
  <c r="W1821" i="1"/>
  <c r="W34" i="1"/>
  <c r="W2742" i="1"/>
  <c r="W395" i="1"/>
  <c r="W148" i="1"/>
  <c r="W207" i="1"/>
  <c r="W557" i="1"/>
  <c r="W206" i="1"/>
  <c r="W1810" i="1"/>
  <c r="W565" i="1"/>
  <c r="W504" i="1"/>
  <c r="W2066" i="1"/>
  <c r="W53" i="1"/>
  <c r="W516" i="1"/>
  <c r="W1311" i="1"/>
  <c r="W120" i="1"/>
  <c r="W172" i="1"/>
  <c r="W231" i="1"/>
  <c r="W683" i="1"/>
  <c r="W1296" i="1"/>
  <c r="W421" i="1"/>
  <c r="W1711" i="1"/>
  <c r="W2227" i="1"/>
  <c r="W386" i="1"/>
  <c r="W173" i="1"/>
  <c r="W1329" i="1"/>
  <c r="W52" i="1"/>
  <c r="W486" i="1"/>
  <c r="W554" i="1"/>
  <c r="W689" i="1"/>
  <c r="W996" i="1"/>
  <c r="W1719" i="1"/>
  <c r="W1859" i="1"/>
  <c r="W1869" i="1"/>
  <c r="W693" i="1"/>
  <c r="W1699" i="1"/>
  <c r="W1998" i="1"/>
  <c r="W2131" i="1"/>
  <c r="W14" i="1"/>
  <c r="W163" i="1"/>
  <c r="W215" i="1"/>
  <c r="W577" i="1"/>
  <c r="W701" i="1"/>
  <c r="W1328" i="1"/>
  <c r="W2174" i="1"/>
  <c r="W2207" i="1"/>
  <c r="W2675" i="1"/>
  <c r="W216" i="1"/>
  <c r="W1304" i="1"/>
  <c r="W1314" i="1"/>
  <c r="W1322" i="1"/>
  <c r="W1824" i="1"/>
  <c r="W2067" i="1"/>
  <c r="W2278" i="1"/>
  <c r="W2755" i="1"/>
  <c r="W2186" i="1"/>
  <c r="W1047" i="1"/>
  <c r="W193" i="1"/>
  <c r="W473" i="1"/>
  <c r="W482" i="1"/>
  <c r="W2089" i="1"/>
  <c r="W2096" i="1"/>
  <c r="W2689" i="1"/>
  <c r="W1940" i="1"/>
  <c r="W1991" i="1"/>
  <c r="W2688" i="1"/>
  <c r="W49" i="1"/>
  <c r="W78" i="1"/>
  <c r="W674" i="1"/>
  <c r="W186" i="1"/>
  <c r="W705" i="1"/>
  <c r="W1265" i="1"/>
  <c r="W1761" i="1"/>
  <c r="W2146" i="1"/>
  <c r="W2279" i="1"/>
  <c r="W2790" i="1"/>
  <c r="W2823" i="1"/>
  <c r="W117" i="1"/>
  <c r="W191" i="1"/>
  <c r="W208" i="1"/>
  <c r="W448" i="1"/>
  <c r="W458" i="1"/>
  <c r="W513" i="1"/>
  <c r="W562" i="1"/>
  <c r="W744" i="1"/>
  <c r="W1011" i="1"/>
  <c r="W1300" i="1"/>
  <c r="W1603" i="1"/>
  <c r="W1701" i="1"/>
  <c r="W2022" i="1"/>
  <c r="W2126" i="1"/>
  <c r="W2817" i="1"/>
  <c r="W217" i="1"/>
  <c r="W555" i="1"/>
  <c r="W992" i="1"/>
  <c r="W1132" i="1"/>
  <c r="W1774" i="1"/>
  <c r="W1816" i="1"/>
  <c r="W2042" i="1"/>
  <c r="W3109" i="1"/>
  <c r="W628" i="1"/>
  <c r="W650" i="1"/>
  <c r="W684" i="1"/>
  <c r="W698" i="1"/>
  <c r="W1184" i="1"/>
  <c r="W1318" i="1"/>
  <c r="W1345" i="1"/>
  <c r="W1734" i="1"/>
  <c r="W2245" i="1"/>
  <c r="W2251" i="1"/>
  <c r="W2709" i="1"/>
  <c r="W15" i="1"/>
  <c r="W103" i="1"/>
  <c r="W170" i="1"/>
  <c r="W378" i="1"/>
  <c r="W420" i="1"/>
  <c r="W726" i="1"/>
  <c r="W1023" i="1"/>
  <c r="W1615" i="1"/>
  <c r="W1744" i="1"/>
  <c r="W1845" i="1"/>
  <c r="W1860" i="1"/>
  <c r="W2098" i="1"/>
  <c r="W2134" i="1"/>
  <c r="W2195" i="1"/>
  <c r="W620" i="1"/>
  <c r="W629" i="1"/>
  <c r="W1092" i="1"/>
  <c r="W1166" i="1"/>
  <c r="W1175" i="1"/>
  <c r="W1302" i="1"/>
  <c r="W2092" i="1"/>
  <c r="W240" i="1"/>
  <c r="W428" i="1"/>
  <c r="W1208" i="1"/>
  <c r="W2044" i="1"/>
  <c r="W2219" i="1"/>
  <c r="W2722" i="1"/>
  <c r="W2739" i="1"/>
  <c r="W2783" i="1"/>
  <c r="W1339" i="1"/>
  <c r="W1737" i="1"/>
  <c r="W2036" i="1"/>
  <c r="W2053" i="1"/>
  <c r="W2197" i="1"/>
  <c r="W2812" i="1"/>
  <c r="W445" i="1"/>
  <c r="W510" i="1"/>
  <c r="W559" i="1"/>
  <c r="W654" i="1"/>
  <c r="W672" i="1"/>
  <c r="W729" i="1"/>
  <c r="W1128" i="1"/>
  <c r="W1653" i="1"/>
  <c r="W1675" i="1"/>
  <c r="W1728" i="1"/>
  <c r="W1856" i="1"/>
  <c r="W2101" i="1"/>
  <c r="W2153" i="1"/>
  <c r="W2162" i="1"/>
  <c r="W2240" i="1"/>
  <c r="W2281" i="1"/>
  <c r="W67" i="1"/>
  <c r="W375" i="1"/>
  <c r="W430" i="1"/>
  <c r="W439" i="1"/>
  <c r="W492" i="1"/>
  <c r="W663" i="1"/>
  <c r="W741" i="1"/>
  <c r="W1086" i="1"/>
  <c r="W1333" i="1"/>
  <c r="W2010" i="1"/>
  <c r="W2046" i="1"/>
  <c r="W2198" i="1"/>
  <c r="W2673" i="1"/>
  <c r="W2692" i="1"/>
  <c r="W2758" i="1"/>
  <c r="W2777" i="1"/>
  <c r="W2794" i="1"/>
  <c r="W3104" i="1"/>
  <c r="W166" i="1"/>
  <c r="W190" i="1"/>
  <c r="W196" i="1"/>
  <c r="W408" i="1"/>
  <c r="W424" i="1"/>
  <c r="W568" i="1"/>
  <c r="W696" i="1"/>
  <c r="W1020" i="1"/>
  <c r="W1293" i="1"/>
  <c r="W1306" i="1"/>
  <c r="W1602" i="1"/>
  <c r="W1831" i="1"/>
  <c r="W1841" i="1"/>
  <c r="W1857" i="1"/>
  <c r="W1958" i="1"/>
  <c r="W2031" i="1"/>
  <c r="W2249" i="1"/>
  <c r="W2654" i="1"/>
  <c r="W2778" i="1"/>
  <c r="W2841" i="1"/>
  <c r="W1096" i="1"/>
  <c r="W99" i="1"/>
  <c r="W111" i="1"/>
  <c r="W126" i="1"/>
  <c r="W149" i="1"/>
  <c r="W154" i="1"/>
  <c r="W569" i="1"/>
  <c r="W1235" i="1"/>
  <c r="W1284" i="1"/>
  <c r="W1310" i="1"/>
  <c r="W1324" i="1"/>
  <c r="W1566" i="1"/>
  <c r="W1797" i="1"/>
  <c r="W1879" i="1"/>
  <c r="W1946" i="1"/>
  <c r="W1986" i="1"/>
  <c r="W2024" i="1"/>
  <c r="W2095" i="1"/>
  <c r="W2116" i="1"/>
  <c r="W2130" i="1"/>
  <c r="W2208" i="1"/>
  <c r="W68" i="1"/>
  <c r="W747" i="1"/>
  <c r="W1069" i="1"/>
  <c r="W2013" i="1"/>
  <c r="W2151" i="1"/>
  <c r="W2241" i="1"/>
  <c r="W2263" i="1"/>
  <c r="W2705" i="1"/>
  <c r="W63" i="1"/>
  <c r="W3" i="1"/>
  <c r="W17" i="1"/>
  <c r="W24" i="1"/>
  <c r="W37" i="1"/>
  <c r="W55" i="1"/>
  <c r="W169" i="1"/>
  <c r="W418" i="1"/>
  <c r="W484" i="1"/>
  <c r="W507" i="1"/>
  <c r="W1017" i="1"/>
  <c r="W1255" i="1"/>
  <c r="W1620" i="1"/>
  <c r="W1680" i="1"/>
  <c r="W1749" i="1"/>
  <c r="W1955" i="1"/>
  <c r="W1995" i="1"/>
  <c r="W2006" i="1"/>
  <c r="W2052" i="1"/>
  <c r="W16" i="1"/>
  <c r="W1267" i="1"/>
  <c r="W2058" i="1"/>
  <c r="W2083" i="1"/>
  <c r="W2645" i="1"/>
  <c r="W681" i="1"/>
  <c r="W711" i="1"/>
  <c r="W722" i="1"/>
  <c r="W1008" i="1"/>
  <c r="W1026" i="1"/>
  <c r="W1071" i="1"/>
  <c r="W1080" i="1"/>
  <c r="W1236" i="1"/>
  <c r="W1285" i="1"/>
  <c r="W1292" i="1"/>
  <c r="W1297" i="1"/>
  <c r="W1642" i="1"/>
  <c r="W1780" i="1"/>
  <c r="W1836" i="1"/>
  <c r="W2016" i="1"/>
  <c r="W2104" i="1"/>
  <c r="W2125" i="1"/>
  <c r="W2178" i="1"/>
  <c r="W2209" i="1"/>
  <c r="W2256" i="1"/>
  <c r="W2275" i="1"/>
  <c r="W2637" i="1"/>
  <c r="W2726" i="1"/>
  <c r="W2751" i="1"/>
  <c r="W25" i="1"/>
  <c r="W32" i="1"/>
  <c r="W107" i="1"/>
  <c r="W211" i="1"/>
  <c r="W234" i="1"/>
  <c r="W1248" i="1"/>
  <c r="W1312" i="1"/>
  <c r="W1663" i="1"/>
  <c r="W1948" i="1"/>
  <c r="W2105" i="1"/>
  <c r="W2118" i="1"/>
  <c r="W2628" i="1"/>
  <c r="W2658" i="1"/>
  <c r="W2849" i="1"/>
  <c r="W23" i="1"/>
  <c r="W985" i="1"/>
  <c r="W1801" i="1"/>
  <c r="W1982" i="1"/>
  <c r="W2070" i="1"/>
  <c r="W2163" i="1"/>
  <c r="W2244" i="1"/>
  <c r="W2699" i="1"/>
  <c r="W2718" i="1"/>
  <c r="W26" i="1"/>
  <c r="W102" i="1"/>
  <c r="W145" i="1"/>
  <c r="W202" i="1"/>
  <c r="W480" i="1"/>
  <c r="W573" i="1"/>
  <c r="W639" i="1"/>
  <c r="W1218" i="1"/>
  <c r="W1280" i="1"/>
  <c r="W1569" i="1"/>
  <c r="W1861" i="1"/>
  <c r="W2018" i="1"/>
  <c r="W2062" i="1"/>
  <c r="W2112" i="1"/>
  <c r="W2196" i="1"/>
  <c r="W2225" i="1"/>
  <c r="W105" i="1"/>
  <c r="W33" i="1"/>
  <c r="W151" i="1"/>
  <c r="W1111" i="1"/>
  <c r="W1169" i="1"/>
  <c r="W1251" i="1"/>
  <c r="W1683" i="1"/>
  <c r="W1894" i="1"/>
  <c r="W2063" i="1"/>
  <c r="W2072" i="1"/>
  <c r="W2107" i="1"/>
  <c r="W2181" i="1"/>
  <c r="W2204" i="1"/>
  <c r="W2622" i="1"/>
  <c r="W2641" i="1"/>
  <c r="W3103" i="1"/>
  <c r="W1197" i="1"/>
  <c r="W1274" i="1"/>
  <c r="W1301" i="1"/>
  <c r="W1735" i="1"/>
  <c r="W1849" i="1"/>
  <c r="W1863" i="1"/>
  <c r="W2000" i="1"/>
  <c r="W2080" i="1"/>
  <c r="W2087" i="1"/>
  <c r="W2093" i="1"/>
  <c r="W2141" i="1"/>
  <c r="W2205" i="1"/>
  <c r="W2269" i="1"/>
  <c r="W2682" i="1"/>
  <c r="W2691" i="1"/>
  <c r="W6" i="1"/>
  <c r="W219" i="1"/>
  <c r="W708" i="1"/>
  <c r="W1282" i="1"/>
  <c r="W1335" i="1"/>
  <c r="W1943" i="1"/>
  <c r="W1977" i="1"/>
  <c r="W2081" i="1"/>
  <c r="W2088" i="1"/>
  <c r="W2108" i="1"/>
  <c r="W2128" i="1"/>
  <c r="W2824" i="1"/>
  <c r="W2843" i="1"/>
  <c r="W1188" i="1"/>
  <c r="W1677" i="1"/>
  <c r="W1765" i="1"/>
  <c r="W1944" i="1"/>
  <c r="W2074" i="1"/>
  <c r="W2122" i="1"/>
  <c r="W2175" i="1"/>
  <c r="W2730" i="1"/>
  <c r="W2818" i="1"/>
  <c r="W1077" i="1"/>
  <c r="W1163" i="1"/>
  <c r="W1275" i="1"/>
  <c r="W1343" i="1"/>
  <c r="W1599" i="1"/>
  <c r="W1833" i="1"/>
  <c r="W1851" i="1"/>
  <c r="W1962" i="1"/>
  <c r="W1970" i="1"/>
  <c r="W2123" i="1"/>
  <c r="W2144" i="1"/>
  <c r="W2192" i="1"/>
  <c r="W2199" i="1"/>
  <c r="W2704" i="1"/>
  <c r="W2800" i="1"/>
  <c r="W2836" i="1"/>
  <c r="W3072" i="1"/>
  <c r="W2099" i="1"/>
  <c r="W2120" i="1"/>
  <c r="W2154" i="1"/>
  <c r="W2830" i="1"/>
  <c r="W2655" i="1"/>
  <c r="W2663" i="1"/>
  <c r="W2681" i="1"/>
  <c r="W2703" i="1"/>
  <c r="W2805" i="1"/>
  <c r="W704" i="1"/>
  <c r="W143" i="1"/>
  <c r="W139" i="1"/>
  <c r="W197" i="1"/>
  <c r="W541" i="1"/>
  <c r="W595" i="1"/>
  <c r="W669" i="1"/>
  <c r="W702" i="1"/>
  <c r="W738" i="1"/>
  <c r="W1007" i="1"/>
  <c r="W2792" i="1"/>
  <c r="W3071" i="1"/>
  <c r="W189" i="1"/>
  <c r="W383" i="1"/>
  <c r="W72" i="1"/>
  <c r="W222" i="1"/>
  <c r="W237" i="1"/>
  <c r="W364" i="1"/>
  <c r="W402" i="1"/>
  <c r="W412" i="1"/>
  <c r="W498" i="1"/>
  <c r="W570" i="1"/>
  <c r="W647" i="1"/>
  <c r="W675" i="1"/>
  <c r="W1057" i="1"/>
  <c r="W1887" i="1"/>
  <c r="W2768" i="1"/>
  <c r="W156" i="1"/>
  <c r="W999" i="1"/>
  <c r="W1167" i="1"/>
  <c r="W22" i="1"/>
  <c r="W31" i="1"/>
  <c r="W101" i="1"/>
  <c r="W598" i="1"/>
  <c r="W723" i="1"/>
  <c r="W1291" i="1"/>
  <c r="W1687" i="1"/>
  <c r="W116" i="1"/>
  <c r="W125" i="1"/>
  <c r="W405" i="1"/>
  <c r="W501" i="1"/>
  <c r="W530" i="1"/>
  <c r="W657" i="1"/>
  <c r="W1104" i="1"/>
  <c r="W2693" i="1"/>
  <c r="W419" i="1"/>
  <c r="W648" i="1"/>
  <c r="W1068" i="1"/>
  <c r="W1277" i="1"/>
  <c r="W2784" i="1"/>
  <c r="W656" i="1"/>
  <c r="W671" i="1"/>
  <c r="W1139" i="1"/>
  <c r="W1244" i="1"/>
  <c r="W1271" i="1"/>
  <c r="W1342" i="1"/>
  <c r="W1872" i="1"/>
  <c r="W2687" i="1"/>
  <c r="W1160" i="1"/>
  <c r="W1662" i="1"/>
  <c r="W75" i="1"/>
  <c r="W97" i="1"/>
  <c r="W136" i="1"/>
  <c r="W225" i="1"/>
  <c r="W427" i="1"/>
  <c r="W433" i="1"/>
  <c r="W451" i="1"/>
  <c r="W581" i="1"/>
  <c r="W633" i="1"/>
  <c r="W1002" i="1"/>
  <c r="W1035" i="1"/>
  <c r="W449" i="1"/>
  <c r="W643" i="1"/>
  <c r="W2150" i="1"/>
  <c r="W407" i="1"/>
  <c r="W467" i="1"/>
  <c r="W495" i="1"/>
  <c r="W556" i="1"/>
  <c r="W601" i="1"/>
  <c r="W710" i="1"/>
  <c r="W1187" i="1"/>
  <c r="W1850" i="1"/>
  <c r="W687" i="1"/>
  <c r="W19" i="1"/>
  <c r="W28" i="1"/>
  <c r="W46" i="1"/>
  <c r="W98" i="1"/>
  <c r="W147" i="1"/>
  <c r="W374" i="1"/>
  <c r="W387" i="1"/>
  <c r="W476" i="1"/>
  <c r="W651" i="1"/>
  <c r="W659" i="1"/>
  <c r="W699" i="1"/>
  <c r="W1052" i="1"/>
  <c r="W1261" i="1"/>
  <c r="W1286" i="1"/>
  <c r="W142" i="1"/>
  <c r="W158" i="1"/>
  <c r="W205" i="1"/>
  <c r="W209" i="1"/>
  <c r="W367" i="1"/>
  <c r="W429" i="1"/>
  <c r="W469" i="1"/>
  <c r="W488" i="1"/>
  <c r="W524" i="1"/>
  <c r="W546" i="1"/>
  <c r="W552" i="1"/>
  <c r="W575" i="1"/>
  <c r="W635" i="1"/>
  <c r="W666" i="1"/>
  <c r="W1005" i="1"/>
  <c r="W1038" i="1"/>
  <c r="W1046" i="1"/>
  <c r="W1281" i="1"/>
  <c r="W1581" i="1"/>
  <c r="W454" i="1"/>
  <c r="W483" i="1"/>
  <c r="W735" i="1"/>
  <c r="W1181" i="1"/>
  <c r="W2077" i="1"/>
  <c r="W43" i="1"/>
  <c r="W368" i="1"/>
  <c r="W518" i="1"/>
  <c r="W539" i="1"/>
  <c r="W95" i="1"/>
  <c r="W228" i="1"/>
  <c r="W243" i="1"/>
  <c r="W381" i="1"/>
  <c r="W489" i="1"/>
  <c r="W526" i="1"/>
  <c r="W653" i="1"/>
  <c r="W690" i="1"/>
  <c r="W720" i="1"/>
  <c r="W991" i="1"/>
  <c r="W1305" i="1"/>
  <c r="W423" i="1"/>
  <c r="W604" i="1"/>
  <c r="W636" i="1"/>
  <c r="W40" i="1"/>
  <c r="W114" i="1"/>
  <c r="W132" i="1"/>
  <c r="W160" i="1"/>
  <c r="W210" i="1"/>
  <c r="W436" i="1"/>
  <c r="W455" i="1"/>
  <c r="W662" i="1"/>
  <c r="W680" i="1"/>
  <c r="W1065" i="1"/>
  <c r="W1173" i="1"/>
  <c r="W1257" i="1"/>
  <c r="W1319" i="1"/>
  <c r="W2059" i="1"/>
  <c r="W982" i="1"/>
  <c r="W1032" i="1"/>
  <c r="W1053" i="1"/>
  <c r="W1182" i="1"/>
  <c r="W1246" i="1"/>
  <c r="W1708" i="1"/>
  <c r="W1965" i="1"/>
  <c r="W2007" i="1"/>
  <c r="W2133" i="1"/>
  <c r="W2184" i="1"/>
  <c r="W2272" i="1"/>
  <c r="W2729" i="1"/>
  <c r="W717" i="1"/>
  <c r="W746" i="1"/>
  <c r="W1101" i="1"/>
  <c r="W1647" i="1"/>
  <c r="W1672" i="1"/>
  <c r="W1953" i="1"/>
  <c r="W2094" i="1"/>
  <c r="W2165" i="1"/>
  <c r="W2185" i="1"/>
  <c r="W2694" i="1"/>
  <c r="W1062" i="1"/>
  <c r="W1102" i="1"/>
  <c r="W1690" i="1"/>
  <c r="W1770" i="1"/>
  <c r="W2009" i="1"/>
  <c r="W2033" i="1"/>
  <c r="W2100" i="1"/>
  <c r="W2173" i="1"/>
  <c r="W2648" i="1"/>
  <c r="W740" i="1"/>
  <c r="W989" i="1"/>
  <c r="W1055" i="1"/>
  <c r="W1223" i="1"/>
  <c r="W1258" i="1"/>
  <c r="W1273" i="1"/>
  <c r="W1330" i="1"/>
  <c r="W1656" i="1"/>
  <c r="W1839" i="1"/>
  <c r="W2106" i="1"/>
  <c r="W2220" i="1"/>
  <c r="W2266" i="1"/>
  <c r="W706" i="1"/>
  <c r="W732" i="1"/>
  <c r="W1014" i="1"/>
  <c r="W1120" i="1"/>
  <c r="W1206" i="1"/>
  <c r="W1214" i="1"/>
  <c r="W1224" i="1"/>
  <c r="W1268" i="1"/>
  <c r="W1307" i="1"/>
  <c r="W1321" i="1"/>
  <c r="W1326" i="1"/>
  <c r="W1692" i="1"/>
  <c r="W1755" i="1"/>
  <c r="W1771" i="1"/>
  <c r="W1806" i="1"/>
  <c r="W1994" i="1"/>
  <c r="W2068" i="1"/>
  <c r="W2085" i="1"/>
  <c r="W2140" i="1"/>
  <c r="W2160" i="1"/>
  <c r="W2193" i="1"/>
  <c r="W1254" i="1"/>
  <c r="W1693" i="1"/>
  <c r="W1858" i="1"/>
  <c r="W1864" i="1"/>
  <c r="W1975" i="1"/>
  <c r="W1122" i="1"/>
  <c r="W1136" i="1"/>
  <c r="W1279" i="1"/>
  <c r="W1593" i="1"/>
  <c r="W1666" i="1"/>
  <c r="W1702" i="1"/>
  <c r="W1764" i="1"/>
  <c r="W1807" i="1"/>
  <c r="W1848" i="1"/>
  <c r="W2027" i="1"/>
  <c r="W2050" i="1"/>
  <c r="W2102" i="1"/>
  <c r="W2189" i="1"/>
  <c r="W2238" i="1"/>
  <c r="W2253" i="1"/>
  <c r="W2260" i="1"/>
  <c r="W2280" i="1"/>
  <c r="W1050" i="1"/>
  <c r="W1137" i="1"/>
  <c r="W1190" i="1"/>
  <c r="W1233" i="1"/>
  <c r="W1294" i="1"/>
  <c r="W1298" i="1"/>
  <c r="W1327" i="1"/>
  <c r="W1336" i="1"/>
  <c r="W1340" i="1"/>
  <c r="W1606" i="1"/>
  <c r="W1747" i="1"/>
  <c r="W1866" i="1"/>
  <c r="W1884" i="1"/>
  <c r="W1976" i="1"/>
  <c r="W2211" i="1"/>
  <c r="W2825" i="1"/>
  <c r="W3084" i="1"/>
  <c r="W1081" i="1"/>
  <c r="W1178" i="1"/>
  <c r="W1200" i="1"/>
  <c r="W1242" i="1"/>
  <c r="W1624" i="1"/>
  <c r="W1633" i="1"/>
  <c r="W1713" i="1"/>
  <c r="W1723" i="1"/>
  <c r="W1738" i="1"/>
  <c r="W1957" i="1"/>
  <c r="W2117" i="1"/>
  <c r="W2136" i="1"/>
  <c r="W2143" i="1"/>
  <c r="W2201" i="1"/>
  <c r="W2255" i="1"/>
  <c r="W2767" i="1"/>
  <c r="W3069" i="1"/>
  <c r="W3106" i="1"/>
  <c r="W714" i="1"/>
  <c r="W986" i="1"/>
  <c r="W1114" i="1"/>
  <c r="W1151" i="1"/>
  <c r="W1158" i="1"/>
  <c r="W1226" i="1"/>
  <c r="W1270" i="1"/>
  <c r="W1290" i="1"/>
  <c r="W1299" i="1"/>
  <c r="W1309" i="1"/>
  <c r="W1341" i="1"/>
  <c r="W1587" i="1"/>
  <c r="W2071" i="1"/>
  <c r="W2791" i="1"/>
  <c r="W1698" i="1"/>
  <c r="W1923" i="1"/>
  <c r="W1971" i="1"/>
  <c r="W1997" i="1"/>
  <c r="W2229" i="1"/>
  <c r="W2642" i="1"/>
  <c r="W1229" i="1"/>
  <c r="W1689" i="1"/>
  <c r="W1725" i="1"/>
  <c r="W1800" i="1"/>
  <c r="W1809" i="1"/>
  <c r="W1847" i="1"/>
  <c r="W1941" i="1"/>
  <c r="W2021" i="1"/>
  <c r="W2030" i="1"/>
  <c r="W2082" i="1"/>
  <c r="W2180" i="1"/>
  <c r="W2187" i="1"/>
  <c r="W2282" i="1"/>
  <c r="W2713" i="1"/>
  <c r="W2745" i="1"/>
  <c r="W3064" i="1"/>
  <c r="W3090" i="1"/>
  <c r="W2643" i="1"/>
  <c r="W2801" i="1"/>
  <c r="W2853" i="1"/>
  <c r="W3092" i="1"/>
  <c r="W3118" i="1"/>
  <c r="W2636" i="1"/>
  <c r="W2774" i="1"/>
  <c r="W2802" i="1"/>
  <c r="W1827" i="1"/>
  <c r="W1961" i="1"/>
  <c r="W2015" i="1"/>
  <c r="W2078" i="1"/>
  <c r="W2137" i="1"/>
  <c r="W2194" i="1"/>
  <c r="W2221" i="1"/>
  <c r="W2686" i="1"/>
  <c r="W2740" i="1"/>
  <c r="W1110" i="1"/>
  <c r="W1232" i="1"/>
  <c r="W1252" i="1"/>
  <c r="W1264" i="1"/>
  <c r="W1276" i="1"/>
  <c r="W1288" i="1"/>
  <c r="W1303" i="1"/>
  <c r="W1315" i="1"/>
  <c r="W1776" i="1"/>
  <c r="W1785" i="1"/>
  <c r="W1819" i="1"/>
  <c r="W1865" i="1"/>
  <c r="W2047" i="1"/>
  <c r="W2060" i="1"/>
  <c r="W2113" i="1"/>
  <c r="W2127" i="1"/>
  <c r="W2215" i="1"/>
  <c r="W2285" i="1"/>
  <c r="W2670" i="1"/>
  <c r="W2700" i="1"/>
  <c r="W2775" i="1"/>
  <c r="W3111" i="1"/>
  <c r="W2856" i="1"/>
  <c r="W3076" i="1"/>
  <c r="W3112" i="1"/>
  <c r="W2110" i="1"/>
  <c r="W2171" i="1"/>
  <c r="W2630" i="1"/>
  <c r="W2657" i="1"/>
  <c r="W3119" i="1"/>
  <c r="W2086" i="1"/>
  <c r="W2039" i="1"/>
  <c r="W2065" i="1"/>
  <c r="W2631" i="1"/>
  <c r="W2621" i="1"/>
  <c r="W2627" i="1"/>
  <c r="W2765" i="1"/>
  <c r="W3059" i="1"/>
  <c r="W3115" i="1"/>
  <c r="W1651" i="1"/>
  <c r="W1657" i="1"/>
  <c r="W1729" i="1"/>
  <c r="W1773" i="1"/>
  <c r="W1795" i="1"/>
  <c r="W2119" i="1"/>
  <c r="W1788" i="1"/>
  <c r="W1853" i="1"/>
  <c r="W1862" i="1"/>
  <c r="W2206" i="1"/>
  <c r="W2710" i="1"/>
  <c r="W2743" i="1"/>
  <c r="W441" i="1"/>
  <c r="W500" i="1"/>
  <c r="W505" i="1"/>
  <c r="W567" i="1"/>
  <c r="W652" i="1"/>
  <c r="W1078" i="1"/>
  <c r="W1113" i="1"/>
  <c r="W490" i="1"/>
  <c r="W535" i="1"/>
  <c r="W640" i="1"/>
  <c r="W673" i="1"/>
  <c r="W1203" i="1"/>
  <c r="W1245" i="1"/>
  <c r="W1093" i="1"/>
  <c r="W11" i="1"/>
  <c r="W181" i="1"/>
  <c r="W358" i="1"/>
  <c r="W417" i="1"/>
  <c r="W425" i="1"/>
  <c r="W437" i="1"/>
  <c r="W491" i="1"/>
  <c r="W496" i="1"/>
  <c r="W540" i="1"/>
  <c r="W544" i="1"/>
  <c r="W550" i="1"/>
  <c r="W616" i="1"/>
  <c r="W734" i="1"/>
  <c r="W1067" i="1"/>
  <c r="W1150" i="1"/>
  <c r="W1220" i="1"/>
  <c r="W1239" i="1"/>
  <c r="W1558" i="1"/>
  <c r="W1616" i="1"/>
  <c r="W1668" i="1"/>
  <c r="W1704" i="1"/>
  <c r="W385" i="1"/>
  <c r="W525" i="1"/>
  <c r="W697" i="1"/>
  <c r="W670" i="1"/>
  <c r="W1039" i="1"/>
  <c r="W1162" i="1"/>
  <c r="W1168" i="1"/>
  <c r="W1174" i="1"/>
  <c r="W3065" i="1"/>
  <c r="W3101" i="1"/>
  <c r="W376" i="1"/>
  <c r="W394" i="1"/>
  <c r="W450" i="1"/>
  <c r="W506" i="1"/>
  <c r="W716" i="1"/>
  <c r="W1066" i="1"/>
  <c r="W1107" i="1"/>
  <c r="W1756" i="1"/>
  <c r="W464" i="1"/>
  <c r="W512" i="1"/>
  <c r="W399" i="1"/>
  <c r="W497" i="1"/>
  <c r="W502" i="1"/>
  <c r="W517" i="1"/>
  <c r="W521" i="1"/>
  <c r="W574" i="1"/>
  <c r="W580" i="1"/>
  <c r="W587" i="1"/>
  <c r="W611" i="1"/>
  <c r="W658" i="1"/>
  <c r="W682" i="1"/>
  <c r="W1123" i="1"/>
  <c r="W1625" i="1"/>
  <c r="W372" i="1"/>
  <c r="W511" i="1"/>
  <c r="W1179" i="1"/>
  <c r="W369" i="1"/>
  <c r="W382" i="1"/>
  <c r="W391" i="1"/>
  <c r="W414" i="1"/>
  <c r="W434" i="1"/>
  <c r="W447" i="1"/>
  <c r="W456" i="1"/>
  <c r="W470" i="1"/>
  <c r="W527" i="1"/>
  <c r="W564" i="1"/>
  <c r="W703" i="1"/>
  <c r="W1018" i="1"/>
  <c r="W1199" i="1"/>
  <c r="W1750" i="1"/>
  <c r="W503" i="1"/>
  <c r="W508" i="1"/>
  <c r="W634" i="1"/>
  <c r="W667" i="1"/>
  <c r="W1117" i="1"/>
  <c r="W1152" i="1"/>
  <c r="W1588" i="1"/>
  <c r="W1594" i="1"/>
  <c r="W1635" i="1"/>
  <c r="W1643" i="1"/>
  <c r="W493" i="1"/>
  <c r="W528" i="1"/>
  <c r="W613" i="1"/>
  <c r="W655" i="1"/>
  <c r="W737" i="1"/>
  <c r="W743" i="1"/>
  <c r="W1030" i="1"/>
  <c r="W1164" i="1"/>
  <c r="W1193" i="1"/>
  <c r="W1600" i="1"/>
  <c r="W370" i="1"/>
  <c r="W411" i="1"/>
  <c r="W431" i="1"/>
  <c r="W461" i="1"/>
  <c r="W514" i="1"/>
  <c r="W560" i="1"/>
  <c r="W631" i="1"/>
  <c r="W1134" i="1"/>
  <c r="W1171" i="1"/>
  <c r="W1561" i="1"/>
  <c r="W379" i="1"/>
  <c r="W388" i="1"/>
  <c r="W440" i="1"/>
  <c r="W444" i="1"/>
  <c r="W453" i="1"/>
  <c r="W481" i="1"/>
  <c r="W499" i="1"/>
  <c r="W566" i="1"/>
  <c r="W700" i="1"/>
  <c r="W994" i="1"/>
  <c r="W1036" i="1"/>
  <c r="W1098" i="1"/>
  <c r="W1555" i="1"/>
  <c r="W548" i="1"/>
  <c r="W599" i="1"/>
  <c r="W676" i="1"/>
  <c r="W1021" i="1"/>
  <c r="W1209" i="1"/>
  <c r="W1250" i="1"/>
  <c r="W1059" i="1"/>
  <c r="W1090" i="1"/>
  <c r="W1116" i="1"/>
  <c r="W1161" i="1"/>
  <c r="W1202" i="1"/>
  <c r="W1230" i="1"/>
  <c r="W1564" i="1"/>
  <c r="W1597" i="1"/>
  <c r="W576" i="1"/>
  <c r="W997" i="1"/>
  <c r="W1012" i="1"/>
  <c r="W1669" i="1"/>
  <c r="W1684" i="1"/>
  <c r="W1792" i="1"/>
  <c r="W1929" i="1"/>
  <c r="W1936" i="1"/>
  <c r="W2055" i="1"/>
  <c r="W582" i="1"/>
  <c r="W588" i="1"/>
  <c r="W594" i="1"/>
  <c r="W600" i="1"/>
  <c r="W606" i="1"/>
  <c r="W612" i="1"/>
  <c r="W1003" i="1"/>
  <c r="W1119" i="1"/>
  <c r="W1126" i="1"/>
  <c r="W1141" i="1"/>
  <c r="W1153" i="1"/>
  <c r="W1205" i="1"/>
  <c r="W1212" i="1"/>
  <c r="W1238" i="1"/>
  <c r="W1626" i="1"/>
  <c r="W1634" i="1"/>
  <c r="W1828" i="1"/>
  <c r="W1947" i="1"/>
  <c r="W1063" i="1"/>
  <c r="W1767" i="1"/>
  <c r="W625" i="1"/>
  <c r="W664" i="1"/>
  <c r="W987" i="1"/>
  <c r="W1075" i="1"/>
  <c r="W1108" i="1"/>
  <c r="W1143" i="1"/>
  <c r="W1194" i="1"/>
  <c r="W1241" i="1"/>
  <c r="W1731" i="1"/>
  <c r="W1746" i="1"/>
  <c r="W561" i="1"/>
  <c r="W578" i="1"/>
  <c r="W584" i="1"/>
  <c r="W590" i="1"/>
  <c r="W596" i="1"/>
  <c r="W602" i="1"/>
  <c r="W608" i="1"/>
  <c r="W1024" i="1"/>
  <c r="W1048" i="1"/>
  <c r="W1076" i="1"/>
  <c r="W1082" i="1"/>
  <c r="W1087" i="1"/>
  <c r="W1129" i="1"/>
  <c r="W1144" i="1"/>
  <c r="W1215" i="1"/>
  <c r="W1579" i="1"/>
  <c r="W1674" i="1"/>
  <c r="W1695" i="1"/>
  <c r="W579" i="1"/>
  <c r="W585" i="1"/>
  <c r="W591" i="1"/>
  <c r="W597" i="1"/>
  <c r="W603" i="1"/>
  <c r="W609" i="1"/>
  <c r="W622" i="1"/>
  <c r="W649" i="1"/>
  <c r="W661" i="1"/>
  <c r="W694" i="1"/>
  <c r="W1015" i="1"/>
  <c r="W1058" i="1"/>
  <c r="W1630" i="1"/>
  <c r="W712" i="1"/>
  <c r="W715" i="1"/>
  <c r="W718" i="1"/>
  <c r="W721" i="1"/>
  <c r="W724" i="1"/>
  <c r="W727" i="1"/>
  <c r="W730" i="1"/>
  <c r="W733" i="1"/>
  <c r="W736" i="1"/>
  <c r="W739" i="1"/>
  <c r="W742" i="1"/>
  <c r="W745" i="1"/>
  <c r="W748" i="1"/>
  <c r="W1183" i="1"/>
  <c r="W1617" i="1"/>
  <c r="W1710" i="1"/>
  <c r="W1813" i="1"/>
  <c r="W1891" i="1"/>
  <c r="W1073" i="1"/>
  <c r="W1159" i="1"/>
  <c r="W1644" i="1"/>
  <c r="W1782" i="1"/>
  <c r="W1938" i="1"/>
  <c r="W2028" i="1"/>
  <c r="W2051" i="1"/>
  <c r="W3094" i="1"/>
  <c r="W1180" i="1"/>
  <c r="W1612" i="1"/>
  <c r="W1652" i="1"/>
  <c r="W1705" i="1"/>
  <c r="W2029" i="1"/>
  <c r="W2040" i="1"/>
  <c r="W1064" i="1"/>
  <c r="W1079" i="1"/>
  <c r="W1165" i="1"/>
  <c r="W1591" i="1"/>
  <c r="W1659" i="1"/>
  <c r="W1678" i="1"/>
  <c r="W1720" i="1"/>
  <c r="W1740" i="1"/>
  <c r="W1803" i="1"/>
  <c r="W1903" i="1"/>
  <c r="W1987" i="1"/>
  <c r="W1089" i="1"/>
  <c r="W1099" i="1"/>
  <c r="W1125" i="1"/>
  <c r="W1186" i="1"/>
  <c r="W1211" i="1"/>
  <c r="W1221" i="1"/>
  <c r="W1621" i="1"/>
  <c r="W1741" i="1"/>
  <c r="W1818" i="1"/>
  <c r="W1844" i="1"/>
  <c r="W1912" i="1"/>
  <c r="W2017" i="1"/>
  <c r="W2023" i="1"/>
  <c r="W2152" i="1"/>
  <c r="W2633" i="1"/>
  <c r="W2661" i="1"/>
  <c r="W1060" i="1"/>
  <c r="W1070" i="1"/>
  <c r="W1095" i="1"/>
  <c r="W1105" i="1"/>
  <c r="W1131" i="1"/>
  <c r="W1176" i="1"/>
  <c r="W1191" i="1"/>
  <c r="W1217" i="1"/>
  <c r="W1227" i="1"/>
  <c r="W1582" i="1"/>
  <c r="W1639" i="1"/>
  <c r="W1777" i="1"/>
  <c r="W2159" i="1"/>
  <c r="W2254" i="1"/>
  <c r="W1061" i="1"/>
  <c r="W1177" i="1"/>
  <c r="W1567" i="1"/>
  <c r="W1608" i="1"/>
  <c r="W1648" i="1"/>
  <c r="W1714" i="1"/>
  <c r="W1838" i="1"/>
  <c r="W1843" i="1"/>
  <c r="W1890" i="1"/>
  <c r="W1918" i="1"/>
  <c r="W1942" i="1"/>
  <c r="W2011" i="1"/>
  <c r="W2258" i="1"/>
  <c r="W2639" i="1"/>
  <c r="W2667" i="1"/>
  <c r="W2757" i="1"/>
  <c r="W1906" i="1"/>
  <c r="W2170" i="1"/>
  <c r="W2242" i="1"/>
  <c r="W1604" i="1"/>
  <c r="W1649" i="1"/>
  <c r="W1939" i="1"/>
  <c r="W1984" i="1"/>
  <c r="W1613" i="1"/>
  <c r="W1622" i="1"/>
  <c r="W1631" i="1"/>
  <c r="W1640" i="1"/>
  <c r="W1654" i="1"/>
  <c r="W1716" i="1"/>
  <c r="W1726" i="1"/>
  <c r="W1752" i="1"/>
  <c r="W1762" i="1"/>
  <c r="W1798" i="1"/>
  <c r="W1834" i="1"/>
  <c r="W1881" i="1"/>
  <c r="W1926" i="1"/>
  <c r="W2267" i="1"/>
  <c r="W2855" i="1"/>
  <c r="W1893" i="1"/>
  <c r="W1900" i="1"/>
  <c r="W1908" i="1"/>
  <c r="W2002" i="1"/>
  <c r="W2014" i="1"/>
  <c r="W2273" i="1"/>
  <c r="W1650" i="1"/>
  <c r="W1660" i="1"/>
  <c r="W1686" i="1"/>
  <c r="W1696" i="1"/>
  <c r="W1722" i="1"/>
  <c r="W1732" i="1"/>
  <c r="W1758" i="1"/>
  <c r="W1768" i="1"/>
  <c r="W1794" i="1"/>
  <c r="W1804" i="1"/>
  <c r="W1830" i="1"/>
  <c r="W2262" i="1"/>
  <c r="W2795" i="1"/>
  <c r="W2844" i="1"/>
  <c r="W1609" i="1"/>
  <c r="W1618" i="1"/>
  <c r="W1627" i="1"/>
  <c r="W1636" i="1"/>
  <c r="W1645" i="1"/>
  <c r="W1671" i="1"/>
  <c r="W1681" i="1"/>
  <c r="W1707" i="1"/>
  <c r="W1717" i="1"/>
  <c r="W1743" i="1"/>
  <c r="W1753" i="1"/>
  <c r="W1779" i="1"/>
  <c r="W1789" i="1"/>
  <c r="W1815" i="1"/>
  <c r="W1825" i="1"/>
  <c r="W2043" i="1"/>
  <c r="W2156" i="1"/>
  <c r="W1610" i="1"/>
  <c r="W1619" i="1"/>
  <c r="W1628" i="1"/>
  <c r="W1637" i="1"/>
  <c r="W1646" i="1"/>
  <c r="W1876" i="1"/>
  <c r="W1902" i="1"/>
  <c r="W2038" i="1"/>
  <c r="W2832" i="1"/>
  <c r="W1837" i="1"/>
  <c r="W1993" i="1"/>
  <c r="W2004" i="1"/>
  <c r="W2218" i="1"/>
  <c r="W1885" i="1"/>
  <c r="W1921" i="1"/>
  <c r="W1996" i="1"/>
  <c r="W2032" i="1"/>
  <c r="W2651" i="1"/>
  <c r="W2723" i="1"/>
  <c r="W1897" i="1"/>
  <c r="W1933" i="1"/>
  <c r="W1951" i="1"/>
  <c r="W1963" i="1"/>
  <c r="W2008" i="1"/>
  <c r="W2707" i="1"/>
  <c r="W3086" i="1"/>
  <c r="W2669" i="1"/>
  <c r="W2684" i="1"/>
  <c r="W3088" i="1"/>
  <c r="W1888" i="1"/>
  <c r="W1924" i="1"/>
  <c r="W1960" i="1"/>
  <c r="W1972" i="1"/>
  <c r="W1999" i="1"/>
  <c r="W2035" i="1"/>
  <c r="W2168" i="1"/>
  <c r="W2676" i="1"/>
  <c r="W2720" i="1"/>
  <c r="W2850" i="1"/>
  <c r="W3081" i="1"/>
  <c r="W2020" i="1"/>
  <c r="W2182" i="1"/>
  <c r="W2264" i="1"/>
  <c r="W2284" i="1"/>
  <c r="W2838" i="1"/>
  <c r="W3053" i="1"/>
  <c r="W1930" i="1"/>
  <c r="W1989" i="1"/>
  <c r="W2005" i="1"/>
  <c r="W2025" i="1"/>
  <c r="W2041" i="1"/>
  <c r="W2045" i="1"/>
  <c r="W2049" i="1"/>
  <c r="W2057" i="1"/>
  <c r="W2061" i="1"/>
  <c r="W2230" i="1"/>
  <c r="W2259" i="1"/>
  <c r="W2649" i="1"/>
  <c r="W2827" i="1"/>
  <c r="W1915" i="1"/>
  <c r="W1981" i="1"/>
  <c r="W1990" i="1"/>
  <c r="W2026" i="1"/>
  <c r="W2772" i="1"/>
  <c r="W2822" i="1"/>
  <c r="W1874" i="1"/>
  <c r="W1877" i="1"/>
  <c r="W1880" i="1"/>
  <c r="W1883" i="1"/>
  <c r="W1886" i="1"/>
  <c r="W1889" i="1"/>
  <c r="W1892" i="1"/>
  <c r="W1895" i="1"/>
  <c r="W1898" i="1"/>
  <c r="W1901" i="1"/>
  <c r="W1904" i="1"/>
  <c r="W1907" i="1"/>
  <c r="W1910" i="1"/>
  <c r="W1913" i="1"/>
  <c r="W1916" i="1"/>
  <c r="W1919" i="1"/>
  <c r="W1922" i="1"/>
  <c r="W1925" i="1"/>
  <c r="W1928" i="1"/>
  <c r="W1931" i="1"/>
  <c r="W1934" i="1"/>
  <c r="W1937" i="1"/>
  <c r="W1949" i="1"/>
  <c r="W2619" i="1"/>
  <c r="W2706" i="1"/>
  <c r="W2724" i="1"/>
  <c r="W2773" i="1"/>
  <c r="W2815" i="1"/>
  <c r="W3058" i="1"/>
  <c r="W3099" i="1"/>
  <c r="W2719" i="1"/>
  <c r="W2828" i="1"/>
  <c r="W2851" i="1"/>
  <c r="W3095" i="1"/>
  <c r="W2664" i="1"/>
  <c r="W2747" i="1"/>
  <c r="W2785" i="1"/>
  <c r="W2634" i="1"/>
  <c r="W2640" i="1"/>
  <c r="W2652" i="1"/>
  <c r="W2678" i="1"/>
  <c r="W2769" i="1"/>
  <c r="W2786" i="1"/>
  <c r="W3082" i="1"/>
  <c r="W2164" i="1"/>
  <c r="W2176" i="1"/>
  <c r="W2188" i="1"/>
  <c r="W2200" i="1"/>
  <c r="W2212" i="1"/>
  <c r="W2224" i="1"/>
  <c r="W2236" i="1"/>
  <c r="W2672" i="1"/>
  <c r="W2679" i="1"/>
  <c r="W2732" i="1"/>
  <c r="W3070" i="1"/>
  <c r="W2149" i="1"/>
  <c r="W2261" i="1"/>
  <c r="W2265" i="1"/>
  <c r="W2270" i="1"/>
  <c r="W2624" i="1"/>
  <c r="W2646" i="1"/>
  <c r="W2666" i="1"/>
  <c r="W2711" i="1"/>
  <c r="W2759" i="1"/>
  <c r="W2781" i="1"/>
  <c r="W2788" i="1"/>
  <c r="W2798" i="1"/>
  <c r="W3077" i="1"/>
  <c r="W2618" i="1"/>
  <c r="W2660" i="1"/>
  <c r="W2760" i="1"/>
  <c r="W2782" i="1"/>
  <c r="W2789" i="1"/>
  <c r="W2814" i="1"/>
  <c r="W2831" i="1"/>
  <c r="W3057" i="1"/>
  <c r="W2756" i="1"/>
  <c r="W2776" i="1"/>
  <c r="W2701" i="1"/>
  <c r="W2763" i="1"/>
  <c r="W2842" i="1"/>
  <c r="W3108" i="1"/>
  <c r="W2696" i="1"/>
  <c r="W2734" i="1"/>
  <c r="W2804" i="1"/>
  <c r="W3089" i="1"/>
  <c r="W3102" i="1"/>
  <c r="W3114" i="1"/>
  <c r="W2721" i="1"/>
  <c r="W2819" i="1"/>
  <c r="W2829" i="1"/>
  <c r="W3054" i="1"/>
  <c r="W3116" i="1"/>
  <c r="W3061" i="1"/>
  <c r="W2698" i="1"/>
  <c r="W2806" i="1"/>
  <c r="W2845" i="1"/>
  <c r="W3055" i="1"/>
  <c r="W3068" i="1"/>
  <c r="W3074" i="1"/>
  <c r="W3098" i="1"/>
  <c r="W2840" i="1"/>
  <c r="W3056" i="1"/>
  <c r="W3062" i="1"/>
  <c r="W3080" i="1"/>
  <c r="W3093" i="1"/>
  <c r="W2712" i="1"/>
  <c r="W2725" i="1"/>
  <c r="W2748" i="1"/>
  <c r="W2761" i="1"/>
  <c r="W2764" i="1"/>
  <c r="W2787" i="1"/>
  <c r="W2797" i="1"/>
  <c r="W2820" i="1"/>
  <c r="W2833" i="1"/>
  <c r="W3117" i="1"/>
  <c r="W2780" i="1"/>
  <c r="W3067" i="1"/>
  <c r="W3079" i="1"/>
  <c r="W3105" i="1"/>
  <c r="W3120" i="1"/>
</calcChain>
</file>

<file path=xl/sharedStrings.xml><?xml version="1.0" encoding="utf-8"?>
<sst xmlns="http://schemas.openxmlformats.org/spreadsheetml/2006/main" count="58820" uniqueCount="31184">
  <si>
    <t xml:space="preserve">   Notes</t>
  </si>
  <si>
    <t>CASRN</t>
  </si>
  <si>
    <t>Name</t>
  </si>
  <si>
    <t xml:space="preserve">Synonym </t>
  </si>
  <si>
    <t xml:space="preserve">Formula </t>
  </si>
  <si>
    <t>XLogP</t>
  </si>
  <si>
    <t>SMILES Code</t>
  </si>
  <si>
    <t>EDT Class</t>
  </si>
  <si>
    <t>Steps through the EDT (Y: yes, N: no, #: question #)</t>
  </si>
  <si>
    <t>Species</t>
  </si>
  <si>
    <t>Strain</t>
  </si>
  <si>
    <t>Sex for NEL (or LEL if no NEL)</t>
  </si>
  <si>
    <t>Route</t>
  </si>
  <si>
    <t>Duration (days)</t>
  </si>
  <si>
    <t>Chosen NEL</t>
  </si>
  <si>
    <t xml:space="preserve"> Dose Levels- comments on dose and duration</t>
  </si>
  <si>
    <t>Endpoint/target organ</t>
  </si>
  <si>
    <t>LEL, mg/kg bw/day</t>
  </si>
  <si>
    <t>NEL, mg/kg bw/day</t>
  </si>
  <si>
    <t>NEL, mmoles/kg bw/day</t>
  </si>
  <si>
    <t>Duration adjusted NEL, mmol/kg bw/d. Factors: 84-98 days: 3; less than 84 days (no 1-day studies): 10, no studies under 84 days, except for Class VI</t>
  </si>
  <si>
    <t>Comments on NEL conclusion</t>
  </si>
  <si>
    <t>Short reference</t>
  </si>
  <si>
    <t>Full reference</t>
  </si>
  <si>
    <t>302-72-7</t>
  </si>
  <si>
    <t>D,L-Alanine</t>
  </si>
  <si>
    <t>2-Aminopropanoic acid; Alanine</t>
  </si>
  <si>
    <t>C3H7NO2</t>
  </si>
  <si>
    <t>CC(N)C(O)=O</t>
  </si>
  <si>
    <t>I</t>
  </si>
  <si>
    <t>1gY</t>
  </si>
  <si>
    <t>Rat</t>
  </si>
  <si>
    <t>Wistar</t>
  </si>
  <si>
    <t>Both M/F</t>
  </si>
  <si>
    <t>Oral: dietary</t>
  </si>
  <si>
    <t>0, 5, 10, or 20% DL-alanine. These intake levels correspond to 0, 2800, 6800, or 18,000 mg/kg bw/day for males and 0, 4800, 6800, or 22,000 mg/kg bw/day for females (ECHA).</t>
  </si>
  <si>
    <t>Multiple</t>
  </si>
  <si>
    <t>Increased kidney weights were reported in males and females fed 20% DL-alanine. The weight gain of the groups (both sexes) fed 20% alanine was 20–30% less than those fed 5 and 10% alanine although food consumption by males, but not the females, increased with increasing alanine content in the ration. ECHA NOAEL and JECFA NOEL: 10%.</t>
  </si>
  <si>
    <t>Fu-ho et al., 1976</t>
  </si>
  <si>
    <t>Fu-ho, C. C., Dysart, M. I., Hamar, D. W., Lewis, L. D., &amp; Udall, R. H. (1976). Alanine: a toxicity study. Toxicology and applied pharmacology, 37(3), 491-497.</t>
  </si>
  <si>
    <t>71-23-8</t>
  </si>
  <si>
    <t xml:space="preserve">1-Propanol </t>
  </si>
  <si>
    <t>Propanol; Propyl alcohol; Propan-1-ol; N-propanol; Ethylcarbinol</t>
  </si>
  <si>
    <t>C3H8O</t>
  </si>
  <si>
    <t>CCCO</t>
  </si>
  <si>
    <t>1aY</t>
  </si>
  <si>
    <t>Male</t>
  </si>
  <si>
    <t>Oral: drinking water</t>
  </si>
  <si>
    <t xml:space="preserve">Drinking water with a concentration of 60.1 g/L. Assuming a water consumption of 20 ml/day and a body weight of 400 g this corresponds to 3000 mg/kg bw/day.
</t>
  </si>
  <si>
    <t>None</t>
  </si>
  <si>
    <t>No adverse effects reported.</t>
  </si>
  <si>
    <t>Hillbom et al., 1974</t>
  </si>
  <si>
    <t>Hillbom, M. E., Franssila, K., &amp; Forsander, O. A. (1974). Effects of chronic ingestion of some lower aliphatic alcohols in rats. Res. Commun. Chem. Pathol. Pharmacol, 9, 177-180. For comments on dose, see http://www.inchem.org/documents/ehc/ehc/ehc102.htm#SectionNumber:8.2</t>
  </si>
  <si>
    <t>143-07-7</t>
  </si>
  <si>
    <t>Lauric acid</t>
  </si>
  <si>
    <t xml:space="preserve">Dodecanoic acid; N-Dodecanoic acid; Dodecylic acid; Vulvic acid; Laurostearic acid
</t>
  </si>
  <si>
    <t>C12H24O2</t>
  </si>
  <si>
    <t>CCCCCCCCCCCC(=O)O</t>
  </si>
  <si>
    <t>Albino rats of mixed strains</t>
  </si>
  <si>
    <t xml:space="preserve">Both M/F
</t>
  </si>
  <si>
    <t xml:space="preserve">0 or 10% equal to 0 or 9000 mg/kg bw/day (EFSA)
</t>
  </si>
  <si>
    <t>Mori, 1953</t>
  </si>
  <si>
    <t>Mori, K (1953) Production of gastric lesions in the rat by the diet containing fatty acids. Japanese Journal of Cancer Research 44, 421-427.</t>
  </si>
  <si>
    <t>115-07-1</t>
  </si>
  <si>
    <t>1-Propene</t>
  </si>
  <si>
    <t xml:space="preserve">Prop-1-ene; Propylene
</t>
  </si>
  <si>
    <t>C3H6</t>
  </si>
  <si>
    <t>C=CC</t>
  </si>
  <si>
    <t>1N,2N,3N,4N,6N,7N,9Y</t>
  </si>
  <si>
    <t>Sprague-Dawley</t>
  </si>
  <si>
    <t xml:space="preserve">Male
</t>
  </si>
  <si>
    <t xml:space="preserve">Inhalation
</t>
  </si>
  <si>
    <t>728</t>
  </si>
  <si>
    <t>1366</t>
  </si>
  <si>
    <t xml:space="preserve">0, 200, 1000, or 5000 ppm 7 hours/day 5 days a week. 5,000 ppm is approximately 1366 mg/kg bw/day.
</t>
  </si>
  <si>
    <t>No significant dose-related differences between exposed animals and controls in survival, body weight or tumour incidence. OECD SIDS: NOAEL is 5,000 ppm for both sexes.</t>
  </si>
  <si>
    <t>Ciliberti et al., 1988</t>
  </si>
  <si>
    <t xml:space="preserve">Ciliberti, A., Maltoni, C., &amp; Perino, G. (1988). Long-term carcinogenicity bioassays on propylene administered by inhalation to Sprague-Dawley rats and Swiss mice. Annals of the New York Academy of Sciences, 534, 235-245.
</t>
  </si>
  <si>
    <t>334-48-5</t>
  </si>
  <si>
    <t>Decanoic acid</t>
  </si>
  <si>
    <t>Capric acid; N-Decanoic acid; N-Capric acid; Decylic acid; Caprinic acid</t>
  </si>
  <si>
    <t>C10H20O2</t>
  </si>
  <si>
    <t>CCCCCCCCCC(=O)O</t>
  </si>
  <si>
    <t xml:space="preserve">Oral: dietary
</t>
  </si>
  <si>
    <t>0 or 10% corresonding to approximately 0 or 5000 mg/kg bw/day</t>
  </si>
  <si>
    <t>Mori K. Production of gastric lesions in the rat by the diet containing fatty acids. Japanese Journal of Cancer Research. 1953, 44, 421-427.</t>
  </si>
  <si>
    <t>56-81-5</t>
  </si>
  <si>
    <t>Glycerol</t>
  </si>
  <si>
    <t>Glycerin; Glycerine; 1,2,3-Propanetriol; Propane-1,2,3-triol</t>
  </si>
  <si>
    <t>C3H8O3</t>
  </si>
  <si>
    <t>C(C(CO)O)O</t>
  </si>
  <si>
    <t>1dY</t>
  </si>
  <si>
    <t>0, 5, 10, or 20% corresponding to approximately 0, 2,500, 5,000, or 10,000 mg/kg bw/day</t>
  </si>
  <si>
    <t>Organ weights</t>
  </si>
  <si>
    <t>Organ/body weight ratios of male and female rats showed a significant increase in kidney ratio of rats maintained on diets containing 20% glycerol, and of the heart of rats maintained on diets containing 10% glycerol. Histopathological examination of organs and tissues did not reveal compound or dose related effects.</t>
  </si>
  <si>
    <t>Atlas Chemical Ind., 1969</t>
  </si>
  <si>
    <t>Atlas Chemical Ind., 1969. Available from WHO Food Additive Series 10: Glycerol and glycerol diacetate. Available from JECFA at http://www.inchem.org/documents/jecfa/jecmono/v10je06.htm.</t>
  </si>
  <si>
    <t>57-55-6</t>
  </si>
  <si>
    <t>Propylene glycol</t>
  </si>
  <si>
    <t>1,2-Propanediol; Propane-1,2-diol; 1,2-Propylene glycol</t>
  </si>
  <si>
    <t>C3H8O2</t>
  </si>
  <si>
    <t>CC(CO)O</t>
  </si>
  <si>
    <t>1c(ii)Y</t>
  </si>
  <si>
    <t>Charles River CD</t>
  </si>
  <si>
    <t>0, 6250, 12,500, 25,000 or 50,000 ppm corresponding to 0, 200, 400, 900, or 1700 mg/kg bw/day for males and 0, 300, 500, 1000, or 2100 m/kg bw/day for females</t>
  </si>
  <si>
    <t>Gaunt et. al., 1972</t>
  </si>
  <si>
    <t>Gaunt, I. F., Carpanini, F. M. B., Grasso, P., &amp; Lansdown, A. B. G. (1972). Long-term toxicity of propylene glycol in rats. Food and Cosmetics Toxicology, 10(2), 151-162.</t>
  </si>
  <si>
    <t>107-35-7</t>
  </si>
  <si>
    <t>Taurine</t>
  </si>
  <si>
    <t>2-Aminoethanesulfonic acid; L-Taurine</t>
  </si>
  <si>
    <t>C2H7NO3S</t>
  </si>
  <si>
    <t>C(CS(=O)(=O)O)N</t>
  </si>
  <si>
    <t xml:space="preserve">0, 0.5, or 5% corresponding to 0, 250, or 2500 mg/kg bw/day </t>
  </si>
  <si>
    <t>The 5% taurine group demonstrated a sligt but not statistically significant retardation of growth from control. There were no histologic changes attributable to long-term feeding of large amounts of taurine, except a slight dilation of the bile capillaries observed in the high taurine group.</t>
  </si>
  <si>
    <t>Takahashi et al., 1972</t>
  </si>
  <si>
    <t>Takahashi H, Mori T, Fujihira E, Nakazawa M (1972). Long-term feeding of taurine in rats. Oyo Yakuri (Pharmacometrics) 6(3):529-534. A summary and discussion of the study is available from GRN 586 from FDA at https://wayback.archive-it.org/7993/20180124002552/https://www.fda.gov/downloads/Food/IngredientsPackagingLabeling/GRAS/NoticeInventory/UCM465256.pdf</t>
  </si>
  <si>
    <t>109-43-3</t>
  </si>
  <si>
    <t>Dibutyl sebacate</t>
  </si>
  <si>
    <t xml:space="preserve">Dibutyl decanedioate; Butyl sebacate; Polycizer DBS; Kodaflex DBS; Di-n-butyl sebacate
</t>
  </si>
  <si>
    <t>C18H34O4</t>
  </si>
  <si>
    <t>CCCCOC(=O)CCCCCCCCC(=O)OCCCC</t>
  </si>
  <si>
    <t>1c(i)Y</t>
  </si>
  <si>
    <t xml:space="preserve">Sprague-Dawley </t>
  </si>
  <si>
    <t xml:space="preserve">0, 0.01, 0.05, 0.25, 1.25, or 6.25% corresponding to 0, 10, 50, 250, 1250, or 6250 mg/kg bw/day
</t>
  </si>
  <si>
    <t>No adverse effects reported. (Note: only males tested in this study. In a 26-week study, both sexes were tested and the NOAEL was found to be 1000 mg/kg bw/day, the highest dose tested.)</t>
  </si>
  <si>
    <t>Smith, 1953</t>
  </si>
  <si>
    <t xml:space="preserve">Smith, C. C. (1953). Toxicity of butyl stearate, dibutyl sebacate, dibutyl phthalate, and methoxyethyl oleate. Arch. Indust. Hyg. &amp; Occupational Med., 7(4), 310-18. Summary is available from JECFA at: http://www.inchem.org/documents/jecfa/jecmono/v44jec10.htm
</t>
  </si>
  <si>
    <t>6915-15-7</t>
  </si>
  <si>
    <t>2-Hydroxybutanedioic acid</t>
  </si>
  <si>
    <t xml:space="preserve">Malic acid; DL-malic acid; 2-Hydroxysuccinic acid; Butanedioic acid, hydroxy-
</t>
  </si>
  <si>
    <t>C4H6O5</t>
  </si>
  <si>
    <t>OC(C(=O)O)CC(=O)O</t>
  </si>
  <si>
    <t>2500</t>
  </si>
  <si>
    <t>0, 0.05, 0.5 or 5% in diet. The percent in diet is stated to be equivalent to 2-200 mg/kg bw/day, but BIBRA notes that the values in the region of 25-2,500 mg/kg bw/day seem more likely.</t>
  </si>
  <si>
    <t>Significantly decreased in both males and females treated at 50000 ppm (high-dose) during Weeks 0 to 52. Terminal body weights were similar to controls for male animals and decreased, but not significantly, for female animals. Feed consumption was statistically significantly decreased in males treated at 50000 ppm (high-dose) during Weeks 0 to 52. For females of this group, as compared to controls, feed consumption was significantly decreased during Weeks 0 to 26 and decreased, but not significantly, during Weeks 27 to 52. These differences were less distinct during the second year. Unclear, but probably it is palatability issue.</t>
  </si>
  <si>
    <t>Hazelton, 1971</t>
  </si>
  <si>
    <t xml:space="preserve">Hazleton Laboratories. 1971. 24-Month dietary administration-rats and 104-week dietary administrationdogs [Material X-5120]. Final reports submitted to Allied Chemical Corporation, Buffalo, New York. In BIBRA. 1992. Toxicology profile: Malic acid and its common salts. BIBRA International. Summary is available from Cosmetic Ingredient Review: Safety Assessment of Dialkyl Malates as Used in Cosmetics, 2012, at http://www.cir-safety.org/sites/default/files/Malate092012rep.pdf and from EPA HPVIS at https://ofmpub.epa.gov/oppthpv/Public_Search.PublicTabs?SECTION=1&amp;epcount=1&amp;v_rs_list=25042785
</t>
  </si>
  <si>
    <t>64-17-5</t>
  </si>
  <si>
    <t>Ethanol</t>
  </si>
  <si>
    <t xml:space="preserve">Ethyl alcohol; Alcohol
</t>
  </si>
  <si>
    <t>C2H6O</t>
  </si>
  <si>
    <t>C(C)O</t>
  </si>
  <si>
    <t>0, 1, 2, 3, 4, 5%, or 10% w/w ethanol in liquid diet. 2% dose calculated to be equivalent to 2400 mg/kg bw/day.</t>
  </si>
  <si>
    <t>Liver</t>
  </si>
  <si>
    <t>Bodyweight: All groups gained weight though final weights decreased with dose. Food/water consumption: Consumption in the 10% group was reduced relative to controls (182 ml diet/kg-d versus 195 ml diet/kg-d). Serum liver enzymes were not affected by treatment and kidney findings were minimal. Liver yellowing, dosage-related, was observed. Hepatic centrilobular steatosis increased in severity with dose as did the frequency and severity of Mallory bodies (hyaline) and acidophilic degeneration and necrosis. Most liver findings were absent or mild at 2% w/w ethanol but became more significant at 3% and higher dose. Reticulo-endothelial cell proliferation was slight at 1 and 2%. A few kidney casts were noted in animals from the 1-3% dose groups and there were a few calcifications in the 3-5% groups. Slight tubular fatty change occurred in all groups. OECD NOAEL: 2%</t>
  </si>
  <si>
    <t>Holmberg et al., 1986</t>
  </si>
  <si>
    <t>Holmberg, B., Kronevi, T., Ekner, A. (1986). Subchronic toxicity investigation of ethyl alcohol: a test for lowest effective dose (led) to be used in a long term bioassay for carcinogenicity. National Board of Occupational Safety and Health, Solna, Sweden. Available from OECD SIDS Ethanol at https://hpvchemicals.oecd.org/UI/handler.axd?id=2602cc56-d998-4e67-bd78-5454ef3f8f9a</t>
  </si>
  <si>
    <t>112-80-1</t>
  </si>
  <si>
    <t>Oleic acid</t>
  </si>
  <si>
    <t>Cis-9-Octadecenoic acid; (Z)-Octadec-9-enoic acid</t>
  </si>
  <si>
    <t>C18H34O2</t>
  </si>
  <si>
    <t>CCCCCCCCC=CCCCCCCCC(=O)O</t>
  </si>
  <si>
    <t>Charles River albino</t>
  </si>
  <si>
    <t>0, 5, 10, or 25% corresponding to approximately 0, 3300, 6100, or 14,000 mg/kg bw/day (OECD)</t>
  </si>
  <si>
    <t>Hercules Inc., 1969</t>
  </si>
  <si>
    <t>Hercules Inc., 1969: IBT no. B7067 - Ninety-day Subacute Oral Toxicity of Fatty Acid S1597 in Albino Rats - Hercules no. 69-01. Available from OECD SIDS Initial Assessment Profile (2014) Aliphatic Acids Catehory at https://hpvchemicals.oecd.org/UI/handler.axd?id=1d8c58fe-2a26-4eb5-b4a4-78605513459b</t>
  </si>
  <si>
    <t>102-76-1</t>
  </si>
  <si>
    <t>Glycerol triacetate</t>
  </si>
  <si>
    <t xml:space="preserve">Triacetin; 2,3-diacetyloxypropyl acetate
</t>
  </si>
  <si>
    <t xml:space="preserve">C9H14O6
</t>
  </si>
  <si>
    <t xml:space="preserve">0.21
</t>
  </si>
  <si>
    <t>CC(=O)OCC(COC(=O)C)OC(=O)C</t>
  </si>
  <si>
    <t>1c(iii)Y</t>
  </si>
  <si>
    <t xml:space="preserve">Sprague-Dawley
</t>
  </si>
  <si>
    <t>90</t>
  </si>
  <si>
    <t>10000</t>
  </si>
  <si>
    <t xml:space="preserve">0, 20, 40, or 60% corresponding to 0, 200,000, 400,000, or 600,000 ppm or 0, 10,000, 20,000, or 30,000 mg/kg bw/day
</t>
  </si>
  <si>
    <t xml:space="preserve">Growth and mortality
</t>
  </si>
  <si>
    <t>The animals well tolerated up to 20 % triacetin. Greater percentage caused a decrease in weight gain. A large loss in weight and considerable mortality was associated with diets containing either glycerol or triacetin at 60 % of the diet.</t>
  </si>
  <si>
    <t>Shapira et al., 1969</t>
  </si>
  <si>
    <t>Shapira, J., Mandel, A. D., Quattrone, P. D., &amp; Bell, N. L. (1969). Current research on regenerative systems. Life sciences and space research, 7, 123-129. Summary is available from OECD SIDS: Triacetin (2002) at http://www.inchem.org/documents/sids/sids/102761.pdf</t>
  </si>
  <si>
    <t>814-80-2</t>
  </si>
  <si>
    <t>Calcium lactate</t>
  </si>
  <si>
    <t>Calcium dilactate; Calcium;2-hydroxypropanoate (MW: 218.218)</t>
  </si>
  <si>
    <t>C6H10CaO6</t>
  </si>
  <si>
    <t>CC(C(=O)[O-])O.CC(C(=O)[O-])O.[Ca+2]</t>
  </si>
  <si>
    <t>F344</t>
  </si>
  <si>
    <t>1632.5</t>
  </si>
  <si>
    <t xml:space="preserve">0, 2.5, or 5 % in the drinking water for 104 weeks followed by 9 weeks recovery period. Mean total Calcium lactate intake for males was 0, 329.4, or 625.4 g/rat; for females 0, 237.7, or 412.1 g/rat corresponding to approximately 0, 1632.5, or 2830 mg/kg bw/day.
</t>
  </si>
  <si>
    <t>Weight gain and mortality</t>
  </si>
  <si>
    <t>Compared with the controls, a 13% decrease in body-weight gain was observed in male and female rats of the high-dose group. In females, the mortality rate in the 5% group was slightly higher than those in the other two groups.</t>
  </si>
  <si>
    <t>Maekawa, et al., 1991</t>
  </si>
  <si>
    <t xml:space="preserve">Maekawa, A., Matsushima, Y., Onodera, H., Shibutani, M., Yoshida, J., Kodama, Y., ... &amp; Hayashi, Y. (1991). Long-term toxicity/carcinogenicity study of calcium lactate in F344 rats. Food and chemical toxicology, 29(9), 589-594.
</t>
  </si>
  <si>
    <t>9005-38-3</t>
  </si>
  <si>
    <t>Sodium alginate</t>
  </si>
  <si>
    <t>Alginic acid monosodium salt; Sodium;3,4,5,6-tetrahydroxyoxane-2-carboxylate</t>
  </si>
  <si>
    <t>C6H9NaO7</t>
  </si>
  <si>
    <t>C1(C(C(OC(C1O)O)C(=O)[O-])O)O.[Na+]</t>
  </si>
  <si>
    <t>1eY</t>
  </si>
  <si>
    <t>Dog</t>
  </si>
  <si>
    <t>Beagle</t>
  </si>
  <si>
    <t>0, 5, or 15 %. EFSA: 15%=3000 mg/kg bw/day</t>
  </si>
  <si>
    <t xml:space="preserve">Woodard Research Corp., 1959
</t>
  </si>
  <si>
    <t>149-32-6</t>
  </si>
  <si>
    <t>Erythritol</t>
  </si>
  <si>
    <t>Meso-erythritol; erythrite, tetrahydroxybutane; 1,2,3,4-Butanetetrol; Phycitol; Erythrit; (2S,3R)-butane-1,2,3,4-tetrol</t>
  </si>
  <si>
    <t>C4H10O4</t>
  </si>
  <si>
    <t>C(C(C(CO)O)O)O</t>
  </si>
  <si>
    <t>1fY</t>
  </si>
  <si>
    <t xml:space="preserve">Dog </t>
  </si>
  <si>
    <t>Beagles</t>
  </si>
  <si>
    <t xml:space="preserve">Oral: gavage
</t>
  </si>
  <si>
    <t>0, 1,250, 2,500, or 5,000 mg/kg bw/day daily</t>
  </si>
  <si>
    <t>The salivation, emesis, and fecal consistency changes were likely due to the GI water imbalance caused by erythritol in amechanism similar to what has been described previously. The changes in urinary parameters were considered to have been caused by the diuretic effects of erythritol. However, with no significant corresponding changes to serum chemistry parameters or general health status, the overall degree of diuresis was regarded as mild and all changes were reversed during the recovery period. Changes in thymus weights and corresponding thymic atrophy did not result in corresponding changes to hematological parameters or other serum chemistry parameters, and were therefore regarded as having resulted from non-specific stress of the dosing period. The microscopic changes observed in the kidney, were considered a general response of osmotic nephrosis associated to the diuretic effects of erythritol. No other indications suggestive of renal impairment were observed.Overall, these changes were not regarded as adverse in nature. Therefore, the NOAEL for oral administration of erythritol to beagle dogs for 13 weeks was determined to be 5 g/kg bw/day, the highest dose level tested.These results are consistent with a previously published 1-year oral toxicity study in beagle dogs that showed no overt signs of toxicityor ill-effects due to ingestion of erythritol at dietary concentrationsof up to 10%.</t>
  </si>
  <si>
    <t>Eapen et al., 2017</t>
  </si>
  <si>
    <t xml:space="preserve">Eapen, A. K., de Cock, P., Crincoli, C. M., Means, C., Wismer, T., &amp; Pappas, C. (2017). Acute and sub-chronic oral toxicity studies of erythritol in Beagle dogs. Food and Chemical Toxicology, 105, 448-455.
</t>
  </si>
  <si>
    <t>22839-47-0</t>
  </si>
  <si>
    <t>Aspartame</t>
  </si>
  <si>
    <t>Methyl L-α-aspartyl-L-phenylalaninate; Nutrasweet; (3S)-3-amino-4-[[(2S)-1-methoxy-1-oxo-3-phenylpropan-2-yl]amino]-4-oxobutanoic acid</t>
  </si>
  <si>
    <t>C14H18N2O5</t>
  </si>
  <si>
    <t>COC(=O)[C@H](CC1=CC=CC=C1)NC(=O)[C@H](CC(=O)O)N</t>
  </si>
  <si>
    <t>0, 1,000, 2,000, or 4,000 mg/kg bw/day</t>
  </si>
  <si>
    <t>Reduced body weight gain during the first 1.5 years was correlated with the decreased food consumption. The dose-related increase in urinary calcium was due probably to increased calcium absorption. Renal pelvic mineralization was associated with high urinary calcium, but was very slight and considered to be without biological significance. The alterations in serum cholesterol and in relative spleen weight appeared to be without adverse effect. There was no indication of toxic effect from a daily intake for 104 weeks of APM up to 4 g/kg.</t>
  </si>
  <si>
    <t>Ishii et al., 1981</t>
  </si>
  <si>
    <t>Ishii, H., Koshimizu, T., Usami, S., &amp; Fujimoto, T. (1981). Toxicity of aspartame and its diketopiperazine for Wistar rats by dietary administration for 104 weeks. Toxicology, 21(2), 91-94.</t>
  </si>
  <si>
    <t>13718-94-0</t>
  </si>
  <si>
    <t>Palatinose</t>
  </si>
  <si>
    <t>Isomaltulose; 6-O-alpha-D-Glucopyranosyl-D-fructofuranose; (2R,3S,4S,5R,6S)-2-(hydroxymethyl)-6-[[(2R,3S,4S)-3,4,5-trihydroxy-5-(hydroxymethyl)oxolan-2-yl]methoxy]oxane-3,4,5-triol</t>
  </si>
  <si>
    <t xml:space="preserve">C12H22O11 </t>
  </si>
  <si>
    <t>C(C1C(C(C(C(O1)OCC2C(C(C(O2)(CO)O)O)O)O)O)O)O</t>
  </si>
  <si>
    <t>Oral: gavage</t>
  </si>
  <si>
    <t>0, 1,500, 3,000, or 4,500 mg/kg bw/day</t>
  </si>
  <si>
    <t>Food intake was reduced in males of the mid- and high-dose groups, probably as a reaction to the intake of additional energy by daily gavage of high levels of the test substance. The relative weight of the liver was slightly increased in males of the high-dose group. This change was not associated with any pathological findings. Author NOEL: 4,500 mg/kg bw/day.</t>
  </si>
  <si>
    <t>Yamaguchi et al., 1986; Kozianowski, 2002</t>
  </si>
  <si>
    <t xml:space="preserve">K. Yamaguchi, S. Yoshimura, H. Inada, E. Matsui, T. Ohtaki, H. Ono. 26-Week oral toxicity study of Palatinose in rats. Pharmacometrics (Oyo yakuri), 31 (1986), pp. 1–17 (special contribution). Summary is available from Lina, B. A. R., Jonker, D., &amp; Kozianowski, G. (2002). Isomaltulose (Palatinose®): a review of biological and toxicological studies. Food and Chemical Toxicology, 40(10), 1375-1381.
</t>
  </si>
  <si>
    <t>26266-57-9</t>
  </si>
  <si>
    <t>Sorbitan monopalmitate</t>
  </si>
  <si>
    <t>Span 40; [2-[(2R,3R,4S)-3,4-Dihydroxyoxolan-2-yl]-2-hydroxyethyl] hexadecanoate</t>
  </si>
  <si>
    <t>C22H42O6</t>
  </si>
  <si>
    <t>CCCCCCCCCCCCCCCC(=O)OCC(C1C(C(CO1)O)O)O</t>
  </si>
  <si>
    <t xml:space="preserve">Unspecified
</t>
  </si>
  <si>
    <t>0, 5, 10, or 20% corresponding to 2,500, 5000, or 10000 mg/kg bw/day</t>
  </si>
  <si>
    <t>Retardation of growth</t>
  </si>
  <si>
    <t xml:space="preserve">At levels of 5 and 10% in the diet, no effects were observed on growth, food efficiency, reproduction, lactation, metabolism, behaviour, mortality, or the gross and histopathological appearance of the tissues. At a level of 20%, retardation of growth and impairment in lactation were noted, but mortality was not increased. The weight of the liver and kidneys was increased, but both appeared to be histologically normal. </t>
  </si>
  <si>
    <t xml:space="preserve">Oser &amp; Oser, 1956a, b; 1957a, b.
</t>
  </si>
  <si>
    <t xml:space="preserve">Oser, B. L. &amp; Oser, M. (1956a) J. Nutr., 60, 367
Oser, B. L. &amp; Oser, M. (1956b) J. Nutr., 60, 489
Oser, B. L. &amp; Oser, M. (1957a) J. Nutr., 61, 235
Oser, B. L. &amp; Oser, M. (1957b) J. Nutr., 61, 149           Summary of the studies for this substance was reviewed by JECFA and is available from WHO Food Additive Series No. 5 at: http://www.inchem.org/documents/jecfa/jecmono/v05je51.htm
</t>
  </si>
  <si>
    <t>142-47-2</t>
  </si>
  <si>
    <t>Sodium glutamate</t>
  </si>
  <si>
    <t>Sodium L-glutamate; Sodium;(2S)-2-amino-5-hydroxy-5-oxopentanoate; Monosodium glutamate</t>
  </si>
  <si>
    <t>C5H8NNaO4</t>
  </si>
  <si>
    <t>C(CC(=O)O)[C@@H](C(=O)[O-])N.[Na+]</t>
  </si>
  <si>
    <t>0, 0.6, 1.25, 2.5, or 5.0%. These dietary concentrations correspond to average MSG intake levels of 0, 231, 481, 975, or 1982 mg/kg bw/day in males and 0, 268, 553, 1121, or 2311 mg/kg bw/day in females, respectively.</t>
  </si>
  <si>
    <t>Survival of dosed and control rats of both sexes was comparable, although animals receiving 5.0% MSG showed a trend towards (or significant) growth retardation. The absolute weights of kidneys and urinary bladders of males and kidneys of females at the highest dose significantly increased. Note: The EFSA Panel considered the 10% increase in relative kidney weight as not adverse as the weight changes was not accompanied by histopathological changes and identified a NOAEL of 5% in both sexes (equivalent to 1,982 mg/kg bw per day in males and 2,311 mg/kg bw per day in females), the highest dose tested.</t>
  </si>
  <si>
    <t>Shibata et al., 1995</t>
  </si>
  <si>
    <t>Shibata, M.A., Tanaka, H., Kawabe, M., Sano, M., Hagiwara, A. and Shirai, T. (1995) Lack of Carcinogenicity of Monosodium L-Glutamate in Fischer 344 Rats. Food and Chemical Toxicology, 33, 383-391. Reference for note on NOAEL conclusion: EFSA Panel on Food Additives and Nutrient Sources added to Food (ANS), Mortensen, A., Aguilar, F., Crebelli, R., Di Domenico, A., Dusemund, B., ... &amp; Lambré, C. (2017). Re‐evaluation of glutamic acid (E 620), sodium glutamate (E 621), potassium glutamate (E 622), calcium glutamate (E 623), ammonium glutamate (E 624) and magnesium glutamate (E 625) as food additives. EFSA Journal, 15(7), e04910.</t>
  </si>
  <si>
    <t>108-32-7</t>
  </si>
  <si>
    <t>Propylene carbonate</t>
  </si>
  <si>
    <t xml:space="preserve">1,2-Propylene carbonate; 4-Methyl-1,3-dioxolan-2-one; 1,3-Dioxolan-2-one, 4-methyl-
</t>
  </si>
  <si>
    <t>C4H6O3</t>
  </si>
  <si>
    <t>CC1OC(OC1)=O</t>
  </si>
  <si>
    <t>1N,2N,3N,4N,6N,7N,9N,10Y,11Y. Propylene glycol: 1c(ii)Y</t>
  </si>
  <si>
    <t xml:space="preserve">90
</t>
  </si>
  <si>
    <t xml:space="preserve">3571
</t>
  </si>
  <si>
    <t xml:space="preserve">0, 1000, 3000, or 5000 mg/kg bw 5 days/week. Dosing schedule (5/7) adjusted dose levels are 0, 714.3, 2143, or 3571 mg/kg bw/day.
</t>
  </si>
  <si>
    <t>Margitich, 1989</t>
  </si>
  <si>
    <t xml:space="preserve">Margitich, D.J., 1989. Subchronic Oral toxicity in Rats. Pharmakon Research International, Inc. Final Report Ph 470-TX-001-88, pp. 1-158, plus two appendices. Availabe from EPA HPVIS at https://ofmpub.epa.gov/oppthpv/Public_Search.PublicTabs?SECTION=1&amp;epcount=2&amp;v_rs_list=24946091,24946123
</t>
  </si>
  <si>
    <t>50-81-7</t>
  </si>
  <si>
    <t>L-Ascorbic acid</t>
  </si>
  <si>
    <t>Vitamin C; Ascorbic acid; (2R)-2-[(1S)-1,2-dihydroxyethyl]-3,4-dihydroxy-2H-furan-5-one</t>
  </si>
  <si>
    <t>C6H8O6</t>
  </si>
  <si>
    <t>C([C@@H]([C@@H]1C(=C(C(=O)O1)O)O)O)O</t>
  </si>
  <si>
    <t>Albino</t>
  </si>
  <si>
    <t>0, 1000, 1500, or 2000 mg/kg bw/day</t>
  </si>
  <si>
    <t>Surber and Cerioli, 1971</t>
  </si>
  <si>
    <t>Surber W and Cerioli A, 1971. Final report on a two-year toxicity study with L-ascorbic acid on rats.
Unpublished study performed at Battelle Laboratories, Geneva for Hoffmann–La Roche AG. A summary is available from EFSA Panel on Food additives and Nutrient Sources added to Food (ANS). (2015). Scientific Opinion on the re‐evaluation of ascorbic acid (E 300), sodium ascorbate (E 301) and calcium ascorbate (E 302) as food additives. Efsa Journal, 13(5), 4087.</t>
  </si>
  <si>
    <t>123-51-3</t>
  </si>
  <si>
    <t>Isoamyl alcohol</t>
  </si>
  <si>
    <t xml:space="preserve">3-Methyl-1-butanol; Isopentyl alcohol; 3-Methylbutan-1-ol
</t>
  </si>
  <si>
    <t>C5H12O</t>
  </si>
  <si>
    <t>C(CC(C)C)O</t>
  </si>
  <si>
    <t>1bY</t>
  </si>
  <si>
    <t>Ash/CSE</t>
  </si>
  <si>
    <t xml:space="preserve">0, 150, 500, or 1000 mg/kg bw/day daily
</t>
  </si>
  <si>
    <t>A slightly reduced rate of body-weight gain at the highest dose level was shown to be due to a reduced food intake. No treatment-related adverse effects were observed.Note: in a 90-day study, a NOAEL of 1250 mg/kg bw/day was established in female Wistar rats and a NOAEL of 340 mg/kg bw/day and a LOAEL of 1250 mg/kg bw/day based on a marginal increase in the red bloos cell count as well as slight decrease in the mean corpuscular volume and the mean corpuscular hemoglobin content in males. These changes are considered treatment-related, although the toxicological significance of these findings is unclear.</t>
  </si>
  <si>
    <t>Carpanini et al., 1973</t>
  </si>
  <si>
    <t xml:space="preserve">Carpanini, F. M. B., Gaunt, I. F., Kiss, I. S., Grasso, P., &amp; Gangolli, S. D. (1973). Short-term toxicity of isoamyl alcohol in rats. Food and cosmetics toxicology, 11(4), 713-724. Note:  McGinty, D., Lapczynski, A., Scognamiglio, J., Letizia, C. S., &amp; Api, A. M. (2010). Fragrance materials review on isoamyl alcohol. Food and chemical toxicology, 48, S102-S109. 
</t>
  </si>
  <si>
    <t>1337-33-3</t>
  </si>
  <si>
    <t>Stearyl citrate</t>
  </si>
  <si>
    <t>Citric acid, octadecyl ester; 2-Hydroxy-2-(2-octadecoxy-2-oxoethyl)butanedioic acid</t>
  </si>
  <si>
    <t>C24H44O7</t>
  </si>
  <si>
    <t>CCCCCCCCCCCCCCCCCCOC(=O)CC(CC(=O)O)(C(=O)O)O</t>
  </si>
  <si>
    <t>Unspecified</t>
  </si>
  <si>
    <t>0, 0.5, 2, or 10%  corresponding to approximately 0, 250, 1000, and 5000 mg/kg bw/day</t>
  </si>
  <si>
    <t xml:space="preserve">Deuel et al., 1951
</t>
  </si>
  <si>
    <t xml:space="preserve">Deuel Jr, H. J., Greenberg, S. M., Calbert, C. E., Baker, R., &amp; Fisher, H. R. (1951). Toxicological studies on isopropyl and stearyl citrates. Food Research, 16, 258-280. Summary is available from JECFA WHO Food Additive Series No. 5 at http://www.inchem.org/documents/jecfa/jecmono/v05je31.htm.
</t>
  </si>
  <si>
    <t>9005-37-2</t>
  </si>
  <si>
    <t>Propylene glycol alginate</t>
  </si>
  <si>
    <t>PGA; Alginic acid, ester with 1,2-propanediol</t>
  </si>
  <si>
    <t xml:space="preserve">     C3-H8-O2.x-Unspecified    </t>
  </si>
  <si>
    <t>C1(C(C(OC(C1O)O)C(=O)OCC(O)C)O)O</t>
  </si>
  <si>
    <t>0, 5, 15, or 25% corresponding to 0, 2500, 7500, and 12500 mg/kg bw/day</t>
  </si>
  <si>
    <t>Lifespan</t>
  </si>
  <si>
    <t>At dose-levels of 15 and 25% in the diet, lifespan was slightly reduced and decreased food consumption was seen. The bulky diets caused loose and smeary faeces and weight gain was reduced, probably due to inanition. A fifth group received 15% propylene glycol alginate in a different basal diet. This group showed an increased food and water consumption. Faeces were normal in this group. The group was killed after 37 weeks.</t>
  </si>
  <si>
    <t xml:space="preserve">Nilson &amp; Wagner, 1951
</t>
  </si>
  <si>
    <t xml:space="preserve">Nilson, H. W., &amp; Wagner, J. A. (1951). Feeding tests with some algin products. Proceedings of the Society for Experimental Biology and Medicine, 76(4), 630-635. Summary is available from JECFA Monograph: Propylene Glycol Alginate at http://www.inchem.org/documents/jecfa/jecmono/v32je12.htm
</t>
  </si>
  <si>
    <t>77-92-9</t>
  </si>
  <si>
    <t>Citric acid</t>
  </si>
  <si>
    <t>2-Hydroxypropane-1,2,3-tricarboxylic acid</t>
  </si>
  <si>
    <t>C6H8O7</t>
  </si>
  <si>
    <t>C(CC(O)(C(=O)O)CC(=O)O)(=O)O</t>
  </si>
  <si>
    <t>Albino Carworth Farms</t>
  </si>
  <si>
    <t>0, 3, or 5% equivalent to 0, 512, or 784 mg/rat/day. The final bw of rats in the 3% group was 417 g and in the 5% 397 g. Using these data, these levels correspond to 0, 1228, or 1975 mg/kg bw/day. OECD: 0, 1200, or 2000 mg/kg bw/day.</t>
  </si>
  <si>
    <t>During the rapid growth period, the weight gains of the 3 and 5% groups were significantly less than the control groups. Throughout the latter half of the study, the average body weights of the various test groups were not remarkable. There was only a slight, but consistent, reduction in food consumption by the 5% citric acid group. Note: OECD placed the NOAEL at 1200 mg/kg bw/day (3%). Unclear why.</t>
  </si>
  <si>
    <t>Horn et al., 1957</t>
  </si>
  <si>
    <t>Horn, H. J., Holland, E. G., &amp; Hazleton, L. W. (1957). Food additives, safety of adipic acid as compared with citric and tartaric acid. Journal of agricultural and food chemistry, 5(10), 759-762.</t>
  </si>
  <si>
    <t>115-11-7</t>
  </si>
  <si>
    <t>2-Methylpropene</t>
  </si>
  <si>
    <t>Isobutylene; Isobutene; 2-Methylprop-1-ene</t>
  </si>
  <si>
    <t>C4H8</t>
  </si>
  <si>
    <t>CC(=C)C</t>
  </si>
  <si>
    <t>F344/N</t>
  </si>
  <si>
    <t>735</t>
  </si>
  <si>
    <t>559</t>
  </si>
  <si>
    <t>0, 500, 2000, or 8000 ppm 6 hours/day 5 days/week. 2,000 ppm is approximately 559 mg/kg bw/day and 8,000 ppm is approximately 2,237 mg/kg bw/day.</t>
  </si>
  <si>
    <t>Thyroid</t>
  </si>
  <si>
    <t>The incidence of follicular cell carcinoma in male rats exposed to 8,000 ppm was greater (10%) than that in the chamber control group (2%) and exceeded the historical control range (0-4%). The carcinomas in the 8,000 ppm male group were considered treatment related because of the significant increase over historical control rates for inhalation studies as well as all other routes of administration. NTP concluded that there was some evidence of carcinogenic activity of isobutene in male F344/N rats based on an increased incidence of follicular cell carcinoma of the thyroid gland.</t>
  </si>
  <si>
    <t>NTP, 1998</t>
  </si>
  <si>
    <t xml:space="preserve">NTP Technical Report on the Toxicology and Carcinogenesis Studies of Isobutene (CAS No. 115-11-7) in F344/N Rats and B6C3F1 Mice (Inhalation Studies),NTP, December 1998. NTP TR 487. Available at  https://ntp.niehs.nih.gov/ntp/htdocs/lt_rpts/tr487.pdf?utm_source=direct&amp;utm_medium=prod&amp;utm_campaign=ntpgolinks&amp;utm_term=tr487 as of 2/17/2021. </t>
  </si>
  <si>
    <t>123-95-5</t>
  </si>
  <si>
    <t>Butyl stearate</t>
  </si>
  <si>
    <t>Butyl octadecanoate; N-butyl octadecanoate; Butyl octadecylate; Octadecanoic acid butyl ester; Stearic acid butyl ester</t>
  </si>
  <si>
    <t>C22H44O2</t>
  </si>
  <si>
    <t>CCCCCCCCCCCCCCCCCC(=O)OCCCC</t>
  </si>
  <si>
    <t xml:space="preserve">0.01, 0.05, 0.25, 1.25, or 6.25% in the feed. The top two doses were equivalent to 625 and 3,125 mg/kg bw/day.
</t>
  </si>
  <si>
    <t>Smith, C. C. (1953). Toxicity of butyl stearate, dibutyl sebacate, dibutyl phthalate, and methoxyethyl oleate. Arch. Indust. Hyg. &amp; Occupational Med., 7(4), 310-18.</t>
  </si>
  <si>
    <t>79-09-4</t>
  </si>
  <si>
    <t>Propionic acid</t>
  </si>
  <si>
    <t>Ethylformic acid; Methylacetic acid; Ethanecarboxylic acid; Carboxyethane; Propanoic acid</t>
  </si>
  <si>
    <t>C3H6O2</t>
  </si>
  <si>
    <t>CCC(=O)O</t>
  </si>
  <si>
    <t>0, 0.3, 1.0, or 3.0% equivalent to 0, 196, 660, or 1,848 mg/kg bw/day for males and 0, 210, 696, or 1,832 mg/kg bw/day for females</t>
  </si>
  <si>
    <t>Esophagus</t>
  </si>
  <si>
    <t>There was no mortality and no clinical signs of toxicity. Three high-dose animals had point-of-contact effects that included diffuse epithelial hyperplasia of the esophageal mucosa. The incidence of lesions of the esophagus in the high-dose animals after a 6-week recovery interval was similar to controls.</t>
  </si>
  <si>
    <t>BASF, 1988</t>
  </si>
  <si>
    <t>BASF, 1988. Study of the toxicity of propionic acid in Beagle dogs. Administration in the diet over 3 months and a 6-week recovery period. Project No. 31D0473/8590. Study conducted by the Department of Toxicology of BASF Aktiengesellschaft, 6700 Ludwigshafen/Rhein, FRG. Report dated July 8, 1988. Available from OECD SIDS at https://hpvchemicals.oecd.org/UI/SIDS_Details.aspx?key=a449d5a2-be94-4d22-b057-1a4336db58f5&amp;idx=0</t>
  </si>
  <si>
    <t>61-90-5</t>
  </si>
  <si>
    <t>L-Leucine</t>
  </si>
  <si>
    <t>(S)-2-Amino-4-methylpentanoic acid; Leucine; (S)-Leucine; (2S)-2-amino-4-methylpentanoic acid</t>
  </si>
  <si>
    <t>C6H13NO2</t>
  </si>
  <si>
    <t>CC(C)CC(C(=O)O)N</t>
  </si>
  <si>
    <t>91</t>
  </si>
  <si>
    <t>3332.9</t>
  </si>
  <si>
    <t>0, 1.25, 2.5, or 5% in the diet. The average intakes of L-leucine for the low-, mid-, and high-dose groups during the study were 832 6, 1,660.2, and 3,332 9 mg/kg wt/day for male rats and 961 .0, 1,904.8, and 3,835.2 mg/kg bw/day for female rats.</t>
  </si>
  <si>
    <t>Tsubuku et al., 2004</t>
  </si>
  <si>
    <t>Tsubuku, S., Hatayama, K., Katsumata, T., Nishimura, N., Mawatari, K., Smriga, M., &amp; Kimura, T. (2004). Thirteen-week oral toxicity study of branched-chain amino acids in rats. International journal of toxicology, 23(2), 119-126.</t>
  </si>
  <si>
    <t>107-88-0</t>
  </si>
  <si>
    <t>1,3-Butanediol</t>
  </si>
  <si>
    <t xml:space="preserve">1,3-Dihydroxybutane; Butane-1,3-diol; 1,3-Butylene glycol
</t>
  </si>
  <si>
    <t xml:space="preserve">C4H10O2
</t>
  </si>
  <si>
    <t>C(O)CC(O)C</t>
  </si>
  <si>
    <t xml:space="preserve">0, 0.5, 1.0, or 3.0% corresponding to 125, 250, or 750 mg/kg bw/day
</t>
  </si>
  <si>
    <t>Scala and Paynter, 1967</t>
  </si>
  <si>
    <t>Scala, R. A., &amp; Paynter, O. E. (1967). Chronic oral toxicity of 1, 3-butanediol. Toxicology and applied pharmacology, 10(1), 160-164.</t>
  </si>
  <si>
    <t>503-74-2</t>
  </si>
  <si>
    <t>Isovaleric acid</t>
  </si>
  <si>
    <t xml:space="preserve">3-Methylbutanoic acid; Isopentanoic acid; 3-Methylbutyric acid
</t>
  </si>
  <si>
    <t>C5H10O2</t>
  </si>
  <si>
    <t>C(CC(C)C)(=O)O</t>
  </si>
  <si>
    <t>0 or 5% (50,000 ppm) corresponding to approximately 2500 mg/kg bw/day</t>
  </si>
  <si>
    <t>Amoore et al, 1978</t>
  </si>
  <si>
    <t xml:space="preserve">Amoore, J. E., Gumbmann, M. R., Booth, A. N., &amp; Gould, D. H. (1978). Synthetic flavors: efficiency and safety factors for sweaty and fishy odorants. Chemical Senses, 3(3), 307-317. A summary is available from JECFA at http://www.inchem.org/documents/jecfa/jecmono/v040je13.htm
</t>
  </si>
  <si>
    <t>50-69-1</t>
  </si>
  <si>
    <t>D-Ribose</t>
  </si>
  <si>
    <t>(2R,3R,4R)-2,3,4,5-Tetrahydroxypentanal; aldehydo-D-ribose; Aldehydo-D-ribose; Aldehydo-D-ribo-pentose</t>
  </si>
  <si>
    <t>C5H10O5</t>
  </si>
  <si>
    <t>C(C(C(C(C=O)O)O)O)O</t>
  </si>
  <si>
    <t>Albino Wistar [Crl:(WI)WU BR SPF]</t>
  </si>
  <si>
    <t>0, 5, 10, or 20%  (mean daily intake of 0.0, 3.6, 7.6, and 15.0 g/kg bw/day in males and 0.0, 4.4, 8.5, and 15.7 g/kg bw/day in females</t>
  </si>
  <si>
    <t>GI</t>
  </si>
  <si>
    <t>Mean feed consumption and feed conversion efficiency values were comparable across all study groups; however, and mean body weights of all treated animals were decreased relative to those of controls. Absolute cecal weights were increased in the mid- and high-dose animals, and the relative weights were increased in all treated animals. Analysis of microscopic histopathology revealed no evidence of changes that could be attributed to the DR treatment. It is scientifically reasonable to conclude that the present study supports a concentration of 5% DR in the diet, corresponding to an average daily intake of DR of 3.6 and 4.4 g/kg body weight/day in male and female rats, respectively, as being the absolute no observed adverse effect level (NOAEL) for this substance. EFSA NOAEL: 3600 mg/kg bw/day</t>
  </si>
  <si>
    <t>Griffiths et al., 2007</t>
  </si>
  <si>
    <t>Griffiths, J. C., Borzelleca, J. F., &amp; Cyr, J. S. (2007). Sub-chronic (13-week) oral toxicity study with D-ribose in Wistar rats. Food and chemical toxicology, 45(1), 144-152.</t>
  </si>
  <si>
    <t>118-92-3</t>
  </si>
  <si>
    <t>Anthranilic acid</t>
  </si>
  <si>
    <t>C7H7NO2</t>
  </si>
  <si>
    <t>C(C=1C(N)=CC=CC1)(=O)O</t>
  </si>
  <si>
    <t>546</t>
  </si>
  <si>
    <t>1071</t>
  </si>
  <si>
    <t>0, 15,000, or 30,000 ppm 5 days/week. The animals were observed for an additional 26-27 wk. Dosing schedule (5/7) adjusted dose levels are approximately 0, 536, or 1,071 mg/kg bw/day.</t>
  </si>
  <si>
    <t>NCI, 1978</t>
  </si>
  <si>
    <t>National Cancer Institute. Technical Report Series No. 36, 1978, Bioassay of Anthranilic Acid for Possible Carcinogenicity NCI-CG-TR-36. Available from NTP at http://ntp.niehs.nih.gov/ntp/htdocs/lt_rpts/tr036.pdf</t>
  </si>
  <si>
    <t>2922-54-5</t>
  </si>
  <si>
    <t>Monosodium succinate</t>
  </si>
  <si>
    <t>Sodium hydrogen succinate; Sodium;4-Hydroxy-4-oxobutanoate; Sodium Bisuccinate; Sodium 3-carboxypropanoate</t>
  </si>
  <si>
    <t>C4H5NaO4</t>
  </si>
  <si>
    <t>C(CC(=O)[O-])C(=O)O.[Na+]</t>
  </si>
  <si>
    <t>SPF F344</t>
  </si>
  <si>
    <t>0, 1, or 2% in drinking water equivalent to 0, 196, or 437 mg/male rat/day and 0, 146, or 309 mg/female rat/day for 104 weeks followed by 9 weeks of observation based on water consumption data. These correspond to approximately 0, 490, or 1092.5 mg/kg bw/day for males and 0, 584, or 1236 mg/kg bw/day for females.</t>
  </si>
  <si>
    <t>Maekawa et al., 1990</t>
  </si>
  <si>
    <t>Maekawa, A., Todate, A., Onodera, H., Matsushima, Y., Nagaoka, T., Shibutani, M., ... &amp; Hayashi, Y. (1990). Lack of toxicity/carcinogenicity of monosodium succinate in F344 rats. Food and Chemical Toxicology, 28(4), 235-241.</t>
  </si>
  <si>
    <t xml:space="preserve">526-94-3
</t>
  </si>
  <si>
    <t>Tartaric acid, sodium salt</t>
  </si>
  <si>
    <t xml:space="preserve">Sodium bitartrate; Sodium hydrogen tartrate; Monosodium tartrate; Sodium;2,3,4-trihydroxy-4-oxobutanoat
</t>
  </si>
  <si>
    <t xml:space="preserve">C4H5NaO6
</t>
  </si>
  <si>
    <t>C(C(C(=O)[O-])O)(C(=O)O)O.[Na+]</t>
  </si>
  <si>
    <t>0, 25600, 42240, 60160, or 76800 ppm corresponding to approximately 0, 1280, 2110, 3010, or 3840 mg/kg bw/day</t>
  </si>
  <si>
    <t>Body and organ weights</t>
  </si>
  <si>
    <t>Body weights of males and females at 42240 ppm and higher was statistically significantly reduced along with absolute weights of numerous organs. Reduced body weight was associated, in part, with lower food intake. There was some nutritional imbalance produced by high levels of the substance. Relatve weights of brain and gonads at 42240 ppm and higher and of liver at 60160 ppm and higher in males were significantly increased. Relative weights of brain, heart, liver, and thyroid at 42240 ppm and higher and of kidney at 60160 ppm and higher were significantly increased in females.</t>
  </si>
  <si>
    <t>Hunter et al., 1977</t>
  </si>
  <si>
    <t>Hunter, B.; Batham, P.; Heywood, R.; Street, A.E.; Prentice, D.E. 1977. Monosodium L(+) tartrate toxicity in two year dietary feeding to rats. Toxicology 8(2):263-274.</t>
  </si>
  <si>
    <t>135-02-4</t>
  </si>
  <si>
    <t>o-Anisaldehyde</t>
  </si>
  <si>
    <t>2-Methoxybenzaldehyde</t>
  </si>
  <si>
    <t>C8H8O2</t>
  </si>
  <si>
    <t>COC1=CC=CC=C1C=O</t>
  </si>
  <si>
    <t>1N,2N,3N,4N,6N,7N,9N,10N,23N,29Y,33N,34N,35aY,38N,39N,40b(i)Y</t>
  </si>
  <si>
    <t>Osborne-Mendel</t>
  </si>
  <si>
    <t>0 or 1000 mg/kg bw/day</t>
  </si>
  <si>
    <t>No adverse effects reported. Note: according to the original article, the test item was p-anisaldehyde; according to JECFA, o-anisaldehyde. JECFA also lists a 15-week study with very few details in rats; regadless, the NOAEL is still 1000 mg/kg bw/day.</t>
  </si>
  <si>
    <t>Hagan et al., 1967</t>
  </si>
  <si>
    <t>Hagan EC et al. (1967). Food flavorings and compounds of related structure. ll. Subacute and chronic toxicity. Food and Cosmetics Toxicology, 5:141–157. Reference for the note: JECFA: Benzyl Derivatives in WHO Food Additive Series: 64 at http://www.inchem.org/documents/jecfa/jecmono/v64je01.pdf</t>
  </si>
  <si>
    <t>1338-39-2</t>
  </si>
  <si>
    <t>Sorbitan monolaurate</t>
  </si>
  <si>
    <t xml:space="preserve">Span 20; [2-(3,4-dihydroxyoxolan-2-yl)-2-hydroxyethyl] dodecanoate
</t>
  </si>
  <si>
    <t>C18H34O6</t>
  </si>
  <si>
    <t>CCCCCCCCCCCC(=O)OCC([C@@H]1[C@@H]([C@H](CO1)O)O)O</t>
  </si>
  <si>
    <t xml:space="preserve">0, 5, or 10% corresponding to approximately 0, 2500, or 5000 mg/kg bw/day
</t>
  </si>
  <si>
    <t>Growth and GI</t>
  </si>
  <si>
    <t xml:space="preserve">Animals consuming the 10% sorbitan monolaurate diet suffered from diarrhea and had a statistically significant reduction in body growth. Animals fed the 5% diet showed no adverse treatment-related effects. The reduced growth in the 10% group of rats could have been attributed to a direct toxic effect, or to reduced food consumption. A concrete conclusion was not reached due to inadequate consumption data. 
</t>
  </si>
  <si>
    <t xml:space="preserve">Krantz, 1950
</t>
  </si>
  <si>
    <t xml:space="preserve">Krantz, J. C., Jr (1950) Feeding of SPAN 20 (sorbitan monolaurate) to the white rat (lifespan). Unpublished interim and final reports Nos. WER-149-173/200/231/231A/231B from the University of Maryland School of Medicine to the Atlas Chemical Co. Submitted to the US Food and Drug Administration, 1982. Available from JECFA Monograph: Sorbitan Monoesters of Palmitic, Stearic, Oleic and Lauric Acids and Triesters of Stearic Acid at http://www.inchem.org/documents/jecfa/jecmono/v17je27.htm
</t>
  </si>
  <si>
    <t>99-20-7</t>
  </si>
  <si>
    <t>Trehalose</t>
  </si>
  <si>
    <t>1. (2R,3S,4S,5R,6R)-2-(hydroxymethyl)-6-[(2R,3R,4S,5S,6R)-3,4,5-trihydroxy-6-(hydroxymethyl)oxan-2-yl]oxyoxane-3,4,5-triol</t>
  </si>
  <si>
    <t>C(C1C(C(C(C(O1)OC2C(C(C(C(O2)CO)O)O)O)O)O)O)O</t>
  </si>
  <si>
    <t>Mouse</t>
  </si>
  <si>
    <t xml:space="preserve">HanIbm.NMRL </t>
  </si>
  <si>
    <t>0, 5000, 15000, or 50000 mg/kg equal to 0, 760, 2200, or 7300 mg/kg bw/day for males and 0, 910, 2700, or 9300 mg/kg bw/day for females</t>
  </si>
  <si>
    <t>The body weights of male mice at the two higher doses were slightly reduced throughout the study period, but those of mice at the highest dose were significantly reduced only at week 12. While sporadic changes in clinical parameters were observed in this study, they did not show a consistent, treatment-related pattern. Author NOEL: 7300 mg/kg bw/day.</t>
  </si>
  <si>
    <t>Schmid et al., 1998</t>
  </si>
  <si>
    <t xml:space="preserve">Schmid, H., Biedermann, K., Luetkemeier, H., Weber, K. &amp; Wilson, J. (1998). Subchronic 13-week oral toxicity (feeding) study with trehalose in mice. Unpublished report (RCC Project 639213) from Research Consulting Company, Ittingen, Switzerland. Submitted to WHO by Bioresco Ltd, Switzerland. Summary is available from JECFA WHO Food Additive Series 46: Trehalose at: http://www.inchem.org/documents/jecfa/jecmono/v46je05.htm
</t>
  </si>
  <si>
    <t>625-08-1</t>
  </si>
  <si>
    <t>beta-Hydroxy-beta-methylbutyric acid</t>
  </si>
  <si>
    <t>beta-Hydroxyisovaleric acid; 3-Hydroxy-3-methylbutanoic acid</t>
  </si>
  <si>
    <t>C5H10O3</t>
  </si>
  <si>
    <t>CC(C)(CC(=O)O)O</t>
  </si>
  <si>
    <t>Sprague-Dawley [Crl:CD]</t>
  </si>
  <si>
    <t xml:space="preserve">0, 0.8, 1.6, or 4%. 4% corresponded to an intake of 2.48 and 2.83 g/kg bw/day in males and females, respectively. </t>
  </si>
  <si>
    <t>No adverse effects at the highest dose level.</t>
  </si>
  <si>
    <t>Fuller et al., 2014</t>
  </si>
  <si>
    <t>Fuller Jr, J. C., Arp, L. H., Diehl, L. M., Landin, K. L., Baier, S. M., &amp; Rathmacher, J. A. (2014). Subchronic toxicity study of β-hydroxy-β-methylbutyric free acid in Sprague–Dawley rats. Food and chemical toxicology, 67, 145-153.</t>
  </si>
  <si>
    <t>97-85-8</t>
  </si>
  <si>
    <t>Isobutyl isobutyrate</t>
  </si>
  <si>
    <t>Isobutyl 2-methylpropanoate; Isobutyl isobutanoate; 2-Methylpropyl 2-methylpropanoate</t>
  </si>
  <si>
    <t>C8H16O2</t>
  </si>
  <si>
    <t>CC(C)COC(=O)C(C)C</t>
  </si>
  <si>
    <t xml:space="preserve">Wistar </t>
  </si>
  <si>
    <t xml:space="preserve">0, 10, 100, or 1000 mg/kg bw/day daily
</t>
  </si>
  <si>
    <t>Drake et al., 1978</t>
  </si>
  <si>
    <t>Drake, J. P., Butterworth, K. R., Gaunt, I. F., &amp; Grasso, P. (1978). Short-term toxicity study of isobutyl isobutyrate in rats. Food and cosmetics toxicology, 16(4), 337-342.</t>
  </si>
  <si>
    <t>50-70-4</t>
  </si>
  <si>
    <t>Sorbitol</t>
  </si>
  <si>
    <t>Glucitol; (2R,3R,4R,5S)-Hexane-1,2,3,4,5,6-hexol</t>
  </si>
  <si>
    <t>C6H14O6</t>
  </si>
  <si>
    <t>C(C(C(C(C(CO)O)O)O)O)O</t>
  </si>
  <si>
    <t>Charles River [CD(SD) BR]</t>
  </si>
  <si>
    <t xml:space="preserve">0, 2.5, 5.0, or 10.0% corresponding to approximately 0, 1250, 2500, or 5000 mg/kg bw/day. F0 rats were killed 33 weeks after the start of the study, F1A in week 22, F1B in week 68, F2A in week 57, F2B in week 92, and F3A in week 96. (3-generation reproductive study) </t>
  </si>
  <si>
    <t>Cecal enlargement and serum Ca</t>
  </si>
  <si>
    <t>Apart from slight reductions in food consumption in sorbitol-fed F1b males and in body-weight gain (at 10% level) in sorbitol-fed F0, F1b and F2b rats of both sexes, treatment was associated with no clinically observed effects. Not unexpectedly, caecal enlargement was consistently observed at necropsy of sorbitol-treated rats of all generations and significant rises in serum calcium were observed in F0 males and females exposed to 10% sorbitol and in F1b males exposed to either 5 or 10% sorbitol.</t>
  </si>
  <si>
    <t>MacKenzie et al., 1986</t>
  </si>
  <si>
    <t>MacKenzie, K. M., Hauck, W. N., Wheeler, A. G., &amp; Roe, F. J. C. (1986). Three-generation reproduction study of rats ingesting up to 10% sorbitol in the diet—and a brief review of the toxicological status of sorbitol. Food and chemical toxicology, 24(3), 191-200.</t>
  </si>
  <si>
    <t>25395-66-8</t>
  </si>
  <si>
    <t>Ascorbyl stearate</t>
  </si>
  <si>
    <t xml:space="preserve">L-Ascorbyl 6-Stearate; [(2S)-2-[(2R)-3,4-dihydroxy-5-oxo-2H-furan-2-yl]-2-hydroxyethyl] octadecanoate
</t>
  </si>
  <si>
    <t>C24H42O7</t>
  </si>
  <si>
    <t>CCCCCCCCCCCCCCCCCC(=O)OCC(C1C(=C(C(=O)O1)O)O)O</t>
  </si>
  <si>
    <t>0, 100, 200, 500, 1000, or 3000 mg/kg bw/day</t>
  </si>
  <si>
    <t>Tokita, n.d.</t>
  </si>
  <si>
    <t xml:space="preserve">Tokita (undated) Unpublished report from Toho University, submitted 1968. Short summary is available from  the Scientific Committee on Cosmetology (SCC). 1993. Opinion of the SCC (11/86–10/90). Brussels: Commission of the European Communities. p. 12. Available from SCC at https://ec.europa.eu/health/sites/health/files/scientific_committees/consumer_safety/docs/scc_o_8a.pdf. A summary is also availble from JECFA: FAO Nutrition Meeting report Series No. 46A WHO/Food Add/70.36. Ascorbyl Stearate at: http://www.inchem.org/documents/jecfa/jecmono/v46aje62.htm
</t>
  </si>
  <si>
    <t>63-68-3</t>
  </si>
  <si>
    <t>Methionine</t>
  </si>
  <si>
    <t>(S)-2-Amino-4-(methylthio)butanoic acid; L-methionine; (2S)-2-amino-4-methylsulfanylbutanoic acid</t>
  </si>
  <si>
    <t>C5H11NO2S</t>
  </si>
  <si>
    <t>CSCC[C@@H](C(=O)O)N</t>
  </si>
  <si>
    <t>Hamster</t>
  </si>
  <si>
    <t>Syrian</t>
  </si>
  <si>
    <t>Female</t>
  </si>
  <si>
    <t xml:space="preserve">0 or 2% corresponding to 0 or 1000 mg/kg bw/day </t>
  </si>
  <si>
    <t>Furukawa et al., 2000</t>
  </si>
  <si>
    <t>Furukawa, F., Nishikawa, A., Lee, I. S., Son, H. Y., Nakamura, H., Miyauchi, M., ... &amp; Hirose, M. (2000). Inhibition by methionine of pancreatic carcinogenesis in hamsters after initiation with N-nitrosobis (2-oxopropyl) amine. Cancer letters, 152(2), 163-167.</t>
  </si>
  <si>
    <t>144-62-7</t>
  </si>
  <si>
    <t>Oxalic acid</t>
  </si>
  <si>
    <t>Ethanedioic acid</t>
  </si>
  <si>
    <t>C2H2O4</t>
  </si>
  <si>
    <t>C(C(=O)O)(=O)O</t>
  </si>
  <si>
    <t>0, 0.1, 0.5, 0.8, or 1.2% corresponding to approximately 0, 50, 250, 400, or 600 mg/kg bw/day</t>
  </si>
  <si>
    <t>Fitzhugh and Nelson, 1947</t>
  </si>
  <si>
    <t xml:space="preserve">Fitzhugh, O. G., &amp; Nelson, A. A. (1947). The comparative chronic toxicities of fumaric, tartaric, oxalic, and maleic acids. Journal of the American Pharmaceutical Association (Scientific ed.), 36(7), 217-219.
</t>
  </si>
  <si>
    <t>121-33-5</t>
  </si>
  <si>
    <t>Vanillin</t>
  </si>
  <si>
    <t xml:space="preserve">Vanillaldehyde; Vanillic aldehyde; 4-Hydroxy-3-methoxybenzaldehyde </t>
  </si>
  <si>
    <t>C8H8O3</t>
  </si>
  <si>
    <t>COC1=C(C=CC(=C1)C=O)O</t>
  </si>
  <si>
    <t xml:space="preserve">Osborne-Mendel </t>
  </si>
  <si>
    <t>0, 5000, 10,000, or 20,000 ppm corresponding to approximately 0, 250, 500, or 1000 mg/kg bw/day</t>
  </si>
  <si>
    <t>Hagan, E. C., Hansen, W. H., Fitzhugh, O. G., Jenner, P. M., Jones, W. I., Taylor, J. M., ... &amp; Brouwer, J. B. (1967). Food flavourings and compounds of related structure. II. Subacute and chronic toxicity. Food and cosmetics toxicology, 5, 141-157.</t>
  </si>
  <si>
    <t>87-99-0</t>
  </si>
  <si>
    <t>Xylitol</t>
  </si>
  <si>
    <t>(2S,4R)-Pentane-1,2,3,4,5-pentol</t>
  </si>
  <si>
    <t>C5H12O5</t>
  </si>
  <si>
    <t>C([C@H](C([C@H](CO)O)O)O)O</t>
  </si>
  <si>
    <t>Sprague-Dawley CD</t>
  </si>
  <si>
    <t>0, 2, 5, 10, or 20% corresponding to approximately 0, 1,000, 2,500, 5,000, or 10,000 mg/kg bw/day</t>
  </si>
  <si>
    <t xml:space="preserve">Significant decreased weight gain in animals receiving 10% or 20% xylitol during the experiment was observed. This decreased weight gain was coupled with a dose-related impairment of food utilization efficiency for males and females in the 5, 10, and 20% xylitol groups. The 20% xylitol females had statistically higher water intake during weeks 26, 52, and 78. Urinalysis indicated increased urine volumes for the female 20% xylitol group. 20% xylitol treatment caused enlargement of the caecum. The relative thyroid weights were decreased only for the 20% xylitol males. The incidence of both unilateral and bilateral hyperplasia of the adrenal medulla was significantly increased in males treated with 10 and 20% xylitol and among females treated with 5, 10 and 20% xylitol. The adrenal medullary hyperplasia also was strongly dose related and was confined to only one gland in the control groups. Additionally, a significant increase in phaeochromocytoma was foundin the 20% xylitol males.
</t>
  </si>
  <si>
    <t>Hunter et al., 1978</t>
  </si>
  <si>
    <t>Hunter, B., Colley, J., Street, A., Heywood, R., Prentice, D. and Magnusson, G. (1978) Xylitol tumorigenicity and toxicity study in long-term dietary administration to rats. Unpublished report from Huntingdon Research Centre, submitted to the World Health Organization by F. Hoffman La Roche, Co., Ltd., Basle, Switzerland. WHO Food Additive Series No. 13: Xylitol. Available from JECFA at http://www.inchem.org/documents/jecfa/jecmono/v13je11.htm</t>
  </si>
  <si>
    <t>74-79-3</t>
  </si>
  <si>
    <t>L-Arginine</t>
  </si>
  <si>
    <t>(2S)-2-amino-5-(diaminomethylideneamino)pentanoic acid; Arginine</t>
  </si>
  <si>
    <t>C6H14N4O2</t>
  </si>
  <si>
    <t>C(CC(C(=O)O)N)CN=C(N)N</t>
  </si>
  <si>
    <t>0, 1.25, 2.5, or 5.0 for 13 weeks followed by 5 weeks of recovery period. 5% is 3300 mg/kg bw/day for males and 3900 mg/kg bw/day for females.</t>
  </si>
  <si>
    <t>Tsubuku, S., Hatayama, K., Mawatari, K., Smriga, M., &amp; Kimura, T. (2004). Thirteen-week oral toxicity study of L-arginine in rats. International journal of toxicology, 23(2), 101-105.</t>
  </si>
  <si>
    <t>532-32-1</t>
  </si>
  <si>
    <t>Sodium benzoate</t>
  </si>
  <si>
    <t>Benzoic acid sodium salt</t>
  </si>
  <si>
    <t>C7H5O2Na</t>
  </si>
  <si>
    <t>C1=CC=C(C=C1)C(=O)[O-].[Na+]</t>
  </si>
  <si>
    <t>1jY</t>
  </si>
  <si>
    <t>0, 1, or 2% equivalent to 0, 257, or 578 g/kg male rat and 0, 332, or 624 g/kg female rat. Considering the average administration was for 639 days, these levels correspond to 0, 402, or 905 mg/kg bw/day for males and 0, 520, or 977 mg/kg bw/day for females. (548 days to 730 days)</t>
  </si>
  <si>
    <t>Sodemoto and Enomoto, 1980</t>
  </si>
  <si>
    <t>Sodemoto, Y., Enomoto, M. (1980) Report of carcinogenesis bioassay of sodium benzoate in rats: absence of carcinogenicity of sodium benzoate in rats. Journal of Environmental Pathology and Toxicology 4,87-95.</t>
  </si>
  <si>
    <t>657-27-2</t>
  </si>
  <si>
    <t>L-Lysine hydrochloride</t>
  </si>
  <si>
    <t>(2S)-2,6-diaminohexanoic acid;hydrochloride; L-Lysine monohydrochloride; Lysine hydrochloride</t>
  </si>
  <si>
    <t>C6H15ClN2O2</t>
  </si>
  <si>
    <t>C(CCN)CC(C(=O)O)N.Cl</t>
  </si>
  <si>
    <t>0, 1.25, 2.5, or 5.0%. 5% is 3360 mg/kg bw/day for males and 3990 mg/kg bw/day for females for 13-weeks followed by a 5-week recovery period</t>
  </si>
  <si>
    <t>Tsubuku, S., Mochizuki, M., Mawatari, K., Smriga, M., &amp; Kimura, T. (2004). Thirteen-week oral toxicity study of L-lysine hydrochloride in rats. International journal of Toxicology, 23(2), 113-118.</t>
  </si>
  <si>
    <t>661-19-8</t>
  </si>
  <si>
    <t>Docosanol</t>
  </si>
  <si>
    <t>1-Docosanol; Docosan-1-ol; Behenyl alcohol</t>
  </si>
  <si>
    <t>C22H46O</t>
  </si>
  <si>
    <t>CCCCCCCCCCCCCCCCCCCCCCO</t>
  </si>
  <si>
    <t>0, 20, 200, or 2000 mg/kg bw/day</t>
  </si>
  <si>
    <t>No adverse effects at the highest dose level. Note: a study with the same suration also did not find any adverse effects at the highest dose (1000 mg/kg bw/day) in rats.</t>
  </si>
  <si>
    <t>Iglesias et al., 2002</t>
  </si>
  <si>
    <t>Iglesias, G., Hlywka, J. J., Berg, J. E., Khalil, M. H., Pope, L. E., &amp; Tamarkin, D. (2002). The toxicity of behenyl alcohol: I. Genotoxicity and subchronic toxicity in rats and dogs. Regulatory Toxicology and Pharmacology, 36(1), 69-79.</t>
  </si>
  <si>
    <t>1338-41-6</t>
  </si>
  <si>
    <t>Sorbitan, monooctadecanoate</t>
  </si>
  <si>
    <t xml:space="preserve">Span 60; Sorbitan monostearate;  [2-(3,4-dihydroxyoxolan-2-yl)-2-hydroxyethyl] octadecanoate
</t>
  </si>
  <si>
    <t xml:space="preserve">C24H46O6
</t>
  </si>
  <si>
    <t>O(CC1O)C(C1O)C(O)COC(=O)CCCCCCCCCCCCCCCCC</t>
  </si>
  <si>
    <t>TO</t>
  </si>
  <si>
    <t>2600</t>
  </si>
  <si>
    <t>0, 0.5, 2, or 4% equal to 0, 650, 2,600, or 5,200 mg/kg bw/day for male and to 0, 835, 3,340, or 6,680 mg/kg bw/day for female (EFSA)</t>
  </si>
  <si>
    <t xml:space="preserve">Kidney
</t>
  </si>
  <si>
    <t>Histopathology revealed no effects except a significant increase in the incidence of nephrosis in male and female mice at the 4% dose level. No increase in tumour incidences was found. According to the authors, the NOAEL in this study was 2% in the diet (equal to 2,600 mg/kg bw/day in male and 3,340 mg/kg bw per day in female). The EFSA Panel agreed with this NOAEL.</t>
  </si>
  <si>
    <t>Hendy et al., 1978</t>
  </si>
  <si>
    <t xml:space="preserve">Hendy, R. J., Butterworth, K. R., Gaunt, I. F., Kiss, I. S., &amp; Grasso, P. (1978). Long-term toxicity study of sorbitan monostearate (Span 60) in mice. Food and cosmetics toxicology, 16(6), 527-534. A discussion of the study is available from EFSA Panel on Food Additives and Nutrient Sources added to Food (ANS), Mortensen, A., Aguilar, F., Crebelli, R., Di Domenico, A., Dusemund, B., ... &amp; Lambré, C. (2017). Re‐evaluation of sorbitan monostearate (E 491), sorbitan tristearate (E 492), sorbitan monolaurate (E 493), sorbitan monooleate (E 494) and sorbitan monopalmitate (E 495) when used as food additives. EFSA Journal, 15(5), e04788.
</t>
  </si>
  <si>
    <t>121-32-4</t>
  </si>
  <si>
    <t>Ethyl vanillin</t>
  </si>
  <si>
    <t>3-Ethoxy-4-hydroxybenzaldehyde</t>
  </si>
  <si>
    <t>C9H10O3</t>
  </si>
  <si>
    <t>CCOC1=C(C=CC(=C1)C=O)O</t>
  </si>
  <si>
    <t>0, 5000, 10000, or 20000 ppm corresponding to approximately 0, 250, 500, or 1000 mg/kg bw/day</t>
  </si>
  <si>
    <t>111-62-6</t>
  </si>
  <si>
    <t>Ethyl oleate</t>
  </si>
  <si>
    <t>Oleic acid ethyl ester; Ethyl (Z)-octadec-9-enoate</t>
  </si>
  <si>
    <t>C20H38O2</t>
  </si>
  <si>
    <t>CCCCCCCCC=CCCCCCCCC(=O)OCC</t>
  </si>
  <si>
    <t>Dietary target concentrations of 0, 3.3, 6.7, or 10% in feed. Actual: Females: 0, 2.0, 3.9, or 6.1 g/kg bw/day and males: 0, 1.8, 3.6, or 5.5 g/kg bw/day</t>
  </si>
  <si>
    <t>Both absolute terminal body weight and body weight gains of the mid and high dose group females were statistically significantly lower than the control group. The lower body weight relative to control rats was directly related to lower food consumption relative to the controls. The lower food consumption relative to controls was fully consistent with a decrease in the palatability of the EO-containing food.</t>
  </si>
  <si>
    <t>Bookstaff et al., 2004</t>
  </si>
  <si>
    <t>Bookstaff, R. C., Stuard, S. B., Ward, S. R., Pesik, P. K. M., &amp; Henwood, S. M. (2004). The safety of ethyl oleate is supported by a 91-day feeding study in rats. Regulatory Toxicology and Pharmacology, 39(2), 202-213.</t>
  </si>
  <si>
    <t>36653-82-4</t>
  </si>
  <si>
    <t>1-Hexadecanol</t>
  </si>
  <si>
    <t>Cetyl alcohol; Hexadecan-1-ol</t>
  </si>
  <si>
    <t>C16H34O</t>
  </si>
  <si>
    <t>CCCCCCCCCCCCCCCCO</t>
  </si>
  <si>
    <t>0, 1, 2.5, or 5-10% (the highest dose was increased stepwise). Average compound intake, calculated from weekly food consumption data, was 0, 723, 1822, or 4257 mg/kg bw/day respectively for males and 0, 875, 2064, or 4567 mg/kg bw/day for females.</t>
  </si>
  <si>
    <t>OECD: Reductions in body weight gain (82-90% of control values) and food consumption (76 – 90% of control values) in the highest dose group and, occasionally, at the 2.5% level were the main findings of this study. Relative liver weights were increased in males at the top dose level (124% of control values) but in the absence of any microscopic findings the significance of this change is uncertain. A NOAEL was established at a dietary concentration of 1% (equivalent to ca. 750 mg/kg/day) based on the reductions in body weight gain and food consumption (Scientific Assoc., 1966a). FDA places the NOAEL at the highest dose as the reduced body weight due to reduced food consumption is not considered to be adverse.</t>
  </si>
  <si>
    <t>Scientific Associates, Inc.  1966</t>
  </si>
  <si>
    <t>Scientific Associates, Inc.  1966a.  Exhibit II.  Final report on thirteen-week subacute feeding of Alfol 6 and Alfol 16 to rats. Available from ECHA at https://echa.europa.eu/registration-dossier/-/registered-dossier/15942/7/6/2/?documentUUID=92e09815-cf3a-4d75-aa3f-bcbe85ecf6c and from OECD at https://hpvchemicals.oecd.org/UI/SIDS_Details.aspx?key=300c455f-fa92-4429-b595-ba19dea859b0&amp;idx=0</t>
  </si>
  <si>
    <t>112-85-6</t>
  </si>
  <si>
    <t xml:space="preserve">Docosanoic acid </t>
  </si>
  <si>
    <t>Behenic acid; 1-Docosanoic acid; N-Docosanoic acid</t>
  </si>
  <si>
    <t>CCCCCCCCCCCCCCCCCCCCCC(=O)O</t>
  </si>
  <si>
    <t>Sprague-Dawley [Crl:CdBR(SD)]</t>
  </si>
  <si>
    <t>0, 5.23, 10.23, or 15.00% of caprein (mixture of caprylic, capric, and docosanoic acid: 23.2 %, 26.6 %, and 45.0 %, respectively) corresponding to docosanoic acid consumption of 0, 1980, 3915, or 5940 mg/kg bw/day in males and 0, 2205, 4365, or 6570 mg/kg bw/day in females</t>
  </si>
  <si>
    <t xml:space="preserve">No adverse effects reported. </t>
  </si>
  <si>
    <t>Webb et al., 1993</t>
  </si>
  <si>
    <t>Webb, D. R., Wood, F. E., Bertram, T. A., &amp; Fortier, N. E. (1993). A 91-day feeding study in rats with caprenin. Food and chemical toxicology, 31(12), 935-946.</t>
  </si>
  <si>
    <t>131-99-7</t>
  </si>
  <si>
    <t>Inosine monophosphate</t>
  </si>
  <si>
    <t>Inosinic acid; 5'-Inosinic acid; Inosine 5'-monophosphate; 5'-IMP; [(2R,3S,4R,5R)-3,4-dihydroxy-5-(6-oxo-1H-purin-9-yl)oxolan-2-yl]methyl dihydrogen phosphate</t>
  </si>
  <si>
    <t>C10H13N4O8P</t>
  </si>
  <si>
    <t>P(=O)(O)(O)OC[C@@H]1[C@H]([C@H]([C@@H](O1)N1C=NC=2C(O)=NC=NC12)O)O</t>
  </si>
  <si>
    <t>1iY</t>
  </si>
  <si>
    <t>0, 0.5, 1, or 2 g/kg bw/day</t>
  </si>
  <si>
    <t>Dogs on 2 g/kg/day had significantly raised allantoin levels in the serum but these were not dose related. No other effects reported.</t>
  </si>
  <si>
    <t>Rivett et al., 1973</t>
  </si>
  <si>
    <t>36687-82-8</t>
  </si>
  <si>
    <t>L-Carnitine L-Tartrate</t>
  </si>
  <si>
    <t>Bis[(2R)-3-carboxy-2-hydroxy-N,N,N-trimethyl-1-propanaminium] (2R,3R)-2,3-dihydroxysuccinate; (Note: 2 L-carnitine subunits)</t>
  </si>
  <si>
    <t>C18H36N2O12</t>
  </si>
  <si>
    <t>[H+].[H+].C[N+](C)(C)C[C@H](O)CC(=O)[O-].C[N+](C)(C)C[C@H](O)CC(=O)[O-].O[C@H]([C@@H](O)C(=O)[O-])C(=O)[O-]</t>
  </si>
  <si>
    <t>0, 0.25, 1.25, or 5.0%.  5.0% is equivalent to 3,934 mg/kg bw/day for males and 5,042 mg/kg bw/day for females. $ week recovery period.</t>
  </si>
  <si>
    <t>Daily and weekly observation revealed soft feces and increased water and food consumption in all animals undergoing the highest LCLT dose of 5.0%, whereas these changes reversed rapidly during the recovery period. The study concluded that the NOAEL corresponds to the mean intake for the 5.0% group, or 3,934 mg/kg bw/day for males, and 5,042 mg/kg bw/day for females.</t>
  </si>
  <si>
    <t>LPT Laboratory of Pharmacology and Toxicology, 2003</t>
  </si>
  <si>
    <t>LPT Laboratory of Pharmacology and Toxicology (2003). 90-day Subchronic Toxicity Study of LZ1780 by Repeated Oral Administration via the Diet to CD® Rats – According to OECD Guideline 408, Lonza. Available from GRN 000993 from FDA's inventory of GRAS notices at https://www.fda.gov/media/154598/download</t>
  </si>
  <si>
    <t>94-13-3</t>
  </si>
  <si>
    <t>p-Hydroxybenzoic acid propyl ester</t>
  </si>
  <si>
    <t>Propylparaben; Propyl 4-hydroxybenzoate</t>
  </si>
  <si>
    <t>C10H12O3</t>
  </si>
  <si>
    <t>C(CC)OC(C1=CC=C(C=C1)O)=O</t>
  </si>
  <si>
    <t>1N,2N,3N,4N,6N,7N,9N,10N,23N,29Y,33N,34bY. Aromatic portion:Q1 to Q40b(i)Y (Class I). Alcohol: Q1aY (Class I).</t>
  </si>
  <si>
    <t>Wistar albino</t>
  </si>
  <si>
    <t>0, 2, or 8% (0, 20,000, or 80,000 ppm) corresponding to approximately 0, 1,000, or 4,000 mg/kg bw/day.</t>
  </si>
  <si>
    <t>Weight gain</t>
  </si>
  <si>
    <t>Slower rate of weight gain at 8% than in controls. More pronounced in males than in females. No adverse effects at 2%.</t>
  </si>
  <si>
    <t>Matthews et al., 1956</t>
  </si>
  <si>
    <t>Matthews, C., Davidson, J., Bauer, E., Morrison, J. L., &amp; Richardson, A. P. (1956). p-Hydroxybenzoic Acid Esters as Preservatives II.: Acute and Chronic Toxicity in Dogs, Rats, and Mice. Journal of the American Pharmaceutical Association (Scientific ed.), 45(4), 260-267.</t>
  </si>
  <si>
    <t>72-18-4</t>
  </si>
  <si>
    <t>L-Valine</t>
  </si>
  <si>
    <t>(S)-2-Amino-3-methylbutanoic acid</t>
  </si>
  <si>
    <t>C5H11NO2</t>
  </si>
  <si>
    <t>CC(C)C(C(=O)O)N</t>
  </si>
  <si>
    <t>0, 1.25, 2.5, or 5% equivalent to 0, 822.6, 1603.6, or 3225.3 in males and 0, 954.3, 1853.3, or 3721.3 mg/kg bw/day in females, respectively.</t>
  </si>
  <si>
    <t>Body weight</t>
  </si>
  <si>
    <t>Val at 5.0% (w/w) partly, but significantly, reduced diet consumption volume in the female rats from the week 7 onwards. A significant drop in body weight accompanied this reduction. The above changes were recoverable, because no group differences were found at the end of the 5-week-long recovery period. Authors estimated the NOAEL for Val was 5.0% for males and 2.5% for females. FDA: Unclear why the authors considered the above observations adverse.</t>
  </si>
  <si>
    <t>4548-53-2</t>
  </si>
  <si>
    <t>FD&amp;C Red No. 4</t>
  </si>
  <si>
    <t xml:space="preserve">Crimson 4R; C.I. Food Red 1; Ponceau SX, Purple 4R; Disodium 3-[(2,4-Dimethyl-5-sulfonatophenyl)hydrazinylidene]-4-oxonaphthalene-1-sulfonate; Disodium;3-[(2,4-dimethyl-5-sulfonatophenyl)diazenyl]-4-hydroxynaphthalene-1-sulfonate </t>
  </si>
  <si>
    <t>C18H14N2Na2O7S2</t>
  </si>
  <si>
    <t>CC1=CC(=C(C=C1NN=C2C=C(C3=CC=CC=C3C2=O)S(=O)(=O)[O-])S(=O)(=O)[O-])C.[Na+].[Na+]</t>
  </si>
  <si>
    <t>1N,2N,3N,4Y,5aY,6N,7N,9N,10N,23N,29Y,33N,34N,35bY,36N,47a(i)Y also correct: 35N,47a(i)Y</t>
  </si>
  <si>
    <t>Oral:
dietary</t>
  </si>
  <si>
    <t>730</t>
  </si>
  <si>
    <t>0, 0.5, 1.0, 2.0, or 5.0% corresponding to approximately 0, 250, 500, 1000, or 2500 mg/kg bw/day, respectively</t>
  </si>
  <si>
    <t>Davis et al., 1966</t>
  </si>
  <si>
    <t>Davis, K. J., Nelson, A. A., Zwickey, R. E., Hansen, W. H., &amp; Fitzhugh, O. G. (1966). Chronic toxicity of Ponceau SX to rats, mice, and dogs. Toxicology and applied pharmacology, 8(2), 306-317.</t>
  </si>
  <si>
    <t>4691-65-0</t>
  </si>
  <si>
    <t>Disodium 5'-inosinate</t>
  </si>
  <si>
    <t>Sodium inosinate; IMP sodium salt; Disodium;[(2R,3S,4R,5R)-3,4-dihydroxy-5-(6-oxo-1H-purin-9-yl)oxolan-2-yl]methyl phosphate</t>
  </si>
  <si>
    <t>C10H11N4Na2O8P</t>
  </si>
  <si>
    <t>C1=NC(=O)C2=C(N1)N(C=N2)C3C(C(C(O3)COP(=O)([O-])[O-])O)O.[Na+].[Na+]</t>
  </si>
  <si>
    <t xml:space="preserve">0, 0.5, 1, or 2 g/kg bw/day
</t>
  </si>
  <si>
    <t>K.F. Rivett, B.E. Osborne, K. Skerrett, A.E. Street and A.J. Newman, Unpublished data (1973) reviewed in Kojima, K. (1974). Safety evaluation of disodium 5′-inosinate, disodium 5′-guanylate and disodium 5′-ribonucleotide. Toxicology, 2(2), 185-206.</t>
  </si>
  <si>
    <t>1934-21-0</t>
  </si>
  <si>
    <t>Tartrazine</t>
  </si>
  <si>
    <t>Acid yellow 23; Yellow 5; trisodium;5-oxo-1-(4-sulfonatophenyl)-4-[(4-sulfonatophenyl)diazenyl]-4H-pyrazole-3-carboxylate; Food Yellow 4</t>
  </si>
  <si>
    <t>C16H9N4Na3O9S2</t>
  </si>
  <si>
    <t>C1=CC(=CC=C1N=NC2C(=NN(C2=O)C3=CC=C(C=C3)S(=O)(=O)[O-])C(=O)[O-])S(=O)(=O)[O-].[Na+].[Na+].[Na+]</t>
  </si>
  <si>
    <t>1N,2N,3N,4Y,5aY,6N,7N,9N,10Y,11N,12N,13N,15N,16N,17N,18bY,(28N,43N,44N),47a(i)Y</t>
  </si>
  <si>
    <t>Charles river CD</t>
  </si>
  <si>
    <t>2641</t>
  </si>
  <si>
    <t>The studies were conducted with an in utero phase in which the compound was administered to the F0 generation rats at levels of 0.0, 0.1, 1.0, or 2.0% (‘original study’) and 0.0 or 5.0% (‘high-dose study’). These levels are equivalent to 0, 48, 491, 984, or 2641 mg/kg bw/day in males and 0, 58, 589, 1225, or 3348 mg/kg bw/day in females. Original study duration: 791 (males) 798 (females); High dose study: 854 (males) 875 (females).</t>
  </si>
  <si>
    <t>Statistically significant decreases in group mean body weights of rats receiving 5.0% FD &amp; C Yellow No. 5 when compared with the controls may be due to many factors including the presence of a large amount (5.0%) of a non-nutritive compound in the diet. Slightly increased food consumption among the rats receiving 5.0% FD &amp; C Yellow No. 5 may be due to an attempt to compensate for the presence of non-nutritive material in the diet. Author and EFSA NOAEL: 5%.</t>
  </si>
  <si>
    <t>Borzelleca and Hallagan, 1988</t>
  </si>
  <si>
    <t xml:space="preserve">Borzelleca, J. F., &amp; Hallagan, J. B. (1988). Chronic toxicity/carcinogenicity studies of FD &amp; C Yellow No. 5 (tartrazine) in rats. Food and chemical toxicology, 26(3), 179-187. Reference for note on NEL conclusion: EFSA Panel on Food Additives and Nutrient Sources Added to Food. (2009). Scientific Opinion on the re‐evaluation Tartrazine (E 102). EFSA Journal, 7(11), 1331.
</t>
  </si>
  <si>
    <t>25383-99-7</t>
  </si>
  <si>
    <t>Sodium stearoyl lactylate</t>
  </si>
  <si>
    <t xml:space="preserve">Sodium; 2-(2-octadecanoyloxypropanoyloxy)propanoate
</t>
  </si>
  <si>
    <t>C24H43NaO6</t>
  </si>
  <si>
    <t>CCCCCCCCCCCCCCCCCC(=O)OC(C)C(=O)OC(C)C(=O)[O-].[Na+]</t>
  </si>
  <si>
    <t xml:space="preserve">0, 1.25, 2.5, or 5% equivalent to mean daily intakes of 0, 558, 1115, and 2214 mg/kg bw/day in males and 0, 670, 1339, and 2641 mg/kg bw/day in females
</t>
  </si>
  <si>
    <t xml:space="preserve">None
</t>
  </si>
  <si>
    <t>The slight but significant decrease in body weight (max. 6-7%) and the slightly reduced food consumption at the high dose level were not considered by the authors to be of toxicological significance.</t>
  </si>
  <si>
    <t>Lamb et al., 2010</t>
  </si>
  <si>
    <t>39537-23-0</t>
  </si>
  <si>
    <t>L-Alanyl-L-glutamine</t>
  </si>
  <si>
    <t>(2S)-5-amino-2-[[(2S)-2-aminopropanoyl]amino]-5-oxopentanoic acid; Ala-gln; Alanylglutamine; Alanyl-glutamine</t>
  </si>
  <si>
    <t>C8H15N3O4</t>
  </si>
  <si>
    <t>C[C@@H](C(=O)N[C@@H](CCC(=O)N)C(=O)O)N</t>
  </si>
  <si>
    <t xml:space="preserve">Sprague-Dawley SPF </t>
  </si>
  <si>
    <t>1.0, 3.0, or 5.0% equivalent to 0, 634.5, 1860, or 3129 mg/kg bw/day in males and 0, 726.5, 2161, or 3601mg/kg bw/day in females</t>
  </si>
  <si>
    <t>NOAEL was considered by the authors to be 3129 mg/kg bw/day in males and 3601 mg/kg bw/day in females.</t>
  </si>
  <si>
    <t>Oda et al., 2008</t>
  </si>
  <si>
    <t>Oda, S., Mullaney, T., Bowles, A. J., Durward, R., Lynch, B., &amp; Sugimura, Y. (2008). Safety studies of l-alanyl-l-glutamine (l-AG). Regulatory Toxicology and Pharmacology, 50(2), 226-238.</t>
  </si>
  <si>
    <t>504-63-2</t>
  </si>
  <si>
    <t>1,3-Propanediol</t>
  </si>
  <si>
    <t xml:space="preserve">Trimethylene glycol; 1,3-Dihydroxypropane; Propane-1,3-diol
</t>
  </si>
  <si>
    <t>C(CCO)O</t>
  </si>
  <si>
    <t>Sprague-Dawley [Crl:CD(SD)BR]</t>
  </si>
  <si>
    <t xml:space="preserve">1000
</t>
  </si>
  <si>
    <t>0, 100, 300, or 1000 mg/kg bw/day once daily for 91 or 92 days</t>
  </si>
  <si>
    <t>Gingell et al., 2000</t>
  </si>
  <si>
    <t>Gingell, R., Kirkpatrick, J. B., &amp; Steup, D. R. (2000). Subchronic toxicity study of 1, 3-propanediol administered orally to rats. International journal of toxicology, 19(1), 27-32.</t>
  </si>
  <si>
    <t>10016-20-3</t>
  </si>
  <si>
    <t>α-Cyclodextrin</t>
  </si>
  <si>
    <t xml:space="preserve">Cyclohexapentylose; α-Schardinger dextrin, α-Dextrin, Cyclohexaamylose, Cyclomaltohexaose, α-cycloamylase; (1S,3R,5R,6S,8R,10R,11S,13R,15R,16S,18R,20R,21S,23R,25R,26S,28R,30R,31R,32R,33R,34R,35R,36R,37R,38R,39R,40R,41R,42R)-5,10,15,20,25,30-hexakis(hydroxymethyl)-2,4,7,9,12,14,17,19,22,24,27,29-dodecaoxaheptacyclo[26.2.2.23,6.28,11.213,16.218,21.223,26]dotetracontane-31,32,33,34,35,36,37,38,39,40,41,42-dodecol
</t>
  </si>
  <si>
    <t>C36H60O30</t>
  </si>
  <si>
    <t>C([C@@H]1[C@@H]2[C@@H]([C@H]([C@H](O1)O[C@@H]3[C@H](O[C@@H]([C@@H]([C@H]3O)O)O[C@@H]4[C@H](O[C@@H]([C@@H]([C@H]4O)O)O[C@@H]5[C@H](O[C@@H]([C@@H]([C@H]5O)O)O[C@@H]6[C@H](O[C@@H]([C@@H]([C@H]6O)O)O[C@@H]7[C@H](O[C@H](O2)[C@@H]([C@H]7O)O)CO)CO)CO)CO)CO)O)O)O</t>
  </si>
  <si>
    <t>Wistar [Crl:(WI)WU Br]</t>
  </si>
  <si>
    <t xml:space="preserve">0, 1.5, 5, or 20%. 20% is 12.6 and 13.9 g/kg bw/day in male and female, respectively. Satelite groups had 4-week recovery period. </t>
  </si>
  <si>
    <t>Soft stool and infrequent mild diarrhea were observed only during the first 2–3 weeks in the 20% α-CD and 20% lactose group (mainly male animals). Accordingly, body weights were reduced in males of the 20% lactose group throughout the study and in the 20% α-CD group during the last week of the study. Food intakes were slightly increased in the 20% α-CD group and the food conversion efficiency, was significantly reduced in males, but not females, of the 20% α-CD and 20% lactose group. There were no treatment-related changes of hematological parameters. In line with similar observations from studies on other low-digestible carbohydrates, the urinary pH was decreased and urinary calcium levels increased in the 20% α-CD and 20% lactose group. Similarly, the fecal dry weight and nitrogen output was increased in these groups. At termination of the treatment, significantly in creased cecum weights (full and empty) were observed in the 5 and 20% α-CD groups and the 20% lactose group. The relative (not absolute) weight of the spleen was significantly increased in males of the 20% α-CD group. In the 20% lactose group, the relative weights of the spleen and liver (females) and the testes, brain, and adrenals (males) were significantly increased. The histopathological examination of these and all other organs and tissues did not reveal any abnormalities that could be attributed to the α-CD or lactose treatment. In conclusion, the ingestion of α-CD for 13-weeks at dietary levels of up to 20% (corresponding to intakes of 12.6 and 13.9 g/kg bodyweight/d in male and female rats, respectively) did not produce any signs of toxicity or adverse effects.</t>
  </si>
  <si>
    <t>Lina and Bär, 2004</t>
  </si>
  <si>
    <t>Lina, B. A. R., &amp; Bär, A. (2004). Subchronic oral toxicity studies with α-cyclodextrin in rats. Regulatory Toxicology and Pharmacology, 39, 14-26.</t>
  </si>
  <si>
    <t>110-17-8</t>
  </si>
  <si>
    <t>Fumaric acid</t>
  </si>
  <si>
    <t>2-Butenedioic acid; Allomaleic acid; Boletic acid; trans-Butenedioic acid; (E)-but-2-enedioic acid</t>
  </si>
  <si>
    <t>C4H4O4</t>
  </si>
  <si>
    <t>C(\C=C\C(=O)O)(=O)O</t>
  </si>
  <si>
    <t>0, 0.5, 1.0, or 1.5% corresponding to approximately 0, 250, 500, or 750 mg/kg bw/day</t>
  </si>
  <si>
    <t>Mortality and testis</t>
  </si>
  <si>
    <t>Only at the 1.5 % level was there a very slight increase in mortality rate and some testicular atrophy. Other dosages of fumaric acid had no effect on mortality rate. The authors mentioned that they believed inanition was partly responsible for the testicular atrophy seen at the 1.5% dose level.</t>
  </si>
  <si>
    <t xml:space="preserve">Fitzhugh, O. G., &amp; Nelson, A. A. (1947). The comparative chronic toxicities of fumaric, tartaric, oxalic, and maleic acids. Journal of the American Pharmaceutical Association (Scientific ed.), 36(7), 217-219. </t>
  </si>
  <si>
    <t>526-83-0</t>
  </si>
  <si>
    <t>Tartaric acid</t>
  </si>
  <si>
    <t xml:space="preserve">2,3-Dihydroxybutanedioic acid; DL-Tartaric acid; 2,3-Dihydroxysuccinic acid; Racemic acid; Uvic acid
</t>
  </si>
  <si>
    <t>C4H6O6</t>
  </si>
  <si>
    <t>C(C(C(=O)O)O)(C(=O)O)O</t>
  </si>
  <si>
    <t xml:space="preserve">Osborne-Mendel
</t>
  </si>
  <si>
    <t xml:space="preserve">0, 0.1, 0.5, 0.8, or 1.2% corresponding to approximately 0, 50, 250, 400, or 600 mg/kg bw/day
</t>
  </si>
  <si>
    <t>Fitzhugh O.G. and Nelson A. (1947) The comparative chronic toxicities of fumaric, tartaric, oxalic, and maleic acids.  Journal of the American Pharmaceutical Association 36, 217-219.</t>
  </si>
  <si>
    <t>94-26-8</t>
  </si>
  <si>
    <t>Butylparaben</t>
  </si>
  <si>
    <t>Butyl 4-hydroxybenzoate; Butyl-p-hydroxybenzoate; n-BHB</t>
  </si>
  <si>
    <t>C11H14O3</t>
  </si>
  <si>
    <t>CCCCOC(=O)C1=CC=C(C=C1)O</t>
  </si>
  <si>
    <t>1N,2N,3N,4N,6N,7N,9N,10N,23N,29Y,33N,34bY. Aromatic portion:Q1 to Q40b(i)Y (Class I). Alcohol:1aY (Class I)</t>
  </si>
  <si>
    <t>ICR/Jcl</t>
  </si>
  <si>
    <t>0, 0.15, 0.3, or 0.6% corresponding to 0, 235, 494, or 964 mg/kg bw/day in males and 0, 172, 372, or 772 mg/kg bw/day for females</t>
  </si>
  <si>
    <t>Inai et al., 1985</t>
  </si>
  <si>
    <t>Inai, K., Aoki, Y., Akamizu, H., Eto, R., Nishida, T., &amp; Tokuoka, S. (1985). Tumorigenicity study of butyl and isobutyl p-hydroxybenzoates administered orally to mice. Food and chemical toxicology, 23(6), 575-578.</t>
  </si>
  <si>
    <t>110-40-7</t>
  </si>
  <si>
    <t>Ethyl sebacate</t>
  </si>
  <si>
    <t xml:space="preserve">Diethyl decanedioate; Diethyl sebacate; Decanedioic acid, diethyl ester
</t>
  </si>
  <si>
    <t>C14H26O4</t>
  </si>
  <si>
    <t>CCOC(=O)CCCCCCCCC(=O)OCC</t>
  </si>
  <si>
    <t xml:space="preserve">Rat </t>
  </si>
  <si>
    <t xml:space="preserve">0, 1,000 (27-29 weeks), or 10,000 ppm (17-18 weeks) corresponding to approximately 0, 100, or 1000 mg/kg bw/day (JECFA and EFSA)
</t>
  </si>
  <si>
    <t xml:space="preserve">Hagan, E. C., Hansen, W. H., Fitzhugh, O. G., Jenner, P. M., Jones, W. I., Taylor, J. M., ... &amp; Brouwer, J. B. (1967). Food flavourings and compounds of related structure. II. Subacute and chronic toxicity. Food and cosmetics toxicology, 5, 141-157. A summary is available from JECFA at http://www.inchem.org/documents/jecfa/jecmono/v44jec10.htm
</t>
  </si>
  <si>
    <t>539-82-2</t>
  </si>
  <si>
    <t>Ethyl valerate</t>
  </si>
  <si>
    <t>Ethyl n-valerate; Ethyl pentanoate</t>
  </si>
  <si>
    <t>C7H14O2</t>
  </si>
  <si>
    <t>O=C(OCC)CCCC</t>
  </si>
  <si>
    <t>0, 1000, 2500, or 10,000 ppm corresponding to approximately 0, 50, 125, or 500 mg/kg bw/day</t>
  </si>
  <si>
    <t>Hagan, E. C., Hanse, W. H., Fitzhugh, O. G., Jenner, P. M., Jones, W. I., Taylor, J. M., Long, E. L., Nelson, A. A., and Brouwer, J. B. (1967) Food flavouring compounds of related structure. II. Subacute and chronic toxicity. Food and Cosmetics Toxicology 5, 141-157.</t>
  </si>
  <si>
    <t>Di-stearyl/palmityl tartrate</t>
  </si>
  <si>
    <t xml:space="preserve">Stearyl palmityl tartrate; Di-stearyl/palmityl tartrate. MW: 654 to 626 (JECFA). Formula: C40H78O6 to C38H74O6
</t>
  </si>
  <si>
    <t>C40H78O6</t>
  </si>
  <si>
    <t xml:space="preserve">7.63
</t>
  </si>
  <si>
    <t>CCCCCCCCCCCCCCCCCCOC(=O)C(C(C(=O)O)O)O</t>
  </si>
  <si>
    <t>0, 2.5, or 5% corresponding to approximately 0, 1250, or 2500 mg/kg bw/day</t>
  </si>
  <si>
    <t>Ahmad, 1953</t>
  </si>
  <si>
    <t>585-88-6</t>
  </si>
  <si>
    <t>Maltitol</t>
  </si>
  <si>
    <t>(2S,3R,4R,5R)-4-[(2R,3R,4S,5S,6R)-3,4,5-trihydroxy-6-(hydroxymethyl)oxan-2-yl]oxyhexane-1,2,3,5,6-pentol; D-Maltitol; Maltisorb</t>
  </si>
  <si>
    <t>C12H24O11</t>
  </si>
  <si>
    <t>C([C@@H]1[C@H]([C@@H]([C@H]([C@H](O1)O[C@H]([C@@H](CO)O)[C@@H]([C@H](CO)O)O)O)O)O)O</t>
  </si>
  <si>
    <t>Sprague Dawley [Crl:CD(SD)BR]</t>
  </si>
  <si>
    <t>A commercial preparation containing 87% maltitol was fed at levels of 0, 0.5, 1.5, or 4.5 g/kg bw/day. These correspond to 0, 435, 1305, or 3915 mg maltitol/kg bw/day for 52 weeks in long term study and for 106 weeks in carcinogenicity study.</t>
  </si>
  <si>
    <t>Adrenal</t>
  </si>
  <si>
    <t xml:space="preserve">Long-term (52-week) study: no adverse effects reported. Carcinogenicity study (106-week): Histopathological changes related to treatment were observed in the adrenal gland. Both benign and malignant phaeochromocytomas, when considered either separately or together, occurred with higher incidence in both males and females in the high-dose group when compared with the control group. In addition, slight to moderate medullary hyperplasia occurred at an increased frequency in all treated groups when compared to controls. The trend test showed a significant increase in females, with a significant difference between high-dose females and the control group. An increased incidence of mammary gland adenocarcinomas was observed in females: 4/50 (8.0%), 2/43 (4.6%), 8/50 (18.6%, P=0.054), and 10/50 (20.0%, P=0.044) in the controls and low-, mid-, and high-dose animals, respectively. Although the trend was significant (P=0.013), the incidences at the two highest doses were barely significantly different than the controls (incidence was within the range reported in the historical control). </t>
  </si>
  <si>
    <t>Conz &amp; Fumero, 1989; Conz and Maraschin, 1992</t>
  </si>
  <si>
    <t>71-41-0</t>
  </si>
  <si>
    <t>n-Amyl alcohol</t>
  </si>
  <si>
    <t xml:space="preserve">1-Pentanol; Amyl alcohol; Pentan-1-ol
</t>
  </si>
  <si>
    <t>C(CCO)CC</t>
  </si>
  <si>
    <t>ASH/CSE</t>
  </si>
  <si>
    <t xml:space="preserve">0, 50, 150, or 1000 mg/kg bw/day daily
</t>
  </si>
  <si>
    <t xml:space="preserve">Butterworth et al., 1978
</t>
  </si>
  <si>
    <t>Butterworth, K. R., Gaunt, I. F., Heading, C. E., Grasso, P., &amp; Gangolli, S. D. (1976). Short-term toxicity of n-amyl alcohol in rats. Food and cosmetics toxicology, 16(3), 203-207.</t>
  </si>
  <si>
    <t>72-87-7</t>
  </si>
  <si>
    <t>N-acetylglucosamine</t>
  </si>
  <si>
    <t>Acetylglucosamine; N-[(2R,3R,4R,5S,6R)-2,4,5-trihydroxy-6-(hydroxymethyl)oxan-3-yl]acetamide</t>
  </si>
  <si>
    <t>C8H15NO6</t>
  </si>
  <si>
    <t>CC(=O)NC1C(C(C(OC1O)CO)O)O</t>
  </si>
  <si>
    <t>0, 0.625, 1.25, 2.5, or 5%. 5% is 2476 mg/kg bw/day in males and 2834 mg/kg bw/day in females.</t>
  </si>
  <si>
    <t>Lee et al., 2004</t>
  </si>
  <si>
    <t>Lee, K. Y., Shibutani, M., Takagi, H., Arimura, T., Takigami, S., Uneyama, C., ... &amp; Hirose, M. (2004). Subchronic toxicity study of dietary N-acetylglucosamine in F344 rats. Food and chemical toxicology, 42(4), 687-695.</t>
  </si>
  <si>
    <t>2163-42-0</t>
  </si>
  <si>
    <t>2-Methyl-1,3-propanediol</t>
  </si>
  <si>
    <t xml:space="preserve">2-Methylpropane-1,3-diol; Methylpropanediol 
</t>
  </si>
  <si>
    <t>C4H10O2</t>
  </si>
  <si>
    <t>OCC(C)CO</t>
  </si>
  <si>
    <t xml:space="preserve">0, 300, 600, or 1000 mg/kg bw/day
</t>
  </si>
  <si>
    <t>Reijnders, 1993</t>
  </si>
  <si>
    <t>J. Reijnders (1993). Assessment of 90 Day Oral Toxicity with MP Diol Glycol in the Rat Report no.: 091711. Testing laboratory: RCC Notox B. V (1993). Summary is available from Fowles, J., Lewis, C., &amp; Rushton, E. (2017). Studies on the environmental fate, ecotoxicology and toxicology of 2-methyl 1,3-propanediol. Regulatory Toxicology and Pharmacology, 91, 240-248.</t>
  </si>
  <si>
    <t>78-98-8</t>
  </si>
  <si>
    <t>Pyruvaldehyde</t>
  </si>
  <si>
    <t>Methylglyoxal, Acetylformaldehyde, 2-Oxopropanal</t>
  </si>
  <si>
    <t xml:space="preserve">C3H4O2    </t>
  </si>
  <si>
    <t>CC(=O)C=O</t>
  </si>
  <si>
    <t>0 or 0.25%. As the time, averaged body weight was around 275 g and assuming a water intake of 10 mL/100 g/bw, the rats consumed approximately 27.5 mL water daily. This corresponds to 68.75 mg of methylglyoxal a day or 250 mg/kg bw/day</t>
  </si>
  <si>
    <t>There were no histological changes in the glandular stomach of rats treated with methylglyoxal alone. No histological changes were observed in forestomach of animals. Furthermore, other organs did not show any toxic or any neoplastic changes.</t>
  </si>
  <si>
    <t>Takahashi et al., 1989</t>
  </si>
  <si>
    <t>Takahashi, M., Okamiya, H., Furukawa, F., Toyoda, K., Sato, H., Imaida, K. &amp; Hayashi, Y. (1989) Effects of glyoxal and methylglyoxal administration on gastric carcinogenesis in Wistar rats after initiation with N-methyl-N’-nitro-N-nitrosoguanidine. Carcinogenesis, 10, 1925–1927</t>
  </si>
  <si>
    <t>124-04-9</t>
  </si>
  <si>
    <t>Adipic acid</t>
  </si>
  <si>
    <t xml:space="preserve">Hexanedioic acid; Adipinic acid; 1,4-Butanedicarboxylic acid
</t>
  </si>
  <si>
    <t>C6H10O4</t>
  </si>
  <si>
    <t>C(CCCCC(=O)O)(=O)O</t>
  </si>
  <si>
    <t>Carworth Albino</t>
  </si>
  <si>
    <t>0, 0.1, 1, 3, or 5% in males (and 0 and 1% in females) corresponding to approximately 0, 50, 500, 1500, or 2500 mg/kg bw/day</t>
  </si>
  <si>
    <t>Bodyweight</t>
  </si>
  <si>
    <t>During the rapid growth period, the weight gains of the 3 and 5% groups were significantly less than the control groups. Throughout the latter half of the study, the average body weights of the various test groups were not remarkable, although the 5% group was consistently the lowest. There was only a slight, but consistent, reduction in food consumption by the 5% adipic acid group. JECFA and OECD: NOAEL: 1%</t>
  </si>
  <si>
    <t xml:space="preserve">Horn, H. J., Holland, E. G., &amp; Hazleton, L. W. (1957). Food Additives, Safety of Adipic Acid as Compared with Citric and Tartaric Acid. Journal of Agricultural and Food Chemistry, 5(10), 759-762.
</t>
  </si>
  <si>
    <t>141-78-6</t>
  </si>
  <si>
    <t>Ethyl acetate</t>
  </si>
  <si>
    <t xml:space="preserve">Acetoxyethane; Ethyl ethanoate; Acetic acid ethyl ester; Acetic ether
</t>
  </si>
  <si>
    <t>C4H8O2</t>
  </si>
  <si>
    <t>C(C)(=O)OCC</t>
  </si>
  <si>
    <t>0, 300, 900, or 3600 mg/kg bw/day daily</t>
  </si>
  <si>
    <t>Male rats exposed to 3600 mg/kg bw/day showed significant toxic effects, which resulted in depressed body and organ weights, and depressed food consumption. Female rats exposed to the high dose showed slight but nonsignificant depression of above parameters compared with controls.</t>
  </si>
  <si>
    <t xml:space="preserve">American Biogenics Corporation, 1986
</t>
  </si>
  <si>
    <t xml:space="preserve">American Biogenics Corporation. (1986) Rat oral subchronic study with ethyl acetate. Office of Solid Waste, U.S. Environmental Protection Agency, Washington, DC. Available from EPA IRIS 157 at https://cfpub.epa.gov/ncea/iris/iris_documents/documents/subst/0157_summary.pdf and from EPA Provisional Peer-Reviewed Toxicity Values for Ethyl Acetate (CASRN 141-78-6) at https://cfpub.epa.gov/ncea/pprtv/documents/EthylAcetate.pdf
</t>
  </si>
  <si>
    <t>140-11-4</t>
  </si>
  <si>
    <t>Benzyl acetate</t>
  </si>
  <si>
    <t>Acetic acid benzyl ester; Acetic acid, phenylmethyl ester; Benzyl ethanoate</t>
  </si>
  <si>
    <t>C9H10O2</t>
  </si>
  <si>
    <t>CC(=O)OCC1=CC=CC=C1</t>
  </si>
  <si>
    <t>1N,2N,3N,4N,6N,7N,9N,10N,23N,29Y,33N,34bY. Aromatic portion:1jY (Class I). Alcohol:1aY (ClassI)</t>
  </si>
  <si>
    <t>0, 3000, 6000, or 12000 ppm equal to 0, 130, 260, or 510 mg/kg bw/day for males and 0, 145, 290, or 575 mg/kg bw/day for females</t>
  </si>
  <si>
    <t xml:space="preserve">Slightly reduced mean body weight (5%) and feed consumption at the highest dose. (EFSA NOAEL: 260 mg/kg bw/day) </t>
  </si>
  <si>
    <t>NTP, 1993</t>
  </si>
  <si>
    <t xml:space="preserve">National Toxicology Program (1993) Toxicology and carcinogenesis studies of benzyl acetate (CAS No. 140-11-4) in F344/N rats and B6C3F1 mice (feed studies). Technical Report Series No. 431. Available from NTP at https://ntp.niehs.nih.gov/ntp/htdocs/lt_rpts/tr431.pdf. </t>
  </si>
  <si>
    <t>6381-77-7</t>
  </si>
  <si>
    <t>Sodium erythorbate</t>
  </si>
  <si>
    <t>Sodium;(2R)-2-[(2R)-3,4-dihydroxy-5-oxo-2H-furan-2-yl]-2-hydroxyethanolate; Sodium isoascorbate; Isoascorbic acid sodium salt; Sodium;(2R)-2-[(1R)-1,2-dihydroxyethyl]-4-hydroxy-5-oxo-2H-furan-3-olate</t>
  </si>
  <si>
    <t>C6H7NaO6</t>
  </si>
  <si>
    <t>C(C(C1C(=C(C(=O)O1)O)O)O)[O-].[Na+]</t>
  </si>
  <si>
    <t>F344/DuCrj</t>
  </si>
  <si>
    <t>0, 1.25, or 2.5 % in drinking water equivalent to 0, 650, or 1,300 mg/kg bw/day for males, and to 0, 712.5, or 1,425 mg/kg bw/day for females for 104 weeks followed by 8 weeks of observation. JECFA: 8-week recovery period; EFSA: 16-week recovery period</t>
  </si>
  <si>
    <t xml:space="preserve">Body weight of males at the 2.5% level was depressed by 8.5% and in females by 15.5% compared to controls. </t>
  </si>
  <si>
    <t>Abe et al., 1984</t>
  </si>
  <si>
    <t>Abe, I., Saito, S., Hori, K., Suzuki, M., &amp; Sato, H. (1984). Sodium erythorbate is not carcinogenic in F344 rats. Experimental and molecular pathology, 41(1), 35-43. A discussion of the study is avalilable from EFSA Panel on Food Additives and Nutrient Sources added to food (ANS). (2016). Scientific Opinion on the re‐evaluation of erythorbic acid (E 315) and sodium erythorbate (E 316) as food additives. EFSA Journal, 14(1), 4360.</t>
  </si>
  <si>
    <t>106-24-1</t>
  </si>
  <si>
    <t>Geraniol</t>
  </si>
  <si>
    <t>Lemonol; Geranyl alcohol; (2E)-3,7-Dimethylocta-2,6-dien-1-ol</t>
  </si>
  <si>
    <t>C10H18O</t>
  </si>
  <si>
    <t>CC(=CCC/C(=C/CO)/C)C</t>
  </si>
  <si>
    <t>0, 1,000 (27-28 weeks), or 10,000 ppm (16 weeks) corresponding to approximately 0, 50, or 500 mg/kg bw/day given as geraniol extra, a mixture of 3,7-dimethyl-2,6-octadieniol and 3,7-dimethyl-1,6-octadienol</t>
  </si>
  <si>
    <t>73-32-5</t>
  </si>
  <si>
    <t xml:space="preserve">L-Isoleucine </t>
  </si>
  <si>
    <t>(2S,3S)-2-Amino-3-methylpentanoic acid</t>
  </si>
  <si>
    <t>CCC(C)C(C(=O)O)N</t>
  </si>
  <si>
    <t>0, 1.25, 2.5, 5.0, or 8.0 %  corresponding to approximately 0, 625, 1250, 2500, or 4000 mg/kg bw/day</t>
  </si>
  <si>
    <t>In both sexes given 8.0% L-isoleucine, increased or a tendency for increased urine volume and relative kidney weights were observed. Furthermore, the high-dose L-isoleucine treatment brought about an elevation of urinary pH and variations in serum electrolytes. However, histopathological alterations related to these changes were not observed in any organs of either sex. In conclusion, the present study demonstrated that L-isoleucine possessed minimal toxicity at dietary levels of 5.0% and 8.0% , while it did not exert any adverse effects at a dietary level of 2.5% or less.</t>
  </si>
  <si>
    <t>Kawabe et al., 1996</t>
  </si>
  <si>
    <t>Kawabe, M., Takesada, Y., Tamano, S., Hagiwara, A., Ito, N. and Shirai, T. (1996) Subchronic toxicity of L-isoleucine in F344 rats. Journal of Toxicology and Environmental Health, 47, 499-508.</t>
  </si>
  <si>
    <t>126-13-6</t>
  </si>
  <si>
    <t>Sucrose acetate isobutyrate</t>
  </si>
  <si>
    <t xml:space="preserve">[(2R,3R,4S,5S)-5-(acetyloxymethyl)-5-[(2R,3R,4S,5R,6R)-6-(acetyloxymethyl)-3,4,5-tris(2-methylpropanoyloxy)oxan-2-yl]oxy-3,4-bis(2-methylpropanoyloxy)oxolan-2-yl]methyl 2-methylpropanoate; SAIB
</t>
  </si>
  <si>
    <t>C40H62O19</t>
  </si>
  <si>
    <t>O=C(O[C@H]1[C@H](O[C@H](COC(=O)C)[C@@H](OC(=O)C(C)C)[C@@H]1OC(=O)C(C)C)O[C@@]2(O[C@@H]([C@@H](OC(=O)C(C)C)[C@@H]2OC(=O)C(C)C)COC(=O)C)COC(=O)C(C)C)C(C)C</t>
  </si>
  <si>
    <t>B6C3F1</t>
  </si>
  <si>
    <t xml:space="preserve">0, 1250, 2500, or 5000 mg/kg bw/day
</t>
  </si>
  <si>
    <t>Kidney and body weight</t>
  </si>
  <si>
    <t xml:space="preserve">Author: The NOAEL for SAIB in this 2-yr carcinogenicity study in mice was considered to be 2.5 g/kg body weight for males and females on the basis of body and kidney weight changes. EFSA: Histopathology of the kidney was negative and no treatment-related effects were detected in clinical chemistry. Thus, increased organ weight might be related to an adaptive process and therefore of limited toxicological relevance.
</t>
  </si>
  <si>
    <t>MacKenzie et al., 1998</t>
  </si>
  <si>
    <t xml:space="preserve">Mackenzie, K. M., Tisdel, P. J., Hall, R. L., Boysen, B. G., Field, W. E., &amp; Chappel, C. I. (1998). Oral toxicity and carcinogenicity studies of sucrose acetate isobutyrate (SAIB) in the Fischer 344 rat and B6C3F1 mouse. Food and chemical toxicology, 36(2), 111-120. Reference for note for NEL conclusion: EFSA Panel on Food additives and Nutrient Sources added to Food (ANS). (2016). Re‐evaluation of sucrose acetate isobutyrate (E 444) as a food additive. EFSA Journal, 14(5), e04489.
</t>
  </si>
  <si>
    <t>19224-26-1</t>
  </si>
  <si>
    <t>Propylene glycol dibenzoate</t>
  </si>
  <si>
    <t>1,2-Propanediol dibenzoate; 2-Benzoyloxypropyl benzoate; Propane-1,2-diyl dibenzoate</t>
  </si>
  <si>
    <t>C17H16O4</t>
  </si>
  <si>
    <t>CC(COC(=O)C1=CC=CC=C1)OC(=O)C2=CC=CC=C2</t>
  </si>
  <si>
    <t>1N,2N,3N,4N,6N,7N,9N,10N,23N,29Y,33N,34bY. Benzoic acid: 1jY (Class I). Diol: Non-aromatic portion:1c(ii)Y (Class I)</t>
  </si>
  <si>
    <t>FDRL</t>
  </si>
  <si>
    <t>0, 130, 630, or 2500 mg/kg bw/day</t>
  </si>
  <si>
    <t>Carson, 1972</t>
  </si>
  <si>
    <t>Carson,S. (1972) 90-Day studies with propylene glycol dibenzoate in rats. Unpublished Report to the Flavor and Extracts Manufacturers Association, Washington, DC, USA. Available from the WHO Food Additive Series: 48, Safety Evaluation of Certain Food Additives and Contaminants, Benzyl Derivatives at http://www.inchem.org/documents/jecfa/jecmono/v48je14.htm</t>
  </si>
  <si>
    <t>55102-13-1</t>
  </si>
  <si>
    <t>2-(5-Benzyl-3,6-dioxopiperazin-2-yl)acetic acid</t>
  </si>
  <si>
    <t xml:space="preserve">L-cis-Cyclo(aspartylphenylalanyl); 5-Benzyl-3,6-dioxo-2-piperazineacetic acid </t>
  </si>
  <si>
    <t>C13H14N2O4</t>
  </si>
  <si>
    <t>-0.51</t>
  </si>
  <si>
    <t>c1ccc(cc1)CC2C(=O)NC(C(=O)N2)CC(=O)O</t>
  </si>
  <si>
    <t>0, 750, 1500, or 3000 mg/kg bw/day</t>
  </si>
  <si>
    <t>A consistent pattern of dosage-related decreased weight gain was seen in both sexes. A fairly consistent, statistically significant pattern of increased food consumption was noted for high level males. Gross and microscopic pathology as reported did not indicate the presence of tumorigenic or non-tumorigenic changes which would be attributable to the administration of DKP except for a dosage related increase in uterine polyps whose numbers were significantly increased over controls for both the intermediate and high dosage level groups.</t>
  </si>
  <si>
    <t>Rao et al., 1974</t>
  </si>
  <si>
    <t>557-04-0</t>
  </si>
  <si>
    <t>Magnesium stearate</t>
  </si>
  <si>
    <t>Magnesium distearate; Magnesium octadecanoate (MW: 591.24)</t>
  </si>
  <si>
    <t>C36H70MgO4</t>
  </si>
  <si>
    <t>CCCCCCCCCCCCCCCCCC(=O)[O-].CCCCCCCCCCCCCCCCCC(=O)[O-].[Mg+2]</t>
  </si>
  <si>
    <t xml:space="preserve">Wistar/Af/Han/Mol SPF 
</t>
  </si>
  <si>
    <t xml:space="preserve">0, 5, 10, or 20% corresponding to approximately 0, 2500, 5000, or 10,000 mg/kg bw/day
</t>
  </si>
  <si>
    <t xml:space="preserve">Decreased weight gain was found in males in the 20% group. Urolithiasis was found in 8/20 males and in 7/20 females in the same group. Reduced relative liver weight was seen in males in the 10% and in the 20% groups, and an increased amount of iron was found in the livers of the 20% group. Nephrocalcinosis was reduced in females in the 20% group. In this experiment, the NEL is estimated to be 5% magnesium stearate in the diet, corresponding to 2500 mg/kg bw/day.
</t>
  </si>
  <si>
    <t>Sondergaard et al., 1980</t>
  </si>
  <si>
    <t>Søndergaard, D., Meyer, O., &amp; Würtzen, G. (1980). Magnesium stearate given peroprally to rats. A short term study. Toxicology, 17(1), 51-55.</t>
  </si>
  <si>
    <t>90-80-2</t>
  </si>
  <si>
    <t>Gluconolactone</t>
  </si>
  <si>
    <t>Delta-gluconolactone; D-glucono-1,5-lactone; (3R,4S,5S,6R)-3,4,5-trihydroxy-6-(hydroxymethyl)oxan-2-one</t>
  </si>
  <si>
    <t xml:space="preserve">C6H10O6   </t>
  </si>
  <si>
    <t>C([C@@H]1[C@H]([C@@H]([C@H](C(=O)O1)O)O)O)O</t>
  </si>
  <si>
    <t>182</t>
  </si>
  <si>
    <t>500</t>
  </si>
  <si>
    <t>0 or 10,000 ppm corresponding to approximately 0 or 500 mg/kg bw/day</t>
  </si>
  <si>
    <t>No adverse effects reported. Note: the substance was also tested in a 24-month study in Wistar rats at 2.5% (1240-1350 mg/kg bw/day) and 10% (4920-5760 mg/kg bw/day), but no NEL was determined. Based on the description in the OECD SIDS document, it is unclear why a NEL was not established in this unpublished study. OECD stated that "Potential side effects were attributed to high doses of cation intake, evidenced by results from assays designed for the gluconate anion effect specifically." Unclear what the potential side effects are.</t>
  </si>
  <si>
    <t>Harper and Gaunt, 1962</t>
  </si>
  <si>
    <t xml:space="preserve">Harper, K. H. &amp; Gaunt, I. F. (1962) Unpublished report of Huntingdon Research Centre. Summary is available from FAO Nutrition Meetings, Report Series No. 40A, B, C WHO/Food Add./67.29. Toxicological Evaluation of Some Antimicrobials, Antioxidants, Emulsifiers, Stabilizers, Fllour-treatment Agents, Acids and Bases at http://www.inchem.org/documents/jecfa/jecmono/40abcj42.htm. Reference for the note in the NEL description: Fukuhara K., Emi Y., Iwanami K., Watanabe N. (1978a). Fujisawa Pharmaceutical Co. Ltd, Central
Laboratory. Twenty-four months oral dose toxicity study of glucono-delta-lactone in rat. Available from OECD SIDS Gluconic Acid and its Derivatives at https://hpvchemicals.oecd.org/UI/handler.axd?id=6eeac609-e3ed-47f6-b245-a1921369f55d
</t>
  </si>
  <si>
    <t>87-89-8</t>
  </si>
  <si>
    <t xml:space="preserve">Myo-inositol 
</t>
  </si>
  <si>
    <t>Cyclohexane-1,2,3,4,5,6-hexol; Inositol</t>
  </si>
  <si>
    <t xml:space="preserve">C6H12O6
</t>
  </si>
  <si>
    <t>C1(C(C(C(C(C1O)O)O)O)O)O</t>
  </si>
  <si>
    <t xml:space="preserve">Rat
</t>
  </si>
  <si>
    <t xml:space="preserve">Long-Evans
</t>
  </si>
  <si>
    <t xml:space="preserve">0 or 1% corresponding to approximately 0 or 500 mg/kg bw/day. After 60 days on the diet, animals were mated. Animals stayed on the diet until the end of weanling (21 days after birth). Duration estimated to be approximately 117 days.
</t>
  </si>
  <si>
    <t xml:space="preserve">No adverse effects reported.
</t>
  </si>
  <si>
    <t xml:space="preserve">Ershoff, 1946
</t>
  </si>
  <si>
    <t xml:space="preserve">Ershoff, B. H. (1946). Effects of massive doses of p-aminobenzoic acid and inositol on reproduction in the rat. Proceedings of the Society for Experimental Biology and Medicine, 63(2), 479-480.
</t>
  </si>
  <si>
    <t>2595-97-3</t>
  </si>
  <si>
    <t>D-Allose</t>
  </si>
  <si>
    <t>(2R,3R,4R,5R)-2,3,4,5,6-pentahydroxyhexanal</t>
  </si>
  <si>
    <t>C(C1C(C(C(C(O1)O)O)O)O)O</t>
  </si>
  <si>
    <t>0, 0.3, 1.0, or 3.0% in the diet. Based on body weight and food consumption data, these levels are approximately 0, 148, 491, or 1564 mg/kg bw/day.</t>
  </si>
  <si>
    <t>Body weight gain and food efficiency were suppressed at 3%. Similar effects were seen in alterations in the weights of the lungs and skeletal muscles.</t>
  </si>
  <si>
    <t>Iga et al., 2010</t>
  </si>
  <si>
    <t>Iga, Y., Nakamichi, K., Shirai, Y., &amp; Matsuo, T. (2010). Acute and sub-chronic toxicity of D-allose in rats. Bioscience, biotechnology, and biochemistry, 74(7), 1476-1478.</t>
  </si>
  <si>
    <t>123-29-5</t>
  </si>
  <si>
    <t>Ethyl nonanoate</t>
  </si>
  <si>
    <t xml:space="preserve">Ethyl pelargonate; Ethyl nonylate; Wine ether; Nonanoic acid, ethyl ester
</t>
  </si>
  <si>
    <t>C11H22O2</t>
  </si>
  <si>
    <t>O=C(OCC)CCCCCCCC</t>
  </si>
  <si>
    <t xml:space="preserve">0 or 10,000 ppm corresponding to approximately 0 or 500 mg/kg bw/day
</t>
  </si>
  <si>
    <t>Hagan E. C., Hansen W. H., Fitzhugh O. G., Jenner P. M., Jones W. I., and Taylor J. M. (1967)  Food flavorings and compounds of related structure. II. Subacute and chronic Toxicity. Food  and CosmeticsToxicology 5,141-147.</t>
  </si>
  <si>
    <t>110-44-1</t>
  </si>
  <si>
    <t>Sorbic acid</t>
  </si>
  <si>
    <t>(2E,4E)-Hexa-2,4-dienoic acid; 2,4-Hexadienoic acid</t>
  </si>
  <si>
    <t>C6H8O2</t>
  </si>
  <si>
    <t>C(\C=C\C=C\C)(=O)O</t>
  </si>
  <si>
    <t xml:space="preserve">CD/Crl:CD
</t>
  </si>
  <si>
    <t>&gt;98</t>
  </si>
  <si>
    <t xml:space="preserve">0, 300, 1000, or 3000 mg/kg bw/day. The F0 group was dosed from 10 weeks before mating until termination of the mating period for males and until day 21 of lactation for females. The F1 generation was dosed from weaning (three weeks old) and followed the same schedule for dosing as that of the F0 generation. </t>
  </si>
  <si>
    <t>Developmental</t>
  </si>
  <si>
    <t xml:space="preserve">Considering the reduced body weight in F1 and F2 pups during lactation in the mid- and high-dose groups; the effects on morphological landmarks and on physical development in the F1 pups of the high-dose group; and the effect on anogenital distance in males in the mid- and high-dose groups, the EFSA Panel concluded that, by gavage, the NOAEL for developmental toxicity was 300 mg/kg bw/day. Furthermore, the EFSA Panel noted that, by gavage, the NOAEL for parental toxicity was 1 000 mg/kg bw/day based on effects on body weight of the parental male animals. </t>
  </si>
  <si>
    <t>Cordts, 2004</t>
  </si>
  <si>
    <t>Cordts R, 2004. Two-generation reproduction toxicity study of sorbic acid following oral administration to the rats of the F0- and F1-generation. Laboratory of Pharmacology and Toxicology KG. Unpublished study report submitted by Nutrinova on 29 June 2010. Available from EFSA Panel on Food Additives and Nutrient Sources added to Food (ANS). (2015). Scientific Opinion on the re‐evaluation of sorbic acid (E 200), potassium sorbate (E 202) and calcium sorbate (E 203) as food additives. EFSA Journal, 13(6), 4144.</t>
  </si>
  <si>
    <t>100-51-6</t>
  </si>
  <si>
    <t>Benzyl alcohol</t>
  </si>
  <si>
    <t xml:space="preserve">Phenylmethanol; Benzenemethanol; Phenylcarbinol; </t>
  </si>
  <si>
    <t>C7H8O</t>
  </si>
  <si>
    <t>C1=CC=C(C=C1)CO</t>
  </si>
  <si>
    <t>0, 200, or 400 mg/kg bw 5 days a week. Dosing schedule (5/7) adjusted dose levels are 0, 143, or 286 mg/kg bw/day.</t>
  </si>
  <si>
    <t>Administration of benzyl alcohol did not affect survival in male rats, but reduced survival of female rats by half (70% of controls; 34% of low-dose females and 34% of high-dose females). Most of these accidental deaths were considered related to gavage errors. No effect on body weight gain was observed. No apparent compound-related non-neoplastic lesions were observed. A dose-related negative trend in incidence of anterior pituitary neoplasms was seen in female rats (vehicle control, 29/509; low dose, 17/47; high dose, 9/49). Epithelial hyperplasia of the forestomach was noted in 4/50 high-dose male rats, whereas it was not seen in controls or low-dose rats. The EFSA Panel noted that effect on forestomach is a local irritation due to high concentration when administered by gavage. The NOAEL was 400 mg/kg bw, the highest dose tested.</t>
  </si>
  <si>
    <t>NTP, 1989</t>
  </si>
  <si>
    <t>National Toxicology Program. (1989). Toxicology and carcinogenesis studies of benzyl alcohol in F344/N rats and B6C3F1 mice. NTP-TR-343. Available from NTP at https://ntp.niehs.nih.gov/go/tr343. reference for note on NOAEL conclusion: EFSA (2019). Re-evaluation of benzyl alcohol (E 1519) as food additive.  EFSA Journal 2019;17(10):5876.</t>
  </si>
  <si>
    <t>693-23-2</t>
  </si>
  <si>
    <t>Dodecanedioic acid</t>
  </si>
  <si>
    <t xml:space="preserve">1,10-Decanedicarboxylic acid; 1,12-Dodecanedioic acid; Decamethylenedicarboxylic acid
</t>
  </si>
  <si>
    <t>C12H22O4</t>
  </si>
  <si>
    <t>C(CCCCCCCCCCC(=O)O)(=O)O</t>
  </si>
  <si>
    <t>1800</t>
  </si>
  <si>
    <t>0, 50, 300, or 1800 mg/kg bw/day</t>
  </si>
  <si>
    <t>No changes of toxicological importance were seen at any of the dose levels tested. The NOAEL was set to 1800 mg/kg bw/day.</t>
  </si>
  <si>
    <t>DuPont, 1999</t>
  </si>
  <si>
    <t xml:space="preserve">DuPont, 1999. Available from ECHA at https://echa.europa.eu/registration-dossier/-/registered-dossier/14886/7/6/2 and from DuPont Submission to the Office of Pollution Prevention and Toxics, EPA. </t>
  </si>
  <si>
    <t>81541-12-0</t>
  </si>
  <si>
    <t>Di-p-methylbenzylidenesorbitol</t>
  </si>
  <si>
    <t>D-Glucitol, 1,3:2,4-bis-O-((4-methylphenyl)methylene)-; 
1-(2,6-bis(4-tolyl)-1,3-dioxano(5,4-d)-1,3-dioxan-4-yl)ethane-1,2-diol</t>
  </si>
  <si>
    <t>C22H26O6</t>
  </si>
  <si>
    <t>CC1=CC=C(C=C1)C2OCC3C(O2)C(OC(O3)C4=CC=C(C=C4)C)C(CO)O</t>
  </si>
  <si>
    <t>1N,2N,3N,4N,6N,7N,9N,10Y,11Y. Nonaromatic portion: 1fY (Class I). Aromatic portion:1N,2N,3N,4N,6N,7N,9N,10N,23N,29Y,33N,34N,35aY,38N,39N,40b(ii)Y(Class I)</t>
  </si>
  <si>
    <t>0, 100, 300, or 1000 mg/kg bw/day daily. Administration for either a period of up to 133 consecutive days for males or at least seventeen consecutive days prior to mating and throughout the gestation and lactation phases of the reproductive cycle for female rats.</t>
  </si>
  <si>
    <t>A NOAEL of 1000 mg/kg/day was established for reproductive toxicity including fertility and mating in adults and for developmental toxicity in their subsequent progeny.</t>
  </si>
  <si>
    <t>Unknown, 2010</t>
  </si>
  <si>
    <t>Unknown, 2010. Available from ECHA at https://echa.europa.eu/registration-dossier/-/registered-dossier/6843/7/9/2</t>
  </si>
  <si>
    <t xml:space="preserve">105-87-3  </t>
  </si>
  <si>
    <t>Geranyl acetate</t>
  </si>
  <si>
    <t>Geranyl ethanoate; [(2E)-3,7-Dimethylocta-2,6-dienyl] acetate; Bay pine oil</t>
  </si>
  <si>
    <t>C12H20O2</t>
  </si>
  <si>
    <t>CC(=CCC/C(=C/COC(=O)C)/C)C</t>
  </si>
  <si>
    <t xml:space="preserve">0, 1000, 2500, or 10,000 ppm corresponding to 0, 50, 125, or 500 mg/kg bw/day.
</t>
  </si>
  <si>
    <t>No adverse effects reported. Note: In an NTP (1987) 2-year study a mixture of 71% geranyl acetate and 29% citronellyl acetate was administered via gavage. NEL: 1000 mg/kg bw 5 days/week, adjusted for dosing schedule (5/7) and % geranyl acetate content, this equals 507 mg geranyl acetate/kg bw/day. The cumulative toxicity of geranyl acetate in the 2-year study was indicated by the significantly shorter survival of high dose male rats. Throughout most of the 2-year study, mean body weights of high dose rats of each sex were lower than those of the controls. As this was a mixture and similar NELs were produced in the two studies, the Hagan (1967) study was chosen as the main study for this substance.</t>
  </si>
  <si>
    <t>Hagan, E. C., Hansen, W. H., Fitzhugh, O. G., Jenner, P. M., Jones, W. I., Taylor, J. M., ... &amp; Brouwer, J. B. (1967). Food flavourings and compounds of related structure. II. Subacute and chronic toxicity. Food and cosmetics toxicology, 5, 141-157. Note: National Toxicology Program (NTP) (1987). Carcinogenesis studies of food grade geranyl acetate (71%) and citronellyl acetate (29%). NTP-TR-252. National Technical Information Services. Available from NTP at http://ntp.niehs.nih.gov/ntp/htdocs/lt_rpts/tr252.pdf</t>
  </si>
  <si>
    <t>111-14-8</t>
  </si>
  <si>
    <t>Heptanoic acid</t>
  </si>
  <si>
    <t xml:space="preserve">Enanthic acid; N-Heptanoic acid; Enanthylic acid; Oenanthic acid; N-Heptylic acid
</t>
  </si>
  <si>
    <t>CCCCCCC(=O)O</t>
  </si>
  <si>
    <t>0, 100, 300, or 1,000 mg/kg bw/day daily</t>
  </si>
  <si>
    <t>Minimal to slight test item-related hyperplasia of squamous cells (or acanthosis) with hyperkeratosis were observed in the forestomach from males and females treated at 300 or 1000 mg/kg/day. In the absence of associated degenerative or inflammatory reaction, these findings were considered as non-adverse and secondary to the chemical properties of the test item; therefore they were considered to be related to the treatment with the test item.</t>
  </si>
  <si>
    <t>Unknown, 2015</t>
  </si>
  <si>
    <t>Unknown, 2015. Available from ECHA at https://echa.europa.eu/fi/registration-dossier/-/registered-dossier/15829/7/6/2</t>
  </si>
  <si>
    <t>112-54-9</t>
  </si>
  <si>
    <t>Dodecanal</t>
  </si>
  <si>
    <t xml:space="preserve">Dodecyl aldehyde; Lauric aldehyde; Lauryl aldehyde
</t>
  </si>
  <si>
    <t>C12H24O</t>
  </si>
  <si>
    <t>CCCCCCCCCCCC=O</t>
  </si>
  <si>
    <t>1409.7</t>
  </si>
  <si>
    <t>0, 200, 2000, 6000, or 20000 ppm corresponding to 0, 14.6, 143.8, 430.8, or 1409.7 mg/kg bw/day</t>
  </si>
  <si>
    <t>Unknown, 2012</t>
  </si>
  <si>
    <t>Unknown, 2012. Available from ECHA at https://echa.europa.eu/registration-dossier/-/registered-dossier/5471/7/6/2</t>
  </si>
  <si>
    <t>1323-39-3</t>
  </si>
  <si>
    <t xml:space="preserve">Propylene glycol monostearate
</t>
  </si>
  <si>
    <t xml:space="preserve">2-Hydroxypropyl stearate; 2-Hydroxypropyl octadecanoate
</t>
  </si>
  <si>
    <t>C21H42O3</t>
  </si>
  <si>
    <t>O=C(OCC(O)C)CCCCCCCCCCCCCCCCC</t>
  </si>
  <si>
    <t>180</t>
  </si>
  <si>
    <t>850</t>
  </si>
  <si>
    <t>A mixture of 50% stearyl propylene glycol hydrogen succinate, 17% propylene glycol monostearate (i.e. octadecanoic acid, monoester with 1, 2-propanediol), and lesser amounts of other propylene glycol derivatives. 0, 2.5, 5, and 10% in the diet. Given that the compound of interest makes up 17% of the mixture, the dietary levels should be: 212.5 mg/kg bw (2.5), 425 mg/kg bw (55), and 850 mg/kg bw (10%).</t>
  </si>
  <si>
    <t>Elder, 1983</t>
  </si>
  <si>
    <t xml:space="preserve">Elder RL (1983). Final report on the safety assessment of propylene glycol stearate and propylene glycol stearate self-emulsifying. J. Amer. Coll. Toxicol. 2(5): 101-123.
</t>
  </si>
  <si>
    <t>137-66-6</t>
  </si>
  <si>
    <t>Ascorbyl palmitate</t>
  </si>
  <si>
    <t>L-Ascorbyl 6-palmitate; [(2S)-2-[(2R)-3,4-dihydroxy-5-oxo-2H-furan-2-yl]-2-hydroxyethyl] hexadecanoate</t>
  </si>
  <si>
    <t>C22H38O7</t>
  </si>
  <si>
    <t>CCCCCCCCCCCCCCCC(=O)OC[C@@H]([C@@H]1C(=C(C(=O)O1)O)O)O</t>
  </si>
  <si>
    <t>0, 0.25, 2, 5, or 10%corresponding to approximately 0, 125, 1000, 2500, or 5000 mg/kg bw/day</t>
  </si>
  <si>
    <t>Body weight decreases at dietary doses of 2500 mg/kg bw/day and above. The highest dose that did not cause a toxicologic effect was 1000 mg/kg bw/day.</t>
  </si>
  <si>
    <t>Fitzhugh and Nelson 1946</t>
  </si>
  <si>
    <t>Fitzhugh, O. G., &amp; Nelson, A. A. (1946). Subacute and chronic toxicities of ascorbyl palmitates. Proceedings of The Society for Experimental Biology and Medicine, 61(2), 195-198. Summary is available from Cosmetic Ingredient Review; Final Report of the Cosmetic Ingredient Review Expert Panel; Final Report on the Safety Assessment of Ascorbyl Palmitate, Ascorbyl Dipalmitate, Ascorbyl Stearate, Erythorbic Acid, and Sodium Erythorbate; Scientific Regulatory Reference CD-ROM (2006).</t>
  </si>
  <si>
    <t>69-65-8</t>
  </si>
  <si>
    <t>D-Mannitol</t>
  </si>
  <si>
    <t>1,2,3,4,5,6-Hexahydroxyhexane; (2R,3R,4R,5R)-Hexane-1,2,3,4,5,6-hexol; Mannitol; Mannite; Osmitrol</t>
  </si>
  <si>
    <t>C([C@H]([C@H]([C@@H]([C@@H](CO)O)O)O)O)O</t>
  </si>
  <si>
    <t>0, 3000, 6000, 12500, 25000, or 50,000 ppm corresponding to approximately 0, 150, 300, 625, 1250, or 2,500 mg/kg bw/day</t>
  </si>
  <si>
    <t>Body weight gain</t>
  </si>
  <si>
    <t>The mean body weight gain of males at 50000 ppm was depressed by 9.6%, even though food consumption was 12% more than that for controls.</t>
  </si>
  <si>
    <t>NTP, 1982</t>
  </si>
  <si>
    <t xml:space="preserve">National Toxicology Program. (1982). Carcinogenesis Bioassay of D-Mannitol (CAS No. 69-65-8) in F344/N Rats and B6C3F1 Mice (Feed Study). National Toxicology Program technical report series, 236, 1-158. Available from NTP at http://ntp.niehs.nih.gov/ntp/htdocs/lt_rpts/tr236.pdf.
</t>
  </si>
  <si>
    <t xml:space="preserve">39413-05-3
</t>
  </si>
  <si>
    <t>Citric Acid Isopropyl Ester</t>
  </si>
  <si>
    <t>1-Isopropyl citrate; Monoisopropyl citrate; 2-Hydroxy-2-(2-oxo-2-propan-2-yloxyethyl)butanedioic acid</t>
  </si>
  <si>
    <t>C9H14O7</t>
  </si>
  <si>
    <t>CC(C)OC(=O)CC(CC(=O)O)(C(=O)O)O</t>
  </si>
  <si>
    <t>0, 0.28, 0.56, or 2.8% of isopropyl citrate ester mixture corresponding to 0, 0.11, 0.21, or 1.06% isopropyl citrate ester content, respectively. 1.06% is approximately 530 mg/kg bw/day.</t>
  </si>
  <si>
    <t>Deuel et al., 1951</t>
  </si>
  <si>
    <t>Deuel, H. J., Greenberg, S. M., Calbert, C. E., Baker, R., &amp; Fisher, H. R. (1951).Toxicological Studies on Isopropyl and Stearyl Citrates. Journal of Food Science, 16(1-6), 258-280.</t>
  </si>
  <si>
    <t>24634-61-5</t>
  </si>
  <si>
    <t>Potassium sorbate</t>
  </si>
  <si>
    <t xml:space="preserve">Sorbistat-K; Sorbistat potassium; Potassium 2,4-hexadienoate; Potassium (2E,4E)-hexa-2,4-dienoate
</t>
  </si>
  <si>
    <t>C6H7KO2</t>
  </si>
  <si>
    <t>CC=CC=CC(=O)[O-].[K+]</t>
  </si>
  <si>
    <t xml:space="preserve">0, 1, 2, 5, or 10% corresponding to 0, 500, 1005, 2011, or 5028 mg/kg bw/day
</t>
  </si>
  <si>
    <t>Organ weight</t>
  </si>
  <si>
    <t>Kidney weights were increased at the 10 % level, probably due to the high potassium load. This was also noted to a lesser degree at the 5 % level.</t>
  </si>
  <si>
    <t>Mellon Institute, 1954</t>
  </si>
  <si>
    <t xml:space="preserve">Mellon Institute, 1954, unpublished report (JECFA67): Available at: http://www.inchem.org/documents/jecfa/jecmono/40abcj15.htm
</t>
  </si>
  <si>
    <t>64-19-7</t>
  </si>
  <si>
    <t>Acetic acid</t>
  </si>
  <si>
    <t xml:space="preserve">Ethanoic acid; Ethylic acid; Methanecarboxylic acid; Glacial acetic acid; Vinegar acid
</t>
  </si>
  <si>
    <t>C2H4O2</t>
  </si>
  <si>
    <t>C(C)(=O)O</t>
  </si>
  <si>
    <t>The concentration of acid in the drinking water was either 0.1% (80.0-131.0 mg/kg bw/day) for all 15 weeks, or 0.01% for the first 12 weeks and then 0.25% for the last 3 weeks (120.0-210.0 mg/kg bw/day).</t>
  </si>
  <si>
    <t>Mortality</t>
  </si>
  <si>
    <t xml:space="preserve">In the 0.1% study, no fatalities were recorded, but in the 0.01-0.25% study, 25% of the rats died. </t>
  </si>
  <si>
    <t>Solmann, 1921</t>
  </si>
  <si>
    <t xml:space="preserve">Sollman, T. (1921). Studies of chronic intoxication on albino rats. III. Acetic and formic acids. J. Pharmacol. Exp. Ther, 16, 463-474.
</t>
  </si>
  <si>
    <t>1783-84-2</t>
  </si>
  <si>
    <t>Dihomo-gamma-linolenic acid</t>
  </si>
  <si>
    <t>(8Z,11Z,14Z)-icosa-8,11,14-trienoic acid</t>
  </si>
  <si>
    <t>C20H34O2</t>
  </si>
  <si>
    <t>CCCCCC=CCC=CCC=CCCCCCCC(=O)O</t>
  </si>
  <si>
    <t>Sprague-Dawley [Crj: CD]</t>
  </si>
  <si>
    <t>0, 500, 1000, or 2000 mg/kg bw/day</t>
  </si>
  <si>
    <t>Kawashima et al., 2009</t>
  </si>
  <si>
    <t>Kawashima, H., Toyoda-Ono, Y., Suwa, Y., &amp; Kiso, Y. (2009). Subchronic (13-week) oral toxicity study of dihomo-γ-linolenic acid (DGLA) oil in rats. Food and chemical toxicology, 47(6), 1280-1286.</t>
  </si>
  <si>
    <t>77-93-0</t>
  </si>
  <si>
    <t>Triethyl citrate</t>
  </si>
  <si>
    <t>Triethyl 2-hydroxypropane-1,2,3-tricarboxylate; Ethyl citrate; Citroflex 2; Eudraflex</t>
  </si>
  <si>
    <t>C12H20O7</t>
  </si>
  <si>
    <t>C(CC(O)(C(=O)OCC)CC(=O)OCC)(=O)OCC</t>
  </si>
  <si>
    <t xml:space="preserve">0, 0.33, 1.0, or 3.0% equivalent to 0, 30, 200, or 600 mg/kg bw/day (ECHA). </t>
  </si>
  <si>
    <t>LaWall and Harrison, 1954</t>
  </si>
  <si>
    <t>LaWall, (?) &amp; Harrison, (?) (1954) Unpublished, prepared for Fleishmann Laboratories, Standard Brands, Inc., Stamford, Conn., USA. Available from ECHA at https://echa.europa.eu/registration-dossier/-/registered-dossier/14584/7/6/2</t>
  </si>
  <si>
    <t>112-38-9</t>
  </si>
  <si>
    <t>10-Undecylenic acid</t>
  </si>
  <si>
    <t xml:space="preserve">Undec-10-enoic acid; Undecylenic acid; Undecenoic acid; 10-Undecenoic acid
</t>
  </si>
  <si>
    <t xml:space="preserve">C11H20O2
</t>
  </si>
  <si>
    <t xml:space="preserve">3.9
</t>
  </si>
  <si>
    <t>C=CCCCCCCCCC(=O)O</t>
  </si>
  <si>
    <t>400</t>
  </si>
  <si>
    <t xml:space="preserve">0, 100, 200, or 400 mg/kg bw/day 
</t>
  </si>
  <si>
    <t>Tislow et al., 1950</t>
  </si>
  <si>
    <t>Tislow,  R.,  Margolin, S., Foley, E.J., and Lee, S.W. (1950) Toxicity of undecylenic acid. Journal of Pharmacology and Experimental Therapy 98, 31-32.</t>
  </si>
  <si>
    <t>915-67-3</t>
  </si>
  <si>
    <t>Amaranth</t>
  </si>
  <si>
    <t>FD &amp; C Red No. 2; Acid red 27; Azorubin S; Food Red 9; Trisodium;3-hydroxy-4-[(4-sulfonatonaphthalen-1-yl)diazenyl]naphthalene-2,7-disulfonate</t>
  </si>
  <si>
    <t>C20H11N2Na3O10S3</t>
  </si>
  <si>
    <t>C1=CC=C2C(=C1)C(=CC=C2S(=O)(=O)[O-])NN=C3C4=C(C=C(C=C4)S(=O)(=O)[O-])C=C(C3=O)S(=O)(=O)[O-].[Na+].[Na+].[Na+]</t>
  </si>
  <si>
    <t>1N,2N,3N,4Y,5aY,6N,7N,9N,10N,23N,29Y,33N,34N,35N,47a(i)Y</t>
  </si>
  <si>
    <t>&gt;784</t>
  </si>
  <si>
    <t>0, 50, 250, or 1250 mg/kg bw/day 60 days prior to mating (Fo generation). The rats were then mated, and the females allowed to produce and rear their young with treatment continuing throughout; the offspring were weaned on the same diet as that received by their respective dams. When the last litter had been weaned, offspring were selected for the long-term study (F1 generation). Treatment was continued for 3 weeks (males) or 112 weeks (female) after the F1 generation had been selected at 3-5 weeks old.</t>
  </si>
  <si>
    <t>In the F1 generation, both sexes given 1250 mg/kg bw were slightly lighter than controls despite a small increase in food consumption and it was concluded that the efficiency of food utilization was reduced. Increased caecal weight seen at the two highest doses in males in both generations, at the highest dose in females of both generations, and at the 1250 mg/kg bw dose level in Fo generation females. At all dose levels, there was an increase in the number of female rats with calcification of the kidneys and a pelvic epithelial hyperplasia but no significant differences were observed in the incidence of these lesions in males even at the highest dose level; also, these were not statistically significant in females at the low dose level. A wide range of age-related degenerative changes were observed histopathologically at termination but were not considered to be related to treatment except where secondary to the kidney injury in females of the highest dose group. The number of cells in the urine was increased in both sexes at the highest doses at 18 months and the females of this group tended to excrete more protein in urine after 12 months. Although these were isolated observations they may be indicative of kidney damage developing earlier in the high dose than in the control animals.JECFA: NOEL: 50 mg/kg bw/day. The re-evaluation of these effects showed "Statistical analysis showed the low dose (50 mg/kg) incidences of pelvic calcification and hyperplasia not to be significantly different from the control. The only finding in the males was a dose-related trend for pelvic calcification but none of the treatment groups were statistically significantly different from the control. In both sexes, the senile glomerulonephrosis and the adrenal pathology for the F1 rats were not affected by treatment. There was no significant increase in calcification at any site nor in pelvic hyperplasia in either sex of F0 rats and glomerulonephrosis was seldom present in these younger animals." ECHA: The observed effects were typical of this strain and occur in ageing rats. No effect on number of litters, number of pups per litter at day 18 and pup weight at day 18 were observed in treated rats as compared to control. Therefore, NOAEL was considered to be 1260 mg/kg body weight /day when Wistar male and female rats were treated with Amaranth dye orally in fed for 2 years.</t>
  </si>
  <si>
    <t>Clode et al., 1982; Butler and Conning, 1983</t>
  </si>
  <si>
    <t xml:space="preserve">Clode, S.A., Hooson, J., Butler, W.H., &amp; Conning, D.M. (1982). Long-term study in rats with Amaranth using animals exposed in utero. BIBRA Report No. 242/1/82. Unpublished report from the European Colours Steering Group submitted to WHO. &amp; Butler, W.H. &amp; Conning, D.M. (1983) Further investigation of the pathology of tissues from rats treated with Amaranth. BIBRA Report No. 452/1/82. Unpublished report from the European Colours Steering Group submitted to WHO. A discussion of the study is available from JECFA: Summary of Toxicological Data of Certain Food Additives, Series 19: AMARANTH (915-67-3) (1984). Available from JECFA at http://www.inchem.org/documents/jecfa/jecmono/v19je02.htm and ECHA at https://echa.europa.eu/mt/registration-dossier/-/registered-dossier/17264/7/6/2/?documentUUID=690ef10b-3903-43f4-8e68-2b0fa91873c1
</t>
  </si>
  <si>
    <t>540-18-1</t>
  </si>
  <si>
    <t>Amyl butyrate</t>
  </si>
  <si>
    <t xml:space="preserve">Pentyl Butyrate; Pentyl butanoate; Amyl butanoate; N-Amyl butyrate
</t>
  </si>
  <si>
    <t>C9H18O2</t>
  </si>
  <si>
    <t>CCCCCOC(=O)CCC</t>
  </si>
  <si>
    <t xml:space="preserve">0, 1000, 2500, or 10,000 ppm corresponding to approximately 0, 50, 125, or 500 mg/kg bw/day; 35% loss of compound from feed reported. Adjusted dose levels are 0, 32.5, 81.25, and 325 mg/kg bw/day
</t>
  </si>
  <si>
    <t>120-47-8</t>
  </si>
  <si>
    <t>p-Hydroxybenzoic acid ethyl ester</t>
  </si>
  <si>
    <t>Ethylparaben; Ethyl 4-hydroxybenzoate</t>
  </si>
  <si>
    <t>C(C)OC(C1=CC=C(C=C1)O)=O</t>
  </si>
  <si>
    <t>1N,2N,3N,4N,6N,7N,9N,10N,23N,29Y,33N,34bY. Ethanol:1aY (Class I), Aromatic portion: Q1 to 40b(i)Y (Class I)</t>
  </si>
  <si>
    <t>0, 2, or 8% corresponding to approximately 0, 1,000, or 4,000 mg/kg bw/day</t>
  </si>
  <si>
    <t>Concentrations of 2% were without effect. 8% showed not only a much slower rate of growth but also signs of toxicity characterized by depression, decreased motor activity, and deaths within the first few weeks of beginning the experiment.</t>
  </si>
  <si>
    <t>106-32-1</t>
  </si>
  <si>
    <t>Ethyl octanoate</t>
  </si>
  <si>
    <t>Ethyl caprylate, Octanoic acid, ethyl ester; Caprylic acid ethyl ester; Ethyl n-octanoate</t>
  </si>
  <si>
    <t>O=C(OCC)CCCCCCC</t>
  </si>
  <si>
    <t xml:space="preserve">0, 1000, 2500, or 10000 ppm corresponding to approximately 0, 50, 125, or 500 mg/kg bw/day. 33% loss of compoundfrom the food was reported. Adjusted dose levels are 0, 33.5, 83.75, and 335 mg/kg bw/day
</t>
  </si>
  <si>
    <t>Hagan E. C., Hansen W. H., Fitzhugh O. G., Jenner P. M., Jones W. I., and Taylor J. M. (1967). Food flavorings and compounds of related structure. II. Subacute and Chronic Toxicity. Food and Cosmetics Toxicology 5, 141-147.</t>
  </si>
  <si>
    <t>9005-65-6</t>
  </si>
  <si>
    <t>Polyoxyethylene (20) sorbitan monooleate</t>
  </si>
  <si>
    <t>2-[2-[3,4-Bis(2-hydroxyethoxy)oxolan-2-yl]-2-(2-hydroxyethoxy)ethoxy]ethyl (E)-octadec-9-enoate; Polysorbate 80; Tween 80</t>
  </si>
  <si>
    <t xml:space="preserve">C64H124O26
</t>
  </si>
  <si>
    <t>O=C(CCCCCCCC/C=C/CCCCCCC)OCCOCCOCC(C1C(C(CO1)OCCOCCOCCOCCOCCOCCO)OCCOCCOCCOCCOCCOCCO)OCCOCCOCCOCCOCCOCCO</t>
  </si>
  <si>
    <t>0, 5, 10, or 20% corresponding to approximately 0, 2500, 5000, or 10000 mg/kg bw/day</t>
  </si>
  <si>
    <t>Diarrhoea</t>
  </si>
  <si>
    <t xml:space="preserve">Note: lifespan feeding, but observations were also made on three successive generations. No abnormalities were found at the 5% level. At the 10% and 20% levels, many of the animals, particularly the males, had diarrhoea. The 20% level had some adverse effect on postnatal survival, lactation efficiency, and duration of breeding activity. Growth rate in the males and caloric utilization efficiencies were slightly diminished. 
</t>
  </si>
  <si>
    <t>Oser &amp; Oser, 1957a,b and 1956 a,b</t>
  </si>
  <si>
    <t xml:space="preserve">Oser, B. L. &amp; Oser, M. (1956a) J. Nutr., 60, 367; Oser, B. L. &amp; Oser, M. (1956b) J. Nutr., 60, 489; Oser, B. L. &amp; Oser, M. (1957a) J. Nutr., 61, 149; Oser, B. L. &amp; Oser, M. (1957b) J. Nutr., 61, 235. Summary by JECFA is Available at http://www.inchem.org/documents/jecfa/jecmono/v05je47.htm and by EFSA from EFSA Journal 2015;13(7):4152. Scientific Opinion on the re-evaluation of polyoxyethylene sorbitan monolaurate (E 432), polyoxyethylene sorbitan monooleate (E 433), polyoxyethylene sorbitan monopalmitate (E 434), polyoxyethylene sorbitan monostearate (E 435) and polyoxyethylene sorbitan tristearate (E 436) as food additives.
</t>
  </si>
  <si>
    <t>32449-92-6</t>
  </si>
  <si>
    <t>D-glucurono-γ-lactone</t>
  </si>
  <si>
    <t>D-Glucurono-3,6-lactone; (2R)-2-[(2S,3R,4S)-3,4-dihydroxy-5-oxooxolan-2-yl]-2-hydroxyacetaldehyde; Glucuronolactone</t>
  </si>
  <si>
    <t>C(=O)C(C1C(C(C(=O)O1)O)O)O</t>
  </si>
  <si>
    <t>Oral: gavage and drinking water</t>
  </si>
  <si>
    <t xml:space="preserve">Gavage study: 0, 300, 600 and 1000 mg/kg bw/day. Drinking water study: 0, 311, 598, or 980 mg/kg bw/day in males and and 0, 322, 635, or 1066 mg/kg bw/day in females </t>
  </si>
  <si>
    <t>Red Bull GmbH, n.d.</t>
  </si>
  <si>
    <t>Final report. A 13-week oral (gavage versus drinking water) toxicity study of D-glucuronolactone in rats (WIL-423012). Submitted by Red Bull GmbH. Available from European Food Safety Authority. Scientific opinion: The use of taurine and D-glucurono-γ-lactone as constituents of the so-called “energy” drinks. Scientific Opinion of the Panel on Food Additives and Nutrient Sources added to Food. EFSA Journal (2009) 935, 1-31.</t>
  </si>
  <si>
    <t>111-27-3</t>
  </si>
  <si>
    <t>1-Hexanol</t>
  </si>
  <si>
    <t xml:space="preserve">Hexan-1-ol; Hexyl alcohol
</t>
  </si>
  <si>
    <t>C6H14O</t>
  </si>
  <si>
    <t>CCCCCCO</t>
  </si>
  <si>
    <t xml:space="preserve">0, 0.25, or 0.50% for 13 weeks, and a third group was fed 1% for weeks 1-10 and 2, 4, and 6% for weeks 11, 12, and 13, respectively. The 1% was calculated to be equivalent to 577 mg/kg bw/day.
</t>
  </si>
  <si>
    <t>Eibert, 1992</t>
  </si>
  <si>
    <t xml:space="preserve">Eibert, John Jr. (1992) Private communication to FEMA. Available from JECFA at: www.inchem.org/documents/jecfa/jecmono/v040je10.htm
</t>
  </si>
  <si>
    <t>96-48-0</t>
  </si>
  <si>
    <t xml:space="preserve">4-Hydroxybutyric acid lactone </t>
  </si>
  <si>
    <t>gamma-Butyrolactone; Oxolan-2-one; Dihydrofuran-2(3H)-one; 4-Butyrolactone</t>
  </si>
  <si>
    <t>C4H6O2</t>
  </si>
  <si>
    <t>C1CC(=O)OC1</t>
  </si>
  <si>
    <t>1hY</t>
  </si>
  <si>
    <t>0, 112, or 225 mg/kg bw/day for males and 0, 225, or 450 mg/kg bw/day for females,  given 5 days/week. Dosing schedule adjusted doses are 0, 80, or 161 mg/kg bw/day for males and 0, 161, or 321 mg/kg bw/day for females.</t>
  </si>
  <si>
    <t>The mean body weight of high-dose female rats was lower than those of the controls from week 6 to the end of the 2-year study. The mean body weight of high-dose females was within 10% of the mean body weight of the controls until week 58; by the end of the 2-year studies the mean body weight was 20% lower than that of the controls. The mean body weight of low-dose female rats was similar to that of the controls.</t>
  </si>
  <si>
    <t>NTP, 1992</t>
  </si>
  <si>
    <t>National Toxicology Program. (1992). Toxicology and Carcinogenesis Studies of g-Butyrolactone (CAS No. 96-48-0) in F344/N Rats and B6C3F1 Mice (Gavage Studies). National Toxicology Program technical report series, 406, 1-232. Available from NTP at https://ntp.niehs.nih.gov/go/tr406</t>
  </si>
  <si>
    <t>5793-94-2</t>
  </si>
  <si>
    <t>Calcium stearoyl lactylate</t>
  </si>
  <si>
    <t>Calcium verate; Calcium stearoyl-2-lactylate; Calcium;2-(2-octadecanoyloxypropanoyloxy)propanoate (MW: 895.27)</t>
  </si>
  <si>
    <t>C48H86CaO12</t>
  </si>
  <si>
    <t>CCCCCCCCCCCCCCCCCC(=O)OC(C)C(=O)OC(C)C(=O)[O-].CCCCCCCCCCCCCCCCCC(=O)OC(C)C(=O)OC(C)C(=O)[O-].[Ca+2]</t>
  </si>
  <si>
    <t>0, 0.5, 5, or 12.5% corresponding to approximately 0, 250, 2500, or 6250 mg/kg bw/day</t>
  </si>
  <si>
    <t>Growth was slightly retarded at 5% and significantly reduced at 12.5% and the relative weights of the liver, stomach, heart, spleen and brain were increased at 12.5%. No histological abnormalities were seen in kidneys, brain, lung, spleen, and liver, but at the 12.5% level, lipogranulomata were detected in the adipose tissue.</t>
  </si>
  <si>
    <t>Hodge, 1961</t>
  </si>
  <si>
    <t>Hodge, H. C. (1961) Unpublished report to the C. J. Patterson Co. submitted by Markel, Hill &amp; Byerley, 1969 Available from JECFA WHO FAO Nutrition Meetings Report Series  No. 46A WHO/FOOD ADD/70.36: Toxicological Evaluation of Some Food Colours, Emulsifiers, Stabilizers, Anti-Caking Agents and Certain Other Substances at http://www.inchem.org/documents/jecfa/jecmono/v46aje49.htm</t>
  </si>
  <si>
    <t>27216-62-2</t>
  </si>
  <si>
    <t>Succistearin</t>
  </si>
  <si>
    <t>Stearoyl propylene glycol hydrogen succinate; Butanedioic acid;2,3-dihydroxyhenicosan-4-one</t>
  </si>
  <si>
    <t>C25H48O7</t>
  </si>
  <si>
    <t>CCCCCCCCCCCCCCCCCC(=O)C(C(C)O)O.C(CC(=O)O)C(=O)O</t>
  </si>
  <si>
    <t xml:space="preserve">0, 2.5, 5.0, or 10% corresponding to approximately 0, 1250, 2500, or 5000 mg/kg bw/day. As Succistearin contains 50.5% SPGHSu, 5000 mg Succistearin/kg bw/day is equivalent to 2525 SPGHSu/kg bw/day
</t>
  </si>
  <si>
    <t xml:space="preserve">Absorption of dietary fatty acids decreased as the level of succistearin in the diet increased, resulting in a decreased utilization of feed in the animals. None of the parameters studied revealed indications of toxicity related to feeding of succistearin. </t>
  </si>
  <si>
    <t xml:space="preserve">King et al.,1971
</t>
  </si>
  <si>
    <t>King, W. R., Michael, W. R., &amp; Coots, R. H. (1971). Feeding of Succistearin to rats and dogs. Toxicology and applied pharmacology, 18(1), 26-34.</t>
  </si>
  <si>
    <t>25956-17-6</t>
  </si>
  <si>
    <t>Allura Red AC</t>
  </si>
  <si>
    <t>Allura Red FD&amp;C Red No. 40; Disodium;(5Z)-5-[(2-methoxy-5-methyl-4-sulfonatophenyl)hydrazinylidene]-6-oxonaphthalene-2-sulfonate; C.I. Food Red 17</t>
  </si>
  <si>
    <t>C18H14N2Na2O8S2</t>
  </si>
  <si>
    <t>[Na+].[Na+].COc3cc(c(C)cc3/N=N/c1c2ccc(cc2ccc1O)S([O-])(=O)=O)S([O-])(=O)=O</t>
  </si>
  <si>
    <t>Sprague-Dawley [CR CD]</t>
  </si>
  <si>
    <t xml:space="preserve">Female
</t>
  </si>
  <si>
    <t>901</t>
  </si>
  <si>
    <t xml:space="preserve">0, 0.37, 1.39, or 5.19% corresponding to 0, 180, 701, or 2819 mg/kg bw/day for males and 0, 228, 901, or 3604 mg/kg bw/day for females for 118 and 121 weeks for males and females, respectively
</t>
  </si>
  <si>
    <t xml:space="preserve">Food consumption among the high-dose males and females was elevated, but not significantly so. The mean body weight of the high-dose females at the end of the study was significantly less than that of the controls. The statistically significant decrease in group mean body weight at the end of the study for female rats that received 5.19% may be due to many factors, including the presence of a large amount of non-nutritive material in the diet. Increases in food consumption among the high-dose rats may be an attempt to compensate for the presence of this non-nutritive material in the diet. No consistent biologically significant adverse effects related to the consumption of FD &amp; C Red No. 40 were noted in this study except for the decreased body weight of the high-dose females at the end of the study. The lifetime exposure of rats to FD &amp; C Red No. 40 as a dietary admixture at concentrations up to 5.19% did not demonstrate carcinogenic effects. The NOAEL established in this study is 5.19% (2829 mg/kg/day) for male rats. The NOAEL for female rats is 1.39% (901 mg/kg/ day) based on a 12.5% reduction in body weight at study termination.
</t>
  </si>
  <si>
    <t>Borzelleca et al., 1989</t>
  </si>
  <si>
    <t>Borzelleca, J. F., Olson, J. W., &amp; Reno, F. E. (1989). Lifetime toxicity/carcinogenicity study of FD &amp; C red No. 40 (allura red) in Sprague-Dawley rats. Food and chemical toxicology, 27(11), 701-705.</t>
  </si>
  <si>
    <t>6846-50-0</t>
  </si>
  <si>
    <t>2,2,4-Trimethyl-1,3-pentanediol diisobutyrate</t>
  </si>
  <si>
    <t>Kodaflex txib; TXIB; 2,2,4-Trimethylpentane-1,3-diyl bis(2-methylpropanoate);  [2,2,4-Trimethyl-3-(2-methylpropanoyloxy)pentyl] 2-methylpropanoate</t>
  </si>
  <si>
    <t>C16H30O4</t>
  </si>
  <si>
    <t>C([C@@H](OC(C(C)C)=O)C(C)C)(COC(C(C)C)=O)(C)C</t>
  </si>
  <si>
    <t>1N,2N,3N,4N,6N,7N,9N,10N,23Y,24cY. Carboxylic acid: 1bY (Class I). Diol: 1c(ii)Y(Class I)</t>
  </si>
  <si>
    <t>0, 0.1, or 1.0% corresponding to 0, 50, or 500 mg/kg bw/day. Unclear whether the substance was fed for 103 days or 98 days.</t>
  </si>
  <si>
    <t>A slight, but statistically significant, increase in the relative liver weights of the 1% group and in the absolute liver weights in the 1% male group. Additional experiments showed that these were reversible and adaptive in nature, hence non-adverse.</t>
  </si>
  <si>
    <t>Astill et al., 1972</t>
  </si>
  <si>
    <t>Astill, B. D., Terhaar, C. J., &amp; Fassett, D. W. (1972). The toxicology and fate of 2, 2, 4-trimethyl-1, 3-pentanediol diisobutyrate. Toxicology and applied pharmacology, 22(3), 387-399.</t>
  </si>
  <si>
    <t>123-86-4</t>
  </si>
  <si>
    <t>Butyl acetate</t>
  </si>
  <si>
    <t>Acetic acid, butyl ester; Butyl ethanoate; N-butyl acetate</t>
  </si>
  <si>
    <t>C6H12O2</t>
  </si>
  <si>
    <t>CCCCOC(=O)C</t>
  </si>
  <si>
    <t>0, 600, 2000, or 6000 mg/kg bw/day</t>
  </si>
  <si>
    <t>Reduced motor activity was noted occasionally for a few rats at 2000 mg/kg bw/day. Reduced motor activity was noted frequently for most of the rats, excessive lacrimation was noted occasionally for a few rats and postration was noted rarely for 1 or 2 of the rats at the 6000 mg/kg bw/day level. At 6000 mg/kg bw/day, male rats showed moderate reductions and female rats showed slight reductions in body weight gain when compared to controls. Male rats at this dose level consumed less food than did control animals. No changes were seen in food efficiency. Glucose levels generally were slightly higher for male rats at 2000 mg/kg bw/day and for both sexes at 6000 mg/kg bw/day compared to controls. Gross lesions which were considered compound related were limited to the stomach of rats at 2000 and 6000 mg/kg bw/day. At 2000 mg/kg bw/day, this effect was limited to petechiation of the stomach mucosa in one rat. At 6000 mg/kg bw/day, many rats had thickening of the nonglandular stomach mucosa, mucosal congestion, hemorrhge, erosion and/or ulceration. Microscopically, 21 rats from the 6000 mg/kg bw/day level and 6 rats from the 2000 mg/kg bw/day level had stomach lesions that were considered treatment-related. These lesions included hyperkeratosis and acanthosis of squamous epithelium of the nonglandular mucosa, focal mucosal hemorrhage, focal mucosal necrosis, ulcers, edema, and mucosal inflammantion. In females, there appeared to be an increase in number and size of fat vacuoles in the cytoplasm of hepatocytes from the 6000 mg/kg bw/day group. Note: 20 male and 20 females rats per dose level.</t>
  </si>
  <si>
    <t>General Foods Corporation, 1978</t>
  </si>
  <si>
    <t>General Food Corporation, 1978. Butyl Acetate: Ninety Day Oral Toxicity Study in Rats. Available from FDA FAP 8A3360. A summary is available from FDA at https://www.fda.gov/media/71194/download, EMA ICH guideline Q3C (R6) on impurities – support document
3: toxicological data for class 3 solvents (2018) at https://www.ema.europa.eu/en/documents/scientific-guideline/ich-guideline-q3c-r6-impurities-support-document-3-toxicological-data-class-3-solvents-step-5_en.pdf</t>
  </si>
  <si>
    <t>3567-69-9</t>
  </si>
  <si>
    <t>Carmoisine</t>
  </si>
  <si>
    <t>C.I. Acid Red 14; Azo Rubine; Disodium;4-hydroxy-3-[(4-sulfonatonaphthalen-1-yl)diazenyl]naphthalene-1-sulfonate</t>
  </si>
  <si>
    <t>C20H12N2Na2O7S2</t>
  </si>
  <si>
    <t>C1=CC=C2C(=C1)C(=CC=C2S(=O)(=O)[O-])NN=C3C=C(C4=CC=CC=C4C3=O)S(=O)(=O)[O-].[Na+].[Na+]</t>
  </si>
  <si>
    <t>0, 6,000, or 12,500 for male rats and 0, 12,500 or 25,000 ppm for female rats for 103 weeks followed by 1-2 weeks of observation. As the average purity of the test material was 69%, 25,000 ppm corresponds to approximately 862.5 mg/kg bw/day.</t>
  </si>
  <si>
    <t xml:space="preserve">Endometrial stromal polyps of the uterus were observed in high-dose female rats at an incidence significantly higher (P=0.008) than that seen in the controls (controls: 10%; low-dose: 22%; high-dose: 28%). However, the observed incidence of this tumor in the dosed groups was similar to the historical rate in untreated female F344 rats at that laboratory (23%; range 10%-37%). Hence, the increased incidence of this lesion was not regarded as being associated with the administration of C.I. Acid Red 14.
</t>
  </si>
  <si>
    <t xml:space="preserve">NTP TRS No. 220: Carcinogenesis bioassay of C.I. Acid Red 14 (CAS  No. 3567-69-9) in F344 rats and B6C3F1 mice (feed study). National Toxicology Program, NTP-80-67, NIH Publication  No. 82-1776. Available from NTP at http://ntp.niehs.nih.gov/ntp/htdocs/lt_rpts/tr220.pdf 
</t>
  </si>
  <si>
    <t>108-29-2</t>
  </si>
  <si>
    <t>gamma-Pentalactone</t>
  </si>
  <si>
    <t>gamma-Valerolactone, 4-Hydroxypentanoic acid lactone; 5-Methyloxolan-2-one;  4-Pentanolide; 4-Valerolactone; 5-methyldihydrofuran-2(3H)-one</t>
  </si>
  <si>
    <t>C5H8O2</t>
  </si>
  <si>
    <t>O=C1OC(C)CC1</t>
  </si>
  <si>
    <t>0, 1000, 2500, 5000, or 10,000 ppm corresponding to approximately 0, 50, 125, 250, or 500 mg/kg bw/day</t>
  </si>
  <si>
    <t>Hagan E. C., Hansen W. H., Fitzhugh O. G., Jenner P. M., Jones W. I., Taylor J. M., Long E. L., Nelson A. M. and Brouwer J. B.  (1967)  Food flavorings and compounds of related structure.  II.  Subacute and chronic toxicity.  Food and Cosmetic Toxicology, 5,  141-157.</t>
  </si>
  <si>
    <t>534-73-6</t>
  </si>
  <si>
    <t>Isomaltitol</t>
  </si>
  <si>
    <t>6-O-alpha-D-Glucopyranosyl-D-glucitol; (2S,3R,4R,5R)-6-[(2S,3R,4S,5S,6R)-3,4,5-trihydroxy-6-(hydroxymethyl)oxan-2-yl]oxyhexane-1,2,3,4,5-pentol</t>
  </si>
  <si>
    <t>C(C1C(C(C(C(O1)OCC(C(C(C(CO)O)O)O)O)O)O)O)O</t>
  </si>
  <si>
    <t>0, 5, 10, or 20%. Author: 5% equals 1.67 g/kg bw/day.</t>
  </si>
  <si>
    <t>Diarrhoea was observed in animals receiving 20% isomaltitol and, occasionally, in the 10% dose group.</t>
  </si>
  <si>
    <t>Hoffmann et al., 1978</t>
  </si>
  <si>
    <t>Hoffmann, K., Luckhaus, G., &amp; Muller, L. (1978) Bay; 3930/Palatinit, sub-chronic toxicity study in dogs with administration in the feed (13-week feeding study). Bayer A.G. Pharma Report Nr. 7987 v.6.12.1978. Unpublished report submitted to WHO by Bayer A.G.. Available from JECFA at http://www.inchem.org/documents/jecfa/jecmono/v16je13.htm.</t>
  </si>
  <si>
    <t>6358-85-6</t>
  </si>
  <si>
    <t>Diarylanilide Yellow</t>
  </si>
  <si>
    <t>C.I. Pigment Yellow 12; Rangoon Yellow; Benzidene Yellow; 2-[[4-[4-[(1-Anilino-1,3-dioxobutan-2-yl)diazenyl]-3-chlorophenyl]-2-chlorophenyl]diazenyl]-3-oxo-N-phenylbutanamide</t>
  </si>
  <si>
    <t>C32H26Cl2N6O4</t>
  </si>
  <si>
    <t>c1(c2cc(c(\N=N\C(C(Nc3ccccc3)=O)=C(\C)O)cc2)Cl)cc(c(\N=N\C(C(Nc2ccccc2)=O)=C(\C)O)cc1)Cl</t>
  </si>
  <si>
    <t>1N,2N,3N,4N,6N,7aY,8N,33N,34N,35N, 47gY</t>
  </si>
  <si>
    <t>1000</t>
  </si>
  <si>
    <t>0, 2.5, or 5.0% corresponding to 0, 1000, or 2000 mg/kg bw/day for males and 0, 1250, or 2500 mg/kg bw/day for females (OECD). After treatment, animals were allowed to recover for 28 weeks.</t>
  </si>
  <si>
    <t xml:space="preserve">Except for yellow staining and some isolated neoplasms, the only adverse clinical sign or pathologic lesion observed in treated rats was basophilic cytoplasm changes in hepatocytes of treated rats. </t>
  </si>
  <si>
    <t>NTP, 1978</t>
  </si>
  <si>
    <t xml:space="preserve">National Toxicology Program. (1978). Bioassay of diarylanilide yellow for possible carcinogenicity. National Cancer Institute carcinogenesis technical report series, 30, 1-82. Available from NTP at http://ntp.niehs.nih.gov/ntp/htdocs/lt_rpts/tr030.pdf. Reference for dose levels in mg/kg bw/day: OECD SIDS Dossier at https://hpvchemicals.oecd.org/UI/handler.axd?id=a783c2d7-2078-4cce-be49-013c49bdbf4a
</t>
  </si>
  <si>
    <t>616-91-1</t>
  </si>
  <si>
    <t>Acetylcysteine</t>
  </si>
  <si>
    <t>N-Acetyl-L-cysteine; N-Acetylcysteine; (2R)-2-acetamido-3-sulfanylpropanoic acid</t>
  </si>
  <si>
    <t>C5H9NO3S</t>
  </si>
  <si>
    <t>CC(=O)NC(CS)C(=O)O</t>
  </si>
  <si>
    <t>Oral: unspecified</t>
  </si>
  <si>
    <t>0, 250, 500, or 1000 mg/kg bw/day for 15 weeks prior to and during mating</t>
  </si>
  <si>
    <t>Reduced fertility</t>
  </si>
  <si>
    <t>Male fertility was reduced at ≥500 mg/kg bw/day with no adverse effects reported at 250 mg/kg bw/day. Therefore, the NOAEL from the study was 250 mg/kg bw/day. Note: in an 18-month study in rats, the NOAEL was 1000 mg/kg bw/day ((Johnston et al., 1983).</t>
  </si>
  <si>
    <t>Bonanomi &amp; Gazzaniga, 1980</t>
  </si>
  <si>
    <t>Bonanomi, L., &amp; Gazzaniga, A. (1980). Toxicological, pharmacokinetic and metabolic studies on acetylcysteine. European journal of respiratory diseases. Supplement, 111, 45-51.</t>
  </si>
  <si>
    <t>713-95-1</t>
  </si>
  <si>
    <t xml:space="preserve">delta-Dodecalactone </t>
  </si>
  <si>
    <t>6-Heptyloxan-2-one; Dodecano-1,5-lactone;  6-Heptyltetrahydro-2H-pyran-2-one; 5-Dodecanolide</t>
  </si>
  <si>
    <t>C12H22O2</t>
  </si>
  <si>
    <t>CCCCCCCC1CCCC(=O)O1</t>
  </si>
  <si>
    <t>0 or 300 mg/kg bw/day</t>
  </si>
  <si>
    <t>This study was performed at either a single dose level or multiple dose levels that produced no adverse effects.</t>
  </si>
  <si>
    <t>Fassett, 1961</t>
  </si>
  <si>
    <t>2519-30-4</t>
  </si>
  <si>
    <t xml:space="preserve">Brilliant black PN </t>
  </si>
  <si>
    <t xml:space="preserve">Brilliant Black BN; Black PN; Food black 1; Tetrasodium;(6Z)-4-acetamido-5-oxo-6-[[7-sulfonato-4-[(4-sulfonatophenyl)diazenyl]naphthalen-1-yl]hydrazinylidene]naphthalene-1,7-disulfonatefrom; Tetrasodium 4-acetamido-5-hydroxy-6-[(E)-{7-sulfonato-4-[(E)-(4-sulfonatophenyl)diazenyl]-1-naphthyl}diazenyl]-1,7-naphthalenedisulfonate </t>
  </si>
  <si>
    <t>C28H17N5Na4O14S4</t>
  </si>
  <si>
    <t>CC(=O)NC1=C2C(=C(C=C1)S(=O)(=O)[O-])C=C(C(=NNC3=C4C=C(C=CC4=C(C=C3)N=NC5=CC=C(C=C5)S(=O)(=O)[O-])S(=O)(=O)[O-])C2=O)S(=O)(=O)[O-].[Na+].[Na+].[Na+].[Na+]</t>
  </si>
  <si>
    <t>CFW</t>
  </si>
  <si>
    <t>0, 0.1, 0.25, 0.5, or 1.0%. Authors: 1.0% is approximately 1300 mg/kg bw/day)</t>
  </si>
  <si>
    <t>Drake et al., 1977</t>
  </si>
  <si>
    <t>Drake, J. P., Butterworth, K. R., Gaunt, I. F., &amp; Grasso, P. (1977). Long-term toxicity study of black PN in mice. Food and cosmetics toxicology, 15(6), 503-508</t>
  </si>
  <si>
    <t>123-99-9</t>
  </si>
  <si>
    <t>Nonanedioic acid</t>
  </si>
  <si>
    <t xml:space="preserve">Azelaic acid; Finacea; Anchoic acid
</t>
  </si>
  <si>
    <t>C9H16O4</t>
  </si>
  <si>
    <t>C(CCCCCCCC(=O)O)(=O)O</t>
  </si>
  <si>
    <t xml:space="preserve">0, 140, or 280 mg/kg bw/day
</t>
  </si>
  <si>
    <t>Mingrone et al., 1983</t>
  </si>
  <si>
    <t>Mingrone, G., Greco, A. V., Nazzaro-Porro, M., &amp; Passi, S. (1983). Toxicity of azelaic acid. Drugs under Experimental and Clinical Research, 9(6), 447-455.</t>
  </si>
  <si>
    <t>107-75-5</t>
  </si>
  <si>
    <t>Hydroxycitronellal</t>
  </si>
  <si>
    <t>7-Hydroxycitronellal; Citronellal hydrate; 7-Hydroxy-3,7-dimethyloctanal; 5-Heptyldihydrofuran-2(3H)-one; 2(3H)-Furanone, 5-heptyldihydro-; Undecanoic gamma-lacton</t>
  </si>
  <si>
    <t>CC(CCCC(C)(C)O)CC=O</t>
  </si>
  <si>
    <t>0, 0.1, or 0.5% corresponding to approximately 0, 50, or 250 mg/kg bw/day</t>
  </si>
  <si>
    <t>Bar and Griepentrog, 1967</t>
  </si>
  <si>
    <t xml:space="preserve">Bar V.F. and Griepentrog F. (1967) Where we stand concerning the evaluation of flavoring substances from the viewpoint of health. Medizin Ernahr. 8, 244-251. </t>
  </si>
  <si>
    <t>78-83-1</t>
  </si>
  <si>
    <t xml:space="preserve">2-Methyl-1-propanol </t>
  </si>
  <si>
    <t xml:space="preserve">Isobutanol; Isobutyl alcohol; 2-Methylpropan-1-ol
</t>
  </si>
  <si>
    <t>C4H10O</t>
  </si>
  <si>
    <t>CC(C)CO</t>
  </si>
  <si>
    <t>CD</t>
  </si>
  <si>
    <t xml:space="preserve">0, 100, 316, or 1000 mg/kg bw/day daily
</t>
  </si>
  <si>
    <t>Treatment-related clinical signs noted in the 1000 mg/kg dose group included hypoactivity, ataxia, salivation, labored respiration, rales, prostration, hypothermia, and emaciation.  Hypoactivity and ataxia were the most common clinical signs and these resolved primarily after week 4. There were no compound-related clinical signs in the 100 or 316 mg/kg dose groups. The mortality rate was 1/60, 1/60, 2/60, and 11/60 for the control, 100, 316, and 1000 mg/kg groups, respectively.  The only difference in body weights, body weight gain, or feed consumption was during weeks 1 and 2 of the study and were restricted to the 1000 mg/kg/day dose group. The mortality observed in the different dose groups was due to gavage errors, and was not due to compound administration.</t>
  </si>
  <si>
    <t>Toxicology Research Laboratories, 1987</t>
  </si>
  <si>
    <t>Rat Oral Subchronic Toxicity Study Final Report.  Compound: Isobutyl Alcohol. Toxicity Research Laboratories, Ltd. Muskegon, MI. TRL Study #032-002 dated 1987. Available from OECD SIDS for Isobutanol at https://hpvchemicals.oecd.org/UI/handler.axd?id=c215e862-45fb-4a03-8643-85155a519c6b</t>
  </si>
  <si>
    <t>112-14-1</t>
  </si>
  <si>
    <t>Octyl acetate</t>
  </si>
  <si>
    <t>Acetate C-8; Caprylyl acetate; 1-Octanol acetate; Acetic acid octyl ester</t>
  </si>
  <si>
    <t>CCCCCCCCOC(=O)C</t>
  </si>
  <si>
    <t xml:space="preserve">0, 100, 500, or 1000 mg/kg bw/day for 5 days a week. Dosing schedule (5/7) adjusted doses are 0, 71.4, 357, or 714.3 mg/kg bw/day
</t>
  </si>
  <si>
    <t xml:space="preserve">Octyl acetate produced several treatment related effects in the high-dose group: (1) slight reductions in body weight gain and food consumption (non-adverse), (2) increased liver/body weight ratio, (3) increased kidney/body weight ratio, and (4) evidence of mild tubular nephropathy in males. The increased liver/body weight ratio was also found in the mid-dose group. The authors of the study postulated that, due to the fact that there was no evidence of hepatotoxicity in the various serum enzyme parameters measured, the finding of increased liver weights in the mid- and high-dose animals may be just a response of the liver to the presence of an exogenous compound. No evidence of significant systemic toxicity was observed in the mid- or low-dose groups. JECFA:Mild tubular nephropathy was reported in the kidneys of high-dose males only. The specific findings consisted of increased incidence of dilated renal tubules in the cortical-medullary zone, containing granular casts and regenerative hyper-plasia in proximal convoluted tubules. This effect has been observed with aliphatic hydrocarbons in male rats and has been found to be associated with a minimal change in kidney function. Therefore, the finding of nephropathy in the high-dose group of male rats was not believed by the authors to have significant toxicological implications for humans. JECFA NOAEL: 1000 mg/kg bw.
</t>
  </si>
  <si>
    <t>Daughtrey et al., 1989</t>
  </si>
  <si>
    <t>Daughtrey, W. C., Eutermoser, M., Thompson, S. W., &amp; Biles, R. W. (1989). A subchronic toxicity study of octyl acetate in rats. Fundamental and Applied Toxicology, 12(2), 313-320. Reference for note: JECFA (1998). WHO Food Additive Series 40. Esters of aliphatic acyclic primary alcohols with aliphatic linear saturated carboxylic acids. Available at https://inchem.org/documents/jecfa/jecmono/v040je14.htm</t>
  </si>
  <si>
    <t>104-67-6</t>
  </si>
  <si>
    <t xml:space="preserve">g-Undecalactone </t>
  </si>
  <si>
    <t>5-Heptyloxolan-2-one; Undecano-1,4-lactone</t>
  </si>
  <si>
    <t>C11H20O2</t>
  </si>
  <si>
    <t>CCCCCCCC1CCC(=O)O1</t>
  </si>
  <si>
    <t>Bar V.F. and Griepentrog F.  (1967)  Where we stand concerning the evaluation of flavoring substances from the viewpoint of health.  Medizin Ernahr. 8, 244-251. Summary is available from EFSA Journal 2011; 9(7):2164. Scientific Opinion on Flavouring Group Evaluation 10, Revision 2 (FGE.10Rev2): Aliphatic primary and secondary saturated and unsaturated alcohols, aldehydes, acetals, carboxylic acids and esters containing an additional oxygenated functional group and lactones from chemical groups 9, 13 and 30.</t>
  </si>
  <si>
    <t>9005-71-4</t>
  </si>
  <si>
    <t>Polyoxyethylene (20) sorbitan tristearate</t>
  </si>
  <si>
    <t>Tween 65</t>
  </si>
  <si>
    <t>C100H194O28</t>
  </si>
  <si>
    <t>OCCOCCOCCOCCOCCOC1COC(C(OCCOCCOCCOCCOCCOC(CCCCCCCCCCCCCCCCC)=O)COCCOCCOCCOCCOCCOC(CCCCCCCCCCCCCCCCC)=O)C1OCCOCCOCCOCCOCCOC(CCCCCCCCCCCCCCCCC)=O</t>
  </si>
  <si>
    <t>Oser &amp; Oser, 1957a, b, 1956 a, b</t>
  </si>
  <si>
    <t xml:space="preserve">Oser, B. L. &amp; Oser, M. (1956a) J. Nutr., 60, 367; Oser, B. L. &amp; Oser, M. (1956b) J. Nutr., 60, 489; Oser, B. L. &amp; Oser, M. (1957a) J. Nutr., 61, 149; Oser, B. L. &amp; Oser, M. (1957b) J. Nutr., 61, 235. Summary is available from JECFA at http://www.inchem.org/documents/jecfa/jecmono/v05je47.htm    </t>
  </si>
  <si>
    <t>Octadecene</t>
  </si>
  <si>
    <t>C18 Isomerized Olefin; 1-Octadecene; Octadec-1-ene</t>
  </si>
  <si>
    <t>C18H36</t>
  </si>
  <si>
    <t>CCCCCCCCCCCCCCCCC=C</t>
  </si>
  <si>
    <t>Wistar [Han:RccHan:WIST]</t>
  </si>
  <si>
    <t>0, 100, 300, or 1,000 mg/kg bw/day</t>
  </si>
  <si>
    <t>Unkown, 2015</t>
  </si>
  <si>
    <t>Unknown, 2015. Available from ECHA via https://echa.europa.eu/registration-dossier/-/registered-dossier/13253/7/6/2/?documentUUID=5cbcac6a-3d7d-4287-b31d-dd4f0c884a80</t>
  </si>
  <si>
    <t>5550-12-9</t>
  </si>
  <si>
    <t>Disodium 5'-guanylate</t>
  </si>
  <si>
    <t>5'-Guanylic acid disodium salt; Disodium GMP; Disodium;[(2R,3S,4R,5R)-5-(2-amino-6-oxo-1H-purin-9-yl)-3,4-dihydroxyoxolan-2-yl]methyl phosphate</t>
  </si>
  <si>
    <t>C10H12N5Na2O8P</t>
  </si>
  <si>
    <t>C1=NC2=C(N1C3C(C(C(O3)COP(=O)([O-])[O-])O)O)NC(=NC2=O)N.[Na+].[Na+]</t>
  </si>
  <si>
    <t>Other</t>
  </si>
  <si>
    <t>0, 0.1, or 1% corresponding to approximately 0, 50, or 500 mg/kg bw/day for 3 to 6 months</t>
  </si>
  <si>
    <t>The authors stated that no significant abnormalities were noted in regards to spontaneous behaviour, body weight gain, food intake, haematology, urinalysis, and macroscopic and histological examination. However, data in tables included only a few subjects in each group so the authors' conclusions could not be confirmed.</t>
  </si>
  <si>
    <t>Usui et al., 1971</t>
  </si>
  <si>
    <t>585-86-4</t>
  </si>
  <si>
    <t>Lactitol</t>
  </si>
  <si>
    <t>4-O-beta-D-Galactopyranosyl-D-glucitol; (2S,3R,4R,5R)-4-[(2S,3R,4S,5R,6R)-3,4,5-Trihydroxy-6-(hydroxymethyl)oxan-2-yl]oxyhexane-1,2,3,5,6-pentol</t>
  </si>
  <si>
    <t>C([C@@H]1[C@@H]([C@@H]([C@H]([C@@H](O1)O[C@H]([C@@H](CO)O)[C@@H]([C@H](CO)O)O)O)O)O)O</t>
  </si>
  <si>
    <t>Sprague-Dawley [Slc:SD]</t>
  </si>
  <si>
    <t>0, 400, 2000, or 10,000 mg/kg bw/day</t>
  </si>
  <si>
    <t>Treatment related death, soft stool, diarrhea, decreased body weight gain and food intake and increased water consumption were observed in the 10 g/kg group. Urinalysis showed increased Ca excretion in the 2 and 10 g/kg groups. In the 10 g/kg group, there were increased Ca++ excretion and urine specific gravity and decreased K+ and Na+ excretion and urine volume. Hematologic examination showed decreased platelet count in the 10 g/kg group. Biochemical examination revealed highered A/G ratio in the 2 and 10 g/kg groups. In the 10 g/kg group, there were lowered level of total cholesterol, triglyceride, phospholipid, Na+, Cl- and total protein. Distention of the cecum with increased organ weight was seen pathologically in the 2 and 10 g/kg groups. In the 10 g/kg group, cecal mucosa was hyperplasic. The adrenal gland was hypertrophic in the zona glomerulosa in the 2 and 10 g/kg groups. In the 10 g/kg group, the adrenal weight was increased. Dilatation of renal tubules was also found in the 10 g/kg group. The above mentioned changes were satisfactorily reversible except for the increased cecum weight in the 10 g/kg group. Based on the results obtained, the NOAEL of this study was suggested to be 0.4 g/kg/day.</t>
  </si>
  <si>
    <t>Okazaki et al., 1994</t>
  </si>
  <si>
    <t>Okazaki, S., Kobayashi, J., Tamura, K., Nagatani, M., Hamasu, Y., &amp; Sumi, N. (1994). 52-week oral toxicity study of lactitol (NS-4) in rats followed by 9-week recovery test. The Journal of toxicological sciences, 19(Supplement III), 377-404.</t>
  </si>
  <si>
    <t>7336-20-1</t>
  </si>
  <si>
    <t xml:space="preserve">4,4'-Diamino-2,2'-stilbenedisulfonic acid, disodium salt </t>
  </si>
  <si>
    <t>Disodium 2,2'-[(E)-1,2-ethenediyl]bis(5-aminobenzenesulfonate); Disodium;5-amino-2-[(E)-2-(4-amino-2-sulfonatophenyl)ethenyl]benzenesulfonate; Amsonic acid disodium salt</t>
  </si>
  <si>
    <t>C14H14N2Na2O6S2</t>
  </si>
  <si>
    <t>C1=CC(=C(C=C1N)S(=O)(=O)[O-])C=CC2=C(C=C(C=C2)N)S(=O)(=O)[O-].[Na+].[Na+]</t>
  </si>
  <si>
    <t>1N,2N,3N,4Y,5aY,6N,7N,9N,10N,23N,29Y,33N,34N,35bY,36cY,41N,42N,43N,44N,45Y,46N,47bY</t>
  </si>
  <si>
    <t>0, 12,500, or 25,000 ppm equivalent to 0, 454.5, or 962.5 mg/kg bw/day in males and 0, 528, or 1085.5 mg/kg bw/day in females (EPA HPV)</t>
  </si>
  <si>
    <t>Stomach</t>
  </si>
  <si>
    <t>Ulcers of the forestomach or glandular stomach occurred in nine dosed male and five dosed female rats; a single control male had an ulcer of the glandular stomach. Although the incidences in dosed groups are low and are not statistically significant compared with control groups, the spontaneous occurrence of erosions or ulcers of the stomach in control animals is uncommon. In addition, these ulcers were relatively large (1-5 mm in diameter) and were noted at gross observation. Thus, ulcers of the forestomach and glandular stomach may have been related to the administration of 4,4'-diamino-2,2'-stilbenedisulfonic acid, disodium salt. EPA HPV NOAEL: 12,500 ppm.</t>
  </si>
  <si>
    <t>National Toxicology Program. (1992). Toxicology and Carcinogenesis Studies of 4, 4'-Diamino-2, 2'-Stilbenedisulfonic Acid Disodium Salt (CAS No. 7336-20-1) in F344 Rats and B6C3F1 Mice (Feed Studies). National Toxicology Program technical report series, 412, 1-244. Available from NTP at https://ntp.niehs.nih.gov/ntp/htdocs/lt_rpts/tr412.pdf. Reference for dose levels in mg/kg bw/day: EPA HPV at https://ofmpub.epa.gov/oppthpv/Public_Search.PublicTabs?SECTION=1&amp;epcount=12&amp;v_rs_list=25270742,25275008,25270755,25270712,25275019,25270735,25274988,25274897,25275001,25274882,25273352,25270728</t>
  </si>
  <si>
    <t>860-22-0</t>
  </si>
  <si>
    <t>FD &amp; C Blue No. 2</t>
  </si>
  <si>
    <t>Indigo Carmine; C.I. Acid Blue 74; Disodium;2-(3-hydroxy-5-sulfonato-1H-indol-2-yl)-3-oxoindole-5-sulfonate; Indigotine</t>
  </si>
  <si>
    <t>C16H8N2Na2O8S2</t>
  </si>
  <si>
    <t>C1=CC2=C(C=C1S(=O)(=O)[O-])C(=O)C(=C3C(=O)C4=C(N3)C=CC(=C4)S(=O)(=O)[O-])N2.[Na+].[Na+]</t>
  </si>
  <si>
    <t>1N,2N,3N,4N,5aY,6N,7N,9N,10Y,11N,12N,13N,15N,16N,17N,18bY,(28N,43N,44N),47bY</t>
  </si>
  <si>
    <t>0, 0.5, 1.0, 2.0, or 5.0% corresponding to approximately 0, 250, 500, 1000, or 2500 mg/kg bw/day</t>
  </si>
  <si>
    <t xml:space="preserve">Growth </t>
  </si>
  <si>
    <t>Growth inhibition occurred in the male animals fed Indigotine at the 2.0 and 5.0% levels. No effect was observed on survival, hematology, or organ weights. No significant pathologic changes were observed. There was a higher number of tumors in the 5.0% group but this was not statistically significant. Author NOEL: 1%</t>
  </si>
  <si>
    <t>Hansen et al., 1966</t>
  </si>
  <si>
    <t>Hansen, W. H., Fitzhugh, O. G., Nelson, A. A., &amp; Davis, K. J. (1966). Chronic toxicity of two food colors, brilliant blue FCF and indigotine. Toxicology and applied pharmacology, 8(1), 29-36.</t>
  </si>
  <si>
    <t>106-30-9</t>
  </si>
  <si>
    <t>Ethyl heptanoate</t>
  </si>
  <si>
    <t xml:space="preserve">Ethyl enanthate; Wine oil; Ethyl heptylate; Oenanthic ether; Grape oil; Ethyl oenanthate
</t>
  </si>
  <si>
    <t>CCCCCCC(=O)OCC</t>
  </si>
  <si>
    <t xml:space="preserve">0, 1000, or 10,000 ppm corresponding to approximately 0, 50, or 500 mg bw/kg/day
</t>
  </si>
  <si>
    <t>150-84-5</t>
  </si>
  <si>
    <t>Citronellyl acetate (Mixture with Geranyl acetate)</t>
  </si>
  <si>
    <t>Acetic acid, citronellyl ester; 3,7-Dimethyloct-6-enyl acetate</t>
  </si>
  <si>
    <t>CC(CCC=C(C)C)CCOC(=O)C</t>
  </si>
  <si>
    <t>0, 1000, or 2000 mg/kg bw 5 days a week. As it's a mixture of 71% geranyl acetate and 29% citronellyl acetate and the doses were given 5 days a week, the adjusted dose for 2,000 mg/kg bw corresponds to estimated an 1014 mg geranyl acetate/kg bw/day and 414 mg citronellyl acetate/kg bw/day.</t>
  </si>
  <si>
    <t>Bodyweight and survival</t>
  </si>
  <si>
    <t>The cumulative toxicity of geranyl acetate and cytronellyl acetate in the 2-year study was indicated by the significantly shorter survival of high dose male rats. Throughout most of the 2-year study, mean body weights of high dose rats  of each sex were lower than those of the controls.</t>
  </si>
  <si>
    <t>NTP, 1987</t>
  </si>
  <si>
    <t>National Toxicology Program. (1987). NTP Carcinogenesis Studies of Food Grade Geranyl Acetate (71% Geranyl Acetate, 29% Citronellyl Acetate)(CAS No. 105-87-3) in F344/N Rats and B6C3F1 Mice (Gavage Study). National Toxicology Program technical report series, 252, 1-162.</t>
  </si>
  <si>
    <t>134-20-3</t>
  </si>
  <si>
    <t>Methyl anthranilate</t>
  </si>
  <si>
    <t>Methyl 2-aminobenzoate; 2-Aminobenzoic acid methyl ester; Methyl o-aminobenzoate</t>
  </si>
  <si>
    <t>C8H9NO2</t>
  </si>
  <si>
    <t>C(C=1C(N)=CC=CC1)(=O)OC</t>
  </si>
  <si>
    <t>0, 3000, or 10000 ppm approximately equivalent to 150-300 and 500-1000 mg/kg bw</t>
  </si>
  <si>
    <t>Liver and kidney</t>
  </si>
  <si>
    <t>The only observable effects noted at the 10,000 ppm level were increases in the average weights of the liver and kidneys, and slight (minimal) histological changes in the kidneys.</t>
  </si>
  <si>
    <t>Dow, 1967</t>
  </si>
  <si>
    <t>75-98-9</t>
  </si>
  <si>
    <t>Pivalic acid</t>
  </si>
  <si>
    <t>2,2-Dimethylpropanoic acid; Propanoic acid, 2,2-dimethyl-</t>
  </si>
  <si>
    <t>CC(C(=O)O)(C)C</t>
  </si>
  <si>
    <t xml:space="preserve">Sprague-Dawley [Crl:CD(SD)]
</t>
  </si>
  <si>
    <t xml:space="preserve">91
</t>
  </si>
  <si>
    <t>300</t>
  </si>
  <si>
    <t xml:space="preserve">0, 25, 125, or 300/(375 until Day 22) mg/kg bw/day daily
</t>
  </si>
  <si>
    <t>Well tolerated at doses up to 125 mg/kg bw/day with only minor findings reported in a few of the parameters examined. The dose level of 125 mg/kg bw/day was therefore considered to be a clear NOAEL. Treatment-related mortality was seen at 375 mg/kg bw/day and resulted in the high dose being lowered to 300 mg/kg bw/day from Week 4 of treatment. Two further deaths occurred at this revised dose level. However, these deaths are considered the result of the physical properties of the test item (an acid) causing local irritation effects in the respiratory tract (due to accidental aspiration during the dosing procedure) or the stomach and were not indicative of systemic toxicity. Therefore it is possible to consider the dose level of 300 mg/kg/day as a NOAEL for systemic toxicity of Pivalic acid.</t>
  </si>
  <si>
    <t>Unknown, 2021</t>
  </si>
  <si>
    <t>Unknown, 2021. Available from ECHA at https://echa.europa.eu/registration-dossier/-/registered-dossier/18932/7/6/2/?documentUUID=7f5ddada-aa1d-4851-823b-e2e958f9a129</t>
  </si>
  <si>
    <t>205687-03-2</t>
  </si>
  <si>
    <t>Dihydrocapsiate</t>
  </si>
  <si>
    <t>4-Hydroxy-3-methoxybenzyl 8-methylnonanoate; (4-Hydroxy-3-methoxyphenyl)methyl 8-methylnonanoate</t>
  </si>
  <si>
    <t>C18H28O4</t>
  </si>
  <si>
    <t>O=C(OCc1cc(OC)c(O)cc1)CCCCCCC(C)C</t>
  </si>
  <si>
    <t>1N,2N,3N,4N,6N,7N,9N,10N,23N,29Y,33N,34bY. Aromatic product: Q1 to 35aY,38N,39N,40b(i)Y(Class I). Alcohol: 1bY (Class I)</t>
  </si>
  <si>
    <t>0, 100, 300, or 1000 mg/kg bw/day for 26 weeks followed by 4 weeks of recovery period</t>
  </si>
  <si>
    <t>Higher mean platelet counts in male animals of the high-dose group, which persisted until the end of the recovery period. Regarding clinical-chemistry parameters ALT activity and total serum protein (TP) levels were significantly increased in the high-dose group in both sexes. Total cholesterol and phospholipid levels were increased in high-dose animals (significantly only in males, also at the mid dose). High-dose animals of both sexes had higher calcium levels, which according to the study report might be attributable to the increase in the level of the calcium-binding protein, albumin. At the end of the recovery period the only significant differences between the high-dose group and the controls were shifts in specific protein fractions and slightly, but not significantly, higher TP levels in both sexes. Activity of ALT in females was also still considerably higher compared with the controls. Absolute and relative liver weights were significantly increased in both sexes of the high-dose group. Other differences in the high-dose group concerned either absolute or relative weights, i.e. higher relative weights of the salivary gland, heart, spleen and kidneys in males and higher absolute weights of the pituitary gland (also significant in the mid-dose group), salivary gland,  heart,  lung  and  kidneys  in  females.  After  the  recovery  period,  high-dose  females  had significantly  increased  relative  liver  and  pituitary  weights. Histopathological examinations of the liver revealed a higher incidence of periportal hepatocyte hypertrophy compared with the controls in both sexes of the high-dose group. Both sexes showed a higher incidence of hyaline urinary cast in the kidneys. Note: EFSA NOAEL: 300 mg/kg bw/day, study author NOAEL: 1000 mg/kg bw/day. Other 2 subchronic toxicity studies also yielded NOAELs of 300 mg/kg bw/day.</t>
  </si>
  <si>
    <t>Kodama et al., 2010</t>
  </si>
  <si>
    <t>Kodama, T., Masuyama, T., Kayahara, T., Tsubuku, S., Ohishi, T., Wagner, B. M., &amp; Bernard, B. K. (2010). Studies of the toxicological potential of capsinoids XIV: a 26-week gavage toxicity study of dihydrocapsiate in rats. International journal of toxicology, 29(2_suppl), 27S-54S. Note: a detailed discussion of the study is available from EFSA: EFSA Journal 2012;10(7):2812. Scientific Opinion on dihydrocapsiate.</t>
  </si>
  <si>
    <t>2173-56-0</t>
  </si>
  <si>
    <t>Pentyl pentanoate</t>
  </si>
  <si>
    <t xml:space="preserve">Amyl valerianate; Valeric acid, pentyl ester
</t>
  </si>
  <si>
    <t>C(CCCC)(=O)OCCCCC</t>
  </si>
  <si>
    <t>Osborne-mendel</t>
  </si>
  <si>
    <t xml:space="preserve">0, 1,000, or 10,000 ppm corresponding to approximately 0, 50, or 500 mg/kg bw/day
</t>
  </si>
  <si>
    <t xml:space="preserve">Hagan, E. C., Hansen, W. H., Fitzhugh, O. G., Jenner, P. M., Jones, W. I., Taylor, J. M., Long, E. L., Nelson, A. A., and Brouwer, J. B. (1967) Food flavouring compounds of related structure. II. Subacute and chronic toxicity. Food and Cosmetics Toxicology 5, 141-157.
</t>
  </si>
  <si>
    <t>52-89-1</t>
  </si>
  <si>
    <t>L-Cysteine hydrochloride</t>
  </si>
  <si>
    <t>(2R)-2-amino-3-sulfanylpropanoic acid;hydrochloride</t>
  </si>
  <si>
    <t>C3H8ClNO2S</t>
  </si>
  <si>
    <t>C(C(C(=O)O)N)S.Cl</t>
  </si>
  <si>
    <t xml:space="preserve">F344 DuCrj </t>
  </si>
  <si>
    <t xml:space="preserve">0, 0.25, or 0.5% in the drinking water equivalent to 0, 133, or 235 mg/kg bw/day in males and 0, 148, or 280 mg/kg bw/day for females (IMAP)
</t>
  </si>
  <si>
    <t>Kidney</t>
  </si>
  <si>
    <t>The body weights of male and female rats treated with LCM tended to be less than those of control rats. Values for A/G, ALP, GOT, and GPT in males, and A/G, GOT in females were signifiantly higher in the 0.5% group than in the control group. Values for TG and BUN in males, and BUN and Cr in females were also significantly elevated in the 0.5% group. There were no significant differences in urinalysis data and peripheral blood findings between the experimental groups and the control group. Necrosis of the renal papillae was seen in six of 38 females rats in the 0.5% group and 2 of 43 in the 0.25% group, in the 0.5% group, the incidence being significant (p&lt;0.05). Hyperplasia of the kidney pelvis was also evident in single females of both treated groups along with calcification in 2 rats of the 0.5% group. Focal necrosis of the proximal tubules (2/41 males and 1/38 female at 0.5%) were reported (not statistically significant).</t>
  </si>
  <si>
    <t xml:space="preserve">Kitahori et al., 1997
</t>
  </si>
  <si>
    <t>Kitahori, Y., Konishi, N., Nakagawa, Y., Cho, M., Naitoh, H., Yamamoto, K., ... &amp; Hiasa, Y. (1997). Lack of carcinogenicity of L-cysteine monohydrochloride in Fischer 344 rats. Journal of Toxicologic Pathology, 10(2), 83-89. reference for dose levels in mg/kg bw/day: IMAP Group Assessment Report, Cysteine and its salts: Human halth tier II assessment (2020). Available at https://www.industrialchemicals.gov.au/sites/default/files/Cysteine%20and%20its%20salts_Human%20health%20tier%20II%20assessment.pdf</t>
  </si>
  <si>
    <t>100-52-7</t>
  </si>
  <si>
    <t>Benzaldehyde</t>
  </si>
  <si>
    <t>Benzoic aldehyde; Phenylmethanal; Benzenecarbonal</t>
  </si>
  <si>
    <t>C7H6O</t>
  </si>
  <si>
    <t>c1ccc(cc1)C=O</t>
  </si>
  <si>
    <t>286</t>
  </si>
  <si>
    <t>0, 50, 100, 200, 400, or 800 mg/kg 5 days/week for 13 weeks. Dosing schedule (5/7) adjusted dose levels are 0, 36, 71.4, 143, 286, or 571 mg/kg bw/day</t>
  </si>
  <si>
    <t>Administration of 400 mg/kg bw/day to rats resulted in forestomach hyperplasia and hyperkeratosis. Deaths occurred in both sexes of rats on 800 mg/kg bw/day. Body-weight gain was depressed (by 26%) in male rats on 800 mg/kg bw/day. Necrotic and degenerative lesions were seen in the cerebellar and hippocampal regions of the brain in both sexes of rats given 800 mg/kg bw/day. Degeneration and/or necrosis of the liver occured at 800 mg/kg. Renal tubular necrosis occurred in male and female rats on 800 mg/kg bw/day. Mild epithelial hyperplasia or hyperkeratosis of the forestomach was seen in male and female rats on 800 mg/kg bw/day. Note: Author NOAEL: 400 mg/kg bw. EPA IRIS LOAEL: 400 mg/kg bw, EPA IRIS and HPV NOEL: 200 mg/kg bw. FDA NOAEL: 400 mg/kg bw.</t>
  </si>
  <si>
    <t>Kluwe et al., 1983</t>
  </si>
  <si>
    <t>Kluwe, W. M., Montgomery, C. A., Giles, H. D., &amp; Prejean, J. D. (1983). Encephalopathy in rats and nephropathy in rats and mice after subchronic oral exposure to benzaldehyde. Food and Chemical Toxicology, 21(3), 245-250. Summary is Available from EPA IRIS at https://cfpub.epa.gov/ncea/iris/iris_documents/documents/subst/0332_summary.pdf</t>
  </si>
  <si>
    <t>590-01-2</t>
  </si>
  <si>
    <t>Propanoic acid, butyl ester</t>
  </si>
  <si>
    <t xml:space="preserve">Butyl propanoate; Butyl propionate
</t>
  </si>
  <si>
    <t>C(CC)(=O)OCCCC</t>
  </si>
  <si>
    <t>348</t>
  </si>
  <si>
    <t xml:space="preserve">Targeted exposure concentrations - 0, 250, 750 and 1500 ppm; measured exposure concentrations - 0, 247, 747 and 1521 ppm 6 hours a day, 5 days a week, for 13 consecutive weeks. 1500 ppm is is approximately 695.2 mg/kg bw/day and 750 ppm is 348 mg/kg bw/day assuming 100% absorption.
</t>
  </si>
  <si>
    <t>Reduced body weight gains and food consumption in the 1500 ppm group males essentially throughout the exposure period, slight and transient reductions in body weight gain in the 1500 ppm group females and histopathologic lesions of the nasal tissues in the 750 and 1500 ppm group animals. Based on the data obtained during the 8-week recovery (nonexposure) period, the effects on body weight gain and food consumption were completely reversible. The histopathological lesions showed substantial to complete reversibility at the end of the 8-week recovery period. Based on the exposure related lesions observed in the nasal tissues at the study week 13 primary necropsy, the NOEL for olfactory epithelium damage was considered to be 247 ppm. The NOEL for systemic toxicity, based on decreased body weight gain was considered to be 747 ppm.</t>
  </si>
  <si>
    <t>Unknown, 1996, 1997</t>
  </si>
  <si>
    <t xml:space="preserve">Unknown, 1996, 1997. Available from ECHA at  https://echa.europa.eu/registration-dossier/-/registered-dossier/21655/7/6/3.
</t>
  </si>
  <si>
    <t>705-86-2</t>
  </si>
  <si>
    <t xml:space="preserve">d-Decalactone </t>
  </si>
  <si>
    <t>Decano-1,5-lactone; 6-Pentyloxan-2-one; 6-Pentyltetrahydro-2H-pyran-2-one; 5-Decanolide; 2H-Pyran-2-one, tetrahydro-6-pentyl-</t>
  </si>
  <si>
    <t>C10H18O2</t>
  </si>
  <si>
    <t>CCCCCC1CCCC(=O)O1</t>
  </si>
  <si>
    <t>0, 0.01, or 1% corresponding to 0, 1.5, or 150 mg/kg bw/day</t>
  </si>
  <si>
    <t>Fassett, 1961 or Wilson, 1961</t>
  </si>
  <si>
    <t>Fassett D, 1961. Biological investigation of lactones as flavoring agents for margarine. March 16, 1961. Unpublished data submitted by EFFA to SCF. Summary is available from EFSA Journal 2011; 9(7):2164. Scientific Opinion on Flavouring Group Evaluation 10, Revision 2 (FGE.10Rev2): Aliphatic primary and secondary saturated and unsaturated alcohols, aldehydes, acetals, carboxylic acids and esters containing an additional oxygenated functional group and lactones from chemical groups 9, 13 and 30. JECFA reference: Wilson, F. (1961) Biological investigation of lactones as flavoring agents for margarine. Unpublished report to the Research Institute for Fragrance Materials. Submitted to WHO by Flavor and Extract Manufacturers Association of the United States. Available from JECFA WHO Food Additive Series: 48. Aliphatic acyclic diols, triols, and related substances at  https://inchem.org/documents/jecfa/jecmono/v48je16.htm</t>
  </si>
  <si>
    <t>26446-38-8</t>
  </si>
  <si>
    <t>Sucrose monopalmitate</t>
  </si>
  <si>
    <t>Sucrose, 6-palmitate; Ryoto Sugar Ester P 599</t>
  </si>
  <si>
    <t>C28H52O12</t>
  </si>
  <si>
    <t>O=C(OCC(OC(OC(OC(C(O)C1O)CO)C1O)(C2O)CO)C2O)CCCCCCCCCCCCCCC</t>
  </si>
  <si>
    <t>0, 0.3, 1, or 3 % corresponding to approximately 0, 150, 500, or 1500 mg/kg bw/day</t>
  </si>
  <si>
    <t>Bodyweight and growth</t>
  </si>
  <si>
    <t>The first half-year growth rate and the 78-week mean body weights of the 3% group females were significantly lowered; food consumption in the 3% group males was significantly lower at 26 weeks and slightly below that of controls in the first year; and the food efficiency of the 3% group females was slightly lowered in the first quarter year.</t>
  </si>
  <si>
    <t>Paynter, 1966</t>
  </si>
  <si>
    <t>34212-83-4</t>
  </si>
  <si>
    <t>Glutathione, sodium salt</t>
  </si>
  <si>
    <t>DL-gamma-glutamyl-DL-cysteinyl-glycine sodium salt</t>
  </si>
  <si>
    <t>C10H15N3Na2O6S</t>
  </si>
  <si>
    <t>C(CC(=O)NC(CS)C(=O)NCC(=O)[O-])C(C(=O)[O-])N.[Na+].[Na+]</t>
  </si>
  <si>
    <t>Intravenous</t>
  </si>
  <si>
    <t>0, 30, 100, or 300 mg/kg bw/day</t>
  </si>
  <si>
    <t>No adverse effects in dams or offspring.</t>
  </si>
  <si>
    <t>Suzuki et al., 1972</t>
  </si>
  <si>
    <t>Suzuki, H.; Miki, S.; Oshima, M.; Sado, T. 1972. Chronic toxicity and teratogenicity studies of glutathione sodium salt. Clinical Reports 6:2393 [Engl. Translation]. Summary is availabe from GRAS Notice 293 for Glutathione. Available from FDA at http://wayback.archive-it.org/7993/20171031050805/https://www.fda.gov/downloads/Food/IngredientsPackagingLabeling/GRAS/NoticeInventory/UCM269318.pdf pg. 27 of pdf</t>
  </si>
  <si>
    <t>131298-44-7</t>
  </si>
  <si>
    <t>Isodecyl benzoate</t>
  </si>
  <si>
    <t xml:space="preserve">8-Methylnonyl benzoate </t>
  </si>
  <si>
    <t>C17H26O2</t>
  </si>
  <si>
    <t>CC(C)CCCCCCCOC(=O)c1ccccc1</t>
  </si>
  <si>
    <t>619</t>
  </si>
  <si>
    <t xml:space="preserve">0, 1000, 3000, or 10,000 ppm for 91-92 days. 10,000 ppm is 619 mg/kg bw/day in males and 736 mg/g bw/day in females.
</t>
  </si>
  <si>
    <t>No adverse effects observed.</t>
  </si>
  <si>
    <t>Unknown, 2009</t>
  </si>
  <si>
    <t>Unknown, 2009. Available from ECHA at https://echa.europa.eu/registration-dossier/-/registered-dossier/9732/7/6/2</t>
  </si>
  <si>
    <t>5567-15-7</t>
  </si>
  <si>
    <t>Pigment yellow 83</t>
  </si>
  <si>
    <t>C.I. Pigment Yellow 83; 2-[[2-Chloro-4-[3-chloro-4-[[1-(4-chloro-2,5-dimethoxyanilino)-1,3-dioxobutan-2-yl]diazenyl]phenyl]phenyl]diazenyl]-N-(4-chloro-2,5-dimethoxyphenyl)-3-oxobutanamide</t>
  </si>
  <si>
    <t>C36H32Cl4N6O8</t>
  </si>
  <si>
    <t>CC(=O)C(/N=N/c1c(cc(cc1)c2cc(c(cc2)/N=N/C(C(=O)Nc3c(cc(c(c3)OC)Cl)OC)C(=O)C)Cl)Cl)C(=O)Nc4c(cc(c(c4)OC)Cl)OC</t>
  </si>
  <si>
    <t>1N,2N,3N,4N,6N,7aY,8N,33N,34N,35N,47gY</t>
  </si>
  <si>
    <t>630</t>
  </si>
  <si>
    <t>0, 1000, 3000, or 9000 ppm equivalent to 0, 68, 205, and 630 mg/kg bw/day</t>
  </si>
  <si>
    <t>Leuschner, 1978</t>
  </si>
  <si>
    <t xml:space="preserve">Leuschner, F. (1978). Carcinogenicity studies on different diarylide yellow pigments in mice and rats. Toxicology Letters, 2(5), 253-260. </t>
  </si>
  <si>
    <t>9005-67-8</t>
  </si>
  <si>
    <t>Polysorbate 60</t>
  </si>
  <si>
    <t xml:space="preserve">Tween 60; Polyethylene glycol sorbitan monostearate; Polyoxyethylene sorbitan monostearate
</t>
  </si>
  <si>
    <t xml:space="preserve">C64H126O26
</t>
  </si>
  <si>
    <t>O=C(CCCCCCCCCCCCCCCCC)OCCOCCOCC(C1C(C(CO1)OCCOCCOCCOCCOCCOCCO)OCCOCCOCCOCCOCCOCCO)OCCOCCOCCOCCOCCOCCO</t>
  </si>
  <si>
    <t>0, 2, 5, 10, or 25% equivalent to approximately 0, 1000, 2500, 5000, or 12,500  mg/kg bw/day</t>
  </si>
  <si>
    <t>Diarrhea</t>
  </si>
  <si>
    <t>Diarrhea was apparent throughout life in rats fed the test chemical, severe at 25%, moderate at 10%, and slight at 5%. No diarrhea was notes at 2% dose level. Significant growth depression occurred in some groups at the 25% feeding level but in none at 10% or below. Adverse effects were more pronounced in males than in females. The inferior weight gain shown by male rats on the test chemical was statistically significant only at the 12-week period. Early growth depression in males fed 25% of the test chemical was accompanied by reduced food efficiency. Most animals on the highest emulsifier dosage had livers which were enlarged and more friable than normal. No significant liver enlargement occurred in rats at lower dosages. With the test chemical treatment, cecal enlargement was moderate at the 25% level and to a lesser degree at the 10% level. The increased size of the cecum was obvious at autopsy and the weight of the wall also proved to be greater for the test animals than for the controls. Increased hepatic cell vacuolation at 25% was less-not enough to be a distinct difference. With the test chemical, the enlarged ceca were normal microscopically. Based on the observations made, the NOAEL is 1000 mg/kg bw/day. While ECHA and FDA conservatively placed the NOAEL at 2%, it might be as high as 5%.</t>
  </si>
  <si>
    <t>Fitzhugh et al., 1959</t>
  </si>
  <si>
    <t>Fitzhugh, O. G., Bourke, A. R., Nelson, A. A., &amp; Frawley, J. P. (1959). Chronic oral toxicities of four stearic acid emulsifiers. Toxicology and Applied Pharmacology, 1(3), 315-331.</t>
  </si>
  <si>
    <t>77-90-7</t>
  </si>
  <si>
    <t>Acetyl tributyl citrate</t>
  </si>
  <si>
    <t xml:space="preserve">Tributyl-2-acetyloxypropane-1,2,3-tricarboxylate; Tributyl O-acetylcitrate
</t>
  </si>
  <si>
    <t>C20H34O8</t>
  </si>
  <si>
    <t>C(C)(=O)OC(CC(=O)OCCCC)(CC(=O)OCCCC)C(=O)OCCCC</t>
  </si>
  <si>
    <t>0, 100, 300, or 1000 mg/kg bw/day</t>
  </si>
  <si>
    <t xml:space="preserve">For the chronic toxicity part, a sacrifice was performed after 52 weeks. The NOAEL was at 300 mg/kg bw/d for males and 1000 mg/kg bw/d for females based on effects on body weight at 1000 mg/kg bw/d (males) and on the slight increased in liver weights and on centrilobular hypertrophy in the liver noted at 1000 mg/kg bw/d (both sexes). 104-week: mean body weights and mean body weight gains reduction were observed in males in the mid and high-dosed groups and in highdosed group in females. Absolute and relative liver weight increased significantly in males and females at 1000 mg/kg bw/d. An increased incidence of hepatocellular hypertrophy was noted at 1000 mg/kg bw/d in males (5/50 vs 0/50 in control) as well as a minimal to moderate single cell necrosis of hepatocytes in males (7/50 vs 0/50) and female (1/50 vs 0/50) at the highest dose. According to the authors, the relative liver weight increase along with an increased incidence of hepatocellular hypertrophy at 1000 mg/kg bw/d in males was considered to be the morphologic expression of an adaptive metabolic response rather than a toxic effect, although it is not possible to affirm and reject the possibility of a pathological effect. The origin of single cell necrosis in hepatocytes of individual high-dosed males or females remained unclear. Authors proposed a NOAEL at 300 mg/kg bw/d for males and 1000 mg/kg bw/d for females based on effects to body weights at 1000 mg/kg bw/d in males and on the slight increase in liver weights and on centrilobular hypertrophy in the liver at 1000 mg/kg bw/day in both sexes. 
</t>
  </si>
  <si>
    <t>Sommer, 2005</t>
  </si>
  <si>
    <t>Sommer, 2005. Summary and discussion is available from ECHA Analysis of the most appropriate risk management option: tributyl O-acetylcitrate (2016) at https://echa.europa.eu/documents/10162/eb84e85b-3bb5-a918-65d9-663810e8fb1f</t>
  </si>
  <si>
    <t>108-30-5</t>
  </si>
  <si>
    <t>Succinic anhydride</t>
  </si>
  <si>
    <t>Dihydrofuran-2,5-dione; Dihydro-2,5-furandione; Oxolane-2,5-dione; Succinic acid anhydride</t>
  </si>
  <si>
    <t>C4H4O3</t>
  </si>
  <si>
    <t>C1(CCC(=O)O1)=O</t>
  </si>
  <si>
    <t>1N,2N,3N,4N,6N,7N,9N,10Y,11Y. Hydrolysis product: 1c(i)Y</t>
  </si>
  <si>
    <t>0, 50, or 100 mg/kg bw 5 times a week. Dosing schedule (5/7) adjusted dose levels are 0, 36, or 71.4 mg/kg bw/day</t>
  </si>
  <si>
    <t>Mean body weights of high dose male rats were approx. 6% lower than those of the control during the 2nd year of the study. Mean body weights of high dose female rats were approx. 8% lower than those of the control during the 2nd year of the study.</t>
  </si>
  <si>
    <t>NTP, 1990</t>
  </si>
  <si>
    <t>TR-373: Toxicology and Carcinogenesis Studies of Succinic Anhydride in F344/N Rats and B6C3F1 Mice (Gavage Studies), 1990. Available from NTP at https://ntp.niehs.nih.gov/ntp/htdocs/lt_rpts/tr373.pdf</t>
  </si>
  <si>
    <t xml:space="preserve"> 23386-52-9</t>
  </si>
  <si>
    <t xml:space="preserve">Dicyclohexyl sulfosuccinate sodium salt </t>
  </si>
  <si>
    <t>Dicyclohexyl sodium sulfosuccinate; Sodium dicyclohexyl sulfosuccinate; Sodium;1,4-dicyclohexyloxy-1,4-dioxobutane-2-sulfonate</t>
  </si>
  <si>
    <t>C16H25NaO7S</t>
  </si>
  <si>
    <t>C1CCC(CC1)OC(=O)CC(C(=O)OC2CCCCC2)S(=O)(=O)[O-].[Na+]</t>
  </si>
  <si>
    <t>1N,2N,3N,4Y,5aY,6N,7N,9N,10N,23N,29N,30bY</t>
  </si>
  <si>
    <t xml:space="preserve">Charles River Albino
</t>
  </si>
  <si>
    <t>0 or 10,000 ppm calculated to be 750 mg/kg bw/day (ECHA)</t>
  </si>
  <si>
    <t xml:space="preserve">No adverse effects reported. 
</t>
  </si>
  <si>
    <t>Industrial Biotest, 1969</t>
  </si>
  <si>
    <t>Industrial BIO-TEST Laboratories, Inc. 1969. Ninety-day subacute oral toxicity of Aerosol A-196, Aerosol IB, Aerosol AY, Aerosol MA, Aerosol OT and Aerosol TR in albino rats. Report No. B7409 to American Cyanamid. Summary is Available from ECHA at http://echa.europa.eu/registration-dossier/-/registered-dossier/5607/7/6/2.</t>
  </si>
  <si>
    <t xml:space="preserve">
</t>
  </si>
  <si>
    <t>110-94-1</t>
  </si>
  <si>
    <t>Glutaric acid</t>
  </si>
  <si>
    <t xml:space="preserve">Pentanedioic acid
</t>
  </si>
  <si>
    <t>C5H8O4</t>
  </si>
  <si>
    <t>C(CC(=O)O)CC(=O)O</t>
  </si>
  <si>
    <t>0, 1, 3, or 5% from days 1 to 10 (corresponding to 0, 250, 750, or 1250 mg/kg bw/day) and 0, 0.5, 1, or 2% from days 11 to 90 (corresponding to 0, 125, 250, or 500 mg/kg bw/day)</t>
  </si>
  <si>
    <t xml:space="preserve">Body weight gain
</t>
  </si>
  <si>
    <t xml:space="preserve">After 10 days, body weights were decreased (no other data) at 3% glutaric acid and above (about 750 mg/kg body weight) in the females and at 5% (about 1250 mg/kg body weight) in the males. Body weight gains were delayed in all animals of the high dose group during the entire study. All other examinations, including the histology of the testes and ovaries, did not reveal unusual findings. Thus, the LOAEL was 2% (about 500 mg/kg body weight and day) and the NOAEL 1% glutaric acid in the diet (about 250 mg/kg body weight and day).
</t>
  </si>
  <si>
    <t xml:space="preserve">DuPont, 2002
</t>
  </si>
  <si>
    <t>DuPont (E.I. du Pont de Nemours and Company) (2002) Robust summary for glutaric acid. Robust Summaries &amp; Test Plans: Dicarboxylic Acids Category HPV Revised Test Plan, Appendix A, 12 Aug 2002. DuPont, Wilmington, DE, unpublished. Summary is available from Hartwig A, MAK Commission. Glutaric acid. MAK Value Documentation – Translation of the German version from 2019. MAK Collect Occup Health Saf. 2020 Oct;5(3):Doc053. DOI: 10.34865/mb11094e5_3or at https://series.publisso.de/sites/default/files/documents/series/mak/dam/Vol2020/Iss3/Doc053/mb11094e5_3or.pdf</t>
  </si>
  <si>
    <t>71-36-3</t>
  </si>
  <si>
    <t>n-Butanol</t>
  </si>
  <si>
    <t xml:space="preserve">1-Butanol; Butyl alchol; Butan-1-ol
</t>
  </si>
  <si>
    <t>C(CCC)O</t>
  </si>
  <si>
    <t xml:space="preserve">0, 30, 125, or 500 mg/kg bw/day
</t>
  </si>
  <si>
    <t>Neurological</t>
  </si>
  <si>
    <t>Ataxia and hypoactivity were consistently observed in high-dosed (500 mg/kg bw/day) males and females during the final 6 weeks of the dosing period. Thus, the 125 mg/kg/day dose of butanol is considered a NOAEL for central nervous system effects in rats.</t>
  </si>
  <si>
    <t>U.S. EPA, 1986</t>
  </si>
  <si>
    <t>U.S. EPA. 1986. Butanol: Rat oral subchronic toxicity study. Office of Solid Waste, Washington, DC. Available from EPA (IRIS 0140) at https://cfpub.epa.gov/ncea/iris/iris_documents/documents/subst/0140_summary.pdf</t>
  </si>
  <si>
    <t>614-33-5</t>
  </si>
  <si>
    <t>Glyceryl tribenzoate</t>
  </si>
  <si>
    <t>Tribenzoin; 2,3-Dibenzoyloxypropyl benzoate</t>
  </si>
  <si>
    <t>C24H20O6</t>
  </si>
  <si>
    <t>O=C(OCC(COC(=O)c1ccccc1)OC(=O)c1ccccc1)c1ccccc1</t>
  </si>
  <si>
    <t>1N,2N,3N,4N,6N,7N,9N,10N,23N,29Y,33N,34bY. Benzoic acid: Q1jY, (Class I). Non-aromatic portion (glycerol):1dY (Class I)</t>
  </si>
  <si>
    <t>0, 120, 600, or 2600 mg/kg bw/day</t>
  </si>
  <si>
    <t>Growth and food utalization</t>
  </si>
  <si>
    <t>Weekly measurement of body weight and food consumption revealed depressed growth rate and efficiency of food use in males at the high dose.</t>
  </si>
  <si>
    <t>Carson, S. (1972). 90-day studies with glyceryl tribenzoate in rats. Unpublished report. Submitted to WHO by Flavor and Extracts Manufacturers Association of the United States. Available from the WHO Food Additive Series: 48, Safety Evaluation of Certain Food Additives and Contaminants, Benzyl Derivatives at http://www.inchem.org/documents/jecfa/jecmono/v48je14.htm</t>
  </si>
  <si>
    <t>8004-92-0</t>
  </si>
  <si>
    <t>D&amp;C Yellow No. 10</t>
  </si>
  <si>
    <t>Acid yellow 3; C.I. Food Yellow 13; Quinoline Yellow S; Disodium;2-(1,3-dioxoinden-2-yl)quinoline-6,8-disulfonate</t>
  </si>
  <si>
    <t>C18H9NNa2O8S2</t>
  </si>
  <si>
    <t>C1=CC=C2C(=C1)C(=O)C(C2=O)C3=NC4=C(C=C(C=C4C=C3)S(=O)(=O)[O-])S(=O)(=O)[O-].[Na+].[Na+]</t>
  </si>
  <si>
    <t>1N,2N,3N,4N,5aY,6N,7N,9N,10Y,11N,12N,13N,15N,16N,17Y,19N,20fY,47bY</t>
  </si>
  <si>
    <t xml:space="preserve">Charles River Albino CD
</t>
  </si>
  <si>
    <t xml:space="preserve">730
</t>
  </si>
  <si>
    <t>Study 1: 0, 0.03, 0.1, or 0.5% for 24 months and study 2: 0, 2, or 5% for 29 (?) months equivalent to 0, 15, 50, 250, 1000, or 2500 mg/kg bw/day. Note: purity was about 90%. Purity adusted dose levels are 0, 13.5, 45, 225, 900, or 2250 mg/kg bw/day. Long-term chronic toxicity/carcinogenicity studies with a reproductive toxicity phase.</t>
  </si>
  <si>
    <t>Study 1: no adverse effects in parental animals. NOAEL: 0.5%. Study 2: Slight dose-related reductions in mean body weight were noted among the F0 males at 2% and 5% during the premating period (−3% and −5%, respectively, compared with controls). Reduced body weight was also observed in high-dose males during the mating period. F1 female mortality rates were slightly greater than the control group (77% for the control, 84% for 2% dose group and 86% for 5% dose group), but log rank survival analysis did not show this difference to be statistically significant. Body weights for males at 2% and 5% were consistently and dose-relatedly lower than that of the control (−4% and −7%, respectively, by the end of the study). At 24 months, body weights of females at 2% were lower than that of the controls (−5%), whereas body weights at 5% were somewhat higher than that of the control. At the end of study (29 months), body weights of both the 2% and 5% dose groups were −19% compared to the control group. Although not statistically significant compared with the control group by the end of study, from week 9 to week 105 the body weights of males at 5% were statistically significantly lower than those of the controls. There was no effect in females. At the 12-month interim termination, some relative organ weights of treated groups were different from controls. For males at 5%, relative adrenal and kidney weights were higher than for the controls, whereas for males at 2% and 5%, the absolute and relative spleen weights were lower than for the controls. For females at 5%, the relative kidney weight was higher than for the controls, whereas at 2% and 5%, the uterine and adrenal relative weights were higher and the absolute and relative weights of spleen were lower than those of the controls. At the final termination, the adrenal weights of males at 2% and 5% were higher, whereas the spleen and thyroid weights were lower than those of the controls. For females at 5%, the absolute and relative weights of kidney and ovary were elevated, whereas the thyroid weight was lower than that of the control. For females at 2% and 5%, the weights of the uterus and adrenals were elevated, whereas the spleen weight was lower than that of the control. No treatment-related differences in incidence, distribution (tumour location) and severity of neoplastic, proliferative, degenerative and inflammatory lesions were observed among the groups. JECFA NOAEL: 0.5% in the diet, based on effects on body weight and organ weights at higher dose levels. Pup viability at birth for the 0.5% dose group was somewhat lower than that of the control group; however, as no effect on pup viability was observed in the 2% or 5% dose groups, the effect was not dose related and might be incidental. In addition, no dose-related effects were noted on the number of pregnant females per group or litter size at birth in all dose groups. Slight reductions in pup viability during lactation and post-weaning as well as pup weight gain during lactation were noted in the 2% and 5% dose groups.</t>
  </si>
  <si>
    <t>Hogan &amp; Knezevich, 1982b,c</t>
  </si>
  <si>
    <t>Hogan GK, Knezevich AL (1982b). Long-term dietary toxicity/carcinogenicity study of D&amp;C Yellow #10 in rats. Bio/dynamics Inc. Project no. 77‐1884, 1982. Submitted by International Association of Color Manufacturers (IACM) to WHO, January 2016. &amp; Hogan GK, Knezevich AL (1982c). Long-term dietary toxicity/carcinogenicity study of D&amp;C Yellow #10 in rats, Bio/dynamics Inc. Project No. 78‐2163, 1982. Submitted by International Association of Color Manufacturers (IACM) to WHO, January 2016. Available from WHO Food Additive Series: 73. Safety evaluation of certain food additives (2017). Available from JECFA at https://inchem.org/documents/jecfa/jecmono/v73je01.pdf</t>
  </si>
  <si>
    <t>16470-24-9</t>
  </si>
  <si>
    <t>Fluorescent Brightener 220</t>
  </si>
  <si>
    <t>Leucophor U; C.I. Fluorescent Brightener 220; Tetrasodium;5-[[4-[bis(2-hydroxyethyl)amino]-6-(4-sulfonatoanilino)-1,3,5-triazin-2-yl]amino]-2-[(E)-2-[4-[[4-[bis(2-hydroxyethyl)amino]-6-(4-sulfonatoanilino)-1,3,5-triazin-2-yl]amino]-2-sulfonatophenyl]ethenyl]benzenesulfonate</t>
  </si>
  <si>
    <t>C40H40N12Na4O16S4</t>
  </si>
  <si>
    <t>C1=CC(=CC=C1NC2=NC(=NC(=N2)N(CCO)CCO)NC3=CC(=C(C=C3)C=CC4=C(C=C(C=C4)NC5=NC(=NC(=N5)NC6=CC=C(C=C6)S(=O)(=O)[O-])N(CCO)CCO)S(=O)(=O)[O-])S(=O)(=O)[O-])S(=O)(=O)[O-].[Na+].[Na+].[Na+].[Na+]</t>
  </si>
  <si>
    <t>1N,2N,3N,4N,5aY,6N,7N,9N,10Y,11N,12N,13N,15N,16N,17Y,19N,20eY,47bY</t>
  </si>
  <si>
    <t xml:space="preserve">Wistar
</t>
  </si>
  <si>
    <t>521</t>
  </si>
  <si>
    <t xml:space="preserve">0, 100, 1000, or 10000 ppm estimated to correspond to 0, 5, 52, or 521 mg/kg bw/day for males and 0, 7, 69 or 709 mg/kg bw/day for females
</t>
  </si>
  <si>
    <t>Bomhard, 1978</t>
  </si>
  <si>
    <t xml:space="preserve">Bomhard, E. (1978): Chronische Toxikologische Untersuchungen an Ratten (Fütterungsversuch über 2 Jahre). Unpublished report of Bayer-AG, No. 7214, January 10, 1978. Available from OECD SIDS at https://hpvchemicals.oecd.org/UI/handler.axd?id=03a2c013-8bef-4367-b999-68327f3e7942. </t>
  </si>
  <si>
    <t>Neodecanoic acid</t>
  </si>
  <si>
    <t>7,7-Dimethyloctanoic acid; Neo-decanoic acid; 7,7-Dimethyloctanoicacid</t>
  </si>
  <si>
    <t>CC(C)(C)CCCCCC(=O)O</t>
  </si>
  <si>
    <t>Reproductive: unspecified (3-gen)</t>
  </si>
  <si>
    <t>75</t>
  </si>
  <si>
    <t>0, 100, 500, or 1500 ppm corresponding to approximately 0, 5, 25, or 75 mg/kg bw/day for 9 weeks prior to mating to produce F1A and F1B (P2) generations (3-generation study)</t>
  </si>
  <si>
    <t>Hazleton Labs, Inc., 1968</t>
  </si>
  <si>
    <t xml:space="preserve">Hazleton Labs, Inc., 1968. "Modified three-generation reproduction study -rats." Unpublished report. A summary is available from HPV, SIAM 27, 14-16 October 2008. SIDS Initial Assessment Profile for Acid Chloride Category at https://hpvchemicals.oecd.org/ui/handler.axd?id=ed351f7c-0eb3-418f-8827-b5986f74ddca and from EPA OPPTHPV at https://ofmpub.epa.gov/oppthpv/Public_Search.PublicTabs?SECTION=1&amp;epcount=3&amp;v_rs_list=25345272,25075943,25251565. </t>
  </si>
  <si>
    <t>29662-90-6</t>
  </si>
  <si>
    <t>2,2-Dimethyloctanoic acid</t>
  </si>
  <si>
    <t>Octanoic acid, 2,2-dimethyl-</t>
  </si>
  <si>
    <t>CCCCCCC(C)(C)C(=O)O</t>
  </si>
  <si>
    <t>132</t>
  </si>
  <si>
    <t xml:space="preserve">0, 100, 500, or 1500 ppm in diet corresponding to approximately 0, 5, 25, or 75 mg/kg bw/day in three generation study with 9-week pretreatment. Following 9 weeks of exposure, females and males were allowed a 3-week mating period. 24 hours following birth of the F1A generation, litters were arbitrarily reduced to a maximum of 8 pups (4/sex) to be nursed. Following the 21-day nursing period, representative pups from each litter were sacrificed and gross necropsies were performed. </t>
  </si>
  <si>
    <t>Hazleton Labs, 1968</t>
  </si>
  <si>
    <t>Hazleton Labs, Inc. (1968) "Modified Three-Generation Reproduction Study - Rats," Unpublished report. EPA reviewed. Brief summary is available from the MSDS of Pivlic acid at http://datasheets.scbt.com/sc-250736.pdf</t>
  </si>
  <si>
    <t>111-70-6</t>
  </si>
  <si>
    <t xml:space="preserve">Heptyl alcohol </t>
  </si>
  <si>
    <t xml:space="preserve">1-Heptanol; Heptan-1-ol; Heptanol; N-Heptanol; N-Heptyl alcohol
</t>
  </si>
  <si>
    <t>C7H16O</t>
  </si>
  <si>
    <t>CCCCCCCO</t>
  </si>
  <si>
    <t>White</t>
  </si>
  <si>
    <t xml:space="preserve">0, 1.4, 14, or 50 mg/kg bw/day daily
</t>
  </si>
  <si>
    <t>Voskovofnikova, 1966</t>
  </si>
  <si>
    <t xml:space="preserve">Voskoboĭnikova V. B. (1966). Obosnovanie predel'no dopustimykh kontsentratsiĭ flotoreagenta IM-68 i sostavliaiushchikh ego spirtov (geksilovogo, geptilovogo, oktilogovo) v vode [Substantiation of the maximum permissible concentration of the flotation reagent IM-68 and its component alcohols (hexyl, heptyl and octyl alcohol) in bodies of water]. Gigiena i sanitariia, 31(3), 16–20. A summary is available from JECFA at http://www.inchem.org/documents/jecfa/jecmono/v040je10.htm
</t>
  </si>
  <si>
    <t>659-70-1</t>
  </si>
  <si>
    <t>Isoamyl isovalerate</t>
  </si>
  <si>
    <t xml:space="preserve">Isopentyl isopentanoate; 3-Methylbutyl 3-methylbutanoate; Isopentyl 3-methylbutanoate; Solusterol; Iso-Amyl isovalerate
</t>
  </si>
  <si>
    <t>CC(C)CCOC(=O)CC(C)C</t>
  </si>
  <si>
    <t xml:space="preserve">Charles River </t>
  </si>
  <si>
    <t xml:space="preserve">0, 22, 69, or 220 mg/kg bw/day
</t>
  </si>
  <si>
    <t>Damske et al, 1980</t>
  </si>
  <si>
    <t xml:space="preserve">Damske, D., Mecler, F.J., Beliles, R.P., Liverman, J.L., 1980. 90-day toxicity study in rats. Isoamyl isovalerate. Final report. Litton Bionetics, Inc., Maryland. Report to FEMA. Unpublished report submitted by EFFA to SCF. Also available from JECFA, WHO Food Additice Series 40, Esters of aliphatic acyclic primary alcohols with branched-chain aliphatic acyclic acids at https://inchem.org/documents/jecfa/jecmono/v040je13.htm
</t>
  </si>
  <si>
    <t>7585-39-9</t>
  </si>
  <si>
    <t>beta-Cyclodextrin</t>
  </si>
  <si>
    <t>Betadex; Cycloheptaamylose; Cyclomaltoheptaose; Cycloheptaglucan; (1S,3R,5R,6S,8R,10R,11S,13R,15R,16S,18R,20R,21S,23R,25R,26S,28R,30R,31S,33R,35R,36R,37R,38R,39R,40R,41R,42R,43R,44R,45R,46R,47R,48R,49R)-5,10,15,20,25,30,35-heptakis(hydroxymethyl)-2,4,7,9,12,14,17,19,22,24,27,29,32,34-tetradecaoxaoctacyclo[31.2.2.23,6.28,11.213,16.218,21.223,26.228,31]nonatetracontane-36,37,38,39,40,41,42,43,44,45,46,47,48,49-tetradecol</t>
  </si>
  <si>
    <t>C42H70O35</t>
  </si>
  <si>
    <t>C([C@@H]1[C@@H]2[C@@H]([C@H]([C@H](O1)O[C@@H]3[C@H](O[C@@H]([C@@H]([C@H]3O)O)O[C@@H]4[C@H](O[C@@H]([C@@H]([C@H]4O)O)O[C@@H]5[C@H](O[C@@H]([C@@H]([C@H]5O)O)O[C@@H]6[C@H](O[C@@H]([C@@H]([C@H]6O)O)O[C@@H]7[C@H](O[C@@H]([C@@H]([C@H]7O)O)O[C@@H]8[C@H](O[C@H](O2)[C@@H]([C@H]8O)O)CO)CO)CO)CO)CO)CO)O)O)O</t>
  </si>
  <si>
    <t>0, 6,200, 12,500, or 50,000 mg/kg diet equal to 0, 229, 456 or 1,831 mg/kg bw/day for males and 0, 224, 476 or 1,967 mg/kg bw/day for females (EFSA)</t>
  </si>
  <si>
    <t>Urinary protein</t>
  </si>
  <si>
    <t>Bellringer et al., 1995</t>
  </si>
  <si>
    <t>Bellringer ME, Smith TG, Read R, Gopinath C and Olivier P, 1995. Beta-Cyclodextrin: 52-week toxicity studies in the rat and dog. Food and Chemical Toxicology, 33, 367–376. An evaluation and discussion of the study is available from EFSA Panel on Food Additives and Nutrient Sources added to Food (ANS), Mortensen, A., Aguilar, F., Crebelli, R., Di Domenico, A., Dusemund, B., ... &amp; Lambré, C. (2016). Re‐evaluation of β‐cyclodextrin (E 459) as a food additive. EFSA Journal, 14(12), e04628 and from JECFA at https://inchem.org/documents/jecfa/jecmono/v35je12.htm</t>
  </si>
  <si>
    <t>928-96-1</t>
  </si>
  <si>
    <t>Cis-3-Hexenol</t>
  </si>
  <si>
    <t>Leaf alcohol; Blatteralkohol; Cis-3-Hexen-1-ol; (Z)-Hex-3-en-1-ol</t>
  </si>
  <si>
    <t>C6H12O</t>
  </si>
  <si>
    <t>CC/C=C\CCO</t>
  </si>
  <si>
    <t>SPF-derived CFE</t>
  </si>
  <si>
    <t xml:space="preserve">0, 310, or 1250 ppm (120-150 mg/kg bw/day), or 5000 ppm in water 
</t>
  </si>
  <si>
    <t xml:space="preserve">Significant reduction in drinking water reported in the high dose group (pressumably also affecting dose taken); increases in relative kidney and adrenal gland weights were observed in males only at the 5000 ppm level but were not accompanied by any evidence of histopathology. Palatability issue. After 98 days, males at the high dose had a statistically significant increase in relative kidney and adrenal weights and a slight increase in urine specific gravity during the first 2 h after a standard water load; however, there were no histological signs of renal damage and no indications of abnormal kidney function associated with treatment. The no-effect level established by this study was 1250 ppm of the drinking water.
</t>
  </si>
  <si>
    <t>Gaunt et al., 1969</t>
  </si>
  <si>
    <t>Gaunt, I. F., Colley, J., Grasso, P., Lansdown, A. B. G., &amp; Gangolli, S. D. (1969). Acute (rat and mouse) and short-term (rat) toxicity studies on cis-3-hexen-1-ol. Food and cosmetics toxicology, 7, 451-459.</t>
  </si>
  <si>
    <t>28664-35-9</t>
  </si>
  <si>
    <t>3-Hydroxy-4,5-dimethylfuran-2(5H)-one</t>
  </si>
  <si>
    <t>Sotolone; Sotolon; Caramel furanone; 4-Hydroxy-2,3-dimethyl-2H-furan-5-one</t>
  </si>
  <si>
    <t>C6H8O3</t>
  </si>
  <si>
    <t>CC1C(=C(C(=O)O1)O)C</t>
  </si>
  <si>
    <t>0 or 46 mg/kg bw/day</t>
  </si>
  <si>
    <t>Munday and Kirkby, 1973</t>
  </si>
  <si>
    <t>104-87-0</t>
  </si>
  <si>
    <t>p-Tolualdehyde</t>
  </si>
  <si>
    <t>4-Methylbenzaldehyde (Note: test article contained equal amounts of m- and p-tolualdehyde)</t>
  </si>
  <si>
    <t>C8H8O</t>
  </si>
  <si>
    <t>CC1=CC=C(C=C1)C=O</t>
  </si>
  <si>
    <t>1N,2N,3N,4N,6N,7N,9N,10N,23N,29Y,33N,34N,35aY,38N,39N,40b(ii)Y</t>
  </si>
  <si>
    <t xml:space="preserve">CFE </t>
  </si>
  <si>
    <t>0, 50, 250, or 500 mg/kg bw/day daily; the mix contained approximately equal amounts of m- and p-tolualdehyde; hence these dose levels correspond to 0, 25, 125, or 250 mg/kg bw/day of p-tolualdehyde</t>
  </si>
  <si>
    <t>Pituitary</t>
  </si>
  <si>
    <t>There was a decrease in the relative pituitary weight in female rats given 500 mg/kg bw/day for 6 or 13 wk. Authors could not explain finding and regarded it as treatment related. The weights and relative weights of small intestine in all treated groups were lower than those of the controls but the effect was not dose-related. This effect was not reproduced in a second study with groups of 30 female rats given either 0 or 500 mg/kg bw/day for 13 weeks. It is suggested that the small intestine weights in the control animals were unusually high in the main study.) The no-untoward-effect level found was 250 mg/kg bw/day.</t>
  </si>
  <si>
    <t>Brantom et al., 1972</t>
  </si>
  <si>
    <t>Brantom, P. G., Gaunt, I. F., Grasso, P., Lansdown, A. B. G., &amp; Gangolli, S. D. (1972). Short-term toxicity of tolualdehyde in rats. Food and cosmetics toxicology, 10(5), 637-647.</t>
  </si>
  <si>
    <t>620-23-5</t>
  </si>
  <si>
    <t>m-Tolualdehyde</t>
  </si>
  <si>
    <t>3-Methylbenzaldehyde (Note: test article contained equal amounts of m- and p-tolualdehyde)</t>
  </si>
  <si>
    <t>CC1=CC=CC(=C1)C=O</t>
  </si>
  <si>
    <t>0, 50, 250, or 500 mg/kg bw/day daily; the mix contained approximately equal amounts of m- and p-tolualdehyde; hence these dose levels correspond to 0, 25, 125, or 250 mg/kg bw/day of m-tolualdehyde</t>
  </si>
  <si>
    <t>25152-84-5</t>
  </si>
  <si>
    <t xml:space="preserve">Trans,trans-2,4-Decadienal </t>
  </si>
  <si>
    <t>(2E,4E)-Deca-2,4-dienal; 2,4-Decadienal</t>
  </si>
  <si>
    <t>C10H16O</t>
  </si>
  <si>
    <t>CCCCC\C=C\C=C\C=O</t>
  </si>
  <si>
    <t>0, 50, 100, 200, 400, or 800 mg 2,4-decadienal/kg 5 days/week for 14 weeks. Dosing schedule (5/7) adjusted dose levels: 0, 36, 71.4, 143, 286, or 571 mg/kg bw/day.</t>
  </si>
  <si>
    <t>Mean body weights of 400 mg/kg male rats and 800 mg/kg male and female rats were significantly less than those of the vehicle controls. Dosed male and female rats were lethargic after week 7; the severity of the lethargy was dose related. There were changes in the leukon of dosed rats compared to vehicle control rats characterized by decreased leukocyte, lymphocyte, and eosinophil counts and increased neutrophil counts. Spleen weights of 800 mg/kg female rats and thymus weights of 400 and 800 mg/kg female rats were significantly less than those of the vehicle controls. Thymus, spleen, testis, cauda epididymis, and epididymis weights of 800 mg/kg male rats were less than those of the vehicle controls. The incidences of epithelial hyperplasia of the forestomach were significantly greater in 400 and 800 mg/kg male and female rats than in the vehicle controls. Incidences of epithelial degeneration of the forestomach were significantly increased in 800 mg/kg rats and the incidence of chronic active inflammation of the forestomach was significantly increased in 800 mg/kg female rats. Incidences of exudate and olfactory epithelial atrophy of the nose were significantly increased in 800 mg/kg male rats.</t>
  </si>
  <si>
    <t>NTP, 2011</t>
  </si>
  <si>
    <t>NTP TRS 76: NTP Technical Report on the Toxicity Studies of 2,4-Decadienal (CAS No. 25152-84-5) Administered by Gavage to F344/N Rats and B6C3F1 Mice. 2011.</t>
  </si>
  <si>
    <t>502-65-8</t>
  </si>
  <si>
    <t>Lycopene</t>
  </si>
  <si>
    <t>(6E,8E,10E,12E,14E,16E,18E,20E,22E,24E,26E)-2,6,10,14,19,23,27,31-octamethyldotriaconta-2,6,8,10,12,14,16,18,20,22,24,26,30-tridecaene</t>
  </si>
  <si>
    <t>C40H56</t>
  </si>
  <si>
    <t>CC(=CCC/C(=C/C=C/C(=C/C=C/C(=C/C=C/C=C(/C=C/C=C(/C=C/C=C(/CCC=C(C)C)\C)\C)\C)/C)/C)/C)C</t>
  </si>
  <si>
    <t>HanIbm Wistar</t>
  </si>
  <si>
    <t xml:space="preserve">Both M/F </t>
  </si>
  <si>
    <t>0, 50, 150, or 500 mg/kg bw/day</t>
  </si>
  <si>
    <t xml:space="preserve">No adverse effects observed. </t>
  </si>
  <si>
    <t>Buser and Urwyler, 1996</t>
  </si>
  <si>
    <t>Buser, S., Urwyler, H., 1996. Ro 01-9251/008 (lycopene): 14-week oral toxicity study in the rat (feed admix). Internal Roche Research Report No. B-161162. Suppary is available from McClain, R. M., &amp; Bausch, J. (2003). Summary of safety studies conducted with synthetic lycopene. Regulatory Toxicology and Pharmacology, 37(2), 274-285.</t>
  </si>
  <si>
    <t>144-19-4</t>
  </si>
  <si>
    <t>2,2,4-Trimethyl-1,3-pentanediol</t>
  </si>
  <si>
    <t>C8H18O2</t>
  </si>
  <si>
    <t>CC(CO)(C(C(C)C)O)C</t>
  </si>
  <si>
    <t>Wistar [RccHan: WIST]</t>
  </si>
  <si>
    <t>120</t>
  </si>
  <si>
    <t>0, 30, 120, or 480 mg/kg bw/day daily</t>
  </si>
  <si>
    <t>Mortality and convulsion</t>
  </si>
  <si>
    <t>Unknown, 2019</t>
  </si>
  <si>
    <t>Unknown, 2019. Available from ECHA at https://echa.europa.eu/registration-dossier/-/registered-dossier/16149/7/6/2</t>
  </si>
  <si>
    <t>540-84-1</t>
  </si>
  <si>
    <t>2,2,4-Trimethylpentane</t>
  </si>
  <si>
    <t>Isooctane;  Isobutyltrimethylmethane</t>
  </si>
  <si>
    <t>C8H18</t>
  </si>
  <si>
    <t>CC(C)CC(C)(C)C</t>
  </si>
  <si>
    <t>Inhalation</t>
  </si>
  <si>
    <t xml:space="preserve">A significant increase in detectable α2u-globulin in exposed males, but not females, was observed after 3 weeks of exposure, compared with controls. This effect persisted throughout each of the exposure periods and did not vary with time. In addition, the subcellular localization of α2u-globulin corresponded with hyaline droplets in serial sections. Examination of the P2 segment of the proximal tubule of the kidney showed an increase of up to 11-fold in cell turnover in male rats, starting at 3 weeks and persisting throughout the study. This proliferative response closely paralleled the extent and severity of immunohistochemically detectable α2u-globulin in the P2 segment. Neither cytotoxicity nor α2u-globulin were noted in the P1 or P3 segments. Increased numbers of proximal tubules affected by chronic progressive nephrosis (CPN) were noted in male rats exposed to 2,2,4-trimethylpentane for 22 or 44 weeks, compared with controls. These lesions contained highly proliferative epithelial cells. Control and exposed female rats exhibited no evidence of α2u-globulin-related nephropathy, increases in cell turnover, or chronic nephrosis. Note: this study focused on the kidney, hence, is of limited value. Oral studies: A number of acute and short-term studies were identified in the literature. Overall, these studies provide focused or limited information, as either they were designed to investigate only endpoints specific to α2u-globulin-associated nephropathy in male rats or found no other significant 2,2,4-trimethylpentane-induced effects. </t>
  </si>
  <si>
    <t>Short, 1989</t>
  </si>
  <si>
    <t>Short, BG; Burnett, VL; Swenberg, JA. (1989) Elevated proliferation of proximal tubule cells and localization of accumulated alpha2u-globulin in F344 rats during chronic exposure to unleaded gasoline or 2,2,4-trimethylpentane. Toxicol Appl Pharmacol 101:414–431. &amp; Short, BG; Steinhagen, WH; Swenberg, JA. (1989b) Promoting effects of unleaded gasoline and 2,2,4-trimethylpentane on the development of atypical cell foci and renal tubular cell tumors in rats exposed to n-ethyl-n-hydroxyethylnitrosamine. Cancer Res 49:6369–6378. Summary is available from EPA IRIS Toxreviews 614 at https://cfpub.epa.gov/ncea/iris/iris_documents/documents/toxreviews/0614tr.pdf</t>
  </si>
  <si>
    <t>3302-10-1</t>
  </si>
  <si>
    <t>Isononanoic acid</t>
  </si>
  <si>
    <t>3,5,5-Trimethylhexanoic acid; 3,5,5-Trimethyl-hexanoic acid; 3,5,5-Trimethylhexanoicacid</t>
  </si>
  <si>
    <t>CC(CC(=O)O)CC(C)(C)C</t>
  </si>
  <si>
    <t xml:space="preserve">0, 5, 30, or 120 mg/kg bw/day. Doses were given daily for 92 days for males and 93 days for females. 
</t>
  </si>
  <si>
    <t>ECHA NOAEL: 5 mg/kg bw/day based on based on peroxisomal proliferation and alpha-2u nephropathy. Based on current scientific standards these effects are not relevant to humans, and as such they are disregarded. The NOAEL is considered to be the highest dose level.</t>
  </si>
  <si>
    <t>Unknown, 2013</t>
  </si>
  <si>
    <t>Unknown, 2013. Available from ECHA at http://echa.europa.eu/registration-dossier/-/registered-dossier/13645/7/6/2/?documentUUID=a92bff6d-fadb-411c-a5e7-1fc500918ed7.</t>
  </si>
  <si>
    <t>119345-04-9</t>
  </si>
  <si>
    <t>Sodium dodecyl diphenylether disulfonate</t>
  </si>
  <si>
    <t>Benzene, 1,1'-oxybis-,tetrapropylene derivs., sulfonated, sodium salts; Sodium;4-(4-dodecoxysulfonylphenoxy)benzenesulfonate</t>
  </si>
  <si>
    <t>C24H33NaO7S2</t>
  </si>
  <si>
    <t>CCCCCCCCCCCCOS(=O)(=O)c1ccc(cc1)Oc1ccc(cc1)S(=O)(=O)[O-].[Na+]</t>
  </si>
  <si>
    <t>1N,2N,3N,4Y,5aY,6N,7N,9N,10N,23N,29Y,33N,34bY. Alcohol: 1aY(Class I). Aromatic portion: Q1 to 47bY</t>
  </si>
  <si>
    <t xml:space="preserve">Beagle
</t>
  </si>
  <si>
    <t>128</t>
  </si>
  <si>
    <t xml:space="preserve">0, 0.125, 0.25, 0.5, or 1.0% equivalent to approximately 0, 34, 65, 128, or 319 mg/kg bw/day </t>
  </si>
  <si>
    <t>NOEL was based on growth retardation, loose stools and diarrhea, and increased alkaline phosphatase observed in dogs given 319 mg/kg/day or 1.0% in diet.</t>
  </si>
  <si>
    <t>Beatty, 1963</t>
  </si>
  <si>
    <t>Beatty, S.C., Results of Two Year Dietary Feeding Studies of Benax 2A1 Surfactant in Dogs, File T61.14-14-12, unpublished Dow report, December 31, 1963. Available from ECHA at http://echa.europa.eu/registration-dossier/-/registered-dossier/2121/7/6/2/?documentUUID=ec266c56-939a-4831-a1c7-f70b55f83ec6 and from EPA at https://ofmpub.epa.gov/oppthpv/Public_Search.PublicTabs?SECTION=1&amp;epcount=3&amp;v_rs_list=25260359,25260325,25260318</t>
  </si>
  <si>
    <t>149-91-7</t>
  </si>
  <si>
    <t>Gallic acid</t>
  </si>
  <si>
    <t>3,4,5-Trihydroxybenzoic acid; Benzoic acid, 3,4,5-trihydroxy-</t>
  </si>
  <si>
    <t>C7H6O5</t>
  </si>
  <si>
    <t>OC(=O)C1=CC(O)=C(O)C(O)=C1</t>
  </si>
  <si>
    <t>0, 0.2, 0.6, 1.7, or 5% calculated to provide intake of 0, 119, 357, 1039, or 2975 mg/kg bw/day for males. 0.2% in female is 128 mg/kg bw/day/</t>
  </si>
  <si>
    <t>Hematological</t>
  </si>
  <si>
    <t>The amount of the reduction of body weights in male and female rats of the 5% group at weeks 13 was 16 and14%. Male rats in the 1.7% group showed significantly lower body weights than those of the control group at weeks 7 or 8, which persisted thereafter. From week 9 to the end of the study, female rats in the 1.7% group also showed significant reduction of body weight compared to those of the control group. There was no significant effect on food consumption.  Toxic effects following administration of 0.6% or more in males and 5% in females included reduction of hemoglobin concentration, hematocrit and red blood cell counts and increase in reticulocytes. Histopathologically, extramedullary hematopoiesis, hemosiderin deposition and congestion appeared in the spleens of 5% GA-treated animals, suggesting development of hemolytic anemia. In addition, centrilobular liver cell hypertrophy, reflected in increase in liver weight, was observed in animals of both sexes from 1.7%. 0.2% was determined to be a NOAEL in rats. This level was translated into 119 and 128 mg/kg/day, respectively for male and female rats.</t>
  </si>
  <si>
    <t>Niho et al., 2001</t>
  </si>
  <si>
    <t>Niho, N., Shibutani, M., Tamura, T., Toyoda, K., Uneyama, C., Takahashi, N., &amp; Hirose, M. (2001). Subchronic toxicity study of gallic acid by oral administration in F344 rats. Food and Chemical Toxicology, 39(11), 1063-1070.</t>
  </si>
  <si>
    <t>33703-08-1</t>
  </si>
  <si>
    <t>Diisononyl adipate</t>
  </si>
  <si>
    <t xml:space="preserve">Bis(7-methyloctyl) adipate;  Bis(7-methyloctyl) hexanedioate
</t>
  </si>
  <si>
    <t>C24H46O4</t>
  </si>
  <si>
    <t>C(CCCCC(=O)OCCCCCCC(C)C)(=O)OCCCCCCC(C)C</t>
  </si>
  <si>
    <t>274</t>
  </si>
  <si>
    <t xml:space="preserve">0, 0.3, 1.0, or 3.0% (high dose adjusted to 6.0% during weeks 9-13 with a time weighed average of 4.14%). EPA: 1%=274 mg/kg bw/day.
</t>
  </si>
  <si>
    <t xml:space="preserve">Bodyweight
</t>
  </si>
  <si>
    <t xml:space="preserve">The NOAEL was 1.0% (in diet). The dogs showed body weight effects only at the high dose (6%).
</t>
  </si>
  <si>
    <t>Unknown, n.d.</t>
  </si>
  <si>
    <t xml:space="preserve">Unclear what the primary reference is. Available from EPA HPV Chemical Challenge Program Test Plan for the Diesters Category of the Aliphatic Esters Chemicals (2003) at  http://iaspub.epa.gov/oppthpv/document_api.download?FILE=c13466rt.pdf
</t>
  </si>
  <si>
    <t>2783-94-0</t>
  </si>
  <si>
    <t>FD &amp; C Yellow No. 6</t>
  </si>
  <si>
    <t>C.I. Food Yellow 3; Sunset Yellow FCF; Disodium;(5Z)-6-oxo-5-[(4-sulfonatophenyl)hydrazinylidene]naphthalene-2-sulfonate; Disodium;6-hydroxy-5-[(4-sulfonatophenyl)diazenyl]naphthalene-2-sulfonate</t>
  </si>
  <si>
    <t>C16H10N2Na2O7S2</t>
  </si>
  <si>
    <t>C1=CC(=CC=C1NN=C2C3=C(C=CC2=O)C=C(C=C3)S(=O)(=O)[O-])S(=O)(=O)[O-].[Na+].[Na+]</t>
  </si>
  <si>
    <t>1N,2N,3N,4Y,5aY,6N,7N,9N,10N,23N,29Y,33N,34N,35bY,36N,47a(i)Y</t>
  </si>
  <si>
    <t xml:space="preserve">F344
</t>
  </si>
  <si>
    <t xml:space="preserve">84
</t>
  </si>
  <si>
    <t>0, 6000, 12500, 25000, 50000, or 100000 ppm corresponding to approxiately 0, 300, 625, 750, 1500, or 5000 mg/kg bw/day for 12 weeks followed by 1 week of observation</t>
  </si>
  <si>
    <t>Body weight and bone marrow</t>
  </si>
  <si>
    <t xml:space="preserve">A dose-associated decrement in mean body weight gain was observed for both male and female rats. Weight gain was depressed 9.8% or more in male rats fed diets containing 25,000 ppm or more and in females fed diets containing 12,500 pm or more. Bone marrow hyperplasia, observed in all examined male and female rats fed diets containing 50,000 or 100,000 ppm, was not detected in animals fed diets containing 25,000 ppm or less. EPA HPV: NOAEL (female): 6000 ppm and NOAEL (male): 12500 ppm. </t>
  </si>
  <si>
    <t>NTP, 1981</t>
  </si>
  <si>
    <t xml:space="preserve">National Toxicology Program. (1981). Carcinogenesis Bioassay of FD &amp; C Yellow No. 6 (CAS No. 2783-94-0). National Toxicology Program technical report series, 208, 1-133. Available from NTP at http://ntp.niehs.nih.gov/ntp/htdocs/lt_rpts/tr208.pdf. Reference for note: EPA HPV at https://ofmpub.epa.gov/oppthpv/Public_Search.PublicTabs?SECTION=1&amp;epcount=4&amp;v_rs_list=25238792,25238819,25238810,25238801
</t>
  </si>
  <si>
    <t>121-79-9</t>
  </si>
  <si>
    <t>Propyl gallate</t>
  </si>
  <si>
    <t>3,4,5-Trihydroxybenzoic acid, propyl ester; N-Propyl gallate</t>
  </si>
  <si>
    <t>C10H12O5</t>
  </si>
  <si>
    <t>C(C1=CC(O)=C(O)C(O)=C1)(=O)OCCC</t>
  </si>
  <si>
    <t>1N,2N,3N,4N,6N,7N,9N,10N,23N,29Y,33N,34bY. Aromatic portion: Q1 to Q40b(i)Y (Class I). Alcohol:1aY (Class I)</t>
  </si>
  <si>
    <t>SPF-derived Wistar RIVM:Tox</t>
  </si>
  <si>
    <t>0, 490, 1910, or 7455 ppm equivalent to 0, 35, 135, or 527 mg/kg bw/day</t>
  </si>
  <si>
    <t>Haematological</t>
  </si>
  <si>
    <t>Adverse effects noted in the male high-dose group were reflected as decreased haematological parameters (Hb, Hct and RBC) and decrease in extramedullary haematopoiesis in the spleen. In the high-dose group, a decreased incidence of nephrocalcinosis (which is normally seen in female rats on semisynthetic diet) and a decreased liver microsomal activity  of ethoxy-resorufin-O-deethylase (EROD) were observed. In  the mid-dose and high-dose groups an increased activity of the conjugating enzymes glucuronyl-transferase and glutathione-S-transferase was observed. The effects on the liver enzymes suggest that other biotransformation routes additional to hydrolysis of the gallate seem to be involved. The effects on nephrocalcinosis and on the conjugating enzymes were not considered adverse. Therefore the NOAEL was 1910 mg propyl gallate/kg feed, equivalent to 135 mg propyl gallate/kg bw/day.</t>
  </si>
  <si>
    <t>Speijers et al., 1993</t>
  </si>
  <si>
    <t>Speijers GJA, Janssen GB, Wallbrink-de Drieu Y, van  Leeuwen FXR, van Loenen HA, Krajnc-Franken MAM,  Vaessen HAMG and Wester PW, 1993. Subchronic toxicity of propyl-gallate. RIVM Report No. 618311002  (Draft) Rijksinstituut voor Volksgezondheid en Milieuhygiëne, Bilthoven, The Netherlands. A summary is available from EFSA Panel on Food Additives and Nutrient Sources Added to Food (ANS). (2014). Scientific Opinion on the re‐evaluation of propyl gallate (E 310) as a food additive. EFSA Journal, 12(4), 3642.</t>
  </si>
  <si>
    <t>111-66-0</t>
  </si>
  <si>
    <t>1-Octene</t>
  </si>
  <si>
    <t>Caprylene; Oct-1-ene</t>
  </si>
  <si>
    <t>C8H16</t>
  </si>
  <si>
    <t>C=CCCCCCC</t>
  </si>
  <si>
    <t>0, 5, 50, or 500 mg/kg bw/day</t>
  </si>
  <si>
    <t>Changes that were considered treatment-related occured only in the high dose group. They consisted of increased kidney weights (in both sexes), histopathological renal changes (males only), decreased plasma chloride (in both sexes), and increased plasma creatinine concentration (females only). These findings indicate a nephrotoxic effect at 500 mg/kg/day. The authors of the study concluded the NOEL to be between 50 and 500 mg/kg/day and probably only slightly less than 500 mg/kg/day. The authors’ rationale was based on only slight changes being observed at 500 mg/kg/day and no-treatment related effects being observed at the next lower dose of 50 mg/kg/day. Upon review of the study, it appears that the only NOEL demonstrated from the data is 50 mg/kg/day.</t>
  </si>
  <si>
    <t>Til et al., 1986</t>
  </si>
  <si>
    <t>Til HP et al. (1986). Sub-chronic (90-day) oral toxicity study with octene-1 in rats. Conducted by Civo Institutes TNO, Report No. V86.408/25 1091 for DSM, Beek, the Netherlands, Project No. B85-1091. Available from EPA HPV Chemical Category Summary: Higher olefins category (2005) at https://ofmpub.epa.gov/oppthpv/document_api.download?FILE=c13116rr2a.pdf</t>
  </si>
  <si>
    <t>2611-82-7</t>
  </si>
  <si>
    <t>Ponceau 4R</t>
  </si>
  <si>
    <t>New Coccine; Acid Red 18; Trisodium;(8Z)-7-oxo-8-[(4-sulfonatonaphthalen-1-yl)hydrazinylidene]naphthalene-1,3-disulfonate; C.I. Acid Red 18; Trisodium;7-hydroxy-8-[(4-sulfonatonaphthalen-1-yl)diazenyl]naphthalene-1,3-disulfonate</t>
  </si>
  <si>
    <t>C1=CC=C2C(=C1)C(=CC=C2S(=O)(=O)[O-])NN=C3C(=O)C=CC4=CC(=CC(=C43)S(=O)(=O)[O-])S(=O)(=O)[O-].[Na+].[Na+].[Na+]</t>
  </si>
  <si>
    <t>Ash-CS1</t>
  </si>
  <si>
    <t>0, 0.01, 0.05, 0.25, or 1.25% equivalent to 0, 14, 70, 357 and 1790 mg/kg bw/day</t>
  </si>
  <si>
    <t>It was found that at the two highest dose levels mice suffered mild anaemia (in the form of either reduced erythrocyte counts or haemoglobin concentrations) in the first six months of the study, although this was statistically significant only at the highest dose level. There was an increased incidence of foamy reticulo-endothelial cells in the liver at the 1.25% level, and glomerulonephrosis at the 0.25 and 1.25% levels. Granulosa-cell tumours of the ovary were found only in treated mice (one at each of the two lower doses, two at 0.25% and four at 1.25%), but the authors stated that the incidence was not statistically significant, either in any single group or when all treated females were compared to controls. Moreover, in controls from another study, three such tumours were found in 42 mice (Grasso et al., 1974). It was therefore considered unlikely by BIBRA that this finding was related to Ponceau 4R administration. Other tumours, not found in controls, included a single interstitial cell tumour in the testis of a single mouse fed 1.25% Ponceau 4R, which was again similar to the 1/46 incidence in another control group (Brantom et al., 1973). It was concluded that Ponceau 4R was not carcinogenic at levels up to 1.25% in mice and that the no-effect level, based on the findings of glomerulonephrosis, was 0.05%, equivalent to 70 mg/kg bw/day.</t>
  </si>
  <si>
    <t>Mason et al., 1974</t>
  </si>
  <si>
    <t>Mason PL, Gaunt IF, Butterworth KR and Hardy J, 1974. Long-term toxicity study of Ponceau 4R in mice. Unpublished report No. 1/1974, submitted to WHO by the British Industrial Biological Research Association. Summary is available from EFSA Journal 2009; 7(11):1328. Scientific Opinion on the re-evaluation of Ponceau 4R (E 124) as a food additive.</t>
  </si>
  <si>
    <t>108-31-6</t>
  </si>
  <si>
    <t>Maleic anhydride</t>
  </si>
  <si>
    <t>2,5-Furandione; Furan-2,5-dione; Maleic acid anhydride</t>
  </si>
  <si>
    <t>C4H2O3</t>
  </si>
  <si>
    <t>C1(\C=C/C(=O)O1)=O</t>
  </si>
  <si>
    <t>1N,2N,3N,4N,6N,7N,9N,10Y,11Y. Maleic acid: 1c(i)Y</t>
  </si>
  <si>
    <t>Oral: dietary and gavage</t>
  </si>
  <si>
    <t>0, 10, 32, or 100 mg/kg bw/day (2-year dietary study) and 0, 20, 55, or 150 mg/kg bw/day (multigeneration reproductive study via gavage)</t>
  </si>
  <si>
    <t>Body weight and kidney</t>
  </si>
  <si>
    <t xml:space="preserve">At 32 and 100 mg/kg/day, male rats had slight but insignificant decrease in body weight. A marginal decrease in body weight was also observed in female rats at 32 and 100 mg/kg/day. No other adverse effects attributable to exposure to maleic anhydride were noted at any treatment level. Note: a second multigeneration reproductive study is available from EPA IRIS. Compound-related mortality and renal pathological changes occurred in F0 and F1 parent rats at 150 mg/kg/day. In rats surviving until sacrifice, multiple renal lesions occurred in F0 rats treated at 20, 55, and 150 mg/kg/day and were considered dose-related. It appears from the studies described previously that maleic anhydride is more toxic when administered by gavage than feed. Observed differences in toxicity may therefore be attributable to the route of administration. Thus, 20 mg/kg/day in the multigeneration study is the LOAEL and 10 mg/kg/day in the 2-year study is the NOAEL for chronic oral exposure. </t>
  </si>
  <si>
    <t>US EPA, 1983 , 1982</t>
  </si>
  <si>
    <t>U.S. EPA. 1983. Chronic Dietary Administration of Maleic Anhydride. Vol. 1: Narrative. Microfiche No. OTS 1283-0277. Available from EPA. Write to FOI, EPA, Washington, DC 20460. &amp; U.S. EPA. 1982. Three-generation reproduction study in rats (modified to a 2-generation study). Microfiche No. OTS 0206655. Document ID 878214777. Available from EPA. Write to FOI, EPA, Washington, DC 20460. Available from EPA (IRIS 0307) at https://cfpub.epa.gov/ncea/iris/iris_documents/documents/subst/0307_summary.pdf. Note: Multigenerational study is also available from Short, R. D., Johannsen, F. R., Levinskas, G. J., Rodwell, D. E., &amp; Schardein, J. L. (1986). Teratology and multigeneration reproduction studies with maleic anhydride in rats. Fundamental and Applied Toxicology, 7(3), 359-366.</t>
  </si>
  <si>
    <t xml:space="preserve"> 529-20-4</t>
  </si>
  <si>
    <t>o-Tolualdehyde</t>
  </si>
  <si>
    <t>2-Methylbenzaldehyde</t>
  </si>
  <si>
    <t>CC1=CC=CC=C1C=O</t>
  </si>
  <si>
    <t>1N,2N,3N,4N,6N,7N,9N,10N,23N,29Y,33N,34Y,35aY,38N,39N,40b(ii)Y</t>
  </si>
  <si>
    <t>Target: 0 or 36.1 mg/kg bw/day. Actual: males: 0 or 36.0 mg/kg bw/day and females: 0 or 42.7 mg/kg bw/day</t>
  </si>
  <si>
    <t>Oser et al., 1965</t>
  </si>
  <si>
    <t>Oser, B. L., Carson, S., &amp; Oser, M. (1965). Toxicological tests on flavouring matters. Food and Cosmetics Toxicology, 3, 563-569.</t>
  </si>
  <si>
    <t>106-72-9</t>
  </si>
  <si>
    <t>2,6-Dimethylhept-5-enal</t>
  </si>
  <si>
    <t>Melonal; 2,6-Dimethyl-5-heptenal</t>
  </si>
  <si>
    <t>C9H16O</t>
  </si>
  <si>
    <t>CC(CCC=C(C)C)C=O</t>
  </si>
  <si>
    <t>0, 9, 36.6, or 149.2 mg/kg bw/day for males and 0, 8.9, 36.5, or 153.1 mg/kg bw/day for females for 13-14 weeks</t>
  </si>
  <si>
    <t>Multiple (kidney)</t>
  </si>
  <si>
    <t xml:space="preserve">At the highest dose level, there was a slight reduction in renal concentrating ability at week 6 in males and week 14 in females, together with a small increase in relative kidney weight and liver weight in females. The serum-glucose concentrations of both sexes on the highest dose were elevated compared with the controls. </t>
  </si>
  <si>
    <t>Gaunt at al., 1983</t>
  </si>
  <si>
    <t>Gaunt, I. F., Wright, M. G., Cottrell, R., &amp; Gangolli, S. D. (1983). Short-term toxicity of 2, 6-dimethylhept-5-en-1-al in rats. Food and Chemical Toxicology, 21(5), 543-549.</t>
  </si>
  <si>
    <t>7492-66-2</t>
  </si>
  <si>
    <t>Citral diethyl acetal</t>
  </si>
  <si>
    <t>1,1-Diethoxy-3,7-dimethylocta-2,6-diene; Geranial diethyl acetal; Citral diethylacetal; (2E)-1,1-diethoxy-3,7-dimethylocta-2,6-diene</t>
  </si>
  <si>
    <t>C14H26O2</t>
  </si>
  <si>
    <t>CCOC(C=C(C)CCC=C(C)C)OCC</t>
  </si>
  <si>
    <t>1N,2N,3N,4N,6N,7N,9N,10N,23Y,24cY. Alcojol: 1aY (Class I). Aldehyde: 1bY (Class I)</t>
  </si>
  <si>
    <t>0 or 56 mg/kg bw/day</t>
  </si>
  <si>
    <t>Trubek Laboratories Inc., 1958</t>
  </si>
  <si>
    <t>Trubek Laboratories Inc. (1958). Toxicological screening tests of aldehydes: Class XII. Unpublished report. Submitted to WHO by Flavor and Extract Manufacturers Association of the United States. Available from WHO Food Additive Series: 48 at http://www.inchem.org/documents/jecfa/jecmono/v48je17.htm.</t>
  </si>
  <si>
    <t>124-07-2</t>
  </si>
  <si>
    <t>Octanoic acid</t>
  </si>
  <si>
    <t xml:space="preserve">Caprylic acid; N-octanoic acid; N-caprylic acid; Octylic acid; N-octylic acid
</t>
  </si>
  <si>
    <t>CCCCCCCC(=O)O</t>
  </si>
  <si>
    <t>0, 1125, or 1500 mg/kg bw/day on GD 6-15</t>
  </si>
  <si>
    <t xml:space="preserve">Death, dyspnea, and rales occurred in treated animals, but none in control rats. Significantly lower body weights were reported in treated dams. The number of live pups was reduced at the high dose level on PD 6. </t>
  </si>
  <si>
    <t>Narotsky et al., 1994</t>
  </si>
  <si>
    <t>Narotsky, M. G., Francis, E. Z., &amp; Kavlock, R. J. (1994). Developmental toxicity and structure-activity relationships of aliphatic acids, including dose-response assessment of valproic acid in mice and rats. Fundamental and Applied Toxicology, 22(2), 251-265.</t>
  </si>
  <si>
    <t>25103-52-0</t>
  </si>
  <si>
    <t>Isooctanoic acid</t>
  </si>
  <si>
    <t>6-Methylheptanoic acid; Isocaprylic acid</t>
  </si>
  <si>
    <t>CC(C)CCCCC(=O)O</t>
  </si>
  <si>
    <t>10</t>
  </si>
  <si>
    <t>0, 50, 200, 400, or 800 mg/kg bw/day on GD 6-15</t>
  </si>
  <si>
    <t>Maternal toxicity</t>
  </si>
  <si>
    <t>At 800 mg/kg/day, maternal body weight gain and food consumption were reduced during the exposure period, and clinical signs were evident. Maternal NOAEL is 400 mg/kg bw/day and developmental NOAEL is 800 mg/kg/day.</t>
  </si>
  <si>
    <t>Ambroso et al., 1999</t>
  </si>
  <si>
    <t>Ambroso, J. L., Frank, E. R., Keller, L. H., Trimmer, G. W., &amp; Waterman, S. J. (1999). Developmental toxicity assessment of C8 iso acid in CD rats: relevance to embryotoxic aliphatic carboxylic acids. Toxicological sciences: an official journal of the Society of Toxicology, 52(2), 240-247.</t>
  </si>
  <si>
    <t>19473-49-5</t>
  </si>
  <si>
    <t>Monopotassium glutamate</t>
  </si>
  <si>
    <t>Potassium L-glutamate; Potassium;(4S)-4-amino-5-hydroxy-5-oxopentanoate</t>
  </si>
  <si>
    <t>C5H8KNO4</t>
  </si>
  <si>
    <t>C(CC(=O)O)C(C(=O)[O-])N.[K+]</t>
  </si>
  <si>
    <t>0, 4.5, 21, 97, or 450 mg/kg bw/day on GD 6-15</t>
  </si>
  <si>
    <t xml:space="preserve">No maternal or developmental toxicity reported. </t>
  </si>
  <si>
    <t>Food and Drug Research Laboratories, 1974</t>
  </si>
  <si>
    <t>123-76-2</t>
  </si>
  <si>
    <t>Levulinic acid</t>
  </si>
  <si>
    <t>4-Oxopentanoic acid</t>
  </si>
  <si>
    <t>C5H8O3</t>
  </si>
  <si>
    <t>CC(=O)CCC(=O)O</t>
  </si>
  <si>
    <t xml:space="preserve">Abino </t>
  </si>
  <si>
    <t>0, 1, or 2% corresponding to approximately 0, 500, or 1000 mg/kg bw/day</t>
  </si>
  <si>
    <t xml:space="preserve">Although there was a depression of blood sugar level, non-protein nitrogen, and creatinine in the treated rats, these are not considered significant effects because all other tests indicate the ability of the body mechanism to overcome the effect of levulinic acid quickly and completely. The authors concluded that levulinic acid, at the level used in these tests, has only an insignificant effect on the human system. </t>
  </si>
  <si>
    <t>Tischer et al., 1942</t>
  </si>
  <si>
    <t>Tischer R.G., Fellers C.R., and Doyle B.J. (1942) The non-toxicity of levulinic acid. Journal of the American Pharmaceutical Association 31, 217-220.</t>
  </si>
  <si>
    <t>143-08-8</t>
  </si>
  <si>
    <t>1-Nonanol</t>
  </si>
  <si>
    <t xml:space="preserve">N-Nonyl alcohol; Nonan-1-ol
</t>
  </si>
  <si>
    <t>C9H20O</t>
  </si>
  <si>
    <t>CCCCCCCCCO</t>
  </si>
  <si>
    <t xml:space="preserve">Pregnant rats were exposed for 7 hr/day on GD 1-19 at the maximum concentration that could be generated as a vapor. This concentration was 150 mg/ cu m for 1-nonanol. The level of 150 mg/m3 is estimated to provide a system dose of 3014 mg/k bwg/day. Based on absorption of butanol (46-48%) (EPA) and Pentanol (&lt;30% (EPA) in rats, Less than 10% of octanol, nonanol or decanol is absorbed via the respiratory tract.
</t>
  </si>
  <si>
    <t>Nelson et al., 1990</t>
  </si>
  <si>
    <t xml:space="preserve">Nelson, B. K., Brightwell, W. S., Khan, A., Krieg, E. F., &amp; Hoberman, A. M. (1990). Developmental toxicology assessment of 1-octanol, 1-nonanol, and 1-decanol administered by inhalation to rats. Journal of the American College of Toxicology, 9(1), 93-97. 
</t>
  </si>
  <si>
    <t>112-30-1</t>
  </si>
  <si>
    <t>1-Decanol</t>
  </si>
  <si>
    <t xml:space="preserve">Decyl alcohol; n-Decanol; Decan-1-ol
</t>
  </si>
  <si>
    <t>C10H22O</t>
  </si>
  <si>
    <t>CCCCCCCCCCO</t>
  </si>
  <si>
    <t xml:space="preserve">Nelson, B. K., Brightwell, W. S., Khan, A., Krieg, E. F., &amp; Hoberman, A. M. (1990). Developmental toxicology assessment of 1-octanol, 1-nonanol, and 1-decanol administered by inhalation to rats. Journal of the American College of Toxicology, 9(1), 93-97.
</t>
  </si>
  <si>
    <t>42579-07-7</t>
  </si>
  <si>
    <t xml:space="preserve">Disodium 4-amino-3-hydroxy-2,7-naphthalenedisulfonate </t>
  </si>
  <si>
    <t>C10H7NNaO7S2</t>
  </si>
  <si>
    <t>C1=CC2=C(C(=C(C=C2C=C1S(=O)(=O)[O-])S(=O)(=O)[O-])O)N.[Na+].[Na+]</t>
  </si>
  <si>
    <t>1N,2N,3N,4Y,5aY,6N,7N,9N,10N,23N,29Y,33N,34N,35bY,36aY,37N,47bY</t>
  </si>
  <si>
    <t>0, 15, 30, 100, or 200 mg/kg bw/day on GD 0-19</t>
  </si>
  <si>
    <t>Developmental toxicity</t>
  </si>
  <si>
    <t>At 200 mg/kg, there was a significant increase in the incidence of litters with one or more fetuses bearing skeletal abnormalities, but did not increase sternebral or soft-tissue abnormalities.</t>
  </si>
  <si>
    <t>Collins et al., 1973</t>
  </si>
  <si>
    <t>Collins, T. F. X., McLaughlin, J., &amp; Gray, G. C. (1973). Teratology studies on food colourings. Part II. Embryotoxicity of R salt and metabolites of amaranth (FD &amp; C Red No. 2) in rats. Food and cosmetics toxicology, 11(3), 355-365.</t>
  </si>
  <si>
    <t>142-62-1</t>
  </si>
  <si>
    <t>Hexanoic acid</t>
  </si>
  <si>
    <t xml:space="preserve">Caproic acid; N-Caproic acid; Capronic acid; N-Hexanoic acid
</t>
  </si>
  <si>
    <t>CCCCCC(=O)O</t>
  </si>
  <si>
    <t>0, 2, 4, or 8% in the feed. 8% corresponds to approximately 4000 mg/kg bw/day.</t>
  </si>
  <si>
    <t>Moody and Reddy, 1978</t>
  </si>
  <si>
    <t>Moody, D. E., &amp; Reddy, J. K. (1978). Hepatic peroxisome (microbody) proliferation in rats fed plasticizers and related compounds. Toxicology and applied pharmacology, 45(2), 497-504.</t>
  </si>
  <si>
    <t>112-05-0</t>
  </si>
  <si>
    <t>Nonanoic acid</t>
  </si>
  <si>
    <t>Pelargonic acid; n-Nonanoic acid</t>
  </si>
  <si>
    <t>CCCCCCCCC(=O)O</t>
  </si>
  <si>
    <t xml:space="preserve">Absence of adverse effects. Rales and hunched posture in some rats at 1000 mg/kg bw/day were generally minimal to mild and only seen on some days during week 3 and subsided thereafter, and were, therefore, regarded as being of no biological relevance. No other findings than slight to marked hyperplasia of the squamous epithelium of the forestomach in all high dose animals, and at a minimal degree in 3 intermediate dose group animals.  Taking into account that there is no correlate for the rat’s forestomach in humans the NOAEL for systemic toxicity is considered to be 1000 mg/kg bw/day. Note: No other findings than slight to marked hyperplasia of the squamous epithelium of the forestomach in all high dose animals, and at a minimal degree in 3 intermediate dose group animals (not relevant to humans). </t>
  </si>
  <si>
    <t>Unknown, 2002</t>
  </si>
  <si>
    <t>Unknown, 2002. Available from ECHA via https://echa.europa.eu/fi/registration-dossier/-/registered-dossier/15370/7/6/2</t>
  </si>
  <si>
    <t>3687-46-5</t>
  </si>
  <si>
    <t>Decyl oleate</t>
  </si>
  <si>
    <t>Decyl 9-octadecenoate; Decyl 9-octadec-9-enoate; Decyl (Z)-octadec-9-enoate</t>
  </si>
  <si>
    <t>C28H54O2</t>
  </si>
  <si>
    <t>CCCCCCCCCCOC(=O)CCCCCCC/C=C\CCCCCCCC</t>
  </si>
  <si>
    <t xml:space="preserve">Wistar Han
</t>
  </si>
  <si>
    <t>750</t>
  </si>
  <si>
    <t xml:space="preserve">0, 100, 500, or 1000 mg/kg bw/day treated with 21 applications over 28 days and sacrificed at day 28 or treated with 21 applications and remained untreated thereafter for further 28 days (recovery group). Dosing schedule (21/28) adjusted dose levels are 0, 75, 375, or 750 mg/kg bw/day
</t>
  </si>
  <si>
    <t>Unknown, 1987</t>
  </si>
  <si>
    <t>Unknown, 1987. Available from ECHA at: http://echa.europa.eu/registration-dossier/-/registered-dossier/13270/7/6/2</t>
  </si>
  <si>
    <t>141-97-9</t>
  </si>
  <si>
    <t>Ethyl acetoacetate</t>
  </si>
  <si>
    <t xml:space="preserve">Ethyl 3-oxobutanoate; Ethyl acetylacetate; Ethyl 3-oxobutyrate; Diacetic ether
</t>
  </si>
  <si>
    <t>C6H10O3</t>
  </si>
  <si>
    <t>CCOC(=O)CC(=O)C</t>
  </si>
  <si>
    <t xml:space="preserve">0, 100, 300, or 1000 mg/kg bw/day
</t>
  </si>
  <si>
    <t xml:space="preserve">Kidney and Bladder 
</t>
  </si>
  <si>
    <t xml:space="preserve">Caecal enlargement was seen in male rats treated with the top dose but was accompanied by a normal histopathology. A few histopathological abnormalities were observed: proteinaceous casts were found in the bladder of approximately half of the male rats given the 1000 mg/kg dose and nephrocalcinosis was a common occurrence in female rats at this dose. 
</t>
  </si>
  <si>
    <t>Cook et al., 1992</t>
  </si>
  <si>
    <t>Cook W.M., Purchase R., Ford G.P., Creasy D.M., Brantom P.G., and Gangolli S.D. (1992) A 28-day feeding study with ethyl acetoacetate in rats. Food and Chemical Toxicology 30, 567-573.</t>
  </si>
  <si>
    <t>9005-66-7</t>
  </si>
  <si>
    <t>Polyoxyethylene (20) sorbitan monopalmitate</t>
  </si>
  <si>
    <t>Polysorbate 40; Tween 40; 2-[(2R)-2-[(2R,3R,4R)-3,4-bis(2-hydroxyethoxy)oxolan-2-yl]-2-(2-hydroxyethoxy)ethoxy]ethyl dodecanoate</t>
  </si>
  <si>
    <t xml:space="preserve">C62H122O26
</t>
  </si>
  <si>
    <t>O=C(CCCCCCCCCCCCCCC)OCCOCCOCC(C1C(C(CO1)OCCOCCOCCOCCOCCOCCO)OCCOCCOCCOCCOCCOCCO)OCCOCCOCCOCCOCCOCCO</t>
  </si>
  <si>
    <t>C57BL/6J</t>
  </si>
  <si>
    <t>0 or 1,600 mg/kg bw/day</t>
  </si>
  <si>
    <t>Anti-hyperlipidemic</t>
  </si>
  <si>
    <t>1.6 g/kg bw/day: total cholesterol ↓, HDL and triglyceride ↓ (anti-hyperlipidemic effect)</t>
  </si>
  <si>
    <t>Li et al., 2011</t>
  </si>
  <si>
    <t>Li, X., Wang, L., Li, Y., Ho, Y., Yang, D., Chen, Y., ... &amp; Xue, M. (2011). Polysorbates as novel lipid-modulating candidates for reducing serum total cholesterol and low-density lipoprotein levels in hyperlipidemic C57BL/6J mice and rats. European journal of pharmacology, 660(2-3), 468-475. A summary is available from EFSA Panel on Food Additives and Nutrient Sources added to Food (ANS). (2015). Scientific Opinion on the re‐evaluation of polyoxyethylene sorbitan monolaurate (E 432), polyoxyethylene sorbitan monooleate (E 433), polyoxyethylene sorbitan monopalmitate (E 434), polyoxyethylene sorbitan monostearate (E 435) and polyoxyethylene sorbitan tristearate (E 436) as food additives. Efsa Journal, 13(7), 4152.</t>
  </si>
  <si>
    <t>527-07-1</t>
  </si>
  <si>
    <t xml:space="preserve">Sodium gluconate </t>
  </si>
  <si>
    <t>Sodium D-gluconate, Gluconic acid, monosodium salt; Sodium;(2R,3S,4R,5R)-2,3,4,5,6-pentahydroxyhexanoate</t>
  </si>
  <si>
    <t>C6H11NaO7</t>
  </si>
  <si>
    <t>C(C(C(C(C(C(=O)[O-])O)O)O)O)O.[Na+]</t>
  </si>
  <si>
    <t>0, 500, 1000, or 2000 mg/kg bw/day daily</t>
  </si>
  <si>
    <t>Mochizuki, 1995</t>
  </si>
  <si>
    <t xml:space="preserve">Mochizuki M. (1995). A 4-week oral toxicity study of sodium gluconate (FR2531) in rats. Final report No. BOZO/B-2966 from Gotemba Laboratory, Bozo Research Center, Inc., Setagaya-Ku, Tokyo 156, Japan. Summary is available from JECFA: WHO Food Additives Series: 42 at http://www.inchem.org/documents/jecfa/jecmono/v042je12.htm </t>
  </si>
  <si>
    <t>79-50-5</t>
  </si>
  <si>
    <t>DL-lactone</t>
  </si>
  <si>
    <t>Pantolactone; DL-Pantolactone; 3-Hydroxy-4,4-dimethyloxolan-2-one; 2(3H)-Furanone, dihydro-3-hydroxy-4,4-dimethyl; Pantoyl lactone</t>
  </si>
  <si>
    <t>CC1(COC(=O)C1O)C</t>
  </si>
  <si>
    <t>Wistar [Crl: (WI) BR]</t>
  </si>
  <si>
    <t>28</t>
  </si>
  <si>
    <t>200</t>
  </si>
  <si>
    <t>0, 40, 200, or 1000 mg/kg bw/day. [Males: 2 weeks prior to mating, during mating, and up to termination (28 days for all males). Females:  2 weeks prior to mating, during mating, during post-coitum, and at least 4 days of lactation. The mean duration of treatment of females: 43 days, minimum: 28 days, maximum: 56 days.]</t>
  </si>
  <si>
    <t>Behavior (parental)</t>
  </si>
  <si>
    <t>At 1000 mg/kg bw/d, parental toxicity consisted of clinical symptoms (aggressive and restless behaviour) in females during days 5 to 15 of treatment and of increased serum potassium level in males. No reproductive or developmental toxicity was observed up to 1000 mg/kg bw/d. Based on the results in this combined repeated dose toxicity study with reproduction/developmental screening test, the definitive sub-chronic parental NOAEL was established as being 200 mg/kg bw/d while the LOAEL was 1000 mg/kg bw/d.</t>
  </si>
  <si>
    <t>Beekhuijzen, 2003</t>
  </si>
  <si>
    <t>Beekhuijzen MEW (2003): Combined repeat dose toxicity study with reproduction/developmental toxicity screening test with dl-Lactone administered by oral gavage in rats. NOTOX 349469, NOTOX bv, 's-Hertogenbosch, The Netherlands, on behalf of F. Hoffmann-La Roche Ltd, Basle, Switzerland. Available from OECD SIDS DL-Lactone (2005) at https://hpvchemicals.oecd.org/UI/handler.axd?id=6205f3cd-60ef-486f-b09f-b425d7b9319f</t>
  </si>
  <si>
    <t>695-06-7</t>
  </si>
  <si>
    <t>gamma-Caprolactone</t>
  </si>
  <si>
    <t>Gamma-Hexalactone; Gamma-Hexanolactone; 6-Caprolactone; 5-Ethyloxolan-2-one</t>
  </si>
  <si>
    <t>C6H10O2</t>
  </si>
  <si>
    <t>CCC1CCC(=O)O1</t>
  </si>
  <si>
    <t>Sprague-Dawley [Crl:CD®(SD)IGS BR]</t>
  </si>
  <si>
    <t>0, 30, 100, 300, or 1000 mg/mg bw/day for 28 consequtive days followed by a recovery period</t>
  </si>
  <si>
    <t>Based on the results of this study, the NOEL was 300 mg/kg bw/day and the NOAEL was 1000 mg/kg bw/d. The effects noted at the 1000 mg/kg bw/d were very minimal and not indicative of significant toxicity. There was no evidence of liver toxicity. The higher liver weights, the slightly higher incidence of hepatic cytoplasmic vacuolation observed by light microscopy in the females and the higher incidence of lipid bodies and dark glycogen granules observed by electron microscopy were most likely a physiological adaptation to the administration of the test article. Consequently, they were not considered as adverse. Furthermore, the changes were reversible as they were no longer observed following the 14-day recovery period.</t>
  </si>
  <si>
    <t>Unknown, 2003</t>
  </si>
  <si>
    <t>Unknown, 2003. Available from ECHA at http://echa.europa.eu/registration-dossier/-/registered-dossier/5796/7/6/2/?documentUUID=e49069b1-8803-4773-bbd1-cb328e487bba.</t>
  </si>
  <si>
    <t>670241-72-2</t>
  </si>
  <si>
    <t>Isononyl benzoate</t>
  </si>
  <si>
    <t>7-Methyloctyl benzoate; Benzoic acid isononylester</t>
  </si>
  <si>
    <t>C16H24O2</t>
  </si>
  <si>
    <t>CC(C)CCCCCCOC(=O)C1=CC=CC=C1</t>
  </si>
  <si>
    <t>0, 100, 300, or 1000 mg/kg bw/day. Males: minimum 4 weeks of treatment or more; females: starting 2 weeks prior to mating until PG 3.</t>
  </si>
  <si>
    <t xml:space="preserve">There was a slight decrease in mean pup weights and consequently in litter weights in high dose females at birth and on day 4 postpartum. The authors concluded that 1,000 mg/kg bw/day was the NOAEL. </t>
  </si>
  <si>
    <t>RTC S.p.A, 2004</t>
  </si>
  <si>
    <t>RTC S.p.A . Summary of reproduction/developmental toxicity: Benzoic acid isononyl ester reproduciton/developmental toxicity screening test in rats. 2004:1–5. Unpublished data submitted by the Personal Care Products Council. Summary is available from 'Becker, L. C., Bergfeld, W. F., Belsito, D. V., Hill, R. A., Klaassen, C. D., Liebler, D., ... &amp; Andersen, F. A. (2012). Safety assessment of alkyl benzoates as used in cosmetics. International journal of toxicology, 31(6_suppl), 342S-372S. A summary is also available from ECHA at https://echa.europa.eu/mt/registration-dossier/-/registered-dossier/4282/7/9/2</t>
  </si>
  <si>
    <t>106-98-9</t>
  </si>
  <si>
    <t>1-Butene</t>
  </si>
  <si>
    <t>But-1-ene; Ethylethylene</t>
  </si>
  <si>
    <t>C=CCC</t>
  </si>
  <si>
    <t>1565</t>
  </si>
  <si>
    <t xml:space="preserve">0, 500, 2000, or 8000 ppm for 6 hours/day 7 days/week for 2 weeks before mating initiation. Exposure of some males continued for a minimum of 28 days and for females for 28 days (main females) or until GD 19 (satelite females). At 50% absorption the systemic concentration at 8000 ppm is 1565 mg/kg bw/day.
</t>
  </si>
  <si>
    <t>Hoffman, 2003</t>
  </si>
  <si>
    <t>Hoffman G.M. (2003). 1-Butene: A combined repeated exposure toxicity, reproduction and neurotoxicity screening in rats via whole-body inhalation exposures. Report of Huntingdon Life Sciences conducted for the American Chemistry Council Olefins Panel. Report reference: 02-4224. Short summary is available from OECD SIDS Initial Assessment Profile of 1-Butene, 2-Butene, cis-2-Butene, trans-2-Butene, Isobutylene, Butene, mixed isomers (2004) at https://hpvchemicals.oecd.org/UI/handler.axd?id=11f46903-9226-4233-a9db-36a4c2a81e28 or from ECHA at https://echa.europa.eu/registration-dossier/-/registered-dossier/15510/7/6/3</t>
  </si>
  <si>
    <t>111-87-5</t>
  </si>
  <si>
    <t>1-Octanol</t>
  </si>
  <si>
    <t xml:space="preserve">Capryl alcohol; Octyl alcohol; N-octanol; Octan-1-ol; Octanol
</t>
  </si>
  <si>
    <t xml:space="preserve">C8H18O
</t>
  </si>
  <si>
    <t xml:space="preserve">3.00
</t>
  </si>
  <si>
    <t>CCCCCCCCO</t>
  </si>
  <si>
    <t xml:space="preserve">0 or 179 mg/kg bw/day </t>
  </si>
  <si>
    <t>Voskoboinikova, 1966</t>
  </si>
  <si>
    <t>Voskoboinikova, V.B., 1966. [Substantiation of the maximum permissible concentration of the flotation 
reagent IM-68 and its component alcohols (hexyl, heptyl and octyl alcohol) in bodies of water]. Gig. Sanit. 31(3), 16-20. (In Russian). Available from EFSA Journal 2010; 8(11):1843 Scientific Opinion Flavor Group Evaluation 01, Revision 2 Branched-chain aliphatic saturated aldehydes, carboxylic acids and related  esters of primary alcohols and branched-chain carboxylic acids from chemical groups 1 and 2.</t>
  </si>
  <si>
    <t>107-89-1</t>
  </si>
  <si>
    <t>3-Hydroxybutanal</t>
  </si>
  <si>
    <t>Aldol; 3-Hydroxybutyraldehyde</t>
  </si>
  <si>
    <t>C(C(C)O)C=O</t>
  </si>
  <si>
    <t>30</t>
  </si>
  <si>
    <t>0, 26, 430, or 1580 mg/kg bw/day. Note: only these dose levels are known, others are possible</t>
  </si>
  <si>
    <t>Reduced growth</t>
  </si>
  <si>
    <t>Reduced growth rate at 1580 mg/kg bw/day. The maximum dose having no effect was 430 mg/kg bw/day.</t>
  </si>
  <si>
    <t>Smyth, 1951</t>
  </si>
  <si>
    <t>Smyth Jr, H. F., Carpenter, C. P., &amp; Weil, C. S. (1951). Range-Finding Toxiolty Data: List IV. Arch. Indust. Hyg. &amp; Occupational Med., 4(2), 119-22.</t>
  </si>
  <si>
    <t>542-28-9</t>
  </si>
  <si>
    <t>delta-Valerolactone</t>
  </si>
  <si>
    <t>5-Valerolactone; Oxan-2-one; Tetrahydro-2H-Pyran-2-one</t>
  </si>
  <si>
    <t>O=C1OCCCC1</t>
  </si>
  <si>
    <t xml:space="preserve">0, 100, 300, or 1,000 mg/kg bw/day. Males: 14 days premating, up to 14 days mating (duration of exposure: min. 36 days). Females: 14 days premating, up to 14 days mating, gestation about 22 days, sacrifice min. 4 days after littering (exposure duration minimum 56 days). 
</t>
  </si>
  <si>
    <t>Local effects: The macroscopically diagnosed erosions/ ulcers in the forestomach of 1/10 female animal of test group 3 (1000 mg/kg bw/day) correlated with a moderate focal squamous cell hyperplasia. No local effects were observed in males. Local NOAEL: females: 300 mg/kg bw/day and males: 1000 mg/kg bw/day. Systemic effects: Liver: The number of males with peripheral fatty change was increased in test group 3 (1000 mg/kg bw/d). For the increased number of males with minimal peripheral fatty change in test group 3 (1000 mg/kg bw/d), a treatment-related effect could not be ruled out. The occurrence of peripheral fatty change in females did not show dose-response relationship and was therefore considered to be incidental. Systemic NOAEL: 1000 mg/kg bw/day for both sexes.</t>
  </si>
  <si>
    <t>Unknown, 2013. Available from ECHA at http://echa.europa.eu/registration-dossier/-/registered-dossier/11299/7/6/2</t>
  </si>
  <si>
    <t>107-01-7</t>
  </si>
  <si>
    <t>2-Butene</t>
  </si>
  <si>
    <t>Pseudobutylene; (E)-But-2-ene</t>
  </si>
  <si>
    <t>CC=CC</t>
  </si>
  <si>
    <t>39</t>
  </si>
  <si>
    <t>1133</t>
  </si>
  <si>
    <t xml:space="preserve">In the original report, a NOAEL for toxicity was set at 2,500 ppm based on the slight effects on body weights in males and females, and possibly food consumption in females. A re-analysis of the data by RIVM (2009) however, concluded that as these effects were not dose-related and not consistently present during the study; therefore, the NOAEL for this study is 5000 ppm. Also, OECD NOAEL: 5000 ppm.
</t>
  </si>
  <si>
    <t>Waalkens-Brendsen, 1992</t>
  </si>
  <si>
    <t xml:space="preserve">Waalkens-Brendsen, D.H. and Arts, J.H.E. 1992. Combined short term inhalation and reproductive/developmental toxicity screening test with Butene-2 in rats. Proj. #B91-8336 (Study #1410). Available from ECHA at https://echa.europa.eu/registration-dossier/-/registered-dossier/13346/7/6/3 or from OECD SIDS Initial Assessment Profile of 1-Butene, 2-Butene, cis-2-Butene, trans-2-Butene, Isobutylene, Butene, mixed isomers (2004) at https://hpvchemicals.oecd.org/UI/handler.axd?id=11f46903-9226-4233-a9db-36a4c2a81e28
</t>
  </si>
  <si>
    <t xml:space="preserve"> 120-14-9</t>
  </si>
  <si>
    <t>Veratraldehyde</t>
  </si>
  <si>
    <t xml:space="preserve">3,4-Dimethoxybenzaldehyde; Veratric aldehyde; Methylvanillin; Vanillin methyl ether   </t>
  </si>
  <si>
    <t>COC1=C(C=C(C=C1)C=O)OC</t>
  </si>
  <si>
    <t>Crl CD</t>
  </si>
  <si>
    <t xml:space="preserve">0, 80, 400, or 800 mg/kg bw/day for 7 days prior to cohabitation, through cohabitation (maximum of 7 days), gestation, delivery, and a 4-day post-paturition period. </t>
  </si>
  <si>
    <t>Body weight and weight gain</t>
  </si>
  <si>
    <t>Decreased body weights and body weight gain at the low- and mid-dose. At the high dose, increased mortality and gross lesions were reported.</t>
  </si>
  <si>
    <t>Vollomuth., 1990</t>
  </si>
  <si>
    <t>T.A. Vollomuth, M.B. Bennett, A.M. Hoberman, M.S. Christian. An evaluation of food flavoring ingredients using an in vivo reproductive and developmental toxicity screening test. Teratology, 41 (1990), pp. 597-598. Also discussed in Adams, T. B., Cohen, S. M., Doull, J., Feron, V. J., Goodman, J. I., Marnett, L. J., ... &amp; Wagner, B. M. (2005). The FEMA GRAS assessment of hydroxy-and alkoxy-substituted benzyl derivatives used as flavor ingredients. Food and chemical toxicology, 43(8), 1241-1271.</t>
  </si>
  <si>
    <t>112-53-8</t>
  </si>
  <si>
    <t>1-Dodecanol</t>
  </si>
  <si>
    <t xml:space="preserve">Dodecan-1-ol; Dodecyl alcohol; Lauryl alcohol
</t>
  </si>
  <si>
    <t>C12H26O</t>
  </si>
  <si>
    <t>C(CCCCCCCCCCC)O</t>
  </si>
  <si>
    <t xml:space="preserve">2000
</t>
  </si>
  <si>
    <t>0, 1500, 7500, or 30,000 ppm corresponding to 0, 100, 500, 2000 mg/kg bw/day with an exposure period of 41-44 days for males and up to 54 days for females.</t>
  </si>
  <si>
    <t>Hansen, 1992</t>
  </si>
  <si>
    <t>Ernst Hansen, "Combined Repeat Dose and Reproductive/Developmental Toxicity Screening Test on 1-Dodecanol in Rats," Institute of Toxicology, Danish National Food Agency, July 30, 1992, IT 921105. Available from ECHA at https://echa.europa.eu/registration-dossier/-/registered-dossier/15424/7/9/2 and OECD at https://hpvchemicals.oecd.org/UI/handler.axd?id=f19767ea-a6c2-4300-8763-038aa7dd0037</t>
  </si>
  <si>
    <t>592-41-6</t>
  </si>
  <si>
    <t>1-Hexene</t>
  </si>
  <si>
    <t>Butyl ethylene; Hex-1-ene</t>
  </si>
  <si>
    <t>C6H12</t>
  </si>
  <si>
    <t>C=CCCCC</t>
  </si>
  <si>
    <t>Sprague-Dawley [Crl:CD Br VAF/Plus]</t>
  </si>
  <si>
    <t xml:space="preserve">0, 100, 500, or 1000 mg/kg bw/day. Males were treated for 28 days prior to mating and until euthanasia (44 days of dosing). The females were treated for 14 days prior to mating and during mating, gestation, and lactation until euthanasia (41-55 days of dosing). </t>
  </si>
  <si>
    <t>No effects in females. Males exhibited nephropathy due to alpha 2u-globulin, an effect irrelevant to humans. The NOAEL for systemic and reproductive toxicity was 1000 mg/kg/day, excluding the finding of male rat hydrocarbon nephropathy.</t>
  </si>
  <si>
    <t xml:space="preserve">Gingell R, Daniel EM, Machado M and Beven C. (2000). Reproduction/developmental toxicity screening test in rats with orally administrated 1-hexene. Drug and Chemical Toxicology 23 (2). 327-338.
</t>
  </si>
  <si>
    <t>99-04-7</t>
  </si>
  <si>
    <t>3-Methylbenzoic acid</t>
  </si>
  <si>
    <t>m-Toluic acid</t>
  </si>
  <si>
    <t>CC1=CC=CC(=C1)C(=O)O</t>
  </si>
  <si>
    <t xml:space="preserve">Sprague-Dawley [Crj: CD]
</t>
  </si>
  <si>
    <t>0, 30, 100, 300, or 1,000 mg/kg bw/day. The dosing period for males was 44 days, and for females were 41 to 45 days from 14 days before mating to day 3 of lactation.</t>
  </si>
  <si>
    <t>Liver (maternal)</t>
  </si>
  <si>
    <t>For males, the adverse effects, such as a decrease in locomotor activity, extension of prothrombin time, decrease in platelet, increase in GOT and increase in relative weight of the pituitary were observed at 1,000 mg/kg/day. For females, an increase in relative and absolute liver weight associated with periportal hepatocellular vacuolar degeneration (7/10) were observed at 1,000 mg/kg bw/day. Histological changes were observed (3/10) in the 300 mg/kg bw/day group. The NOAEL for the repeat dose toxicity is considered to be 300 mg/kg/day for males, and 100 mg/kg bw/day for females based on the adverse effects in the liver. NOAEL for reproduction/ developmental toxicity is 1000 mg/kg bw/day.</t>
  </si>
  <si>
    <t>MHW Japan, 1999</t>
  </si>
  <si>
    <t>MHW Japan (1999), Ministry of Health and Welfare, Toxicity Testing Reports of Environmental Chemicals 6, 297 - 322, 1999. Available from OECD SIDS for m-Toluic acid (2003) at https://hpvchemicals.oecd.org/UI/handler.axd?id=244ec7da-929a-4a47-ab7c-935ddeae27f2</t>
  </si>
  <si>
    <t>77-89-4</t>
  </si>
  <si>
    <t>Acetyl triethyl citrate</t>
  </si>
  <si>
    <t>Triethyl 2-acetyloxypropane-1,2,3-tricarboxylate; Triethyl O-acetylcitrate; Acetyltriethyl citrate</t>
  </si>
  <si>
    <t>C14H22O8</t>
  </si>
  <si>
    <t>CCOC(=O)CC(CC(=O)OCC)(C(=O)OCC)OC(=O)C</t>
  </si>
  <si>
    <t xml:space="preserve">0, 0.5, 1.0, or 2.0%. At 100 g, each consumed approx. 20 g food a day resulting in a daily consumption of 1, 2, and 4 g/kg. </t>
  </si>
  <si>
    <t>Finkelstein and Gold, 1959</t>
  </si>
  <si>
    <t>Finkelstein, M., &amp; Gold, H. (1959). Toxicology of the citric acid esters: tributyl citrate, acetyl tributyl citrate, triethyl citrate, and acetyl triethyl citrate. Toxicology and applied pharmacology, 1(3), 283-298.</t>
  </si>
  <si>
    <t>77-94-1</t>
  </si>
  <si>
    <t>Tributyl citrate</t>
  </si>
  <si>
    <t>Butyl citrate; Tri-n-butyl citrate; Tributyl 2-hydroxypropane-1,2,3-tricarboxylate</t>
  </si>
  <si>
    <t>C18H32O7</t>
  </si>
  <si>
    <t>C(CC(O)(C(=O)OCCCC)CC(=O)OCCCC)(=O)OCCCC</t>
  </si>
  <si>
    <t xml:space="preserve">0, 5, or 10% corresponding to approximately 0, 2,500, or 5,000 mg/kg bw/day </t>
  </si>
  <si>
    <t>Diarrhea and growth</t>
  </si>
  <si>
    <t>The 10% level of the compound tended to depress growth rate, an effect which may have been due to frequent diarrhea in the high-dose rats.</t>
  </si>
  <si>
    <t>1120-36-1</t>
  </si>
  <si>
    <t>1-Tetradecene</t>
  </si>
  <si>
    <t>Tetradec-1-ene; n-Tetradec-1-ene; Tetradecene</t>
  </si>
  <si>
    <t>C14H28</t>
  </si>
  <si>
    <t>C=CCCCCCCCCCCCCC</t>
  </si>
  <si>
    <t>0, 100, 500, or 1000 mg/kg bw/day for 43-47 days for males and 42-51 days for females</t>
  </si>
  <si>
    <t>An increased incidence of minimal-to-mild hepatocyte cytoplasmic vacuolation, associated with increased liver weights, was observed in both sexes at &gt;500 mg/kg bw/day, with the distribution being inconsistent (multifocal, centrilobular, periportal, generalized). Pitted kidneys and an accumulation of hyaline droplets in the proximal convoluted tubules of the kidneys occurred in males at all dose levels. The kidney effects were interpreted to be a result of hydrocarbon nephropathy, which is specific to male rats. The NOEL for females was 100 mg/kg bw/day (liver effects). A NOEL for systemic toxicity to the males was not determined due to the hydrocarbon nephropathy (not relevant to humans). The LOEL was 500 mg/kg/day for females and 100 mg/kg/day for males. There was no evidence of developmental toxicity in the F1 generation, as measured by the number of implantation sites and corpora lutea, the number of live and dead pups, number of litters with live offspring, mean litter size and male to female pup ratio, pup survival and weights, and external observations. The NOEL for developmental effects was &gt;1000 mg/kg/day.</t>
  </si>
  <si>
    <t>Daniel, 1995</t>
  </si>
  <si>
    <t>Daniel EM (1995). Combined repeated dose toxicity study/reproduction/developmental toxicity screening test in rats with 1-tetradecene. Conducted by Springbom Laboratories, Inc., Spencerville, Ohio, Study No. 3325.2. Available from EPA HPV at https://ofmpub.epa.gov/oppthpv/document_api.download?FILE=c13116rr2a.pdf and from OECD SIDS Higher Olefins - Category (2004) at https://hpvchemicals.oecd.org/UI/handler.axd?id=0626a778-6e03-48c6-912a-03be1025ade4</t>
  </si>
  <si>
    <t>123-11-5</t>
  </si>
  <si>
    <t>4-Methoxybenzaldehyde</t>
  </si>
  <si>
    <t>p-Anisaldehyde; p-Methoxybenzaldehyde; Anisic aldehyde; Anisaldehyde</t>
  </si>
  <si>
    <t>COC1=CC=C(C=O)C=C1</t>
  </si>
  <si>
    <t xml:space="preserve">Sprague-Dawley [Crj:CD(SD)IGS]
</t>
  </si>
  <si>
    <t>100</t>
  </si>
  <si>
    <t xml:space="preserve">0, 20, 100, or 500 mg/kg bw/day daily. Males, 42 days; females, from 14 days before mating to day 4 of lactation. </t>
  </si>
  <si>
    <t>Liver and reproductive</t>
  </si>
  <si>
    <t xml:space="preserve">Hyperplasia of squamous epithelium was detected in males and females in the 100 and 500 mg/kg bw groups (disregarded). In liver, centrilobular hypertrophy of hepatocytes was detected in males in the 500 mg/kg bw group. Decreased platelets in both sexes, increased relative liver weight in males, and decreased epididymis weight in males at 500 mg/kg bw/day. The NOAELs for reproductive and developmental toxicity were considered to be 100 mg/kg bw/day in parental males and females, 100 mg/kg bw/day in pups because of reduction of fertility index, and decreases were observed in number of pups born and delivery index on day 0 of lactation and number of pups alive on day 4 of lactation in the 500 mg/kg bw/day group, respectively. </t>
  </si>
  <si>
    <t>MHLW, 2001</t>
  </si>
  <si>
    <t xml:space="preserve">MHLW, Japan (2001). Combined repeat Dose and Reproductive/Developmental Toxicity Screening Test of 4-Methoxybenzaldehyde in Rats. Toxicity Testing Reports of Environmental Chemicals, Vol.8(1), 583-597. Available from OECD SIDS at https://hpvchemicals.oecd.org/UI/handler.axd?id=616f4cd1-5c1d-4d03-907f-1533866bc5b1  </t>
  </si>
  <si>
    <t>99-94-5</t>
  </si>
  <si>
    <t>4-Methylbenzoic acid</t>
  </si>
  <si>
    <t>p-Toluic acid</t>
  </si>
  <si>
    <t>Cc1ccc(cc1)C(=O)O</t>
  </si>
  <si>
    <t>0, 100, 300 or 1,000 mg/kg bw/day (Started 2 weeks prior mating, through up to 2 weeks of mating, during gestation until 3 days after delivery for females and for a total of 42 days for males.)</t>
  </si>
  <si>
    <t>Maternal and reproductive toxicity</t>
  </si>
  <si>
    <t>Although a transient salivation and urinary changes in male and female rats and increased food intake in female rats due to the increased water consumption were observed at 1000
mg/kg bw/day, these changes were considered to result from the local irritating effect of p-toluic acid and not due to its systemic toxicity. In females, a trend of decreased platelet count and blood protein together with an increase in AST were detected at the dose of 1000 mg/kg bw/day. Based on these findings, the NOAELs for repeated oral dose toxicity in male and female rats were considered to be 1000 and 300 mg/kg bw/day, respectively. In a reproductive and developmental toxicity screening test in Crj: CD(SD) rats [OECD TG 421], p-toluic acid was administered by gavage at 0, 100, 300 and 1000 mg/kg bw/day. A decreased body weight gain was found in females at 300 mg/kg bw/day and higher, but not in males at all doses. Histopathological examinations revealed an increased number of cauda epididymal lumen with a decreased number of spermatozoa and slightly increased cell debris in the epididymis at 1000 mg/kg bw/day. Based on these findings, the NOAELs for repeated dose toxicity is considered to be 100 mg/kg bw/day in maternal females and 300 mg/kg bw/day in males. The overall NOAEL for repeated dose toxicity is considered to be 100 mg/kg bw/day in females and 300 mg/kg bw/day in males.</t>
  </si>
  <si>
    <t>Shirota et al., 2008</t>
  </si>
  <si>
    <t>Shirota, M., Seki, T., Tago, K., Katoh, H., Marumo, H., Furuya, M., ... &amp; Ono, H. (2008). Screening of toxicological properties of 4-methylbenzoic acid by oral administration to rats. The Journal of toxicological sciences, 33(4), 431-445. Summary is available from OECD SIDS p-Toluic acid (2008) at https://hpvchemicals.oecd.org/UI/handler.axd?id=7b4a9388-effa-41c0-9465-6c0808a3c5ab</t>
  </si>
  <si>
    <t>126-30-7</t>
  </si>
  <si>
    <t>Neopentyl glycol</t>
  </si>
  <si>
    <t>2,2-Dimethylpropane-1,3-diol; 2,2-Dimethyl-1,3-propanediol; Dimethylolpropane</t>
  </si>
  <si>
    <t>C5H12O2</t>
  </si>
  <si>
    <t>CC(CO)(CO)C</t>
  </si>
  <si>
    <t xml:space="preserve">Sprague-Dawley [Slc:SD]
</t>
  </si>
  <si>
    <t xml:space="preserve">0, 100, 300, or 1000 mg/kg bw/day. The exposure period for males was either 42 days (OECD) or 45 days (ECHA); females were treated from day 14 before mating to day 3 of lactation. The premating exposure period for males was not clearly stated but presumably ca. 6 weeks. 
</t>
  </si>
  <si>
    <t>Blood chemical examination revealed an elevation in values of total protein, total bilirubin and albumin for male rats receiving 300 and 1,000 mg/kg. Moreover, glucose values were depressed for male rats receiving 1,000 mg/kg. Absolute and relative weights of the liver and kidney of both male and female rats receiving 300 and 1,000 mg/kg were elevated. Necropsy revealed hypertrophy of the liver in 2/12 males receiving 1,000 mg/kg. No definite lesion was found histologically. Histopathological examination revealed high incidence of protein casts, hyaline droplet and basophilic change of the renal tubules in males at 1,000 mg/kg. ECHA: The toxicological relevance of altered parameters in clinical chemistry is questionable and not used for final evaluation. The increase in liver weight was not found to be paralleled by any histpathologically detected liver lesion and furthermore no clear indication of such a liver lesion was found in other parameters investigated. Therefore, the increase in liver weight at mid and high dose level and liver hypertrophy at the high dose is considered to be an adaption to the increased metabolism of neopentyl glycol and not an adverse effect per se. However, the increased kidney weight at 1000 mg/kg bw/day accompanied by hyaline droplets and protein casts in the eliminating renal lumen plus alterations of the renal tubular epithelium (increased basophilicity) are suggested to be adverse in nature. Conclusion: At 1000 mg/kg bw/day no effects were noted in females. Histopathology revealed effects in the kidney of males at this dose level accompanied by increased relative and absolute kidney weight; the NOAEL is 300 mg/kg bw/day.</t>
  </si>
  <si>
    <t>MHW, 1993</t>
  </si>
  <si>
    <t>Unpublished Report on Combined Repeated Dose and Reproductive/Developmental Toxicity Screening Test conducted by the Ministry of Health and Welfare (MHW), Japan (1993). Available from OECD SIDS Neopentyl glycol at https://hpvchemicals.oecd.org/UI/handler.axd?id=21fe8103-2fb5-4d44-bc41-5d4fc90a031c and ECHA at https://echa.europa.eu/mt/registration-dossier/-/registered-dossier/15079/7/6/2/?documentUUID=d887bd17-1e14-4908-b3b5-bd69d6577eae</t>
  </si>
  <si>
    <t>93-58-3</t>
  </si>
  <si>
    <t>Methyl benzoate</t>
  </si>
  <si>
    <t>Benzoic acid, methyl ester; Methylbenzoate</t>
  </si>
  <si>
    <t>COC(=O)C1=CC=CC=C1</t>
  </si>
  <si>
    <t xml:space="preserve">1jY </t>
  </si>
  <si>
    <t xml:space="preserve"> 0, 111, or 500 mg/kg bw/day </t>
  </si>
  <si>
    <t>LOAEL at 500 mg/kg bw/day dose was based on statistically significant (p&lt;0.01) increase of leukocyte in white blood, decrease of phagocytic index, reduced activity of cholinesterase in whole blood after 10 days and statistically significant decrease after 30 days of treatment.</t>
  </si>
  <si>
    <t>Kravets-Bekker, 1970</t>
  </si>
  <si>
    <t>Kravets-Bekker, A. A., &amp; Ivanova, O. P. (1970). Toxicological characteristics of methyl benzoate and potassium benzoate. Faktory Vneshn. Sredy Ikh Znach. Zdorov'ya Naseleniya (2), 125-129. Summary is available from ECHA at https://echa.europa.eu/mt/registration-dossier/-/registered-dossier/13833/7/6/2/?documentUUID=d4edd39e-adbf-45d9-9cf0-305df89c808d</t>
  </si>
  <si>
    <t>105-45-3</t>
  </si>
  <si>
    <t>Methyl acetoacetate</t>
  </si>
  <si>
    <t xml:space="preserve">Methyl-3-oxobutanoate; Methylacetoacetate; Acetoacetic acid methyl ester
</t>
  </si>
  <si>
    <t>O=C(CC(=O)OC)C</t>
  </si>
  <si>
    <t xml:space="preserve">Sprague-Dawley [Crj:CD(SD)]
</t>
  </si>
  <si>
    <t>49</t>
  </si>
  <si>
    <t xml:space="preserve">0, 100, 300, or 1000 mg/kg bw/day to males for total 49 days (for a 14-day pre-mating period, followed by 35 days including mating period) and females throughout a 14-day pre-mating period, additional mating (max. 14 days) and gestation periods to day 3 of lactation.
</t>
  </si>
  <si>
    <t>Japan Chemical Industry Ecology-Toxicology &amp;
Information Center, 2000</t>
  </si>
  <si>
    <t>Japan Chemical Industry Ecology-Toxicology &amp; Information Center, JETCO Information Sheet No. 43, Methyl acetoacetate, April 2000. Available from ECHA at https://echa.europa.eu/registration-dossier/-/registered-dossier/17369/7/9/2 and EPA Robust Summaries &amp; Test Plan: Methyl Acetoacetate (2004) at https://ofmpub.epa.gov/oppthpv/document_api.download?FILE=Summaries_c14994rs.pdf</t>
  </si>
  <si>
    <t>123-66-0</t>
  </si>
  <si>
    <t>Ethyl hexanoate</t>
  </si>
  <si>
    <t>Ethyl caproate; Hexanoic acid, ethyl ester</t>
  </si>
  <si>
    <t>CCCCCC(=O)OCC</t>
  </si>
  <si>
    <t>0, 100, 300, or 1000 mg/kg bw/day daily. Dosing of the males began 14 days prior to mating and continued throughout mating prior to sacrifice (at least 50 days). Dosing of the females began 14 days prior to mating and continued throughout lactation day (LD) 13. Animals of the recovery group were not mated and assigned to 2 weeks of recovery period after the completion of administration</t>
  </si>
  <si>
    <t>Unknown, 2017.</t>
  </si>
  <si>
    <t>Unknown, 2017. Available from ECHA at https://echa.europa.eu/registration-dossier/-/registered-dossier/23287/7/6/2</t>
  </si>
  <si>
    <t>2-Butene-1,4-diol (Note: trans-cis mixture was administered.)</t>
  </si>
  <si>
    <t>But-2-ene-1,4-diol; Penitricin C</t>
  </si>
  <si>
    <t>C(C=CCO)O</t>
  </si>
  <si>
    <t>50</t>
  </si>
  <si>
    <t>20</t>
  </si>
  <si>
    <t>0, 20, 60, or 200 mg/kg bw/day. Males: 29 days (approx. 2 weeks premating, 2 weeks mating and post mating) &amp; Females: 50 days (premating, mating and gestation through day 4 after delivery)</t>
  </si>
  <si>
    <t xml:space="preserve">200 mg/kg bw/day caused distinct systemic toxicity such as salivation, markedly reduced food consumption and retarded body weight development, liver enzyme induction, storage of alpha-2µ-protein and mild impairment of motor activity in the males as well as mild anemia in the females. Pathology included a significant increase of absolute and relative kidney weights in male animals, significant increase of absolute and relative liver weight in males, significant increase of relative liver weights in females, minimal to slight storage of alpha-2u-protein in epithelial cells of proximal tubules in 5/10 male animals, and minimal centrolobular hypertrophy in the liver of 4/10 female animals. The NOAEL of the test substance for general systemic toxicity is 20 mg/kg bw/day for the F0 parental rats of both sexes. </t>
  </si>
  <si>
    <t>Cunha, 2006</t>
  </si>
  <si>
    <t>Cunha, G. 2006. 2-Butene-1,4-diol – Combined Repeated Dose Toxicity Study with the Reproduction/Developmental Toxicity Screening Test in Wistar Rats, Oral Administration by Gavage, Experimental Toxicology and Ecology, BASF Aktiengesellschaft, 67056 Ludwigshafen/Rhein, Germany, Report No. 95R0096/04029, 2006-01-23. Available from ECHA as of 10/11/2017 at https://echa.europa.eu/registration-dossier/-/registered-dossier/12586/7/6/2</t>
  </si>
  <si>
    <t>25168-73-4</t>
  </si>
  <si>
    <t>Sucrose stearate</t>
  </si>
  <si>
    <t xml:space="preserve">[(2S,3S,4S,5R)-3,4-Dihydroxy-5-(hydroxymethyl)-2-[(2R,3R,4S,5S,6R)-3,4,5-trihydroxy-6-(hydroxymethyl)oxan-2-yl]oxyoxolan-2-yl]methyl octadecanoate
</t>
  </si>
  <si>
    <t>C30H56O12</t>
  </si>
  <si>
    <t>CCCCCCCCCCCCCCCCCC(=O)O[C@H]1[C@@H]([C@H](O[C@@]1(CO)O[C@@H]2[C@@H]([C@H]([C@@H]([C@H](O2)CO)O)O)O)CO)O</t>
  </si>
  <si>
    <t xml:space="preserve">0, 100, 200, 1000, or 2000 mg/kg bw/day
</t>
  </si>
  <si>
    <t>Hara, 1959</t>
  </si>
  <si>
    <t xml:space="preserve">Hara, S. (1959) Sub-acute toxicity test (sucrose palmitic acid ester; sucrose stearic acid ester). Unpublished report from the Tokyo Medical College submitted to the World Health Organization by Seiyaku Co. Ltd, Shimokyo-ku, Kyoto, Japan. Available from WHO Food Additive Series 10 at http://www.inchem.org/documents/jecfa/jecmono/v10je11.htm
</t>
  </si>
  <si>
    <t>63-91-2</t>
  </si>
  <si>
    <t>L-Phenylalanine</t>
  </si>
  <si>
    <t>3-Phenyl-2-aminopropionic acid; (2S)-2-amino-3-phenylpropanoic acid</t>
  </si>
  <si>
    <t>C9H11NO2</t>
  </si>
  <si>
    <t>N[C@@H](CC1=CC=CC=C1)C(=O)O</t>
  </si>
  <si>
    <t>Adult female rats, and later their pups, were exposed, via their drinking water, to phenylalanine (0.45% w/v) for 12 days prior to conception until the pups were 38 days old. This dose is equivlent to 835 mg/kg bw/day in adults and 1795 mg/kg bw/day in pups. (60-72 days)</t>
  </si>
  <si>
    <t>Holder, 1989</t>
  </si>
  <si>
    <t>Holder, M. D. (1989). Effects of perinatal exposure to aspartame on rat pups. Neurotoxicology and teratology, 11(1), 1-6.</t>
  </si>
  <si>
    <t>122-32-7</t>
  </si>
  <si>
    <t>Triolein</t>
  </si>
  <si>
    <t xml:space="preserve">2,3-Bis[[(Z)-octadec-9-enoyl]oxy]propyl (Z)-octadec-9-enoate; Glycerol trioleate
</t>
  </si>
  <si>
    <t>C57H104O6</t>
  </si>
  <si>
    <t>CCCCCCCC/C=C\CCCCCCCC(=O)OCC(OC(=O)CCCCCCC/C=C\CCCCCCCC)COC(=O)CCCCCCC/C=C\CCCCCCCC</t>
  </si>
  <si>
    <t xml:space="preserve">0 or 25% corresponding to approximately 0 or 12,500 mg/kg bw/day
</t>
  </si>
  <si>
    <t>P&amp;G, 1950</t>
  </si>
  <si>
    <t>Procter &amp; Gamble Company (1950) The comparative nutritive value of certain mono-, di-, and triglycerides. Unpublished. Short summary is available from Johnson, W., Jr, &amp; Cosmetic Ingredient Review Expert Panel (2001). Final report on the safety assessment of trilaurin, triarachidin, tribehenin, tricaprin, tricaprylin, trierucin, triheptanoin, triheptylundecanoin, triisononanoin, triisopalmitin, triisostearin, trilinolein, trimyristin, trioctanoin, triolein, tripalmitin, tripalmitolein, triricinolein, tristearin, triundecanoin, glyceryl triacetyl hydroxystearate, glyceryl triacetyl ricinoleate, and glyceryl stearate diacetate. International journal of toxicology, 20 Suppl 4, 61–94.</t>
  </si>
  <si>
    <t>555-43-1</t>
  </si>
  <si>
    <t>Tristearin</t>
  </si>
  <si>
    <t xml:space="preserve">2,3-Di(octadecanoyloxy)propyl octadecanoate; Glycerol tristearate
</t>
  </si>
  <si>
    <t>C57H110O6</t>
  </si>
  <si>
    <t>CCCCCCCCCCCCCCCCCC(=O)OCC(COC(=O)CCCCCCCCCCCCCCCCC)OC(=O)CCCCCCCCCCCCCCCCC</t>
  </si>
  <si>
    <t>75-07-0</t>
  </si>
  <si>
    <t>Acetaldehyde</t>
  </si>
  <si>
    <t xml:space="preserve">Ethanal; Acetic aldehyde; Ethyl aldehyde
</t>
  </si>
  <si>
    <t>C2H4O</t>
  </si>
  <si>
    <t>CC=O</t>
  </si>
  <si>
    <t xml:space="preserve">0, 120, or 500 mg/kg bw/day
</t>
  </si>
  <si>
    <t>Some degeneration such as that of vesiculate lipid droplets in the liver was observed in the 500 mg/kg bw/day group, but no effects were observed in the 120 mg/kg bw/day treated group</t>
  </si>
  <si>
    <t>Matysiak‐Budnik et al., 1996</t>
  </si>
  <si>
    <t>Matysiak‐Budnik, T., Jokelainen, K., Kärkkäinen, P., Mäkisalo, H., Ohisalo, J., &amp; Salaspuro, M. (1996). Hepatotoxicity and absorption of extrahepatic acetaldehyde in rats. The Journal of pathology, 178(4), 469-474.</t>
  </si>
  <si>
    <t>1338-43-8</t>
  </si>
  <si>
    <t>Sorbitan monooleate</t>
  </si>
  <si>
    <t xml:space="preserve">Span 80; [2-[(2R,3S,4R)-3,4-Dihydroxyoxolan-2-yl]-2-hydroxyethyl] (Z)-octadec-9-enoate;  Sorbitan, mono-(9Z)-9-octadecenoate
</t>
  </si>
  <si>
    <t xml:space="preserve">C24H44O6
</t>
  </si>
  <si>
    <t xml:space="preserve">7.14
</t>
  </si>
  <si>
    <t>CCCCCCCC/C=C\CCCCCCCC(=O)OC[C@H]([C@@H]1[C@@H]([C@H](CO1)O)O)O</t>
  </si>
  <si>
    <t>112</t>
  </si>
  <si>
    <t xml:space="preserve">0, 2.5, 5, or 10% corresponding to 0,1.84, 3.38, or 6.75 g/kg bw/day in males and 0, 2.08, 3.95, or 7.25 g/kg bw/day in males
</t>
  </si>
  <si>
    <t>Animals on test diets showed a decreased weight gain that was related to a reduction in food intake. Haematology studies showed lower values for haemoglobin and packed cell volume in female rats fed 10% sorbitan monooleate, with a significantly lower mean erythrocyte count. Variations in clinical chemistry values did not appear to be compound related. The relative liver weights were higher in groups given 10% Span 80 than in controls. Renal tubular damage was evident in the females given 5 or 10% Span 80 in the diet, and the latter group also showed periportal fatty change in the liver. The kidney tubule alterations consisted of proximal tubule dilation with rounded vesicles of cytoplasmic debris, apparently 'budded off' from the cells lining the tubules, lying in the lumen. Extensive vaeuolation was observed in the proximal tubular cells in four of the seven affected females in the 10% group. Increased kidney weight, which was highly significant at week 16 in the rats given 2.5% Span 80 in the diet and was found as early as week 2 when 5% Span 80 was fed. Although the kidney enlargement may have been a functional hypertrophy, it cannot be ignored since tubular changes of uncertain pathological significance were found in the females given dietary levels of 5 or 10%.</t>
  </si>
  <si>
    <t>Ingram et al., 1978</t>
  </si>
  <si>
    <t xml:space="preserve">Ingram, A. I., Butterworth, K. R., Gaunt, I. F., Grasso, P., &amp; Gangolli, S. D. (1978). Short-term toxicity study of sorbitan mono-oleate (Span 80) in rats. Food and cosmetics toxicology, 16(6), 535-542. </t>
  </si>
  <si>
    <t>9005-64-5</t>
  </si>
  <si>
    <t>Polyoxyethylene (20) sorbitan monolaurate</t>
  </si>
  <si>
    <t>Polysorbate 20; Tween 20; 2-[2-[3,4-bis(2-hydroxyethoxy)oxolan-2-yl]-2-(2-hydroxyethoxy)ethoxy]ethyl dodecanoate</t>
  </si>
  <si>
    <t xml:space="preserve">C58H114O26
</t>
  </si>
  <si>
    <t>O=C(OCCOCCOCC(OCCOCCOCCOCCOCCOCCO)C1C(OCCOCCOCCOCCOCCOCCO)C(OCCOCCOCCOCCOCCOCCO)CO1)CCCCCCCCCCC</t>
  </si>
  <si>
    <t>Holtzmann</t>
  </si>
  <si>
    <t>Gastrointestinal</t>
  </si>
  <si>
    <t>25%: diarrhoea, body weight ↓,water consumption ↑, no effect on mortality. These data are supported by a second study where the following effects were observed in rats: 25%:severe diarrhoea; histopathology: stones in bladder andkidney, hypertrophy of kidney, enlarged caecum, atrophy of testis.</t>
  </si>
  <si>
    <t>Poling et al., 1956</t>
  </si>
  <si>
    <t>Poling, C. E., Eagle, E., &amp; Rice, E. E. (1956). Effects of feeding polyoxyethylene preparations to rats and hamsters. A summary of the study is available from EFSA Panel on Food Additives and Nutrient Sources added to Food (ANS). (2015). Scientific Opinion on the re‐evaluation of polyoxyethylene sorbitan monolaurate (E 432), polyoxyethylene sorbitan monooleate (E 433), polyoxyethylene sorbitan monopalmitate (E 434), polyoxyethylene sorbitan monostearate (E 435) and polyoxyethylene sorbitan tristearate (E 436) as food additives. Efsa Journal, 13(7), 4152.</t>
  </si>
  <si>
    <t>110-16-7</t>
  </si>
  <si>
    <t>Maleic acid</t>
  </si>
  <si>
    <t xml:space="preserve">(Z)-But-2-enedioic acid; Cis-butenedioic acid; Toxilic acid
</t>
  </si>
  <si>
    <t>C(\C=C/C(=O)O)(=O)O</t>
  </si>
  <si>
    <t xml:space="preserve">0, 0.5, 1.0, or 1.5% corresponding to approximately 0, 250, 500, or 750 mg/kg bw/day
</t>
  </si>
  <si>
    <t>Body weigth and body weight gain were significantly reduced at concentrations of 1 and 1.5 %. Mortality rates were increased at 18 months at 1 and 1.5 % and at each concentration tested at 24 months: 12/12 at 1.5 %, 10/12 at 1 %, 10/12 at 0.5 % (controls: 6/12. Rats fed 1.5 % maleic acid showed more atrophy of the liver and of the testis than did the remaining groups. Inanition seemed at least partly responsible for these differences.  Enlarged and irregularly shaped epithelial cells in small to moderate numbers of renal tubules, generally the proximal convoluted, were found in 4 rats at 1.5 % and in 3 rats at 1 % - Distinctly more atrophy of the liver and less calcification in large arteries were noted at 1.5 %. Note: only males tested.</t>
  </si>
  <si>
    <t>56-40-6</t>
  </si>
  <si>
    <t>Glycine</t>
  </si>
  <si>
    <t>2-Aminoacetic acid</t>
  </si>
  <si>
    <t>C2H5NO2</t>
  </si>
  <si>
    <t>C(C(=O)O)N</t>
  </si>
  <si>
    <t>0, 2.5, or 5% glycine in the drinking water corresponding to 0, 1534, or 3280 mg/kg bw/day for males and 0, 1587, or 3082 mg/kg bw/day for females</t>
  </si>
  <si>
    <t>5% dose group: slightly increased mortality in females compared to controls. 2.5 and 5% dose group: slight dose-dependent inhibition of mean body weight gain in both sexes. 5% dose group: significant changes of Hb and HT in males and females. 2.5 and 5% dose group, males and females: significantly changes in CPK, BUN, TP, Tch and TG were observed. Due to the organ distribution and the histological characteristics of the neoplastic lesions observed in the treated animals, with the exception of those in the renal pelvis, the authors concluded that they were spontaneous and not related to glycine administration. The mode of action regarding urinary tract lesions involves high dose formation of urinary tract calculi and subsequent chronic irritation and local organ toxicity (Cohen et al., 1999; Capen et al., 1999).</t>
  </si>
  <si>
    <t>Kitahori et al., 1994</t>
  </si>
  <si>
    <t>Kitahori, Y., Konishi N., Hyashi I., Nakahashi K., Kitamura M., Nakamura Y., Matsuda H., Fukushima Y., Yoshioka N., and Hiasa Y. (1994) Carcinogenicity of glycine in Fischer 344 rats. J. Toxicol. Pathol., 7, 471-480.</t>
  </si>
  <si>
    <t xml:space="preserve">1085-12-7
</t>
  </si>
  <si>
    <t>Heptylparaben</t>
  </si>
  <si>
    <t>Heptyl 4-hydroxybenzoate</t>
  </si>
  <si>
    <t xml:space="preserve">C14H20O3
</t>
  </si>
  <si>
    <t xml:space="preserve">4.83
</t>
  </si>
  <si>
    <t>CCCCCCCOC(=O)C1=CC=C(C=C1)O</t>
  </si>
  <si>
    <t>1N,2N,3N,4N,6N,7N,9N,10N,23N,29Y,33N,34bY. Alcohol: Q1aY (Class I). Aromatic part: Q1 to Q40b(i)Y (Class I)</t>
  </si>
  <si>
    <t xml:space="preserve">Albino
</t>
  </si>
  <si>
    <t xml:space="preserve">Chronic and 3-gen reproductive
</t>
  </si>
  <si>
    <t xml:space="preserve">0, 1.0, 3.0, or 5.0% corresponding to approximately 0, 500, 1500, or 2500 mg/kg bw/day. Note: the exact duration of study is not specified.
</t>
  </si>
  <si>
    <t>A level of 5.0% in the diet was toxic to rats, whereas only minimal evidence of effect on food consumption and body weight was observed at the 3.0% and 1.0% dietary levels. The 5.0% test group of the reproduction study showed an abnormal skin effect on the pups, and a marked growth suppression in the first (F1a) litter nursing phase. Growth suppression during nursing was also present in the subsequent litters in the 3.0% and 1.0% test groups. In spite of this, the fertility index, gestation index, live birth index, and lactation index of the test groups were comparable to those of the controls.</t>
  </si>
  <si>
    <t xml:space="preserve">Paynter et al., 1966
</t>
  </si>
  <si>
    <t xml:space="preserve">Paynter, O. E., Hazleton, L. W., &amp; Garlock, E. A. (1966, January). Toxicologic Evaluation of n-Heptyl Ester of p-Hydroxybenzoic Acid. Toxicology and Applied Pharmacology (Vol. 8, No. 2, p. 350). 525 B ST, STE 1900, San Diego, CA 92101-4495: Academic Press INC.
</t>
  </si>
  <si>
    <t>75-37-6</t>
  </si>
  <si>
    <t>1,1-Difluoroethane</t>
  </si>
  <si>
    <t>Difluoroethane; Ethylidene fluoride</t>
  </si>
  <si>
    <t>C2H4F2</t>
  </si>
  <si>
    <t>FC(C)F</t>
  </si>
  <si>
    <t>II</t>
  </si>
  <si>
    <t>1N,2N,3N,4N,6N,7aY and 7b(iii)Y</t>
  </si>
  <si>
    <t>8229</t>
  </si>
  <si>
    <t>McAlack et al., 1982</t>
  </si>
  <si>
    <t>McAlack, J.W. and P.W. Schneider, Jr. 1982. Two-year inhalation study with ethane, 1,1-difluoro (FC-152a) in rats. E.I. Du Pont de Nemours and Co., Inc. Haskell Laboratory for Toxicology and Industrial Medicine. Haskell Laboratory Report No. 8-82. Available from EPA IRIS 665 at https://cfpub.epa.gov/ncea/iris/iris_documents/documents/subst/0665_summary.pdf</t>
  </si>
  <si>
    <t>67-68-5</t>
  </si>
  <si>
    <t>Dimethyl sulfoxide</t>
  </si>
  <si>
    <t xml:space="preserve">DMSO; Methylsulfinylmethane </t>
  </si>
  <si>
    <t>C2H6OS</t>
  </si>
  <si>
    <t>CS(=O)C</t>
  </si>
  <si>
    <t>1N,2N,3N,4N,6N,7N,9N,10N,23Y,24N,25N,26bY,27N,28N</t>
  </si>
  <si>
    <t>Pembrokeshire Corgis</t>
  </si>
  <si>
    <t>0, 1100, 3300, or 9900 mg/kg bw 5 days/week. Dosing schedule (5/7) adjusted dose levels are 0, 786, 2357, or 7071 mg/kg bw/day.</t>
  </si>
  <si>
    <t xml:space="preserve">Persistent diuresis at 3300 mg/kg bw and above, but no renal damage. Persistently increased PCV and haemoglobin levels, and a total red cell count at 9900 mg/kg. Ocular effects were observed after 5-10 weeks dosing in the dogs receiving 9900 mg/kg including central (nuclear) lenticular changes with alteration of the refractive index (myopia) and by the fifth month, transitory equatorial opacities, central (nuclear) opalescence, and changes in the vitreous humour. Similar effects were observed in dogs receiving 1100 and 3300 mg/kg but they occurred more slowly. JECFA: NOEL: 1100 mg/kg bw. OECD: Overall, primates appear to be much less sensitive to DMSO ocular toxicity, and the ocular changes observed in rats, rabbits, dogs or pigs are not considered relevant for human health. ECHA systemic NOAEL: 1100 mg/kg bw.
</t>
  </si>
  <si>
    <t>Noel et al., 1975</t>
  </si>
  <si>
    <t>Noel, P. R., Barnett, K. C., Davies, R. E., Jolly, D. W., Leahy, J. S., Mawdesley-Thomas, L. E., ... &amp; Worden, A. N. (1975). The toxicity of dimethyl sulphoxide (DMSO) for the dog, pig, rat and rabbit. Toxicology, 3(2), 143-169. References for NOAELconclusion: OECD SIDS at https://hpvchemicals.oecd.org/UI/handler.axd?id=02d0c79b-c846-4d18-acf1-2428cef9026b and ECHA at https://echa.europa.eu/registration-dossier/-/registered-dossier/15007/7/6/2/?documentUUID=972cdeb0-24b6-461f-9c3d-6416baebf165</t>
  </si>
  <si>
    <t>532-34-3</t>
  </si>
  <si>
    <t>Butopyronoxyl</t>
  </si>
  <si>
    <t>Indalone; Butyl mesityl oxide oxalate; Butyl 2,2-dimethyl-4-oxo-3,4-dihydro-2H-pyran-6-carboxylate</t>
  </si>
  <si>
    <t>C12H18O4</t>
  </si>
  <si>
    <t>CCCCOC(=O)C1=CC(=O)CC(O1)(C)C</t>
  </si>
  <si>
    <t>1N,2N,3N,4N,6N,7N,9N,10Y,11Y. Alcohol: 1aY (Class I). Heterocycle: 13N,15N,16N,17N,18N,28N (Class II)</t>
  </si>
  <si>
    <t>0, 2, 4, or 8% corresponding to approximately 0, 1000, 2000, or 4000 mg/kg bw/day</t>
  </si>
  <si>
    <t>Growth retardation was significant in the 8% group only. The only significant observation was the formation of bladder stones in one-third of the animals at the 8% level.</t>
  </si>
  <si>
    <t>Lehman, 1955</t>
  </si>
  <si>
    <t>Lehman, A. J. (1955). Insect repellents. Quart. Bull. Assoc. Food Drug Officials US, 19, 87-99.</t>
  </si>
  <si>
    <t>111-17-1</t>
  </si>
  <si>
    <t>Thiodipropionic Acid</t>
  </si>
  <si>
    <t>3,3'-Thiodipropionic acid; 3-(2-Carboxyethylsulfanyl)propanoic acid</t>
  </si>
  <si>
    <t>C6H10O4S</t>
  </si>
  <si>
    <t>C(CSCCC(=O)O)C(=O)O</t>
  </si>
  <si>
    <t>1N,2N,3N,4N,6N,7N,9N,10N,23Y,24N,25N,26a&amp;bY,27N,28N</t>
  </si>
  <si>
    <t>0, 0.5, 1.0, or 3.0% corresponding to approximately 0, 250, 500, or 1500 mg/kg bw/day</t>
  </si>
  <si>
    <t xml:space="preserve">Lehman et al., 1951
</t>
  </si>
  <si>
    <t xml:space="preserve">Lehman, A. J., Fitzhugh, O. G., Nelson, A. A., &amp; Woodard, G. (1951). The pharmacological evaluation of antioxidants. Advances in food research, 3, 197-208. Summary available from JECFA at http://www.inchem.org/documents/jecfa/jecmono/v05je32.htm
</t>
  </si>
  <si>
    <t>67-63-0</t>
  </si>
  <si>
    <t>Isopropyl alcohol</t>
  </si>
  <si>
    <t xml:space="preserve">Propan-2-ol; Isopropanol; 2-Propanol; IPA
</t>
  </si>
  <si>
    <t>CC(C)O</t>
  </si>
  <si>
    <t>1N,2N,3N,4N,6N,7N,9N,10N,23Y,24N,25N,26aY,27N,28N</t>
  </si>
  <si>
    <t>Sprague-Dawley [Crl:CD BR VAF/Plus]</t>
  </si>
  <si>
    <t xml:space="preserve">0, 100, 500, or 1000 mg/kg bw/day daily. For at least 10 weeks prior  to mating and during mating (for up to 3 weeks). Parental females were dosed during gestation and lactation; parental males were dosed through delivery of their last litter sired. The P2 adults were selected from  the F, litters and were dosed for 10-13 weeks before  mating to produce a  single litter. </t>
  </si>
  <si>
    <t>Findings in the parental animals included increased lactation body weight gain in the mid- and high-dose females,  increased  liver and kidney weights in the mid- and high-dose groups of both sexes and centrilobular hepatocyte  hypertrophy in some P2 males. There was also accumulation of hyaline droplets and other microscopic findings in the  kidneys from the mid- and high-dose P1 males and from all treated  groups of the  P2 males (indicative for alpha-2-u-globulin nephropathy, disregarded). Increased mortality was observed in the high-dose F1 offspring during the early postnatal  period, although no other clinical signs of toxicity were  observed in the offspring of either generation. In addition, offspring body weight was reduced during the early postnatal period in the high-dose F1 males and in the high-dose F2 pups of both sexes. Eighteen out of 70 F1 weanlings in the 1000 mg/kg bw/day group died or were euthanized prior to P2 selection. No treatment-related post-mortem findings were observed in the offspring  from either generation. A statistically significant reduction was observed in the male mating index of the high-dose P2 males compared with that of the controls. However, no treatment-related   microscopic changes in reproductive tissues or biologically meaningful differences in other reproductive parameters were  observed in adults of either generation. The NOEL for reproductive effects in this study, based on the reduced male  mating index of the high-dose P2 males, is 500 mg/kg bw/day.</t>
  </si>
  <si>
    <t>Bevan et al., 1995</t>
  </si>
  <si>
    <t>Bevan, C., Tyler, T. R., Gardiner, T. H., Kapp Jr, R. W., Andrews, L., &amp; Beyer, B. K. (1995). Two‐generation reproduction toxicity study with isopropanol in rats. Journal of applied toxicology, 15(2), 117-123.</t>
  </si>
  <si>
    <t>55589-62-3</t>
  </si>
  <si>
    <t>Acesulfame potassium</t>
  </si>
  <si>
    <t>C4H4KNO4S</t>
  </si>
  <si>
    <t>CC1=CC(=O)[N-]S(=O)(=O)O1.[K+]</t>
  </si>
  <si>
    <t>1N,2N,3N,4Y,5aY,6N,7N,9N,10Y,11N,12N,13N,15N,16N,17N,18N,28N</t>
  </si>
  <si>
    <t>SPF Wistar</t>
  </si>
  <si>
    <t>0, 0.3, 1.0, or 3.0% corresponding to about 150, 500, 1500 mg/kg bw/day) (840 days for males and 861 days for females)</t>
  </si>
  <si>
    <t>Sinkeldam et al., 1979</t>
  </si>
  <si>
    <t>Sinkeldam, E.J., Kupe, C.F. &amp; Beems, R.B. (1979).  Combined chronic toxicity and carcinogenicity study with Hoe O-95K in rats pretreated in utero. Report No. R6100. Unpublished report of CIVO TNO, Zeist.  Submitted to WHO by Hoechst A.G. Available from JECFA at http://www.inchem.org/documents/jecfa/jecmono/v28je13.htm</t>
  </si>
  <si>
    <t>109-94-4</t>
  </si>
  <si>
    <t>Ethyl formate</t>
  </si>
  <si>
    <t>Ethyl methanoate; Formic acid, ethyl ester</t>
  </si>
  <si>
    <t>O=COCC</t>
  </si>
  <si>
    <t>0, 1000, 2500, or 10,000 ppm corresponding to 0, 50, 250, or 500 mg/kg bw/day</t>
  </si>
  <si>
    <t>Hagan, E. C., Hansen, W. H., Fitzhugh, O. G., Jenner, P. M., Jones, W. I., Taylor, J. M., Long, E. L., Nelson, A. A., and Brouwer, J. B. (1967) Food flavouring compounds of related structure. II. Subacute and chronic toxicity. Food and Cosmetics Toxicology 5, 141-157.</t>
  </si>
  <si>
    <t>99-76-3</t>
  </si>
  <si>
    <t>p-Hydroxybenzoic acid methyl ester</t>
  </si>
  <si>
    <t xml:space="preserve">Methylparaben; Methyl 4-hydroxybenzoate; Methyl p-hydroxybenzoate </t>
  </si>
  <si>
    <t>COC(C1=CC=C(C=C1)O)=O</t>
  </si>
  <si>
    <t>1N,2N,3N,4N,6N,7N,9N,10N,23N,29Y,33N,34bY. Aromatic portion: 1N,2N,3N,4N,6N,7N,10N,23N,29Y,33N,34N,35aY,28N,39N,40b(i)Y (Class I). Methanol: 1N,2N,3N,4N,6N,7N,9N,10N,23Y,24N,25N,26aY,27N,28N (Class II)</t>
  </si>
  <si>
    <t>0, 2, or 8% (0, 20,000, or 80,000 ppm) corresponding to approximately 0, 1,000, or 4,000 mg/kg bw/day</t>
  </si>
  <si>
    <t>89-25-8</t>
  </si>
  <si>
    <t>Edaravone</t>
  </si>
  <si>
    <t>1-Phenyl-3-methyl-5-pyrazolone; Norphenazone; 5-Methyl-2-phenyl-4H-pyrazol-3-one</t>
  </si>
  <si>
    <t>C10H10N2O</t>
  </si>
  <si>
    <t>CC1=NN(C(=O)C1)C2=CC=CC=C2</t>
  </si>
  <si>
    <t>1N,2N,3N,4N,6N,7N,9N,10Y,11N,12N,13N,15N,16N,17N,18N,28N</t>
  </si>
  <si>
    <t>0, 7500, or 15000 ppm corresponding to approximately 0, 1125, and 2250 mg/kg bw/day</t>
  </si>
  <si>
    <t>There was mean body weight depression in dosed male and female mice when compared with controls.</t>
  </si>
  <si>
    <t>TR-141: National Cancer Institute Carcinogenesis Technical Report Series No. 141, 1978. Bioassay of 1-Phenyl-3-methyl-5-pyrazolone for Possible Carcinogenicity CAS No. 89-25-8 NCI-CG-TR-141. Available at http://ntp.niehs.nih.gov/ntp/htdocs/lt_rpts/tr141.pdf</t>
  </si>
  <si>
    <t>17912-87-7</t>
  </si>
  <si>
    <t>Myricitrin</t>
  </si>
  <si>
    <t>5,7-Dihydroxy-3-(3,4,5-trihydroxy-6-methyloxan-2-yl)oxy-2-(3,4,5-trihydroxyphenyl)chromen-4-one</t>
  </si>
  <si>
    <t>C21H20O12</t>
  </si>
  <si>
    <t>CC1C(C(C(C(O1)OC2=C(OC3=CC(=CC(=C3C2=O)O)O)C4=CC(=C(C(=C4)O)O)O)O)O)O</t>
  </si>
  <si>
    <t>1N,2N,3N,4N,6N,7N,9N,10Y,11Y. Heterocycle: 13N,15Y,28N (Class II). Fucitol (sugar alcohol): 1fY (Class I)</t>
  </si>
  <si>
    <t xml:space="preserve">0, 0.5, 1.5, or 5.0%. The 5% level was calculated to provide, on average, approximately 3,425 and 2,968 mg/kg for females and males, respectively. </t>
  </si>
  <si>
    <t>Based on the results, the NOAEL was concluded to exceed the 5.0% intake level.</t>
  </si>
  <si>
    <t>Yoshino et al., 2001</t>
  </si>
  <si>
    <t>Yoshino, H., Kawabe, M., Tamano, S., Hagiwara, A., Washino, T., Nakamura, M., Imaida, K., (2001) 1-year oral toxicity study of Chinese bayberry extract in F344/DuCrj Rats. Japan. J. Food Chem., 8, 94-99</t>
  </si>
  <si>
    <t>88-96-0</t>
  </si>
  <si>
    <t>Phthalamide</t>
  </si>
  <si>
    <t>1,2-Benzenedicarboxamide; Benzene-1,2-dicarboxamide</t>
  </si>
  <si>
    <t>C8H8N2O2</t>
  </si>
  <si>
    <t>C(C=1C(C(=O)N)=CC=CC1)(=O)N</t>
  </si>
  <si>
    <t>1N,2N,3N,4N,6N,7N,9N,10N,23N,29Y,33N,34N,35aY,38N,39N,40N,41N,42N,43N,44N,45N,28N</t>
  </si>
  <si>
    <t xml:space="preserve">0, 6200, 12500, or 25000 ppm corresponding to approximately 0, 930, 1875, or 3750 mg/kg bw/day. </t>
  </si>
  <si>
    <t>Survival was unaffected in mice except for early deaths in the high- and mid-dose groups of female mice. Survival was 66% or greater at the end of the bioassay in all dosed and control groups of each sex except for the high-dose group of female mice (36%). Crystals occurred in the urinary bladders of 17/44 high-dose and 5/46 mid-dose female mice; a few occurred in dosed males. Mucosal hyperplasia was seen in 3/44 high-dose and 4/46 mid-dose female mice and a few dosed male mice. Obstructive nephropathy was noted in 14/48 high-dose and 4/49 mid-dose females and in one dosed and one control male.</t>
  </si>
  <si>
    <t>NTP, 1979</t>
  </si>
  <si>
    <t>National Cancer Institute, Carcinogenesis, Technical report Series No. 161, 1979. Bioassay of Phthalamide for Possible Carcinogenicity CAS No. 88-96-0, NCI-CG-TR-161. Available at https://ntp.niehs.nih.gov/ntp/htdocs/lt_rpts/tr161.pdf</t>
  </si>
  <si>
    <t>74-97-5</t>
  </si>
  <si>
    <t>Bromochloromethane</t>
  </si>
  <si>
    <t>Methylene chlorobromide; Bromo(chloro)methane</t>
  </si>
  <si>
    <t>CH2BrCl</t>
  </si>
  <si>
    <t>C(Cl)Br</t>
  </si>
  <si>
    <t xml:space="preserve">Albino Wistar </t>
  </si>
  <si>
    <t xml:space="preserve">Nominal concentrations: 0, 500, or 1000 ppm 6 hours daily 5 days a week for 6 months. The actual concentrations were 0, 515, and 1010 ppm corresponding to approximately 0, 357.7, and 715.5 mg/kg bw/day for males and 0, 611.7, and 1223.3 mg/kg bw/day for females using measured ave. body weights for each sex. </t>
  </si>
  <si>
    <t>The average inorganic bromide content of blood rose rapidly from the control value, reaching an equilibrium after approximately 20 days of exposure and remaining relatively constant throughout the remainder of the experimental period. Dose dependent growth depression occured. The average weight of rats in the 500 ppm group was 9.5% lower than the controls, and in the 1000 ppm it was 12.8% lower. ECHA NOAEL: top dose. Reason: Because of the blood bromide levels were found to be high in the exposed animals it could be possible that the animals were under continuous mild sedation which could conceivably modify their eating habits and metabolic activity, explaining the depression of growth.</t>
  </si>
  <si>
    <t>MacEwen et al., 1966</t>
  </si>
  <si>
    <t>MacEwen, J. D., McNerney, J. M., Vernot, E. H., &amp; Harper, D. T. (1966). Chronic Inhalation Toxicity of Chlorobromomethane. Journal of Occupational and Environmental Medicine, 8(5), 251-256.</t>
  </si>
  <si>
    <t>714229-20-6</t>
  </si>
  <si>
    <t>Advantame</t>
  </si>
  <si>
    <t>(3S)-3-[3-(3-hydroxy-4-methoxyphenyl)propylamino]-4-[[(2S)-1-methoxy-1-oxo-3-phenylpropan-2-yl]amino]-4-oxobutanoic acid;hydrate</t>
  </si>
  <si>
    <t>C24H32N2O8</t>
  </si>
  <si>
    <t>COc1ccc(cc1O)CCCN[C@H](CC(=O)O)C(=O)N[C@@H](Cc2ccccc2)C(=O)OC</t>
  </si>
  <si>
    <t>1N,2N,3N,4N,6N,7N,9N,10N,23N,29Y,33N,34bY. Methanol: 28N(Class II). Aromatic portion: 35bY,36cY,41N,42N,43N,44N,45N,28N(Class II)</t>
  </si>
  <si>
    <t>Han Wistar</t>
  </si>
  <si>
    <t>0, 2000, 10,000, or 50,000 ppm corresponding to 0, 97, 488, and 2621 mg/kg bw/day in males and 0, 125, 630, and 3454 mg/kg bw/day in females</t>
  </si>
  <si>
    <t>Minor reductions in body weight gain, which were noted in high-dose males, were considered of no toxicological significance. Advantame was concluded to be without carcinogenic activity. The NOAEL was considered to be 50,000 ppm in the diet, the highest concentration tested, equivalent to 2621 and 3454 mg/kg body weight/day in males and females, respectively.</t>
  </si>
  <si>
    <t>Otabe et al., 2011</t>
  </si>
  <si>
    <t>Otabe, A., Fujieda, T., Masuyama, T., Ubukata, K., &amp; Lee, C. (2011). Advantame–An overview of the toxicity data. Food and chemical toxicology, 49, S2-S7.</t>
  </si>
  <si>
    <t xml:space="preserve">67-71-0 </t>
  </si>
  <si>
    <t>Dimethylsulfone</t>
  </si>
  <si>
    <t>(Methylsulfonyl)methane; DMSO2</t>
  </si>
  <si>
    <t>C2H6O2S</t>
  </si>
  <si>
    <t>CS(=O)(=O)C</t>
  </si>
  <si>
    <t>1N,2N,3N,4N,6N,7N,9N,10N,23Y,24N,25N,26cY,27N,28N</t>
  </si>
  <si>
    <t>Wistar [Crl:(WI)BR]</t>
  </si>
  <si>
    <t>0 or 1500 mg/kg bw/day</t>
  </si>
  <si>
    <t>Horvath et al., 2002</t>
  </si>
  <si>
    <t>Horvath, K., Noker, P. E., Somfai-Relle, S., Glavits, R., Financsek, I. and Schauss, A. G. (2002). Toxicity of methylsulfonylmethane in rats. Food and Chemical Toxicology 40:1459-1462.</t>
  </si>
  <si>
    <t>107-87-9</t>
  </si>
  <si>
    <t>2-Pentanone</t>
  </si>
  <si>
    <t>Pentan-2-one; Methyl propyl ketone; Ethyl acetone</t>
  </si>
  <si>
    <t>C5H10O</t>
  </si>
  <si>
    <t>CC(CCC)=O</t>
  </si>
  <si>
    <t>Sprague-Dawley [COBS CD (SD) BR]</t>
  </si>
  <si>
    <t>395</t>
  </si>
  <si>
    <t>454</t>
  </si>
  <si>
    <t xml:space="preserve">0, 0.2 (10 months); 0.5 or 1.0% (13-months). Mean daily dose levels of 0, 144, 250, or 454 mg/kg bw/day.
</t>
  </si>
  <si>
    <t xml:space="preserve">A slight decrease in body weight was seen at the 1.0% level. 
</t>
  </si>
  <si>
    <t>Kodak, 1978</t>
  </si>
  <si>
    <t xml:space="preserve">A Comparative Chronic Toxicity Study of Methyl n-Propyl Ketone, Methyl n-Butyl Ketone and Hexane. Health, Safety, and Human Factors Laboratory, at Eastman Kodak Company, Rochester, NY. August 14, 1978. Available from EPA HPV at https://ofmpub.epa.gov/oppthpv/Public_Search.PublicTabs?SECTION=1&amp;epcount=2&amp;v_rs_list=24997242,24997229
</t>
  </si>
  <si>
    <t>67-56-1</t>
  </si>
  <si>
    <t>Methanol</t>
  </si>
  <si>
    <t>Methyl alcohol; Carbinol, Wood alcohol</t>
  </si>
  <si>
    <t>CH4O</t>
  </si>
  <si>
    <t>CO</t>
  </si>
  <si>
    <t>Sprague -Dawley</t>
  </si>
  <si>
    <t xml:space="preserve">0, 100, 500, or 2500 mg/kg bw/day (dosing schedule unknown)
</t>
  </si>
  <si>
    <t xml:space="preserve">Elevated levels of serum alanine transaminase (ALT) and serum alkaline phosphatase (SAP), and increased (but not statistically significant) liver weights in both male and female rats suggest possible treatment-related effects in rats bolus dosed with 2,500 mg/kg bw/day despite the absence of supportive histopathologic lesions in the liver. Brain weights of high-dose group males and females were significantly less than those of the control group at terminal sacrifice. The only histopathology noted was a higher incidence of colloid in the hypophyseal cleft of the pituitary gland in the high-dose versus control group males and females. </t>
  </si>
  <si>
    <t>TRL, 1986</t>
  </si>
  <si>
    <t xml:space="preserve">TRL (Toxicity Research Laboratories). (1986). Rat oral subchronic toxicity study with methanol. (TRL No. 032-005). Muskegon, MI: Research Triangle Institute. Available from EPA IRIS 305 and Toxicological Review at https://cfpub.epa.gov/ncea/iris/iris_documents/documents/subst/0305_summary.pdf and https://cfpub.epa.gov/ncea/iris/iris_documents/documents/toxreviews/0305tr.pdf
</t>
  </si>
  <si>
    <t xml:space="preserve">108-94-1 </t>
  </si>
  <si>
    <t>Cyclohexanone</t>
  </si>
  <si>
    <t>Pimelic ketone</t>
  </si>
  <si>
    <t>C6H10O</t>
  </si>
  <si>
    <t>C1(=O)CCCCC1</t>
  </si>
  <si>
    <t>1N,2N,3N,4N,6N,7N,9N,10N,23N,29N,30a(iii)Y,31N,32N,28N</t>
  </si>
  <si>
    <t>0, 3300, or 6500 ppm in drinking water. Considering water intake of 49 mL/day and rat body weight of 0.35 kg, these levels correspond to 0, 462, or 910 mg/kg bw/day</t>
  </si>
  <si>
    <t>Decreased bodyweight gain at high dose. EPA IRIS NOAEL: 3300 ppm.</t>
  </si>
  <si>
    <t>Lijinsky &amp; Kovatch, 1986_x000D_</t>
  </si>
  <si>
    <t>Lijinsky, W., &amp; Kovatch, R. M. (1986). Chronic toxicity study of cyclohexanone in rats and mice. Journal of the National Cancer Institute, 77(4), 941-949. Available from EPA (IRIS 0219) at https://cfpub.epa.gov/ncea/iris/iris_documents/documents/subst/0219_summary.pdf</t>
  </si>
  <si>
    <t>80-71-7</t>
  </si>
  <si>
    <t>Methylcyclopentenolone</t>
  </si>
  <si>
    <t xml:space="preserve">2-Hydroxy-3-methylcyclopent-2-enone; Cyclotene; Maple lactone   </t>
  </si>
  <si>
    <t>CC1=C(C(=O)CC1)O</t>
  </si>
  <si>
    <t>0 or 1% corresponding to approximately to 0 or 500 mg/kg bw/day, respectively</t>
  </si>
  <si>
    <t>The Dow Chemical Company, 1953</t>
  </si>
  <si>
    <t xml:space="preserve">Dow Chemical Co. (1953) Toxicity of cyclotene--Summary. Unpublished report from Biochemical Research Department, Midland, Michigan, 15 July. Submitted to WHO by the Flavor and Extract Manufacturers' Association of the United States, Washington DC, United States. Available from JECFA WHO Food Additive Series 42. Safety Evaluation of Aliphatic Acyclic and Alicyclic alpha-Diketones and Related alpha-Hydroxyketones at http://www.inchem.org/documents/jecfa/jecmono/v042je20.htm </t>
  </si>
  <si>
    <t>75-65-0</t>
  </si>
  <si>
    <t>tert-Butyl alcohol</t>
  </si>
  <si>
    <t xml:space="preserve">tert-Butanol; 2-Methyl-2-propanol; 2-Methylpropan-2-ol
</t>
  </si>
  <si>
    <t>C(C)(C)(C)O</t>
  </si>
  <si>
    <t>0, 1.25, 2.5, or 5 mg/mL t-butyl alcohol (males) or 0, 2.5, 5, or 10 mg/mL t-butyl alcohol (females) in drinking water. These correspond to average daily doses of approximately 0, 90, 200, or 420 mg/kg bw for males and approximately 0, 180, 330, or 650 mg/kg bw for females.</t>
  </si>
  <si>
    <t>Males: alpha(2u)-globulin nephropathy and, to a lesser extent, exacerbation of chronic progressive nephropathy. Neither of these modes of action can function in humans. Hence males were not considered in this evaluation. Females: Significantly lower survival at 10 mg/mL. The mean body weight of 10 mg/mL females was similar to that of the controls through about week 29, then the mean body weight gainof this group was lower than that of the controls. The final mean body weight of 10 mg/mL females was 21% lower than that of the controls. Increased incidence of hyperactivity in 10 mg/mL females. Females given 5 or 10 mg/mL demonstrated increased urine specific gravities and decreased urine volumes consistent with their decreased water intake. At 15-month, there was a significant dose-related increase in absolute and relative kidney weights in exposed females. Also at 15 months, nephropathy was present in females, and the severity of nephropathy was slightly increased in 5 and 10 mg/mL females. The severity of nephropathy was significantly increased in all exposed groups of females at the end of the 2-year study. Inflammation of the kidneys, also regarded as part of the nephropathy, was significantly increased in both 5 and 10 mg/mL females at the end of the 2-year study. Other lesions associated with nephropathy included transitional epithelial hyperplasia, which was significantly increased in 10 mg/mL females. Note: chronic progressive nephropathy in females is disregarded due to the lack of relevance to humans. Brain, right kidney and liver were evaluated in 10 animals/group at the 15-month interim sacrifice. Relative brain and liver weights were also significantly increased in the 10 mg/mL group. Note: Mice were not used due to the high dose levels tested.</t>
  </si>
  <si>
    <t>NTP, 1995</t>
  </si>
  <si>
    <t>NTP Toxicology and Carcinogenesis Studies of t-Butyl Alcohol (CAS No. 75-65-0) in F344/N Rats and B6C3F1 Mice (Drinking Water Studies). NTP TR 436, 1995. Available from NTP at https://ntp.niehs.nih.gov/ntp/htdocs/lt_rpts/tr436.pdf</t>
  </si>
  <si>
    <t xml:space="preserve">153-18-4
</t>
  </si>
  <si>
    <t xml:space="preserve">Rutin
</t>
  </si>
  <si>
    <t xml:space="preserve">Quercetin 3-rutinoside; 2-(3,4-Dihydroxyphenyl)-5,7-dihydroxy-3-[(2S,3R,4S,5S,6R)-3,4,5-trihydroxy-6-[[(2R,3R,4R,5R,6S)-3,4,5-trihydroxy-6-methyloxan-2-yl]oxymethyl]oxan-2-yl]oxychromen-4-one
</t>
  </si>
  <si>
    <t xml:space="preserve">C27H30O16
</t>
  </si>
  <si>
    <t xml:space="preserve">1.76
</t>
  </si>
  <si>
    <t>CC1C(C(C(C(O1)OCC2C(C(C(C(O2)OC3=C(OC4=CC(=CC(=C4C3=O)O)O)C5=CC(=C(C=C5)O)O)O)O)O)O)O)O</t>
  </si>
  <si>
    <t>1N,2N,3N,4N,6N,7N,9N,10Y,11Y. Fucitol (sugar alcohol): 1fY(Class I). Rings: 13N,15Y,28N(Class II)</t>
  </si>
  <si>
    <t xml:space="preserve">Inbred ACI
</t>
  </si>
  <si>
    <t xml:space="preserve">0 or 5% corresponding to approximately 0 or 2500 mg/kg bw/day
</t>
  </si>
  <si>
    <t xml:space="preserve">Hirono et al., 1981
</t>
  </si>
  <si>
    <t xml:space="preserve">Hirono, I., Ueno, I., Hosaka, S., Takanashi, H., Matsushima, T., Sugimura, T., &amp; Natori, S. (1981). Carcinogenicity examination of quercetin and rutin in ACI rats. Cancer letters, 13(1), 15-21.
</t>
  </si>
  <si>
    <t xml:space="preserve">11013-97-1
</t>
  </si>
  <si>
    <t xml:space="preserve">Methyl Hesperidin
</t>
  </si>
  <si>
    <t xml:space="preserve">(2S)-2-(3,4-dimethoxyphenyl)-5-hydroxy-7-[(2S,3R,4S,5S,6R)-3,4,5-trihydroxy-6-[[(2R,3R,4R,5R,6S)-3,4,5-trihydroxy-6-methyloxan-2-yl]oxymethyl]oxan-2-yl]oxy-2,3-dihydrochromen-4-one
</t>
  </si>
  <si>
    <t xml:space="preserve">C29H36O15
</t>
  </si>
  <si>
    <t xml:space="preserve">2.55
</t>
  </si>
  <si>
    <t>CC1C(C(C(C(O1)OCC2C(C(C(C(O2)OC3=CC(=C4C(=O)CC(OC4=C3)C5=CC(=C(C=C5)OC)OC)O)O)O)O)O)O)O</t>
  </si>
  <si>
    <t xml:space="preserve">Mouse
</t>
  </si>
  <si>
    <t xml:space="preserve">B6C3F1
</t>
  </si>
  <si>
    <t xml:space="preserve">7500
</t>
  </si>
  <si>
    <t xml:space="preserve">0, 0.3, 0.6, 1.25, 2.5, or 5.0% corresponding to approximately 0, 450, 900, 1875, 3750, or 7500 mg/kg bw/day
</t>
  </si>
  <si>
    <t xml:space="preserve">Mayumi et al., 1993
</t>
  </si>
  <si>
    <t xml:space="preserve">Mayumi, K., Seiko, T., Masa-Aki, S., Masao, H., Shoji, F., &amp; Nobuyuki, I. (1993). Subchronic toxicity study of methyl hesperidin in mice. Toxicology letters, 69(1), 37-44.
</t>
  </si>
  <si>
    <t>112-27-6</t>
  </si>
  <si>
    <t>Triethylene glycol</t>
  </si>
  <si>
    <t xml:space="preserve">2-[2-(2-Hydroxyethoxy)ethoxy]ethanol; Triglycol, 2,2'-(Ethane-1,2-diylbis(oxy))diethanol; Triethyleneglycol
</t>
  </si>
  <si>
    <t>C6H14O4</t>
  </si>
  <si>
    <t>C(COCCOCCO)O</t>
  </si>
  <si>
    <t xml:space="preserve">0, 10,000, 20,000, or 50,000 ppm. The mean daily consumption rates of TEG were 0, 748, 1522, or 3849 mg/kg bw/day for males and 0, 848, 1699, or 4360 mg/kg bw/day for females (OECD). </t>
  </si>
  <si>
    <t>In the subchronic study there was neither mortality nor signs of toxicity, and no dosage-related effects with serum chemistry, gross and microscopic pathology. Body weights were reduced during the dosing period with both males and females of the high dosage. Body weight gains were reduced at all dosages with males and females. No hematological effects were seen with females, but males of the mid- and high-dosage groups had slightly reduced erythrocyte count and hematocrit, and high-dose males had decreased hemoglobin concentration with increased mean corpuscular volume. These were considered to reflect a mild hemodilution related to the absorption of large TEG doses. Urinalysis showed dosage-related decreased pH, and increased urine volume mainly at the high dose. These were probably related to the renal excretion of absorbed TEG and/or metabolites. Kidney weight was increased for high-dose females, and increased relative (to body) weight of kidneys for males and females from the mid- and high-dose groups were observed, probably related to the renal excretion of the absorbed TEG and/or its metabolites. These findings indicate that the subchronic continuous po dosing of TEG to rats does not result in local or systemic specific organ or tissue toxicity. OECD SIDS: NOAEL is 1699 in females and LOAEL is 3849 mg/kg bw/day.. Author NOAEL: 20000 ppm for both sexes.</t>
  </si>
  <si>
    <t>Van Miller and Ballantyne, 2001</t>
  </si>
  <si>
    <t>Van Miller, J. P., &amp; Ballantyne, B. (2001). Subchronic peroral toxicity of triethylene glycol in the Fischer 344 rat. Veterinary and human toxicology, 43(5), 269-276.</t>
  </si>
  <si>
    <t>2244-16-8</t>
  </si>
  <si>
    <t>d-Carvone</t>
  </si>
  <si>
    <t>(5S)-2-Methyl-5-prop-1-en-2-ylcyclohex-2-en-1-one</t>
  </si>
  <si>
    <t>C10H14O</t>
  </si>
  <si>
    <t>CC1=CC[C@@H](CC1=O)C(=C)C</t>
  </si>
  <si>
    <t>0, 375, or 750 mg/kg given 5 days a week. Dosing schedule (5/7) adjusted dose levels: 0, 268, or 536 mg/kg bw/day.</t>
  </si>
  <si>
    <t>National Toxicology Program  (NTP) (1990) National Toxicology Program Technical  Report on the toxicology and carcinogenesis studies of d-carvone in B6C3F1 Mice (Gavage Studies). NTP TR 381. Available from NTP at https://ntp.niehs.nih.gov/ntp/htdocs/lt_rpts/tr381.pdf</t>
  </si>
  <si>
    <t>98-86-2</t>
  </si>
  <si>
    <t>Acetophenone</t>
  </si>
  <si>
    <t>1-Phenylethanone; Methyl phenyl ketone; Acetylbenzene</t>
  </si>
  <si>
    <t>CC(=O)C1=CC=CC=C1</t>
  </si>
  <si>
    <t>0, 1000, 2500, or 10,000 ppm in diet. Investigators determined that 15.5% volatilized, thus 10,000 ppm x 0.845 = 8450 ppm. Assuming a rat consumes a daily amount of food equal to 5% of its body weight, 8450 ppm (mg/kg food) x 0.05 kg food/kg bw = 423 mg/kg bw/day.</t>
  </si>
  <si>
    <t>Hagan, E.C., W.H. Hansen, O.G. Fitzhugh, et al. 1967. Food flavorings and compounds of related structure. II. Subacute and chronic toxicity. Food Cosmet. Toxicol. 5: 141-157. Summary is available from EPA IRIS 321 at https://cfpub.epa.gov/ncea/iris/iris_documents/documents/subst/0321_summary.pdf</t>
  </si>
  <si>
    <t>25265-71-8</t>
  </si>
  <si>
    <t>Dipropylene glycol</t>
  </si>
  <si>
    <t>1-(1-Hydroxypropoxy)propan-1-ol; Oxypropyl ether; DPG</t>
  </si>
  <si>
    <t>C6H14O3</t>
  </si>
  <si>
    <t>C(CO)COCCCO</t>
  </si>
  <si>
    <t>0, 2500, 10000, or 40000 ppm corresponding to 0, 115, 470, or 3040 mg/kg bw/day (males) and 0, 140, 530, or 2330 mg/kg bw/day (females)</t>
  </si>
  <si>
    <t>Liver and nose</t>
  </si>
  <si>
    <t>Survival of 40,000 ppm males was significantly less than that of the control group. Reduced survival was largely due to a high rate of moribund sacrifices. Moribundity was probably caused by chronic nephropathy and subsequent renal insufficiency. Moribund rats were lethargic and thin, and several breathed abnormally. Mean body weights of male and female rats exposed to 40,000 ppm were less than those of the controls throughout the study. By week 94, group mean body weights of male and female rats exposed to 40,000 ppm were 28% and 15% less than those of the controls. Adrenal Medulla: The incidences of benign pheochromocytoma of the adrenal medulla in 2,500 and 10,000 ppm male rats were increased (0 ppm, 4/47; 2,500 ppm, 7/49; 10,000 ppm, 12/50; 40,000 ppm, 1/47). The incidence in 10,000 ppm males was significantly greater than that in the controls and was at the upper end of the historical range in controls (all routes) given NTP-2000 diet [100/903 (11% ± 6%), range 3%-24%]. However, the incidence of benign or malignant pheochromocytoma (combined) in 10,000 ppm males was not significantly increased (9/47, 7/49, 13/50, 1/47), indicating that the significant increase in the incidence of benign pheochromocytoma in 10,000 ppm males was not related to dipropylene glycol exposure. The incidence of benign or malignant pheochromocytoma (combined) in 40,000 ppm males was less than that in the controls. The biological significance of this effect is not clear but may have been related to the decreased survival in 40,000 ppm males. However, since most of the deaths occurred late in the study, mortality was unlikely to have completely masked an exposure-related effect. Kidney: Although chronic nephropathy occurred in most male rats, including the controls, the incidences and severities in 10,000 and 40,000 ppm males were increased. Nephropathy was considered to be the cause of the debilitation that resulted in early moribund sacrifice of many 40,000 ppm males. Nephropathy is a common spontaneous age-related lesion in F344/N rats, particularly males, and occurs in virtually all male rats in NTP 2-year studies. Exacerbation of nephropathy is frequently observed as a treatment-related effect and is manifested as an increase in severity. According to the review of Hard and co-authors (Hard et al., 2009), rodent CPN has no strict counterpart in humans, therefore these findings were considered to be irrelevant for the human risk assessment. The incidences of transitional epithelial hyperplasia in 10,000 and 40,000 ppm males were significantly increased. Transitional epithelial hyperplasia was generally mild in severity and consisted of focal papillary or nodular proliferation of the transitional epithelium lining the renal pelvis and was considered a component of chronic nephropathy. The incidences of parathyroid gland hyperplasia (0 ppm, 0/45; 2,500 ppm, 4/48; 10,000 ppm, 1/49; 40,000 ppm, 5/50) and heart mineralization (0/50, 0/50, 0/50, 7/49) were significantly increased in 40,000 ppm males. These lesions are considered to be secondary to chronic nephropathy. The microscopic lesions of nephropathy were generally similar to the spontaneous lesions. The incidences of minimal to mild focal granulomatous inflammation of the liver were significantly increased in 10,000 and 40,000 ppm males. Although the mean severities of granulomatous inflammation were not different from that in the controls, more animals in these groups had a severity grade of mild. The incidence of granulomatous inflammation in males exposed to 40,000 ppm was less than in males exposed to 10,000 ppm, which may have been due to early deaths. The incidence of granulomatous inflammation in female rats exposed to 10,000 ppm was slightly increased; however, this increase was not significant and the severity was similar to that in the controls. The incidences of bile duct hyperplasia in 40,000 ppm males and females, basophilic foci in 2,500 and 40,000 ppm males, clear cell foci in 10,000 ppm females, and mixed cell foci in 2,500 and 10,000 ppm females were significantly greater than those in the controls. The incidences of clear cell foci and centrilobular necrosis in males exposed to 40,000 ppm were significantly less than those in the controls. The increased incidences of bile duct hyperplasia were considered related to dipropylene glycol exposure. Because the incidences of hepatocellular foci were variable and not exposure concentration related, they were unlikely related to dipropylene glycol exposure. The incidences of minimal to moderate olfactory epithelial atrophy in 40,000 ppm male rats and of minimal to moderate olfactory degeneration in 40,000 ppm male and female rats were significantly greater than hose in the controls. The incidence of mild to marked thrombosis in males exposed to 40,000 ppm was significantly increased. The incidences of forestomach ulceration (3/50, 5/50, 8/50, 10/49) and associated hyperplasia (0/50, 1/50, 3/50, 5/49) were increased in treated male rats. The biological significance of these changes in relation to exposure is uncertain. Male NOAEL: 470 mg/kg bw/day and female NOAEL: 530 mg/kg bw/day.</t>
  </si>
  <si>
    <t>NTP, 2004</t>
  </si>
  <si>
    <t>National Toxicology Program. (2004). Toxicology and carcinogenesis studies of dipropylene glycol (CAS No. 25265-71-8) in F344/N rats and B6C3F1 mice (drinking water studies). Natl Toxicol Program Tech Rep Ser, 511, 6-260. Available from NTP at https://ntp.niehs.nih.gov/ntp/htdocs/lt_rpts/tr511.pdf. Also available from Hooth, M. J., Herbert, R. A., Haseman, J. K., Orzech, D. P., Johnson, J. D., &amp; Bucher, J. R. (2004). Toxicology and carcinogenesis studies of dipropylene glycol in rats and mice. Toxicology, 204(2-3), 123-140.</t>
  </si>
  <si>
    <t>85-44-9</t>
  </si>
  <si>
    <t>Phthalic Anhydride</t>
  </si>
  <si>
    <t>1,2--Benzenedicarboxylic acid anhydride; Isobenzofuran-1,3-dione; 2-Benzofuran-1,3-dione</t>
  </si>
  <si>
    <t>C8H4O3</t>
  </si>
  <si>
    <t>C1(C=2C(C(=O)O1)=CC=CC2)=O</t>
  </si>
  <si>
    <t>1N,2N,3N,4N,6N,7N,9N,10Y,11Y,1N,2N,3N,4N,6N,7N,9N,10N,23N,29Y,33N,34N,35aY,38N,39N,40N,41N,42N,43N,44N,45N,28N</t>
  </si>
  <si>
    <t>0, 7500, or 15000 ppm corresponding to approximately 0, 500, or 1000 mg/kg bw/day (ECHA and OECD)</t>
  </si>
  <si>
    <t xml:space="preserve">The mean body weights of the high-dose males were lower than the controls from week 13 to the end of the study, but the decrease was never more than 10%. OECD NOAEL: 500 </t>
  </si>
  <si>
    <t>NCI, 1979</t>
  </si>
  <si>
    <t>National Cancer Institute, 1979. Bioassay of phthalic anhydride for possible carcinogenicity. NCI Carcinogenesis Technical report Series No. 159. NTIS PB293594. TR159. Available from NTP at https://ntp.niehs.nih.gov/ntp/htdocs/lt_rpts/tr159.pdf. A summary is available from OECD SIDS Phthalic anhydride at https://hpvchemicals.oecd.org/UI/handler.axd?id=ce1be9d2-c97e-414a-b21f-60e9f4923a38</t>
  </si>
  <si>
    <t>89-83-8</t>
  </si>
  <si>
    <t>Thymol</t>
  </si>
  <si>
    <t>2-Isopropyl-5-methylphenol; 5-Methyl-2-isopropylphenol; Thyme camphor; 5-Methyl-2-propan-2-ylphenol</t>
  </si>
  <si>
    <t>CC1=CC(=C(C=C1)C(C)C)O</t>
  </si>
  <si>
    <t>0, 1000, or 10000 ppm corresponding to approximately 0, 50, or 500 mg/kg bw/day</t>
  </si>
  <si>
    <t>100-86-7</t>
  </si>
  <si>
    <t>Dimethylbenzyl carbinol</t>
  </si>
  <si>
    <t xml:space="preserve">2-Methyl-1-phenylpropan-2-ol; 2-Methyl-1-phenyl-2-propanol;  Benzyldimethylcarbinol
</t>
  </si>
  <si>
    <t>CC(C)(O)Cc1ccccc1</t>
  </si>
  <si>
    <t>0, 1000 (for 28 weeks) or 10,000 (for 16 weeks) ppm corresponding to approximately 0, 50, or 500 mg/kg bw/day</t>
  </si>
  <si>
    <t>476-66-4</t>
  </si>
  <si>
    <t>Ellagic acid</t>
  </si>
  <si>
    <t>6,7,13,14-tetrahydroxy-2,9-dioxatetracyclo[6.6.2.04,16.011,15]hexadeca-1(15),4,6,8(16),11,13-hexaene-3,10-dione</t>
  </si>
  <si>
    <t>C14H6O8</t>
  </si>
  <si>
    <t>C1=C2C3=C(C(=C1O)O)OC(=O)C4=CC(=C(C(=C43)OC2=O)O)O</t>
  </si>
  <si>
    <t>1N,2N,3N,4N,6N,7N,9N,10Y,11N,12eY,33N,34N,35bY,36bY,41N,42N,43N,44N,45N,28N</t>
  </si>
  <si>
    <t xml:space="preserve">F344/DuCrj </t>
  </si>
  <si>
    <t>0, 1.25, 2.5, or 5% in the diet. Actual daily intakes: 0, 727, 1469, or 3011 mg/kg bw/day for males and 0, 778, 1550, or 3254 mg/kg bw/day for females.</t>
  </si>
  <si>
    <t>The NOAEL was estimated to be 5% for males and females.</t>
  </si>
  <si>
    <t>Tasaki et al., 2008</t>
  </si>
  <si>
    <t>Tasaki, M., Umemura, T., Maeda, M., Ishii, Y., Okamura, T., Inoue, T., ... &amp; Nishikawa, A. (2008). Safety assessment of ellagic acid, a food additive, in a subchronic toxicity study using F344 rats. Food and Chemical Toxicology, 46(3), 1119-1124.</t>
  </si>
  <si>
    <t>105-60-2</t>
  </si>
  <si>
    <t>Caprolactam</t>
  </si>
  <si>
    <t>Azepan-2-one; epsilon-Caprolactam</t>
  </si>
  <si>
    <t>C6H11NO</t>
  </si>
  <si>
    <t>C1CCC(=O)NCC1</t>
  </si>
  <si>
    <t>1N,2N,3N,4N,6N,7N,9N,10Y,11N,12dY,1N,2N,3N,4N,6N,7N,9N,10N,23Y,24N,25N,26bY,27N,28N</t>
  </si>
  <si>
    <t>0, 3750, or 7500 ppm. OECD SIDS: these doses are 0, 188-375, or 375-750 mg/kg bw/day.</t>
  </si>
  <si>
    <t xml:space="preserve">Decreased bodyweight and decreased feed intake. In all exposed groups, including the control, high rates of interstitial-cell tumors were observed in the testes (84% control, 86% low dose, 96% high dose). This is a very common tumor in old Fischer rats (up to 98% in historical data, Haseman et al., 1998). The relative risks of these tumors in the 3750 and 7500 ppm group (in relation to control) were recorded with 1.028 (upper limit 1.221, lower limit 0.859) and 1.147 (upper limit 1.241, lower limit 0.984); indicating that a constant risk of 1 is still within the confidence intervals. Furthermore, the latency period (time to first observed tumor) was not increased (79, 80, 83 week resp.). Therefore, there was no indication of a treatment-related effect. The number and type of all other tumors noted in the treated groups were comparable to those determined in the control group. </t>
  </si>
  <si>
    <t>National Toxicology Program. (1982). Carcinogenesis Bioassay of Caprolactam (CAS No. 105-60-2) in F344 Rats and B6C3F1 Mice (Feed Study). National Toxicology Program technical report series, 214, 1-129. Available from NTP at https://ntp.niehs.nih.gov/ntp/htdocs/lt_rpts/tr214.pdf. Dose levels in mg/kg bw/day are available from OECD SIDS Caprolactum (2001) at https://hpvchemicals.oecd.org/UI/handler.axd?id=c1609721-9fdf-4d5f-8f15-fb4f50710c72</t>
  </si>
  <si>
    <t>2353-45-9</t>
  </si>
  <si>
    <t>Fast green FCF</t>
  </si>
  <si>
    <t>Food green 3; FD&amp;C Green No. 3; Disodium;2-[[4-[ethyl-[(3-sulfonatophenyl)methyl]amino]phenyl]-[4-[ethyl-[(3-sulfonatophenyl)methyl]azaniumylidene]cyclohexa-2,5-dien-1-ylidene]methyl]-5-hydroxybenzenesulfonate</t>
  </si>
  <si>
    <t>C37H34N2Na2O10S3</t>
  </si>
  <si>
    <t>CCN(CC1=CC(=CC=C1)S(=O)(=O)[O-])C2=CC=C(C=C2)C(=C3C=CC(=[N+](CC)CC4=CC(=CC=C4)S(=O)(=O)[O-])C=C3)C5=C(C=C(C=C5)O)S(=O)(=O)[O-].[Na+].[Na+]</t>
  </si>
  <si>
    <t>1N,2N,3N,4Y,5aY,6N,7N,9N,10N,23N,29Y,33N,34N,35N,47cY</t>
  </si>
  <si>
    <t>0, 0.5, 1.0, 2.0, and 5.0% corresponding to approximately 0, 250, 500, 1,000, and 2,500 mg/kg bw/day</t>
  </si>
  <si>
    <t>Hansen, W. H., Long, E. L., Davis, K. J., Nelson, A. A., &amp; Fitzhugh, O. G. (1966). Chronic toxicity of three food colourings: Guinea Green B, Light Green SF Yellowish and Fast Green FCF in rats, dogs and mice. Food and cosmetics toxicology, 4, 389-410.</t>
  </si>
  <si>
    <t>2002-24-6</t>
  </si>
  <si>
    <t>Ethanolamine hydrochloride</t>
  </si>
  <si>
    <t>2-Aminoethanol hydrochloride; Monoethanolamine hydrochloride; MEA HCl</t>
  </si>
  <si>
    <t>C2H8ClNO</t>
  </si>
  <si>
    <t>C(CO)N.Cl</t>
  </si>
  <si>
    <t>1N,2N,3N,4Y,5bY,6N,7N,9N,10N,23Y,24N,25N,26a&amp;bY,27N,28N</t>
  </si>
  <si>
    <t>Wistar [Crl:WI (Han)]</t>
  </si>
  <si>
    <t>2-generation</t>
  </si>
  <si>
    <t xml:space="preserve">0, 100, 300, or 1000 mg/kg bw/day. F0: At least 75 days after the beginning of treatment, males and females from the same dose group were mated. The females were allowed to litter and rear their pups (F1 generation pups) until day 4 (standardization) or 21 after parturition. After weaning of F1 pups the F0 generation parental animals were sacrificed. F1 pups than became F1 parental animals. The study was terminated after the weanling of F2 pups. </t>
  </si>
  <si>
    <t>Reproductive</t>
  </si>
  <si>
    <t>No test substance-related adverse reproductive, developmental, or toxic effects were observed in any of the pups or parental animals of the 100- or 300-mg/kg bw/d groups. In the 1000-mg/kg group, adverse effects on fertility and reproduction were evidenced by statistically significant decreases in absolute and relative weights of the epididymides and cauda epididymidis in male F0 and F1 parents and statistically significant decreased number of implantation sites, increased postimplantation loss, and smaller litters in female F0 and F1 parents. Sperm head count in the cauda epididymidis and absolute and relative liver weights were also statistically significantly decreased in male F0 parents. Body weight gains of both the F0 and F1 parental animals were statistically significantly decreased during gestation when compared to controls, as was feed consumption during lactation. There were no test-related signs of developmental toxicity observed in F1 and F2 pups of this dose group. The NOAEL was 300 mg/kg bw/d for systemic toxicity. and for reproductive effects. No effect on developmental toxicity was observed at the highest dose level of 1000 mg/kg/d.</t>
  </si>
  <si>
    <t>BASF, 2009</t>
  </si>
  <si>
    <t>BASF, 2009. Ethanolamine hydrochloride. Two-generation reproduction toxicity study in Wistar rats—administration via diet. Report No. 75R0372/05055. Available from ECHA at https://echa.europa.eu/registration-dossier/-/registered-dossier/15808/7/6/2 and from Fiume, M. M., Heldreth, B. A., Bergfeld, W. F., Belsito, D. V., Hill, R. A., Klaassen, C. D., ... &amp; Andersen, F. A. (2015). Safety assessment of ethanolamine and ethanolamine salts as used in cosmetics. International journal of toxicology, 34(2_suppl), 84S-98S.</t>
  </si>
  <si>
    <t>544-17-2</t>
  </si>
  <si>
    <t>Calcium formate</t>
  </si>
  <si>
    <t>Calcoform; Formic acid, calcium salt; Calcium diformate. MW: 130.112/2=65.056 (due to 2 foramte subunits)</t>
  </si>
  <si>
    <t>C2H2CaO4</t>
  </si>
  <si>
    <t>C(=O)[O-].C(=O)[O-].[Ca+2]</t>
  </si>
  <si>
    <t xml:space="preserve">1N,2N,3N,4Y,5aY,6N,7N,9N,10N,23Y,24N,25N,26aY,27N,28N </t>
  </si>
  <si>
    <t>0, 0.2, or 0.4% corresponding to approximately 0, 100, or  200 mg/kg bw/day</t>
  </si>
  <si>
    <t>Malorny, 1969</t>
  </si>
  <si>
    <t>Malorny, G. (1969) Acute and chronic toxicity of formic acid and formate. Z Ernachrungswiss 9(4):332−339.</t>
  </si>
  <si>
    <t xml:space="preserve">93-54-9 </t>
  </si>
  <si>
    <t>1-Phenyl-1-propanol</t>
  </si>
  <si>
    <t>1-Phenylpropan-1-ol; Fepar</t>
  </si>
  <si>
    <t>C9H12O</t>
  </si>
  <si>
    <t>C1(=CC=CC=C1)C(CC)O</t>
  </si>
  <si>
    <t>0 or 476 mg/kg bw in females, or 415 mg/kg bw in males</t>
  </si>
  <si>
    <t>Brown et al., 1955</t>
  </si>
  <si>
    <t>Brown, B., Schaffarzick, R. W., &amp; Dreisbach, R. H. (1955). Anticonvulsant properties of certain secondary and tertiary alcohols. Journal of Pharmacology and Experimental Therapeutics, 115(2), 230-239.</t>
  </si>
  <si>
    <t>56038-13-2</t>
  </si>
  <si>
    <t>Sucralose</t>
  </si>
  <si>
    <t>Splenda; Trichlorosucrose; Trichlorogalactosucrose; (2R,3R,4R,5R,6R)-2-[(2R,3S,4S,5S)-2,5-bis(chloromethyl)-3,4-dihydroxyoxolan-2-yl]oxy-5-chloro-6-(hydroxymethyl)oxane-3,4-diol</t>
  </si>
  <si>
    <t>C12H19Cl3O8</t>
  </si>
  <si>
    <t>OCC1O[C@H](O[C@]2(CCl)O[C@H](CCl)[C@H](O)C2O)C(O)[C@@H](O)[C@H]1Cl</t>
  </si>
  <si>
    <t>1N,2N,3N,4N,6N,7aY,8N,11N,12N,13N,15N,16N,17N,18bY,(28N),47f(i)Y</t>
  </si>
  <si>
    <t>Sprague-Dawley [CrL:CD (SD) BR]</t>
  </si>
  <si>
    <t>0, 3000, 10000, or 30000 ppm equivalent to 0.1, 0.4, or 1.2 g/kg bw/day in males and 0.2, 0.5, or 1.6 g/kg kg/day for females for the carcinogenicity phase</t>
  </si>
  <si>
    <t xml:space="preserve">There were no sucralose-related untoward effects at the dietary concentrations administered in the carcinogenicity study. Group mean body weight gain was significantly decreased in sucralose-treated rats throughout the treatment interval. These decreases were associated with decreased food consumption in the sucralose-treated rats as compared to the controls, and are not judged to be an expression of sucralose-related toxicity. This effect of sucralose on food consumption, and secondarily body weight gain, is due primarily to the reduced palatability of diets containing high concentrations of sucralose, which is a poorly absorbed osmotically active inert material in the gut. </t>
  </si>
  <si>
    <t>Mann et al., 2000</t>
  </si>
  <si>
    <t>Mann, S. W., Yuschak, M. M., Amyes, S. J. G., Aughton, P., &amp; Finn, J. P. (2000). A combined chronic toxicity/carcinogenicity study of sucralose in Sprague–Dawley rats. Food and chemical toxicology, 38, 71-89.</t>
  </si>
  <si>
    <t>1634-04-4</t>
  </si>
  <si>
    <t>Methyl tertiary-butyl ether</t>
  </si>
  <si>
    <t>MTBE; Methyl t-butyl ether; 2-Methoxy-2-methylpropane; tert-Butyl methyl ether; Methyl tert-butyl ether</t>
  </si>
  <si>
    <t>COC(C)(C)C</t>
  </si>
  <si>
    <t>Males: 0, 0.5, 3, or 7.5 mg/ml and females: 0.5, 3, or 15 mg/ml. Males: 0, 29, 166, or 384 mg kg bw/day. Females: 0,  54, 258, or 1119 mg/kg bw/day.</t>
  </si>
  <si>
    <t>Kidney weight</t>
  </si>
  <si>
    <t>There was a reduction in water consumption, relative to concurrent controls, by males and female rats in experimental dose groups. Relative weight of the left kidney was increased in males of the mid and high exposure concentration groups. Similarly, the relative weight of the right kidney was increased in males of all exposure groups, with the exception of the high dose males where the absolute weight was also significantly increased. There were no differences in absolute or relative organ wet weights between control and MTBE-exposed female rats with the exception of the relative weight of the left kidney of females in the high exposure group. At 1 year, there was an increase in the incidence of nephropathy in male rats; however the severity was generally minimal. At 1 year of exposure the mean CPN grade and number of foci were significantly different from control in the high-dose male rats. Nephropathy associated with the accumulation of α2u-globulin has been characterized as a sequence of events that include the accumulation of hyaline droplets in the proximal tubules, tubular cell necrosis and exfoliation and increased tubular cell proliferation, accumulation of granular casts as a result of sloughed tubular cells, linear mineralization of tubules in the renal papilla, and hyperplasia of the renal pelvic epithelial lining. In the 13-week study the early steps in this sequence of events were observed (i.e. hyaline droplets, accumulation of α2u-globulin, increased tubular cell replication), but did not progress to the point where nephropathy developed (i.e. tubular cell exfoliation, accumulation of granular casts, linear mineralization). In conclusion, Wistar rats exposed to MTBE in the drinking water, for a maximum of 12 months, showed decreased water consumption with physiological adaptation manifesting as concentration of the urine. Minimal exposure-related effects were observed including limited renal changes in male rats suggestive of α2u-globulin nephropathy with exposure up to 90 days and an exacerbation of CPN following MTBE exposure for 12 months (these effects in males are disregarded and only females used).</t>
  </si>
  <si>
    <t>Bermudez et al., 2012</t>
  </si>
  <si>
    <t>Bermudez, E., Willson, G., Parkinson, H., &amp; Dodd, D. (2012). Toxicity of methyl tertiary‐butyl ether (MTBE) following exposure of Wistar Rats for 13 weeks or one year via drinking water. Journal of Applied Toxicology, 32(9), 687-706.</t>
  </si>
  <si>
    <t>3008-43-3</t>
  </si>
  <si>
    <t>3-Methylcyclohexane-1,2-dione</t>
  </si>
  <si>
    <t xml:space="preserve">Coffee dione; 1-Methyl-2,3-cyclohexadione   </t>
  </si>
  <si>
    <t>C7H10O2</t>
  </si>
  <si>
    <t>CC1CCCC(=O)C1=O</t>
  </si>
  <si>
    <t>0, 100, or 1000 ppm equivalent to 0, 5, or 50 mg/kg bw/day. A fourth group was fed a diet initially containing 13,500 ppm equivalent to 675 mg/kg bw/day, which was raised to 27,000 ppm equivalent to 1350 mg/kg bw/day during week 6: time weighed average of 1090 mg/kg bw/day.</t>
  </si>
  <si>
    <t xml:space="preserve">The food consumption of rats at the high dose was reduced throughout the experiment, accompanied by decreased body-weight gain, and the effect was more marked when the dietary concentration was raised. The authors attributed the decreased body weight observed at higher doses to the unpalatability of the test substance. </t>
  </si>
  <si>
    <t>Wheldon and Krajkeman, 1967</t>
  </si>
  <si>
    <t xml:space="preserve">Wheldon G.H. and Krajkeman A.J.  (1967)  the Effects of Ten Food-Flavoring Additives Administered to Rats Over a Period of Thirteen Weeks.  Huntington Research Center. Available from JECFA, WHO Food Additive Series: 42. Safety Evaluation of Aliphatic Acyclic and Aliphatic alpha-Diketones and Related alpha-Hydroxyketones at http://www.inchem.org/documents/jecfa/jecmono/v042je20.htm </t>
  </si>
  <si>
    <t>608-25-3</t>
  </si>
  <si>
    <t>2-Methylresorcinol</t>
  </si>
  <si>
    <t>2-Methylbenzene-1,3-diol; 2,6-Dihydroxytoluene</t>
  </si>
  <si>
    <t>C7H8O2</t>
  </si>
  <si>
    <t>CC1=C(C=CC=C1O)O</t>
  </si>
  <si>
    <t xml:space="preserve">Sprague-Dawley [Tac:N(SD)fBR]
</t>
  </si>
  <si>
    <t>Target doses: 0, 0.1, 0.4, or 1.5%. Actual doses: 0, 0.096, 0.37, or 1.52% equivalent to 0, 85.5, 346.6, or 1345.6 mg/kg bw/day for females and 0, 52.9, 215.8, or 927.0 mg/kg bw/day for males. Both sexes were treated for at least 90 days. Some male were treated for an additional 3 months. Some females were utilized for the teratology study.</t>
  </si>
  <si>
    <t>1.5%: Both sexes weighed significantly less that the controls throughout the study. The females at 0.4% weighed significantly less during weeks 3 through 13. The male rats at 1.5% showed significantly decreased food consumption only during the first 5 weeks of the study. The females at 1.5% showed significant decreases in food consumption at weeks 1, 3, 5, 7, 9, 11, 12, and 13. The reversal of this effect 1 week after removal of males from exposure seems to indicate that this was a feeding effect rather than a true toxic effect. Although significant changes in several clinical chemistry parameters were noted after 90 days of exposure to 2-MR, no microscopic lesions were found.</t>
  </si>
  <si>
    <t>Re et al., 1986</t>
  </si>
  <si>
    <t>Re, T. A., Loehr, R. F., Rodriguez, S. C., Gilmore, C. E., &amp; Burnett, C. M. (1986). A subchronic, teratologic, and dominant lethal study of 2-methylresorcinol in rats: I. Subchronic toxicity. Toxicological Sciences, 7(2), 287-292.</t>
  </si>
  <si>
    <t>78-92-2</t>
  </si>
  <si>
    <t>2-Butanol</t>
  </si>
  <si>
    <t>Butan-2-ol; Sec-butanol; 2-Butyl alcohol</t>
  </si>
  <si>
    <t>OC(C)CC</t>
  </si>
  <si>
    <t>FDRL-Wistar</t>
  </si>
  <si>
    <t>98</t>
  </si>
  <si>
    <t>0, 0.3, 1, or 3% in the drinking water equivalent to 0, 538, 1,644, or 5,089 mg/kg bw/day  in males and 0, 594, 1,771, or 4,571 mg/kg bw/day in females, respectively (for the initial 8 weeks of the study, intake was not reported for subsequent weeks). Because increased mortality and decreased body weight occurred in the F1A at the 3% dose level, all high-dose parents and F1A offspring were given drinking water without 2-butanol between days 10 and 21 of lactation and 2% 2-butanol for the remainder of the experimental protocol. 2% correspond to average daily intakes of 3,384 mg/kg bw/day in males and 3,122 mg/kg bw/day in females. EPA: rats were exposed for 14-18 weeks.</t>
  </si>
  <si>
    <t>(3-generation reproductive study) 3% produced maternal toxicity accompanied by developmental effects, but did not affect reproductive performance (with the possible exception of effects on male rat copulatory success). Decreased F0 parental weight gain prior to mating, decreased F1A pup survival, and decreased F1A pup weights among survivors were observed in the groups exposed to 3%. At the 2% level (adjusted following F1A postnatal day 21), the following effects were noted: decreased maternal body weight gain during the second pregnancy of the F0 dams, decreased F1B fetal weights, and decreased F2 pup weights. At the 1% level, reduced F1A pup weight was observed.</t>
  </si>
  <si>
    <t>Cox et al., 1975</t>
  </si>
  <si>
    <t>Cox, GE; Bailey, DE; Morgareidge, K. (1975) Toxicity studies in rats with 2-butanol including growth, reproduction and teratologic observations. Food and Drug Research Laboratories, Inc., Waverly, NY. Report No. 91MR R 1673. Available from EPA (IRIS 0071) at https://cfpub.epa.gov/ncea/iris/iris_documents/documents/subst/0071_summary.pdf</t>
  </si>
  <si>
    <t>13494-07-0</t>
  </si>
  <si>
    <t>3,5-Dimethyl-1,2-cyclopentadione</t>
  </si>
  <si>
    <t>3,5- Dimethyl cyclopentan-1,2-dione; Caramel; Caramel dione</t>
  </si>
  <si>
    <t>CC1CC(C(=O)C1=O)C</t>
  </si>
  <si>
    <t>0, 1000, or 10,000 ppm equivalent to 0, 50, or 500 mg/kg bw/day. A fourth group was fed a diet initially containing 12,000 ppm (equivalent to 610 mg/kg bw/day), but the level was increased to 24,000 ppm (equivalent to 1200 mg/kg bw/day) during week 6 through to the end of experiment: time weighed average: 973 mg/kg bw/day</t>
  </si>
  <si>
    <t xml:space="preserve">Reduced food consumption in the two high-dose groups, along with decreased weight gain, that was attributed to unpalatability of the test substance. No adverse effects reported. </t>
  </si>
  <si>
    <t>97-65-4</t>
  </si>
  <si>
    <t>Itaconic acid</t>
  </si>
  <si>
    <t xml:space="preserve">2-Methylidenebutanedioic acid; 2-Methylenesuccinic acid; Methylenebutanedioic acid
</t>
  </si>
  <si>
    <t>C5H6O4</t>
  </si>
  <si>
    <t>C(C(=C)CC(=O)O)(=O)O</t>
  </si>
  <si>
    <t>0, 1500, 4700, or 14000 ppm equivalent to 0, 106, 341, or 1001 mg/kg bw/day for males and 0, 119, 358, or 1088 mg/kg bw/day for females</t>
  </si>
  <si>
    <t xml:space="preserve">CIT, n.d.
</t>
  </si>
  <si>
    <t xml:space="preserve">Centre International de Toxicologie (CIT), date unknown. Study no. 8512 TCR. Available from OECD SIDS Initial Assessment Report for SIAM 3. Butanedioic Acid, Methylene, 2005, at https://hpvchemicals.oecd.org/ui/handler.axd?id=597C6A8C-1CBE-40E8-8463-E9CD455D8405
</t>
  </si>
  <si>
    <t>42078-65-9</t>
  </si>
  <si>
    <t xml:space="preserve">Phenethyl senecioate </t>
  </si>
  <si>
    <t>Phenethyl 3-methylbut-2-enoate; 2-Phenylethyl 3-methylbut-2-enoate</t>
  </si>
  <si>
    <t>C13H16O2</t>
  </si>
  <si>
    <t>O=C(OCCc(cccc1)c1)C=C(C)C</t>
  </si>
  <si>
    <t>1N,2N,3N,4N,6N,7N,9N,10N,23N,29Y,33N,34bY. Acid: Q1bY (Class I). Aromatic portion:1N,2N,3N,4N,6N,7N,9N,10N,23N,29Y,33N,34N,35aY,38N,39N,40N,41N,42N,43N,45N,28N(Class II)</t>
  </si>
  <si>
    <t>Osborne Mendel</t>
  </si>
  <si>
    <t>119</t>
  </si>
  <si>
    <t>0, 20, 1,000, 2500, or 10,000 ppm calculated to provide and average daily intake of 0, 1, 50, 125, or 500 mg/kg bw/day for four months.</t>
  </si>
  <si>
    <t>Bierbower, 1970</t>
  </si>
  <si>
    <t>128-44-9</t>
  </si>
  <si>
    <t>Sodium saccharin</t>
  </si>
  <si>
    <t>Sodium 3-oxo-3H-benzo[d]isothiazol-2-ide 1,1-dioxide; Sodium;1,1-dioxo-1,2-benzothiazol-2-id-3-one</t>
  </si>
  <si>
    <t>C7H4NNaO3S</t>
  </si>
  <si>
    <t>C1=CC=C2C(=C1)C(=O)[N-]S2(=O)=O.[Na+]</t>
  </si>
  <si>
    <t>0, 1, 3, 4, 5, 6.25, or 7.5% corresponding to approximately 0, 500, 1500, 2000, 2500, 3125, or 3750 mg/kg bw/day</t>
  </si>
  <si>
    <t>Although no adverse effect on survival was observed up to the highest dose (7.5%), at levels of 3% and higher the animals showed a marked disturbance in homeostasis, with a dose-related decrease in body weight gain despite increased food consumption. This effect was related to inhibitory effects of saccharin on carbohydrate and protein digestion. No relevant toxicological effects were observed at 1%, which was taken as the NOEL. Bladder tumors induced by sodium saccharin were observed in male rats only. According to JECFA, ‘it would be inappropriate to consider the bladder tumours induced in male rats by sodium saccharin to be relevant to the assessment of a toxicological hazard in humans’. In addition, epidemiological studies on saccharin did not show any evidence that saccharin ingestion increased the incidence of bladder tumours in human populations.</t>
  </si>
  <si>
    <t>Schoenig et al., 1985</t>
  </si>
  <si>
    <t>Schoenig, G. P., Goldenthal, E. I., Geil, R. G., Frith, C. H., Richter, W. R., &amp; Carlborg, F. W. (1985). Evaluation of the dose response and in utero exposure to saccharin in the rat. Food and Chemical Toxicology, 23(4-5), 475-490.</t>
  </si>
  <si>
    <t>93-28-7</t>
  </si>
  <si>
    <t>Eugenol acetate</t>
  </si>
  <si>
    <t xml:space="preserve">Eugenyl acetate; Acetyleugenol; (2-Methoxy-4-prop-2-enylphenyl) acetate
</t>
  </si>
  <si>
    <t>C12H14O3</t>
  </si>
  <si>
    <t>CC(=O)OC1=C(C=C(C=C1)CC=C)OC</t>
  </si>
  <si>
    <t>1N,2N,3N,4N,6N,7N,9N,10N,23N,29Y,33N,34bY. Carboxylic acid: Q1aY (Class I). Aromatic portion: Q1 to Q42aY (Class II)</t>
  </si>
  <si>
    <t xml:space="preserve">0, 1000, 2500, or 10,000 ppm corresponding to approximately 0, 50, 125, and 500 mg/kg bw/day
</t>
  </si>
  <si>
    <t xml:space="preserve">Hagan et al., 1967
</t>
  </si>
  <si>
    <t xml:space="preserve">Hagan, E. C., Hansen, W. H., Fitzhugh, O. G., Jenner, P. M., Jones, W. I., Taylor, J. M., ... &amp; Brouwer, J. B. (1967). Food flavourings and compounds of related structure. II. Subacute and chronic toxicity. Food and Cosmetics Toxicology, 5, 141-157.
</t>
  </si>
  <si>
    <t>75-34-3</t>
  </si>
  <si>
    <t>1,1-Dichloroethane</t>
  </si>
  <si>
    <t>Ethylidene dichloride; Ethylidene chloride; Ethane, 1,1-dichloro-</t>
  </si>
  <si>
    <t>C2H4Cl2</t>
  </si>
  <si>
    <t>ClC(Cl)C</t>
  </si>
  <si>
    <t>0, 500, 1000, 2000, or 4000 mg/kg bw 5 days/week. Dosing schedule (5/7) adjusted dose levels are 0, 357, 714, 1429, or 2857 mg/kg bw/day.</t>
  </si>
  <si>
    <t>Muralidhara et al., 2001</t>
  </si>
  <si>
    <t>Muralidhara, S., Ramanathan, R., Mehta, S. M., Lash, L. H., Acosta, D., &amp; Bruckner, J. V. (2001). Acute, subacute, and subchronic oral toxicity studies of 1, 1-dichloroethane in rats: application to risk evaluation. Toxicological sciences, 64(1), 135-145.</t>
  </si>
  <si>
    <t>dl-Menthol</t>
  </si>
  <si>
    <t>Menthol; 2-Isopropyl-5-methylcyclohexanol; Menthyl alcohol; 5-Methyl-2-propan-2-ylcyclohexan-1-ol</t>
  </si>
  <si>
    <t>C10H20O</t>
  </si>
  <si>
    <t>CC1CCC(C(C1)O)C(C)C</t>
  </si>
  <si>
    <t xml:space="preserve">F344 </t>
  </si>
  <si>
    <t>0, 3,750 or 7,500 ppm corresponding to 0, 188, or 375 mg/kg bw/day</t>
  </si>
  <si>
    <t>Chronic inflammation of the kidney was observed with greater frequency in the dosed males than in the control males (29/49 controls, 41/50 low-dose, 41/50 high-dose); however, this finding is of questionable importance since such lesions are often found in aged male F344 rats. In a 103-week feeding study in mice with D/L menthol (about 334 and 667 mg/kg bw/day), the NOAEL for both sexes was 667 mg/kg bw/day.</t>
  </si>
  <si>
    <t>National Cancer Institute, NCI (1979) Bioassay of dl-menthol for possible carcinogenicity. U.S. Department of Health, Education and Welfare. National Technical Report Series No. 98. Available from NTP at https://ntp.niehs.nih.gov/ntp/htdocs/lt_rpts/tr098.pdf</t>
  </si>
  <si>
    <t>80-26-2</t>
  </si>
  <si>
    <t>α-Terpinyl acetate</t>
  </si>
  <si>
    <t>Terpineol acetate; Terpinyl acetate; 2-(4-methylcyclohex-3-en-1-yl)propan-2-yl acetate</t>
  </si>
  <si>
    <t>CC1=CCC(CC1)C(C)(C)OC(=O)C</t>
  </si>
  <si>
    <t>140</t>
  </si>
  <si>
    <t>465</t>
  </si>
  <si>
    <t xml:space="preserve">0, 1000, 2500, or 10000 ppm corresponding to approximately 0, 50, 125, and 500 mg/kg bw/day. 7% loss of compound from diet reported. Adjusted dose levels are 0, 46.5, 116.25, or 465 mg/kg bw/day.
</t>
  </si>
  <si>
    <t xml:space="preserve">Hagan, E. C., Hansen, W. H., Fitzhugh, O. G., Jenner, P. M., Jones, W. I., Taylor, J. M., ... &amp; Brouwer, J. B. (1967). Food flavourings and compounds of related structure. II. Subacute and chronic toxicity. Food and cosmetics toxicology, 5, 141-157.
</t>
  </si>
  <si>
    <t>77-71-4</t>
  </si>
  <si>
    <t>5,5-Dimethylhydantoin</t>
  </si>
  <si>
    <t>5,5-Dimethylimidazolidine-2,4-dione; 2,4-Imidazolidinedione, 5,5-dimethyl-; Dimethylhydantoin</t>
  </si>
  <si>
    <t>C5H8N2O2</t>
  </si>
  <si>
    <t>CC1(C(NC(N1)=O)=O)C</t>
  </si>
  <si>
    <t>1N,2N,3N,4N,6N,7N,9N,10Y,11N,12N13N,15N,16N,17N,18N,28N</t>
  </si>
  <si>
    <t xml:space="preserve">728
</t>
  </si>
  <si>
    <t>The dosages obtained in terms of test substance consumed for the nominal 0, 100, 300, or 1000 mg/kg bw/day groups ranged from 88.9 to 112.2, 265.3 to 342.5, and 896.9 to 1132.4 mg/kg bw/day for the males and 90.9 to 117.6, 269.0 to 347.7, and 908.8 to 1147.9 mg/kg bw/day for the females respectively.</t>
  </si>
  <si>
    <t>Lymph node and body weight</t>
  </si>
  <si>
    <t>At the highest dose level, statistically significant (p&lt;0.01 for the first control and p&lt;0.05 for the second control groups) treatment-related effects on body weight and body weight gain were observed in females only at weeks 90, 92, and 96. During weeks 90 to 96 of the study, body weights were 14-15% lower than control 1 and 9% lower than control 2 and the body weight gains were 23-24% lower than the control 1 and 16% lower than control 2. There were statistically significant increased incidences of hyperplasia of submandibular lymph nodes [5/19 (26%) vs. 0/31 to 1/33 (0-3%) of both controls] at week 104 (p,0.05 and p&lt;0.01 for the controls 1 and 2, respectively) in the high dose males only. This increased incidence was considered to be related to the administration of the DMH. ECHA and EPA NOAEL: 300 mg/kg bw/day.</t>
  </si>
  <si>
    <t xml:space="preserve">Hermansky and Benson, 1994 </t>
  </si>
  <si>
    <t>Hermansky, S. J. and C. L. Benson. 1994. Chronic dietary toxicity/oncogenicity study with 5,5-dimethylhydantoin (DMH) in rats. Project number 91N0113. Bushy Run Research Center, Union Carbide Corporation, Export, PA, US. MRID 43397702. Available from ECHA at https://echa.europa.eu/registration-dossier/-/registered-dossier/13155/7/6/2/?documentUUID=e12241db-89d0-4045-999a-d85848abe257 and from EPA Document Halohydantoins - Toxicology Chapter, EPA-HQ-OPP-2004-0303-0007 at https://www.regulations.gov/document/EPA-HQ-OPP-2004-0303-0007</t>
  </si>
  <si>
    <t>1854-26-8</t>
  </si>
  <si>
    <t>2-Imidazolidinone, 4,5-dihydroxy-1,3-bis(hydroxymethyl)-</t>
  </si>
  <si>
    <t>Arkofix; 4,5-Dihydroxy-1,3-bis(hydroxymethyl)imidazolidin-2-one; DMDHEU</t>
  </si>
  <si>
    <t>C5H10N2O5</t>
  </si>
  <si>
    <t>OC1N(C(N(C1O)CO)=O)CO</t>
  </si>
  <si>
    <t>1245</t>
  </si>
  <si>
    <t xml:space="preserve">0, 1000, 3000, or 6000 mg/kg bw/day of a material containing 41.5% CAS No. 1854-26-8. Adjusted dose levels are 0, 415, 1245, or 2490 mg/kg bw/day.
</t>
  </si>
  <si>
    <t xml:space="preserve">Mean body weight gain was retarded in the male top and median dose group, but not in females. No significant differences were seen at the 1000 mg dose level in both sexes. Yellow discoloration of the fur in the abdominal/ anogenital region and soft stool were prominent at the higher doses. 2/10 males of the 6000 mg/kg dosage level group suffered from mild mineralization in the heart, and 1/10 from moderate bilateral mineralization of the testes, both phenomena considered substance-related. NOAEL determined to be 3,000 mg/kg bw/day. 
</t>
  </si>
  <si>
    <t>IRDC, 1983</t>
  </si>
  <si>
    <t xml:space="preserve">IRDC (Inter. Res. and Develop. Corp.) (July 15, 1983): unpubl. report No. 5701-1-307. Available from OECD SIDS 4,5-DIHYDROXY-1,3-BIS(HYDROXYMETHYL)IMIDAZOLIDIN-2-ONE (2000) at https://hpvchemicals.oecd.org/UI/handler.axd?id=026006f8-7d18-44f3-b188-e7002170ee2b
</t>
  </si>
  <si>
    <t>458-37-7</t>
  </si>
  <si>
    <t>Curcumin</t>
  </si>
  <si>
    <t>Diferuloylmethane; Natural yellow 3; Turmeric yellow; (1E,6E)-1,7-bis(4-hydroxy-3-methoxyphenyl)hepta-1,6-diene-3,5-dione</t>
  </si>
  <si>
    <t>C21H20O6</t>
  </si>
  <si>
    <t>COC1=CC(=CC=C1O)\C=C\C(=O)CC(=O)\C=C\C1=CC=C(O)C(OC)=C1</t>
  </si>
  <si>
    <t>1N,2N,3N,4N,6N,7N,9N,10N,23N,29Y,33N,34N,35bY,36cY,41N,42N,43N,44N,45N,28N</t>
  </si>
  <si>
    <t>Wistar [Hsd Cpb:WU]</t>
  </si>
  <si>
    <t>0, 1500, 3000, or 10000 ppm equal to 0, 130–140, 250–290, or 850–960 mg/kg bw/day in males and 0, 160, 310–320, or 1000–1100 mg/kg bw/day in females (EFSA). Study authors: 10000 ppm is 847 (M) and 959 (F) mg/kg bw/day. The total periods of treatment were 21 weeks for the parental generation and 24 weeks for the F1 generation.</t>
  </si>
  <si>
    <t>The mean body weights of the F2 offspring (both sexes combined) were significantly decreased on postnatal days 1 and 7 at the intermediate dose, and on postnatal days 7, 14 and 21 at the highest dose. A dose-related trend was apparent, but the effect was small, with average body weights being &gt;90% that of the control pups, and the observed changes were reported to be within the range of the data for historical controls. The study authors concluded that the NOAEL for reproductive toxicity of curcumin, fed in the diet for two successive generations to rats in this study was 10,000 mg/kg. JECFA considered that the small body weight reduction in the F2 pups of the highest dose group prevented this dose level from being the NOAEL, and therefore the intermediate dose, equal to 250–320 mg/kg bw/day for the F1 generation, was considered by JECFA to represent the NOAEL. The EFSA Panel considered the decreased body weight gain in the F2 generation observed at the highest dose levels an adverse effect and agrees with the NOAEL allocated by JECFA of 250-320 mg/kg bw/day. FDA considers the top dose to be the NOAEL.</t>
  </si>
  <si>
    <t>Ganiger et al., 2007</t>
  </si>
  <si>
    <t>Ganiger S, Malleshappa HN, Krishnappa H, Rajashekhar GV, Ramakrishna R and Sullivan F, 2007. A two generation reproductive toxicity study with curcumin, turmeric yellow, in Wistar rats. Food and Chemical Toxicology 45, 64-69. EFSA discussion: EFSA Journal 2010; 8(9):1679. Scientific Opinion on the re-evaluation of curcumin (E 100) as a food additive.</t>
  </si>
  <si>
    <t>60-29-7</t>
  </si>
  <si>
    <t>Diethyl ether</t>
  </si>
  <si>
    <t xml:space="preserve">Ethoxyethane; Ethyl ether
</t>
  </si>
  <si>
    <t>C(C)OCC</t>
  </si>
  <si>
    <t>0, 500, 2000, or 3500 mg/kg bw/day daily</t>
  </si>
  <si>
    <t>Data revealed marked toxicity of ethyl ether at 3500 mg/kg bw/day, including mortality, decreased food intake, and body weight loss. Body weight loss was observed in both sexes at the two highest doses. 500 mg/kg/day is considered a NOAEL and 2000 mg/kg/day a LOAEL (significant body weight depression in male rats).</t>
  </si>
  <si>
    <t>American Biogenics Corp., 1986</t>
  </si>
  <si>
    <t>American Biogenics Corp. (1986). 90-Day gavage study in rats using ethyl ether. Status Report for ABC Study No. 410-2342. 3/18/86, cited in Health Effects Assessment for Ethyl Ether (U.S.) Environmental Protection Agency, PB88-180260, EPA/600/8-88/039, Cincinnati, OH, May 1987. Available from EPA IRIS at https://cfpub.epa.gov/ncea/iris/iris_documents/documents/subst/0423_summary.pdf and from EPA HPV at https://ofmpub.epa.gov/oppthpv/Public_Search.PublicTabs?SECTION=1&amp;epcount=6&amp;v_rs_list=25039841,25039884,25039486,25039820,25159401,25039949 and from EPA Provisional Peer Reviewed Toxicity Values for Ethyl ether (2009) at https://cfpub.epa.gov/ncea/pprtv/documents/EthylEther.pdf</t>
  </si>
  <si>
    <t>968-81-0</t>
  </si>
  <si>
    <t>Acetohexamide</t>
  </si>
  <si>
    <t>1-(4-Acetylphenyl)sulfonyl-3-cyclohexylurea</t>
  </si>
  <si>
    <t>C15H20N2O4S</t>
  </si>
  <si>
    <t>CC(=O)C1=CC=C(C=C1)S(=O)(=O)NC(=O)NC2CCCCC2</t>
  </si>
  <si>
    <t>1N,2N,3h(viii)Y</t>
  </si>
  <si>
    <t>0, 10,000, or 20,000 ppm in the diet corresponding to approximately 0, 500, or 1,000 mg/kg bw/day. As animals were given the test diet 5 days/week, the dosing schedule adjusted dose levels are 0, 357, or 714 mg/kg bw/day.</t>
  </si>
  <si>
    <t>National Toxicology Program. (1978). Bioassay of Acetohexamide for Possible Carcinogenicity. National Cancer Institute carcinogenesis technical report series, 50, 1-181. Available from NTP at https://ntp.niehs.nih.gov/ntp/htdocs/lt_rpts/tr050.pdf</t>
  </si>
  <si>
    <t>103-41-3</t>
  </si>
  <si>
    <t>Benzyl cinnamate</t>
  </si>
  <si>
    <t>Benzyl (E)-3-phenylprop-2-enoate; Cinnamein; Benzyl 3-phenylpropenoate; Cinnamic acid benzyl ester</t>
  </si>
  <si>
    <t>C16H14O2</t>
  </si>
  <si>
    <t>C(C=CC1=CC=CC=C1)(=O)OCC1=CC=CC=C1</t>
  </si>
  <si>
    <t>1N,2N,3N,4N,6N,7N,9N,10N,23N,29Y,33N,34bY. Benzyl alcohol: 1jY(Class I). Other aromatic fragment:1N,2N,3N,4N,6N,7N,9N,10N,23N,29Y,33N,34N,35aY,38N,39N,40N,41N,42N,43N,45N,28N (Class II)</t>
  </si>
  <si>
    <t xml:space="preserve">0, 1000, or 10,000 ppm corresponding to 0, 50, or 500 mg/kg bw/day </t>
  </si>
  <si>
    <t>102-20-5</t>
  </si>
  <si>
    <t>Phenethyl phenylacetate</t>
  </si>
  <si>
    <t>2-Phenylethyl 2-phenylacetate</t>
  </si>
  <si>
    <t>C16H16O2</t>
  </si>
  <si>
    <t>C1(=CC=CC=C1)CC(=O)OCCC1=CC=CC=C1</t>
  </si>
  <si>
    <t>1N,2N,3N,4N,6N,7N,9N,10N,23N,29Y,33N,34bY. Both aromatic portions: 1N,2N,3N,4N,6N,7N,9N,10N,23N,29Y,33N,34N,35aY,38N,39N,40N,41N,42N,43N,45N,28N</t>
  </si>
  <si>
    <t>Osborne- Mendel</t>
  </si>
  <si>
    <t xml:space="preserve">0, 1000, 2500, or 10000 ppm corresponding to approximately 0, 50, 250, or 500 mg/kg bw/day </t>
  </si>
  <si>
    <t>Hagan E.C., Hansen W.H., Fitzhugh O.G., Jenner P.M., Jones W.I., Taylor J.M., Long E.L., Nelson A.M. and Brouwer J.B. (1967) Food flavorings and compounds of related structure. II. Subacute and chronic toxicity. Food and Cosmetics Toxicology 5(2): 141-157.</t>
  </si>
  <si>
    <t>78-35-3</t>
  </si>
  <si>
    <t>Linalyl isobutyrate</t>
  </si>
  <si>
    <t xml:space="preserve">Linalyl 2-methylpropanoate; 3,7-Dimethylocta-1,6-dien-3-yl 2-methylpropanoate; Isobutyric acid, linalyl ester; Linalool isobutyrate
</t>
  </si>
  <si>
    <t>C14H24O2</t>
  </si>
  <si>
    <t>C(C(C)C)(=O)OC(C)(C=C)CCC=C(C)C</t>
  </si>
  <si>
    <t>1N,2N,3N,4N,6N,7N,9N,10N,23Y,24cY. Carboxylic acid: 1bY (Class I). Alcohol: 1N,2N,3N,4N,6N,7N,9N,10N,23Y,24N,25N,26aY,27N,28N (Class II)</t>
  </si>
  <si>
    <t xml:space="preserve">Osbourne-Mendel </t>
  </si>
  <si>
    <t xml:space="preserve">0, 1000, 2500, or 10000 ppm corresponding to approximately 0, 50, 125, or 500 mg/kg bw/day. 7% loss of compound from diet. Adjusted dose levels are 0, 46.5, 116.25, or 465 mg/kg bw/day.
</t>
  </si>
  <si>
    <t>616-38-6</t>
  </si>
  <si>
    <t>Dimethyl carbonate</t>
  </si>
  <si>
    <t xml:space="preserve">Methyl carbonate; Carbonic acid dimethyl ester
</t>
  </si>
  <si>
    <t>C3H6O3</t>
  </si>
  <si>
    <t>COC(OC)=O</t>
  </si>
  <si>
    <t>1N,2N,3N,4N,6N,7N,9N,10N,23Y,24cY. Methanol: 1N,2N,3N,4N,6N,7N,9N,10N,23Y,24N,25N,26aY,27N,28N</t>
  </si>
  <si>
    <t xml:space="preserve">0, 1, 5, 50, or 500 mg/kg bw/day daily
</t>
  </si>
  <si>
    <t>Unknown, 1992</t>
  </si>
  <si>
    <t>Unknown, 1992. Available from ECHA at https://echa.europa.eu/registration-dossier/-/registered-dossier/14944/7/6/2</t>
  </si>
  <si>
    <t>97-53-0</t>
  </si>
  <si>
    <t>Eugenol</t>
  </si>
  <si>
    <t>4-Allyl-2-methoxyphenol; 4-Allylguaiacol; 2-Methoxy-4-prop-2-enylphenol</t>
  </si>
  <si>
    <t>C10H12O2</t>
  </si>
  <si>
    <t>C=1(C(O)=CC=C(CC=C)C1)OC</t>
  </si>
  <si>
    <t>1N,2N,3N,4N,6N,7N,9N,10N,23N,29Y,33N,34N,35aY,38N,39N,40N,41N,42aY</t>
  </si>
  <si>
    <t xml:space="preserve">F344/N </t>
  </si>
  <si>
    <t>0, 6000, or 12,500 ppm for females and 0, 3000, or 6000 ppm for males corresponding to 0, 300, or 625 mg/kg bw/day in females and 0, 150, or 300 mg/kg bw/day in males</t>
  </si>
  <si>
    <t>Bodyweight and uterus</t>
  </si>
  <si>
    <t>Minus 13% difference from controls in body weights in the 12,500 ppm female rats but a 9% decrease in feed consumption at the high dose level was also reported. Hence, the body weight decrease may be, at least partially, due to the decreased feed intake. There was a marginally increased incidence of endometrial stromal polyps of the uterus in female rats in the high dose group that was above the historical average for this lab (32 vs 15%, high dose vs historical). No evidence of carcinogencity in rats.</t>
  </si>
  <si>
    <t>NTP, 1983</t>
  </si>
  <si>
    <t xml:space="preserve">NTP (1983) National Toxicology Program Technical Report Series No. 223. Carcinogenesis Studies of Eugenol (CAS No. 97-53-0) in F344/N Rats and B6C3F1 Mice (Feed Studies). Available from NTP at https://ntp.niehs.nih.gov/ntp/htdocs/lt_rpts/tr223.pdf </t>
  </si>
  <si>
    <t>151-10-0</t>
  </si>
  <si>
    <t xml:space="preserve">m-Dimethoxybenzene </t>
  </si>
  <si>
    <t>1,3-Dimethoxybenzene; Resorcinol dimethyl ether; Benzene, 1,3-dimethoxy-</t>
  </si>
  <si>
    <t>C8H10O2</t>
  </si>
  <si>
    <t>COC1=CC(=CC=C1)OC</t>
  </si>
  <si>
    <t>0, 0.1, or 0.5% corresponding to 0, 50, or 250 mg/kg bw/day</t>
  </si>
  <si>
    <t>No adverse effect were reported.</t>
  </si>
  <si>
    <t>Bar V.F., and Greipentrog F. (1967) Die situation in der gesundheitlichen Beurteilung der Aromatisierungsmittel fur Lebensmittel. (Where we stand concerning the evaluation of flavoring substances from the viewpoint of health). Medizin Ernahr. 8: 244-251. Available from JECFA: WHO Food Additive Series: 52. Aliphatic and Aromatic Ethers at http://www.inchem.org/documents/jecfa/jecmono/v52je16.htm</t>
  </si>
  <si>
    <t>122-99-6</t>
  </si>
  <si>
    <t>Phenoxyethanol</t>
  </si>
  <si>
    <t>Ethylene glycol monophenyl ether; 2-Phenoxyethanol</t>
  </si>
  <si>
    <t>O(C1=CC=CC=C1)CCO</t>
  </si>
  <si>
    <t>1N,2N,3N,4N,6N,7N,9N,10N,23N,29Y,33N,34N,35aY,38N,39N,40N,41N,42N,43N,44N,45Y,46bY</t>
  </si>
  <si>
    <t>F344/DuCrlCrlj</t>
  </si>
  <si>
    <t>0, 2500, 5000, or 10000 ppm in drinking water equivalent to 0, 141, 277, or 551 mg/kg bw/day in males and 0, 205, 406, or 811 mg/kg bw/day
in females (sudy authors). According to SCCS, using the chemical intake data from the appendices in the study report, the mean intakes across the duration of the study were estimated to be 0, 124, 249, or 510 mg/kg bw/day in males and 0, 191, 380, or 795 mg/kg bw/day in females.</t>
  </si>
  <si>
    <t>There was no evidence of carcinogenic activity of 2-phenoxyethanol in male or female rats. There were no clear treatment-related haematological effects in this study. The kidney was a target organ in males in this study with an increased incidence of slight to moderate urothelial hyperplasia and slight papillary mineralisation and necrosis observed in males at 10,000 ppm. No histopathological findings in the kidney were observed in females. While liver enzymes (AST, ALT) were increased in males at 10,000 ppm and increased bilirubin and decreased triglycerides were observed in females at 10,000 ppm, histopathology of the liver was unremarkable in both sexes. Based on the histopathological findings in the kidney in males, the NOAEL is established as 5000 ppm corresponding to 249 mg/kg bw/day.</t>
  </si>
  <si>
    <t>Japanese Ministry of Health, Labour and Welfare, 2003</t>
  </si>
  <si>
    <t>Japanese Ministry of Health, Labour and Welfare, 2007.  Japan Bioassay Research Center, Japan Industrial Safety and Health Association Summary of Drinking Water Carcinogenicity Study of 2-Phenoxyethanol in F344 Rats. Study No. 0497. Available from European Commission, Scientific Committee on Consumer Safety (SCCS), 2016. Opinion on Phenoxyethanol at https://ec.europa.eu/health/scientific_committees/consumer_safety/docs/sccs_o_195.pdf</t>
  </si>
  <si>
    <t>75-10-5</t>
  </si>
  <si>
    <t>Difluoromethane</t>
  </si>
  <si>
    <t>Methylene difluoride; Freon 32</t>
  </si>
  <si>
    <t>CH2F2</t>
  </si>
  <si>
    <t>FCF</t>
  </si>
  <si>
    <t>267</t>
  </si>
  <si>
    <t xml:space="preserve">The target concentrations: 0, 5000, 15,000, or 50,000 ppm 6 hours/day 5 days/week. The measured concentrations: 0, 4940, 14,600, or 49,100 ppm (0, 10,650, 31,950 and 106,500 mg/m3, respectively). At 2.1% absorption after inhalation the systemic dose at 49,100 mg/m3 or 490 mg/l is 267 mg/kg bw/day.
</t>
  </si>
  <si>
    <t>Ellis et al.,, 1996</t>
  </si>
  <si>
    <t xml:space="preserve">Ellis, M. K., Trebilcock, R., Naylor, J. L., Tseung, K., Collins, M. A., Hext, P. M., &amp; Green, T. (1996). The inhalation toxicology, genetic toxicology, and metabolism of difluoromethane in the rat. Fundamental and Applied Toxicology, 31(2), 243-251.
</t>
  </si>
  <si>
    <t>78-37-5</t>
  </si>
  <si>
    <t>Linalyl cinnamate</t>
  </si>
  <si>
    <t>3,7-Dimethylocta-1,6-dien-3-yl cinnamate; 3,7-Dimethylocta-1,6-dien-3-yl (E)-3-phenylprop-2-enoate; Cinnamic Acid, Linalyl ester; Linalyl 3-phenylpropenoate</t>
  </si>
  <si>
    <t>C19H24O2</t>
  </si>
  <si>
    <t>CC(=CCCC(C)(C=C)OC(=O)/C=C/C1=CC=CC=C1)C</t>
  </si>
  <si>
    <t>1N,2N,3N,4N,6N,7N,9N,10N,23N,29Y,33N,34bY. Aromatic portion: 35aY,38N,39N,40N,41N,42N,43N,44N,45N,28N (Class II). Alcohol: 1N,2N,3N,4N,6N,7N,9N,10N,23Y,24N,25N,26bY,27N,28N (Class II)</t>
  </si>
  <si>
    <t xml:space="preserve">0, 1000, 2500, or 10000 ppm corresponding to approximately 0, 50, 125, or 500 mg/kg bw/day. 4% loss of compound from diet reported. Adjusted top dose level is 480 mg/kg bw/day.
</t>
  </si>
  <si>
    <t>104-38-1</t>
  </si>
  <si>
    <t>1,4-Bis(2-hydroxyethoxy)benzene</t>
  </si>
  <si>
    <t>Hydroquinone bis(2-hydroxyethyl) ether; 2,2'-(1,4-Phenylenebis(oxy))diethanol; 2-[4-(2-hydroxyethoxy)phenoxy]ethanol</t>
  </si>
  <si>
    <t>C10H14O4</t>
  </si>
  <si>
    <t>C1(=CC=C(C=C1)OCCO)OCCO</t>
  </si>
  <si>
    <t>Wistar [Crl: WI(Han)]</t>
  </si>
  <si>
    <t xml:space="preserve">A lower body weight statistically significant (up to 10% loss versus control) and reduced weigh gain was observed in male animals at 1000 mg/kg. The effects were very slight and the incidental statistical significance was probably due to relatively high control values in this period. Therefore, these changes were considered not adverse in nature. Slightly higher potassium values were noted in males and females reaching statistical significance in females dosed at 1000 mg/kg. Based on the dose response distribution this slight change was considered treatment related, however, not considered adverse. In conclusion, based on the absence of systemic toxicity at all dose levels, the NOAEL was established at least 1000 mg/kg. In addition, based on the slight treatment related effects, a NOEL was established at 300 mg/kg. 
</t>
  </si>
  <si>
    <t>Unknown, 2016</t>
  </si>
  <si>
    <t>Unknown, 2016. Available from ECHA at https://echa.europa.eu/registration-dossier/-/registered-dossier/5870/7/6/2</t>
  </si>
  <si>
    <t>117-39-5</t>
  </si>
  <si>
    <t>Quercetin</t>
  </si>
  <si>
    <t>2-(3,4-dihydroxyphenyl)-3,5,7-trihydroxychromen-4-one</t>
  </si>
  <si>
    <t>C15H10O7</t>
  </si>
  <si>
    <t>C1=CC(=C(C=C1C2=C(C(=O)C3=C(C=C(C=C3O2)O)O)O)O)O</t>
  </si>
  <si>
    <t>1N,2N,3N,4N,6N,7N,9N,10Y,11N,12N,13N,15Y,28N</t>
  </si>
  <si>
    <t>0, 1000, 10000, or 40000 ppm corresponding to approximately 0, 50, 500, or 2200 mg/kg bw/day</t>
  </si>
  <si>
    <t>Male and female rats given 40,000 ppm quercetin had lower body weight gains than those of the controls. In males, the difference was 5% at week 25, and in females, 10% at week 25. From 65 weeks to the end of the study, the difference among males ranged from 6% to 13%;in females, the difference ranged from 13% to 15%. Feed consumption by exposed males and females was similar tothat of the controls. The decreased body weight gains relative to controls were attributed to quercetin toxicity. Increased severity of chronic nephropathy, hyperplasia, and neoplasia of the renal tubular epithelium (causing primarily benign tumors of the renal tubular epithelium) in male, but not female rats exposed to 40,000 ppm (mean dose level approximately 2,200 mg/kg body weight/day).It was concluded, that under the conditions of the study, there was some evidence of carcinogenic activity of quercetin in male F344/N rats based on an increased incidence of renal tubule cell adenomas, but no evidence of carcinogenic activity of quercetin in female F344/N rats (NTP, 1992). Following re-evaluation of the kidney lesions, Hard et al. (2007) concluded that the alterations observed in the renal tissues of male rats in this study were the result of a secondary mechanism for renal tumor development (ie., exacerbation of late-stage progressive chronic nephropathy), with no relevance for extrapolation to humans.</t>
  </si>
  <si>
    <t>NTP. (1992). Toxicology and Carcinogenesis Studies of Quercetin (CAS No. 117-39-5) in F344/N Rats (Feed Studies). Natl Toxicol Program Tech Rep Ser, 409, 1-171. Available from NTP at https://ntp.niehs.nih.gov/ntp/htdocs/lt_rpts/tr409.pdf</t>
  </si>
  <si>
    <t>693-36-7</t>
  </si>
  <si>
    <t>Distearyl thiodipropionate</t>
  </si>
  <si>
    <t>Dioctadecyl 3,3'-thiodipropionate; Octadecyl 3-(3-octadecoxy-3-oxopropyl)sulfanylpropanoate; Distearyl 3,3'-thiodipropionate</t>
  </si>
  <si>
    <t>C42H82O4S</t>
  </si>
  <si>
    <t>S(CCC(=O)OCCCCCCCCCCCCCCCCCC)CCC(=O)OCCCCCCCCCCCCCCCCCC</t>
  </si>
  <si>
    <t>1N,2N,3N,4N,6N,7N,9N,10N,23Y,24cY. Alcohols:1aY (Class I). Carboxylic acid: 1N,2N,3N,4N,6N,7N,9N,10N,23Y,24N,25N,26a&amp;bY,27N,28N (Class II)</t>
  </si>
  <si>
    <t>1125</t>
  </si>
  <si>
    <t>0, 0.5, 1.0, or 3.0 % equivalent to 0, 188, 375 or 1125 mg/kg bw/day (EPA)</t>
  </si>
  <si>
    <t xml:space="preserve">Tullar, 1947; Lehman et al., 1951
</t>
  </si>
  <si>
    <t xml:space="preserve">Lehman, A. J., Fitzhugh, O. G., Nelson, A. A., &amp; Woodard, G. (1951). The pharmacological evaluation of antioxidants. Advances in food research, 3, 197-208. &amp; Tullar, P.E. (1947). The pharmacology and toxicology of thiodipropionic acid and its dilauryl and distearyl esters. Final Report. The Kalusowski Memorial Research Laboratories, School of Pharmacy, The George Washington University, Washington, D.C. Unpublished data. FDA FOIA request #F88-8055. Document #001974-002031. 
</t>
  </si>
  <si>
    <t>108-88-3</t>
  </si>
  <si>
    <t>Toluene</t>
  </si>
  <si>
    <t>Methylbenzene; Toluol</t>
  </si>
  <si>
    <t>C7H8</t>
  </si>
  <si>
    <t>C1(=CC=CC=C1)C</t>
  </si>
  <si>
    <t>0, 312, 625, 1250, 2500, or 5000 mg/kg, 5 days/week for 13 weeks. Dosing schedule (5/7) adjusted dose levels are 0, 223, 446, 893, 1786, or 3571 mg/kg bw/day, respectively.</t>
  </si>
  <si>
    <t>All animals died at the highest dose level within the first week. Multiple deaths also occurred in the 2500 mg/kg bw/day group during the study. Several toxic effects were noted at doses greater than or equal to 1786 mg/kg-day, including prostration, hypoactivity, ataxia, piloerection, lacrimation, excessive salivation, and body tremors. A significant decrease in body weight for males in the 1786 mg/kg-day group was the only significant change. Some biochemical changes, including a significant increase in serum glutamic oxaloacetic transaminase (SGOT) in 1786 mg/kg bw/day males and an increase in cholinesterase activity in females receiving 1786 mg/kg bw/day were noted. There were several pathologic findings and organ weight changes in the liver, kidney, brain, and urinary bladder. In males, absolute and relative weights of both the liver and kidney were significantly increased at doses greater than or equal to 446 mg/kg bw/day. In females, absolute and relative weights of the liver, kidney, and heart were all significantly increased at doses greater than or equal to 893 mg/kg bw/day. Histopathologic lesions in the liver consisted of hepatocellular hypertrophy, occurring at doses greater than 1786 mg/kg bw/day. Nephrosis was observed in rats that died, and damage to the tubular epithelia of the kidney occurred in terminally sacrificed rats. In the brain, mineralized foci and necrosis of neuronal cells were observed in males and females at 1786 mg/kg bw/day and males at 893 mg/kg bw/day. In the bladder, hemorrhage of the muscularis was seen in males at 1786 mg/kg bw/day. EPA NOAEL: 223 mg/kg bw/day. EU Risk Assessment Report and Nordic Expert Group for Criteria Documentation of Health Risks from Chemicals NOAEL: 625 (446) mg/kg bw/day. The increased relative weights of liver and kidney are interpreted as toxicologically non-significant signs of metabolic activity related to exposure.</t>
  </si>
  <si>
    <t>NTP (National Toxicology Program). (1990) Toxicology and carcinogenesis studies of toluene (CAS No. 108-88-3) in F344/N rats and B5C3F1 mice (inhalation studies). Public Health Service, U.S. Department of Health and Human Services; NTP TR 371. Available from NTP at https://ntp.niehs.nih.gov/ntp/htdocs/lt_rpts/tr371.pdf. References for the note: EPA IRIS Toxreviews 118 (2005) at https://cfpub.epa.gov/ncea/iris/iris_documents/documents/toxreviews/0118tr.pdf, European Union Risk Assessment Report (2003), Toluene at https://echa.europa.eu/documents/10162/24a34bd6-55cd-4e28-ae24-5bae281bf3c2, and The Nordic Expert Group for Criteria Documentation of Health Risks from Chemicals (2000). 125. Toluene, at https://inchem.org/documents/kemi/kemi/ah2000_19.pdf</t>
  </si>
  <si>
    <t>623-53-0</t>
  </si>
  <si>
    <t>Methyl ethyl carbonate</t>
  </si>
  <si>
    <t xml:space="preserve">Ethyl methyl carbonate; Carbonic Acid Ethyl Methyl Ester
</t>
  </si>
  <si>
    <t>C4H8O3</t>
  </si>
  <si>
    <t>C(OC)(OCC)=O</t>
  </si>
  <si>
    <t>1N,2N,3N,4N,6N,7N,9N,10N,23Y,24cY. Ethanol: 1aY (Class I). Methanol: 1N,2N,3N,4N,6N,7N,9N,10N,23Y,24N,25N,26aY,27N,28N (Class II)</t>
  </si>
  <si>
    <t xml:space="preserve">0, 0.1, 0.3, 1.0% corresponding to approximately 0, 50, 150, or 500 mg/kg bw/day </t>
  </si>
  <si>
    <t>Loser, 1973</t>
  </si>
  <si>
    <t xml:space="preserve">Loser, E. (1973)  Methyl ethyl carbonate (MEC).  Subchronic toxicity studies on rats (3-month experiment). Unpublished report No. 4335 from Bayer AG, Institut fur Toxikologie, Wuppertal, FRG. Submitted to WHO by Mobay Corporation, Pittsburgh, PA, USA Available from JECFA Dimethyldicarbonate (DMDC) Monograph at http://www.inchem.org/documents/jecfa/jecmono/v28je15.htm
</t>
  </si>
  <si>
    <t>121-44-8</t>
  </si>
  <si>
    <t>Triethylamine</t>
  </si>
  <si>
    <t>N,N-Diethylethanamine</t>
  </si>
  <si>
    <t>C6H15N</t>
  </si>
  <si>
    <t>CCN(CC)CC</t>
  </si>
  <si>
    <t>F344 [CDF(F-344)/Crl BR]</t>
  </si>
  <si>
    <t>0, 25 ppm (103.4 mg/cu.m) or 247 ppm (1022.2 mg/cu.m) triethylamine 6 hours/day 5 days/week for 28 weeks. The duration adjusted values were 0, 18.5 mg/cu.m, or 182.5 mg/cu.m, respectively. These values correspond to an estimated daily oral intake of 0, 16, or 157 mg/kg bw/day (JECFA).</t>
  </si>
  <si>
    <t>Lynch et al., 1990</t>
  </si>
  <si>
    <t xml:space="preserve">Lynch, D. W., Moorman, W. J., Lewis, T. R., Stober, P., Hamlin, R. D., &amp; Schueler, R. L. (1990). Subchronic Inhalation of Triethylamine Vapor in Fischer-344 Rats: Organ System Toxicity a. Toxicology and industrial health, 6(3-4), 403-414. Also available from JECFA Safety Evaluation of Certain Food Additives WHO Food Additive Series 56 at https://apps.who.int/iris/bitstream/handle/10665/43407/9241660562_eng.pdf;jsessionid=806AC0192AF6DA590D2ED118AE491929?sequence=1 as of 3/17/2021. </t>
  </si>
  <si>
    <t>14371-10-9</t>
  </si>
  <si>
    <t>Trans-Cinnamaldehyde</t>
  </si>
  <si>
    <t>(E)-3-Phenylprop-2-enal; Cinnamaldehyde; Cinnamic aldehyde</t>
  </si>
  <si>
    <t>C9H8O</t>
  </si>
  <si>
    <t>C1=CC=C(C=C1)C=CC=O</t>
  </si>
  <si>
    <t>0, 1,000, 2,100, or 4,100 ppm corresponding to approximately 0, 50, 100, or 200 mg/kg bw/day (authors)</t>
  </si>
  <si>
    <t>Mean body weights of males exposed to 4100 ppm were less than those of the vehicle controls throughout the study, mean body weights of males exposed to 2100 ppm were less after week 94, and mean body weights of females exposed to 4100 were less after week 18. Feed consumption by males exposed to 2100 and 4100 ppm and females exposed to 4100 ppm was less than that by the vehicle controls at the beginning and end of the study.</t>
  </si>
  <si>
    <t>Hooth et al., 2004 &amp; NTP, 2004</t>
  </si>
  <si>
    <t>4525-33-1</t>
  </si>
  <si>
    <t>Dimethyldicarbonate</t>
  </si>
  <si>
    <t xml:space="preserve">Methoxycarbonyl methyl carbonate
</t>
  </si>
  <si>
    <t>COC(=O)OC(=O)OC</t>
  </si>
  <si>
    <t>Oral: drinking juice</t>
  </si>
  <si>
    <t xml:space="preserve">0 or 4000 ppm in orange juice corresponding to approximately 0, 200 mg/kg bw/day
</t>
  </si>
  <si>
    <t>Loser et al., 1983</t>
  </si>
  <si>
    <t xml:space="preserve">Loser, E., Ebien, R., Schilde, B., &amp; Jander, B. (1983).  Orange juice sterilized with DMDC/Velcorin.  Chronic toxicological tests on rats (30 months drinking test).  Unpublished report No. 11611 from Bayer AG, Toxicological Institute, Wuppertal, FRG.  Submitted to WHO by Mobay Corporation, Pittsburgh, PA, USA. Available from JECFA Dimethyldicarbonate Monograph at http://www.inchem.org/documents/jecfa/jecmono/v28je15.htm
</t>
  </si>
  <si>
    <t>106-70-7</t>
  </si>
  <si>
    <t>Methyl hexanoate</t>
  </si>
  <si>
    <t>Methyl caproate; Hexanoic acid methyl ester</t>
  </si>
  <si>
    <t>CCCCCC(=O)OC</t>
  </si>
  <si>
    <t>1N,2N,3N,4N,6N,7N,9N,10N,23Y,24cY. Carboxylic acid: 1aY (Class I). Methanol: 1N,2N,3N,4N,6N,7N,9N,10N,23Y,24N,25N,26aY,27N,28N (Class II)</t>
  </si>
  <si>
    <t>USC</t>
  </si>
  <si>
    <t xml:space="preserve">0 or 100 mg/animal/day ECHA: 758 mg/kg bw/day for females and 578 mg/kg bw/day for males
</t>
  </si>
  <si>
    <t>Alfin-Slater et al., 1965</t>
  </si>
  <si>
    <t>Alfin-Slater, R.B., Morris, R.S. , Hansen, H., and Proctor, J.F. (1965) Effects of nonessential fatty acids on essential fatty acid deficiency. Journal of Nutrition 87, 168-172. Summary is also available from ECHA at https://echa.europa.eu/registration-dossier/-/registered-dossier/5296/7/9/2/?documentUUID=3aa1db20-6c03-4c3a-849f-a2d77854e314</t>
  </si>
  <si>
    <t>100-21-0</t>
  </si>
  <si>
    <t>1,4-Benzenedicarboxylic acid</t>
  </si>
  <si>
    <t>Terephthalic acid; p-Phthalic acid; Benzene-1,4-dicarboxylic acid; TPA</t>
  </si>
  <si>
    <t>C8H6O4</t>
  </si>
  <si>
    <t>C1(=CC=C(C=C1)C(=O)O)C(=O)O</t>
  </si>
  <si>
    <t>160</t>
  </si>
  <si>
    <t>240</t>
  </si>
  <si>
    <t>0, 0.03, 0.125, 0.5, 2.0, or 5.0%. Males: 0, 14, 59, 240, 930, or 2499 mg/kg bw/day and females: 0, 17, 67, 282, 1107, or 2783 mg/kg bw/day.  Exposure period: paternal: 90 days prior to and throughout mating; maternal: 90 days prior to mating, throughout mating, gestation, and lactation; offspring: 51 days; from birth through lactation and 30 days post weaning; duration of test: approximately 160 days.</t>
  </si>
  <si>
    <t>Parental NOAEL: 0.5%. Reproductive NOAEL: &gt; 5%. F1 Offspring NOAEL: 0.5% CD. Parental Effects: Statistically significant decreases in food consumption were observed in  females treated with 2% and 5%. Body weights were statistically decreased after 13 weeks in both sexes on 2% and 5% TPA diets, and in males exposed to 0.03%. There were 3 deaths (females) in animals given 5% TPA in the diet. Offspring Effects: There were no effects of treatment on litter size, sex ratio, or total number of offspring. While no control offspring were found dead on Day 0, 23 CD pups (1 at 0.5%, 7 at 2.0% (3 dams) and 15 at 5.0% (3 dams; with 11 from one of them)) were found dead. No statistical differences were noted in viability on Days 0, 1, or 21. Survivability on Day 21 was reduced in both sexes of offspring whose parents had been exposed to 5% TPA in the diet. On Day 21, body weight was reduced in the offspring from dams that ingested 5% TPA in the diet. Increased postnatal deaths on Day 1 and decreased survivability to Day 21 were noted in the 2% and 5% groups. At these dose levels, several large litters of pups were lost to dams suffering obvious signs of toxicity. Unscheduled deaths during the postweaning period (Day 21-51) were confined to the 5% TPA group. Renal and bladder calculi were noted in all animals exposed to 5% that were necropsied at Day 21. Day 51 necropsy findings also reported a very high incidence of renal and bladder calculi and the histological sequelae of the presence of the calculi.</t>
  </si>
  <si>
    <t>CIIT, 1982</t>
  </si>
  <si>
    <t xml:space="preserve">CIIT (1982) A Ninety-Day Study of Terephthalic Acid (CAS No. 100-21-0) Induced Urolithiasis and Reproduction Performance in Wistar and CD Rats. CITI Docket 11622. Available from OECD SIDS at https://hpvchemicals.oecd.org/ui/handler.axd?id=AF8877C9-8DFB-45E0-8188-492EBA68CDAE </t>
  </si>
  <si>
    <t>122-20-3</t>
  </si>
  <si>
    <t>Triisopropanolamine</t>
  </si>
  <si>
    <t>TIPA; Tri-2-propanolamine; 1,1',1''-Nitrilotripropan-2-ol; 1-[bis(2-hydroxypropyl)amino]propan-2-ol</t>
  </si>
  <si>
    <t>C9H21NO3</t>
  </si>
  <si>
    <t>N(C[C@@H](C)O)(C[C@@H](C)O)C[C@@H](C)O</t>
  </si>
  <si>
    <t>0, 500, 2000, or 7500 ppm equivalent to 0, 16.8, 71.2, or 272 mg/kg bw/day for males and 0, 19.7, 78.3, or 288 mg/kg for females, respectively</t>
  </si>
  <si>
    <t>Mullin, 1987</t>
  </si>
  <si>
    <t>Mullin, L.S., 1987. Subchronic Oral Toxicity: 90-Day Study with TIPA Feeding Study in Dogs. Medical Research Project No. 8086-001. E.I du Pont de Nemours and Company, Inc. Haskell Laboratory Report #484-87. Available fom ECHA at https://echa.europa.eu/registration-dossier/-/registered-dossier/14594/7/6/2 and OECD SIDS at https://hpvchemicals.oecd.org/UI/handler.axd?id=f45f96fc-cbd2-44e3-9c86-9538bcce6bfd</t>
  </si>
  <si>
    <t>82356-51-2</t>
  </si>
  <si>
    <t>3-Methylcyclopentadecenone
(mixed isomers)</t>
  </si>
  <si>
    <t>Muscenone δ; Cetolide; (2Z)-2-methylcyclopentadec-2-en-1-one; 2-Methylcyclopentadec-2-en-1-one</t>
  </si>
  <si>
    <t>C16H28O</t>
  </si>
  <si>
    <t>CC1=CCCCCCCCCCCCCC1=O</t>
  </si>
  <si>
    <t>Sprague–Dawley [Crl:CD(SD) IGS BR]</t>
  </si>
  <si>
    <t>0, 50, 250, or 1000 mg/kg bw/day</t>
  </si>
  <si>
    <t>Reproductive study. There was an increase in liver weight noted for males administered 1000 and 250 mg/kg body weight/day, and an increased incidence of hepatocyte enlargement (both males and females). The maternal NOAEL and fetal NOEL was 1000 mg/kg body weight/day. No adverse effects were seen for reproductive parameters or viability and growth of the offspring</t>
  </si>
  <si>
    <t>RIFM, 2003</t>
  </si>
  <si>
    <t>RIFM (Research Institute for Fragrance Materials, Inc.), 2003b. 3-Methylcyclopentadecenone: Oral gavage on generation reproduction study in the rat. Unpublished report from Firmenich Incorporated, 02 May. Report number 43019 (RIFM, Woodcliff Lake, NJ, USA). Available from McGinty, D., Letizia, C. S., &amp; Api, A. M. (2011). Fragrance material review on 3-methylcyclopentadecenone (mixed isomers). Food and chemical toxicology, 49, S85-S92.</t>
  </si>
  <si>
    <t>64-72-2</t>
  </si>
  <si>
    <t>Chlortetracycline hydrochloride</t>
  </si>
  <si>
    <t>CTC; 7-Chlorotetracycline hydrochloride; (4S,4aS,5aS,6S,12aR)-7-Chloro-4-(dimethylamino)-1,6,10,11,12a-pentahydroxy-6-methyl-3,12-dioxo-4,4a,5,5a-tetrahydrotetracene-2-carboxamide;hydrochloride</t>
  </si>
  <si>
    <t>C22H24Cl2N2O8</t>
  </si>
  <si>
    <t>CC1(C2CC3C(C(=O)C(=C(C3(C(=O)C2=C(C4=C(C=CC(=C41)Cl)O)O)O)O)C(=O)N)N(C)C)O.Cl</t>
  </si>
  <si>
    <t>1N,2N,3N,4Y,5bY,6h(i)Y</t>
  </si>
  <si>
    <t>Sherman</t>
  </si>
  <si>
    <t>0, 0.0001, 0.0005, 0.002, 0.01, 0.05, 0.2, 1.0, or 5.0% corresponding to an average intake of 0, 0.07, 0.35, 1.262, 7, 34, 128, 696, or 5195 mg/kg bw/day</t>
  </si>
  <si>
    <t>During the first 12 weeks of the study, 8 male rats in the highest dose group died compared to none in the other groups. Both males and females in the 50000 mg/kg group showed signs of GI irritation which included abdominal distension, nose and mouth encrustation and salivation. Body-weight gain was reduced in both sexes at 50000 mg/kg. WBC was reduced in both sexes at 50000 mg/kg. Microscopic changes at 50000 mg/kg included accumulation of yellow pigment in splenic lymph follicles for both sexes, testicular atrophy occasionally with degenerative changes in seminiferous tubulus, fatty infiltration of the liver in males and infiltration of monocytes sometimes coupled with interstitial fibrosis in the lungs in both sexes. Fluorometric determinations showed the presence of significant amounts of CTC at dose levels of 500 mg/kg of feed and higher. The NOEL in this study was 10000 mg/kg diet, equal to about 700 mg/kg bw/day.</t>
  </si>
  <si>
    <t>Dessau and Sullivan, 1961</t>
  </si>
  <si>
    <t>Dessau, F. I., &amp; Sullivan, W. J. (1961). A two-year study of the toxicity of chlortetracycline hydrochloride in rats. Toxicology and applied pharmacology, 3(6), 654-677.</t>
  </si>
  <si>
    <t>75-18-3</t>
  </si>
  <si>
    <t>Methyl sulfide</t>
  </si>
  <si>
    <t>Dimethyl sulfide; Methylsulfanylmethane</t>
  </si>
  <si>
    <t>C2H6S</t>
  </si>
  <si>
    <t>CSC</t>
  </si>
  <si>
    <t>0, 2.5, 25, or 250 mg/kg bw/day daily</t>
  </si>
  <si>
    <t>Butterworth et al., 1975</t>
  </si>
  <si>
    <t>Butterworth, K. R., Carpanini, F. M. B., Gaunt, I. F., Hardy, J., Kiss, I. S., &amp; Gangolli, S. D. (1975). Short-term toxicity of dimethyl sulphide in the rat. Food and Cosmetics Toxicology, 13(1), 15-22.</t>
  </si>
  <si>
    <t>161713-86-6</t>
  </si>
  <si>
    <t>Glucosyl Hesperidin</t>
  </si>
  <si>
    <t>(2S)-7-[3,4-dihydroxy-5-[3,4,5-trihydroxy-6-(hydroxymethyl)oxan-2-yl]oxy-6-[(3,4,5-trihydroxy-6-methyloxan-2-yl)oxymethyl]oxan-2-yl]oxy-5-hydroxy-2-(3-hydroxy-4-methoxyphenyl)-2,3-dihydrochromen-4-one</t>
  </si>
  <si>
    <t>C34H44O20</t>
  </si>
  <si>
    <t>CC1C(C(C(C(O1)OCC2C(C(C(C(O2)OC3=CC(=C4C(=O)CC(OC4=C3)C5=CC(=C(C=C5)OC)O)O)O)O)OC6C(C(C(C(O6)CO)O)O)O)O)O)O</t>
  </si>
  <si>
    <t>1N,2N,3N,4N,6N,7N,9N,10Y,11Y. Mannose (sugar): 1eY (Class I). Fucitol (sugar alcohol): 1fY (Class I). Heterocycle: 13N,15Y,28N (Class II)</t>
  </si>
  <si>
    <t>Wistar [HanRcc:WIST (SPF)]</t>
  </si>
  <si>
    <t>0, 4500, 15000, or 50000 ppm. 5000 ppm equals to 3084 mg/kg bw/day for males and 3428 mg/kg bw/dat for females.</t>
  </si>
  <si>
    <t>Matsumoto et al., 2019</t>
  </si>
  <si>
    <t>Matsumoto, S., Hashimoto, T., Ushio, C., Namekawa, K., &amp; Richards, A. B. (2019). Glucosyl hesperidin: safety studies. Fundamental Toxicological Sciences, 6(8), 299-317.</t>
  </si>
  <si>
    <t>5989-27-5</t>
  </si>
  <si>
    <t>d-Limonene</t>
  </si>
  <si>
    <t>(4R)-1-Methyl-4-prop-1-en-2-ylcyclohexene; (R)-(+)-Limonene; (+)-(4R)-Limonene</t>
  </si>
  <si>
    <t>C10H16</t>
  </si>
  <si>
    <t>CC1=CCC(CC1)C(=C)C</t>
  </si>
  <si>
    <t>0, 250, or 500 mg/kg bw for males and 0, 500, or 1000 mg/kg bw 5 days a week. Dosing schedule (5/7) adjusted dose levels are 0, 179, or 357 mg/kg bw/day for males and 0, 357, or 714 mg/kg bw/day for females.</t>
  </si>
  <si>
    <t>Mean body weights of high dose female mice were 5%-15% lower than those of the vehicle controls after week 28. Hepatocytes containing three or more nuclei (multinucleated cells) and cytomegaly occurred at increased incidences in high dose male mice. The incidences of hepatocellular adenomas or carcinomas (combined) in dosed mice were not significantly different from those in the vehicle controls. (Alpha-2-u in male rats, hence they were not selected to represent the substance.)</t>
  </si>
  <si>
    <t>National Toxicology Program. (1990). NTP toxicology and carcinogenesis studies of d-limonene (CAS No. 5989-27-5) in F344/N rats and B6C3F1 mice (gavage studies). National Toxicology Program technical report series, 347, 1-165. Available from NTP at https://ntp.niehs.nih.gov/ntp/htdocs/lt_rpts/tr347.pdf</t>
  </si>
  <si>
    <t>2058-46-0</t>
  </si>
  <si>
    <t>Oxytetracycline hydrochloride</t>
  </si>
  <si>
    <t>Biosolvomycin; Terramycin hydrochloride; (4S,4aR,5S,5aR,6S,12aR)-4-(dimethylamino)-1,5,6,10,11,12a-hexahydroxy-6-methyl-3,12-dioxo-4,4a,5,5a-tetrahydrotetracene-2-carboxamide;hydrochloride</t>
  </si>
  <si>
    <t>C22H25ClN2O9</t>
  </si>
  <si>
    <t>CC1(C2C(C3C(C(=O)C(=C(C3(C(=O)C2=C(C4=C1C=CC=C4O)O)O)O)C(=O)N)N(C)C)O)O.Cl</t>
  </si>
  <si>
    <t>0, 6300, or 12,500 ppm equivalent to 0, 945, or 1875 mg/kg bw/day (EPA) or 0, 650, or 1400 mg/kg bw/day (NTP).</t>
  </si>
  <si>
    <t>The mean body weights of high dose males were 5-8% lower than those of the controls after week 31 and 5-9% lower in females after week 26. Food intake in all dose groups was comparable. EPA conclusion: LOAEL = 1875 mg/kg/day based on decreased body weight in male mice. Rat chronic/carcinogenicity study: No NEL, LOAEL is 1250 mg/kg bw/day.</t>
  </si>
  <si>
    <t>National Toxicology Program (1987). Toxicology and carcinogenesis studies of oxytetracycline hydrochloride (CAS No. 2058-46-0) in F344/N rats and B6C3F1 mice (feed studies). Available from NTP at https://ntp.niehs.nih.gov/ntp/htdocs/lt_rpts/tr315.pdf. Reference for NEL conclusion: EPA (2016). Oxytetracycline/Oxytetracycline Hydrochloride/Oxytetracycline Calcium: Draft Human Health Risk Assessment in Support of Registration Review and Tolerance Establishment in/on Citrus Fruit Crop Group I 0- 10 at https://www.regulations.gov/document/EPA-HQ-OPP-2015-0820-0008</t>
  </si>
  <si>
    <t xml:space="preserve">10236-47-2
</t>
  </si>
  <si>
    <t xml:space="preserve">Naringin
</t>
  </si>
  <si>
    <t xml:space="preserve">(2S)-7-[(2S,3R,4S,5S,6R)-4,5-dihydroxy-6-(hydroxymethyl)-3-[(2S,3R,4R,5R,6S)-3,4,5-trihydroxy-6-methyloxan-2-yl]oxyoxan-2-yl]oxy-5-hydroxy-2-(4-hydroxyphenyl)-2,3-dihydrochromen-4-one
</t>
  </si>
  <si>
    <t xml:space="preserve">C27H32O14
</t>
  </si>
  <si>
    <t xml:space="preserve">2.73
</t>
  </si>
  <si>
    <t>CC1C(C(C(C(O1)OC2C(C(C(OC2OC3=CC(=C4C(=O)CC(OC4=C3)C5=CC=C(C=C5)O)O)CO)O)O)O)O)O</t>
  </si>
  <si>
    <t>1N,2N,3N,4N,6N,7N,9N,10Y,11Y. Fucose: 1eY (Class I). Hexitol: 1fY (Class I). Heterocycle: 13N,15Y,28N (Class II)</t>
  </si>
  <si>
    <t xml:space="preserve">200
</t>
  </si>
  <si>
    <t xml:space="preserve">750
</t>
  </si>
  <si>
    <t xml:space="preserve">0, 0.0625, or 1.0%. The actual dose received at the 1% level was found to be 750 mg/kg bw/day.
</t>
  </si>
  <si>
    <t xml:space="preserve">The continued feeding to healthy male rats of naringin in a standard diet for a period of 200 days in concentrations as high as 1% of the diet by weight gave no evidences of cumulative injury as judged by growth curves, blood-sugar levels, weights of important viscera, and macroscopic and microscopic examination of these tissues.
</t>
  </si>
  <si>
    <t xml:space="preserve">Wilson and Deeds, 1939
</t>
  </si>
  <si>
    <t xml:space="preserve">Wilson, R. H., &amp; DeEds, F. (1940). Effects of naringin and hesperidin on albino rats. Journal of Food Science, 5(1), 89-92.
</t>
  </si>
  <si>
    <t>124-09-4</t>
  </si>
  <si>
    <t>1,6-Hexanediamine</t>
  </si>
  <si>
    <t>Hexane-1,6-diamine; 1,6-Diaminohexane; Hexamethylenediamine</t>
  </si>
  <si>
    <t>C6H16N2</t>
  </si>
  <si>
    <t>C(CCCCCN)N</t>
  </si>
  <si>
    <t xml:space="preserve">Sprague-Dawley CD-1
</t>
  </si>
  <si>
    <t>280</t>
  </si>
  <si>
    <t>150</t>
  </si>
  <si>
    <t xml:space="preserve">0, 50, 150, or 500 mg/kg bw/day. Diets were administered over two generations (one litter each) in this study which lasted a total of about 40 weeks.
</t>
  </si>
  <si>
    <t xml:space="preserve">Significant decreases occurred in the body weights of P and F1 males in the 500 mg/kg bw/day group. Female weights were decreased in the 500 mg/kg/day group during gestation. The F1 litter size in the 500 mg/kg/day group was significantly decreased on day 0 of lactation; the value was similar in the 500 mg/kg/day group in the F2 generation, but it was not significant. At birth, pup weights were similar to the control group, but were significantly lower in the 500 mg/kg/day by day 21 of lactation in both the F1 and F2 generations.
</t>
  </si>
  <si>
    <t>Short et al., 1991</t>
  </si>
  <si>
    <t xml:space="preserve">Short, R. D., Johannsen, F. R., &amp; Schardein, J. L. (1991). A two-generation reproduction study in rats receiving diets containing hexamethylenediamine. Fundamental and applied toxicology, 16(3), 490-494.
</t>
  </si>
  <si>
    <t>107-41-5</t>
  </si>
  <si>
    <t>Hexylene glycol</t>
  </si>
  <si>
    <t>2-Methylpentan-2,4-diol; 2-Methyl-2,4-Pentanediol; Diolane</t>
  </si>
  <si>
    <t>C6H14O2</t>
  </si>
  <si>
    <t>CC(C)(CC(C)O)O</t>
  </si>
  <si>
    <t>Sprague-Dawley [Crl CD (SD) IGS BR]</t>
  </si>
  <si>
    <t>0, 50, 150, or 450 mg/kg bw/day daily</t>
  </si>
  <si>
    <t xml:space="preserve">The NOAEL for systemic toxicity in this study is 450 mg/kg bw/day. Hepatocellular hypertrophy coupled with increased liver weight was observed at 450 mg/kg bw/day in both sexes and in males only at 150 mg/kg bw/day. In the absence of degenerative or necrotic change, this was considered an adaptive response to increased metabolic demand. At 150 and 450 mg/kg bw/day, kidney histopathology and increased kidney weights observed in male rats only are suggestive of male rat specific alpha-2-microglobulin nephropathy. This was subsequently confirmed by specific staining. Local changes in the forestomach and the glandular stomach observed in both sexes at 450 and 150 mg/kg bw/day are indicative of a local irritative effect resulting from the oral gavage procedure. No effect was observed at 50 mg/kg/day. Observed effects were either fully or partially reversible over the 4-week recovery period. </t>
  </si>
  <si>
    <t>Fabreguettes, 1999</t>
  </si>
  <si>
    <t>Fabreguettes, C. (1999). Hexylene glycol: 13-week study by oral administration (gavage) to rats followed by a four-week treatment-free period. Report from CIT study number 15837 TSR and addendum to Elf Atochem SA, France, Sponsor. Available from OECD; SIDS Initial Assessment Report for Hexylene Glycol, 107-41-5 (2001) at https://hpvchemicals.oecd.org/ui/handler.axd?id=3c2a8190-8500-467c-af27-a636e6636c38</t>
  </si>
  <si>
    <t>513-86-0</t>
  </si>
  <si>
    <t>Acetoin</t>
  </si>
  <si>
    <t>3-Hydroxy-2-butanone; 3-Hydroxybutan-2-one; Acetylmethylcarbinol; Dimethylketol</t>
  </si>
  <si>
    <t xml:space="preserve">C4H8O2  </t>
  </si>
  <si>
    <t>CC(C(=O)C)O</t>
  </si>
  <si>
    <t>CFE</t>
  </si>
  <si>
    <t>0, 750, 3000, or 12000 ppm in the drinking water equivalent to 0, 85, 330, or 1300 mg/kg bw/day</t>
  </si>
  <si>
    <t>The body weights of males at 12000 mg/kg in drinking-water decreased significantly from week 5, and at weeks 2, 6, and 13, the relative weight of the liver was statistically significantly greater in these animals than in controls. A similar effect was seen in female rats but only after 13 weeks. Haematological examination conducted at 13 weeks showed a small (4-8%) but statistically significant decrease in haemoglobin concentration and erythrocyte counts in animals of each sex at the high dose, but these changes were not accompanied by a decrease in haematocrit. The authors suggested that the increased relative liver weights were a reaction of the liver to an increased metabolic load resulting from the high intake of acetoin. The NOEL was 3,000 ppm.</t>
  </si>
  <si>
    <t>Gaunt et al., 1972</t>
  </si>
  <si>
    <t xml:space="preserve">Gaunt I.F., Branton P.G., Kiss I.S., Grasso P. and Gangolli S.D. (1972) Short-term Toxicity of Acetoin (acetyl methylcarbinol) in Rats. Food and Cosmetics Toxicology, (10), 131-141. </t>
  </si>
  <si>
    <t>520-26-3</t>
  </si>
  <si>
    <t xml:space="preserve">Hesperidin
</t>
  </si>
  <si>
    <t xml:space="preserve">(2S)-5-hydroxy-2-(3-hydroxy-4-methoxyphenyl)-7-[(2S,3R,4S,5S,6R)-3,4,5-trihydroxy-6-[[(2R,3R,4R,5R,6S)-3,4,5-trihydroxy-6-methyloxan-2-yl]oxymethyl]oxan-2-yl]oxy-2,3-dihydrochromen-4-one
</t>
  </si>
  <si>
    <t xml:space="preserve">C28H34O15
</t>
  </si>
  <si>
    <t xml:space="preserve">1.78
</t>
  </si>
  <si>
    <t>CC1C(C(C(C(O1)OCC2C(C(C(C(O2)OC3=CC(=C4C(=O)CC(OC4=C3)C5=CC(=C(C=C5)OC)O)O)O)O)O)O)O)O</t>
  </si>
  <si>
    <t>1N,2N,3N,4N,6N,7N,9N,10Y,11Y. Fucitol: 1fY (Class I). Heterocycle: 13N,15Y,28N (Class II)</t>
  </si>
  <si>
    <t xml:space="preserve">0, 0.0625, or 1.0% in the diet. The actual dose received at the 1% level was found to be 750 mg/kg bw/day.
</t>
  </si>
  <si>
    <t xml:space="preserve">No effects were observed; 1% in diet applied to rats were converted to ca. 750 mg/kg/day calculated for rats with a mean body weight of ca. 250 g and ca. 20 g/day of food consumption. (Note: only males tested).
</t>
  </si>
  <si>
    <t xml:space="preserve">Wilson and Deeds, 1940
</t>
  </si>
  <si>
    <t xml:space="preserve">Wilson, R. H., &amp; DeEds, F. (1940). Effects of naringin and hesperidin on albino rats1. Journal of Food Science, 5(1), 89-92.
</t>
  </si>
  <si>
    <t>827-21-4</t>
  </si>
  <si>
    <t>Sodium 2,4-Dimethylbenzenesulfonate (Note: mixture of xylene sulfonate isomers)</t>
  </si>
  <si>
    <t>Benzenesulfonic acid, 2,4-dimethyl-, sodium salt;  M-Xylene-4-sulfonic Acid Sodium Salt</t>
  </si>
  <si>
    <t>C8H9NaO3S</t>
  </si>
  <si>
    <t>CC1=CC(=C(C=C1)S(=O)(=O)[O-])C.[Na+]</t>
  </si>
  <si>
    <t>1N,2N,3N,4Y,5aY,6N,7N,9N,10N,23N,29Y,33N,34N,35aY,38N,39N,40N,41N,42N,43N,44N,45Y,46N,47cY</t>
  </si>
  <si>
    <t>763</t>
  </si>
  <si>
    <t>0, 0.2, 1.0, or 5.0% oequivalent to 0, 130, 660, or 3534 mg/kg bw for males and 0, 149, 763, or 4092 mg/kg bw for females.</t>
  </si>
  <si>
    <t xml:space="preserve">No treatment related effects other than some sporadic clinical chemistry and haematology changes were observed in males at up to the highest dose (3534 mg a.i./kg bw). A loss of relative spleen weight in females, along with some clinical chemistry and haematology changes, was observed at the highest dose (4092 mg a.i./kg bw). The NOAEL is 1% in the diet (763 mg a.i./kg bw). </t>
  </si>
  <si>
    <t>Albright &amp; Wilson Ltd., 1969</t>
  </si>
  <si>
    <t>Albright &amp; Wilson Ltd. (Marchon Division) (1969), Whitehaven, Cumberland, UK. Subchronic (90-day) toxicity study with Halvopon OR in albino rats / R 2822. Available from HERA Hydrotropes (2005) at https://www.heraproject.com/files/24-F-HERA%20Hydrotropes%20Sept%202005.pdf</t>
  </si>
  <si>
    <t>74-87-3</t>
  </si>
  <si>
    <t>Chloromethane</t>
  </si>
  <si>
    <t>Methyl chloride; Monochloromethane</t>
  </si>
  <si>
    <t>CH3Cl</t>
  </si>
  <si>
    <t>CCl</t>
  </si>
  <si>
    <t>Fisher</t>
  </si>
  <si>
    <t>Increased relative heart weights were found in both sexes at the highest exposure level. Relative kidney and liver weights increased at the highest dose level only in males. Female rats had decreased absolute weight at 1000 ppm. The absolute and relative testicular weights of male rats were decreased at 1000 ppm. The testes were the only organ of the rats considered to have significant chloromethane induced lesions (bilateral and diffuse degeneration and atrophy of the seminiferous tubules of the testes).</t>
  </si>
  <si>
    <t>Chemical Industry Institute of Toxicology (CIIT), 1981 and 1983</t>
  </si>
  <si>
    <t>Chemical Industry Institute of Toxicology (CIIT), 1981 and 1983. Chemical Industry Institute of Toxicology. Final report on a chronic inhalation toxicology study in rats and mice exposed to methyl chloride. Unpublished study prepared by Battelle-Columbus Laboratories, Columbus, OH. OTS Submission Document ID 40-8120717. Microfiche No. 511310. (1981).&amp; Chemical Industry Institute of Toxicology. Toxicology data assessment report. Executive summary.
[Summary of audit report prepared for the CIIT by Experimental Pathology Laboratories, CIIT Docket]. CIIT, Research Triangle Park, NC. (1983). Available from INCHEM CICAD Document 28, Methyl Chloride at http://www.inchem.org/documents/cicads/cicads/cicad28.htm#_28ci8100</t>
  </si>
  <si>
    <t>110-42-9</t>
  </si>
  <si>
    <t>Methyl decanoate</t>
  </si>
  <si>
    <t xml:space="preserve">Capric acid methyl ester; Decanoic acid methyl ester; Methyl caprate; Methyl caprinate
</t>
  </si>
  <si>
    <t>CCCCCCCCCC(=O)OC</t>
  </si>
  <si>
    <t>1N,2N,3N,4N,6N,7N,9N,10N,23Y,24cY. Carboxylic acid: 1aY (Class I). Methanol: 1N,2N,3N,4N,6N,7N,9N,10N,23Y,24N,25N,26aY,27N,28N Class II)</t>
  </si>
  <si>
    <t xml:space="preserve">0 or 100 mg/animal/day corresponding to 704 mg/kg bw/day in females and 633 mg/kg bw/day in males
</t>
  </si>
  <si>
    <t>Alfin-Slater, R.B., Morris, R.S. , Hansen, H., and Proctor, J.F. (1965) Effects of nonessential fatty acids on essential fatty acid deficiency. Journal of Nutrition 87, 168-172. Summary is also available from ECHA at https://echa.europa.eu/registration-dossier/-/registered-dossier/16051/7/9/2/?documentUUID=91b1c13d-8216-4a8a-9dd5-624e34107326</t>
  </si>
  <si>
    <t>110-88-3</t>
  </si>
  <si>
    <t>1,3,5-Trioxane</t>
  </si>
  <si>
    <t xml:space="preserve">Paraldehyde; Metaformaldehyde; S-Trioxane; Trioxymethylene
</t>
  </si>
  <si>
    <t>O1COCOC1</t>
  </si>
  <si>
    <t xml:space="preserve">1N,2N,3N,4N,6N,7N,9N,10Y,11Y. Formaldehyde: 1N,2N,3N,4N,6N,7N,9N,10N,23Y,24N,25N,26aY,27N,28N      </t>
  </si>
  <si>
    <t>Reversible decrease of spleen weight at 300 mg/kg bw/day.</t>
  </si>
  <si>
    <t>Unknown, 2002. Available from ECHA at https://echa.europa.eu/mt/registration-dossier/-/registered-dossier/15244/7/6/2/?documentUUID=3fb4e058-a21a-4287-9dd8-ac469eb6c2e4</t>
  </si>
  <si>
    <t>105-08-8</t>
  </si>
  <si>
    <t>1,4-Cyclohexanedimethanol</t>
  </si>
  <si>
    <t>1,4-Bis(hydroxymethyl)cyclohexane; CHDM; [4-(Hydroxymethyl)cyclohexyl]methanol</t>
  </si>
  <si>
    <t>C1(CCC(CC1)CO)CO</t>
  </si>
  <si>
    <t xml:space="preserve">Oral: drinking water
</t>
  </si>
  <si>
    <t xml:space="preserve">479
</t>
  </si>
  <si>
    <t xml:space="preserve">0, 4.0, 8.0, or 12.5 mg/ml in the drinking water. The approximate dose levels achieved were 0, 256, 479, or 861 mg/kg bw/day in males and 0, 440, 754 or 1754 mg/kg bw/day in females. </t>
  </si>
  <si>
    <t>High-dose rats experienced decreased survival and had bloody or brown/red discolored urine, softened and/or reduced feces, reductions in body weights and weight gains, decreased feed consumption and increased urinary protein levels. No treatment-related effects were seen in animals receiving the mid- and low-dose levels. LOAEL (male) = 861 mg/kg bw/day (based on decreased survival, abnormal urine and feces, reduced body weights and weight gains, decreased feed consumption and increased urinary protein levels) LOAEL (female) = 1754 mg/kg bw/(based on decreased survival, abnormal urine and feces, reduced body weights and weight gains, decreased feed consumption and increased urinary protein levels) NOAEL (male) = 479 mg/kg bw/day NOAEL (female) = 754 mg/kg bw/day.</t>
  </si>
  <si>
    <t>Eastman Kodak Company, 2000</t>
  </si>
  <si>
    <t xml:space="preserve">Eastman Kodak Company, Rochester, NY, November 6, 2000. A Thirteen-Week Oral Toxicity Study and Reproduction/Developmental Toxicity Screening Test in the Rat. Toxicological Sciences Laboratory, Health and Environment Laboratories, Laboratory Project ID: 990207F2. Available from OECD SIDS at  https://hpvchemicals.oecd.org/UI/handler.axd?id=ae40bdde-a6e8-458e-b9f8-4eae2aad96fe
</t>
  </si>
  <si>
    <t>53994-73-3</t>
  </si>
  <si>
    <t>Cefaclor</t>
  </si>
  <si>
    <t>Cephaclor; Ceclor; Cefaclor anhydrous; (6R,7R)-7-[[(2R)-2-amino-2-phenylacetyl]amino]-3-chloro-8-oxo-5-thia-1-azabicyclo[4.2.0]oct-2-ene-2-carboxylic acid</t>
  </si>
  <si>
    <t>C15H14ClN3O4S</t>
  </si>
  <si>
    <t>C1C(=C(N2[C@H](S1)[C@@H](C2=O)NC(=O)[C@@H](C3=CC=CC=C3)N)C(=O)O)Cl</t>
  </si>
  <si>
    <t xml:space="preserve">1N,2N,3N,4N,6b(i)Y </t>
  </si>
  <si>
    <t>0, 100, 200, or 400 mg/kg bw/day</t>
  </si>
  <si>
    <t xml:space="preserve">All dogs given cefaclor for one year survived. Treatment-related changes in the physical conditions of the dogs were limited to occasional vomiting, and the excretion of soft stools, which frequently contained mucus, on approximately 60% of the total number of test days. One dog in the 400 mg/kg bw/day group gradually developed a moderate thrombocytopenia which was readily reversible after stopping cefaclor treatment for a two week period. No subsequent reductions in platelet counts occurred upon resumption of cefaclor administration. The blood clotting time and prothrombin time for this animal remained normal throughout the entire test. All other parameters, including histopathological examinations of tissues, showed no indications of adverse effects related to treatment. The authors reported that occasional vomiting and/or the excretion of soft stools during multiple-dose studies are not unique to cefaclor and have been reported to occur with other orally administered cephalosporin antibiotics. Therefore, the NOAEL is considered to be 400 mg/kg bw/day, in the absence of toxicologically significant, adverse effects at all dose levels tested. </t>
  </si>
  <si>
    <t>Hanasono et al., 1979</t>
  </si>
  <si>
    <t>Hanasono, G. K., Owen, N. V., Gibson, W. R., Hoffman, D. G., &amp; Morton, D. M. (1979). An evaluation of the toxicity of cefaclor in laboratory animals. Postgraduate Medical Journal, 55, 17-21.</t>
  </si>
  <si>
    <t>123-77-3</t>
  </si>
  <si>
    <t>Azodicarbonamide</t>
  </si>
  <si>
    <t>Azobisformamide; (E)-carbamoyliminourea</t>
  </si>
  <si>
    <t xml:space="preserve">C2H4N4O2
</t>
  </si>
  <si>
    <t>C(=O)(N)N=NC(=O)N</t>
  </si>
  <si>
    <t>1N,2N,3h(vi)Y</t>
  </si>
  <si>
    <t>0, 100, 500, or 2500 mg/kg bw for males and 0, 200, 1000, or 5000 mg/kg bw for females 5 days/week for 13 weeks. Dosing schedule (5/7) adjusted dose levels are 0, 71.4, 357, or 1786 mg/kg bw/day for males and 0, 143, 714.3, or 3571 mg/kg bw/day for females.</t>
  </si>
  <si>
    <t xml:space="preserve">Mortality was shown at dose levels of 2500 mg/kg in males (10/10) and 5000 mg/kg in females (2/10). Histopathology showed kidney damage (pyelonephritis, casts and crystalline deposits in the renal tubuli) ) in the animals of the highest dose group that died intercurrently. As no effects were seen in the second highest dose groups, the NOAEL was 500 mg/kg in males and 1000 mg/kg in females
</t>
  </si>
  <si>
    <t>BG Chemie, 1993</t>
  </si>
  <si>
    <t>2624-17-1</t>
  </si>
  <si>
    <t>Sodium isocyanurate</t>
  </si>
  <si>
    <t xml:space="preserve">Sodium;1,3-diaza-5-azanidacyclohexane-2,4,6-trione; 1,3,5-Triazine-2,4,6-triol, sodium salt </t>
  </si>
  <si>
    <t>C3H2N3NaO3</t>
  </si>
  <si>
    <t>C1(=O)NC(=O)[N-]C(=O)N1.[Na+]</t>
  </si>
  <si>
    <t>1N,2N,3N,4Y,5bY,6N,7N,9N,10Y,11N,12N,13N,15N,16N,17N,18N,28N</t>
  </si>
  <si>
    <t xml:space="preserve">CD
</t>
  </si>
  <si>
    <t>154</t>
  </si>
  <si>
    <t xml:space="preserve">0, 400, 1200, 2400, or 5375 ppm in the drinking water equivalent to approximately 0, 25, 76, 154, or 371 mg/kg bw/day in males and 0, 42, 129, 266, or 634 mg/kg bw/day in females
</t>
  </si>
  <si>
    <t>Urinary tract</t>
  </si>
  <si>
    <t xml:space="preserve">Non-neoplastic lesions were observed in urinary tracts of males in the 5375 ppm group sacrificed at the 6 and 12 month interims. Heart and urinary tract lesions occurred in 5375 ppm males which died or were sacrificed in extremis during the first 12 months of the study. The only possible substance related changes in females were in the urinary tract of the 5375 ppm animals which died or were sacrificed in extremis during the 6 – 12 month period of study. In the 18 month interim sacrifice and the 24 month terminal sacrifice no lesions were detected which could be attributed to treatment with the test article. </t>
  </si>
  <si>
    <t>IRDC, 1985</t>
  </si>
  <si>
    <t xml:space="preserve">Chronic toxicity and oncogenicity study in rats (IR-80-177) (I80-441), International Research and Development Corp., IRDC study # 167-157 (IR-80-177) (I80-441), October 30, 1985. Cohen, S. M., McKinney, L., Wagner, B. M., Weil, C., Goodman, J. I., Lotti, M., Portoghese, P., Bernard, B. K., An Evaluation of the Long-Term Toxicity/Carcinogenicity of Sodium Isocyanurate, unpublished report to Occidental Chemical Corporation, February 25, 1999, provided to U.S. EPA and assigned MRID No. 44834403. EPA Data Evaluation Record, November 1986, MRID 126362. Also available from EPA HPV at https://ofmpub.epa.gov/oppthpv/Public_Search.PublicTabs?SECTION=1&amp;epcount=5&amp;v_rs_list=25100006,25100065,25100081,25099984,25099914 and from ECHA at https://echa.europa.eu/registration-dossier/-/registered-dossier/6760/7/6/2/?documentUUID=e3079bdd-f737-4b64-b91c-81aff648a134
</t>
  </si>
  <si>
    <t>120-55-8</t>
  </si>
  <si>
    <t>Diethylene glycol dibenzoate</t>
  </si>
  <si>
    <t>Benzo Flex 2-45; 2-(2-Benzoyloxyethoxy)ethyl benzoate</t>
  </si>
  <si>
    <t>C18H18O5</t>
  </si>
  <si>
    <t>C1=CC=C(C=C1)C(=O)OCCOCCOC(=O)C2=CC=CC=C2</t>
  </si>
  <si>
    <t>1N,2N,3N,4N,6N,7N,9N,10N,23N,29Y,33N,34bY. Alcohol portion: 1N,2N,3N,4N,5N,7N,8N,9N,10N,23Y,24N,25N,26a&amp;bY,27N,28N (Class II), Aromatic portion:Q1jY (Class I)</t>
  </si>
  <si>
    <t xml:space="preserve">Crl:(IGS) CD BR
</t>
  </si>
  <si>
    <t>960</t>
  </si>
  <si>
    <t xml:space="preserve">0, 250, 1000, 1750, or 2500 mg/kg bw/day over 13 weeks followed by 4 weeks of recovery period. Actual dose received: 0, 241, 960, 1679, or 2407 mg/kg bw/day for males and 0, 246, 991, 1713, or 2460 mg/kg bw/day for females (EPA). </t>
  </si>
  <si>
    <t xml:space="preserve">There were no findings of toxicological importance at a dosage of 1000 mg/kg/day or below. In animals receiving 1750 or 2500 mg/kg/day, there was an adverse effect on bodyweight gain, changes in clinical pathology parameters, and an increased incidence/degree of haemosiderosis in the spleen. In addition, at 2500 mg/kg/day, a few treatment-related clinical signs were evident; minimal periportal hepatocyte hypertrophy was noted in both sexes. Plasma enzyme activities (transaminases and/or AP or OCT) were elevated at Week 13 in rats receiving 1750 or 2500 mg/kg/day with an associated minimal increase in liver weight. At necropsy, minimal periportal hepatocyte hypertrophy was detected only at 2500 mg/kg/day. The slight effects in the liver may be a physiological adaptation to treatment at the highest doses. Following 4 weeks of recovery, most enzyme activities were normal, liver weights were unremarkable, and there was no residual hepatic pathology. Epithelial hyperplasia was detected in the colon of males and the caecum of both sexes. In general, however, dosages of up to 2500 mg/kg/day of Benzoflex 2-45 were tolerated. When selected animals previously receiving 2500 mg/kg/day were maintained off-dose for 4-weeks, all treatment related changes showed evidence of, or complete, recovery.
</t>
  </si>
  <si>
    <t>Huntingdon Life Sciences, 1999</t>
  </si>
  <si>
    <t xml:space="preserve">Benzoflex 2-45. Toxicity to rats by Dietary Administration for 13 weeks with Subsequent 4-Week Recovery Period for Selected Animals.Huntingdon Life Sciences. 1999. Available from ECHA at https://echa.europa.eu/registration-dossier/-/registered-dossier/5156/7/6/2 and EPA HPV at https://ofmpub.epa.gov/oppthpv/Public_Search.PublicTabs?SECTION=1&amp;epcount=1&amp;v_rs_list=24628243
</t>
  </si>
  <si>
    <t>1390-65-4</t>
  </si>
  <si>
    <t>Carmine</t>
  </si>
  <si>
    <t>Natural red 4; C.I. 75470; Cochineal; 3,5,6,8-Tetrahydroxy-1-methyl-9,10-dioxo-7-[(2S,3R,4S,5R,6S)-3,4,5-trihydroxy-6-(hydroxymethyl)oxan-2-yl]anthracene-2-carboxylic acid</t>
  </si>
  <si>
    <t>C22H20O13</t>
  </si>
  <si>
    <t>C4(C1=C(O)C(O)=C3C(=C1O)C(=O)C2=C(C)C(C(O)=O)=C(O)C=C2C3=O)OC(CO)C(O)C(O)C4O</t>
  </si>
  <si>
    <t>1N,2N,3N,4N,6N,7N,9N,10Y,11N,12N,13N,15N,16N,17N,18a(ii)&amp;bY,47f(i)Y</t>
  </si>
  <si>
    <t>0, 50, 150, or 500 mg/kg bw/day. Males were killed during week 107 and females during week 108.</t>
  </si>
  <si>
    <t>Ford et al., 1987</t>
  </si>
  <si>
    <t>Ford, G. P., Gopal, T., Grant, D., Gaunt, I. F., Evans, J. G., &amp; Butler, W. H. (1987). Chronic toxicity/carcinogenicity study of carmine of cochineal in the rat. Food and Chemical Toxicology, 25(12), 897-902.</t>
  </si>
  <si>
    <t>150-76-5</t>
  </si>
  <si>
    <t>4-Methoxyphenol</t>
  </si>
  <si>
    <t>Mequinol; 4-Hydroxyanisole; p-Hydroxyanisole</t>
  </si>
  <si>
    <t>COC1=CC=C(C=C1)O</t>
  </si>
  <si>
    <t>0, 0.25, 0.5, 1, or 2% corresponding to 0, 125, 250, 500, or 1000 mg/kg bw/day</t>
  </si>
  <si>
    <t>Significantly reduced final body weight and significanlty increased kidney weight at 0.5% and higher. Significantly increased liver weight at 1% and 2%. Food consumption was either the same or higher in treatment groups compared to controls. Mild to severe hyperplasia was induced in the forestomach of rats given 0.5 – 2% of the test substance. Histopathological examination was only performed on liver, stomach, oesophagus and kidney. A NOAEL of 0.25 % corresponding to 125 mg/kg bw/day was derived. Note: In another study on induction of forestomach tumours groups of male rats were given diets containing 0 or 0.4 % 4-methoxyphenol for 104 weeks. Treated animals had lower body weights than controls and an increased incidence of forestomach hyperplasia was observed. No carcinomas were detected (Hirose et al., 1997).</t>
  </si>
  <si>
    <t>Wada et al., 1990</t>
  </si>
  <si>
    <t xml:space="preserve">Wada S, Hirose M, Takahashi S, Okazaki S and Ito N, 1990. para-Methoxyphenol strongly stimulates cell proliferation in the rat forestomach but is not a promoter of rat forestomach carcinogenesis. Carcinogenesis 11(10), 1891-1894. Reference for the note in the NEL conclusion: Hirose M, Takesada Y, Tanaka H, Tamano S, Kato T and Shirai T, 1997. Carcinogenicity of antioxidants BHA, caffeic acid, sesamol, 4-methoxyphenol and catechol at low doses, either alone
or in combination, and modulation of their effects in a rat medium-term multi-organ carcinogenesis model. Carcinogenesis 19(1), 207-212. </t>
  </si>
  <si>
    <t>980-26-7</t>
  </si>
  <si>
    <t>Pigment Red 122</t>
  </si>
  <si>
    <t>2,9-Dimethylquinacridone; 2,9-Dimethyl-5,12-dihydroquinolino[2,3-b]acridine-7,14-dione; C.I. Pigment Red 122; Hostaperm Pink E</t>
  </si>
  <si>
    <t>C22H16N2O2</t>
  </si>
  <si>
    <t>Cc1ccc2c(c1)c(=O)c3cc4c(cc3[nH]2)c(=O)c5cc(ccc5[nH]4)C</t>
  </si>
  <si>
    <t>1N,2N,3N,4N,6N,7N,9N,10Y,11N,12N,13N,15N,16N,17N,18a(ii)Y,47dY</t>
  </si>
  <si>
    <t>Hsd: Sprague Dawley</t>
  </si>
  <si>
    <t>0, 50, 200, or 1000 mg/kg bw/day, 7 days a week for 13 weeks followed by 4 weeks of recovery</t>
  </si>
  <si>
    <t>Unknown, 2006, 2009</t>
  </si>
  <si>
    <t>Unknown, 2006, 2009. Available from ECHA at https://echa.europa.eu/registration-dossier/-/registered-dossier/15097/7/6/2</t>
  </si>
  <si>
    <t>111-48-8</t>
  </si>
  <si>
    <t>Thiodiglycol</t>
  </si>
  <si>
    <t>2-(2-Hydroxyethylsulfanyl)ethanol; 2,2'-Sulfanediyldiethanol; 2,2'-Thiodiethanol; Thiodiethylene glycol;  Thiodiethanol</t>
  </si>
  <si>
    <t>C4H10O2S</t>
  </si>
  <si>
    <t>OCCSCCO</t>
  </si>
  <si>
    <t>357</t>
  </si>
  <si>
    <t>0, 50, 500, or 5,000 mg/kg bw 5 days/week. Dosing schedule (5/7) adjusted dose levels are 0, 36, 357, or 3571 mg/kg bw/day.</t>
  </si>
  <si>
    <t xml:space="preserve">Rats displayed significant decreased body weight with no effect on food consumption following administration of TDG at 5000 mg/kg/d. Both male and female rats showed significant increased kidney weights at 5000 mg/kg/d. The organ to body weight ratios increased significantly for liver, kidneys, testes, and brain in males and adrenals in females for 5000 mg/kg/d. At all doses of TDG, hematological and clinical parameters and tissue histopathology remained unaltered. The no observed adverse effect level (NOAEL) for oral subchronic toxicity was 500 mg/kg/d. </t>
  </si>
  <si>
    <t>Angerhofer et al., 2014</t>
  </si>
  <si>
    <t>Angerhofer, R. A., Michie, M. W., Leach, G. J., Johnson, M. S., &amp; Reddy, G. (2014). Oral toxicity evaluation of thiodiglycol in Sprague-Dawley rats. International journal of toxicology, 33(5), 393-402.</t>
  </si>
  <si>
    <t>27138-31-4</t>
  </si>
  <si>
    <t>Oxydipropyl dibenzoate</t>
  </si>
  <si>
    <t>Di(propylene glycol) dibenzoate; Benzoflex 9-88; 1-(2-Benzoyloxypropoxy)propan-2-yl benzoate; DPGDB</t>
  </si>
  <si>
    <t>C20H22O5</t>
  </si>
  <si>
    <t>CC(COCC(C)OC(=O)C1=CC=CC=C1)OC(=O)C2=CC=CC=C2</t>
  </si>
  <si>
    <t>1N,2N,3N,4N,6N,7N,9N,10N,23N,29Y,33N,34bY. Benzoic acid: QjY (Class I). Diol: 1N,2N,3N,4N,6N,7N,9N,10N,23Y,24N,25N,26a&amp;bY,28N (Class II)</t>
  </si>
  <si>
    <t xml:space="preserve">Crl: (IGS) CD BR
</t>
  </si>
  <si>
    <t xml:space="preserve">991
</t>
  </si>
  <si>
    <t xml:space="preserve">0, 250, 1000, 1750, or 2500 mg/kg bw/day for 13 weeks followed by 4 weeks of recovery for controls and high dose. Actual dose received: 0, 245, 991, 1714, or 2449 mg/kg bw/day for males and 0, 246, 991, 1713, or 2460 mg/kg bw/day for females (EPA). </t>
  </si>
  <si>
    <t xml:space="preserve">Clinical observations showed no signs of adverse affects with the exception of a decrease in bodyweight gain and final bodyweight in both sexes at the higher doses. The major toxicological findings were limited to the liver, spleen and caecum at the 1750 and/or 2500 mg/kg bw/day doses. The liver showed minimal to slight liver cell hypertrophy (enlargement) and alterations in associated biochemical parameters. At 1000 mg/kg bw/day there was a slight increase in liver enzymes but not judged to be sufficient for toxicity. The spleen showed a slight to moderate increase in the normal degree of haemosiderosis (iron accumulation) and the caecum showed a minimal epithelial hyperplasia only at 2500 mg/kg bw/day. All treatment related affects were reversible or showed tendency to reverse in the 2500 mg/kg bw/day day 4 week recovery group. </t>
  </si>
  <si>
    <t>Huntingdon Life Sciences. 1999. Benzoflex 9-88. Toxicity to rats by Dietary Administration for 13 weeks with Subsequent 4-Week Recovery Period for Selected Animals. [As referenced in Test plan and robust study summaries submitted to US EPA 2001.] Summary is available from EPA HPV at https://ofmpub.epa.gov/oppthpv/Public_Search.PublicTabs?SECTION=1&amp;epcount=2&amp;v_rs_list=24954379,24979321 and from Environment and Climate Change Canada, Health Canada. Draft Screening Assessment: Benzoates (2017) at https://www.canada.ca/content/dam/eccc/documents/pdf/pded/benzoates/English%20Draft%20Screening%20Assessment%20Benzoates.pdf</t>
  </si>
  <si>
    <t>111-46-6</t>
  </si>
  <si>
    <t>Diethylene glycol</t>
  </si>
  <si>
    <t xml:space="preserve">2-(2-Hydroxyethoxy)ethanol; 2,2'-Oxydiethanol
</t>
  </si>
  <si>
    <t>C4H10O3</t>
  </si>
  <si>
    <t>C(COCCO)O</t>
  </si>
  <si>
    <t xml:space="preserve">0, 0.085, 0.17, 0.4, or 2% for 225 days corresponding to 0, 50, 100, 230, or 1200 mg/kg bw/day for males and 0, 60, 130, 290, or 1500 mg/kg bw/day for females. </t>
  </si>
  <si>
    <t>Unknown, 1976</t>
  </si>
  <si>
    <t>Unknown, 1976. Available from ECHA at https://echa.europa.eu/registration-dossier/-/registered-dossier/15766/7/6/2/?documentUUID=3155accd-7e73-4c9d-a9c3-d4d7822cb3de</t>
  </si>
  <si>
    <t>120-56-9</t>
  </si>
  <si>
    <t>Triethylene glycol dibenzoate</t>
  </si>
  <si>
    <t>Benzoflex T 150; 2-[2-(2-Benzoyloxyethoxy)ethoxy]ethyl benzoate; Ethylenebis(oxyethylene) dibenzoate</t>
  </si>
  <si>
    <t>C20H22O6</t>
  </si>
  <si>
    <t>C2=C(C(OCCOCCOCCOC(C1=CC=CC=C1)=O)=O)C=CC=C2</t>
  </si>
  <si>
    <t xml:space="preserve">Crl: (IGS) CDR BR
</t>
  </si>
  <si>
    <t>987</t>
  </si>
  <si>
    <t xml:space="preserve">0, 400, 1000, 1600, or 2200 mg/kg bw/day. Actual intake in males: 0, 395, 987, 1576, or 2185 mg/kg bw/day and females: 0, 398, 1015, 1596, or 2189 mg/kg bw/day
</t>
  </si>
  <si>
    <t>Bodyweight, liver, spleen</t>
  </si>
  <si>
    <t>Lower bodyweight gains were apparent for both sexes receiving 1600 or 2200 mg/kg bw/day. A slight reduction in food intake was noted for high level males. At 2200 mg/kg bw /day, pathological changes in the liver and spleen were noted. Changes in or associated with the liver included an increase in plasma enzyme activities and periportal hepatocyte hypertrophy. Changes in the spleen increased in incidence and degree of haemosiderosis. During a 4 week recovery period, bodyweight gain for animals previously receiving 2200 mg/kg/day was superior to that of the controls such that the intergroup deficit was almost offset. Following recovery, liver enzyme activity was normal and there was no residual pathology. The incidence and degree of haemosiderosis was reduced but recovery was not complete. In conclusion, 1000 mg/kg/day was a NOEL.</t>
  </si>
  <si>
    <t xml:space="preserve">Benzoflex S-358. Toxicity to Rats by Dietary Administration for 13 weeks with Subsequent 4-Week Recovery Period for Selected Animals. Huntingdon Life Sciences. 1999. Available from EPA HPV at https://ofmpub.epa.gov/oppthpv/Public_Search.PublicTabs?section=1&amp;SubmissionId=24947436&amp;epcount=1&amp;epname=Repeated-Dose+Toxicity&amp;epdiscp=Mammalian+Health+Effects+SIDS&amp;selchemid=null&amp;CategorySingle=null
</t>
  </si>
  <si>
    <t>98-82-8</t>
  </si>
  <si>
    <t>Cumene</t>
  </si>
  <si>
    <t>1-(Methylethyl)benzene, Isopropylbenzene; 2-Phenylpropane</t>
  </si>
  <si>
    <t>C9H12</t>
  </si>
  <si>
    <t>C1(=CC=CC=C1)C(C)C</t>
  </si>
  <si>
    <t>Wistar Albino</t>
  </si>
  <si>
    <t xml:space="preserve">0, 154, 462, or 769 mg/kg 5 days a week. Dosing schedule (5/7) adjusted dose levels are 0, 110, 331, or 549 mg/kg bw/day.
</t>
  </si>
  <si>
    <t xml:space="preserve">An increase in average kidney weight was noted as a "slight effect" at 462 mg/kg bw/day. A more pronounced weight increase in average kidney weight, noted as a "moderate effect," occurred at 769 mg/kg bw/day. Note: only females were tested.
</t>
  </si>
  <si>
    <t>Wolf et al., 1956</t>
  </si>
  <si>
    <t>Wolf, M. A., Rowe, V. K., McCollister, D. D., Hollingsworth, R. L., &amp; Oyen, F. (1956). Toxicological Studies of Certain Alkylated Benzenes and Benzene. Experiments on Laboratory Animals. Arch. Indust. Health, 14(4), 387-398. Available from (IRIS 0306) at https://cfpub.epa.gov/ncea/iris/iris_documents/documents/subst/0306_summary.pdf</t>
  </si>
  <si>
    <t>100-41-4</t>
  </si>
  <si>
    <t>Ethylbenzene</t>
  </si>
  <si>
    <t>Phenylethane</t>
  </si>
  <si>
    <t>C8H10</t>
  </si>
  <si>
    <t>C(C)C1=CC=CC=C1</t>
  </si>
  <si>
    <t>0, 13.6, 136, 408, or 680 mg/kg 5 days/week. Dosing schedule (5/7) adjusted dose levels are 0, 9.71, 97.1, 291, or 486 mg/kg bw/day.</t>
  </si>
  <si>
    <t>Kidney and liver</t>
  </si>
  <si>
    <t>No effects at 13.6 and 136 mg/kg bw. At 408 mg/kg bw and above, the liver and kidney weights increased and histopathologic changes in liver and kidney were reported. Note: only females tested. All of these changes at 408 mg/kg bw and above were noted to be 'slight'. Note: a 90-day study and additional investigations dtermined that the liver effects were due to an adaptive metabolic effect and nonadverse. Alpha-2-u mediated nephrotoxicity was seen in males. However, kidney weight was also increased in mid and high dose females, so apparently this cannot be attributed to alpha 2u globulin. Increased kidney weights, without (significant) pathological changes or major effects on (kidney related) blood chemistry may be associated with increased function demand, i.e., in this case renal excretion. This would be in line with the predominant renal excretion of ethylbenzene metabolites both in humans and rats. It could be speculated that the kidney weight increase, as a result of increased functional demand could be related to an active excretion process which has been described for several weak organic acids.</t>
  </si>
  <si>
    <t xml:space="preserve">Wolf, M. A., Rowe, V. K., McCollister, D. D., Hollingsworth, R. L., &amp; Oyen, F. (1956). Toxicological Studies of Certain Alkylated Benzenes and Benzene. Experiments on Laboratory Animals. Arch. Indust. Health, 14(4), 387-398. Avalilable from EPA (IRIS 0051) at https://cfpub.epa.gov/ncea/iris/iris_documents/documents/subst/0051_summary.pdf. reference for the note: Mellert, W., Deckardt, K., Kaufmann, W., &amp; van Ravenzwaay, B. (2007). Ethylbenzene: 4-and 13-week rat oral toxicity. Archives of toxicology, 81(5), 361-370. </t>
  </si>
  <si>
    <t>872-50-4</t>
  </si>
  <si>
    <t>1-Methyl-2-pyrrolidinone</t>
  </si>
  <si>
    <t>1-Methylpyrrolidin-2-one; NMP; N-Methylpyrrolidone; N-Methyl-2-pyrrolidone</t>
  </si>
  <si>
    <t>C5H9NO</t>
  </si>
  <si>
    <t>CN1CCCC1=O</t>
  </si>
  <si>
    <t>B6C3F1/CrlBR</t>
  </si>
  <si>
    <t>0, 600, 1200, or 7200 ppm for 18 months. Equivalent to 0, 89, 173, or 1089 mg/kg bw/day for males and 0, 115, 221, or 1399 mg/kg bw/day for females.</t>
  </si>
  <si>
    <t xml:space="preserve">Instances of significantly lower mean body weight values of male and female mice in the treated groups were observed over the course of the study due to variability in food consumption. The absolute and/or relative liver weights were significantly increased in 7200 ppm males and females, and in 1200 ppm males, and were considered to be the result of the number of animals with liver tumors and/or centrilobular hepatocellular hypertrophy. The incidences of grossly observable liver masses and foci were increased in 7200 ppm males and females. These lesions generally correlate with the increased incidences of hepatocellular adenomas and carcinomas observed in 7200 ppm males and females. The incidences of hepatocellular adenomas (24%) and carcinomas (26%) for male mice were above the historical control range of 0–14% for hepatocellular adenomas and 4–22% for carcinomas. The incidence of hepatocellular adenomas in females (14%) was above the historical control range (0–10%), however, the incidence of hepatocellular carcinomas (6%) was within the historical control range (0–6%). The increased incidence of macroscopically observed foci in the liver corresponded with increased incidences of foci of cellular alteration. Eosinophilic foci were increased in 7200 ppm males and females. In addition, higher incidences of clear cell foci were observed in 7200 ppm males and higher incidences of basophilic foci were observed in 7200 ppm females. Minimal or slight centrilobular hepatocellular hypertrophy was observed in three 1200 ppm males, and in 43 of the 7200 ppm males. However, test substance-related centrilobular hepatocellular hypertrophy was not observed in females. he number of 7200 ppm males with primary benign or malignant neoplasms was increased due to the occurrence of hepatocellular adenomas and carcinomas. However, the number of females, for all dose groups, with primary benign or malignant neoplasms was similar to control. Under the conditions of the study, the no-observed-effect level for NMP was 600 ppm for male mice and 1200 ppm for female mice. </t>
  </si>
  <si>
    <t>Malley et al., 2001</t>
  </si>
  <si>
    <t>Malley, L. A., Kennedy, G. L., Elliott, G. S., Slone, T. W., Mellert, W., Deckardt, K., ... &amp; Griffiths, J. C. (2001). Chronic toxicity and oncogenicity of N-methylpyrrolidone (NMP) in rats and mice by dietary administration. Drug and chemical toxicology, 24(4), 315-338.</t>
  </si>
  <si>
    <t>7177-48-2</t>
  </si>
  <si>
    <t>Ampicillin trihydrate</t>
  </si>
  <si>
    <t>(2S,5R,6R)-6-{[(2R)-2-Amino-2-phenylacetyl]amino}-3,3-dimethyl-7-oxo-4-thia-1-azabicyclo[3.2.0]heptane-2-carboxylic acid</t>
  </si>
  <si>
    <t>C16H25N3O7S</t>
  </si>
  <si>
    <t>CC1([C@@H](N2[C@H](S1)[C@@H](C2=O)NC(=O)[C@@H](C3=CC=CC=C3)N)C(=O)O)C</t>
  </si>
  <si>
    <t>1N,2N,3N,4N,6b(i)Y</t>
  </si>
  <si>
    <t>0, 180, 370, 750, 1500, or 3000 mg/kg 5 days/week. Dosing schedule (5/7) adjusted dose levels are 0, 129, 264, 536, 1071, or 2143 mg/kg bw/day.</t>
  </si>
  <si>
    <t>Gastrointestinal and body weight</t>
  </si>
  <si>
    <t>The final mean body weight of the males that received 3,000 mg/kg was 9% lower than that of controls. Male and female rats that received 3,000 mg/kg ampicillin trihydrate had diarrhea. (Note: In the 103-week study, the dosing schedule adjusted LOAEL was 536 mg/kg bw/day, no NOAEL. The duration adjusted NOAEL for the 13-week study (to chronic duration) is 1071/3= 357 mg/kg bw/day.)</t>
  </si>
  <si>
    <t xml:space="preserve">National Toxicology Program Technical report Series No. 318. Toxicology and Carcinogenesis Studies of Amphicillin Trihydrate (CAS No. 7177-48-2) in F344/N Rats and B6C3F1 Mice (Gavage Studies). NTP, 1987. Available from NTP at https://ntp.niehs.nih.gov/ntp/htdocs/lt_rpts/tr318.pdf </t>
  </si>
  <si>
    <t>88-09-5</t>
  </si>
  <si>
    <t xml:space="preserve">2-Ethylbutyric acid </t>
  </si>
  <si>
    <t xml:space="preserve">2-Ethylbutanoic acid;  Diethylacetic acid; Butanoic acid, 2-ethyl-; Acetic acid, diethyl-
</t>
  </si>
  <si>
    <t>CCC(CC)C(=O)O</t>
  </si>
  <si>
    <t xml:space="preserve">0, 0.62, 1.25, or 10% corresponding to 0, 300, 625 or 5000 mg/kg bw/day, respectively
</t>
  </si>
  <si>
    <t xml:space="preserve">At the 300 mg/kg bw dose level, there were no observed changes in the rats. The rats fed 10% were eating very poorly, losing weight, and one had died. Hence, feeding 10% was stopped after 11 days. On 5%, rats consumed little more than half as much food and gained only one tenth as much weight as the controls. In order to permit normal food intake and growth for 14 days, the concentration of the substance had to be lowered to 0.62%.
</t>
  </si>
  <si>
    <t>Amoore et al., 1978</t>
  </si>
  <si>
    <t xml:space="preserve">Amoore J. E., Gumbmann M. R., Booth A. N., and Gould D. H. (1978) Synthetic flavors: efficiency and safety factors for sweaty and fishy odorants. Chemical Senses Flavour (engl) 3, 307-317. Also available from JECFA: WHO Food Additive Series 40, Saturated Aliphatic Acyclic Branched-chain Primary Alcohols, Aldehydes, and Acids at: http://www.inchem.org/documents/jecfa/jecmono/v040je11.htm
</t>
  </si>
  <si>
    <t>112-35-6</t>
  </si>
  <si>
    <t>Triethylene glycol monomethyl ether</t>
  </si>
  <si>
    <t xml:space="preserve">Methyltrioxitol; m-PEG3-alcohol; Methoxytriglycol; 2-[2-(2-Methoxyethoxy)ethoxy]ethanol
</t>
  </si>
  <si>
    <t>C7H16O4</t>
  </si>
  <si>
    <t>COCCOCCOCCO</t>
  </si>
  <si>
    <t>Target levels: 0, 400, 1,200, or 4,000 mg/kg bw/day. Actual levels: 0, 420, 1240, or 4300 mg/kg bw/day for males and 0, 420, 1290, or 4100 mg/kg bw/day for females.</t>
  </si>
  <si>
    <t>At 1,200 mg/kg/day and higher, statistically-significant changes in relative liver weight were observed. Histopathological effects included hepatocellular cytoplasmic vacuolization (minimal to mild in most animals) and hypertrophy (minimal to mild) in males at all doses and hepatocellular hypertrophy (minimal to mild) in high-dose females. These effects were statistically significant at 4,000 mg/kg/day. At 400 mg/kg/day, 3 of 15 males exhibited hypertrophy and cytoplasmic vacuolization of the liver. This incidence was not statistically different from the controls (one control animal exhibited hepatocellular cytoplasmic vacuolization, but no hypertrophy). A NOAEL of 400 mg/kg/day was considered to be appropriate since the effects on the liver at this dose were not significantly different from controls and at this dose level, these effects could possibly be adaptive changes. Cholangiofibrosis was observed in 7/15 high-dose males; this effect was observed in a small number of bile ducts and was of mild severity. One high-dose female died on Day 37. In the high-dose group, the testes of 12-15 males exhibited primarily mild to moderate degeneration and/or atrophy of the seminiferous tubules (spermatocytes or developing spermatids). At 1,200 mg/kg/day, one male had severe seminiferous tubule atrophy and moderate Leydig cell hypertrophy. Significant, small decreases in total test session motor activity were observed in the high-dose animals. Males and females treated with the highest dose consumed less food and had lower body weights and body weight gains than control animals. In addition, water consumption was decreased in high-dose females.</t>
  </si>
  <si>
    <t>Gill and Negley, 1990; Gill et al., 1998</t>
  </si>
  <si>
    <t>Gill MW and Negley JE. 1990. Triethylene glycol monomethyl ether. Ninety day subchronic drinking water inclusion neurotoxicity study in rats. Bushy Run Research Center, Project Report 52-607, September 21, 1990. &amp; Gill, M. W., Fowler, E. H., Gingell, R., Lomax, L. G., &amp; Corley, R. A. (1998). Subchronic dermal toxicity and oral neurotoxicity of triethylene glycol monomethyl ether in CD rats. International journal of toxicology, 17(1), 1-22. Summary is available from OECD SIDS 2-(2-(2-Methoxyethoxy)ethoxy)-ethanol at https://hpvchemicals.oecd.org/ui/handler.axd?id=409A2383-C65A-41BC-9D98-D47EA50027E6</t>
  </si>
  <si>
    <t>30861-27-9</t>
  </si>
  <si>
    <t>Aloesin</t>
  </si>
  <si>
    <t>Aloe resin B; 7-Hydroxy-5-methyl-2-(2-oxopropyl)-8-[(2S,3R,4R,5S,6R)-3,4,5-trihydroxy-6-(hydroxymethyl)oxan-2-yl]chromen-4-one</t>
  </si>
  <si>
    <t>C19H22O9</t>
  </si>
  <si>
    <t>CC1=CC(=C(C2=C1C(=O)C=C(O2)CC(=O)C)C3C(C(C(C(O3)CO)O)O)O)O</t>
  </si>
  <si>
    <t>1N,2N,3N,4N,6N,7N,9N,10Y,11N,12N,13N,15N,16N,17N,18a(ii)Y,47f(i)Y</t>
  </si>
  <si>
    <t>SPF Sprague-Dawley</t>
  </si>
  <si>
    <t xml:space="preserve">0, 250, 500, or 1000 mg/kg bw/day
</t>
  </si>
  <si>
    <t>A tendency to increasing lymphocyte and decreasing neutrophilcounts was noted in treated females. These changes achieved statistical significance in the mid-dose group only and did not follow a dose-dependent pattern. No other statistically significant changes in hematology parameters were observed. The results of serum biochemistry evaluations revealed statistically significant changes in electrolytes in treated males. These included: decreased concentrations of chloride in all groups, decreased sodium in the 250 and 1000 mg/kg body weight/day groups, and decreased potassium in the 500 and 1000 mg/kg bodyweight/day groups. These changes were not observed in females. Urinary ketones were significantly increased in all treated groups of both sexes compared to the vehicle control group. The increases showed a clear dose–response relationship and were of a marked nature in the high-dose groups of both sexes. In summary, the only notable findings related to the administration of aloesin to rats at doses of up to 1000 mg/kg body weight/day for 13 weeks were of increased ketone bodies in the urine in both sexes at all doses and decreased urine volumes, particularly in high-dose males. Secondarily were small changes to serum electrolyte parameters (sodium, potassium, chloride) in males. The NOAEL was considered to be 1000 mg/kg body weight/day.</t>
  </si>
  <si>
    <t xml:space="preserve">Lynch et al., 2011
</t>
  </si>
  <si>
    <t>Lynch, B., Simon, R., &amp; Roberts, A. (2011). Subchronic toxicity evaluation of aloesin. Regulatory Toxicology and Pharmacology, 61(2), 161-171.</t>
  </si>
  <si>
    <t>108-10-1</t>
  </si>
  <si>
    <t>Methyl isobutyl ketone</t>
  </si>
  <si>
    <t>4-Methyl-2-pentanone; 4-Methylpentan-2-one; 2-Pentanone; 4-Methyl-, Isobutyl methyl ketone; MiBK; Isopropylacetone</t>
  </si>
  <si>
    <t>CC(C)CC(=O)C</t>
  </si>
  <si>
    <t>CNS and weight depression</t>
  </si>
  <si>
    <t>While effects were reported, EPA IRIS stated that they were not clearly adverse and placed the NOAEL at 1000 mg/kg bw/day. Also, a 120-day drinking water study yielded a NOAEL of 1040 mg/kg bw/day. OECD SIDS and ECHA NOAEL for this study is: 250 mg/kg bw/day. OECD: The high-dose animals had reversible CNS depression and depressed weight gain. While a number of statistically-significant differences in organ weights and clinical chemistry parameters were noted in the 1000 mg/kg/day animals when compared to the control group, effects noted at the 250 mg/kg dose level were restricted to slightly increased (6-8%) liver and kidney weights. There was no evidence of abnormal liver or kidney function at the 250 mg/kg dose level. The incidence of chronic nephropathy was similar in the 250 mg/kg and control groups. Histopathology of the liver was not evident. The NOEL for this study was 50 mg/kg. The appropriate NOAEL for this study is 250 mg/kg. ECHA: Significantly increased relative adrenal weights in male (+29%) and female (+11%) rats and slightly increased relative testis weights (+9%) in males were also observed at 1000 mg/kgday. No exposure-related histopathologic lesions were evident in the liver or adrenal glands nor in any other tissue that was examined, aside from the kidney. The NOAEL was estimated to be 250 mg/kg bw/d, based on increases in relative kidney weights for male and female rats administered MIBK at doses of 250 mg/kg bw/d but without histological lesions. Effects at higher doses included kidney changes, hepatomegaly and alterations in clinical chemistry and urinalysis parameters.</t>
  </si>
  <si>
    <t>MAI, 1986</t>
  </si>
  <si>
    <t>MAI. (1986) Subchronic toxicity of methyl isobutyl ketone in Sprague Dawley rats. Final Report. Study No. 5221.04. Performed by Microbiological Associates, Inc. for Research Triangle Institute. Unpublished report dated July 15, 1986. Available from EPA IRIS, 2003. Toxicological review of Methyl Isobutyl Ketone at https://iris.epa.gov/static/pdfs/0173tr.pdf, OECD at https://hpvchemicals.oecd.org/UI/handler.axd?id=cf5ad806-4c4f-48af-bec6-949b90a86391, and ECHA at https://echa.europa.eu/mt/registration-dossier/-/registered-dossier/14866/7/6/2</t>
  </si>
  <si>
    <t>623-42-7</t>
  </si>
  <si>
    <t>Methyl butyrate</t>
  </si>
  <si>
    <t xml:space="preserve">Butanoic acid, methyl ester; butyric acid methyl ester; methyl butanoate
</t>
  </si>
  <si>
    <t>O=C(OC)CCC</t>
  </si>
  <si>
    <t>0 or 100 mg/rat/day, corresponding to approximately 0 or 250 mg/kg bw/day</t>
  </si>
  <si>
    <t>Alfin-Slater  et al., 1965</t>
  </si>
  <si>
    <t xml:space="preserve">Alfin-Slater, R. B., Morris, R. S., Hansen, H., &amp; Proctor, J. F. (1965). Effects of non-essential fatty acids on essential fatty acid deficiency. The Journal of nutrition, 87(2), 168-172.
</t>
  </si>
  <si>
    <t>14765-30-1</t>
  </si>
  <si>
    <t xml:space="preserve">2-sec-Butylcyclohexanone </t>
  </si>
  <si>
    <t>2-Butan-2-ylcyclohexan-1-one; 2-(1-Methylpropyl)cyclohexanone</t>
  </si>
  <si>
    <t>CCC(C)C1CCCCC1=O</t>
  </si>
  <si>
    <t>370</t>
  </si>
  <si>
    <t>0, 160, 370, or 900 mg/kg bw/day</t>
  </si>
  <si>
    <t>Some dose-dependent depression in body-weight gain was reported, which was attributed in part by the authors to the presumed unpalatability of the food. No adverse effects were observed at the two lower doses. An increased mortality rate was reported among rats at 900 mg/kg bw/day, but no details were given.</t>
  </si>
  <si>
    <t>Hummler, 1969</t>
  </si>
  <si>
    <t>Hummler H.  (1969) Private Communication to FEMA. Submitted to WHO by the Flavor and Extract Manufacturers Association of the United States, Washington, DC, U.S.A. Available from WHO Food Additive Series: 50 Alicyclic Ketones, Secondary Alcohols and Related Esters at http://www.inchem.org/documents/jecfa/jecmono/v50je14.htm</t>
  </si>
  <si>
    <t>108-20-3</t>
  </si>
  <si>
    <t>Diisopropyl ether</t>
  </si>
  <si>
    <t xml:space="preserve">Isopropyl ether; 2-Propan-2-yloxypropane
</t>
  </si>
  <si>
    <t>O(C(C)C)C(C)C</t>
  </si>
  <si>
    <t>244</t>
  </si>
  <si>
    <t>0, 480, 3300, or 7100 ppm. 480 ppm 6 hr/day, 5 days/wk. Low dose is equivalent to a systemic dose of 244 mg/kg bw/day. 3300 ppm is approximately 1680 mg/kg bw/day.</t>
  </si>
  <si>
    <t>Exposure of males to 7100 ppm resulted in hypertrophy of liver cells associated with increased liver weight and in increased kidney weight with an increased incidence of hyaline droplets in proximal tubules of the kidney. Females had increased weight of both liver and kidney, although kidney increased only in relation to sham-exposed controls and no morphological changes were observed in either organ. At 3300 ppm, weights of liver and kidney were again increased in males; the liver weights were increased in females only compared to sham-exposed controls and not untreated controls. No abnormalities were observed morphologically. No changes were observed with 480 ppm.</t>
  </si>
  <si>
    <t>Dalbey and Fueston, 1996</t>
  </si>
  <si>
    <t xml:space="preserve">Dalbey W and Fueston M (1996). Subchronic and Developmental Toxicity Studies of Vaporized Diisopropyl Ether in Rats. Journal of Toxicology and Environmental Health 49:29-43. 
</t>
  </si>
  <si>
    <t>3844-45-9</t>
  </si>
  <si>
    <t>FD &amp; C Blue No. 1</t>
  </si>
  <si>
    <t>Brilliant Blue FCF; Acid Blue 9; Alphazurine FG; Erioglaucine; Disodium;2-[[4-[ethyl-[(3-sulfonatophenyl)methyl]amino]phenyl]-[4-[ethyl-[(3-sulfonatophenyl)methyl]azaniumylidene]cyclohexa-2,5-dien-1-ylidene]methyl]benzenesulfonate</t>
  </si>
  <si>
    <t>C37H34N2Na2O9S3</t>
  </si>
  <si>
    <t>CCN(CC1=CC(=CC=C1)S(=O)(=O)[O-])C2=CC=C(C=C2)C(=C3C=CC(=[N+](CC)CC4=CC(=CC=C4)S(=O)(=O)[O-])C=C3)C5=CC=CC=C5S(=O)(=O)[O-].[Na+].[Na+]</t>
  </si>
  <si>
    <t>Females</t>
  </si>
  <si>
    <t>F0 generation: 0.0, 0.1, 1.0, or 2.0%. After randomly selecting the F1 animals, the lifetime phase was initiated at the same levels. These levels are equivalent to 0, 50, 514, or 1072 mg/kg bw/day for males and 0, 62, 631, or 1319 mg/kg bw/day for females</t>
  </si>
  <si>
    <t>Body weight and survival</t>
  </si>
  <si>
    <t>The NOAELs are 2.0% for males (1072 mg/kg bw/day), and 1.0% for females (631 mg/kg bw/day) based on a 15.0% decrease in terminal body weight and decreased survival in the high-dose females compared with the combined control groups.</t>
  </si>
  <si>
    <t>Borzelleca et al., 1990</t>
  </si>
  <si>
    <t>Borzelleca, J. F., Depukat, K., &amp; Hallagan, J. B. (1990). Lifetime toxicity/carcinogenicity studies of FD &amp; C Blue No. 1 (brilliant blue FCF) in rats and mice. Food and Chemical Toxicology, 28(4), 221-234.</t>
  </si>
  <si>
    <t>76822-21-4</t>
  </si>
  <si>
    <t>Danshensu</t>
  </si>
  <si>
    <t>Salvianic acid A; (2R)-3-(3,4-dihydroxyphenyl)-2-hydroxypropanoic acid</t>
  </si>
  <si>
    <t>C9H10O5</t>
  </si>
  <si>
    <t>C1=CC(=C(C=C1CC(C(=O)O)O)O)O</t>
  </si>
  <si>
    <t>1N,2N,3N,4N,6N,7N,9N,10N,23N,29Y,33N,35aY,38N,39N,40N,41N,42N,43N,44N,45N,28N</t>
  </si>
  <si>
    <t>Intraperitoneal</t>
  </si>
  <si>
    <t>0, 50, 150, or 450 mg/kg bw/day</t>
  </si>
  <si>
    <t>The only treatment-related finding was transient writhing response observed in the 450 mg/kg group for 3 to 5 minutes after administration.</t>
  </si>
  <si>
    <t>Gao et al., 2009</t>
  </si>
  <si>
    <t>Gao, Y., Liu, Z., Li, G., Li, C., Li, M., &amp; Li, B. (2009). Acute and subchronic toxicity of danshensu in mice and rats. Toxicology mechanisms and methods, 19(5), 363-368.</t>
  </si>
  <si>
    <t>616-45-5</t>
  </si>
  <si>
    <t>2-Pyrrolidinone</t>
  </si>
  <si>
    <t>Pyrrolidin-2-one; Butyrolactam</t>
  </si>
  <si>
    <t>C4H7NO</t>
  </si>
  <si>
    <t>N1C(CCC1)=O</t>
  </si>
  <si>
    <t>1N,2N,3N,4N,6N,7N,9N,10Y,11N,12dY,1N,2N,3N,4N,6N,7N,9N,10N,23Y,24N,25N,26a&amp;bY,27N,28N</t>
  </si>
  <si>
    <t>Wistar [Chbb: THOM (SPF)]</t>
  </si>
  <si>
    <t>184</t>
  </si>
  <si>
    <t>0, 600, 2400, 7200 or 15,000 ppm in drinking water equivalent to approximately 0, 33, 184, 529, or 1062 mg/kg bw/day for males and 0, 42, 230, 643, or 1189 mg/kg bw/day for females</t>
  </si>
  <si>
    <t>The kidney appears to be a target organ at dose levels of 7,200 ppm and above. The NOAEL is 2,400 ppm. At 7,200 ppm decreased body weight gains of 7% (males) and 16% (females) on day 91, decrease in creatinine in both sexes, decrease in total protein in the females, increased urinary specific gravity in the males, reduced urinary volume in the males, dark yellow discoloration of urine specimens in the males, and increase in the mean relative kidney weights in males. 15,000 ppm: decreased body weights gains equating to 9% lower in males and 8% lower in females. Prolonged prothrombin times in rats of each sex was also noted as well as a decrease in total protein, globulins, triglycerides and creatinine in both sexes. Lastly, there was was increased urinary specific gravity in the males, reduced urinary volume in the males, dark yellow discoloration of urine specimens in the males, and an increase in the mean relative kidney weights in males and females.</t>
  </si>
  <si>
    <t>BASF, 1998</t>
  </si>
  <si>
    <t xml:space="preserve">BASF AG, Report of the Subchronic oral toxicity with 2-Pyrrolidone in Wistar rats, 3-month drinking water, Project No. 52S0014/92038 June 4, 1998. Available from EPA HPV at https://ofmpub.epa.gov/oppthpv/Public_Search.PublicTabs?section=1&amp;SubmissionId=25175537&amp;epcount=1&amp;epname=Repeated-Dose+Toxicity&amp;epdiscp=Mammalian+Health+Effects+SIDS&amp;selchemid=null&amp;CategorySingle=null
</t>
  </si>
  <si>
    <t>4180-23-8</t>
  </si>
  <si>
    <t>trans-Anethole</t>
  </si>
  <si>
    <t>1-Methoxy-4-[(E)-prop-1-enyl]benzene; (E)-Anethole</t>
  </si>
  <si>
    <t>C10H12O</t>
  </si>
  <si>
    <t>C1(=CC=C(\C=C\C)C=C1)OC</t>
  </si>
  <si>
    <t>0, 0.25, 0.5, or 1% equivalent to 0, 100, 200, or 400 mg/kg bw/day in males and 0, 120, 250, or 550 mg/kg bw/day in females</t>
  </si>
  <si>
    <t>Reduced food intake due to unpalatability of the diet and corresponding decreased body weight gains (non-adverse). comparison of organ weights revealed an increase in relative liver weight of all treatment groups of females (P&lt;0.001 in the highest dose group).  Treatment-related histopathological changes were reported in the liver in the form of hepatocytic vacuolation (males, 1% dose group), sinusoidal dilatation (males and females in the 1% group, females in the 0.5% group),  focal/nodular hyperplasia (males and females in the 1% group, males in the 0.5% group) and hepatocellular hypertrophy in females of the 0.5% and 1% groups. There was a reported statistically significant increase in the incidence of benign hepatocellular adenomas and hepatocellular carcinomas in females in the 1% dose group, but it was pointed out that this was within the range of spontaneous incidence of similar lesions in historical controls for the strain of rat used compiled between 1977 and 1985.  It was considered that the trend of increase in incidence of benign and malignant liver cell tumours represented a secondary response to a non-specific effect rather than a direct genotoxic effect. In the light of new criteria (Maronpot  et al., 1986) for the diagnosis of proliferative hepatic lesions in rats, the findings of the study were reviewed by independent pathologists. The findings of the independent pathologists are in good agreement, all showing a clear increase in high-dose (1%) female rats with hepatocellular adenoma and/or carcinoma.  A similar increase was not observed in male rats at any dose levels. The differences observed in the incidence of rats with altered cellular foci between the original study pathologist and the others, were primarily due to the fact that the original study pathologist had diagnosed any vacuolation or clearing of hepatocytes observed as hepatocellular vacuolation rather than as foci of cellular alteration. NOAEL: 0.25%.</t>
  </si>
  <si>
    <t>Truhaut et al., 1989</t>
  </si>
  <si>
    <t>Truhaut, R., Le Bourhis, B., Attia, M., Glomot, R., Newman, J., &amp; Caldwell, J. (1989). Chronic toxicity/carcinogenicity study of trans-anethole in rats. Food and chemical toxicology, 27(1), 11-20. Explanation on NOAEL conclusion can be found in Newberne, P., Smith, R. L., Doull, J., Goodman, J. I., Munro, I. C., Portoghese, P. S., ... &amp; Ford, R. A. (1999). The FEMA GRAS assessment of trans-anethole used as a flavouring substance. Food and Chemical Toxicology, 37(7), 789-811.</t>
  </si>
  <si>
    <t>5392-40-5</t>
  </si>
  <si>
    <t>Citral</t>
  </si>
  <si>
    <t>Geranial; 3,7-Dimethylocta-2,6-dienal; Geranialdehyde</t>
  </si>
  <si>
    <t>CC(=CCC/C(=C/C=O)/C)C</t>
  </si>
  <si>
    <t xml:space="preserve">0, 1,000, 2,000, or 4,000 ppm delivered average daily doses of approximately 0, 50, 100, and 210 mg/kg bw/day </t>
  </si>
  <si>
    <t xml:space="preserve">Mean body weights of rats exposed to 4,000 ppm were generally less than those of the vehicle controls from week 49 (males) or 25 (females) to the end of the study. Feed consumption by exposed groups was similar to that by the vehicle controls. There were dose related increases in the incidence (42/50, 45/50, 48/50, 50/50) and severity (1.0, 1.0, 1.4, 2.4) of kidney mineralization in males exposed to 0, 1000, 2000, or 4000 ppm citral, respectively. The lesion was characterized by the presence of minute to focally extensive mineralization of stromal tissue between collecting ducts. Because the vehicle control incidence of renal mineralization was 84%, the increased incidences observed in the exposed groups were believed to reflect an exacerbation of this spontaneously occurring lesion. These renal changes were considered to have minimal toxicologic significance. A reexamination of kidneys from the 14-week study did not reveal a treatment-related increase in the incidence of renal mineralization. </t>
  </si>
  <si>
    <t>NTP, 2003</t>
  </si>
  <si>
    <t>National Toxicology Program (NTP) (2003) Toxicology and carcinogenesis studies of microencapsulated citral in F344/N rats and B6C3F1 mice (feed). NTP-TR-505; NIH Publication No.03-4439, Research Triangle Park, NC. Available from NTP at https://ntp.niehs.nih.gov/ntp/htdocs/lt_rpts/tr505.pdf. Also available from Ress, N. B., Hailey, J. R., Maronpot, R. R., Bucher, J. R., Travlos, G. S., Haseman, J. K., ... &amp; Hejtmancik, M. R. (2003). Toxicology and carcinogenesis studies of microencapsulated citral in rats and mice. Toxicological Sciences, 71(2), 198-206.</t>
  </si>
  <si>
    <t>2781-11-5</t>
  </si>
  <si>
    <t>Phosphonic acid, [[bis(2-hydroxyethyl)amino]methyl]-, diethyl ester</t>
  </si>
  <si>
    <t xml:space="preserve">Fyrol 6; Diethyl bis(2-hydroxyethyl)aminomethylphosphonate; 2-[Diethoxyphosphorylmethyl(2-hydroxyethyl)amino]ethanol
</t>
  </si>
  <si>
    <t>C9H22NO5P</t>
  </si>
  <si>
    <t>OCCN(CCO)CP(OCC)(OCC)=O</t>
  </si>
  <si>
    <t>1N,2aY&amp;e(i)Y</t>
  </si>
  <si>
    <t xml:space="preserve">0, 20, 100, or 500 mg/kg bw/day daily
</t>
  </si>
  <si>
    <t xml:space="preserve">Fyrol 6 did not inhibit plasma, erythrocyte, or brain cholinesterase activities. Increased relative liver weights, hepatocellular hypertrophy, and eosinophilia of centrilobular hepatocytes were evident in 100‐mg/kg females and in both sexes at 500 mg/kg. Morphometric analysis revealed a 40% increase in cross‐sectional area of individual hepatocytes in 500‐mg/kg males, compared to controls. There was no morphologic evidence of hepatic necrosis or clinical evidence of liver dysfunction. An increase in relative kidney weights was observed in females at 500 and 100 mg/kg bw/day and an increase in absolute kidney and liver weights of both sexes at the highest level. ECHA concluded a NOAEL of 500 mg/kg, stating "These effects were indicative of an adaptive rather than a toxic response (NOAEL = 500 mg/kg; highest dose tested)." EPA NOAEL: 500 mg/kg bw/day.
</t>
  </si>
  <si>
    <t>Katz, 1983</t>
  </si>
  <si>
    <t>2373-38-8</t>
  </si>
  <si>
    <t>Butanedioic acid, sulfo-, 1,4-bis(1,3-dimethylbutyl) ester, sodium salt</t>
  </si>
  <si>
    <t>Sodium;1,4-bis(4-methylpentan-2-yloxy)-1,4-dioxobutane-2-sulfonate; Sodium bis(1,3-dimethylbutyl) sulfosuccinate</t>
  </si>
  <si>
    <t>C16H29NaO7S</t>
  </si>
  <si>
    <t>CC(C)CC(C)OC(=O)CC(C(=O)OC(C)CC(C)C)S(=O)(=O)[O-].[Na+]</t>
  </si>
  <si>
    <t>1N,2N,3N,4Y,5aY,6N,7N,9N,10N,23Y,24cY. Alcohols: 1bY (Class I). Dicarboxylic acid: 1N,2N,3N,4N,6N,7N,9N,10N,23Y,24N,25N,26a&amp;cY,27N,28N(Class II)</t>
  </si>
  <si>
    <t>0 or 10,000 ppm in diet calculated to be 750 mg/kg bw/day (ECHA)</t>
  </si>
  <si>
    <t xml:space="preserve">No toxicological findings (only a slight significant absolute liver weight decrease in males).
</t>
  </si>
  <si>
    <t xml:space="preserve">Industrial BIO-TEST Laboratories, Inc. 1969. Ninety-day subacute oral toxicity of Aerosol A-196, Aerosol IB, Aerosol AY, Aerosol MA, Aerosol OT and Aerosol TR in albino rats. Report No. B7409 to American Cyanamid. Summary is Available from ECHA at https://echa.europa.eu/registration-dossier/-/registered-dossier/13128/7/6/2/?documentUUID=c91b71c9-f504-4824-b356-34a057c026cb and from EPA at http://citeseerx.ist.psu.edu/viewdoc/download?doi=10.1.1.524.3455&amp;rep=rep1&amp;type=pdf
</t>
  </si>
  <si>
    <t>5141-20-8</t>
  </si>
  <si>
    <t>Light Green SF Yellowish</t>
  </si>
  <si>
    <t>Acid Green 5; C.I. 42095; Food Green 2; Disodium;3-[[N-ethyl-4-[[4-[ethyl-[(3-sulfonatophenyl)methyl]azaniumylidene]cyclohexa-2,5-dien-1-ylidene]-(4-sulfonatophenyl)methyl]anilino]methyl]benzenesulfonate</t>
  </si>
  <si>
    <t>CCN(CC1=CC(=CC=C1)S(=O)(=O)[O-])C2=CC=C(C=C2)C(=C3C=CC(=[N+](CC)CC4=CC(=CC=C4)S(=O)(=O)[O-])C=C3)C5=CC=C(C=C5)S(=O)(=O)[O-].[Na+].[Na+]</t>
  </si>
  <si>
    <t>0, 0.5, 1.0, 2.0, or 5.0% corresponding to approximately 0, 250, 500, 1,000, and 2,500 mg/kg bw/day</t>
  </si>
  <si>
    <t>Growth inhibition</t>
  </si>
  <si>
    <t>Significant growth inhibition occurred in male rats fed Light Green SF Yellowish at the 2 and 5% levels and in females at the 5% level.</t>
  </si>
  <si>
    <t>108-38-3</t>
  </si>
  <si>
    <t>m-Xylene</t>
  </si>
  <si>
    <t>1,3-Dimethylbenzene; 1,3-Xylene</t>
  </si>
  <si>
    <t>CC1=CC(=CC=C1)C</t>
  </si>
  <si>
    <t>0, 100, 200, or 800 mg/kg bw/day</t>
  </si>
  <si>
    <t>Mortality in the mid-dose males and mid- and high-dose females attained statistical significance. These deaths were attributed to vehicle and/or compound aspiration. Clinical signs present throughout the study were limited to high levels of salivation prior to dosing in high-dose males and females. Body weight gains over the entire study period were decreased in mid- and high-dose males (89% and 75%, respectively, of controls) and high-dose females (85% of controls). Food consumption was likewise decreased in high-dose males during weeks 1–5 (90% of control levels) and in mid- and high-dose males during weeks 6–9 (92% of control levels for both groups). The NOAEL and LOAEL are identified as 200 and 800 mg/kg-day, respectively, based on decreased body weight.</t>
  </si>
  <si>
    <t>Wolfe, 1988</t>
  </si>
  <si>
    <t>Wolfe, GW. (1988) Subchronic toxicity study in rats with m-xylene. Report by Hazleton Laboratories America, Inc., sponsored by Dynamac Corporation, Rockville, MD. Project No. 2399–108. Available from EPA 635/R-03/001 Toxicological review of Xylenes In Support of Summary Information on the Integrated Risk Information System, 2003 at https://cfpub.epa.gov/ncea/iris/iris_documents/documents/toxreviews/0270tr.pdf</t>
  </si>
  <si>
    <t>106-42-3</t>
  </si>
  <si>
    <t>p-Xylene</t>
  </si>
  <si>
    <t>1,4-Dimethylbenzene; 1,4-Xylene</t>
  </si>
  <si>
    <t>CC1=CC=C(C=C1)C</t>
  </si>
  <si>
    <t>Mortality in high-dose males attained statistical significance. The unscheduled deaths were the result of test material aspiration. Treatment-related clinical signs were limited to increased salivation occurring just prior to dosing that was resolved by 1-hour post dosing in both high-dose males and females. Body weight gains at 13 weeks were slightly reduced in high-dose males and females (89% of control levels, not statistically significant). High-dose females had significantly increased food consumption for weeks 10–13 (110%).</t>
  </si>
  <si>
    <t>Wolfe, GW. (1988b) Subchronic toxicity study in rats with p-xylene. Report by Hazleton Laboratories America, Inc. sponsored by Dynamac Corporation, Rockville, MD. Project No. 2399–110. Available from EPA 635/R-03/001 Toxicological review of Xylenes In Support of Summary Information on the Integrated Risk Information System, 2003 at https://cfpub.epa.gov/ncea/iris/iris_documents/documents/toxreviews/0270tr.pdf</t>
  </si>
  <si>
    <t>99-62-7</t>
  </si>
  <si>
    <t>1,3-Diisopropylbenzene; 1,3-Bis(1-methylethyl)benzene; 1,3-Di(propan-2-yl)benzene</t>
  </si>
  <si>
    <t>C12H18</t>
  </si>
  <si>
    <t>CC(C)C1=CC(=CC=C1)C(C)C</t>
  </si>
  <si>
    <t>0, 75, 150, or 300 mg/kg bw/day (exact dosing schedule is unknown)</t>
  </si>
  <si>
    <t>Study authors: Adverse microscopic changes in the stomach (leading to erosion and/or ulcer) at all dosage levels in males and at 300 mg/kg bw/day in females. Non-adverse test substance-related effects included clinical observations of clear material around the mouth/salivation in the 150 and 300 mg/kg/day groups, lower glucose values in the 300 mg/kg bw/day group, and higher liver weights at all dosage levels in males and in the 150 and 300 mg/kg bw/day group females that correlated with hepatocellular hypertrophy microscopically in two 300 mg/kg bw/day females. As a result of the adverse gastric findings, the NOAEL was 150 mg/kg bw/day in the females and was unable to be determined in the males. The author stated that “It should be noted that although the data indicate a potential for m-DIPB to produce irritation to the non-glandular stomach in rats, there is no such anatomical structure in humans, and therefore the potential relevance of these findings to human risk assessment is unclear. FDA: systemic NOAEL is 300 mg/kg bw/day as only local irritation and metabolic adaptive responses are seen.</t>
  </si>
  <si>
    <t>Eastman Chemical Company, 2016</t>
  </si>
  <si>
    <t>92761-26-7</t>
  </si>
  <si>
    <t>Mexoryl SX</t>
  </si>
  <si>
    <t>Ecamsule; [(2E)-2-[[4-[(Z)-[7,7-dimethyl-3-oxo-4-(sulfomethyl)-2-bicyclo[2.2.1]heptanylidene]methyl]phenyl]methylidene]-7,7-dimethyl-3-oxo-4-bicyclo[2.2.1]heptanyl]methanesulfonic acid</t>
  </si>
  <si>
    <t>C28H34O8S2</t>
  </si>
  <si>
    <t>CC1(C2CCC1(C(=O)C2=CC3=CC=C(C=C3)C=C4C5CCC(C4=O)(C5(C)C)CS(=O)(=O)O)CS(=O)(=O)O)C</t>
  </si>
  <si>
    <t>1N,2N,3N,4N,6N,7N,9N,10N,23N,29Y,33N,34N,35aY,38N,39N,40N,41N,42N,43N,45Y,46N,47cY</t>
  </si>
  <si>
    <t>Unknown, n.d. Available from the National Industrial Chemicals Notification and Assessment Scheme Full Public Report Meroxyl SX Active Ingredient (1996). File No: NA/399 at https://www.industrialchemicals.gov.au/sites/default/files/NA399%20Public%20Report%20PDF.pdf According to this document the primary reference is Anonymous 1988, Report No. 801205 - Mexoryl SX (Triethanolamine salt) In vitro genotoxicity in S. typhimurium, Hazleton-IFT, St Germain-sur-l’Arbresle, France. Based on its title, the reference seems to be incorrect.</t>
  </si>
  <si>
    <t>4404-43-7</t>
  </si>
  <si>
    <t>C.I. Fluorescent brightening agent 28</t>
  </si>
  <si>
    <t>Fluorescent Brightener 28; Calcofluor; C.I.; 5-[[4-anilino-6-[bis(2-hydroxyethyl)amino]-1,3,5-triazin-2-yl]amino]-2-[(E)-2-[4-[[4-anilino-6-[bis(2-hydroxyethyl)amino]-1,3,5-triazin-2-yl]amino]-2-sulfophenyl]ethenyl]benzenesulfonic acid; Tinopal UNPA-GX; Calcofluor M2R; Calcofluor White M2R</t>
  </si>
  <si>
    <t>C40H44N12O10S2</t>
  </si>
  <si>
    <t>C1=CC=C(C=C1)NC2=NC(=NC(=N2)N(CCO)CCO)NC3=CC(=C(C=C3)/C=C/C4=C(C=C(C=C4)NC5=NC(=NC(=N5)NC6=CC=CC=C6)N(CCO)CCO)S(=O)(=O)O)S(=O)(=O)O</t>
  </si>
  <si>
    <t>1N,2N,3N,4N,6N,7N,9N,10Y,11N,12N,13N,15N,16N,17Y,19N,20eY,47cY</t>
  </si>
  <si>
    <t>542.8</t>
  </si>
  <si>
    <t>0, 100, 1000, or 10000 ppm equivalent to approximately 0, 5.33, 54.08, or 542.80 mg/kg bw/day in males and 0, 7.8, 79.97, or 779.37 mg/kg bw/day in females</t>
  </si>
  <si>
    <t>The NOAEL for male rats was &gt;=10000 ppm (only slightly increased liver weights at 10000 ppm, adaptive effect) and a NOAEL of &gt;=10,000 ppm was established for female rats.</t>
  </si>
  <si>
    <t>Bayer, 1978</t>
  </si>
  <si>
    <t>Bayer AG (1978). Bomhard E and Loeser E. Blankophor BBH (Farbsaeure) Chronische toxiko-logische Untersuchungen an Ratten (Fuetterungsversuch ueber 2 Jahre). Study report No. 7396 dated 1978-03-23. Available from OECD SIDS Initial Assessment Report for SIAM 20 (2005) C. I. Fluorescent Brightener 28/113 at https://hpvchemicals.oecd.org/UI/SIDS_Details.aspx?key=61ddd2fa-90d4-41d2-b89d-22c28f0b1ee2&amp;idx=0 Note: OECD lists the primary reference for this study incorrectly. The listed primary reference is for an acute study. The above reference is the correct primary reference.</t>
  </si>
  <si>
    <t>101-84-8</t>
  </si>
  <si>
    <t>Phenoxybenzene</t>
  </si>
  <si>
    <t>Dibenzyl ether; Diphenyl Oxide; Benzene, 1,1'-oxybis; Diphenyl ether; Phenyl ether</t>
  </si>
  <si>
    <t>C12H10O</t>
  </si>
  <si>
    <t>O(C1=CC=CC=C1)C1=CC=CC=C1</t>
  </si>
  <si>
    <t>1N,2N,3N,4N,6N,7N,9N,10N,23N,29Y,33N,34N,35bY,36bY,41N,42N,43N,44N,45N,28N</t>
  </si>
  <si>
    <t>301.1</t>
  </si>
  <si>
    <t>0, 200, 1000, or 5000 ppm equivalent to approximately 0, 11.7, 60.7, or 301.1 mg/kg bw/day for males and 0, 14.5, 73.9, or 334.8 mg/kg bw/day for females (ECHA). Half of the animals per group were allowed to recover for 4 weeks.</t>
  </si>
  <si>
    <t>Mean body weight, body-weight gain and food consumption were significantly decreased in all rats at the highest dose (250 mg/kg bw/day) and in females at 50 mg/kg bw/day. The authors attributed these affects to the reduced palatability of the diet. Organ weight changes were also associated with body weight changes. DPE not induce any significant signs of systemic toxicity.</t>
  </si>
  <si>
    <t>Johnson et al.,1992</t>
  </si>
  <si>
    <t>Johnson WD, Ehrlich JP, Hatoum NS, Yermakoff JK (1992). Thirteen week oral (diet) toxicity study of diphenyl ether in rats. The Toxicologist 12:117, cited in MAK 2004. Available from JECFA WHO Food Additive Series: 52. Aliphatic and Aromatic Ethers at http://www.inchem.org/documents/jecfa/jecmono/v52je16.htm#tox and from ECHA at https://echa.europa.eu/mt/registration-dossier/-/registered-dossier/14971/7/6/2</t>
  </si>
  <si>
    <t>1076-97-7</t>
  </si>
  <si>
    <t>1,4-Cyclohexanedicarboxylic acid</t>
  </si>
  <si>
    <t>Cyclohexane-1,4-dicarboxylic acid; 1,4-CHDA</t>
  </si>
  <si>
    <t>C8H12O4</t>
  </si>
  <si>
    <t>C1(CCC(CC1)C(=O)O)C(=O)O</t>
  </si>
  <si>
    <t xml:space="preserve">300
</t>
  </si>
  <si>
    <t xml:space="preserve">0, 100, 300, or 1,000 mg/kg for 90 days followed by 28 days of recovery period
</t>
  </si>
  <si>
    <t xml:space="preserve">Test item-related findings noted in rats treated with 1000 mg/kg/day included marginally lower mean body weights and mean body weight gain in males and females, and slightly elevated urine output in males and females. In males, changes in organ weights included reduced thymus weights and reduced spleen weights. The differences in the thymus weights of males correlated with lymphoid depletion seen microscopically in these animals. In females, changes included reduced uterus weights and reduced ovary weights. Elevated liver weights were noted in females only, and correlated microscopically with minimal or slight centrilobular hypertrophy of the hepatocytes. This microscopic finding is generally associated with metabolic adaptation and is considered to be non-adverse. Test item-related findings noted in male rats treated with 300 mg/kg/day included lymphoid depletion in the thymus. Test item-related findings noted in female rats treated with 300 mg/kg/day included slightly elevated liver-to-body weight ratios, which are generally associated with metabolic adaptation and considered to be non-adverse. Reduced uterus weights were noted in females at this dose level. After the recovery period, reduced uterus weights persisted in females previously treated with 1000 mg/kg/day, whereas the reduced thymus and spleen weights noted in males compared favorably with the control values. Insofar as the findings noted in the females treated with 300 mg/kg/day were reversible, these changes could not be considered to be adverse. 100 mg/kg bw/day of 1,4-CHDA was established as the NOEL, and 300 mg/kg bw/day was considered to be the NOAEL.
</t>
  </si>
  <si>
    <t>RCC, 2006</t>
  </si>
  <si>
    <t xml:space="preserve">1,4-Cyclohexanedicarboxylic Acid (1,4-CHDA): 13-Week Oral Toxicity (Gavage) Study in Wistar Rats. RCC Ltd Toxicology, ltingen, Switzerland. RCC Study Number: A20531 June 16, 2006. Available from ECHA at https://echa.europa.eu/registration-dossier/-/registered-dossier/12288/7/6/2/?documentUUID=c770f941-ca88-4bf5-bd35-8e3d4f339d1f and from EPA HPV at https://ofmpub.epa.gov/oppthpv/Public_Search.PublicTabs?SECTION=1&amp;epcount=2&amp;v_rs_list=25314464,25314585
</t>
  </si>
  <si>
    <t>1156-19-0</t>
  </si>
  <si>
    <t>Tolazamide</t>
  </si>
  <si>
    <t>1-(Azepan-1-yl)-3-(4-methylphenyl)sulfonylurea</t>
  </si>
  <si>
    <t>C14H21N3O3S</t>
  </si>
  <si>
    <t>CC1=CC=C(C=C1)S(=O)(=O)NC(=O)NN2CCCCCC2</t>
  </si>
  <si>
    <t xml:space="preserve">1N,2N,3h(viii)Y </t>
  </si>
  <si>
    <t>0, 5000, or 10000 ppm estimated to provide an intake of 0, 250, or 500 mg/kg bw/day. Diet was give 5 days/wee. Dosing schedule adjusted dose levels are 0, 179, or 357 mg/kg bw/day.</t>
  </si>
  <si>
    <t>Mean body weights of the tolazamide-treated rats were lower than those of the controls.</t>
  </si>
  <si>
    <t>National Cancer Institute Carcinogenesis Technical Report Series No. 51, 1978. Bioassay of Tolazamide for Possible Carcinogenicity (CAS No. 1156-19-0) NCI-CG-TR-51. Available from NTP at http://ntp.niehs.nih.gov/ntp/htdocs/lt_rpts/tr051.pdf</t>
  </si>
  <si>
    <t>67-64-1</t>
  </si>
  <si>
    <t>Acetone</t>
  </si>
  <si>
    <t xml:space="preserve">Propanone; Propan-2-one; 2-Propanone
</t>
  </si>
  <si>
    <t>C3H6O</t>
  </si>
  <si>
    <t>CC(=O)C</t>
  </si>
  <si>
    <t xml:space="preserve">0, 100, 500, or 2500 mg/kg bw/day
</t>
  </si>
  <si>
    <t xml:space="preserve">Clear salivation was observed between day 27 and study termination in a total of 21 males and 24 females at the high dose. Red blood cell parameters (hemoglobin, hematocrit, mean cell volume, and/or mean cell hemoglobin) in the high-dose groups increased in a statistically significant manner for males at interim sacrifice and for males and females at final sacrifice. However, the study author did not consider the magnitude of the increases to be biologically significant. Differences in clinical chemistry parameters were not doserelated and were not consistent over time or between sexes. Statistically significant increases in the absolute and/or relative liver and kidney weights were observed in the middose females and in the high-dose males and females when compared with their respective controls. Relative (to brain and/or body weights) liver and kidney weights of the high-dose males were 111-117% of the controls. Absolute kidney weights of mid-dose females were 110-112% of controls and absolute and relative kidney weights of the high-dose females were 114-118% and 111-123%, respectively, of control levels. Absolute and relative liver weights of middose females were 115 and 113%, respectively, and of high-dose females were 121 and 115-125%, respectively, of the controls. Although nephropathy incidence rates were similar between the treated and control groups, an increase in the severity of tubular degeneration of the kidneys in mid- and high-dose males and females, and hyaline droplet accumulation in mid- and highdose males was observed. Statistical comparisons were not conducted for the increased severity of the kidney effect. However, the nephropathy exhibited a dose-response with respect to the numbers of animals affected. The numbers of male rats exhibiting tubular degeneration characterized as mild or moderate (in comparison with minimal) were 0, 1, 9, and 17 out of 30 animals for the 0, 100, 500, and 2,500 mg/kg-day group, respectively. Based on organ weight changes and kidney lesions in males and females, the LOAEL for this study is 500 mg/kg-day and the NOAEL is 100 mg/kg-day. </t>
  </si>
  <si>
    <t>120-80-9</t>
  </si>
  <si>
    <t>Pyrocatechol</t>
  </si>
  <si>
    <t>Catechol; 1,2-Benzenediol; Benzene-1,2-diol</t>
  </si>
  <si>
    <t>C6H6O2</t>
  </si>
  <si>
    <t>C=1(O)C(O)=CC=CC1</t>
  </si>
  <si>
    <t>0, 0.0625, 0.125, or 0.25 were fed to females and 0.5 or 1.0% were given to both sexes. These correspond to approxiamtely 0, 31.25, 62.5, 125, 250, or 500 mg/kg bw/day.</t>
  </si>
  <si>
    <t xml:space="preserve">The number of surviving rats in the catechol-treated groups at the end of the study was similar to controls. At 0.25% catechol, beginning of hepatic cell hyperplasia was observed after 2 years. The mean growth rate of male rats fed 1% catechol for 6 months was about 60-70% of the controls and for 1% females the number was around 80%. </t>
  </si>
  <si>
    <t>Lehman et al., 1951</t>
  </si>
  <si>
    <t>Lehman, A. J., Fitzhugh, O. G., Nelson, A. A., &amp; Woodard, G. (1951). The pharmacological evaluation of antioxidants. Advances in Food Research, 3, 197-208.</t>
  </si>
  <si>
    <t>16090-02-1</t>
  </si>
  <si>
    <t>Fluorescent Brightener FWA-1</t>
  </si>
  <si>
    <t>C.I. Fluorescent Brightener 260; Fluorescent brightener 71; Tinopal AMS; Disodium 4,4'-bis[(4-anilino-6-morpholino-1,3,5-triazin-2-yl)-
amino]stilbene-2,2'disulphonate; Disodium;5-[(4-anilino-6-morpholin-4-yl-1,3,5-triazin-2-yl)amino]-2-[(E)-2-[4-[(4-anilino-6-morpholin-4-yl-1,3,5-triazin-2-yl)amino]-2-sulfonatophenyl]ethenyl]benzenesulfonate</t>
  </si>
  <si>
    <t>C40H38N12Na2O8S2</t>
  </si>
  <si>
    <t>C1COCCN1C2=NC(=NC(=N2)NC3=CC(=C(C=C3)C=CC4=C(C=C(C=C4)NC5=NC(=NC(=N5)NC6=CC=CC=C6)N7CCOCC7)S(=O)(=O)[O-])S(=O)(=O)[O-])NC8=CC=CC=C8.[Na+].[Na+]</t>
  </si>
  <si>
    <t>1N,2N,3N,4Y,5aY,6N,7N,9N,10Y,11N,12N,13N,15N,16N,17Y,19N,20eY,47cY</t>
  </si>
  <si>
    <t>523.9</t>
  </si>
  <si>
    <t xml:space="preserve">0, 100, 1000, or 10,000 ppm corresponding to 0, 4.9, 51.4, or 523.9 mg/kg bw/day for males and 0, 7.5, 77.5, or 790.6 mg/kg bw/day for females
</t>
  </si>
  <si>
    <t xml:space="preserve">Treatment at 10000 ppm significantly increased absolute liver and kidney weights in males and absolute ovary weights in females. These increases in organ weights were considered not to be toxicologically relevant by the study authors, because there were no accompanying hematological, biochemical or histopathological changes. Therefore, 10,000 ppm can be established as a NOAEL and 1000 ppm as the NOEL based on increased organ weights. 
</t>
  </si>
  <si>
    <t>Bomhard and Löser, 1978</t>
  </si>
  <si>
    <t xml:space="preserve">Bomhard E and Löser E. Blankophor MBBH (Natrium Salz): Chronische toxikologische Untersuchungen an Ratten. Report No. 7234, January 19, 1978. Institute of Toxicology, Bayer AG, Wuppertal, Germany. Available from OECD SIDS Initial Assessment Profile Fluorescent Brightener FWA-1 (2005) at https://hpvchemicals.oecd.org/UI/SIDS_Details.aspx?key=c991a5cd-0bcd-490f-a17d-e84630f763aa&amp;idx=0
</t>
  </si>
  <si>
    <t>4193-55-9</t>
  </si>
  <si>
    <t>Tinopal 5BMS</t>
  </si>
  <si>
    <t>Calcofluor White ST; Fluorescent Brightener 28; Disodium;5-[[4-anilino-6-[bis(2-hydroxyethyl)amino]-1,3,5-triazin-2-yl]amino]-2-[(E)-2-[4-[[4-anilino-6-[bis(2-hydroxyethyl)amino]-1,3,5-triazin-2-yl]amino]-2-sulfonatophenyl]ethenyl]benzenesulfonate</t>
  </si>
  <si>
    <t>C40H42N12Na2O10S2</t>
  </si>
  <si>
    <t>C1=CC=C(C=C1)NC2=NC(=NC(=N2)N(CCO)CCO)NC3=CC(=C(C=C3)C=CC4=C(C=C(C=C4)NC5=NC(=NC(=N5)NC6=CC=CC=C6)N(CCO)CCO)S(=O)(=O)[O-])S(=O)(=O)[O-].[Na+].[Na+]</t>
  </si>
  <si>
    <t>0, 100, 1000, or 10,000 ppm equivalent to 0, 5.33, 54.08, or 542.8 mg/kg bw/day in males and 0, 7.8, 79.97, or 779.37 mg/kg bw/day in females</t>
  </si>
  <si>
    <t>A slight and transient reduction of body weights (no further data) and a slight increase in liver weights were recorded in the male group at 10000 ppm. Thus the NOEL for male rats was 54.08 mg/kg bw. NOAEL: top dose for both sexes.</t>
  </si>
  <si>
    <t>Bayer AG, 1978</t>
  </si>
  <si>
    <t>Bayer AG (1978). Bomhard E and Loeser E. Blankophor BBH (Farbsaeure) Chronische toxiko-logische Untersuchungen an Ratten (Fuetterungsversuch ueber 2 Jahre). Study report No. 7396 dated 1978-03-23. OECD SIDS 2005. SIDS Initial Assessment Report for SIAM 20. Available at https://hpvchemicals.oecd.org/UI/SIDS_Details.aspx?key=2f2ca87c-7ec2-42c6-aa48-da19df02c1ac&amp;idx=0</t>
  </si>
  <si>
    <t>108-01-0</t>
  </si>
  <si>
    <t xml:space="preserve">Dimethylethanolamine
</t>
  </si>
  <si>
    <t>N,N-Dimethylethanolamine; 2-(Dimethylamino)ethanol; Deanol</t>
  </si>
  <si>
    <t xml:space="preserve">C4H11NO
</t>
  </si>
  <si>
    <t>CN(C)CCO</t>
  </si>
  <si>
    <t>0, 15, 50, or 150 mg/kg bw/day. F0 males were dosed for a total of 133 days, i.e. 70 consecutive days prior to mating and continuing through the day prior to euthanasia. F0 females were dosed for approximately 126 days, i.e. 70 consecutive days prior to mating and continuing throughout mating, gestation, and lactation, through the day prior to euthanasia. Offspring selected for the F1 generation began dosing following weaning until the day prior to euthanasia (PND 52 [Cohort 1], PND 78 [Cohort 2A], PND 91 [Cohort 1A], PND 22 [Cohort 2B], and PND 98 [Cohort 1B]).</t>
  </si>
  <si>
    <t>Clinical signs</t>
  </si>
  <si>
    <t xml:space="preserve">Test substance-related, adverse clinical observations of convulsions (clonic and tonic) and rales were noted at the daily examinations and postdosing observations for F0 males and females in the 150 mg/kg/day group sporadically throughout the study. No other test substance-related clinical observations were noted. There were no test substance-related effects on mean absolute body weights, body weight gains, food consumption, or food efficiency for F0 males throughout the generation and for F0 females during the premating, gestation, and lactation treatment periods at any dosage level. There were no test substance-related effects on F0 estrous cyclicity, precoital intervals, reproductive performance (male and female mating and fertility, male copulation, and female conception indices), gestation lengths, and the process of parturition. Mean numbers of implantation sites and unaccounted-for sites were comparable across groups. No test substance-related effects on F0 sperm parameters (mean epididymal sperm numbers, motility, progressive motility, and morphology) were noted at any dosage level. No test substance-related effects on thyroid hormone concentrations (T4 or TSH) were noted for F0 males and females in the 15, 50, and 150 mg/kg/day groups. There were no test substance-related effects on hematology, coagulation, serum chemistry, or urinalysis for F0 males and females at any dosage level. In F0 animals, the test substance was associated microscopically with nonadverse, minimal to mild mixed cell inflammation in the stomach of males (50 and 150 mg/kg/day) and females (150 mg/kg/day), and nonadverse minimal to mild erosion of the glandular stomach of males and females in the 150 mg/kg/day group. Administration of the test substance was not associated with macroscopic findings or effects on organ weights or reproductive performance in F0 animals. In the F1 generation, in the 150 mg/kg/day group, lower mean postnatal survival was noted during birth to PND 4 (pre-selection) compared to the concurrent control group and the respective minimum mean values in the Charles River Ashland historical control data. The differences noted at 150 mg/kg/day were primarily attributed to 2 females in this group with total litter loss on Lactation Day 2 or 3, and therefore not considered test substance-related. Postnatal survival during birth and PND 4 (pre-selection) in the 15 and 50 mg/kg/day groups, and the mean number of pups born, live litter size, percentage of male per litter at birth, and postnatal survival between birth and PND 0, 0–1, 4 (post-selection)–7, 7–14, 14–21, and 4 (post-selection)–21 in the 15, 50, and 150 mg/kg/day groups were unaffected by test substance administration. Prior to weaning, there were no clinical observations or effects on mean body weights or body weight changes, and absolute and relative anogenital distance on PND 1 were comparable for F1 pups in the 15, 50, and 150 mg/kg/day groups. In addition, there were no retained nipples/areolae for F1 male pups at any dosage level on PND 13, and there were no effects on T4 or TSH concentrations for PND 4 (culled) or PND 21 (nonselected) pups, and there were no macroscopic findings and/or effects on organ weights noted for F1 pups that died or were euthanized in extremis or for PND 4 (culled) or PND 21 (nonselected or selected for hormone analysis) pups that could be attributed to F0 parental administration of the test substance. Following weaning, there were no test substance-related effects on survival for F1 males and females at any dose level. Ten F1 animals in the 150 mg/kg/day group were found dead or euthanized in extremis during PND 25–89. Of these animals, 7 were noted with microscopic findings that were consistent with gavage accidents. The cause of death of the remaining 3 animals (1 male and 2 females) in this group was undetermined, but was considered unrelated to the test substance given the minimal incidence of mortality at this dose level, the lack of any test substance-related mortality in the F0 generation, and a comparable number of unscheduled deaths in the control group (2 males). Furthermore, 1 female in the 50 mg/kg/day group was euthanized in extremis on PND 86; the cause of death for this female was undetermined, but not considered test substance-related based on the lack of mortality/moribundity at 150 mg/kg/day. Two males in the control group were found dead on PND 43 or 84. All other F1 males and females survived to the scheduled necropsy. Test substance-related, adverse clinical observations of convulsions (clonic) and rales were noted for F1 males and females in the 150 mg/kg/day group at the daily examinations and postdosing observations sporadically throughout the study in this group, and were not observed in the control group. These observations were also noted for males and females in the F0 generation. No other test substance-related clinical observations were noted for F1 males and females at any dosage level. There were no test substance-related effects on mean absolute body weights, body weight gains, food consumption, and food efficiency noted for F1 males and females in the 15, 50, and 150 mg/kg/day groups throughout the generation (PND 21–98). The mean ages of attainment for balanopreputial separation and vaginal patency and the mean body weights at that the age of attainment for F1 males and females, respectively, in the 15, 50, and 150 mg/kg/day groups were unaffected by test substance administration. In F1 generation females (Cohort 1A), there were no test substance-related effects on the mean age at first estrus or the mean duration from vaginal opening to first estrus, as well as mean estrous cycle length. Also, in F1 generation males (Cohort 1A), there were no test substance-related effects on sperm parameters. There were no test substance-related effects on T4 or TSH concentrations for F1 males and females in the 15, 50, and 150 mg/kg/day groups on PND 91. There were no test substance-related effects on hematology, coagulation, serum chemistry, and urinalysis parameters for F1 males and females (Cohort 1A) in the 15, 50, and 150 mg/kg/day groups. There were no test substance-related effects on F1 male and female (Cohort 2A) neurobehavior parameters (startle response, FOB, and motor activity) at any dosage level. In the F1 reproductive cohorts, the test substance was associated microscopically with nonadverse, minimal to moderate mixed cell inflammation in the stomach of males (50 and 150 mg/kg/day) and females (15, 50, and 150 mg/kg/day), and nonadverse erosion of the glandular stomach in one male in the 150 mg/kg/day group. Administration of the test substance was not associated with macroscopic findings or effects on organ/brain weights, ovarian follicle counts, gross brain measurements, or microscopic brain measurements in F1 animals. There were no test substance-related effects on splenic immunophenotyping parameters in F1 generation male and female animals following exposure to the test substance. In conclusion, based on the adverse clinical observations or rales and clonic and/or tonic convulsion noted for F0 and F1 animals, a dose level of 50 mg/kg/day was considered to be the no-observed-adverse-effect level (NOAEL) for F0 and F1 systemic toxicity of 2-Dimethylaminoethanol when administered orally by gavage to male and female Crl:CD(SD) rats. Based on the lack of adverse effects for all other tested parameters, a dose level of 150 mg/kg/day (the highest dose level tested) was considered to be the NOAEL for F0 reproductive toxicity, F1 neonatal toxicity, F1 developmental neurotoxicity, and F1 immunotoxicity. </t>
  </si>
  <si>
    <t>Unknown, 2021. Available from ECHA at https://echa.europa.eu/mt/registration-dossier/-/registered-dossier/14464/7/9/2</t>
  </si>
  <si>
    <t>593-81-7</t>
  </si>
  <si>
    <t>Trimethylamine hydrochloride</t>
  </si>
  <si>
    <t>N,N-dimethylmethanamine hydrochloride</t>
  </si>
  <si>
    <t>C3H10ClN</t>
  </si>
  <si>
    <t>CN(C)C.Cl</t>
  </si>
  <si>
    <t>1N,2N,3N,4Y,5bY,6N,7N,9N,10N,23Y,24N,25N,26bY,27N,28N</t>
  </si>
  <si>
    <t>0, 0.08, 0.16, 0.31, or 0.62% corresponding to 0, 80, 160, 310, or 620 mg/kg bw for the salt or 0, 50, 100, 190, or 380 mg/kg bw of trimethylamine</t>
  </si>
  <si>
    <t>Statistically significant decreased growth at 0.31 and 0.62%. At 0.62%, there were reduced size of the seminal vesicles, reduced number of secretory granules, tubular collapse in the prostate, and reduction of the amount of secretory materials in the prostate. NOAEL: 0.16%.</t>
  </si>
  <si>
    <t>Amoore, J. E., Gumbmann, M. R., Booth, A. N., &amp; Gould, D. H. (1978). Synthetic flavors: efficiency and safety factors for sweaty and fishy odorants. Chemical Senses, 3(3), 307-317.</t>
  </si>
  <si>
    <t>120-61-6</t>
  </si>
  <si>
    <t>Dimethyl terephthalate</t>
  </si>
  <si>
    <t>DMT; Dimethyl benzene-1,4-dicarboxylate; 1,4-Benzenedicarboxylic acid, dimethyl ester; Dimethyl p-phthalate</t>
  </si>
  <si>
    <t>C10H10O4</t>
  </si>
  <si>
    <t>C1(=CC=C(C=C1)C(=O)OC)C(=O)OC</t>
  </si>
  <si>
    <t>1N,2N,3N,4N,6N,7N,9N,10N,23N,29Y,33N,34bY. Methanol:Q1 to 28N (Class II). Aromatic portion: Q1 to 45N to 28N (Class II)</t>
  </si>
  <si>
    <t>Long-Evans Hooded</t>
  </si>
  <si>
    <t>96</t>
  </si>
  <si>
    <t>313</t>
  </si>
  <si>
    <t>0, 0.25, 0.5, or 1.0% corresponding to approximately 0, 152, 313, or 636 mg/kg bw/day (OECD SIDS)</t>
  </si>
  <si>
    <t xml:space="preserve">Body weight &amp; feed utilization
</t>
  </si>
  <si>
    <t>The only toxicological effect seen in the study was a reduced weight gain and reduced diet efficiency in the high dose animals.</t>
  </si>
  <si>
    <t>Krasavage et al., 1973</t>
  </si>
  <si>
    <t>Krasavage, W. J., Yanno, F. J., &amp; Terhaar, C. J. (1973). Dimethyl terephthalate (DMT): acute toxicity, subacute feeding and inhalation studies in male rats. American Industrial Hygiene Association Journal, 34(10), 455-462. A discussion of the study and the doses in mg/kg bw/day are available from OECD SIDS Dimethyl terephthalate (2001) at https://hpvchemicals.oecd.org/UI/handler.axd?id=c5868f71-8727-4b9a-9e0a-17596521e090</t>
  </si>
  <si>
    <t>67409-24-9</t>
  </si>
  <si>
    <t>Sodium lauryl glyceryl ether sulfonate</t>
  </si>
  <si>
    <t>Sodium;(2S)-1-dodecoxy-3-oxidosulfonothioyloxypropan-2-ol</t>
  </si>
  <si>
    <t>C15H31NaO5S2</t>
  </si>
  <si>
    <t>CCCCCCCCCCCCOCC(COS(=O)(=S)[O-])O.[Na+]</t>
  </si>
  <si>
    <t>1N,2N,3N,4Y,5aY,6N,7N,9N,10N,23Y,24N,25N,26cY,27N,28N</t>
  </si>
  <si>
    <t>0, 0.1, or 0.5% corresponding to 0, 39, or 202 mg/kg bw/day for males and 0, 53, or 275 mg/kg bw/day for females at week 52</t>
  </si>
  <si>
    <t xml:space="preserve">There were a few cases in which the ratio of organ:body weight for an experimental group differed significantly from the control value. Since there was no microscopic evidence of tissue damage, these deviations are not considered to be biologically important.
</t>
  </si>
  <si>
    <t>Tusing et al., 1962</t>
  </si>
  <si>
    <t>Tusing, T. W., Paynter, O. E., Opdyke, D. L., &amp; Snyder, F. H. (1962). Toxicologic studies on sodium lauryl glyceryl ether sulfonate and sodium lauryl trioxyethylene sulfate. Toxicology and applied pharmacology, 4(3), 402-409.</t>
  </si>
  <si>
    <t>108-93-0</t>
  </si>
  <si>
    <t>Cyclohexanol</t>
  </si>
  <si>
    <t>Cyclohexyl alcohol; 1-Cyclohexanol</t>
  </si>
  <si>
    <t>C1CCCCC1O</t>
  </si>
  <si>
    <t>Sprague-Dawley [Crl: CDB(SD)IGS BR]</t>
  </si>
  <si>
    <t>0, 50, 150, or 450/400 ppm 6 h/day 5 days/week; after 10 weeks exposure, the 450 ppm level was reduced to 400 ppm due to slight mortality and the perceived additional stress of mating (females). Exposure period: males (16 weeks) and females (13 weeks), and a 4-week recovery period to assess reversibility. These doses are equivalent to 0, 53, 159, or 478 mg/kg bw/day (RIFM).</t>
  </si>
  <si>
    <t xml:space="preserve">Because of slight mortality seen at 450 ppm and concern about the effect of additional stress (males) of mating, the 450 pprn exposure level was lowered to 400 ppm after 10 weeks exposure. One female at the high dose level also died. Immediately post-exposure, adverse clinical signs such as decreased activity and prostration were seen in a few animals (both sexes) in the 450/400 pprn exposure group. Two of the 11 pregnancies (18.2%) in the 450/400 ppm group resulted in no viable pups at parturition. Lower mean pup weights (10-12%) were also seen at birth and at Postnatal Day 4 in the high exposure group. Systemic, reproductive, and developmental NOAEL: 159 mg/kg bw/day.
</t>
  </si>
  <si>
    <t>Newton, 2005</t>
  </si>
  <si>
    <t>Newton, P.E. (MPI Research, Inc.) (2005). An Inhalation Combined Repeat Dose Toxicity Study and Reproduction/Developmental Toxicity Screening Study (OECD 422) in Rats with Cyclohexanol, Report No. 683-004. Available from EPA HPV at https://ofmpub.epa.gov/oppthpv/Public_Search.PublicTabs?SECTION=1&amp;epcount=1&amp;v_rs_list=25230268 and https://ofmpub.epa.gov/oppthpv/Public_Search.PublicTabs?SECTION=1&amp;epcount=2&amp;v_rs_list=25313534,25230275. Reference for doses in mg/kg bw/day: Api, A. M., Belsito, D., Biserta, S., Botelho, D., Bruze, M., Burton Jr, G. A., ... &amp; Tokura, Y. (2021). RIFM fragrance ingredient safety assessment, cyclohexanol, CAS Registry Number 108-93-0. Food and Chemical Toxicology, 149, 112047.</t>
  </si>
  <si>
    <t>165450-17-9</t>
  </si>
  <si>
    <t>Neotame</t>
  </si>
  <si>
    <t>N(3,3-dimethylbutyl)-L-aspartyl-L-phenylalanine methyl ester; (S)-3-((3,3-Dimethylbutyl)amino)-4-(((S)-1-methoxy-1-oxo-3-phenylpropan-2-yl)amino)-4-oxobutanoic acid; (3S)-3-(3,3-dimethylbutylamino)-4-[[(2S)-1-methoxy-1-oxo-3-phenylpropan-2-yl]amino]-4-oxobutanoic acid</t>
  </si>
  <si>
    <t>C20H30N2O5</t>
  </si>
  <si>
    <t>O=C(O)C[C@@H](NCCC(C)(C)C)C(=O)N[C@@H](C(=O)OC)Cc1ccccc1</t>
  </si>
  <si>
    <t>1N,2N,3N,4N,6N,7N,9N,10N,23N,29Y,33N,34bY. Methanol: 28N (Class II). Aromatic portion: 35aY,38N,39N,40N,41N,42N,43N,44N,45N,28N(Class II)</t>
  </si>
  <si>
    <t>0, 20, 60, 200, or 800 mg/kg bw/day for 52 weeks followed by 4 weeks of recovery period</t>
  </si>
  <si>
    <t>Body weights in males and females at 800 mg/kg bw per day were approximately 10% lower than those of controls from week 3 in males or week 6 in females until the end of the study. The body weight for both males and females at other doses were no more than 10% lower than those of controls at any point in the study, and none were statistically significantly different from those of controls. Cumulative body-weight gain up to week 8 was significantly lower than that in controls for males at 800 mg/kg bw per day. At other doses, there was a decreased cumulative body-weight gain of more than 10% (not statistically significant) in males. No significant differences in cumulative body-weight gain were seen in females at any time during the study. Food consumption in males at 800 mg/kg bw per day was 19% lower than that for controls for weeks 1 and 2, respectively (p &lt;0.05). In females at 800 mg/kg bw per day, food consumption was 12–23% lower than that of controls for weeks 1–3 (not significant). These changes were likely to be due to decreased palatability of the diet resulting from the addition of neotame. The only change in clinical chemistry parameters was an increase in alkaline phosphatase activity throughout the study in both sexes at 800 mg/kg bw per day (p &lt;0.001). These increases were not seen at lower doses, and returned to normal levels at the end of the reversal phase. Isoenzyme analysis indicated that the alkaline phosphatase was of hepatic origin, not from bone, and was not the form that is induced by glucocorticoids. There was no effect of neotame on other clinical chemistry parameters indicative of cholestasis or hepatotoxicity, such as liver enzymes. No abnormalities were detected on macroscopic examination. There were no statistically significant treatment-related changes in absolute or relative organ weights, with the exception of increased liver weight relative to brain weight in females at 200 and 800 mg/kg bw per day (p &lt;0.05). However, absolute liver weight and liver weight relative to body weight was unchanged at 200 and 800 mg/kg bw per day. In the absence of other clinical or histopathological changes, the increased liver weight relative to brain weight in female dogs is not considered to be toxicologically significant. On histopathological examination, hepatocellular vacuolation was observed in both male and female controls and animals receiving doses of 800 mg/kg bw per day. This is an incidental finding of no clinical significance, as there were no significant differences in incidence between controls and animals receiving the highest dose, there was no dose–response relationship and at no other doses was this observed. There were a number of incidental observations but none of these were considered to be related to treatment. There were no significant treatment-related changes in clinical pathology, organ weights or gross or histopathology. The NOEL was 200 mg/kg bw per day on the basis of the significant increase in alkaline phosphatase activity (JECFA).</t>
  </si>
  <si>
    <t>Thomford and Carter, 1997</t>
  </si>
  <si>
    <t>Thomford, P. &amp; Carter, J. (1997). 52-week dietary toxicity study of NC-00723 in dogs followed by a 4-week reversibility period. Study No. PCR 1017. Unpublished report from Covance Laboratories Inc., Madison, Wisconsin, USA. Submitted to WHO by The NutraSweet Company, Illinois, USA. Available from JECFA WHO Food Additive Series: 52 Neotame at http://www.inchem.org/documents/jecfa/jecmono/v52je08.htm#lon</t>
  </si>
  <si>
    <t>13494-06-9</t>
  </si>
  <si>
    <t>3,4-Dimethyl-1,2-cyclopentadione</t>
  </si>
  <si>
    <t>Caramel pentadione; 3,4-Dimethylcyclopentane-1,2-dione</t>
  </si>
  <si>
    <t>CC1CC(=O)C(=O)C1C</t>
  </si>
  <si>
    <t>0, 400, 4,000, or 12,900 ppm corresponding to approximately 0, 20, 200, or 645 mg/kg bw/day</t>
  </si>
  <si>
    <t>Body weight and food conversion efficiency</t>
  </si>
  <si>
    <t xml:space="preserve">Animals at the intermediate and high doses showed a moderate but consistent depression in food intake throughout the experiment and their final mean body weights were about 10% less than those of controls. There were no consistent indications of a profound disturbance of food conversion efficiency although minor increases in the food conversion ratio were seen in some animals at the high dose. The authors attributed the decreased body weight observed at higher doses to the unpalatability of the test substance. The NOEL was 200 mg/kg bw/day. </t>
  </si>
  <si>
    <t>Wheldon G.H. and Krajkeman A.J.  (1967)  the Effects of Ten Food-Flavoring Additives Administered to Rats Over a Period of Thirteen Weeks. Huntington Research Center. Available from EFSA Panel on Additives and Products or Substances used in Animal Feed (FEEDAP), Rychen, G., Aquilina, G., Azimonti, G., Bampidis, V., de Lourdes Bastos, M., ... &amp; Chesson, A. (2016). Safety and efficacy of secondary aliphatic saturated or unsaturated alcohols, ketones, ketals and esters with a second secondary or tertiary oxygenated functional group belonging to chemical group 10 when used as flavourings for all animal species. EFSA Journal, 14(11), e04618. and JECFA WHO Food Additive Series 42. Safety Evaluation of Aliphatic Acyclic and Alicyclic alpha-Diketones and Related alpha-Hydroxyketones at http://www.inchem.org/documents/jecfa/jecmono/v042je20.htm</t>
  </si>
  <si>
    <t>101-39-3</t>
  </si>
  <si>
    <t>α-Methylcinnamaldehyde</t>
  </si>
  <si>
    <t xml:space="preserve">2-Methyl-3-phenylprop-2-enal; (E)-2-Methyl-3-Phenylacrylaldehyde; (E)-2-methyl-3-phenylprop-2-enal </t>
  </si>
  <si>
    <t>C10H10O</t>
  </si>
  <si>
    <t>C/C(=C\C1=CC=CC=C1)/C=O</t>
  </si>
  <si>
    <t>0, 58, 120, or 220 mg/kg bw/day</t>
  </si>
  <si>
    <t>Trubeck Laboratories, 1958</t>
  </si>
  <si>
    <t>121-91-5</t>
  </si>
  <si>
    <t>Isophthalic acid</t>
  </si>
  <si>
    <t>Benzene-1,3-dicarboxylic acid; IPA; 1,3-Benzenedicarboxylic acid; m-Phthalic acid</t>
  </si>
  <si>
    <t>C1(=CC(=CC=C1)C(=O)O)C(=O)O</t>
  </si>
  <si>
    <t xml:space="preserve">250
</t>
  </si>
  <si>
    <t xml:space="preserve">0, 0.5, 1.6, or 5.0/3.0% corresponding to approximately 0, 250, 800, or 2500/1500 mg/kg bw/day. The highest concentration was lowered from 5% to 3% after a one week exposure as it was felt that the rats would not survive for the full 13-week study at that dose. 
</t>
  </si>
  <si>
    <t xml:space="preserve">The highest dose level was reduced from 5% to 3% after one week due to effects on bodyweight. Bodyweights were markedly reduced at the highest dose level of 5/3%. Levels of 1.6% (approximately 800 mg/kg-day) in the feed produced small increases in the incidence of crystalluria (1/5 males, 2/5 females) and renal pathology (mild hydronephrosis and pelvic calcification) 5/25 males 4/25 females. OECD a NOAEL of 250 mg/kg-day and a LOAEL of 800 mg/kg-day based on a small increase in the incidence of kidney effects and crystalluria.
</t>
  </si>
  <si>
    <t>Vogin, 1972</t>
  </si>
  <si>
    <t>Vogin, E.E. 1972. Subacute Feeding Studies (13-week) in Rats with Dimethylterephthalate (DMT), Isophthalic Acid (LA), and Terephthalic Acid (TA). Food and Drug Research Laboratories. Incorporated, Laboratory No.0411. Available from OECD SIDS Isophthalic Acid at  https://hpvchemicals.oecd.org/UI/handler.axd?id=a2ab2415-8bdd-4338-88a1-156ba0a24145 and from ECHA at https://echa.europa.eu/registration-dossier/-/registered-dossier/15373/7/6/2.</t>
  </si>
  <si>
    <t>50-00-0</t>
  </si>
  <si>
    <t>Formaldehyde</t>
  </si>
  <si>
    <t xml:space="preserve">Methanal; Formalin; Methylene oxide; Formol; Paraformaldehyde
</t>
  </si>
  <si>
    <t>CH2O</t>
  </si>
  <si>
    <t>C=O</t>
  </si>
  <si>
    <t>1N,2N,3N,4N,6N,7N,9N,10N,23Y,24N,25N,26Y,27N,28N</t>
  </si>
  <si>
    <t>Wistar [Cpb : WU]</t>
  </si>
  <si>
    <t xml:space="preserve">0, 1.2, 15, or 82 mg/kg bw/day for males and 0, 1.8, 21, or 109 mg/kg bw/day for females
</t>
  </si>
  <si>
    <t xml:space="preserve">The mean body weights of the high-dose group were decreased from wk 1 onwards in males and from wk 24 onwards in females. Liquid consumption was considerably decreased (40%) in the high-dose group in both sexes. In males of the high-dose group, the absolute weights of the heart and liver were significantly decreased in wk 79 and 105, while testes weight was decreased in wk 79 and kidney weight in wk 105. These decreases in weight are most likely due to the lower body weights in this group. The relative weights of the kidneys in females was increased in the high-dose group in wk 53, 79, and 105. The relative weight of the brain was significantly increased in males in the high dose group after wk 53 and in females at wk 105. Histopatholgical examinations revealed formaldehyde-related gastric changes at all stages of the study and renal changes in wk 105 in the high-dose group. The NOAEL of formaldehyde in rats was 15 and 21 mg/kg bw/day in males and females, respectively.
</t>
  </si>
  <si>
    <t>Til et at., 1989</t>
  </si>
  <si>
    <t xml:space="preserve">Til, H. P., Woutersen, R. A., Feron, V. J., Hollanders, V. H. M., Falke, H. E., &amp; Clary, J. J. (1989). Two-year drinking-water study of formaldehyde in rats. Food and chemical toxicology, 27(2), 77-87. Also available from US EPA IRIS 0419 at https://cfpub.epa.gov/ncea/iris/iris_documents/documents/subst/0419_summary.pdf
</t>
  </si>
  <si>
    <t>13150-00-0</t>
  </si>
  <si>
    <t>Sodium lauryl trioxyethylene sulfate</t>
  </si>
  <si>
    <t>Dodecyltriethoxy sulfate ; Sodium;2-[2-(2-dodecoxyethoxy)ethoxy]ethyl sulfate; Sodium laureth-3 sulfate</t>
  </si>
  <si>
    <t>C18H37NaO7S</t>
  </si>
  <si>
    <t>CCCCCCCCCCCCOCCOCCOCCOS(=O)(=O)[O-].[Na+]</t>
  </si>
  <si>
    <t>1N,2N,3N,4Y,5aY,6N,7N,9N,10N,23Y,24N,25N,26a&amp;bY,27N,28N</t>
  </si>
  <si>
    <t>Albino Carworth</t>
  </si>
  <si>
    <t>0, 0.1, or 0.5% corresponding to 0, 39, or 200 mg/kg bw/day for males and 0, 51, or 272 mg/kg bw/day for females at week 52.</t>
  </si>
  <si>
    <t>7235-40-7</t>
  </si>
  <si>
    <t>Beta-Carotene</t>
  </si>
  <si>
    <t>Provitamin A; 1,3,3-trimethyl-2-[(1E,3E,5E,7E,9E,11E,13E,15E,17E)-3,7,12,16-tetramethyl-18-(2,6,6-trimethylcyclohexen-1-yl)octadeca-1,3,5,7,9,11,13,15,17-nonaenyl]cyclohexene</t>
  </si>
  <si>
    <t>CC1=C(C(CCC1)(C)C)/C=C/C(=C/C=C/C(=C/C=C/C=C(/C=C/C=C(/C=C/C2=C(CCCC2(C)C)C)\C)\C)/C)/C</t>
  </si>
  <si>
    <t>0, 50, 100, or 250 mg/kg bw/day. Some animals were treated for 104 weeks, others for 88 weeks followed by a 16-week recovery period.</t>
  </si>
  <si>
    <t xml:space="preserve">Macroscopic and histopathological examinations revealed irregular pale-orange foci on the surface of the liver in the treated animals, which at microscopical examination appeared to be perisinusoidal fat storage cells. The authors considered the presence of these cells an indication of storage of vitamin A rather than a reflection of a toxic effect.  </t>
  </si>
  <si>
    <t>Heywood et al., 1985</t>
  </si>
  <si>
    <t>Heywood, R., Palmer, A. K., Gregson, R. L., &amp; Hummler, H. (1985). The toxicity of beta-carotene. Toxicology, 36(2-3), 91-100</t>
  </si>
  <si>
    <t>109-69-3</t>
  </si>
  <si>
    <t>n-Butyl chloride</t>
  </si>
  <si>
    <t>1-Chlorobutane; Butyl chloride</t>
  </si>
  <si>
    <t>C4H9Cl</t>
  </si>
  <si>
    <t>C(CCC)Cl</t>
  </si>
  <si>
    <t>0, 60, or 120 mg/kg bw 5 days a week. Dosing schedule (5/7) adjusted levels are 0, 43, or 85.7 mg/kg bw/day.</t>
  </si>
  <si>
    <t>Survival was significantly reduced in high-dose males and females. Hyperactivity, leading to tremors and convulsions, was noted in some animals before they died. Agonal or terminal congestion, edema, and hemorrhage of the lung were common in such animals. The mean body weights of high dose males were slightly (less than 9%) lower than those of the vehicle controls throughout most of the study. Hemorrhaging of the brain that was observed at increaced incidences in high dose male (18/49) and females (25/50). These hemorrhages are consistent with rats dying suddenly during convulsions. In the spleen, lymphoid depletion and hemosiderosis was observed at increased incidences in high dose male and female rats. These are toxic effects to contribute to the high levels of mortality</t>
  </si>
  <si>
    <t>NTP, 1986</t>
  </si>
  <si>
    <t>National Toxicology Program, 1986. Toxicology and carcinogenesis studies of n-butyl chloride in F344/N rats and B6C3F1 mice (gavage studies). CAS No. 109-69-3. NTP-TR-312. 198 p. Available from NTP at http://ntp.niehs.nih.gov/ntp/htdocs/lt_rpts/tr312.pdf</t>
  </si>
  <si>
    <t>520-45-6</t>
  </si>
  <si>
    <t>Dehydroacetic acid</t>
  </si>
  <si>
    <t>3-Acetyl-6-methyl-2H-pyran-2,4(3H)-dione; Dehydracetic acid; Methylacetopyronone; 3-Acetyl-6-methylpyran-2,4-dione</t>
  </si>
  <si>
    <t>C8H8O4</t>
  </si>
  <si>
    <t>CC1=CC(=O)C(C(=O)O1)C(=O)C</t>
  </si>
  <si>
    <t>0, 200, 500, or 1,000 ppm equivalent to 0, 16, 39, or 78 mg/kg bw/day (ECHA).</t>
  </si>
  <si>
    <t xml:space="preserve">No adverse effects. Note: in oral gavage studies in the same paper, at 300 mg/kg bw/day rapid weight loss was observed and deaths occurred starting 5 doses (7 days). Adverse changes in the stomach and liver were also noted. At 100 mg/kg bw/day for 34 days (24 doses), no adverse effects were reported.
</t>
  </si>
  <si>
    <t>Spencer et al., 1950</t>
  </si>
  <si>
    <t>Spencer, H. C., Rowe, V. K., &amp; McCollister, D. D. (1950). Dehydroacetic acid (DHA) I. Acute and chronic toxicity. Journal of Pharmacology and Experimental Therapeutics, 99(1), 57-68.</t>
  </si>
  <si>
    <t>94-20-2</t>
  </si>
  <si>
    <t>Chlorpropamide</t>
  </si>
  <si>
    <t>1-(4-Chlorophenyl)sulfonyl-3-propylurea; Diabinese</t>
  </si>
  <si>
    <t>C10H13ClN2O3S</t>
  </si>
  <si>
    <t>CCCNC(=O)NS(=O)(=O)C1=CC=C(C=C1)Cl</t>
  </si>
  <si>
    <t>0, 62.5, 125, 250, 500, or 1,000 mg/kg bw/day</t>
  </si>
  <si>
    <t>Growth and testis</t>
  </si>
  <si>
    <t xml:space="preserve">At 250 mg/kg bw/day and above, there was a significant growth retardation with a slight increase in food consumption. The mortality rate at 1,000 mg/kg bw/day was high. At 250 mg/kg bw/day and higher, there was a dose dependent increase in testicular retardation (hypoplasia) observed. </t>
  </si>
  <si>
    <t>Delahunt et al., 1960</t>
  </si>
  <si>
    <t>Delahunt, C. S., P'an, S. Y., Dardin, V. J., &amp; Schneider, J. A. (1960). Prolonged administration studies with chlorpropamide. Toxicology and applied pharmacology, 2(2), 195-205.</t>
  </si>
  <si>
    <t>88-58-4</t>
  </si>
  <si>
    <t>2,5-Di-tert-butylhydroquinone</t>
  </si>
  <si>
    <t>DTBQH, DBHQ, 2,5-ditert-butylbenzene-1,4-diol</t>
  </si>
  <si>
    <t>C14H22O2</t>
  </si>
  <si>
    <t>CC(C)(C)C1=CC(=C(C=C1O)C(C)(C)C)O</t>
  </si>
  <si>
    <t>0, 0.0125, 0.025, 0.05, 0.1, or 0.2% corresponding to 0, 6.25, 12.5, 25, 50, or 100 mg/kg bw/day</t>
  </si>
  <si>
    <t>No adverse effects were reported.</t>
  </si>
  <si>
    <t>Wilson and Poley, 1960</t>
  </si>
  <si>
    <t>Wilson, R. H., &amp; Poley, G. W. (1960). Toxicity studies on dibutyl-and diamyl-hydroquinone. Proceedings of the Society for Experimental Biology and Medicine, 104(1), 29-31.</t>
  </si>
  <si>
    <t>100-40-3</t>
  </si>
  <si>
    <t>4-Vinylcyclohexene</t>
  </si>
  <si>
    <t>4-Ethenylcyclohexene; 4-Vinyl-1-Cyclohexene</t>
  </si>
  <si>
    <t>C8H12</t>
  </si>
  <si>
    <t>C=CC1CCC=CC1</t>
  </si>
  <si>
    <t>F344N</t>
  </si>
  <si>
    <t>0, 50, 100, 200, 400, or 800 mg/kg 5 days a week. Dosing schedule adjusted dose levels: 0, 36, 71.4, 143, 286, or 571 mg/kg bw/day.</t>
  </si>
  <si>
    <t>One male rat that received 400 mg/kg and one female rat that received 800 mg/kg 4-vinylcyclohexene died. Body weight gain was reduced in a dose-related fashion for male rats, and final mean body weights relative to those of the vehicle controls were 13% lower for high dose males and 6% lower for high dose females. The final mean body weight of male rats that received 400 mg/kg was 7% lower than that of the vehicle controls. Species and sex specific nephrotoxicity in male rats (results for male rats disregarded as they are not relevant to humans). 3/10 females had stomach inflammation at 800 mg/kg bw/day.</t>
  </si>
  <si>
    <t>National Toxicology Program Technical report Series no. 303. Toxicology and carcinogenesis studies of 4-vinylcyclohexene (CAS No. 100-40-3) in F344/N rats and B6C3F1 mice (gavage studies). NTP Tr 303. NTP, 1986. Available from NTP at https://ntp.niehs.nih.gov/ntp/htdocs/lt_rpts/tr303.pdf</t>
  </si>
  <si>
    <t>61788-89-4</t>
  </si>
  <si>
    <t>Fatty acids, C18-unsatd., dimers</t>
  </si>
  <si>
    <t>Dimer acid; C36 Dimer acid; 9-[(3Z)-non-3-en-1-yl]-10-octylnonadecanedioic acid</t>
  </si>
  <si>
    <t>C36H68O4</t>
  </si>
  <si>
    <t>CCCCCCCCC(CCCCCCCCC(=O)O)C(CCCCCCCC(=O)O)CCC=CCCCCC</t>
  </si>
  <si>
    <t>740.9</t>
  </si>
  <si>
    <t xml:space="preserve">0, 0.1, 1, or 5% corresponding to 0, 74.1, 740.9, or 3591.2 mg/kg bw/day for males and 0, 90.5, 854.9, or 4085.5 mg/kg bw/day for females </t>
  </si>
  <si>
    <t xml:space="preserve">The changes in plasma electrolyte levels were slight. The increase in plasma alkaline phosphatase were marked, the level being more than double that of the control group in rats fed 5.0%. Serum triglyceride and cholesterol levels were decreased in rats fed 5.0% or 1.0%. Serum protein levels were also decreased in rats fed 5.0%. Changes in organ weights included a significant decrease in relative spleen weight in males at doses of 1.0 and 5.0%, a decrease in kidney weights for females at 5.0%, and a decrease in relative liver weight for males and females at 1.0% and 5.0%. ECHA NOAEL: 1% for both sexes. OECD: 0.1% (approximately 50 mg/kg/day) can be considered a NOAEL based on increases in clinical chemistry parameters and histopathological findings at the higher doses.  </t>
  </si>
  <si>
    <t>Spurgeon et al., 1993</t>
  </si>
  <si>
    <t>Spurgeon, M., and Hepburn, P. 1993. Dimer acid: 13 week feed study in rats. Study FT920485. Environmental Safety Laboratory, England. &amp; World Health Organization (WHO). 1990. Principles for the Toxicological Assessment of Pesticide Residues in Food. Available from ECHA at http://echa.europa.eu/registration-dossier/-/registered-dossier/11427/7/6/2/?documentUUID=3799afcd-0dbc-48be-91eb-c4e1c41c93fb and from EPA HPV at https://ofmpub.epa.gov/oppthpv/Public_Search.PublicTabs?SECTION=1&amp;epcount=1&amp;v_rs_list=25160765</t>
  </si>
  <si>
    <t>1948-33-0</t>
  </si>
  <si>
    <t>Tertiary butyl hydroquinone</t>
  </si>
  <si>
    <t>Tert-Butylhydroquinone; TBHQ; 2-Tert-butylbenzene-1,4-diol; 2-tert-Butylhydroquinone</t>
  </si>
  <si>
    <t>C10H14O2</t>
  </si>
  <si>
    <t>CC(C)(C)C1=C(C=CC(=C1)O)O</t>
  </si>
  <si>
    <t xml:space="preserve">0, 500, 1580, or 5000 mg/kg, equivalent to 0, 21, 72, or 260 mg/kg bw/day for males and 0, 22, 73, or 220 mg/kg bw/day for females </t>
  </si>
  <si>
    <t>Blood effects</t>
  </si>
  <si>
    <t>Haemoglobin concentrations and RBCs were significantly lower than those of controls in high-dose males and females. Compared to controls, haematocrits were significantly lower in high-dose males. Peripheral blood smears showed an increased incidence of normoblasts and erythrocyte basophilia in TBHQ-treated animals. Higher relative liver weight of males was statistically significant. The NOEL is 72 mg/kg bw/day  based on decreased haemoglobin and/or haematocrits at various time points throughout the study and decreased RBC counts at 112 weeks in high-dose dogs of both sexes.</t>
  </si>
  <si>
    <t xml:space="preserve">Eastman Chemical Products, 1968
</t>
  </si>
  <si>
    <t xml:space="preserve">Eastman Chemical Products (1968) Two-year chronic feeding studies with tertiary butyl hydroquinone (TBHQ) in dogs. Unpublished report from the Food and Drug Research Labs, Inc. (Submitted to WHO by Eastman Chemical Products, Inc.). Detailed description Available from WHO Food Additive Series 40 at http://www.inchem.org/documents/jecfa/jecmono/v040je02.htm
</t>
  </si>
  <si>
    <t>1445-75-6</t>
  </si>
  <si>
    <t>Diisopropyl methylphosphonate</t>
  </si>
  <si>
    <t>DIMP; Diisopropyl methanephosphonate; 2-[Methyl(propan-2-yloxy)phosphoryl]oxypropane</t>
  </si>
  <si>
    <t>C7H17O3P</t>
  </si>
  <si>
    <t>CC(C)OP(=O)(C)OC(C)C</t>
  </si>
  <si>
    <t>ARS/Sprague-Dawley</t>
  </si>
  <si>
    <t>0, 300, 1000, or 3000 ppm equivalent to approximately 0, 24.74, 74.58, or 229.17 mg/kg bw/day for males and 0, 27.98, 92.31, or
257.58 mg/kg bw/day for females (EPA PPRTV)</t>
  </si>
  <si>
    <t>Inhibition of cholinesterase was evaluated and there were no treatment related effects. Based on the available data, a dose of 150 mg/kg-day, the highest dose tested, may be considered a NOAEL for DIMP in rats.</t>
  </si>
  <si>
    <t>U.S. DOD, 1976</t>
  </si>
  <si>
    <t xml:space="preserve">U.S. Department of Defense. 1976. AD-A058 323. Available from Defense Technical Center. Also available under the reference Hart. (1976a,b,c) Mammalian toxicological evaluation of DIMP and DCPD. Litton Bionetics, Inc, Kensington, MD; Report No. DAMD17-75-C-5068. A summary is available from EPA IRIS Diisopropyl methylphosphonate (DIMP) at https://cfpub.epa.gov/ncea/iris/iris_documents/documents/subst/0310_summary.pdf and from EPA (2013) Provisional Peer-Reviewed Toxicity Values for Diisopropyl Methylphosphonate at https://cfpub.epa.gov/ncea/pprtv/documents/DiisopropylMethylphosphonate.pdf </t>
  </si>
  <si>
    <t>70161-44-3</t>
  </si>
  <si>
    <t>Sodium;2-(hydroxymethylamino)acetate</t>
  </si>
  <si>
    <t>Sodium 2-((hydroxymethyl)amino)acetate; Sodium N-(hydroxymethyl)glycinate;</t>
  </si>
  <si>
    <t>C3H6NNaO3</t>
  </si>
  <si>
    <t>C(C(=O)[O-])NCO.[Na+]</t>
  </si>
  <si>
    <t>0, 10, 40, or 160 mg/kg bw/day</t>
  </si>
  <si>
    <t>Johnson et al., 1984</t>
  </si>
  <si>
    <t>501-36-0</t>
  </si>
  <si>
    <t>Resveratrol</t>
  </si>
  <si>
    <t>5-[(E)-2-(4-Hydroxyphenyl)ethenyl]benzene-1,3-diol</t>
  </si>
  <si>
    <t>C14H12O3</t>
  </si>
  <si>
    <t>c1cc(ccc1/C=C/c2cc(cc(c2)O)O)O</t>
  </si>
  <si>
    <t>Target doses: 0, 120, 300, or 750 mg/kg bw/day. Achieved doses: 0,118, 285, or 668 in males and 0, 123, 300, or 729 mg/kg bw/day in females.</t>
  </si>
  <si>
    <t>Edwards et al., 2007</t>
  </si>
  <si>
    <t>Edwards JA, Scase K, Burger D, Hofmann P, Wilson J, 2007. Resveratrol (Ro 40-6302/000), 3-month oral toxicity study followed by a 4-week recovery period in Wistar rats Study performed at Laboratory: Notox B.V., Hambakenwetering 7, 5231 DD'sHertogenbosch, The Netherlands; Study Project No. 452453. Summary is available from EFSA Panel on Dietetic Products, Nutrition and Allergies (NDA). (2016). Safety of synthetic trans‐resveratrol as a novel food pursuant to Regulation (EC) No 258/97. EFSA Journal, 14(1), 4368.</t>
  </si>
  <si>
    <t>80-56-8</t>
  </si>
  <si>
    <t>α-Pinene</t>
  </si>
  <si>
    <t>2,6,6-Trimethylbicyclo[3.1.1]hept-2-ene</t>
  </si>
  <si>
    <t>C12C(C(C1)CC=C2C)(C)C</t>
  </si>
  <si>
    <t>0, 25, 50, 100, 200, or 400 ppm 6 h/day, 5 days/week for 14 weeks. Based on an absorption rate of 50%, these inhalation
concentrations correspond to estimated dose levels of 0, 21, 42, 85, 170, or 340 mg/kg bw/day.</t>
  </si>
  <si>
    <t>Mortality and body weight</t>
  </si>
  <si>
    <t>A lower body weight gain than in controls was observed in the high dose group in female. In addition, 6 females died in the high dose group too. Female rats appeared to be more sensitive to α-pinene than male rats. A NOAEC could be defined in female rats at 200 ppm on the basis of mortality and a lower body weight gain at the next dose level when compared to controls. Apart from lesions including granular casts and hyaline droplets indicative of alpha2µ-globulin nephropathy observed in all treated group males, a lower body weight gain than in controls was observed in the high dose group in males. The effects observed on kidneys of male rats are not relevant to humans as they are based on renal effects linked to alpha 2µ-globulin accumulation. When considering effects other than those on kidneys in males, significant decreased sperm counts in cauda epididymis at 200 and 400 ppm were observed when compared to controls. Therefore the NOAEC idenitified for male rats is 100 ppm. However, the relevance of these effects can be questioned: first, the heat fixation at 65°C of caudae samples for sperm counts may have altered the integrity of the samples; secondly, these changes in sperm levels were not corroborated by other findings such as histopathological changes in other reproductive organs/tissues or other sperm parameters (motility, spermatid counts, etc.). In addition animals were exposed whole body by inhalation, which likely resulted in systemic exposure much higher than intended exposure from target doses (animals likely exposed by oral route through grooming).</t>
  </si>
  <si>
    <t>NTP, 2016</t>
  </si>
  <si>
    <t>National Toxicology Program Toxicology Report Series Number 81. NTP Technical Report on the Toxicity Studies of α-Pinene (CAS No. 80-56-8) Administered by Inhalation to F344/N Rats and B6C3F1/N Mice. May 2016. Does levels in mg/kg bw/day are available from The Flavor and Fragrance High Production Volume Consortia, The Terpene Consortium: Revised Robust Summaries for Bucyclic Terpene Hydrocarbons (2006) at https://ofmpub.epa.gov/oppthpv/document_api.download?FILE=Revised%20Summaries%20sn122.pdf</t>
  </si>
  <si>
    <t>111-90-0</t>
  </si>
  <si>
    <t>Diethylene glycol monoethyl ether</t>
  </si>
  <si>
    <t xml:space="preserve">2-(2-Ethoxyethoxy)ethanol; Diethylene glycol ethyl ether; DGEE
</t>
  </si>
  <si>
    <t>C(C)OCCOCCO</t>
  </si>
  <si>
    <t>Pig</t>
  </si>
  <si>
    <t>0, 167, 500, or 1500/1000 mg DGME/kg bw/day. The top dose level was decreased to 1000 mg/kg bw/day after 3 weeks as severe toxic effects were seen.</t>
  </si>
  <si>
    <t xml:space="preserve">In pigs given doses of up to 500 mg/kg/day there were no deaths. At the highest level (1500 mg/kg/day) two pigs, one of each sex, were killed in extremis on day 14 and another female died on day 21. These pigs were lethargic for the terminal 4-5 days and became comatose with a slow laboured respiration during the last 24 hr. Autopsy showed that there was subcutaneous oedema, fibrinous exudate in the abdominal cavity, clear pleural effusion and gross pulmonary oedema. In one female, there was also a small amount of clear fluid in the pericardial sac. The livers were firm but of a yellowish colour and the kidneys were enlarged and surrounded by fibrinous exudate. The cut surface showed a pale cortex with numerous small petechiae and a congested medulla. The ureters were distended and surrounded by fibrinous exudate. There were no calculi in the urinary system. Examination of the urine showed the presence of numerous casts and an increased protein content. The serum urea levels were in excess of 100 mg/100 ml (measured by Urastat (Warner-Chilcott) test strips). Histological examination showed hydropic degeneration and desquamation of renal tubular epithelium and glomerular atrophy. The livers showed extensive hydropic degeneration. The daily dose of the three remaining pigs was reduced to 1000 mg/kg after day 21, and no further deaths occurred. In the terminal hematological examination, there was a slight anemia in males given 1000 mg/kg/day for the full 90 days. In the pigs which died or were killed at 1500 mg/kg/day, there was a more severe anaemia associated with a reduced haematocrit and erythrocyte count. The erythrocytes were very crenated. In these animals there was also an increased percentage of polymorphonuclear leucocytes. This was evident to a lesser degree in the surviving males at 1000 mg/kg/day. In animals killed terminally there were no differences from normal in the serum-urea or serum transaminase levels in any species. No abnormalities were seen in the urine examinations carried out at wk 6 and 13 in pigs, and oxalate crystals were not seen in any of the samples examined. At the highest dose of 1000 mg/kg/day, kidney weights were elevated. Histopathological changes were also noted in the liver and kidneys. In pigs which died from doses of 1500 mg/kg/day and in those which survived for 90 days on 1000 mg/kg/day, the hepatocytes in both centrilobular and midzonal areas were grossly enlarged with pyknotic nuclei suggesting advanced intracellular oedema. The content of fat in the remaining third of the lobule was increased. This condition was encountered also in one female pig at the 500 mg/kg/day level. In the kidneys, extensive areas of tubular hydropic degeneration affected most of the renal cortex in the animals which received 1000 mg/kg/day for the full 90 days or those which died on 1500 mg/kg/day. These changes were less marked at the 500 mg/kg/day level. The no effect level was 167 mg/kg/day in pigs. EPA: The study authors identified a NOAEL and LOAEL of 167 and 500 mg/kg-day, respectively, based on kidney and liver lesions in female pigs. JECFA: The no-effect level was 167 mg/kg bw/day. OECD SIDS: The NOAEL was considered to be 167 mg/kg bw/day and the LOAEL was listed as 500 mg/kg bw/day. </t>
  </si>
  <si>
    <t>Gaunt et al., 1968</t>
  </si>
  <si>
    <t>Gaunt, I. F., Colley, J., Grasso, P., Lansdown, A. B. G., &amp; Gangolli, S. D. (1968). Short-term toxicity of diethylene glycol monoethyl ether in the rat, mouse and pig. Food and Cosmetics Toxicology, 6(6), 689-705. Also available at EPA (2009). Provisional Peer-Reviewed Toxicity Values for Diethylene Glycol Monoethyl Ether (DGEE) (CASRN 111-90-0) at https://hhpprtv.ornl.gov/issue_papers/DiethyleneGlycolMonoethylEther.pdf and JECFA (1992). Diethylene glycol monoethyl ether (WHO Food Additives Series 30) at https://www.inchem.org/documents/jecfa/jecmono/v30je09.htm and OECD SIDS (2005). SIDS Initial Assessment Report For SIAM 21. at https://hpvchemicals.oecd.org/UI/handler.axd?id=9d4a3735-c227-46bc-8bc3-561e5486c9dc</t>
  </si>
  <si>
    <t>500-38-9</t>
  </si>
  <si>
    <t>Nordihydroguaiaretic acid</t>
  </si>
  <si>
    <t>NDGA; Masoprocol; 4-[4-(3,4-Dihydroxyphenyl)-2,3-dimethylbutyl]benzene-1,2-diol</t>
  </si>
  <si>
    <t>C18H22O4</t>
  </si>
  <si>
    <t>CC(CC1=CC(=C(C=C1)O)O)C(C)CC2=CC(=C(C=C2)O)O</t>
  </si>
  <si>
    <t>0, 0, 1, 0.25, 0.5, or 1% corresponding to 0, 50, 125, 250, or 500 mg/kg bw/day</t>
  </si>
  <si>
    <t xml:space="preserve">0.5% was the lowest level causing inflammatory caecal lesions and slight cystic enlargement of lymph nodes near the caecum. Growth inhibition occurred after the first 6 months at levels of 0.5% and 1%.
</t>
  </si>
  <si>
    <t xml:space="preserve">Lehman, A. J., Fitzhugh, O. G., Nelson, A. A., &amp; Woodard, G. (1951). The pharmacological evaluation of antioxidants. Advances in Food Research, 3, 197-208. Summary and discussion can be found in JECFA monograph titled Specifications for Identity and Purity and Toxicological Evaluationof Some Antimicrobials and Antioxidants at http://www.inchem.org/documents/jecfa/jecmono/v38aje08.htm
</t>
  </si>
  <si>
    <t>124-10-7</t>
  </si>
  <si>
    <t xml:space="preserve">Methyl myristate </t>
  </si>
  <si>
    <t>Methyl tetradecanoate; Tetradecanoic acid, methyl ester; Myristic acid methyl ester</t>
  </si>
  <si>
    <t>C15H30O2</t>
  </si>
  <si>
    <t>CCCCCCCCCCCCCC(=O)OC</t>
  </si>
  <si>
    <t>0 or 100 mg/animal/day corresponding to approximately 0 or 300 mg/kg bw/day</t>
  </si>
  <si>
    <t>Alfin-Slater, R.B., Morris, R.S., Hansen, H., and Proctor, J.F. (1965) Effects of nonessential fatty acids on essential fatty acid deficiency. Journal of Nutrition 87, 168-172.</t>
  </si>
  <si>
    <t>20702-77-6</t>
  </si>
  <si>
    <t>Neohesperidin dihydrochalcone</t>
  </si>
  <si>
    <t>NHDC; Dihydrohesperetin-7-O-neohesperidoside; 1-[4-[(2S,3R,4S,5S,6R)-4,5-dihydroxy-6-(hydroxymethyl)-3-[(2S,3R,4R,5R,6S)-3,4,5-trihydroxy-6-methyloxan-2-yl]oxyoxan-2-yl]oxy-2,6-dihydroxyphenyl]-3-(3-hydroxy-4-methoxyphenyl)propan-1-one</t>
  </si>
  <si>
    <t>C28H36O15</t>
  </si>
  <si>
    <t>OCC1OC(Oc2cc(O)c(c(c2)O)C(=O)CCc2ccc(c(c2)O)OC)C(C(C1O)O)OC1OC(C)C(C(C1O)O)O</t>
  </si>
  <si>
    <t>1N,2N,3N,4N,6N,7N,9N,10Y,11Y. Fucose: 1eY (Class I). Hexitol: 1fY (Class I). Aromatic portion:1N,2N,3N,4N,6N,7N,9N,10N,23N,29Y,33N,34N,35bY,36cY,41N,42N,43N,44N,45N,28N(Class II)</t>
  </si>
  <si>
    <t>Wistar [Cpb:WU]</t>
  </si>
  <si>
    <t>0, 0.2, 1.0, or 5.0% resulting in an actual intake of approximately 0, 150, 750, and 4000 mg/kg bw/day</t>
  </si>
  <si>
    <t>In the high-dose group, a marked caecal enlargement occurred in both sexes, accompanied by soft stools in the early stages of the study, somewhat lower plasma urea concentrations and increased plasma alkaline phosphatase activity and a decreased urinary pH. This group also showed slight growth depression accompanied by transient reduction in food intake; in males the body weights remained relatively low throughout the experimental period. Furthermore, bilirubin level was increased in females and total protein level was decreased in males of the high-dose group.</t>
  </si>
  <si>
    <t>Lina et al., 1990</t>
  </si>
  <si>
    <t>Lina, B. A. R., Dreef-van der Meulen, H. C., &amp; Leegwater, D. C. (1990). Subchronic (13-week) oral toxicity of neohesperidin dihydrochalcone in rats. Food and chemical toxicology, 28(7), 507-513.</t>
  </si>
  <si>
    <t>79-74-3</t>
  </si>
  <si>
    <t>2,5-Di-tert-pentylhydroquinone</t>
  </si>
  <si>
    <t>2,5-Di-tert-amylhydroquinone; 2,5-Bis(2-methylbutan-2-yl)benzene-1,4-diol; DAHQ</t>
  </si>
  <si>
    <t>C16H26O2</t>
  </si>
  <si>
    <t>c1(C(CC)(C)C)c(cc(c(c1)O)C(CC)(C)C)O</t>
  </si>
  <si>
    <t>0, 0.0125, 0.025, 0.05, 0.1, or 0.2% corresponding to approximately 0, 6.25, 12.5, 25, 50, or 100 mg/kg bw/day</t>
  </si>
  <si>
    <t>Wilson, R. H., &amp; Poley, G. W. (1960). Toxicity studies on dibutyl-and diamyl-hydroquinone. Proceedings of the Society for Experimental Biology and Medicine, 104(1), 29-31. Also available from the Scientific Committee on Cosmetology (SCC). 1993. Opinion of the SCC (11/86–10/90). Brussels: Commission of the European Communities at https://ec.europa.eu/health/sites/default/files/scientific_committees/consumer_safety/docs/scc_o_8a.pdf (page 56).</t>
  </si>
  <si>
    <t>482-35-9</t>
  </si>
  <si>
    <t>Isoquercitrin</t>
  </si>
  <si>
    <t>Quercetin 3-glucoside; 2-(3,4-dihydroxyphenyl)-5,7-dihydroxy-3-[(2S,3R,4S,5S,6R)-3,4,5-trihydroxy-6-(hydroxymethyl)oxan-2-yl]oxychromen-4-one. Test material: Enzymatically decomposed rutin with an isoquercitrin content over 95%.</t>
  </si>
  <si>
    <t>C21H20012</t>
  </si>
  <si>
    <t>C1=CC(=C(C=C1C2=C(C(=O)C3=C(C=C(C=C3O2)O)O)OC4C(C(C(C(O4)CO)O)O)O)O)O</t>
  </si>
  <si>
    <t>1N,2N,3N,4N,6N,7N,9N,10Y,11Y. Hexitol: 1fY (Class I). Heterocycle: 13N,15Y,28N (Class II)</t>
  </si>
  <si>
    <t>Wistar [BrlHan: WIST@Jcl (GALAS)]</t>
  </si>
  <si>
    <t>0, 0.2, 1, or 5% equivalent to 0, 108, 539, or 2,694 mg/kg bw/day in males and 0, 118, 627, or 3,227 mg/kg bw/day for females</t>
  </si>
  <si>
    <t>Body weight gain was reduced from week 10 to the end of the experiment in the 5% dosed males as compared to the 0% controls. Decreased erythrocytic parameters, i.e. red blood cell count, hemoglobin concentration and hematocrit, and significantly lowered serum triglyceride levels were also detected in the 5% males. Organ weight measurement, macro and microscopic observation revealed no test substance-related toxicological changes. Based on the above findings, NOAELs for male and female rats were estimated to be 1 and 5%, respectively, translating into 539 and 3227 mg/kg bw/day.</t>
  </si>
  <si>
    <t>Hasumura et al., 2004</t>
  </si>
  <si>
    <t>Hasumura, M., Yasuhara, K., Tamura, T., Imai, T., Mitsumori, K., &amp; Hirose, M. (2004). Evaluation of the toxicity of enzymatically decomposed rutin with 13-weeks dietary administration to Wistar rats. Food and chemical toxicology, 42(3), 439-444.</t>
  </si>
  <si>
    <t>150436-68-3</t>
  </si>
  <si>
    <t>Lactisol</t>
  </si>
  <si>
    <t>Sodium 2-(4-methoxyphenoxy)propanoate</t>
  </si>
  <si>
    <t>C10H11NaO4</t>
  </si>
  <si>
    <t>[O-]C(=O)C(Oc1ccc(OC)cc1)C.[Na+]</t>
  </si>
  <si>
    <t>1N,2N,3N,4Y,5aY,6N,7N,9N,10N,23N,29Y,33N,34N,35aY,38N,39N,40N,41N,42N,43N,44N,45N,28N</t>
  </si>
  <si>
    <t xml:space="preserve"> Both M/F</t>
  </si>
  <si>
    <t>250</t>
  </si>
  <si>
    <t>0, 5000, 10000, or 20000 ppm corresponding to approximately 0, 250, 500, or 1,000 mg/kg bw/day</t>
  </si>
  <si>
    <t>Body-weight gain was reduced in males (17%) and females (20%) at the highest dose, and males at 500 mg/kg bw/day showed a 7% reduction in body-weight gain. JECFA stated that the authors did not consider these effects adverse. A reduction in urine potassium concentration was seen in males at the highest dose during weeks 6 and 13 and in females at 500 and 1000 mg/kg bw per day during week 13 of the treatment period. Due to the very limited info, JECFA, FDA, and Adams et al. (2005) placed the NOAEL at 250 mg/kg bw/day, but it might be higher than that.</t>
  </si>
  <si>
    <t>Hill and Wood, 1986</t>
  </si>
  <si>
    <t>Hill, R.E. &amp; Wood, C.M. (1986) 90-day oral toxicity study in the rat ORP-178. Unpublished report. Private communication. Submitted to WHO by Flavor and Extract Manufacturers’ Association of the United States. Available from WHO Food Additive Series: 50. Phenylethyl alcohol, aldehyde, acid, and related acetals and esters and related substances at http://www.inchem.org/documents/jecfa/jecmono/v50je11.htm. Also available from Adams, T. B., Cohen, S. M., Doull, J., Feron, V. J., Goodman, J. I., Marnett, L. J., ... &amp; Wagner, B. M. (2005). The FEMA GRAS assessment of phenethyl alcohol, aldehyde, acid, and related acetals and esters used as flavor ingredients. Food and chemical toxicology, 43(8), 1179-1206.</t>
  </si>
  <si>
    <t>98-85-1</t>
  </si>
  <si>
    <t>α-Methylbenzyl alcohol</t>
  </si>
  <si>
    <t>Methylphenylcarbinol; 1-Phenylethanol; Methylphenyl carbinol; 1-Phenylethan-1-ol; Styrallyl alcohol</t>
  </si>
  <si>
    <t>C8H10O</t>
  </si>
  <si>
    <t>CC(C1=CC=CC=C1)O</t>
  </si>
  <si>
    <t>0, 93, 187, 375, 750, or 1,500 mg/kg bw/day 5 days/week. The dosing schedule adjusted dose levels are 0, 66, 134, 268, 536, or 1071 mg/kg bw/day.</t>
  </si>
  <si>
    <t xml:space="preserve">1/10 male and 3/10 females at 1500 mg/kg bw died (treatment-related). The final body weight of males and females were 12 and 7% lower, respectively than that of the controls. The body weight of females at 750 mg/kg was 8% lower than that of controls. Throughout the studies, rats that received 750 or 1,500 mg/kg exhibited ataxia, rapid breathing, and lethargy for up to 30 minutes after dosing. The liver weight to body weight ratios for male rats in the 375, 750, and 1,500 mg/kg groups and for all dosed female groups were significantly greater than those for vehicle controls. A minimal-to-mild increase in brown pigment, characteristic of hemosiderin, was seen in macrophages in the spleen of 10/10 males receiving 750 mg/kg and 9/10 males receiving 1,500 mg/kg, but none was seen in males receiving 375 mg/kg. A similar pigment was seen in the spleen of 6/10 females receiving 1,500 mg/kg. The NOAEL of the 13-week study was considered to be 187 mg/kg/day, based on the increased liver weights and spleen effects at the higher dose levels. Note: JECFA and ECHA NOAEL: 93 mg/kg bw/day and RIFM, FEMA, and FDA NOAEL: 187 mg/kg bw/day.
</t>
  </si>
  <si>
    <t>National Toxicology Program (NTP), 1990. Toxicology and carcinogenesis studies of alpha-methylbenzyl alcohol (CAS No. 98-85-1) in F344/ N rats and B6C3F1 mice (gavage studies). NTP-TR-369. Available from NTP at https://ntp.niehs.nih.gov/ntp/htdocs/lt_rpts/tr369.pdf. References on note for NOAEL conclusion: Adams, T. B., McGowen, M. M., Williams, M. C., Cohen, S. M., Feron, V. J., Goodman, J. I., ... &amp; Waddell, W. J. (2007). The FEMA GRAS assessment of aromatic substituted secondary alcohols, ketones, and related esters used as flavor ingredients. Food and chemical toxicology, 45(2), 171-201. &amp; Api, A. M., Belsito, D., Botelho, D., Browne, D., Bruze, M., Burton Jr, G. A., ... &amp; Wahler, J. (2017). RIFM fragrance ingredient safety assessment, α-methylbenzyl alcohol, CAS registry number 98-85-1. Food and Chemical Toxicology, 110, S569-S576. &amp; JECFA Monograph on alpha-methylbenzene alcohol at https://inchem.org/documents/jecfa/jecmono/v32je05.htm and ECHA at https://echa.europa.eu/mt/registration-dossier/-/registered-dossier/31233/7/6/2/?documentUUID=76c32ae5-f1c6-4c87-b052-439a1b857d8d</t>
  </si>
  <si>
    <t>4680-78-8</t>
  </si>
  <si>
    <t>Guinea Green B</t>
  </si>
  <si>
    <t>Acid Green 3; Pontacyl Green B; Acid Green B; FD&amp;C Green no. 1; C.I. Food Green 1; Sodium;3-[[N-ethyl-4-[[4-[ethyl-[(3-sulfonatophenyl)methyl]azaniumylidene]cyclohexa-2,5-dien-1-ylidene]-phenylmethyl]anilino]methyl]benzenesulfonate</t>
  </si>
  <si>
    <t>C37H35N2O6S2Na</t>
  </si>
  <si>
    <t>CCN(CC1=CC(=CC=C1)S(=O)(=O)[O-])C2=CC=C(C=C2)C(=C3C=CC(=[N+](CC)CC4=CC(=CC=C4)S(=O)(=O)[O-])C=C3)C5=CC=CC=C5.[Na+]</t>
  </si>
  <si>
    <t>0, 0.5, 1.0, 2.0, or 5.0% corresponding to approximately 0, 250, 500, 1,000, or 2,500 mg/kg bw/day</t>
  </si>
  <si>
    <t>78-59-1</t>
  </si>
  <si>
    <t>Isophorone</t>
  </si>
  <si>
    <t>Isoacetophorone; Isoforone; 3,5,5-Trimethylcyclohex-2-en-1-one; Isooctopherone; Isoforon</t>
  </si>
  <si>
    <t>C9H14O</t>
  </si>
  <si>
    <t>O=C1C=C(CC(C)(C)C1)C</t>
  </si>
  <si>
    <t>Oral: capsules</t>
  </si>
  <si>
    <t>0, 35, 75, or 150 mg/kg bw/day daily</t>
  </si>
  <si>
    <t>No adverse effects observed. Note: in 2-year NTP (1986) studies kidney effects were observed in rats at 250 mg/kg bw (dosing schedule adjusted dose level: 179 mg/kg bw/day). Detailed review and analysis show that the isophorone induced male rat kidney tumor has met the criteria established by the U.S. EPA for associating renal tumors with alpha-2u-globulin.</t>
  </si>
  <si>
    <t>Nor-Am Agricultural Products, 1972</t>
  </si>
  <si>
    <t>Nor-Am Agricultural Products, Inc. 1972. MRID No. 00123976. Available from EPA's IRIS Chemical Assessment Summary for Isophorone at https://iris.epa.gov/static/pdfs/0063_summary.pdf. Reference for note on NEL conclusion: National Toxicology program technical Report Series No. 291. Toxicology and Carcinogenesis Studies of Isophorone (CAS No. 78-59-1) in F344/N Rats and B6C3F1 Mice (Gavage Studies), 1986. Available from NTP at http://ntp.niehs.nih.gov/ntp/htdocs/lt_rpts/tr291.pdf</t>
  </si>
  <si>
    <t>828-00-2</t>
  </si>
  <si>
    <t>Dimethoxane</t>
  </si>
  <si>
    <t>Acetomethoxane; (2,6-dimethyl-1,3-dioxan-4-yl) acetate; GIV Gard DXN</t>
  </si>
  <si>
    <t>C8H14O4</t>
  </si>
  <si>
    <t>CC1CC(OC(O1)C)OC(=O)C</t>
  </si>
  <si>
    <t>1N,2N,3N,4N,6N,7N,9N,10Y,11Y. Acetic acid: 1aY (Class I). Aldehyde: 1aY (Class I). Triol: 1N,2N,3N,4N,6N,7N,9N,10N,23Y,24N,25N,26aY,27N,28N(Class II)</t>
  </si>
  <si>
    <t>0, 31, 62, 125, 250, or 500 mg/kg bw 5 days/week for 13 weeks. The dosing schedule (5/7) adjusted dose levels are 0, 22, 44, 89.3, 179, or 357 mg/kg bw/day.</t>
  </si>
  <si>
    <t>The final mean body weight of rats that received 500 mg/kg was 17% lower than that of vehicle controls for males and 5% lower for females. The relative kidney, brain, and lung weights for male rats at 500 mg/kg were slightly greater than those for vehicle controls. Compound-related lesions were restricted to the forestomach and consisted of minimal-to-severe acanthosis and hyperkeratosis of the stratified squamous epithelium, ulceration, and inflammation. The incidence and severity of the acanthosis and hyperkeratosis decreased with decreasing dose. Ulceration and inflammation occurred only at doses of 250 and 500 mg/kg. No forestomach lesions were seen in the 31 mg/kg group of males or in the 31, 62, or 125 mg/kg groups of females. Minimal lesions were seen in a few 62 mg/kg males. Note: forestomach effects disregarded as they are due to local irritation.</t>
  </si>
  <si>
    <t>National Toxicology Program technical Report Series No. 354 (TR-354). Toxicology and carcinogenesis studies of dimethoxane (CAS No. 828-00-2) in F344/N rats and B6C3F1 mice (gavage studies). Available at http://ntp.niehs.nih.gov/ntp/htdocs/lt_rpts/tr354.pdf</t>
  </si>
  <si>
    <t>1694-09-3</t>
  </si>
  <si>
    <t>Benzyl violet 4B</t>
  </si>
  <si>
    <t>Acid Violet 49; Sodium;3-[[4-[(4-dimethylazaniumylidenecyclohexa-2,5-dien-1-ylidene)-[4-[ethyl-[(3-sulfonatophenyl)methyl]amino]phenyl]methyl]-N-ethylanilino]methyl]benzenesulfonate</t>
  </si>
  <si>
    <t>C39H40N3NaO6S2</t>
  </si>
  <si>
    <t>CCN(CC1=CC(=CC=C1)S(=O)(=O)[O-])C2=CC=C(C=C2)C(=C3C=CC(=[N+](C)C)C=C3)C4=CC=C(C=C4)N(CC)CC5=CC(=CC=C5)S(=O)(=O)[O-].[Na+]</t>
  </si>
  <si>
    <t>0, 0.1, 0.5, or 1% corresponding to approximately 0, 50, 250, or 500 mg/kg bw/day</t>
  </si>
  <si>
    <t xml:space="preserve">The only pathological effect noted was slight dilation of the gastric glands at the 1.0% level.
</t>
  </si>
  <si>
    <t>FDA, 1964</t>
  </si>
  <si>
    <t>United States Food and Drug Administration (1964) Unpublished report submitted to WHO. Summary is Available from WHO Food Additive Series No. 12 at http://www.inchem.org/documents/jecfa/jecmono/v12je05.htm</t>
  </si>
  <si>
    <t>110-12-3</t>
  </si>
  <si>
    <t>2-Hexanone, 5-methyl-</t>
  </si>
  <si>
    <t>5-Methyl-2-hexanone; 5-Methylhexan-2-one; Isoamyl methyl ketone; Methyl isoamyl ketone; MIAK</t>
  </si>
  <si>
    <t>C7H14O</t>
  </si>
  <si>
    <t xml:space="preserve">1.88 </t>
  </si>
  <si>
    <t>CC(CCC(C)=O)C</t>
  </si>
  <si>
    <t xml:space="preserve">Sprague-Dawley [COBS CD (SD) BR]
</t>
  </si>
  <si>
    <t>114</t>
  </si>
  <si>
    <t xml:space="preserve">0, 200, 1,000, 2,000 ppm by inhalation 6 hours/day 5 days/week for 69 exposures spanning 96 days. 200 ppm is approximately 114 mg/kg bw/day and 1000 ppm is 569 mg/kg bw/day.
</t>
  </si>
  <si>
    <t xml:space="preserve">Clinical signs of toxicity were lethargy and decreased aural response (2000 and 1000 ppm) and nasal and eye irritation (2000 and 1000 ppm). In addition, the excretion of gel-like casts in seminal fluid was seen in males exposed to 2000 and 1000 ppm. Increases in absolute and relative liver and kidney weights were observed in both sexes following exposure to 2000 and 1000 ppm. Liver weight increases were exposure dependent and reflected hepatocyte hypertrophy observed on microscopic examination. Microscopic kidney changes were hyalin degeneration or hyalin droplet formation in males (2000 ppm); and minor to moderate regeneration of tubular epithelium (2000 and 1000 ppm). Minor tubular epithelium regeneration was seen in females exposed to 2000 ppm. The toxicity of MIAK following inhalation exposure was not as extensive or severe as that resulting from a prior study in which male rats were dosed orally with 2000 mg/kg/day (a dose comparable to 2000 ppm) for 13 weeks. The 90-day inhalation exposure no-observed-effect level for toxicity was 200 ppm MIAK.
</t>
  </si>
  <si>
    <t>Katz et al., 1986</t>
  </si>
  <si>
    <t>Katz, G. V., Renner Jr, E. R., &amp; Terhaar, C. J. (1986). Subchronic inhalation toxicity of methyl isoamyl ketone in rats. Fundamental and Applied Toxicology, 6(3), 498-505.</t>
  </si>
  <si>
    <t>1896-62-4</t>
  </si>
  <si>
    <t>Benzylideneacetone</t>
  </si>
  <si>
    <t>Methyl trans-styryl ketone; (E)-4-phenylbut-3-en-2-one</t>
  </si>
  <si>
    <t>CC(=O)C=Cc1ccccc1</t>
  </si>
  <si>
    <t>145</t>
  </si>
  <si>
    <t>0, 0.025, 0.05, 0.1, 0.2, or 0.4% equivalent to average daily doses of approximately 0, 18, 36, 72, 145, or 290 mg/kg bw/day for males and 0, 19, 38, 77, 150, or 300 mg/kg bw/day for females</t>
  </si>
  <si>
    <t>Final mean body weights of males and females receiving 0.4% and mean body weight gains of males receiving 0.4% were significantly less than those of the controls. Feed consumption by exposed groups was similar to that by the controls. Clinical findings included diarrhea and hyperactivity in males and females. Methyl trans-styryl ketone exhibits potential for reproductive toxicity in female rats based upon an increased probability of extended diestrus at the highest exposure concentration. In all exposed groups of males, there were treatment-related increased incidences of goblet cell hyperplasia of the respiratory epithelium of the nose (minimal in severity) and nephropathy of the kidney (minimal severity, also in 6/10 controls). In females, there was an increased incidence of goblet cell hyperplasia of the respiratory epithelium of the nose in the group receiving 0.4%.</t>
  </si>
  <si>
    <t>NTP, 2012</t>
  </si>
  <si>
    <t xml:space="preserve">NTP (2012). NTP Technical Report on the Toxicology and Carcinogenesis Studies of Methyl trans-Styryl Ketone (CASRN 1896-62-4) in F344/N Rats and B6C3F1 Mice (Feed and Dermal studies). NTP TR 572. Available from NTP at https://ntp.niehs.nih.gov/ntp/htdocs/lt_rpts/tr572_508.pdf </t>
  </si>
  <si>
    <t>480-16-0</t>
  </si>
  <si>
    <t>Morin</t>
  </si>
  <si>
    <t>Aurantica; Calico Yellow; 2-(2,4-Dihydroxyphenyl)-3,5,7-trihydroxychromen-4-one</t>
  </si>
  <si>
    <t>C1=CC(=C(C=C1O)O)C2=C(C(=O)C3=C(C=C(C=C3O2)O)O)O</t>
  </si>
  <si>
    <t>0, 0.625, 1.25, 2.5, or 5% equivalent to 0, 299, 613, 1350, or 3458 mg/kg bw/day in males and 0, 356, 712, 1701, or 3802 mg/kg bw/day in females</t>
  </si>
  <si>
    <t>Significant increases in alanine transaminase (ALT; over 2.5%), alkali phosphatase (ALP; 1.25% and 5.0%) and relative liver weights (1.25% and 2.5%) in males and in γ-glutamyl transpeptidase (γ-GT), aspartate transaminase (AST), ALT, relative liver weights in the 2.5% and 5.0% females and ALP in 5.0% females were noted. Increased urea nitrogen and relative kidney weights at dose of 1.25% and above and creatinine at 5.0% were observed also in females. Hepatocyte hypertrophy was detected in 3 of 10 5.0% females. NOAEL for both sexes was estimated to be 0.625% (299 and 356 mg/kg bw/day for males and females, respectively).</t>
  </si>
  <si>
    <t>Cho et al., 2006</t>
  </si>
  <si>
    <t>Cho, Y. M., Onodera, H., Ueda, M., Imai, T., &amp; Hirose, M. (2006). A 13-week subchronic toxicity study of dietary administered morin in F344 rats. Food and chemical toxicology, 44(6), 891-897.</t>
  </si>
  <si>
    <t>103-50-4</t>
  </si>
  <si>
    <t>Dibenzyl ether</t>
  </si>
  <si>
    <t>Benzyl ether; Phenylmethoxymethylbenzene</t>
  </si>
  <si>
    <t>C14H14O</t>
  </si>
  <si>
    <t>C1=CC=C(C=C1)COCC2=CC=CC=C2</t>
  </si>
  <si>
    <t xml:space="preserve"> Albino [CD-CaI:(SD)B]</t>
  </si>
  <si>
    <t>0, 62, 196, or 620 mg/kg bw/day</t>
  </si>
  <si>
    <t xml:space="preserve">Evaluations at weeks 6 and 12 showed significant decreases in erythrocyte count, haemoglobin, and erythrocyte volume fraction in females at the intermediate (196 mg/kg bw/day) and highest dose (620 mg/kg bw/day) at week 6. By week 12, statistically significant decreases in erythrocyte count and erythrocyte volume fraction were reported in females at the intermediate dose, but not at the highest dose. The authors concluded that the haematological changes observed in female rats were transient in nature and were of no toxicological significance. There was a statistically significant increase in absolute and relative liver weight in females at the highest dose, possibly related to induction of the metabolism of dibenzyl ether. The NOELs for dibenzyl ether are 196 mg/kg bw/day in females and &gt;620 mg/kg bw/day in males.
</t>
  </si>
  <si>
    <t>Burdock and Ford, 1992</t>
  </si>
  <si>
    <t>Burdock, G. A., &amp; Ford, R. A. (1992). Safety evaluation of dibenzyl ether. Food and chemical toxicology, 30(7), 559-566.</t>
  </si>
  <si>
    <t>108-46-3</t>
  </si>
  <si>
    <t>Resorcinol</t>
  </si>
  <si>
    <t>1,3-Benzenediol; 1,3-Dihydroxybenzene; Benzene-1,3-diol</t>
  </si>
  <si>
    <t>C1=CC(=CC(=C1)O)O</t>
  </si>
  <si>
    <t>0, 112, or 225 mg/kg but due to high mortality of females by 22 weeks in the high-dose group the study in females was restarted with 0, 50, 100, or 150 mg/kg. The doses were given 5 days a week. The dosage schedule (5/7) adjusted dose levels are 0, 36, 71.4, or 107 mg/kg bw/day.</t>
  </si>
  <si>
    <t>Males given 225 mg/kg had body weights 10% to 15% lower than controls from week 87 until the conclusion of the study. Females given 150 mg/kg had mean body weights 11% to 14% lower than controls from week 95 to the termination of the study. Clinical finds included ataxia, prostration, salivation, and tremors in all treated males and in females receiving 100 and 150 mg/kg via gavage. The survival of high dose males and females was also significantly lower than controls. Given the data mentioned, a NOAEL of 50 mg/kg or 36 mg/kg bw/day can be assigned.</t>
  </si>
  <si>
    <t xml:space="preserve">National Toxicology Program. "Toxicology and carcinogenesis studies of resorcinol (CAS No. 108-46-3) in F344 rats and B6C3F1 mice (gavage studies)." National Toxicology Program technical report series 403 (1992): 1-234. Available from NTP at https://ntp.niehs.nih.gov/ntp/htdocs/lt_rpts/tr403.pdf </t>
  </si>
  <si>
    <t>127-40-2</t>
  </si>
  <si>
    <t>Lutein</t>
  </si>
  <si>
    <t xml:space="preserve">Xanthophyll; (1R)-4-[(1E,3E,5E,7E,9E,11E,13E,15E,17E)-18-[(1R,4R)-4-hydroxy-2,6,6-trimethylcyclohex-2-en-1-yl]-3,7,12,16-tetramethyloctadeca-1,3,5,7,9,11,13,15,17-nonaenyl]-3,5,5-trimethylcyclohex-3-en-1-ol
</t>
  </si>
  <si>
    <t>C40H56O2</t>
  </si>
  <si>
    <t>CC1=C(C(C[C@@H](C1)O)(C)C)/C=C/C(=C/C=C/C(=C/C=C/C=C(/C=C/C=C(/C=C/C2=C(C[C@H](CC2(C)C)O)C)\C)\C)/C)/C</t>
  </si>
  <si>
    <t>0, 100, 300, or 1000 mg non-hydrolysed lutein ester preparation/kg bw/day. 1000 mg/kg bw/day is equivalent to 538 mg lutein equivalents/kg bw/day.</t>
  </si>
  <si>
    <t>Wierich and Leuschner, 2006</t>
  </si>
  <si>
    <t>Wierich P and Leuschner J, 2006. Repeated dose 90-day oral toxicity study of C-SAT050081 in rats. LPT Report No. 19586/05. Or: 90 day repeated dose toxicity in rats with Xangold lutein ester according to OECD 408, Cognis Deutschland GmbH &amp; Co KG, internal report C0501809-0 (2006). Summary is available from EFSA Panel on Food Additives and Nutrient Sources added to Food (ANS). (2011). Scientific Opinion on the re‐evaluation of lutein preparations other than lutein with high concentrations of total saponified carotenoids at levels of at least 80%. EFSA Journal, 9(5), 2144.</t>
  </si>
  <si>
    <t>75-12-7</t>
  </si>
  <si>
    <t xml:space="preserve">Formamide </t>
  </si>
  <si>
    <t>Methanamide; Carbamaldehyde</t>
  </si>
  <si>
    <t>CH3NO</t>
  </si>
  <si>
    <t>C(=O)N</t>
  </si>
  <si>
    <t>0, 20, 40, or 80 mg/kg 5 days/week. Dosing schedule adjusted dose levels: 0, 14, 29, or 57 mg/kg bw/day.</t>
  </si>
  <si>
    <t>Carcinogen &amp; testis</t>
  </si>
  <si>
    <t>80 mg/kg females had 13% lower body weight than controls. The incidences of hemangiosarcoma in males were significantly increased at 40 and 80 mg/kg. The incidence of hepatocellular adenoma or carcinoma (combined) was significantly increased in 80 mg/kg females but was within the historical control ranges. There were significant increases in the incidences of minimal to mild mineralization of the testicular arteries in 40 and 80 mg/kg males and the testicular tunic in 80 mg/kg males. In 80 mg/kg males, there was a significant increase in the incidence of splenic hematopoietic cell proliferation (may be due to erythrocyte damage induced by the hepatic hemangiosarcomas that occurred in male mice).</t>
  </si>
  <si>
    <t>NTP, 2008</t>
  </si>
  <si>
    <t>National Toxicology Program. (2008). Toxicology and carcinogenesis studies of formamide (Cas No. 75-12-7) in F344/N rats and B6C3F1 mice (gavage studies). National Toxicology Program technical report series, (541), 1-192. Available from NTP at https://ntp.niehs.nih.gov/ntp/htdocs/lt_rpts/tr541.pdf</t>
  </si>
  <si>
    <t>25013-16-5</t>
  </si>
  <si>
    <t>Butylated hydroxyanisole</t>
  </si>
  <si>
    <t>BHA; Butylhydroxyanisole; 4-Hydroxy-3-tert-butylanisole; Mix of 2-tert-butyl-4-methoxyphenol and 3-tert-butyl-4-methoxyphenol</t>
  </si>
  <si>
    <t>C11H16O2</t>
  </si>
  <si>
    <t>CC(C)(C)C1=C(C=CC(=C1)OC)O</t>
  </si>
  <si>
    <t>Target: 0, 0.125, 0.25, 0.5, 1, or 2%. Exact: 0, 0.11, 0.22, 0.47, 0.99, or 1.91% corresponding to approximately 0, 55, 110, 235, 495, 92955 mg/kg bw/day.</t>
  </si>
  <si>
    <t>Forestomach &amp; body weight</t>
  </si>
  <si>
    <t>Reduction in weight gain in BHA-treated animals was dose-related even Though the average food intake was comparable in all groups. the mean body weights of all groups given BHA at doses of more than 0.25% were significantly lower than that of controls. The incidences of proliferative and neoplastic lesions in the forestomach were dose-related: hyperplasia was statisticaly significantly increased at 0.25% and above, papilloma at 1.0% and above, and squamous cell carcinoma at 2.0%. Note, forestomach effects were reported at 0.5% and above in mice and at 1% in hamsters. No stomach issues were reported in monkey and dogs, but those studies were relatively short in duration.</t>
  </si>
  <si>
    <t>Ito et al., 1986</t>
  </si>
  <si>
    <t>Ito, N., Fukushima, S., Tamano, S., Hirose, M., &amp; Hagiwara, A. (1986). Dose response in butylated hydroxyanisole induction of forestomach carcinogenesis in F344 rats. Journal of the National Cancer Institute, 77(6), 1261-1265. Reference for the note on NEL conclusion: Ito, N., &amp; Hirose, M. (1987). The role of antioxidants in chemical carcinogenesis. Japanese Journal of Cancer Research GANN, 78(10), 1011-1026. and JECFA monograph on Butylated Hydroxyanisole (BHA) at https://inchem.org/documents/jecfa/jecmono/v024je02.htm</t>
  </si>
  <si>
    <t>622-97-9</t>
  </si>
  <si>
    <t>p-Methylstryrene</t>
  </si>
  <si>
    <t>4-Vinyltoluene; 4-Methylstyrene; 1-Methyl-4-vinylbenzene; 1-Ethenyl-4-methylbenzene</t>
  </si>
  <si>
    <t>C9H10</t>
  </si>
  <si>
    <t>C(=C)C1=CC=C(C=C1)C</t>
  </si>
  <si>
    <t>756</t>
  </si>
  <si>
    <t>36</t>
  </si>
  <si>
    <t xml:space="preserve">0, 10, 50, 250, or 500 mg/kg 5 days/week. Dosing schedule adjusted dose levels are 0, 7.1, 36, 179, and 357 mg/kg bw/day.
</t>
  </si>
  <si>
    <t>Survival</t>
  </si>
  <si>
    <t>Male NOAEL: 50 mg/kg and female NOAEL: 500 mg/kg. Survival was reduced in males at 250 mg/kg in the CT study, and in males at 250 and 500 mg/kg in the ONCO study. Note: in mice the NOAEL was 50 mg/kg for both sexes.</t>
  </si>
  <si>
    <t>Conti et al., 1988</t>
  </si>
  <si>
    <t>Conti, B., Maltoni, C., Perino, G., &amp; Ciliberti, A. (1988). Long‐term carcinogenicity bioassays on styrene administered by inhalation, ingestion and injection and styrene oxide administered by ingestion in Sprague‐Dawley rats, and para‐methylstyrene administered by ingestion in Sprague‐Dawley rats and Swiss mice. Annals of the New York Academy of Sciences, 534(1), 203-234.</t>
  </si>
  <si>
    <t>93-92-5</t>
  </si>
  <si>
    <t>α-Methylbenzyl acetate</t>
  </si>
  <si>
    <t>1-Phenylethyl acetate; Styralyl acetate; Gardenol; Methylphenylcarbinyl acetate</t>
  </si>
  <si>
    <t>CC(C1=CC=CC=C1)OC(=O)C</t>
  </si>
  <si>
    <t>1N,2N,3N,4N,6N,7N,9N,10N,23N,29Y,33N,34bY.  Aromatic portion: Q1 to 45N,28N (Class II). Carboxylic acid: 1aY (Class I)</t>
  </si>
  <si>
    <t>0, 15, 50, or 150 mg/kg bw/day daily</t>
  </si>
  <si>
    <t>There were no effects on the rate of body-weight gain, although the food and water intakes were increased in the male rats given 150 mg/kg. The relative liver and kidney weights were slightly increased in male rats given 50 or 150 mg/kg bw/day. The author also mentions that the slightly elevated liver weights seen in the study may have been due to an increased metabolic load on the liver. It was concluded by the authors that the no-untoward-effect level was 15 mg/kg. ECHA and RIFM NOAEL: 150 mg/kg bw/day.</t>
  </si>
  <si>
    <t>Gaunt et al., 1974</t>
  </si>
  <si>
    <t xml:space="preserve">Gaunt, I. F., Mason, P. L., Hardy, J., Lansdown, A. B. G., &amp; Gangolli, S. D. (1974). Short-term toxicity of methylphenylcarbinyl acetate in rats. Food and cosmetics toxicology, 12(2), 185-194. References for NEL conclusion: Api, A. M., Belsito, D., Bhatia, S., Bruze, M., Calow, P., Dagli, M. L., ... &amp; Wilcox, D. K. (2016). RIFM fragrance ingredient safety assessment, α-Methylbenzyl acetate, CAS Registry Number 93-92-5. Food and Chemical Toxicology, 97, S57-S68 &amp; ECHA at https://echa.europa.eu/mt/registration-dossier/-/registered-dossier/12745/7/6/2 </t>
  </si>
  <si>
    <t>3188-00-9</t>
  </si>
  <si>
    <t xml:space="preserve">2‑Methyltetrahydrofuran-3-one </t>
  </si>
  <si>
    <t>2-Methyloxolan-3-one</t>
  </si>
  <si>
    <t>CC1C(=O)CCO1</t>
  </si>
  <si>
    <t>Dietary levels providing 0, or 91.6 mg/kg bw/day for males and 91.2 mg/kg bw/day for females</t>
  </si>
  <si>
    <t>Shellenberger, 1970</t>
  </si>
  <si>
    <t>Shellenberger, T.E. (1970) Subacute toxicity evaluation of 2-methyltetrahydrofuran-3-one with rats.  Project no. NC-373, Gulf South Research Institute, New Iberia, Louisianna.  Private communication to the Flavor and Extract Manufacturers Association. Available from WHO Food Additive Series: 54. Safety evaluation of certain food additives. Available at http://www.inchem.org/documents/jecfa/jecmono/v54je01.pdf (page 506). Also available from EFSA Panel on Additives and Products or Substances used in Animal Feed (FEEDAP). (2012). Scientific Opinion on the safety and efficacy of furanones and tetrahydrofurfuryl derivatives: 4‐hydroxy‐2, 5‐dimethylfuran‐3 (2H)‐one, 4, 5‐dihydro‐2‐methylfuran‐3 (2H)‐one, 4‐acetoxy‐2, 5‐dimethylfuran‐3 (2H)‐one and linalool oxide (chemical group 13) when used as flavourings for all animal species. EFSA Journal, 10(7), 2786.</t>
  </si>
  <si>
    <t>18916-17-1</t>
  </si>
  <si>
    <t xml:space="preserve">Naringin dihydrochalcone </t>
  </si>
  <si>
    <t xml:space="preserve">Naringin DC; 1.4',5,7-trihydroxyflavanone 7-rhamnoglucoside;  1-[4-[(2S,3R,4S,5S,6R)-4,5-dihydroxy-6-(hydroxymethyl)-3-[(2S,3R,4R,5R,6S)-3,4,5-trihydroxy-6-methyloxan-2-yl]oxyoxan-2-yl]oxy-2,6-dihydroxyphenyl]-3-(4-hydroxyphenyl)propan-1-one
</t>
  </si>
  <si>
    <t>C27H34O14</t>
  </si>
  <si>
    <t>CC1C(C(C(C(O1)OC2C(C(C(OC2OC3=CC(=C(C(=C3)O)C(=O)CCC4=CC=C(C=C4)O)O)CO)O)O)O)O)O</t>
  </si>
  <si>
    <t>1N,2N,3N,4N,6N,7N,9N,10Y,11Y. Hexitol: 1fY (Class I). Hexitol: 1eY 9Class I). Aromatic portion:1N,2N,3N,4N,6N,7N,9N,10N,23N,29Y,33N,34N,35bY,36cY,41N,42N,43N,44N,45N,28N(Class II)</t>
  </si>
  <si>
    <t>Females: 0 or 0.5% diet for 113-140 days corresponding to 0 or 500 mg/kg bw/day (EFSA). Males: 92 days.</t>
  </si>
  <si>
    <t>Booth et al.,1965</t>
  </si>
  <si>
    <t xml:space="preserve">Booth, A. N., Robbins, D. J., &amp; Gagne, W. E. (1965). Toxicity study of two flavanone dihydrochalcones (potential artificial sweetening agents). Unpublished report from Western Regional Research Laboratory. Submitted to WHO by the International Organization of the Flavor Industry, Brussels, Belgium. Available from EFSA Panel on Food Contact Materials, Enzymes, Flavourings and Processing Aids (CEF). (2010). Flavouring Group Evaluation 32 (FGE. 32): Flavonoids (Flavanones and dihydrochalcones) from chemical groups 25 and 30. EFSA Journal, 8(9), 1065. </t>
  </si>
  <si>
    <t>127-91-3</t>
  </si>
  <si>
    <t>beta-Pinene</t>
  </si>
  <si>
    <t>Pseudopinene; Nopinene; 6,6-Dimethyl-4-methylidenebicyclo[3.1.1]heptane</t>
  </si>
  <si>
    <t>CC1(C2CCC(=C)C1C2)C</t>
  </si>
  <si>
    <t>0, 0.01, 0.05, 0.2, 1.0, or 5.0% equivalent to 0, 5.82, 29.58, 116.5, 586.2, or 2788.7 mg/kg bw/day.</t>
  </si>
  <si>
    <t>Statistically significant differences in liver weights were reported for the two highest treatment groups. Histopathological examination revealed no differences.</t>
  </si>
  <si>
    <t>Calandra, 1962</t>
  </si>
  <si>
    <t>Calandra J. C. (1962) Ninety-day subacute oral toxicity of polyterpene - albino rats. Industrial Bio-Test Laboratories, Inc. Unpublished report. Available from The Flavor and Fragrance High Production Volume Consortia, The Terpene Consortium: Revised Robust Summaries for Bucyclic Terpene Hydrocarbons (2006) at https://ofmpub.epa.gov/oppthpv/document_api.download?FILE=Revised%20Summaries%20sn122.pdf</t>
  </si>
  <si>
    <t>528-43-8</t>
  </si>
  <si>
    <t>Magnolol</t>
  </si>
  <si>
    <t>2-(2-Hydroxy-5-prop-2-enylphenyl)-4-prop-2-enylphenol;  5,5'-Diallyl-2,2'-biphenyldiol</t>
  </si>
  <si>
    <t>C18H18O2</t>
  </si>
  <si>
    <t>OC1=CC=C(CC=C)C=C1C1=CC(CC=C)=CC=C1O</t>
  </si>
  <si>
    <t>Magnolia bark extract at doses of 0, 60, 120, or 240 mg/kg bw/day containing 94% magnolol. Purity adjusted dose levels are 0, 56, 113, or 226 mg/kg bw/day.</t>
  </si>
  <si>
    <t>Liu et al., 2007</t>
  </si>
  <si>
    <t>Liu, Z., Zhang, X., Cui, W., Zhang, X., Li, N., Chen, J., ... &amp; Roberts, A. (2007). Evaluation of short-term and subchronic toxicity of magnolia bark extract in rats. Regulatory Toxicology and Pharmacology, 49(3), 160-171.</t>
  </si>
  <si>
    <t>104-45-0</t>
  </si>
  <si>
    <t>Dihydroanethole</t>
  </si>
  <si>
    <t>4-Propylanisole; 1-Methoxy-4-propylbenzene</t>
  </si>
  <si>
    <t>C1(=CC=C(CCC)C=C1)OC</t>
  </si>
  <si>
    <t>0, 1,000, 2,500, or 10,000 ppm corresponding to approximately 0, 50, 125, or 500 mg/kg bw, respectively. There was a 16% loss of compound from the diet. Adjusted doses were 0, 42, 105, or 420 mg/kg bw/day.</t>
  </si>
  <si>
    <t>Bone</t>
  </si>
  <si>
    <t>At 10,000 ppm, there was slight osteoporosis of the tibia and femur (6/10). At 2500 ppm, there was evidence of slight to very slight osteoporosis (6/10) and at 1000 ppm, very slight osteoporosis (4/10) was present. In the control group slight osteoporosis was seen in one of the 10 animals.</t>
  </si>
  <si>
    <t>68489-14-5</t>
  </si>
  <si>
    <t>N-[(Ethoxycarbonyl)methyl]-p-menthane-3-carboxamide</t>
  </si>
  <si>
    <t>Ethyl 2-[[(1R,2S,5R)-5-methyl-2-propan-2-ylcyclohexanecarbonyl]amino]acetate</t>
  </si>
  <si>
    <t>C15H27NO3</t>
  </si>
  <si>
    <t>CCOC(=O)CNC(=O)C1CC(CCC1C(C)C)C</t>
  </si>
  <si>
    <t xml:space="preserve">Sprague-Dawley [Crl:CD (SD)]
</t>
  </si>
  <si>
    <t xml:space="preserve">0, 25, 75, 225, or 675 mg/kg bw/day for 90 days followed by 2 weeks of recovery
</t>
  </si>
  <si>
    <t xml:space="preserve">In highest-dose animals, there was a test substance–related increase in neutrophil (+78% and +84% for males and females, respectively, compared to controls), monocyte (+105%, males only) and white blood cell counts (+23% and +16%). These values returned to control values after the 14-day recovery period. Lower haematocrit levels (−4%) were reported for the 225 and 675 mg/kg bw per day male and female groups. Following the 14-day recovery period, the haematocrit values remained lower in the 675 mg/kg bw per group (−8% and −6% for males and females, respectively). In addition, reduced haemoglobin values (−7% and −5%) and red blood cell counts (−4% and −3%) were noted in the highest-dose group, as well as reduced mean corpuscular volume measurements (−4%) and increased red cell distribution width values (+5%) in males only. Clinical chemistry and urine analyses revealed increases in serum creatinine (+150% and +100%), urea nitrogen (+82% and +46%), calcium (+6%, males only), triglycerides levels (+54% and +80%) and total urine volume (+223% and +123%) and decreases in serum albumin to globulin ratios (−12% and −14%), chloride ion levels (−4% and −5%) and specific gravity values (−2.5 and −2.1%) in males and females of the 675 mg/ kg bw/day group. Following the 14-day recovery period, these levels recovered to values either not statistically significantly different from or comparable to the controls. There were no other substance-related toxicologically relevant effects on coagulation, haematology, serum chemistry or urine analysis parameters. Macroscopically, one male in the highest-dose group displayed test substance– related enlarged kidneys with rough surfaces and one female had pale kidneys. These macroscopic observations correlated with renal tubule degeneration. The higher absolute-to-relative weights of kidney (+12/11% for males, +10/8% for females) and liver (+18/17% for males, +13/11% for females) noted in the 675 mg per kg bw/day group returned to control levels following the 14-day recovery period. No other test substance–related macroscopic findings or organ weight changes were noted. Treatment-related microscopic findings were observed in the kidney, liver and heart. The kidney findings included increased incidences of tubular degeneration, regeneration and dilatation (males and females), interstitial fibrosis (males and females) and tubular epithelium vacuolation (one female) in the 675 mg/kg bw per day group. In males of this group, a slight increase in the severity, but not in the incidence, of hyaline droplet formation was also observed, which correlated with α2u-globulin immunostaining. Following the 14-day recovery period, tubular degeneration, regeneration and dilatation persisted but overall severity was reduced. Minimal interstitial fibrosis was still evident in one male. Minimal hyaline droplet formation positive for α2u-globulin was also still present, both in control and treated males. In the liver, periportal hepatocellular vacuolation was noted in all animals, including the controls, but in females of the 225 and 675 mg/kg bw per day groups the incidences were slightly increased (7/10 and 8/10, respectively, versus 3/10 for controls). In addition, centrilobular hepatocellular hypertrophy was observed in 3/10 males in the 675 mg/kg bw/day group. Neither the periportal hepatocellular vacuolation in females nor the centrilobular hepatocellular hypertrophy in males were seen following the 14- day recovery period. An increase in the incidence of cardiomyopathy was noted in females of the 675 mg/kg bw/day group (8/10 versus 2/10 for controls), and this was still evident after recovery. The cardiomyopathy and the kidney toxicity, for which the presence of α2u-globulin did not appear to be the underlying pathogenesis, were considered treatment related and adverse. Given the recovery and absence of altered liver serum enzymes, the liver findings were considered toxicologically non-adverse. JECFA: Based on the observations of degenerative changes in the kidneys and correlating changes in clinical chemistry in both sexes, and of cardiomyopathy in female rats at 675 mg/kg bw per day, the NOAEL was 225 mg/kg bw/day. EFSA: Renal changes observed in the male and female rats and cardiomyopathy in the heart in female rats only at 675 mg/kg bw/day were considered adverse. Haematological changes observed at 225 and 675 mg/kg bw/day were also considered adverse as they were dose related and red cells changes were also present after recovery period of 14 days at the dose of 675 mg/kg bw/day.  Therefore, the EFSA Panel established a NOAEL of 75 mg/kg bw/day.
</t>
  </si>
  <si>
    <t>Kirkpatrick, 2011</t>
  </si>
  <si>
    <t>Kirkpatrick JB, 2011. WS-5: A 90-day oral gavage toxicity study with a 14-day recovery period in Sprague-Dawley rats (OECD 408). WIL Research Laboratories. Study no. WIL-14070. September 1, 2011. Unpublished report submitted by Flavour Industry to FLAVIS Secretariat. Available from WHO Food Additive Series: 73. Safety evaluation of certain food additives (2017) at https://inchem.org/documents/jecfa/jecmono/v73je01.pdf. Also available from and reference for NEL conclusion note: EFSA Panel on Food Contact Materials, Enzymes, Flavourings and Processing Aids (CEF). (2012). Scientific Opinion on Flavouring Group Evaluation 94, Revision 1 (FGE. 94Rev1): Consideration of aliphatic amines and amides evaluated in an addendum to the group of aliphatic and aromatic amines and amides evaluated by the JECFA (68th meeting). EFSA Journal, 10(6), 2747</t>
  </si>
  <si>
    <t>536-59-4</t>
  </si>
  <si>
    <t>Perillyl alcohol</t>
  </si>
  <si>
    <t>P-Mentha-1,8-dien-7-ol; (4-Prop-1-en-2-ylcyclohexen-1-yl)methanol; Perilla alcohol</t>
  </si>
  <si>
    <t>C=C(C)C1CC=C(CO)CC1</t>
  </si>
  <si>
    <t>Oral: capsule</t>
  </si>
  <si>
    <t>0, 40, 120, or 400 mg/kg bw/day</t>
  </si>
  <si>
    <t xml:space="preserve">Emesis was observed in all high-dose males and females. Mild anemia was observed in the 400 mg/kg bw groups in week 13. PT, activated PTT, and albumin/globulin ratio were significantly increased in females at week 13, possibly from severe emesis. Gross necropsy revealed testicular atrophy in
one high-dose male. </t>
  </si>
  <si>
    <t>NCI, 1996</t>
  </si>
  <si>
    <t>National Cancer Institute. (1996). Clinical development plan: l‐perillyl alcohol. Division of Cancer Prevention and Control, Chemoprevention Branch and Agent Development Committee. J. Cell. Biochem., 265, 137-148.</t>
  </si>
  <si>
    <t>5471-51-2</t>
  </si>
  <si>
    <t>4-(4-Hydroxyphenyl)-2-butanone</t>
  </si>
  <si>
    <t>p-Hydroxybenzyl acetone; 4-(4-Hydroxyphenyl)butan-2-one; Raspberry ketone; 4-Hydroxybenzylacetone; Frambinone; Oxyphenalon</t>
  </si>
  <si>
    <t>CC(=O)CCC1=CC=C(C=C1)O</t>
  </si>
  <si>
    <t>1N,2N,3N,4N,6N,7N,9N,10N,23N,29Y,33N,34N,35aY,38N,39N,40N,41N,42,N,43N,44N,45N,28N</t>
  </si>
  <si>
    <t>0, 0.1, 0.2, 0.4, or 1.0% equivalent to 0, 65, 128, 240, or 678 mg/kg bw/day in males and 0, 74, 156, 311, and 727 mg/kg bw/day in females, respectively.</t>
  </si>
  <si>
    <t>Organ weights and body weight</t>
  </si>
  <si>
    <t>Significant reduction in body weight in males at 1.0% from week 5 but comparable food intake. Male animals given the two higher dosage levels showed slight, but statistically significant, increases in liver, kidney and adrenal (only at 1%) weight relative to body weight. Author NOEL: 0.2% mg/kg bw/day. Note: in another 90-day study, the NOAEL was 70 mg/kg bw//day and the LOAEL was 275 mg/kg bw/day based on decreased body weight and alterations in the liver (increased serum liver enzymes and liver weights) at higher dose groups.</t>
  </si>
  <si>
    <t>Gaunt, 1970</t>
  </si>
  <si>
    <t>Gaunt, I. F., Sharratt, M., Colley, J., Lansdown, A. B. G., &amp; Grasso, P. (1970). Acute and short-term toxicity of p-hydroxybenzyl acetone in rats. Food and cosmetics toxicology, 8(4), 349-358. Reference for note in NEL conclusion: Api, A. M., Belsito, D., Biserta, S., Botelho, D., Bruze, M., Burton Jr, G. A., ... &amp; Tsang, S. (2019). RIFM fragrance ingredient safety assessment, 4-(p-hydroxyphenyl)-2-butanone, CAS Registry Number 5471-51-2. Food and Chemical Toxicology, 134, 110948.</t>
  </si>
  <si>
    <t>86-73-7</t>
  </si>
  <si>
    <t>Fluorene</t>
  </si>
  <si>
    <t>9H-Fluorene; Diphenylenemethane; O-Biphenylenemethane; 2,3-Benzindene</t>
  </si>
  <si>
    <t>C13H10</t>
  </si>
  <si>
    <t>c12c3c(cccc3)Cc1cccc2</t>
  </si>
  <si>
    <t>1N,2N,3N,4N,6N,7N,9N,10N,23N,29Y,33N,34N,35bY,36dY,41N,42N,43N,44N,45N,28N</t>
  </si>
  <si>
    <t>CD-1</t>
  </si>
  <si>
    <t>0, 125, 250, or 500 mg/kg bw/day daily</t>
  </si>
  <si>
    <t>Multiple (hematological)</t>
  </si>
  <si>
    <t>Increased salivation, hypoactivity, an urine-wet abdomens in males were observed in all treated animals. The percentage of mice exhibiting hypoactivity was dose-related. At 500 mg/kg bw/day, labored respiration, ptosis (drooping eyelids), and unkempt appearance were also observed. A significant decrease in red blood cell count and packed cell volume were observed in females treated with 250 mg/kg/day fluorene and in males and females treated with 500 mg/kg bw/day. Decreased hemoglobin concentration and increased total serum bilirubin levels were also observed in the 500 mg/kg bw/day group. Decreases in erythrocyte count, packed cell volume, and hemoglobin concentration were all observed at 125 mg/kg; however, these effects, although apparently dose-dependent, were not statistically significant. A significant decreasing trend in BUN and a significant increasing trend in total serum bilirubin were observed in both high-dose males and females. A dose-related increase in relative liver weight was observed in treated mice; a significant increase in absolute liver weight was also observed in the mice treated with 250 and 500 mg/kg/day fluorene. A significant increase in absolute and relative spleen and kidney weight was observed in males and females exposed to 500 mg/kg/day and males at 250 mg/kg/day. Increases in the absolute and relative liver and spleen weights in the high-dose males and females were accompanied by histopathological increases in the amounts of hemosiderin in the spleen and in the Kupffer cells of the liver.</t>
  </si>
  <si>
    <t>U.S. EPA, 1989</t>
  </si>
  <si>
    <t>U.S. EPA. 1989. Mouse oral subchronic toxicity study. Prepared by Toxicity Research Laboratories, LTD., Muskegon, MI for the Office of Solid Waste, Washington, DC. Available from EPA IRIS 0435 at https://cfpub.epa.gov/ncea/iris/iris_documents/documents/subst/0435_summary.pdf</t>
  </si>
  <si>
    <t>69669-44-9</t>
  </si>
  <si>
    <t>Benzenesulfonic acid, C10-14-alkyl derivs., sodium salts</t>
  </si>
  <si>
    <t>Representative structure for Sodium 4-(3-dodecanyl)benzenesulfonate; Sodium;4-dodecan-3-ylbenzenesulfonate</t>
  </si>
  <si>
    <t>C18H29NaO3S</t>
  </si>
  <si>
    <t>CCCCCCCCCC(CC)C1=CC=C(C=C1)S(=O)(=O)[O-].[Na+]</t>
  </si>
  <si>
    <t>1N,2N,3N,4Y,5aY,6N,7N,9N,10N,23N,29Y,33N,34N,35aY,38N,39N,40N,41N42N,43N,44N,45Y46N,47cY</t>
  </si>
  <si>
    <t xml:space="preserve">85
</t>
  </si>
  <si>
    <t>0, 0.07, 0.2, or 0.6% in the drinking water equivalent to 0, 85, 145, or 430 mg/kg bw/day</t>
  </si>
  <si>
    <t>Body weight and liver enzyme</t>
  </si>
  <si>
    <t xml:space="preserve">Body weight gain was suppressed in the male 430 mg/kg bw/day group.  Significant decreases in the activities of glutamate-oxalate transaminase and lactate dehydrogenase were seen in males at the middle dose and a dose-related increase in the activity of glutamate-oxalate transaminase in females. A significant decrease in renal Na,K-ATPase was seen in the middle-dose group. The NOAEL is 85 mg/kg bw/day.
</t>
  </si>
  <si>
    <t>Yoneyama et al., 1976</t>
  </si>
  <si>
    <t xml:space="preserve">Yoneyama, M., Mabuchi, Y., Ikawa, M., Kobayashi, H. and Ichikawa, H. 1976. Subacute toxicity of linear alkylbenzene sulfonate. Ann. Rep. Tokyo Metr. Res. Lab. Public Health 27:105-112 (in Japanese); Cited in: OECD SIDS: Linear Alkylbenzene Sulfonate (LAS), 2005. Available at https://hpvchemicals.oecd.org/ui/handler.axd?id=5b837fb0-350c-4742-914e-5f6513df120a
</t>
  </si>
  <si>
    <t>119-84-6</t>
  </si>
  <si>
    <t>Dihydrocoumarin</t>
  </si>
  <si>
    <t>3,4-Dihydrochromen-2-one; 3,4-Dihydrocoumarin; Chroman-2-one</t>
  </si>
  <si>
    <t>C9H8O2</t>
  </si>
  <si>
    <t>O1C(=O)CCC2=CC=CC=C12</t>
  </si>
  <si>
    <t>1N,2N,3N,4N,6N,7N,9N,10Y,11N,12eY,33N,34N,35aY,38N,39N,40N,41N,42N,43N,44N,45N,28N</t>
  </si>
  <si>
    <t>0, 75, 150, 300, 600, or 1,200 mg/kg bw 5 days/week. The dosing schedule adjusted dose levels are 0, 54, 107, 214, 429, and 857 mg/kg bw/day</t>
  </si>
  <si>
    <t>Anticoagulant and liver</t>
  </si>
  <si>
    <t>National Toxicology Program (NTP) (1993) Toxicology and carcinogenesis studies of 3,4-dihydrocoumarin (CAS 119-84-6) in F344/N rats and B6C3F1 mice (gavage studies). NTP TR 423. Available from NTP at https://ntp.niehs.nih.gov/ntp/htdocs/lt_rpts/tr423.pdf</t>
  </si>
  <si>
    <t>15163-46-9</t>
  </si>
  <si>
    <t>2-Dodecylbenzenesulfonic acid, sodium salt</t>
  </si>
  <si>
    <t>CCCCCCCCCCCCC1=CC=CC=C1S(=O)(=O)[O-].[Na+]</t>
  </si>
  <si>
    <t>0, 0.02, 0.1, or 0.5% corresponding to approximately 0, 10, 50, or 250 mg/kg bw/day</t>
  </si>
  <si>
    <t>Kay et al., 1965</t>
  </si>
  <si>
    <t>Kay, J. H., Kohn, F. E., &amp; Calandra, J. C. (1965). Subacute Oral Toxicity of Biodegradable Santomerse 85-b. In Toxicology and Applied Pharmacology. Vol. 7, No. 3, p. 487</t>
  </si>
  <si>
    <t>90-43-7</t>
  </si>
  <si>
    <t>2-Phenylphenol</t>
  </si>
  <si>
    <t>2-Hydroxybiphenyl; Biphenyl-2-ol; o-Phenylphenol</t>
  </si>
  <si>
    <t>C1=CC=C(C=C1)C2=CC=CC=C2O</t>
  </si>
  <si>
    <t>1N,2N,3N,4N,6N,7N,9N,10N,23N,29Y,33N,34N,35bY,36bY,41N,42,N,43N,44N,45N,28N</t>
  </si>
  <si>
    <t>F344 [CDF[F344]/BR]</t>
  </si>
  <si>
    <t>0, 800, 4000, or 8000/10000 ppm equivalent to 0, 39, 200, or 402 mg/kg bw/day in males and 0, 49, 248, or 647 mg/kg bw/day in females</t>
  </si>
  <si>
    <t>Bladder and weight gain</t>
  </si>
  <si>
    <t xml:space="preserve">A 5% decrease in body-weight gain was seen in animals at 4000 ppm, and a decrease of 11% was seen in males at 8000 ppm and in females at 10000 ppm. Food consumption was unaffected in all groups. The mortality rate was slightly increased among males at 8000 ppm. Gross pathological examination showed increased incidences of urinary bladder masses in males fed 4000 ppm for 2 years or 8000 ppm for 1 or 2 years and increased incidence of pitted zones and abnormal texture of the kidney in females fed 10000 ppm for 2 years. Histopathological examination showed hyperplasia and transitional-cell carcinoma in the urinary bladders of males fed 4000 or 8000 ppm for 1 or 2 years, the increase being statistically significant at 8000 ppm and of borderline significance at 4000 ppm. The NOAEL for toxicity was 800 ppm, equal to 39 mg/kg bw/day, on the basis of reduced body-weight gain and hyperplasia in the urinary bladder at all doses. The NOAEL for carcinogenicity was 800 ppm.
</t>
  </si>
  <si>
    <t>Wahle et al., 1997</t>
  </si>
  <si>
    <t>Wahle B.S., Christenson, W.R., Lake, S.G., Elcock L.E., Moore K.D., Sangha G.K. and Thyssen J.H. (1997) Technical grade ortho-phenylphenol: A combined chronic toxicity/oncogenicity testing study in the rat. The Toxicologist 36(1): 341. Also available from JMPR Toxicological Evaluations: 2-Phenylphenol and its Sodium Salt, 1999 at http://www.inchem.org/documents/jmpr/jmpmono/v99pr08.htm and from ECHA at https://echa.europa.eu/mt/registration-dossier/-/registered-dossier/2168/7/6/2</t>
  </si>
  <si>
    <t>123-28-4</t>
  </si>
  <si>
    <t>Dilauryl thiodipropionate</t>
  </si>
  <si>
    <t>DLTDP; DMPTP; Dodecyl 3-(3-dodecoxy-3-oxopropyl)sulfanylpropanoate; Didodecyl 3,3'-thiodipropionate</t>
  </si>
  <si>
    <t>C30H58O4S</t>
  </si>
  <si>
    <t>S(CCC(=O)OCCCCCCCCCCCC)CCC(=O)OCCCCCCCCCCCC</t>
  </si>
  <si>
    <t>1N,2N,3N,4N,6N,7N,9N,10N,23Y,24cY. Alcohol: 1aY (Class I). Carboxylic acid: 1N,2N,3N,4N,6N7N,9N,10N,23Y,24,25N,26a&amp;bY,27N,28N (Class II)</t>
  </si>
  <si>
    <t>Sprague Dawley [Ico:OFA-SD (lOPS Caw)]</t>
  </si>
  <si>
    <t xml:space="preserve">350
</t>
  </si>
  <si>
    <t>0, 125, 350, or 1000 mg/kg bw/day for 13 weeks followed by 4 weeks of recovery</t>
  </si>
  <si>
    <t>Multiple (heart)</t>
  </si>
  <si>
    <t xml:space="preserve">The dose level of 1000 mg/kg bw/day was associated with a minor increase in serum cholesterol concentrations in females, increased serum ALAT and ASAT activities and decreased urinary pH in both sexes. Microscopic findings in the heart of these animals suggested an ongoing myocarditis. The heart was therefore identified as the target organ. All these changes were reversible after 4 weeks without treatment. </t>
  </si>
  <si>
    <t>Ciba-Geigy,1993</t>
  </si>
  <si>
    <t xml:space="preserve">Ciba-Geigy Ltd. Basel Switzerland. December 14,1993. 13 Week Oral (gavage) Toxicity Study in the Rat followed by a 4 Week Treatment-free Period. Available at https://echa.europa.eu/registration-dossier/-/registered-dossier/13602/7/6/2 and from EPA HPVIS at https://ofmpub.epa.gov/oppthpv/Public_Search.PublicTabs?SECTION=1&amp;epcount=4&amp;v_rs_list=25195525,25195531,25147746,25195511 </t>
  </si>
  <si>
    <t>132-98-9</t>
  </si>
  <si>
    <t>Penicillin VK</t>
  </si>
  <si>
    <t>Penicillin V potassium salt, potassium;(2S,5R,6R)-3,3-dimethyl-7-oxo-6-[(2-phenoxyacetyl)amino]-4-thia-1-azabicyclo[3.2.0]heptane-2-carboxylate</t>
  </si>
  <si>
    <t>C16H17KN2O5S</t>
  </si>
  <si>
    <t>CC1(C(N2C(S1)C(C2=O)NC(=O)COC3=CC=CC=C3)C(=O)[O-])C.[K+]</t>
  </si>
  <si>
    <t>1N,2N,3N,4Y,5aY,6b(i)Y</t>
  </si>
  <si>
    <t>0, 180, 370, 750, 1500, or 3000 mg/kg dosed 5x a week. Dosing schedule (5/7) adjusted dose levels: 0, 129, 264, 536, 1071, and 2142 mg/kg bw/day</t>
  </si>
  <si>
    <t xml:space="preserve">Final mean body weights of male rats that received 3000 mg/kg were 11% lower than that of the controls. Diarrjea was observed for males tat received 750 mg/kg bw/day or more and for females that received 1,500 mg/kg or more. Minimal to mild mucous cell metaplasia of the glandular stomach was observed in both sexes at the top 2 dose levels. </t>
  </si>
  <si>
    <t>NTP, 1988</t>
  </si>
  <si>
    <t>National Toxicology Program, Technical Report Series No. 336. Toxicology and Carcinogenesis Studies of Penicillin VK (CAS No. 132-98-9) in F344/N Rats and B6C3F1 Mice (Gavage Studies), 1988. Available from NTP at http://ntp.niehs.nih.gov/ntp/htdocs/lt_rpts/tr336.pdf</t>
  </si>
  <si>
    <t>129-17-9</t>
  </si>
  <si>
    <t>Sulfan blue</t>
  </si>
  <si>
    <t>Acid blue 1; Patent blue violet; Patent Blue; Sodium;4-[[4-(diethylamino)phenyl]-(4-diethylazaniumylidenecyclohexa-2,5-dien-1-ylidene)methyl]benzene-1,3-disulfonate</t>
  </si>
  <si>
    <t>C27H31N2NaO6S2</t>
  </si>
  <si>
    <t>CCN(CC)C1=CC=C(C=C1)C(=C2C=CC(=[N+](CC)CC)C=C2)C3=C(C=C(C=C3)S(=O)(=O)[O-])S(=O)(=O)[O-].[Na+]</t>
  </si>
  <si>
    <t>1N,2N,3N,4Y,5aY,6N,7N,9N,10N,23N,29Y,33N,34N,35bY,36N,47cY</t>
  </si>
  <si>
    <t>SPF</t>
  </si>
  <si>
    <t>0, 0.3, 0.75, 1.5, or 3.0 % corresponding to approximately 0, 150, 375, 750, or 1,500 mg/kg bw/day</t>
  </si>
  <si>
    <t>Liver and growth</t>
  </si>
  <si>
    <t>Some growth retardation was observed in males at the 1.5 and 3.0% levels but food consumption was unaffected. The only pathological change that could be attributed to the colouring was the increased incidence of fatty change in the liver, especially in females, at the 3% level. A NEL for Blue VRS was established at 0.75% in the diet of rats for 90 days or 375 mg/kg/day.</t>
  </si>
  <si>
    <t>Hall et al., 1967</t>
  </si>
  <si>
    <t xml:space="preserve">Hall, D. E., Gaunt, I. F., Farmer, M., &amp; Grasso, P. (1967). Acute (mouse and rat) and short-term (rat) toxicity studies on Blue VRS. Food and cosmetics toxicology, 5, 165-170.
</t>
  </si>
  <si>
    <t>104-20-1</t>
  </si>
  <si>
    <t>4-(p-Methoxyphenyl)-2-butanone</t>
  </si>
  <si>
    <t>4-(4-Methoxyphenyl)-2-butanone; Anisylacetone; 4-(4-Methoxyphenyl)butan-2-one; Raspberry ketone methyl ether</t>
  </si>
  <si>
    <t>C11H14O2</t>
  </si>
  <si>
    <t>CC(=O)CCC1=CC=C(C=C1)OC</t>
  </si>
  <si>
    <t>0, 56, or 110 mg/kg bw/day</t>
  </si>
  <si>
    <t>Trubek Labs, 1958</t>
  </si>
  <si>
    <t xml:space="preserve">Trubek Laboratories, Inc. (1958) Toxicological screening of 4-(p-methoxy phenyl)-2-butanone in rats. Class XIII. Unpublished. Summary is available from JECFA WHO Food Additive Series: 48: Safety evaluation of certain food additives and contaminants: Aromatic substitutes secondary alcohols, ketones, and related esters. Available at http://www.inchem.org/documents/jecfa/jecmono/v48je13.htm </t>
  </si>
  <si>
    <t>2682-20-4</t>
  </si>
  <si>
    <t>2-Methyl-3(2H)-isothiazolinone</t>
  </si>
  <si>
    <t>2-Methyl-4-isothiazolin-3-one, 2-methyl-1,2-thiazol-3-one, methylisothiazolinone, MIT</t>
  </si>
  <si>
    <t>C4H5NOS</t>
  </si>
  <si>
    <t>CN1C(=O)C=CS1</t>
  </si>
  <si>
    <t>CRL:CD BR</t>
  </si>
  <si>
    <t xml:space="preserve">0, 75, 250, or 1000 ppm, equivalent to 0, 6.5 to 9.8, 19 to 25, or 66 to 94 mg of MIT/kg bw/day, respectively.
</t>
  </si>
  <si>
    <t>No treatment-related effects on body weight were observed at doses up to and including 250 ppm. Threatment-related decreases in cumulative body weight gains were observed in both sexes at 1000 ppm. Treatment-related decreases in feed consumption in males were also observed in this dose group, and decreases in water consumption were observed in females of the 250- and 1000-ppm dose groups and in males of all dose groups. The authors suggested that the  decreases in body weight, feed and water consuption were likely due to unpalatability of the drinking water and the refusal of the rats to drink it. The NOEL for the study was considered to be 1000 ppm (66-94 mg/kg bw/day).</t>
  </si>
  <si>
    <t>Rohm &amp; Haas, 2000</t>
  </si>
  <si>
    <t>Rohm &amp; Haas, LLC. RH-573 technical: three-month drinking water toxicity study in rats (methylisothiazolinone 97.5% active ingredient). In: Robin &amp; Haas Chemicals, LLC Report 06R-1002. Unpublished data submitted by Rohm &amp; Haas Chemicals, LLC; 2000. 5 pages. A summary is available from Burnett, C. L., Bergfeld, W. F., Belsito, D. V., Klaassen, C. D., Marks, J. G., Shank, R. C., &amp; Andersen, F. A. (2010). Final report of the safety assessment of methylisothiazolinone. International journal of toxicology, 29(4 suppl), 187S-213S.</t>
  </si>
  <si>
    <t>75-85-4</t>
  </si>
  <si>
    <t>2-Methyl-2-butanol</t>
  </si>
  <si>
    <t>Tert-Amyl alcohol; Amylene hydrate; 2-Methylbutan-2-ol</t>
  </si>
  <si>
    <t>CC(C)(CC)O</t>
  </si>
  <si>
    <t>0, 50, 225, or 1000 ppm 6 hr/day, 5 days/week for a total of 59-61 exposures in 87 days. Based on a 50% absorption rate, the systemic intake at 1000 ppm is calculated to be 220 mg/kg bw/day.</t>
  </si>
  <si>
    <t>Dow, 1992</t>
  </si>
  <si>
    <t>DOW CHEM CO; Initial Submission: Tertiary Amyl Alcohol: Subchronic Toxicity and Pharmacokinetics in CD-1 Mice, Fischer 344 Rats and Male Beagle Dogs with Cover Letter Dated 04/30/92; 04/15/81; EPA No. 88-920002262; Fiche No. OTS0539279. Summary is available from EPA, 2013. Provisional Peer-Reviewed Toxicity Values for tert-Amyl Alcohol. Available at https://comptox.epa.gov/dashboard/dsstoxdb/results?abbreviation=EPAHPV&amp;search=DTXSID0041436#literature-pprtv</t>
  </si>
  <si>
    <t>102-71-6</t>
  </si>
  <si>
    <t>Triethanolamine</t>
  </si>
  <si>
    <t>2,2',2''-Nitrilotriethanol; 2-[bis(2-hydroxyethyl)amino]ethanol; Tris(2-hydroxyethyl)amine</t>
  </si>
  <si>
    <t>C6H15NO3</t>
  </si>
  <si>
    <t>N(CCO)(CCO)CCO</t>
  </si>
  <si>
    <t>80</t>
  </si>
  <si>
    <t>0, 5, 80, 170, 730, 1270, or 2610 mg/kg bw/day (not all dose levels are known, others may have been tested as well)</t>
  </si>
  <si>
    <t>Reduced growth rate at 1270 mg/kg bw/day, death and microscopic lesions at 730 mg/kg and above, altered liver or kidney weights at 170 mg/kg bw/day and above.</t>
  </si>
  <si>
    <t xml:space="preserve">Smyth et al., 1951
</t>
  </si>
  <si>
    <t>1034-01-1</t>
  </si>
  <si>
    <t>Octyl gallate</t>
  </si>
  <si>
    <t>Octyl 3,4,5-trihydroxybenzoate</t>
  </si>
  <si>
    <t>C15H22O5</t>
  </si>
  <si>
    <t>C(C1=CC(O)=C(O)C(O)=C1)(=O)OCCCCCCCC</t>
  </si>
  <si>
    <t>1N,2N,3N,4N,6N,7N,9N,10N,23N,29Y,33N,34bY. Aromatic: Q1 to Q35,Q38N,39N,40N,41N,43N,44N,45N,28N (Class II), alcohol portion: Q1aY (Class I)</t>
  </si>
  <si>
    <t>3-generations</t>
  </si>
  <si>
    <t>0, 1000, 3000, or 6000 (10000) ppm equivalent to 0, 50, 150, or 300 (500) mg/kg  bw/day, respectively. The high dose was lowered from 10000 to 6000 ppm in the third week. The high-dose group was not continued in the second generation.</t>
  </si>
  <si>
    <t>A  dietary concentration of 1000 mg/kg produced no effect on reproduction performance or the offspring. At 3000 and 6000 mg/kg diet, there was no significant effect on the rat fetuses during pregnancy, but a marked effect was observed on survival through weaning. When the 6000 mg/kg bw/day group was returned to normal diet for 6 weeks, prior to a third breeding, no increase in offspring survival through to weaning was observed. NOAEL: 50 mg/kg bw/day.</t>
  </si>
  <si>
    <t>Industrial  Bio-Test Laboratories, 1971</t>
  </si>
  <si>
    <t>Industrial Bio-Test Laboratories, 1971. Three generation reproduction study with Cold-Pro, GA-8 in albino rats (IBT No P8473). Nutrico, Inc., Milwaukee, Wisconsin, USA. Submitted to EFSA by the FDA, November 2011. Summary is available from EFSA Panel on Food Additives and Nutrient Sources added to Food (ANS). (2015). Scientific Opinion on the re‐evaluation of octyl gallate (E 311) as a food additive. EFSA Journal, 13(10), 4248.</t>
  </si>
  <si>
    <t>4998-76-9</t>
  </si>
  <si>
    <t>Cyclohexylamine hydrochloride</t>
  </si>
  <si>
    <t>Cyclohexanamine;hydrochloride</t>
  </si>
  <si>
    <t>C6H14ClN</t>
  </si>
  <si>
    <t>C1CCC(CC1)N.Cl</t>
  </si>
  <si>
    <t>1N,2N,3N,4Y,5bY,6N,7N,9N,10N,23N,29N,30a(iii)Y,31N,32N,28N</t>
  </si>
  <si>
    <t>0, 600, 2000, or 6000 ppm. Author: 0, 24, 82, or 300 mg/kg bw/day for males and 0, 35, 120, or 440 mg/kg bw/day for females.</t>
  </si>
  <si>
    <t>Testis</t>
  </si>
  <si>
    <t>Gaunt et al., 1976</t>
  </si>
  <si>
    <t>Gaunt, I. F., Hardy, J., Grasso, P., Gangolli, S. D., &amp; Butterworth, K. R. (1976). Long-term toxicity of cyclohexylamine hydrochloride in the rat. Food and Cosmetics Toxicology, 14(4), 255-267. Reference for note: Oser, B.L., S. Carson, G.E. Cox, E.E. Vogin and S.S. Steinberg. 1976. Long-term and multigeneration toxicity studies with cyclohexylamin hydrochloride. Toxicologist. 6(1): 47-65. A discussion of these studies is available from EPA IRIS 319 at https://cfpub.epa.gov/ncea/iris/iris_documents/documents/subst/0319_summary.pdf</t>
  </si>
  <si>
    <t>144-68-3</t>
  </si>
  <si>
    <t>meso-Zeaxanthin</t>
  </si>
  <si>
    <t xml:space="preserve">(1R)-4-[(1E,3E,5E,7E,9E,11E,13E,15E,17E)-18-[(4R)-4-hydroxy-2,6,6-trimethylcyclohexen-1-yl]-3,7,12,16-tetramethyloctadeca-1,3,5,7,9,11,13,15,17-nonaenyl]-3,5,5-trimethylcyclohex-3-en-1-ol
</t>
  </si>
  <si>
    <t>1N,2N,3N,4N,6N,7N,9N,10N,23N,29N30a(iii)Y,31N,32N,28N</t>
  </si>
  <si>
    <t xml:space="preserve">0, 300, 600, or 1200 mg/kg bw/day </t>
  </si>
  <si>
    <t>Vacuolar degeneration of liver cells increased significantly in 1200 mg/kg and 600 mg/kg dose group, as well as those with inflammatory cell infiltration within liver lobule and spotted liver cell necrosis with inflammatory cell infiltration increased significantly in 1200 mg/kg dose group compared with the control group, suggesting that meso-zeaxanthin administered at the tested dosage within the range of 600–1200 mg/kg for 13 weeks has hepatotoxicity. The NOAEL of meso-zeaxanthin in rats is 300 mg/kg bw/day when administered orally for 13 consecutive weeks.</t>
  </si>
  <si>
    <t>Xu et al., 2013</t>
  </si>
  <si>
    <t>Xu, X., Zhang, L., Shao, B., Sun, X., Ho, C. T., &amp; Li, S. (2013). Safety evaluation of meso-zeaxanthin. Food Control, 32(2), 678-686</t>
  </si>
  <si>
    <t>470-82-6</t>
  </si>
  <si>
    <t>Eucalyptol</t>
  </si>
  <si>
    <t>1,8-Cineole; 1,8-Epoxy-p-menthane; 2,2,4-Trimethyl-3-oxabicyclo[2.2.2]octane; 1,3,3-Trimethyl-2-oxabicyclo[2.2.2]octane</t>
  </si>
  <si>
    <t>CC1(C2CCC(O1)(CC2)C)C</t>
  </si>
  <si>
    <t>CFLP</t>
  </si>
  <si>
    <t>560</t>
  </si>
  <si>
    <t>27</t>
  </si>
  <si>
    <t>0, 8, or 32 mg/kg bw/day 6 days weekly for 80 weeks. The dosing schedule (6/7) adjusted dose levels are 0, 7, or 27 mg/kg bw/day</t>
  </si>
  <si>
    <t>No adverse effects reported. (Only males tested.) Note: LOAEL of 100 mg/kg bw/day and no NOAEL was established in a 50-day rat study.</t>
  </si>
  <si>
    <t>Roe et al., 1979</t>
  </si>
  <si>
    <t>Roe F.J., Palmer A.K., Worden A.N. and Van Abbé N.J. (1979) Safety evaluation of toothpaste containing chloroform. I. Long-term studies in mice. Available from JECFA WHO Food Additive Series: 52. Aliphatic and Aromatic Ethers at http://www.inchem.org/documents/jecfa/jecmono/v52je16.htm#tox. The reference for the note for NEL conclusion is Caldas, G. F. R., Limeira, M. M. F., Araújo, A. V., Albuquerque, G. S., da Costa Silva-Neto, J., da Silva, T. G., ... &amp; Wanderley, A. G. (2016). Repeated-doses and reproductive toxicity studies of the monoterpene 1, 8-cineole (eucalyptol) in Wistar rats. Food and Chemical Toxicology, 97, 297-306.</t>
  </si>
  <si>
    <t>100-37-8</t>
  </si>
  <si>
    <t>2-Diethylaminoethanol</t>
  </si>
  <si>
    <t>2-(Diethylamino)ethanol; N,N-Diethylethanolamine; DEAE</t>
  </si>
  <si>
    <t xml:space="preserve">C6H15NO
</t>
  </si>
  <si>
    <t>CCN(CC)CCO</t>
  </si>
  <si>
    <t>0, 500, 1000, 5000 (2000) or 10000 ppm corresponding to approximately 0, 20, 40, 200 (80), or 400 mg/kg bw/day. These were the doses of the free base, but the TS was given as the HCl salt. The 5000 ppm dose group was given from day 0 to 39, then after a pause dosing started again on day 134 with 2000 ppm for 6 days/week in gelatin capsules.</t>
  </si>
  <si>
    <t>Tremors and shaking</t>
  </si>
  <si>
    <t>None of the animals in the 500 ppm group displayed signs of toxicity; however, tremors and/or shaking of the head from side to side were described in the 1000 ppm group. This occurred intermittently at first and eventually occurred continuously in a few animals. All dogs of the next two dose groups exhibited severe cases of weakness, tremors, convulsions and ataxia, with two animals in the 5000 ppm group dying (one on day 35 and one on day 41). All animals in the 10,000 ppm group died between days 18 and 39 of the study. After stopping treatment in the 5000 ppm group, the animals showed signs of improvement; however, the ataxia and tremors were still occurring when dosing (now with 2000 ppm) was resumed on day 134. This group displayed an increase in ill effects after dosing resumed, but some improvement occurred with time. Gross necropsy of the animals that died in the 1st 180 days showed congestion and hemorrhages of the lungs, congestion of the kidneys, reddish mottled coloration of the spleen, hardness of the liver, and numerous enlarged and congested lymph nodes. Gross necropsy of the animals that survived to the termination revealed no gross pathological changes attributable to treatment. Microscopic examination of the tissues of the 5000 (2000) ppm group showed atrophy of the thyroid gland (one male and 3 females) and gonads (three males ), which according to the report was interpreted as a non-specific secondary response to the metabolic or toxic insult of the TS. One female in this group had to a decrease in oogenesis. Cerebellar changes were also observed in this group and occurred in all males and one female. These changes consisted of irregular patchy degeneration and loss of small to moderate numbers of Purkinje cells, with occasional mild decreases in the cellularity of the granular layer. Foci of tissue calcification were present in the one female. 3 animals/sex/dose.</t>
  </si>
  <si>
    <t>Penwalt Corp., 1984; Atochem N America Inc., 1990</t>
  </si>
  <si>
    <t>TSCATS, OTS 0001031, New Doc. ID. FYI-OTS-0794-1031, Penwalt Corp., 2/13/84. &amp; TSCATS, OTS0530455, Doc. I.D. 98-900000214, 8EHQ-0890-1043, Atochem N America Inc., 8/02/90. Available from OECD SIDS 2-Diethylaminoethanol (2002) at https://hpvchemicals.oecd.org/UI/handler.axd?id=ce6dbeae-dc52-43df-a418-783e79adf8d2 and ECHA at https://echa.europa.eu/en/registration-dossier/-/registered-dossier/2134/7/6/2/?documentUUID=3f6effc4-9e26-4c0d-8591-18f25dcfb50a</t>
  </si>
  <si>
    <t>28382-15-2</t>
  </si>
  <si>
    <t>Maleic hydrazide potassium salt</t>
  </si>
  <si>
    <t>Potassium maleic hydrazide; Potassium;1,2-dihydropyridazine-3,6-dione</t>
  </si>
  <si>
    <t>C4H4KN2O2</t>
  </si>
  <si>
    <t>C1=CC(=O)[N-]NC1=O.[K+]</t>
  </si>
  <si>
    <t xml:space="preserve">0, 25, 500, or 1000 mg/kg bw/day (The dietary levels were varied to account for body-weight gain and food consumption and ranged between 262 and 1023 ppm, 5144 and 16700 ppm, and 10 214 and 31325 ppm for the low, intermediate, and high doses, respectively.)
</t>
  </si>
  <si>
    <t xml:space="preserve">Treatment-related decreases in absolute body weights were consistently observed after 72 weeks for males at 500 and 1000 mg/kg/day and after 4 weeks for females at 1000 mg/kg/day. Body weight gains for weeks 0 - 104 were decreased 13% for males at both 500 and 1000 mg/kg/day and 20% for females at 1000 mg/kg/day. There were no other effects observed during the study that were clearly attributed to treatment with the test material. Parameters examined included clinical signs of toxicity, mortality, food consumption, ophthalmoscopy, hematology, clinical chemistry, urinalyses, organ weights, necropsy and histopathologic examination of tissues/organs. Therefore, the NOEL for systemic toxicity is 25 mg/kg/day and the LOEL is 500 mg/kg/day. Note: In one-year dog study the NOEL is 29 mg/kg bw/day and the LOEL is 87 mg/kg bw/day. </t>
  </si>
  <si>
    <t>Perry et al., 1991</t>
  </si>
  <si>
    <t>Perry, C; Strutt, A; Finn, Jea, 1991. Maleic Hydrazide: 104 Week Dietary Combined Chronic Toxicity/Oncogenicity Study in Rats with 52 Week Interim Kill. MRID 42570101.  Available from EPA RED Maleic Hydrazide (1994) at https://archive.epa.gov/pesticides/reregistration/web/pdf/0381.pdf and from JMPR Monograph for Maleic Hydrazide at https://inchem.org/documents/jmpr/jmpmono/v96pr08.htm</t>
  </si>
  <si>
    <t>6983-79-5</t>
  </si>
  <si>
    <t>Bixin</t>
  </si>
  <si>
    <t>Annatto E (aqueous-processed bixin); (2E,4E,6E,8E,10E,12E,14E,16E,18E)-20-Methoxy-4,8,13,17-tetramethyl-20-oxoicosa-2,4,6,8,10,12,14,16,18-nonaenoic acid; Methyl (9-cis)-hydrogen-6,6'-diapo-psi,psi-carotenedioate</t>
  </si>
  <si>
    <t>C25H30O4</t>
  </si>
  <si>
    <t>CC(=CC=CC=C(C)C=CC=C(C)C=CC(=O)OC)C=CC=C(C)C=CC(=O)O</t>
  </si>
  <si>
    <t>1N,2N,3N,4N,6N,7N,9N,10N,23Y,24cY. Methanol: 1N,2N,3N,4N,6N,7N,9N,10N,23Y,24N,25N,26aY,27N,28N (Class II). Dicarboxylic acid: 1N,2N,3N,4N,6N,7N,9N,10N,23Y,24N,25N,26aY,27N,28N (Class II)</t>
  </si>
  <si>
    <t>Sprague-Dawley [Crl:CD (SD)IGS BR VAF/Plus]</t>
  </si>
  <si>
    <t xml:space="preserve">Annatto: 0, 3000, 10000, or 30000 ppm in diet. The corresponding group mean achieved actual doses were 224, 734 or 2204 mg/kg bw/day for males and 238, 801 or 2398 mg/kg bw/day for females. Since the annatto used contained 26% bixin, the corresponding doses of bixin were 0, 58, 191, or 573 mg/kg bw/day for males and 62, 208, or 623 mg/kg bw/day for females. </t>
  </si>
  <si>
    <t>NOEL: males: 191 and females: 208 mg/kg bw/day. LOEL: males: 573 and females: 623 mg/kg bw/day. Increased liver weights seen in many of the treated animals, with the exception of females at 3000 ppm, were associated with slight adaptive centrilobular hepatocyte hypertrophy; no clear signs of liver pathology were noticed. Thyroid follicular cell hypertrophy was present in some animals receiving annatto E at a concentration of 30 000 ppm. Raised plasma concentrations of creatinine were seen in all females treated with annatto E and in males at 30 000 ppm. A slight increase in the weight of the kidney relative to body weight was seen in the females at the highest concentration. Raised plasma concentrations of phosphorus seen in males and females at the highest concentration of annatto E may indicate a reduction in the rate of glomerular filtration.</t>
  </si>
  <si>
    <t>Huntingdon Life Sciences Ltd, 2002</t>
  </si>
  <si>
    <t>Huntingdon Life Sciences Ltd (2002) Annatto E: Toxicity study by dietary administration to CD rats for 13 weeks Unpublished report No. ATE016/002344 from Huntingdon Life Sciences Ltd, Huntingdon, England. Submitted to WHO by Annatto Interest Group (AIG), Cork, Ireland. WHO/FAO; Joint Expert Committee on Food Additives (JECFA): Food Additive Series 52: Annatto Extracts at http://www.inchem.org/documents/jecfa/jecmono/v52je03.htm. Also available from EFSA Panel on Food Additives and Nutrient Sources added to Food (ANS). (2016). The safety of annatto extracts (E 160b) as a food additive. EFSA Journal, 14(8), e04544.</t>
  </si>
  <si>
    <t>108-39-4</t>
  </si>
  <si>
    <t>3-Methylphenol; 3-Hydroxytoluene</t>
  </si>
  <si>
    <t>CC=1C=C(C=CC1)O</t>
  </si>
  <si>
    <t>CNS and body weight</t>
  </si>
  <si>
    <t>At 450 mg/kg bw/day there was a 20 to 25% reduction in body weight gain in males, 10 to 15% reduction in females; food intake was reduced by 10 to 15% in males, and there was a pronounced increase in the incidence of salivation, tremors and urination. At the 150 mg/kg bw/day dose, weight gain was reduced by 10 to 15% in males although no reduction was seen in females. At the 50 mg/kg/day level, there were no significant adverse effects.</t>
  </si>
  <si>
    <t>U.S. EPA, 1986, 1987</t>
  </si>
  <si>
    <t>U.S. EPA. 1986. o, m, p-Cresol. 90-Day oral subchronic toxicity studies in rats. Office of Solid Waste, Washington, DC. &amp; U.S. EPA. 1987. o, m, p-Cresol. 90-Day oral subchronic neurotoxicity study in rats. Office of Solid Waste, Washington, DC. Available from EPA IRIS 301 at https://cfpub.epa.gov/ncea/iris/iris_documents/documents/subst/0301_summary.pdf</t>
  </si>
  <si>
    <t>106-44-5</t>
  </si>
  <si>
    <t>4-Methylphenol; 4-Cresol; 4-Hydroxytoluene</t>
  </si>
  <si>
    <t>CC1=CC=C(C=C1)O</t>
  </si>
  <si>
    <t>0, 50, 175, or 600 mg/kg bw/day daily</t>
  </si>
  <si>
    <t>Based on increased mortality, clinical signs including lethargy, exessive salivation, tremor and occasional convulsions and comas, hepatotoxicity and nephrotoxicity from 175 mg/kg bw/day onwards, the NOAEL is 50 mg/kg bw/day.</t>
  </si>
  <si>
    <t>Dietz et al., 1987</t>
  </si>
  <si>
    <t>Dietz DD, Levine BS, Sonawane RB, Rubenstein R, DeRosa C (1987). Comparative toxicity of cresol isomers. The Toxicologist 7, 246 No. 982. Also available from ECHA at https://echa.europa.eu/fi/registration-dossier/-/registered-dossier/15980/7/6/2</t>
  </si>
  <si>
    <t>125-12-2</t>
  </si>
  <si>
    <t>Isobornyl acetate</t>
  </si>
  <si>
    <t>Pichtosin; [(1R,3S,4S)-4,7,7-Trimethyl-3-bicyclo[2.2.1]heptanyl] acetate; [(1S,2S,4S)-1,7,7-trimethyl-2-bicyclo[2.2.1]heptanyl] acetate; 2-Camphanyl acetate</t>
  </si>
  <si>
    <t>CC(=O)O[C@@H]1C[C@@H]2CC[C@@]1(C2(C)C)C</t>
  </si>
  <si>
    <t>1N,2N,3N,4N,6N,7N,9N,10N,23N,29N,30a(iii)Y,31N,32N,28N,</t>
  </si>
  <si>
    <t>0, 15, 90, or 270 mg/kg bw/day daily</t>
  </si>
  <si>
    <t xml:space="preserve">In male rats given 270 mg/kg bw/day there was a decrease in renal concentrating ability, an increase in water intake, exfoliation of renal tubular cells, increased kidney weight and vacuolation of the renal tubular cells. Signs of nephrotoxicity were also seen with daily doses of 90 mg/kg bw/day. Renal effects in males likely related to alpha 2-u (hence disregarded). Vacuolation of the epithelium of the intrahepatic bile-duct and increase in liver weights were found at 270 mg/kg bw/day. The caecum were also enlarged at this dosage level. Although the absolute kidney weight was increased only in females at week 13, the kidney weight expressed relative to body weight was increased at week 6 in males and at week 13 in both sexes. The relative liver weight was increased in both sexes of rats given 270 mg/kg bw/day for 13 wk. There were no changes in liver weight at week 2 or 6. Both absolute and relative caecal weights were increased at week 13 at the highest level of treatment.
</t>
  </si>
  <si>
    <t>Gaunt et al., 1971</t>
  </si>
  <si>
    <t>Gaunt, I. F., Agrelo, C. E., Colley, J., Lansdown, A. B. G., &amp; Grasso, P. (1971). Short-term toxicity of isobornyl acetate in rats. Food and cosmetics toxicology, 9(3), 355-366.</t>
  </si>
  <si>
    <t>333-18-6</t>
  </si>
  <si>
    <t>Ethylenediamine dihydrochloride</t>
  </si>
  <si>
    <t>Ethane-1,2-diamine dihydrochloride</t>
  </si>
  <si>
    <t>C2H10Cl2N2</t>
  </si>
  <si>
    <t>C(CN)N.Cl.Cl</t>
  </si>
  <si>
    <t>Oral: dietray</t>
  </si>
  <si>
    <t>0, 20, 100, or 350 mg/kg bw/day for males and 0, 20, 100, or 360 mg/kg bw/day for females</t>
  </si>
  <si>
    <t>The substance is not carcinogenic. There was a significant reduction in body weight gain in male rats of the high dose group throughout the whole study course and in female rats of the high dose group from the 18th month until termination. A significant increase of body weight gain in female rats of the intermediate dose group from day 21 until the 21st month was noted. Increased mortality rate in males at the high dose and females at the mid and high dose. Significant reduction in the absolute weights of liver, kidney, spleen (male) and increase of the relative weights of liver, kidney, heart, brain (females) in rats of the high dose group. No substance-related changes in hematologic data, clinical chemistry values and urinalysis except a decrease in erythrocyte count, hemoglobin concentration, hematocrit (male) and serum albumin concentration (female) in rats of the high dose group. Significantly higher incidence of hepatocellular pleomorphism in female rats of the intermediate and the high dose group; rhinitis and tracheitis were seen with greater frequency in high dose males at 12, 18 and 24 months and in high dose females at 18 months; at 24 months, rhinitis persisted at a significantly greater frequency in high dose females while tracheitis did not.</t>
  </si>
  <si>
    <t>Hermansky, et al., 1999</t>
  </si>
  <si>
    <t>Hermansky, S. J., Yang, R. S. H., Garman, R. H., &amp; Leung, H. W. (1999). Chronic toxicity and carcinogenicity studies of ethylenediamine dihydrochloride by dietary incorporation in Fischer 344 rats. Food and chemical toxicology, 37(7), 765-776.</t>
  </si>
  <si>
    <t>24851-98-7</t>
  </si>
  <si>
    <t>Methyl dihydrojasmonate</t>
  </si>
  <si>
    <t>Methyl 3-oxo-2-pentyl-1-cyclopentylacetate; Cyclopentaneacetic acid; Methyl 2-(3-oxo-2-pentylcyclopentyl)acetate; Kharismal</t>
  </si>
  <si>
    <t>C13H22O3</t>
  </si>
  <si>
    <t>CCCCCC1C(CCC1=O)CC(=O)OC</t>
  </si>
  <si>
    <t xml:space="preserve">Sprague-Dawley CD
</t>
  </si>
  <si>
    <t>0, 10, 50, or 100 mg/kg bw/day</t>
  </si>
  <si>
    <t>Kely and Bolte, 2000</t>
  </si>
  <si>
    <t>Kelly CM and Bolte HF, 2000. A 3-month dietary toxicity study in rats. Final report. Methyl 3-oxo-2-pentyl-1-cyclopentylacetate. Huntingdon Life Sciences, East Milestone, New Jersey. Project no. 99-2643. 15 December 2000. Unpublished report submitted by EFFA to FLAVIS Secretariat. Summary is available from EFSA in EFSA Journal 2014;12(10):3865. Scientific Opinion on Flavouring Group Evaluation 9, Revision 5 (FGE.09Rev5): Secondary alicyclic saturated and unsaturated alcohols, ketones and esters containing secondary alicyclic alcohols from chemical group 8 and 30, and an ester of a phenol derivative from chemical group 25.</t>
  </si>
  <si>
    <t>1401-55-4</t>
  </si>
  <si>
    <t>Tannic acid</t>
  </si>
  <si>
    <t>Decagalloylglucose; Glycerite; Gallotannin; [2,3-Dihydroxy-5-[[(2R,3R,4S,5R,6S)-3,4,5,6-tetrakis[[3,4-dihydroxy-5-(3,4,5-trihydroxybenzoyl)oxybenzoyl]oxy]oxan-2-yl]methoxycarbonyl]phenyl] 3,4,5-trihydroxybenzoate</t>
  </si>
  <si>
    <t>C76H52O46</t>
  </si>
  <si>
    <t>C1=C(C=C(C(=C1O)O)O)C(=O)OC2=CC(=CC(=C2O)O)C(=O)OCC3C(C(C(C(O3)OC(=O)C4=CC(=C(C(=C4)OC(=O)C5=CC(=C(C(=C5)O)O)O)O)O)OC(=O)C6=CC(=C(C(=C6)OC(=O)C7=CC(=C(C(=C7)O)O)O)O)O)OC(=O)C8=CC(=C(C(=C8)OC(=O)C9=CC(=C(C(=C9)O)O)O)O)O)OC(=O)C1=CC(=C(C(=C1)OC(=O)C1=CC(=C(C(=C1)O)O)O)O)O</t>
  </si>
  <si>
    <t>1N,2N,3N,4N,6N,7N,9N,10N,23N,29Y,33N,34bY. Aromatic: Q1 to Q35,Q38N,39N,40N,41N,43N,44N,45N,28N (Class II). Sugar: Q1eY (Class I)</t>
  </si>
  <si>
    <t>0, 0.25, or 0.5% in distilled water for 728 days followed by 70 days observational period. The calculated daily intake for males were 0, 130.9, or 242.7 mg/kg bw/day and for females 0, 158.5, or 291.0 mg/kg bw/day. Hydrolysis yield 10 mole of gallic acid monomer</t>
  </si>
  <si>
    <t xml:space="preserve">The mean body weights of the treated  females had slightly lower mean body weights (by 7 and 8% at 0.25 and 0.5% levels respectively) than the control group. </t>
  </si>
  <si>
    <t>Onodera et al.; 1994</t>
  </si>
  <si>
    <t>Onodera, H., Kitaura, K., Mitsumori, K., Yoshida, J., Yasuhara, K., Shimo, T., ... &amp; Hayashi, Y. (1994). Study on the carcinogenicity of tannic acid in F344 rats. Food and chemical toxicology, 32(12), 1101-1106.</t>
  </si>
  <si>
    <t>105-67-9</t>
  </si>
  <si>
    <t>2,4-Dimethylphenol</t>
  </si>
  <si>
    <t>2,4-Xylenol</t>
  </si>
  <si>
    <t>CC1=C(C=CC(=C1)C)O</t>
  </si>
  <si>
    <t xml:space="preserve">50
</t>
  </si>
  <si>
    <t xml:space="preserve">0, 5.0, 50, or 250 mg/kg bw/day daily
</t>
  </si>
  <si>
    <t>Multiple (Blood)</t>
  </si>
  <si>
    <t xml:space="preserve">Toxicologically relevant clinical signs observed only after week 6 in the high-dose groups of both genders included: squinting, lethargy, prostration, and ataxia, with onset shortly after dosing. Statistically significant hematological changes included lower mean corpuscular volume and mean corpuscular hemoglobin concentration in females at terminal, but not interim, sacrifice.
</t>
  </si>
  <si>
    <t>EPA, 1989</t>
  </si>
  <si>
    <t xml:space="preserve">U.S. EPA. 1989. Ninety-day gavage study in Albino mice using 2,4- dimethylphenol. Study No. 410-2831, prepared by Dynamac Corporation, Rockville, MD, for the Office of Solid Waste and Emergency Response, Washington, DC. Available from EPA IRIS 466 at https://cfpub.epa.gov/ncea/iris/iris_documents/documents/subst/0466_summary.pdf
</t>
  </si>
  <si>
    <t>123-31-9</t>
  </si>
  <si>
    <t>Hydroquinone</t>
  </si>
  <si>
    <t>1,4-Benzenediol; Benzene-1,4-diol; 1,4-Dihydroxybenzene; Quinol</t>
  </si>
  <si>
    <t>C1(O)=CC=C(O)C=C1</t>
  </si>
  <si>
    <t>0, 15, 50, or 150 mg/kg bw/day 7 days a week. F0 and F1 parental animals were dosed daily for at least 10 weeks prior to cohabitation, during cohabitation, and until scheduled termination. Note: 2-generation reproductive study. Total duration is estimated to be around 168 days.</t>
  </si>
  <si>
    <t>Tremor and body weight</t>
  </si>
  <si>
    <t>At all dose levels tested, no adverse effects were observed on feed consumption, survival, or reproductive parameters for the F0 or F1 parental animals. Mild, transient tremors were observed shortly after dosing at 150 mg/kg/day, in several F0 and F1 parental animals and in a single F0 male at 50 mg/kg/day. These tremors occurred infrequently and were considered to be due to an acute stimulatory effect of HQ on the nervous system. Body weights for F0 and F1 parental females were similar between all dose groups throughout the study. Body weights for F0 parental males were also comparable to those of control throughout the study. Statistically significant differences in body weights were noted for the F1 parental males in the 50 and 150 mg/kg/day dose groups at several intervals during the premating, mating, and postmating periods. The NOELs for general and reproductive toxicity are 15 and 150 mg/kg bw/day, respectively.</t>
  </si>
  <si>
    <t>Blacker et al., 1993</t>
  </si>
  <si>
    <t>Blacker, A. M., Schroeder, R. E., English, J. C., Murphy, S. J., Krasavage, W. J., &amp; Simon, G. S. (1993). A two-generation reproduction study with hydroquinone in rats. Fundamental and Applied Toxicology, 21(4), 420-424.</t>
  </si>
  <si>
    <t>68127-22-0</t>
  </si>
  <si>
    <t>Menthyl pyrrolidone carboxylate</t>
  </si>
  <si>
    <t>2-Isopropyl-5-methylcyclohexyl 5-oxoprolinate; [(1R,2S,5R)-5-methyl-2-propan-2-ylcyclohexyl] (2R)-5-oxopyrrolidine-2-carboxylate</t>
  </si>
  <si>
    <t>C15H25NO3</t>
  </si>
  <si>
    <t>CC1CCC(C(C1)OC(=O)C2CCC(=O)N2)C(C)C</t>
  </si>
  <si>
    <t>1N,2N,3N,4N,6N,7N,9N,10Y,11Y. Pyroglutamic acid: 1gY (Class I). Menthol: 1N,2N,3N,4N,6N,7N,9N,10N,23N,29N,30a(iii)Y,31N,32N,28N (Class II)</t>
  </si>
  <si>
    <t>Colworth Wistar</t>
  </si>
  <si>
    <t>0, 0.07, 0.14, 0.7, or 1.4% equivalent to 0, 57, 109, 563, or 1111 mg/kg bw/day for males and 0, 71, 127, 710, or 1388 mg/kg bw/day for females</t>
  </si>
  <si>
    <t>Significantly (P &lt; 0.05) reduced body weight gain was reported in female rats fed the 1.4% diet. Relative kidney and liver weights were significantly increased in male rats fed the 1.4% and 0.7% diets and in female rats fed the 1.4% diet. Histological examination revealed centrilobular hypertrophy in the liver of male rats fed the 1.4% diet (may be an adaptive response). Males fed the 1.4% diet exhibited increased numbers of hyaline droplets in the proximal convoluted tubules of the kidneys. This is considered to be related to the aggregation of alpha-2u-globulin in the renal proximal tubules, a male rat specific effect. The NOAEL was 0.14%.</t>
  </si>
  <si>
    <t>Edwards et al.,1977</t>
  </si>
  <si>
    <t>Edwards, K.B., Kirkby, W.W. &amp; Gellatly, J.B.M. (1977) Biological safety evaluation of menthyl pyrrolidone carboxylate (CF 76). Part 2. Subacute oral toxicity (13 weeks) to Colworth Wistar rats. Private communication to the Flavor and Extract Manufacturers Association, Washington, DC, USA. Submitted to WHO by the International Organization of the Flavour Industry, Brussels, Belgium. Summary is available from JECFA monograph (WHO FAS 60): http://www.inchem.org/documents/jecfa/jecmono/v60je01.pdf</t>
  </si>
  <si>
    <t>1166-52-5</t>
  </si>
  <si>
    <t>Dodecyl gallate</t>
  </si>
  <si>
    <t>Lauryl gallate; Dodecyl 3,4,5-trihydroxybenzoate</t>
  </si>
  <si>
    <t>C19H30O5</t>
  </si>
  <si>
    <t>C(C1=CC(O)=C(O)C(O)=C1)(=O)OCCCCCCCCCCCC</t>
  </si>
  <si>
    <t>1N,2N,3N,4N,6N,7N,9N,10N,23N,29Y,33N,34bY. Aromatic: Q1 to Q35,Q38N,39N,40N,41N,43N,44N,45N,28N (Class II). Alcohol portion: Q1aY (Class I)</t>
  </si>
  <si>
    <t>Females: 0, 0.012, 0.025, 0.05, 0.1, 0.25, 0.5, or 1.0 % (equivalent to 0, 11, 22.5, 45, 90, 225, 450, or 900 mg/kg bw/day, respectively) for 254 days. Males: 0, 0.05, or 1.0 % (equivalent  to 0, 45, or 900 mg/kg bw/day, respectively) for 225 days.</t>
  </si>
  <si>
    <t xml:space="preserve">There was no significant effect on female body weight gain, whereas males in the 1% dose group showed significant growth retardation. </t>
  </si>
  <si>
    <t>Allen and DeEds, 1951</t>
  </si>
  <si>
    <t>Allen, S. C., &amp; DeEds, F. (1951). The chronic toxicity of lauryl gallate. Journal of the American Oil Chemists’ Society, 28(7), 304-306. Also available from European Food Safety Authority (EFSA). (2015). Scientific Opinion on the Re-Evaluation of Dodecyl Gallate (E 312) as a Food Additive. EFSA J., 13, 4086.</t>
  </si>
  <si>
    <t>110-93-0</t>
  </si>
  <si>
    <t>6-Methylhept-5-en-2-one</t>
  </si>
  <si>
    <t>6-Methyl-5-hepten-2-one; Sulcatone</t>
  </si>
  <si>
    <t>C8H14O</t>
  </si>
  <si>
    <t>CC(=CCCC(=O)C)C</t>
  </si>
  <si>
    <t>Wistar [CrlGlxBrl/Han:WI]</t>
  </si>
  <si>
    <t>0, 50, 200, or 1,000 mg/kg bw/day</t>
  </si>
  <si>
    <t>Platelet</t>
  </si>
  <si>
    <t>OECD NOAEL: 50 mg/kg bw/day in females due to an increase of 21% in platelet counts at 200 mg/kg bw/day (LOAEL). Note: Platelet counts were significantly increased in the high dose animals of either sex and in the mid dose females. NOAEL in males is lower than 50 mg/kg bw/day in males due to an in increase of 12% and 14 % in relative and absolute kidney weights. The kidney effects in all dose groups in the males were induced by accumulation of α2u-globulin which was confirmed by immunohistochemical staining. This finding is known to be a rat specific phenomenon without a toxicological correlate in humans (hence disregarded). The test compound caused testicular toxicity affecting spermatogenesis at the high dose level of 1,000 mg/kg bw/day. Serum enzyme examinations revealed reduced aspartate aminotransferase activities in the high dose animals of both sexes and slightly increased alkaline phosphatase activities in the high dose males, which both were considered to be test substance-related. The centrolobular liver cell hypertrophy in most males and few females of the high dose group associated with increased mean absolute and relative liver weights is indicative for adaptive enzyme induction with the aim to increase the metabolizing and/or excretory capacity of the liver cells. ECHA: the toxicology expert panel concluded that the adversity of the observed effects in the mid dose group (200 mg/kg bw) is questionable. The increase in blood platelets at the female rat is minimal and could not be linked to any disease process. Furthermore, the calcium, protein, albumin and cholesterol increases observed in male rats are minimal, and did not lead to any histopathological or degenerative effects. Therefore, the review panel considers the observed effects at methylheptenone exposure levels of 200 mg/kg bw as adaptive and “non-adverse”, and will therefore use a NOAEL of 200 mg/kg bw/day.</t>
  </si>
  <si>
    <t>BASF AG, 2002</t>
  </si>
  <si>
    <t xml:space="preserve">BASF AG (2002). Product Safety, 6-Methylhept-5-en-2-one (methylheptenon) – Subchronic toxicity Study in Wistar rats, administration by gavage for 3 months, unpublished study 51S0874/00114, 00/0874, 29 Oct. 2002. OECD SIDS, 2003: 6-Methylhept-5-en-2-one. Available at https://hpvchemicals.oecd.org/UI/handler.axd?id=7605e8d9-d984-4ab0-8313-952e3018cc30. Reference for note on NEL: ECHA at https://echa.europa.eu/mt/registration-dossier/-/registered-dossier/12205/7/6/2
</t>
  </si>
  <si>
    <t>31906-04-4</t>
  </si>
  <si>
    <t>Lyral</t>
  </si>
  <si>
    <t>C13H22O2</t>
  </si>
  <si>
    <t>OC(CCCC1=CCC(CC1)C=O)(C)C</t>
  </si>
  <si>
    <t xml:space="preserve">Sprague-Dawley 
</t>
  </si>
  <si>
    <t>133</t>
  </si>
  <si>
    <t>25</t>
  </si>
  <si>
    <t xml:space="preserve">0, 25, 100, or 500 mg/kg bw/day for 10 weeks in males and 19 weeks in females
</t>
  </si>
  <si>
    <t>Maternal and developmental toxicity</t>
  </si>
  <si>
    <t>Mortality was reported in the high dose group (1/24 male and 3/24 females). In females, hunched postures, piloerection and tiptoe were observed during the last week of gestation in the high dose group. Reduced body weights were recorded in males from the high dose group. Reduced food consumption was observed in females from the high dose group throughout lactation but not in males. At 100 and 500 mg/kg bw/day, the duration of gestation was increased. 6 females had a litter loss in the high dose group between birth and PND (Post Natal Day) 1. Reduced body weights were observed in pups born in the high dose group until weaning. Retardation in ossification was also observed in this group. Skin sloughing was observed in offspring during the first week of lactation on all treatment groups with ridges along the tail in the 100 and 500 mg/kg bw/day groups. Swollen ears, premature opening of eyes and sparse fur coverage were also observed. Acanthosis and hyperkeratosis were observed in relation to treatment for the skin of male and female offspring in the 100 and 500 mg/kg bw/day litters. The observed skin effects occurred several days after birth; after skin shedding, the pups appeared normal.</t>
  </si>
  <si>
    <t>RIFM, 2007</t>
  </si>
  <si>
    <t>70191-75-2</t>
  </si>
  <si>
    <t>Benzenesulfonic acid, decyl(sulfophenoxy)</t>
  </si>
  <si>
    <t>C22H30O7S2</t>
  </si>
  <si>
    <t>C1=CC=CC(=C1OC2=C(C(=CC=C2)CCCCCCCCCC)[S](=O)(O)=O)[S](=O)(=O)O</t>
  </si>
  <si>
    <t>1N,2N,3N,4N,6N,7N,9N,10N,23N,29Y,33N,34N,35bY,36bY,41N,42N,43N,44N,45Y,46N,47cY</t>
  </si>
  <si>
    <t>95</t>
  </si>
  <si>
    <t>163</t>
  </si>
  <si>
    <t>0, 0.25, 0.5, or 1.0% in the feed equivalent to 0, 81, 163, or 279 mg/kg bw/day for males and 0, 89, 177, or 325 mg/kg bw/day for females.</t>
  </si>
  <si>
    <t>Liver and body weight</t>
  </si>
  <si>
    <t>There were no adverse effects at and below 0.5% in the diet. At 1% there was growth depression in males and increased portal cellularity in the livers. Some slight cloudy swelling of the hepatic cells was apparent in female dogs that were maintained on the high dose 1% level.</t>
  </si>
  <si>
    <t>Olson and Wade, 1968</t>
  </si>
  <si>
    <t xml:space="preserve">Olson, K.J., Wade, C., Results of 95 Day Dietary Feeding Studies of Benax* 3B1 (Dowfax* 3B1) Surfactant in Beagle Hounds, T61.14-66761-4, July 1, 1968. Available from EPA HPV at https://ofmpub.epa.gov/oppthpv/document_api.download?FILE=Summaries sn174.pdf
</t>
  </si>
  <si>
    <t>97-99-4</t>
  </si>
  <si>
    <t>Tetrahydrofurfuryl alcohol</t>
  </si>
  <si>
    <t>Tetrahydro-2-furanmethanol; oxolan-2-ylmethanol</t>
  </si>
  <si>
    <t>C1CC(OC1)CO</t>
  </si>
  <si>
    <t>0, 500, 1000, 5000, or 10,000 ppm equivalent to 0, 35, 69, 339, or 673 mg/kg bw/day in males and 0, 42, 84, 401, or 781 mg/kg bw/day in females for 91-93 days</t>
  </si>
  <si>
    <t>Significant reduction in final body weight in males at 1000 ppm and above and in females at 5000 ppm and above. Reduced food consumption at 5000 ppm in males and 10000 ppm in both sexes. Dose-related effects at 5000 ppm and above in both sexes: decreased haemoglobin, MCH, MCHC and platelet counts. Slightly reduced MCV values in females at 5000 ppm and above. Dose-related effects at 5000 ppm and above in both sexes: dose-related reduction in total protein and globulin, and increased A/G ratio at 5000 ppm and above in both sexes. Albumin was reduced in females at 10,000 ppm. Reduced testis and epididimal weight (mean absolute and relative) at 5000 ppm and above in males, lower prostate weight (mean absolute and relative) at 10,000 ppm (all p&lt;0.01 or 0.05, except mean relative testis weight at 5000 ppm). Absolute seminal vesicle weights were lower at 5000 ppm and above, and absolute prostate weight was lower at 1000 and above. Differences in liver weights were not considered treatment-related due to inconsistency between the responses of the sexes. Testis: small and/or soft at 5000 ppm and above and dose-related degeneration of germinal epithelium of seminiferous tubules and interstitial oedema at 5000 ppm and above. Adhesions of the spleen at these doses and capsular fibrosis (focal) sporadically in all treated groups. The testis was the major target organ. NOAELs of 500 ppm and 1000 ppm in the diet in male and female rats, respectively.</t>
  </si>
  <si>
    <t>Unknown, 1993</t>
  </si>
  <si>
    <t>ECHA: Unknown, 1993. Available from ECHA at https://echa.europa.eu/fi/registration-dossier/-/registered-dossier/13371/7/6/2/</t>
  </si>
  <si>
    <t>54750-70-8</t>
  </si>
  <si>
    <t>Anhydrolinalool oxide</t>
  </si>
  <si>
    <t>5-Isopropenyl-2-methyl-2-vinyltetrahydrofuran; 2-Ethenyl-2-methyl-5-prop-1-en-2-yloxolane; Herboxide; (2S,5S)-2-Ethenyl-2-methyl-5-prop-1-en-2-yloxolane</t>
  </si>
  <si>
    <t>CC(=C)C1CCC(O1)(C)C=C</t>
  </si>
  <si>
    <t>CRL Sprague–Dawley CD®IGS</t>
  </si>
  <si>
    <t>0, 700, 3500, or 7000 ppm. 0, 12.5, 52, or 105 mg/kg bw/day, respectively, for males and 0, 14.5, 57, or 118 mg/kg bw/day, respectively, for females over the entire study duration.</t>
  </si>
  <si>
    <t>Body weight, food efficiency</t>
  </si>
  <si>
    <t xml:space="preserve">The morphologic appearance of nephropathy along with the presence of cytoplasmic droplets in proximal tubules was, according to Bauter et al (2015), consistent with alpha-2-microglobulin nephropathy syndrome. Decreases in final body weights in the high dose females may be attributed to the reduced food consumption and to some also in the high dose males. However, the change in food efficiency, which was observed for the males in the high dose group, may indicate an adverse effect on the animal physiology. Since there is insufficient information to attribute this effect to the renal changes the reduced food efficiency cannot be disregarded with respect to relevance for humans. In addition, the reduced food efficiency in the high dose group males is not caused by reduced food efficiency in individuals with nephropathy. Males developed alpha-2u-globulin related nephropathy and were considered not relevant to human health. EFSA: in contrast with the study authors, the Panel considered that the NOAEL from this study is the mid dose administered to the males i.e., 52 mg/kg bw per day. </t>
  </si>
  <si>
    <t>Bauter, 2013, 2015</t>
  </si>
  <si>
    <t>13863-31-5</t>
  </si>
  <si>
    <t>Tinopal 5BM</t>
  </si>
  <si>
    <t>Disodium;5-[[4-anilino-6-[2-hydroxyethyl(methyl)amino]-1,3,5-triazin-2-yl]amino]-2-[(E)-2-[4-[[4-anilino-6-[2-hydroxyethyl(methyl)amino]-1,3,5-triazin-2-yl]amino]-2-sulfonatophenyl]ethenyl]benzenesulfonate</t>
  </si>
  <si>
    <t>C38H38N12Na2O8S2</t>
  </si>
  <si>
    <t>CN(CCO)C1=NC(=NC(=N1)NC2=CC(=C(C=C2)C=CC3=C(C=C(C=C3)NC4=NC(=NC(=N4)NC5=CC=CC=C5)N(C)CCO)S(=O)(=O)[O-])S(=O)(=O)[O-])NC6=CC=CC=C6.[Na+].[Na+]</t>
  </si>
  <si>
    <t>1N,2N,3N,4N,5aY,6N,7N,9N,10Y,11N,12N,13N,15N,16N,17Y,19N,20eY,47cY</t>
  </si>
  <si>
    <t>Charles River Albino</t>
  </si>
  <si>
    <t>0, 40, 200, or 1000 ppm, 1000 ppm equivalent to 0, 4, 20, or 100 mg/kg bw/day</t>
  </si>
  <si>
    <t>Keplinger et al., 1974 &amp; Lyman et al., 1975</t>
  </si>
  <si>
    <t>20268-71-7</t>
  </si>
  <si>
    <t xml:space="preserve">7-Hydroxymatairesinol </t>
  </si>
  <si>
    <t>(3S,4S)-4-[hydroxy-(4-hydroxy-3-methoxyphenyl)methyl]-3-[(4-hydroxy-3-methoxyphenyl)methyl]oxolan-2-one</t>
  </si>
  <si>
    <t>C20H22O7</t>
  </si>
  <si>
    <t>COC1=C(C=CC(=C1)CC2C(COC2=O)C(C3=CC(=C(C=C3)O)OC)O)O</t>
  </si>
  <si>
    <t>1N,2N,3N,4N,6N,7N,9N,10Y,11N,12eY,33N,34N,35bY,36cY,41N,42N,43N,44N,45N,28N</t>
  </si>
  <si>
    <t>Wistar [Crl:WI)-WU BR]</t>
  </si>
  <si>
    <t>0, 0.25, 1, or 4% of potassium acetate complex of 7-hydroxymatairesinol in the feed corresponding to levels of 0.19, 0.75, or 3.0% (w/w) of 7-hydroxymatairesinol. These are equivalent to 0, 157, 637, or 2676 mg complex/kg bw/day for males and 0, 163, 640, or 2604 mg/kg bw/day for females or 0, 124, 480, 1953 mg 7-hydroxymatairesinol/kg bw/day</t>
  </si>
  <si>
    <t>Ovary</t>
  </si>
  <si>
    <t>Transient reductions in food intake and body weight gain in the mid-and high-dose group were ascribed to decreased palatability of the test feed. Only in males of the high-dose group the body weights remained slightly reduced throughout the study. In the high-dose group the number of thrombocytes (females), and total white blood cell count (males) were increased. Plasma triglycerides were dose-dependently depressed in males of all test groups and in females of the mid- and high-dose group, while plasma total cholesterol, and phospholipids were decreased in high-dose males. These changes, which have also been reported for other (flaxseed) lignans, were not considered to represent adverse effects. The relative weight of the kidneys was increased in males of the high-dose group. The weight of the full and empty caecum showed dose-related increases in males of all treatment groups and in females of the high-dose group. Absolute ovary weights were decreased in all treatment groups while decreases in relative ovary weights were confined to the mid- and high-dose group. In addition, a marginal lengthening of the estrus cycle was noted in high-dose females. Apart from prevention of hyaline droplet nephropathy in all high-dose male rats, there were no treatment-related histopathological alterations. It was concluded that HMRlignan showed weak antiestrogen-like activity which may be mediated through enterolactone metabolite. Based on declined ovary weight, the no observed adverse effect level of HMRlignan was set at 0.25% in feed corresponding to 160 mg/kg body weight/day.</t>
  </si>
  <si>
    <t>Lina et al.,2005</t>
  </si>
  <si>
    <t>Lina, B., Korte, H., Nyman, L., &amp; Unkila, M. (2005). A thirteen week dietary toxicity study with 7-hydroxymatairesinol potassium acetate (HMRlignan) in rats. Regulatory Toxicology and Pharmacology, 41(1), 28-38.</t>
  </si>
  <si>
    <t xml:space="preserve">   744251-93-2</t>
  </si>
  <si>
    <t>N-3,7-dimethyl-2,6-octadienylcyclopropylcarboxamide</t>
  </si>
  <si>
    <t>(2E)-N-3,7-dimethyl-2,6-octadienyl cyclopropylcarboxamide; N-[(2E)-3,7-dimethylocta-2,6-dienyl]cyclopropanecarboxamide</t>
  </si>
  <si>
    <t xml:space="preserve">C14H23NO
</t>
  </si>
  <si>
    <t>CC(=CCC/C(=C/CNC(=O)C1CC1)/C)C</t>
  </si>
  <si>
    <t>0, 11, 110, or 1100 ppm equivalent to 0, 0.7, 7.3, or 73.3 mg/kg bw/day (M) 0, 0.8, 8.1, or 80.1 mg/kg bw/day (F) for 90 days followed by 28 days of recovery</t>
  </si>
  <si>
    <t xml:space="preserve">No adverse efects reported.
</t>
  </si>
  <si>
    <t xml:space="preserve">Bauter, 2011
</t>
  </si>
  <si>
    <t>Bauter MR, 2011. A repeated dose 90-day dietary study in rats. N-3,7-Dimethyl-2,6-octadienyl cyclopropylcarboxamide. Product Safety Labs. Study no. 31351. September 16, 2011. Unpublished report submitted by EFFA to FLAVIS Secretariat. Summary is available from EFSA Journal 2014; 12(11):3887. Scientific Opinion on Flavouring Group Evaluation 300, Revision 1 (FGE.300Rev1): One cyclo-aliphatic amide from chemical group 33. Also available from EFSA Panel on Food Contact Materials, Enzymes, Flavourings and Processing Aids (CEF). (2012). Scientific Opinion on Flavouring Group Evaluation 94, Revision 1 (FGE. 94Rev1): Consideration of aliphatic amines and amides evaluated in an addendum to the group of aliphatic and aromatic amines and amides evaluated by the JECFA (68th meeting). EFSA Journal, 10(6), 2747.</t>
  </si>
  <si>
    <t>106-94-5</t>
  </si>
  <si>
    <t>1-Bromopropane</t>
  </si>
  <si>
    <t>N-Propyl bromide; Propyl bromide</t>
  </si>
  <si>
    <t>C3H7Br</t>
  </si>
  <si>
    <t>CCCBr</t>
  </si>
  <si>
    <t>0, 62.5, 125, 250, 500, or 1,000 ppm, 6 hours/day, 5 days/week. 62.5 ppm is approximately 38.3 mg/kg bw/day assuming 100% absorption</t>
  </si>
  <si>
    <t xml:space="preserve">Mean body weights of 1,000 ppm males were significantly less than those of the chamber controls. The increases in sorbitol dehydrogenase activities in 500 ppm males and 1,000 ppm males and females were consistent with the histopathologic evidence of mild hepatotoxicity caused by 1-bromopropane. Liver weights of males exposed to 250 ppm or greater and of females exposed to 125 ppm or greater were significantly increased. Spleen and kidney weights of 1,000 ppm females were significantly increased. Exposure concentration-related decreases of 28% in sperm motility and 37% in sperm counts were seen in the 1,000 ppm group of male rats. Female rats in all three exposure groups evaluated exhibited altered estrous cycles, spending significantly more time in extended estrus and less time in extended diestrus. The incidences of cytoplasmic vacuolization of the liver were significantly increased in males exposed to 250 ppm or greater and in females exposed to 500 ppm or greater. Hepatocyte degeneration was also observed in 1,000 ppm females. </t>
  </si>
  <si>
    <t>National Toxicology Program. (2011). Toxicology and carcinogenesis studies of 1-bromopropane (CAS No. 106-94-5) in F344/N rats and B6C3F1 mice (inhalation studies). National Toxicology Program technical report series, (564), 1-190.</t>
  </si>
  <si>
    <t>102-81-8</t>
  </si>
  <si>
    <t xml:space="preserve">Dibutylethanolamine
</t>
  </si>
  <si>
    <t>2-(Dibutylamino)ethanol; DBAE</t>
  </si>
  <si>
    <t xml:space="preserve">C10H23NO
</t>
  </si>
  <si>
    <t>CCCCN(CCCC)CCO</t>
  </si>
  <si>
    <t>The target organ was the kidney. In 8 out of 10 males and 1 out of 10 females of the high dose group, macrovesicular vacuolation of the epithelial cells of the collecting ducts was observed. No signs of necrosis, degeneration or inflammation were present. Therefore, under the conditions of the present study the NOAEL was 50 mg/kg bw/d for male and female Wistar rats.</t>
  </si>
  <si>
    <t>Unknown, 2020</t>
  </si>
  <si>
    <t>Unknown, 2020. Available from ECHA at https://echa.europa.eu/registration-dossier/-/registered-dossier/5336/7/6/2</t>
  </si>
  <si>
    <t>91-17-8</t>
  </si>
  <si>
    <t>Decalin</t>
  </si>
  <si>
    <t>1,2,3,4,4a,5,6,7,8,8a-Decahydronaphthalene</t>
  </si>
  <si>
    <t>C10H18</t>
  </si>
  <si>
    <t>C1CCC2CCCCC2C1</t>
  </si>
  <si>
    <t xml:space="preserve">0, 25, 50, 100, 200, or 400 ppm 6 hours/day 5 days/week. 25 ppm is approximately 39 mg/kg bw/day. </t>
  </si>
  <si>
    <t>Liver weights of 200 and 400 ppm males and females were significantly greater than those of the chamber controls. There was a significant exposure concentration-related decrease in the absolute spermatid head count and a significant decrease in absolute head count of the 400 ppm group compared to the chamber controls. Incidences of centrilobular cytomegaly of the liver were increased in males exposed to 50 ppm or greater, and the severity of this lesion was increased in the 400 ppm group. Minimal cytoplasmic alteration was noted in the kidney of all 400 ppm male mice.</t>
  </si>
  <si>
    <t>NTP, 2005</t>
  </si>
  <si>
    <t>National Toxicology Program. (2005). NTP toxicology and carcinogenesis studies of decalin (CAS No. 91-17-8) in F344/N rats and B6C3F (1) mice and a toxicology study of decalin in male NBR rats (inhalation studies). National Toxicology Program technical report series, (513), 1-316.</t>
  </si>
  <si>
    <t>1123-85-9</t>
  </si>
  <si>
    <t>2-Phenyl-1-propanol</t>
  </si>
  <si>
    <t>2-Phenylpropan-1-ol; Hydratropic alcohol; beta-Methylphenethyl alcohol; Hydratropyl alcohol; 2-Phenylpropanol-1</t>
  </si>
  <si>
    <t>CC(CO)c1ccccc1</t>
  </si>
  <si>
    <t>Target:  0, 10, 40, or
160 mg/kg bw/day. Actual: 0, 9.7, 38.2, or 155 mg/kg bw/day for males and 0, 10.1, 39.7, or 156 mg/kg bw/day for females</t>
  </si>
  <si>
    <t xml:space="preserve">Increased liver weights at the highest dose level (160 mg/kg bw/day) in both sexes and increased kidney weights at the two highest doses (40 and 160 mg/kg bw/day) in males were considered to be related to treatment, however the significance of such alterations remained unknown in the absence of related histopathological alterations. Study author: NOEL: 10 mg/kg bw/day. NOAEL: 40 mg/kg/day. FDA notes that the relative kidney weight in mid dose males was only 7% higher than in controls. Also, the study authors noted that the higher relative kidney weight might be due to higher demand to excrete the product of metabolism, but cannot tell for certain. Also, the higher liver weight may be due to increased metabolic demand. </t>
  </si>
  <si>
    <t>Gaunt et al., 1982</t>
  </si>
  <si>
    <t>Gaunt, I. F., Wright, M. G., &amp; Cottrell, R. (1982). Short-term toxicity of 2-phenylpropan-1-ol (hydratropic alcohol) in rats. Food and Chemical Toxicology, 20(5), 519-525. Reference for NEL discussion: Api, A. M., Belsito, D., Botelho, D., Browne, D., Bruze, M., Burton Jr, G. A., ... &amp; Wahler, J. (2017). RIFM fragrance ingredient safety assessment, β-methylphenethyl alcohol, CAS Registry Number 1123-85-9. Food and Chemical Toxicology, 110(suppl. 1).</t>
  </si>
  <si>
    <t>60317-04-6</t>
  </si>
  <si>
    <t>Tinopal CBS</t>
  </si>
  <si>
    <t>Disodium 4,4'-bis(2-sulfostyryl)biphenyl; Disodium;2-[(Z)-2-[4-[4-[(Z)-2-(2-sulfonatophenyl)ethenyl]phenyl]phenyl]ethenyl]benzenesulfonate</t>
  </si>
  <si>
    <t>C28H20Na2O6S2</t>
  </si>
  <si>
    <t>C1=CC=C(C(=C1)C=CC2=CC=C(C=C2)C3=CC=C(C=C3)C=CC4=CC=CC=C4S(=O)(=O)[O-])S(=O)(=O)[O-].[Na+].[Na+]</t>
  </si>
  <si>
    <t>0, 40, 200, or 1000 ppm, 1000 ppm equivalent to 0, 2, 10, or 50 mg/kg bw/day</t>
  </si>
  <si>
    <t>Keplinger et al., 1974 &amp; Schulze et al., 1975</t>
  </si>
  <si>
    <t>834-28-6</t>
  </si>
  <si>
    <t>Phenformin hydrochloride</t>
  </si>
  <si>
    <t>Phenethylbiguanide hydrochloride; Meltrol; 1-(Diaminomethylidene)-2-(2-phenylethyl)guanidine;hydrochloride</t>
  </si>
  <si>
    <t>C10H16ClN5</t>
  </si>
  <si>
    <t>C1=CC=C(C=C1)CCN=C(N)N=C(N)N.Cl</t>
  </si>
  <si>
    <t>1N,2N,3g(xi)Y</t>
  </si>
  <si>
    <t>0, 400, or 800 ppm corresponding to 0, 20, or 40 mg/kg bw/day for 78 weeks followed by 26 weeks of observation</t>
  </si>
  <si>
    <t xml:space="preserve">The average body weights of both high- and low-dose female rats were consistently lower than the controls during the treatment period, while body weights of the males were essentially unaffected by the compound. There is also no statistical evidence of the carcinogenicity of phenformin in rats at the individual dose concentrations administered. Note: based on the body weight graph, at the high dose, the average body weight of females was not more than 10-15% lower than that of controls over the two years on average. No data on food consumption is available, hence it is unclear whether the body weight supression in high dose females is adverse or not. FDA notes that when phenformin was administered to mice in drinking water in another study, 5% sucrose was added to make the drinking water palatable. Hence, it is possible that due to the lack of palatability of the feed, the treated animals may have eaten less; hence the body weight supression might not be adverse. On the other hand, the palatability issue should have affected males as well; but males of all groups had comparable body weights. Note 2: the drug can cause hypoglycemia due to caloric restriction. It may have contributed to the body weight depression in females. Once again, males were not affected. </t>
  </si>
  <si>
    <t>NCI, 1977</t>
  </si>
  <si>
    <t>National Cancer Institute Carcinogenesis Technical Report series No. 7, 1977. Bioassay of Phenformin for Possible Carcinogenicity CAS No. 114-86-3 NCI-CG-TR-7. Note: the exact chemical used was Phenformin hydrochloride which is why NTP updated the CASRN on the title page to 834-28-6. Available from NTP at http://ntp.niehs.nih.gov/ntp/htdocs/lt_rpts/tr007.pdf. Reference for the note: Appleyard, M. V. C. L., Murray, K. E., Coates, P. J., Wullschleger, S., Bray, S. E., Kernohan, N. M., ... &amp; Thompson, A. M. (2012). Phenformin as prophylaxis and therapy in breast cancer xenografts. British journal of cancer, 106(6), 1117-1122.</t>
  </si>
  <si>
    <t>67786-25-8</t>
  </si>
  <si>
    <t>Tetrasodium 4,4'-bis(4-(4-sulfophenylamino)-6-(bis(2-hydroxypropyl)amino)-s-triazin-2-yl)amino-2,2-stilbenedisulfonate</t>
  </si>
  <si>
    <t>Tetrasodium;5-[[4-[bis(2-hydroxypropyl)amino]-6-(4-sulfonatoanilino)-1,3,5-triazin-2-yl]amino]-2-[(E)-2-[4-[[4-[bis(2-hydroxypropyl)amino]-6-(4-sulfonatoanilino)-1,3,5-triazin-2-yl]amino]-2-sulfonatophenyl]ethenyl]benzenesulfonate</t>
  </si>
  <si>
    <t>C44H48N12Na4O16S4</t>
  </si>
  <si>
    <t>CC(CN(CC(C)O)C1=NC(=NC(=N1)NC2=CC(=C(C=C2)C=CC3=C(C=C(C=C3)NC4=NC(=NC(=N4)NC5=CC=C(C=C5)S(=O)(=O)[O-])N(CC(C)O)CC(C)O)S(=O)(=O)[O-])S(=O)(=O)[O-])NC6=CC=C(C=C6)S(=O)(=O)[O-])O.[Na+].[Na+].[Na+].[Na+]</t>
  </si>
  <si>
    <t xml:space="preserve">0, 30, 100, or 300 mg/kg bw/day daily
</t>
  </si>
  <si>
    <t>Bayer AG, 1972</t>
  </si>
  <si>
    <t>Bayer AG (1972). Kimmerle G, Solmecke B, BLANKOPHOR CA 4508-Wirkstoff - Toxikologische Untersuchungen. Unpublished report no. 3350 of Bayer-AG, Feb. 25, 1972. Summary is Available from ECHA at https://echa.europa.eu/registration-dossier/-/registered-dossier/15011/7/6/2 and from EPA HPV at https://ofmpub.epa.gov/oppthpv/Public_Search.PublicTabs?SECTION=1&amp;epcount=2&amp;v_rs_list=25274288,25274350</t>
  </si>
  <si>
    <t>3622-84-2</t>
  </si>
  <si>
    <t>N-Butylbenzenesulfonamide</t>
  </si>
  <si>
    <t>NBBS</t>
  </si>
  <si>
    <t>C10H15NO2S</t>
  </si>
  <si>
    <t>C(CCC)NS(=O)(=O)C1=CC=CC=C1</t>
  </si>
  <si>
    <t>Wistar [Crl:WI]</t>
  </si>
  <si>
    <t>51.9</t>
  </si>
  <si>
    <t>0, 700, 1750, or 3750 ppm. The corresponding mean achieved dose levels (combined for males and females) are 0, 51.9, 132.5, or 265.4 mg/kg bw/day.</t>
  </si>
  <si>
    <t>Test item related adverse effect was noted on body weight and/or body weight gain in the animals of the High and Mid dose groups, no such an effect was observed in the Low dose group. The food consumption was significantly reduced by the test item administration in the High dose group, in the Mid dose group a transient effect in the first one or two weeks was seen; there were no food intake effects in the Low dose group. Food efficiency was statistically significantly lower at 1750 and 3750 ppm both in males and females. There were signs of slight anaemia in the High dose groups (up to 10% lower RBC, HCT and haemoglobin concentration) with a similar trend in the Mid dose. Compared to control, test item related increase in kidney weights (absolute and body related) were detected for High and Mid dose males, while no effect was noted in the Low dose males or the females. The increased kidney size was also seen at necropsy as a macroscopic observation; histopathology changes confirmed the observations. Increased adrenal weights were also noted for High dose males, but without any histopathology change. Test item related dark red foci on liver lobes were noted in some High and Mid dose animals at necropsy, but no Low dose animals were affected. The change corresponded with histopathology observations of necrosis (mild to moderate at Mid dose males and High dose female; marked in High dose male). Test item related alpha 2-microglobulin nephropathy was observed in male rats only (accumulation of cortical tubules hyaline droplets, multifocal tubular basophilia, granular or hyaline casts and chronic progressive nephropathy). The kidney of High and Mid dose were all affected, 2/10 Low dose had some evidence of change. Test item-related focal/multifocal hepatocellular necrosis was noted in the liver of High (1/10) and Mid dose (4/10) males as well as in High dose (1/10) females. These changes were correlated with necropsy findings in most of the affected animals. Despite the low incidence it was considered as adverse change.</t>
  </si>
  <si>
    <t>Unknown, 2019.</t>
  </si>
  <si>
    <t xml:space="preserve">Unknown, 2019. Available from ECHA at https://echa.europa.eu/registration-dossier/-/registered-dossier/13402/7/6/2
</t>
  </si>
  <si>
    <t>68514-41-0</t>
  </si>
  <si>
    <t>Enzymatically modified isoquercitrin</t>
  </si>
  <si>
    <t>3-(((2S,3R,4R,5S,6R)-5-((3,4-dihydroxy-6-(hydroxymethyl)-5-((3,4,5-trihydroxy-6-(hydroxymethyl)tetrahydro-2H-pyran-2-yl)oxy)tetrahydro-2H-pyran-2-yl)oxy)-3,4-dihydroxy-6-(hydroxymethyl)tetrahydro-2H-pyran-2-yl)oxy)-2-(3,4-dihydroxyphenyl)-5,7-dihydroxy-4H-chromen-4-one</t>
  </si>
  <si>
    <t>C33H40O22</t>
  </si>
  <si>
    <t>OC1=CC2=C(C(C(O[C@@H]3O[C@H](CO)[C@@H](OC4OC(CO)C(OC5OC(CO)C(O)C(O)C5O)C(O)C4O)[C@H](O)[C@H]3O)=C(C6=CC(O)=C(O)C=C6)O2)=O)C(O)=C1</t>
  </si>
  <si>
    <t>1N,2N,3N,4N,6N,7N,9N,10Y,11Y. Heterocycle: 13N,15Y,28N (Class II). Sugars: 1eY (Class I)</t>
  </si>
  <si>
    <t>0, 0.3, 0.625, 1.25, or 2.5% for 13 weeks followed by 4 weeks of recovery period. These dose levels correspond to 0, 188/190, 397/394, 812/804, 1614/1632 mg/kg bw/day in males/females, respectively.</t>
  </si>
  <si>
    <t>Slight body weight retardation in females receiving 2.5%. The value of urinary ketones in male of the 2.5% group were significantly higher than those for the control group. The count of reticulocytes in females at 0.625 and 1.25% groups and 0.625 and 2.5% males were significantly higher than in the control rats. gamma-GTP values were significantly increased in all treated females and the 1.25 and 2.5% males. BUN values were also significantly increased in the 1.25 and 2.5% males. Significantly elevated relative weight of the kidneys were noted in 2.5% females. Significantly lower relative spleen weights were noted in the 2.5% males. Significantly higher relative thyroid weights were noted in the 1.25 and 2.5%. male groups. Author NOAEL: 0.3% for both sexes. Note: in a 2-year carcinogenicity study the substance was found not to cause cancer.</t>
  </si>
  <si>
    <t>Tamano et al., 2001</t>
  </si>
  <si>
    <t>Tamano, S., Hatahara, Y., Sano, M., Hagiwara, A., Nakamura, M., Washino, T., &amp; Imaida, K. (2002). 13-Week oral toxicity and 4-week recovery study of enzymatically modified isoquercitrin in F344/DuCrj rats. Japanese Journal of Food Chemistry and Safety, 8(3), 161-167.</t>
  </si>
  <si>
    <t>143-29-3</t>
  </si>
  <si>
    <t>5,8,11,13,16,19-Hexaoxatricosane</t>
  </si>
  <si>
    <t xml:space="preserve">Butylcarbitol formal; Cryoflex; 1-[2-[2-[2-(2-Butoxyethoxy)ethoxymethoxy]ethoxy]ethoxy]butane; Dibutylcarbitol formal
</t>
  </si>
  <si>
    <t>C17H36O6</t>
  </si>
  <si>
    <t>CCCCOCCOCCOCOCCOCCOCCCC</t>
  </si>
  <si>
    <t xml:space="preserve">80
</t>
  </si>
  <si>
    <t>0, 80, 240, or 800 mg/kg bw/day daily</t>
  </si>
  <si>
    <t>Severe clinical signs (including a high incidence of mortality) were observed at the high dose level of 800 mg/kg/day and, with lower severity and incidence, at the mid-dose of 240 mg/kg/day. Note: the clinical signs included salivation, ataxia, prone position, lethargy, and convulsions and tremors. Hunched posture, piloerection, hair loss, and decreased activity were also occasionally observed. At post mortem, changes in the liver at 240 and 800 mg/kg/day were considered to adaptive. Atrophy of the thymus was mainly reported in high dose males and in most females dosed at 80 mg/kg/day at the end of treatment period, with an increased incidence and/or severity, where compared to controls. At the end of recovery period, atrophy of the thymus was noted in controls and some treated animals. Therefore, this change could be considered stress-related rather than treatment-related and, considered the high variability noted at the end of treatment period, it is considered not adverse/significant at 80 mg/kg/day. The nephropathy observed in animals dosed at ≥ 240 mg/kg/day at the end of treatment period showed an increase in incidence and severity in male and female animals treated at 240 mg/kg/day at the end of recovery, when compared to controls, while at the dose level of 80 mg/kg/day, the incidence and severity were comparable between controls and treated animals. Therefore, the dose level of 80 mg/kg/day could be considered the NOAEL in this study.</t>
  </si>
  <si>
    <t xml:space="preserve">Unknown, 2020. Available from ECHA at https://echa.europa.eu/registration-dossier/-/registered-dossier/13599/7/6/2/?documentUUID=165e2956-37c2-450e-b26f-2c6f114216ca
</t>
  </si>
  <si>
    <t>1847-58-1</t>
  </si>
  <si>
    <t>Sodium lauryl sulfoacetate</t>
  </si>
  <si>
    <t>Sodium;2-dodecoxy-2-oxoethanesulfonate; Lathanol</t>
  </si>
  <si>
    <t>C14H27NaO5S</t>
  </si>
  <si>
    <t>CCCCCCCCCCCCOC(=O)CS(=O)(=O)[O-].[Na+]</t>
  </si>
  <si>
    <t>1N,2N,3N,4Y,5aY,6N,7N,9N,10N,23Y,24N,25N,26a&amp;cY,27N,28N</t>
  </si>
  <si>
    <t xml:space="preserve">Sprague-Dawley [CD (SD) BR]
</t>
  </si>
  <si>
    <t xml:space="preserve">Oral: Gavage
</t>
  </si>
  <si>
    <t>0, 75, 250 and 750 mg/kg bw/day given daily</t>
  </si>
  <si>
    <t>Christian, 1987</t>
  </si>
  <si>
    <t xml:space="preserve">Christian M, ed; J American College of Toxicology 6 (3): 261- 278 (1987). Short summary is available from Final Report on the Safety Assessment of Sodium Lauryl Sulfoacetate. Journal of the American College of Toxicology. 1987;6(3):261-277. doi:10.3109/10915818709098561
</t>
  </si>
  <si>
    <t>3208-40-0</t>
  </si>
  <si>
    <t>2-(3-Phenylpropyl)tetrahydrofuran</t>
  </si>
  <si>
    <t>2-(3-phenylpropyl)oxolane; 2-Hydrocinnamyltetrahydrofuran</t>
  </si>
  <si>
    <t>C13H18O</t>
  </si>
  <si>
    <t>C1(=CC=CC=C1)CCCC1OCCC1</t>
  </si>
  <si>
    <t>Males: 0 or 42.98 mg/kg bw/day; Females: 0 or 48.58 mg/kg bw/day</t>
  </si>
  <si>
    <t>Posternak et al., 1969.</t>
  </si>
  <si>
    <t>93-16-3</t>
  </si>
  <si>
    <t>Isoeugenyl methyl ether</t>
  </si>
  <si>
    <t>Methylisoeugenol, 1,2-dimethoxy-4-[(E)-prop-1-enyl]benzene</t>
  </si>
  <si>
    <t>CC=CC1=CC(=C(C=C1)OC)OC</t>
  </si>
  <si>
    <t>F344/DuDrj</t>
  </si>
  <si>
    <t>0,  8, 40, or 200 mg/kg bw/day</t>
  </si>
  <si>
    <t>Body weight gain in the male 200 mg/kg bw/day group was decreased from week 9. In serum biochemistry, decreased triglycerides were observed in the male 200 mg/kg bw/day group. In organ weights, increases in both absolute and relative liver weights were observed in both sexes in the 200 mg/kg bw/day group. In histopathological examination, hepatocyte hypertrophy was observed in the male 200 mg/kg bw/day group. Based on these results, the authors concluded that the main target organ of isoeugenyl methyl ether was the liver and that the NOAEL of isoeugenyl methyl ether for both male and female F344/DuCrj rats was estimated to be 40 mg/kg bw/day.</t>
  </si>
  <si>
    <t>Akagi et al., 2019</t>
  </si>
  <si>
    <t>Akagi, J. I., Cho, Y. M., Mizuta, Y., Tatebe, C., Sato, K., &amp; Ogawa, K. (2019). Subchronic toxicity evaluation of isoeugenyl methyl ether in F344/DuCrj rats by 13-week oral administration. Regulatory Toxicology and Pharmacology, 102, 34-39.</t>
  </si>
  <si>
    <t>2475-45-8</t>
  </si>
  <si>
    <t>C.I. Disperse Blue 1</t>
  </si>
  <si>
    <t>Acetate Blue G; 1,4,5,8-Tetraaminoanthracene-9,10-dione</t>
  </si>
  <si>
    <t>C14H12N4O2</t>
  </si>
  <si>
    <t>C1=CC(=C2C(=C1N)C(=O)C3=C(C=CC(=C3C2=O)N)N)N</t>
  </si>
  <si>
    <t>1N,2N,3N,4N,6N,7N,9N,10N,23N,29Y,33N,34N,35bY,36dY,41N,42N,43N,44N,45Y,46N,47dY</t>
  </si>
  <si>
    <t>0, 1200, 2500, 5000, 10000, or 20000 ppm corresponding to approximately 0, 60, 125, 250, 500, or 1000 mg/kg bw/day</t>
  </si>
  <si>
    <t>Multiple (urinary)</t>
  </si>
  <si>
    <t>Pathologic changes occurred at 2,500 ppm and higher in both sexes and included urinary tract calculi, urinary bladder inflammation, hyperplasia of the urinary bladder transitional epithelium, and nephrosis. Final mean body weights relative to those of the controls were 8%and 14% lower than that of the controls for male rats that received 10,000 or 20,000 ppm and 10% lower for females that received 20,000 ppm. Feed consumption by dosed and control groups was comparable. The extrahepatic bile ducts of 4/10 male rats in the 20,000-ppm group were distended by aggregates of dark-blue crystalline material. NOEL: 1200 ppm.</t>
  </si>
  <si>
    <t>TR299: National Toxicology Program Technical Report Series No. 299: Toxicology and Carcinogenesis Studies of C.I. Disperse Blue 1 (CAS No. 2475-45-8) in F344/N Rats and B6C3F1 Mice (Feed Studies), 1986. Available from NTP at http://ntp.niehs.nih.gov/ntp/htdocs/lt_rpts/tr299.pdf</t>
  </si>
  <si>
    <t>93-53-8</t>
  </si>
  <si>
    <t>2-Phenylpropanal</t>
  </si>
  <si>
    <t>2-Phenylpropionaldehyde; Hydratropaldehyde; Hyacinthal</t>
  </si>
  <si>
    <t>C9H10O</t>
  </si>
  <si>
    <t>CC(C=O)C1=CC=CC=C1</t>
  </si>
  <si>
    <t>105</t>
  </si>
  <si>
    <t>0, 10, 50, or 500 mg/kg bw/day daily</t>
  </si>
  <si>
    <t>There were statistically significant increases in water consumption at the highest dose level and small reductions in haemoglobin concentration in rats given 50 or 500 mg/kg bw/day. The liver weight was increased in animals receiving 500 mg/kg bw/day, without any histopathological change. Slight increases in relative liver weight were noted with 10 and 50 mg/kg bw/day, but these were not considered to be related to treatment. Increased weights at 500 mg/kg/day were seen in the kidney, stomach and pituitary gland in both sexes and. in females alone, in the heart and spleen. EFSA NOAEL: 50 mg/kg bw/day. Study authors, ECHA, and RIFM NOAEL: 10 mg/kg bw/day.</t>
  </si>
  <si>
    <t>Pelling et al., 1976</t>
  </si>
  <si>
    <t xml:space="preserve">Pelling, D., Gaunt, I. F., Butterworth, K. R., Hardy, J., Lansdown, A. B. G., &amp; Gangolli, S. D. (1976). Short-term toxicity of hydratropic aldehyde in rats. Food and cosmetics toxicology, 14(4), 249-253. References for NEL conclusion: EFSA Panel on Additives and Products or Substances used in Animal Feed (FEEDAP), Rychen, G., Aquilina, G., Azimonti, G., Bampidis, V., Bastos, M. D. L., ... &amp; Chesson, A. (2017). Safety and efficacy of aryl‐substituted primary alcohol, aldehyde, acid, ester and acetal derivatives belonging to chemical group 22 when used as flavourings for all animal species. EFSA Journal, 15(2), e04672. &amp; Api, A. M., Belmonte, F., Belsito, D., Biserta, S., Botelho, D., Bruze, M., ... &amp; Tsang, S. (2020). RIFM fragrance ingredient safety assessment, 2-phenylpropionaldehyde, CAS Registry Number 93-53-8. Food and Chemical Toxicology, 144, 111697.&amp; ECHA at https://echa.europa.eu/mt/registration-dossier/-/registered-dossier/17307/7/6/2 </t>
  </si>
  <si>
    <t>486-66-8</t>
  </si>
  <si>
    <t>Daidzein</t>
  </si>
  <si>
    <t>4',7-Dihydroxyisoflavone; 7-hydroxy-3-(4-hydroxy phenyl)-4H-chromen-4-one</t>
  </si>
  <si>
    <t>C15H10O4</t>
  </si>
  <si>
    <t>C1=CC(=CC=C1C2=COC3=C(C2=O)C=CC(=C3)O)O</t>
  </si>
  <si>
    <t>0, 250, or 1000 mg/kg diet providing 0, 18.8, or 65.8 mg/kg bw/day of the test compound starting 2 weeks prior to breeding and continued until the offspring were 50 days postpartum</t>
  </si>
  <si>
    <t>Progesterone level</t>
  </si>
  <si>
    <t xml:space="preserve">Blood analysis of adult females revealed that only the high daidzein dose resulted in significantly reduced progesterone concentration. Nonetheless, the authors concluded that the test compound did not cause significant toxicity to the female reproductive tract. Body weights of female offspring exposed to the high daidzein dose (1000 mg daidzein/kg diet) were significantly reduced at all ages investigated. Increasing concentrations of daidzein in the diet resulted in decreased feed consumption. The high daidzein-containing diet resulted in young adult female rats ingesting 16% less diet than those provided the control diet without daidzein. </t>
  </si>
  <si>
    <t>Lamartinere et al., 2002</t>
  </si>
  <si>
    <t>Lamartiniere, C. A., Wang, J., Smith-Johnson, M., &amp; Eltoum, I. E. (2002). Daidzein: bioavailability, potential for reproductive toxicity, and breast cancer chemoprevention in female rats. Toxicological Sciences, 65(2), 228-238.</t>
  </si>
  <si>
    <t>75-09-2</t>
  </si>
  <si>
    <t>Dichloromethane</t>
  </si>
  <si>
    <t>Methylene chloride; DCM;  Methylene dichloride</t>
  </si>
  <si>
    <t>CH2Cl2</t>
  </si>
  <si>
    <t>ClCCl</t>
  </si>
  <si>
    <t>Target levels: 0, 5, 50, 125, or 250 mg/kg equivalent to 0, 6, 52, 125, 235, or 232 (recovery, 18 months exposure) mg/kg bw/day (males) and 0, 6, 58, 136, 263, or 269 (recovery, 18 months exposure) mg/kg bw/day (females)</t>
  </si>
  <si>
    <t>Haemaology and liver</t>
  </si>
  <si>
    <t xml:space="preserve">NOAEL for oral toxicity was 6 mg/kg bw/day in rats, based on increased values of haematological parameters and increased foci/areas of cellular alteration and fatty changes in the liver. It was, however, noted that (a) approximately half of the increased mean values of the haematology parameters was statistically significant and no dose-response relationship was mentioned, and (b) increased foci/areas of cellular alteration and fatty acid change in the liver were based on incidence; nothing was mentioned on severity. </t>
  </si>
  <si>
    <t>Serota et al., 1986</t>
  </si>
  <si>
    <t>Serota, D. G., Thakur, A. K., Ulland, B. M., Kirschman, J. C., Brown, N. M., &amp; Coots, R. H. (1986). A two-year drinking-water study of dichloromethane in rodents. I. Rats. Food and chemical toxicology, 24(9), 959-968. Also available from EPA IRIS at https://cfpub.epa.gov/ncea/iris/iris_documents/documents/toxreviews/0070tr.pdf and from ECHA at https://echa.europa.eu/registration-dossier/-/registered-dossier/15182/7/6/2</t>
  </si>
  <si>
    <t>3207-12-3</t>
  </si>
  <si>
    <t>2-Amino-2-methylpropan-1-ol hydrochloride</t>
  </si>
  <si>
    <t>AMP HCl; 1-Propanol, 2-amino-2-methyl-, hydrochloride; 2-Amino-2-methylpropan-1-ol;hydrochloride; (2-Hydroxy-1,1-dimethylethyl)ammonium chloride</t>
  </si>
  <si>
    <t>C4H12ClNO</t>
  </si>
  <si>
    <t>CC(C)(CO)N.Cl</t>
  </si>
  <si>
    <t xml:space="preserve">0, 25, 150, 250, or 2500 ppm corresponding to approximately 0, 0.25, 15, 25, or 250 mg/kg bw/day. </t>
  </si>
  <si>
    <t>At the 1-month observation, animals in the 250 mg/kg dose group had increases in total serum proteins, immunoglobulins, and alkaline phosphatase activity. At the 3-month observation, this same treatment group had increases in SGOT, SGPT, and LDH activities. Livers of 3/20 males and 4/20 females in the 250 mg/kg dose group exhibited patchy hepatocellular vacuolization.</t>
  </si>
  <si>
    <t>Parekh, 1981</t>
  </si>
  <si>
    <t xml:space="preserve">Parekh, C. (1981) A Three Month In Diet Toxicity Study of 2-Amino-2-methyl-1-propanol in Rats. Study 80-2503 of Bio/dynamics Inc, East Millstone, NJ. Sponsored by the International Minerals &amp; Chemical Corporation, Terre Haute, IN. Summary is available from Burnett, C. L., Bergfeld, W. F., Belsito, D. V., Klaassen, C. D., Marks, J. G., Shank, R. C., ... &amp; Andersen, F. A. (2009). Final amended report on safety assessment on aminomethyl propanol and aminomethyl propanediol. International journal of toxicology, 28(6_suppl), 141S-161S. The study is also referenced with Biodynamics Inc. Project #80-2503, 1981 and was submitted to EPA TSCA by the Dow Chemical Company.
</t>
  </si>
  <si>
    <t>95-48-7</t>
  </si>
  <si>
    <t>2-Methylphenol; 2-Hydroxytoluene</t>
  </si>
  <si>
    <t>CC1=CC=CC=C1O</t>
  </si>
  <si>
    <t>0, 30, 175, or 450 mg/kg bw 5 days/week. Dosing schedule adjusted dose levels: 0, 21.4, 125, or 321 mg/kg bw/day. Females: 10 weeks pre-mating, through mating (3 weeks), gestation, and lactation; Males: 10 weeks pre-mating, throughout mating (3 weeks) and until sacrifice. Offspring was also treated. Total exposure period: 27 weeks.</t>
  </si>
  <si>
    <t>Continued administration of o-cresol by gavage for two generations to Sprague-Dawley rats resulted in general toxicity including increased mortality at 450 mg/kg bw/d and in clinical signs of toxicity including hypoactivity, ataxia, twitches, tremors, prostration, gasping, rapid respiration and perioral wetness at &gt;= 175 mg/kg bw/d (NOAEL (genral toxicity) 30 mg/kg bw/d). No reproductive parameters were affected by treatment in either of the two generations (NOAEL (fertility) 450 mg/kg bw/d.The NOAEL (offspring) is 175 mg/kg bw/d based on significantly reduced body weights in F1 males and in significantly reduced lactation index in F2 at 450 mg/kg</t>
  </si>
  <si>
    <t>BRRC, 1989</t>
  </si>
  <si>
    <t>BRRC. 1989. Teresa L. Neeper-Bradley and Rochelle W. Tyl., Two-generation reproduction study of o-cresol (CAS No. 95-48-7) administered by gavage to Sprague-Dawley (CD) rats. December 19, 1989. Unpublished data submitted by Bushy Run Research Center to The American Chemistry Council Cresols Panel, Washington, DC. Available from EPA ChemView at https://chemview.epa.gov/chemview/?tf=0&amp;ch=95-48-7&amp;su=2-5-6-7-37574985&amp;as=3-10-13-9-8&amp;ac=1-14-15-16-6378999&amp;ma=4-11-17-1981377&amp;gs=&amp;tds=0&amp;tdl=10&amp;tas1=1&amp;tas2=asc&amp;tas3=undefined&amp;tss=&amp;modal=template&amp;modalId=91501&amp;modalSrc=2&amp;modalDetailId=38223265&amp;modalVaeChild=0-0-0-2 and ECHA at https://echa.europa.eu/mt/registration-dossier/-/registered-dossier/14924/7/9/2 and EPA HPVIS at https://ofmpub.epa.gov/oppthpv/Public_Search.PublicTabs?SECTION=1&amp;epcount=1&amp;v_rs_list=25297586</t>
  </si>
  <si>
    <t>108-95-2</t>
  </si>
  <si>
    <t>Phenol</t>
  </si>
  <si>
    <t>Carbolic acid; Phenic acid; Hydroxybenzene</t>
  </si>
  <si>
    <t>C6H6O</t>
  </si>
  <si>
    <t>C1=CC=C(C=C1)O</t>
  </si>
  <si>
    <t>0, 200, 1000, or 5000 ppm in drinking water corresponding to 0, 18, 83, or 308 mg/kg bw/day for males and 0, 25, 107, or 360 mg/kg bw/day for females for 13 weeks followed by 4 weeks of recovery</t>
  </si>
  <si>
    <t>One female in the 5,000-ppm group was euthanised on day 14 due to poor condition. Clinical signs observed for this animal included dehydration, hunched posture/prominent backbone, thin/weak appearance, uncoordinated movements, tremors, reduced activity, pallor, partly closed eyes, reduced body temperature, decreased feces and ungroomed fur/fur staining. Primarily during the first three weeks of treatment, another female and male of the 5,000-ppm group showed dehydration, hunched posture/prominent backbone/thin appearance, reduced activity, decreased feces and fur staining, tremors, pallor and partly closed eyes; reduced body temperature were also noted for the female rat. Dehydrated appearance commencing at the end of week 1 was seen for seven males and nine females in the 5,000-ppm group and for two males and two females in the 1,000 ppm group. In addition, one male and six females in the 5,000 ppm groups showed a prominent backbone/thin appearance. The mean body weight of the 5,000 ppm males was slightly lower from day 8-57 and significantly lower from day 64 until treatment termination on day 92. The mean body weight of the 5,000 ppm females was significantly lower from day 8 and thereafter until treatment termination on day 92. Marked body weight gains were seen during the recovery period for both sexes and the mean body weights of the 5,000 ppm males were not significantly different from control values throughout this period. The mean body weight of the 5,000 ppm females was significantly lower on day 99 of the recovery period but there was no significant difference to the control values thereafter. No significant differences in mean body weight were detected between the control and 200 or 1,000 ppm groups for either sex at any time during the study. The mean food consumption of the 5,000 ppm males was significantly lower on day 1-8, 43-50 and 71-85 and insignificantly lower for all other periods. The mean food consumption of the females was significantly lower throughout the treatment period, which exception of days 15-22 which was only slightly lower. Marked improvement occurred during the recovery period and the mean food consumption in the 5,000 ppm was slightly or significantly increased throughout this period. No significant decrease in mean food consumption was detected between the control and 200 or 1,000 ppm groups for either sex at any time during the study. Females in the 1,000-ppm group showed slightly lower values throughout the study. No data on food efficiency were reported. The mean daily water consumption of the 5,000 ppm males and females was significantly reduced throughout the treatment phase with the exception of days 52-53 which was only slightly lower for females. Marked improvement was seen immediately at the start of the recovery period and the mean daily water consumption in this group was slightly or significantly increased throughout this period. Generally slight or on occasion significant reductions in water intake were noted for the 1,000 ppm males and females during treatment, however, values were similar to controls during recovery. No significant reduction in mean daily water consumption was noted between the control and 200 ppm males or females throughout the study. The FOB evaluation did not reveal any findings of neurotoxicological significance following qualitative or quantitative measurements throughout treatment or following recovery except a significant decrease in body temperature noted for males in the 1,000 and 5,000 ppm groups at the week 13 evaluation. These values were reported to be within the historical control range and together with the absence of other FOB findings, the author concluded that this was not of neurotoxicological significance. European Union Risk Assessment Report: To our opinion this conclusion cannot be accepted. As a general rule, data from internal control groups are of higher relevance unless it is obvious that their values are abnormal. This was not the case. The reduction at week 13 was dose-related and there already was a tendency to lower body temperatures of dosed males at week 8. After recovery, the values returned to the control level. Therefore, it cannot be excluded that the reduction of body temperature was a treatment-related effect. No significant differences in group mean activity counts were detected for males in any of the treated groups following each evaluation throughout treatment (week 4, 8 and 13) or following recovery (week 17). The motor activity test indicated a significant reduction in total group mean activity counts at the week 4 and 8 evaluation for the 5,000 ppm females and for females of the 1,000 and 5,000 ppm group at week 17 during recovery. At week 13 total mean activity counts were significantly higher in 1,000 and 5,000 ppm females. The author found that these changes were likely secondary to the reduction in water and/or food consumption and given the generalised nature of the changes and the lack of FOB findings they were considered not to be of neurotoxicological significance. However, the likeliness of this hypothesis is unclear, because in general altered motor activity is not necessarily be associated to reduced food/water uptake (Gerber and O-Shaugnessy, 1986). In addition, there was only a minor decrease in water uptake and normal feed consumption at 1,000 ppm. In opposite to this, it can also be assumed, that lowered food/water intake may occur secondarily to reduced motor activity. The lack of significant changes in the motor activity counts for dosed males does not support the second assumption. Thus, an interference between motor activity and water consumption can not be clarified. Also, the discrepancy of increased counts at week 13 only could not be explained. However, due to the neurotoxic potential of phenol that was known from other studies, a phenol-associated reduction in motor activity could not be ruled out. At week 14 and recovery (week 18), there were no significant differences in brain weight for males or females in any of the treatment groups. The brain width of males in the 1,000 and 5,000 ppm groups were significantly increased; the relevance of this finding is unclear. No gross or histopathological lesions were found in central or periperal nervous tissue that were attributed to treatment with phenol. The premature killed female showed small spleen and thymus, dark areas on the stomach mucosa and discoloration of multiple organs (adrenal, kidney, liver, pituitary). The NOAEL for neurotoxicity study on rats was 200 ppm (18 mg/kg bw/day for males, 25 mg/kg bw/day for females).</t>
  </si>
  <si>
    <t>CMA, 1998</t>
  </si>
  <si>
    <t>CMA (1998) Thirteen-week neurotoxicity study of phenol administered in the drinking water to the rat. Project No. 97439 Chemical Manufacturers Association, Arlington, VA 22209. Available from ECHA at https://echa.europa.eu/registration-dossier/-/registered-dossier/15508/7/10/1/ and from the European Union Risk Assessment Report: Phenol (2006) at https://echa.europa.eu/documents/10162/1ca68f98-878f-4ef6-914a-9f21e9ad2234</t>
  </si>
  <si>
    <t>110-43-0</t>
  </si>
  <si>
    <t>2-Heptanone</t>
  </si>
  <si>
    <t>Heptan-2-one; Methyl pentyl ketone; Amyl methyl ketone; Methyl n-amyl ketone</t>
  </si>
  <si>
    <t>CCCCCC(C)=O</t>
  </si>
  <si>
    <t>0, 20, 100, or 500 mg/kg bw/day daily</t>
  </si>
  <si>
    <t>At 500 mg/kg/day, the liver weight was increased in both sexes and the kidney weight in males only. Some slight increases were also seen at the 100 mg/kg/day level. The excretion of cells in the urine was increased at the 100 and 500 mg/kg/day levels. A mammary adenocarcinoma developed in a female rat given 20 mg/kg/day but this was not thought to be associated with the treatment. The author NOAEL established in this study was 20 mg/kg bw/day. Note: EPA HPV NOAEL: 20 mg/kg bw/day. EPA HPV conclusion: The effect in the liver was likely an adaptive response from continual exposure to large doses of test material. The increased urine cellularity was only noted in males and as not accompanied by any alterations in the histological appearance of the kidney or urinary bladder. JECFA: As no abnormal function was detected in concentration tests, and there was no histopathological damage in the kidneys, the significance of the excretion of cells in the urine is unclear. NOEL: 20 mg/kg bw/day. ECHA: NOEL is 20 mg/kg bw/day.</t>
  </si>
  <si>
    <t>Gaunt, I. F., Carpanini, F. M. B., Wright, M. G., Grasso, P., &amp; Gangolli, S. D. (1972). Short-term toxicity of methyl amyl ketone in rats. Food and cosmetics toxicology, 10(5), 625-636. reference for NEL conclusion: EPA HPV at https://ofmpub.epa.gov/oppthpv/Public_Search.PublicTabs?SECTION=1&amp;epcount=3&amp;v_rs_list=25059391,24995746,24995644 and JECFA WHO Food Additive Series: 42. Saturated aliphatic acyclic secondary alcohols, ketones, and related saturated and unsaturated esters (1999) at https://inchem.org/documents/jecfa/jecmono/v042je15.htm and ECHA at https://echa.europa.eu/mt/registration-dossier/-/registered-dossier/10230/7/6/2</t>
  </si>
  <si>
    <t>68-12-2</t>
  </si>
  <si>
    <t>N,N-Dimethylformamide</t>
  </si>
  <si>
    <t>Dimethylformamide</t>
  </si>
  <si>
    <t>C3H7NO</t>
  </si>
  <si>
    <t>CN(C=O)C</t>
  </si>
  <si>
    <t>12</t>
  </si>
  <si>
    <t>0, 200, 1000, or 5000 ppm equivalent to approximately 0, 12, 60, or 300 mg/kg bw/day</t>
  </si>
  <si>
    <t>Multiple (Liver)</t>
  </si>
  <si>
    <t>At a dose of 1000 ppm DMF relative liver weights were slightly increased without a histopathological correlate.  Leucocytosis was observed after 60 days of DMF  feeding. The red blood cell count was slightly lower in  the 1000 ppm group in comparison to the control. Hypercholesterolemia was observed in the females and elevated phospholipid values were seen in 2/6 females at 1000 ppm. In both sexes at 5000 ppm body weight gain was depressed during the entire study period (statistically significant only in male animals), food consumption was lower during the first 5-6 weeks when compared to control animals and food efficiency were also lower during the first two weeks of the study. Moreover slight anemia, leucocytosis, hypercholesterolemia and elevated phospholipid concentration together with mild liver injury (the latter finding in 3/6 males and 5/6 females) and increased relative liver weights were observed in both sexes of the 5000 ppm group. The increase in relative liver weights in both sexes at 1000 and 5000 ppm were dose-related.</t>
  </si>
  <si>
    <t>Dupont, 1960</t>
  </si>
  <si>
    <t>TSCATS: OTS 0520880, Doc. I.D.: 86-890000761S, June 14, 1960, Dupont De Nemours and Co. &amp; TSCATS: OTS 0571664, Doc. I.D.: 88-920010006, June 14, 1960, Dupont Chem. &amp; TSCATS: OTS 0572893, Doc. I.D.: 86960000232S, June 14, 1960, Dupont Chem. Available from OECD SIDS Dimethylformamide (2001) at https://hpvchemicals.oecd.org/UI/handler.axd?id=558b5269-b0ef-46a7-b240-b07c066ad62f</t>
  </si>
  <si>
    <t>97-54-1</t>
  </si>
  <si>
    <t>Isoeugenol</t>
  </si>
  <si>
    <t>2-Methoxy-4-[(E)-prop-1-enyl]phenol</t>
  </si>
  <si>
    <t>C=1(C(O)=CC=C(C=CC)C1)OC</t>
  </si>
  <si>
    <t>1N,2N,3N,4N,6N,7N,9N,10N,23N,29Y,33N,34Y,35aY,38N,39N,40N,41N,42aY</t>
  </si>
  <si>
    <t>0, 37.5, 75, 150, 300, or 600 mg/kg, 5 days/week. Dosing schedule(5/7) adjusted dose levels are 0, 26.8, 53.6, 107, 214, or 429 mg/kg bw/day.</t>
  </si>
  <si>
    <t>The mean body weight of 600 mg/kg males was significantly less (12%) than that of the vehicle controls. Liver weights of 300 and 600 mg/kg males were significantly greater than those of the vehicle controls. Minimal to moderate atrophy of olfactory epithelial tissue and nerve bundles was observed in 600 mg/kg males and females. Note: mice are more sentitive than rats, hence mice were chosen. The US NTP concluded that isoeugenol is hepatocarcinogenic in male mice at 75 mg/kg/day and equivocally carcinogenic in female mice (histiocytic sarcoma) and male rats (thymoma, mammary gland carcinoma) at 300 mg/kg/day. The appearance of male B6C3F1 mouse liver tumors is not relevant to human risk. All dose groups of male B6C3F1 mice suffered chronic hepatic toxicity prior to the development of either liver adenomas or carcinomas, as evidenced by the results of the 90-day and 2-year studies. Hepatocellular adenomas and carcinomas also occurred late in the life span of male mice. Smith et al. (2009) reported that the increase in the incidence of tumors in male B6C3F1 mice reflects the impact of high-dose liver damage to an organ already prone to spontaneous development of liver neoplasms (Haseman et al., 1986, Haseman et al., 1990).</t>
  </si>
  <si>
    <t>NTP, 2010</t>
  </si>
  <si>
    <t>National Toxicology Program. (2010). Toxicology and carcinogenesis studies of isoeugenol (CAS No. 97-54-1) in F344/N rats and B6C3F1 mice (gavage studies). National Toxicology Program technical report series, (551), 1-178. Available at https://ntp.niehs.nih.gov/ntp/htdocs/lt_rpts/tr551.pdf. Reference for NEL conclusion: Api, A. M., Belsito, D., Bhatia, S., Bruze, M., Calow, P., Dagli, M. L., ... &amp; Wilcox, D. K. (2016). RIFM fragrance ingredient safety assessment, isoeugenol, CAS Registry Number 97-54-1. Food and Chemical Toxicology, 97, S49-S56.</t>
  </si>
  <si>
    <t>4403-90-1</t>
  </si>
  <si>
    <t>D&amp;C Green No. 5</t>
  </si>
  <si>
    <t>C.I. Acid Green 25; Alizarin Cyanine Green F; Disodium 5-methyl-2-[[4-(4-methyl-2-sulfonatoanilino)-9,10-dioxoanthracen-1-yl]amino]benzenesulfonate</t>
  </si>
  <si>
    <t>C28H20N2Na2O8S2</t>
  </si>
  <si>
    <t>CC1=CC(=C(C=C1)NC2=C3C(=C(C=C2)NC4=C(C=C(C=C4)C)S(=O)(=O)[O-])C(=O)C5=CC=CC=C5C3=O)S(=O)(=O)[O-].[Na+].[Na+]</t>
  </si>
  <si>
    <t xml:space="preserve"> HanIbm: Wistar(SPF)</t>
  </si>
  <si>
    <t>The absolute and/or the relative kidney weight increased for both sexes at 300 and 1000 mg/kg bw/day, being more pronounced at 300 mg/kg bw/day. The kidney/brain weight ratio also revealed statistically significant increases at both doses. The brain weights (absolute and relative) in females were slightly decreased compared to control controls for all treated groups without a dose-response relationship. Urinalysis revealed a significant increase in urine volume in males of the high dose group. Author NOEL is 100 mg/kg bw/day.</t>
  </si>
  <si>
    <t>Hamann, H.J. et al., 2000</t>
  </si>
  <si>
    <t>Hamann, H. J. et al. (2000). D&amp;C Green 5 (CI 61750): 13-week oral toxicity (gavage) study in rats. Project n° 740687, RCC Ltd, Switzerland. In: European Commission; Scientific Committee on Consumer Products (SCCP): Opinion on Acid Green 25 (COLIPA No. C 178) (June 2005). Available at: http://ec.europa.eu/health/ph_risk/committees/04_sccp/docs/sccp_o_009.pdf</t>
  </si>
  <si>
    <t>122-40-7</t>
  </si>
  <si>
    <t>α-Amylcinnamaldehyde</t>
  </si>
  <si>
    <t xml:space="preserve">2-Benzylideneheptanal; Amyl cinnamic aldehyde; alpha-Pentylcinnamaldehyde </t>
  </si>
  <si>
    <t>C14H18O</t>
  </si>
  <si>
    <t>CCCCCC(=CC1=CC=CC=C1)C=O</t>
  </si>
  <si>
    <t xml:space="preserve">0, 80, 400, or 4000 ppm equivalent to 0, 6.1, 29.9, or 287.3 mg/kg bw/day (males) and 0, 6.7, 34.9, or 320.3 mg/kg bw/day (females) </t>
  </si>
  <si>
    <t>NOAEL of 400 ppm based on liver and kidney weights. At 4000 ppm, there were significant increases in relative liver weights in both sexes after 14 wk treatment and in males after 6 wk. Relative kidney weights were also increased after 14 wk treatment at 4000 ppm.</t>
  </si>
  <si>
    <t>Carpanini, F. M. B., Gaunt, I. F., Wright, M. G., Grasso, P., &amp; Gangolli, S. D. (1973). Short-term toxicity of amyl cinnamic aldehyde in rats. Food and cosmetics toxicology, 11(4), 725-734.</t>
  </si>
  <si>
    <t>127-51-5</t>
  </si>
  <si>
    <t>α-Isomethylionone</t>
  </si>
  <si>
    <t>Alpha-Cetone, Isomethyl-alpha-ionone, Cetone alpha, Methyl-alpha-isoionone, Isomethylionone, alpha-, (E)-3-methyl-4-(2,6,6-trimethylcyclohex-2-en-1-yl)but-3-en-2-one</t>
  </si>
  <si>
    <t>C14H22O</t>
  </si>
  <si>
    <t>CC1=CCCC(C1/C=C(\C)/C(=O)C)(C)C</t>
  </si>
  <si>
    <t xml:space="preserve">Sprague-Dawley [Crl:CD IGS BR] </t>
  </si>
  <si>
    <t>0, 5, 30, or 500 mg/kg bw/day daily</t>
  </si>
  <si>
    <t>Statistically significant changes in blood chemistry parameters (reduced aspartate aminotransferase [AST], and increased cholesterol, creatinine, and total protein) were observed in both sexes at 500 mg/kg bw/day. There were statistically significant increases in liver and kidney weights in both sexes and in spleen weights in males at 500 mg/kg bw/day. Adaptive hepatocyte enlargement was observed in both sexes at 500 mg/kg bw/day. A greater incidence of higher severity grades of globular accumulations of eosinophilic material was observed in the tubular epithelium in kidneys of males treated with 30 and 500 mg/kg bw/day. This finding may indicate the presence of hydrocarbon nephropathy.</t>
  </si>
  <si>
    <t>Politano et al., 2012</t>
  </si>
  <si>
    <t>Politano, V. T., Lapczynski, A. A., Ritacco, G., &amp; Api, A. M. (2012). Ninety-day toxicity study of alpha-iso-methylionone in rats. International journal of toxicology, 31(6), 595-601.</t>
  </si>
  <si>
    <t>51-03-6</t>
  </si>
  <si>
    <t>Piperonyl butoxide</t>
  </si>
  <si>
    <t xml:space="preserve">Piperonylbutoxide; Butocide; 5-[2-(2-Butoxyethoxy)ethoxymethyl]-6-propyl-1,3-benzodioxole
</t>
  </si>
  <si>
    <t>O(c(c(O1)cc(c2CCC)COCCOCCOCCCC)c2)C1</t>
  </si>
  <si>
    <t>1N,2N,3N,4N,6N,7N,9N,10Y,11N,33N,34N,35aY,38N,39N,40N,41N,42N,43N,44N,45Y,46bY</t>
  </si>
  <si>
    <t>0, 100, 600, or 2000 ppm. WHO: 0, 2.9, 15.5, or 53 mg/kg bw/day for males and 0, 2.7, 16.3, or 71 mg/kg bw/day for females. EPA listed the top dose as 52.8 mg/g bw/day in males.</t>
  </si>
  <si>
    <t>Body weight and liver</t>
  </si>
  <si>
    <t>LOAEL = 52.8 mg/kg/day (M) and 71 mg/kg bw/day (F) based on decrease in body weight gain, and increases in alkaline phosphatase activity, liver weight and hepatocellular hypertrophy.</t>
  </si>
  <si>
    <t>Goldenthal, 1993</t>
  </si>
  <si>
    <t>Goldenthal, E.I. (1993). Evaluation of piperonyl butoxide in a one year chronic dietary toxicity study in dogs. Unpublished report No. 542-005 from International Research and Development Corporation, Mattawan, Michigan, USA. Submitted to WHO by Endura SA, Bologna, Italy, for the Piperonyl Butoxide Task Force, Washington DC, USA. Available from JMPR Piperonyl Butoxide at http://www.inchem.org/documents/jmpr/jmpmono/v95pr15.htm, EPA Reregistration Eligibility Decision for Piperonyl Butoxide (PBO) (2006) at https://www3.epa.gov/pesticides/chem_search/reg_actions/reregistration/red_PC-067501_14-Jun-06.pdf or from WHO Specifications and Evaluations for Public Health Pesticides: Piperonyl Butoxide at https://www.who.int/whopes/quality/PBO_specs_eval_WHO_Sep_2011.pdf</t>
  </si>
  <si>
    <t>Tetrahydroisohumulone</t>
  </si>
  <si>
    <t>3,4-Dihydroxy-5-(3-methylbutyl)-2-(3-methyl-1-oxobutyl)-4-(4-methyl-1-oxopentyl)cyclopent-2-en-1-one; 3,4-Dihydroxy-2-(3-methylbutanoyl)-5-(3-methylbutyl)-4-(4-methylpentanoyl)cyclopent-2-en-1-one</t>
  </si>
  <si>
    <t>C21H34O5</t>
  </si>
  <si>
    <t>CC(C)CCC1C(=O)C(=C(C1(C(=O)CCC(C)C)O)O)C(=O)CC(C)C</t>
  </si>
  <si>
    <t>10, 25, 35, or 50 mg/kg bw/day</t>
  </si>
  <si>
    <t>Chappel et al., 1998</t>
  </si>
  <si>
    <t>Chappel, C. I., Smith, S. Y., &amp; Chagnon, M. (1998). Subchronic toxicity study of tetrahydroisohumulone and hexahydroisohumulone in the beagle dog. Food and chemical toxicology, 36(11), 915-922.</t>
  </si>
  <si>
    <t>14400-67-0</t>
  </si>
  <si>
    <t>2,5-Dimethyl-3(2H)-furanone</t>
  </si>
  <si>
    <t>2,5-Dimethylfuran-3(2H)-one; 2,5-Dimethyl-2,3-dihydrofuran-3-one; 2,5-Dimethylfuran-3-one</t>
  </si>
  <si>
    <t>CC1C(=O)C=C(O1)C</t>
  </si>
  <si>
    <t>Sprague-Dawley [Crl:CD (SD) IGS BR]</t>
  </si>
  <si>
    <t xml:space="preserve">0, 15, 45, or 135 mg/kg bw/day </t>
  </si>
  <si>
    <t xml:space="preserve">Changes in haematology parameters included statistically signiﬁcant decreases in total white blood cell counts and neutrophils,in males only, of the mid- and high-dose groups, with the decrease in white blood cell counts beingslightly more severe in the mid-dose group. ody weight and body weight gain were generally lower in mid- and high-dose males compared to control, reaching statistical signiﬁcance for the study overall. Feed consumptionwas decreased in mid- and high-dose group males and feed efﬁciency was decreased in mid- andhigh-dose males, reaching statistical signiﬁcance for the study overall. In males, the relative liver weights (relative to body weight) were statistically signiﬁcantly increasedat all doses levels, whereas the relative kidney, testes and epididymides were only statisticallysigniﬁcantly increased at the high dose. In females, only the relative liver weights (relative to bodyweight) were sta tistically signiﬁcantly increased at the high-dose level. Increased ratios of kidney andliver weights relative to brain weight were also reported at the 135 mg/kg bw per day dose level for both males and females. </t>
  </si>
  <si>
    <t>Bauter, 2015</t>
  </si>
  <si>
    <t>924-42-5</t>
  </si>
  <si>
    <t>N-(Hydroxymethyl)acrylamide</t>
  </si>
  <si>
    <t>N-(Hydroxymethyl)prop-2-enamide; N-Methylolacrylamide; N-methylol acrylamide; N-methanolacrylamide</t>
  </si>
  <si>
    <t>C4H7NO2</t>
  </si>
  <si>
    <t>OCNC(C=C)=O</t>
  </si>
  <si>
    <t>0, 6, or 12 mg/kg bw/day 5 days/week. Dosing schedule (5/7) adjusted dose levels of 0, 4.2, or 8.4 mg/kg bw/day.</t>
  </si>
  <si>
    <t>Cystic degeneration of the liver was reported in high dose males at a marginally increased incidence (male: vehicle control, 10/50; low dose, 8/50; high dose, 19/50; female: 0/50; 0/21; 2/50).</t>
  </si>
  <si>
    <t xml:space="preserve">National Toxicology Program. (1989). NTP toxicology and carcinogenesis studies of N-methylolacrylamide (CAS no. 924-42-5) in F344/N rats and B6C3F1 mice (gavage studies). National Toxicology Program technical report series, 352, 1-204. Available from NTP at https://ntp.niehs.nih.gov/ntp/htdocs/lt_rpts/tr352.pdf </t>
  </si>
  <si>
    <t>115-95-7</t>
  </si>
  <si>
    <t>Linalyl acetate</t>
  </si>
  <si>
    <t xml:space="preserve">Linalool acetate; Bergamiol; Bergamol; 3,7-Dimethylocta-1,6-dien-3-yl acetate   </t>
  </si>
  <si>
    <t>CC(=CCCC(C)(C=C)OC(=O)C)C</t>
  </si>
  <si>
    <t>1N,2N,3N,4N,6N,7N,9N,10N,23Y,24cY. Carboxylic acid: 1aY (Class I). Tertiary alcohol: 1N,2N,3N,4N,6N,7N,9N,10N,23Y,24N,25N,26bY,27N,28N (Class II)</t>
  </si>
  <si>
    <t>0 or 24 mg/kg bw/day</t>
  </si>
  <si>
    <t>Single dose study; slight retardation of growth was observed in females but was considered by the authors to be biologically insignificant.</t>
  </si>
  <si>
    <t>Oser, 1967</t>
  </si>
  <si>
    <t>Oser, B.L. (1967) Unpublished report cited in FAO Nutrition Meeting Report Series No. 44A, 1968 (Annex 1, reference 15). Available from International programme on Chemical safety WHO Food Additive Series: 42. Available at http://www.inchem.org/documents/jecfa/jecmono/v042je17.htm</t>
  </si>
  <si>
    <t>25057-89-0</t>
  </si>
  <si>
    <t>Bentazon</t>
  </si>
  <si>
    <t>Bentazone; 3-Isopropyl-1H-2,1,3-benzothiadiazin-4(3H)-one 2,2-dioxide; 2,2-Dioxo-3-propan-2-yl-1H-2λ6,1,3-benzothiadiazin-4-one</t>
  </si>
  <si>
    <t>C10H12N2O3S</t>
  </si>
  <si>
    <t>CC(C)N1C(=O)C2=CC=CC=C2NS1(=O)=O</t>
  </si>
  <si>
    <t>1N,2N,3N,4N,6N,7N,9N,10Y,11N,12N,13N,15N,16N,17N,18N, 28N</t>
  </si>
  <si>
    <t xml:space="preserve">F344/Du </t>
  </si>
  <si>
    <t>0, 200, 800, or 4,000 ppm equivalent to 0, 9, 35, or 180 mg/kg bw/day for males and 0, 11, 45, or 244 mg/kg bw/day for females</t>
  </si>
  <si>
    <t>Mean body weights of high-dose male and female rats were significantly lower than controls. Compound-related reductions in food consumption were also reported in mid- and high-dose males. Daily mean water consumption was significantly increased (by 30%) over the control group values in high-dose male and female rats. For mid-dose animals, mean water intake was significantly increased most of the time between weeks 33 and 77 in males and from week 29 onward in females, though not to the extent of the high-dose groups. These included significant increases in urine volume and significant decreases in specific gravity reported in urinalysis. Absolute liver and spleen weights were also significantly decreased in high-dose males at 6, 12, and 24 months; relative weights were significantly decreased at 6 and 24 months. Varrying degrees of intermitted changes in hematological parameters observed in mid- and high-dose groups. Based on the hematological changes (PT and PTT) observed at mid-experiment at the mid-dose level, the NOAEL for systemic toxicity is 200 ppm.</t>
  </si>
  <si>
    <t>Takehara and Tajima, 1984</t>
  </si>
  <si>
    <t>Takehara, K; Tajima, M. (1984) Studies on the 24-month chronic toxicity of bentazon in rats. MRID No. 00142831,00142833,40871701, 40871702, HED Doc. 006459, 007247. Unpublished translation prepared by Nippon Institute for Biological Sciences. Available from EPA IRIS Toxicology Report 0134 at https://cfpub.epa.gov/ncea/iris/iris_documents/documents/toxreviews/0134tr.pdf</t>
  </si>
  <si>
    <t>25394-57-4</t>
  </si>
  <si>
    <t>Spilanthol</t>
  </si>
  <si>
    <t>N-(2-Methylpropyl)deca-2,6,8-trienamide;  (2E,6Z,8E)-N-(2-methylpropyl)deca-2,6,8-trienamide</t>
  </si>
  <si>
    <t>C14H23NO</t>
  </si>
  <si>
    <t>CC=CC=CCCC=CC(=O)NCC(C)C</t>
  </si>
  <si>
    <t>Sprague-Dawley [Crl:SD CD IGS]</t>
  </si>
  <si>
    <t>0, 180, 360, or 1200 ppm equal to 0, 11.8, 23.4, or 80.3 mg/kg bw/day in males and 0, 14.3, 27.9, or 92.5 mg/kg bw/day in females (JECFA)</t>
  </si>
  <si>
    <t>Significantly reduced final body weights (&lt;15%) and body weight gains (-25% compared to controls) in male high-dose animals corresponded to decreases in feed efficiency (-17%), primarily at the beginning of the study, but were not statistically significantly correlated with feed consumption reduction, which was equal across all intake levels. Reductions in feed consumption in mid- and high-dose females (&lt;15%) did not correlate with body weight, body-weight gain or feed-efficiency changes. Decreased absolute adrenal, heart, kidney and liver weights were reported in males of the high-dose group but were not associated with any clinical or histopathological findings. These were considered non-adverse responses in themselves but taken together with the increased incidences observed for submandibular salivary gland hypertrophy in both high-dose males (80%) and females (40%) (the only remarkable finding upon histopathology), and the reductions in body weight and/or feed consumption in high animals, these findings indicate an overall potentially adverse effect of the substance at 1200 mg/ kg feed. JECFA: the NOAEL is 360 ppm, equal to 23 mg/kg bw/day in males and 28 mg/kg bw/per day in females. EFSA NOAEL: 360 ppm.</t>
  </si>
  <si>
    <t>Bauter, 2012</t>
  </si>
  <si>
    <t>Bauter MR (2012). Spilanthol: A 90-day dietary study in rats. Unpublished report (33621) from Product Safety Labs, Dayton, NJ, USA. Submitted to the International Organization of the Flavor Industry, Brussels, Belgium. Submitted to WHO by the International Organization of the Flavor Industry, Brussels, Belgium. Available from WHO Food Additive Series: 73. Safety evaluation of certain food additives (2017) at https://inchem.org/documents/jecfa/jecmono/v73je01.pdf and from EFSA at EFSA Panel on Food Contact Materials, Enzymes, Flavourings and Processing Aids (CEF). (2015). Scientific opinion on flavouring group evaluation 303, revision 1 (FGE. 303Rev1): Spilanthol from chemical group 30. EFSA Journal, 13(1), 3995.</t>
  </si>
  <si>
    <t>119-61-9</t>
  </si>
  <si>
    <t>Benzophenone</t>
  </si>
  <si>
    <t>Diphenyl ketone; Diphenylmethanone; Benzoylbenzene</t>
  </si>
  <si>
    <t>C13H10O</t>
  </si>
  <si>
    <t>C1=CC=C(C=C1)C(=O)C2=CC=CC=C2</t>
  </si>
  <si>
    <t>Target: 0 or 20 mg/kg bw/day for 90 days and 100 or 500 mg/kg bw/day for 28 days. Actual: 0, 18.6, 91.7, or 485.0 mg/kg bw/day for males and 0, 21.6, 102.8, or 557.5 mg/kg bw/day for females.</t>
  </si>
  <si>
    <t>Multiple (liver)</t>
  </si>
  <si>
    <t xml:space="preserve">The body weights of males in the mid- and high-dose groups showed a dose-related negative trend at all intervals. A consistent pattern of statistically significant effects was observed in the means at week 2, 3 and 4. Treatment related changes occurred in erythrocyte count, hemoglobin, hematocrit, bilirubin, total protein and albumin at the mid and high dose levels, although all changes did not occur in both groups on both sexes. There were indications of increased absolute and relative liver and kidney weights in the mid and high dose groups, but this was not statistically consistent for absoulte kidney weights. Histopathology of the liver in the mid and high dose groups showed hepatocellular enlargement with an associated clumping of cytoplasmic basophilic material around the central vein. </t>
  </si>
  <si>
    <t>Burdock et al., 1991</t>
  </si>
  <si>
    <t>Burdock, G. A., Pence, D. H., &amp; Ford, R. A. (1991). Safety evaluation of benzophenone. Food and chemical toxicology, 29(11), 741-750.</t>
  </si>
  <si>
    <t>115-84-4</t>
  </si>
  <si>
    <t>2-Butyl-2-ethylpropanediol</t>
  </si>
  <si>
    <t>2-Butyl-2-ethyl-1,3-propanediol, 2-butyl-2-ethylpropane-1,3-diol</t>
  </si>
  <si>
    <t>C9H20O2</t>
  </si>
  <si>
    <t>CCCCC(CC)(CO)CO</t>
  </si>
  <si>
    <t>0, 15, 150, or 1000 mg/kg bw/day daily</t>
  </si>
  <si>
    <t>There were five unscheduled deaths: a 150 mg/kg bw/d male was found dead, a 150 mg/kg bw/d female was euthanized moribund due to not properly using the right hind limb, and three 1000 mg/kg bw/d males were found dead. No test item-related gross findings were noted. In the four males found dead, kidney findings of minimal nephropathy and mild tubular dilatation was observed. Adverse clinical observations including incidences of reduced activity/subdued behaviour and abnormal respiration and/or locomotion were observed in the majority of males and females that received 1000 mg/kg bw/d. Excessive salivation was also noted in all animals that received 1000 mg/kg bw/d. Minor changes in blood chemistry parameters were also noted where urea levels were higher in males that received 150 or 1000 mg/kg bw/d and total protein and globulin levels were also higher in males that received 1000 mg/kg bw/d. For urinalysis parameters, specific gravity was higher in males that received 1000 mg/kg bw/d. There were no BEPD-related macroscopic observations at terminal euthanasia. BEPD-related increased kidney weights were seen in males that received ≥ 150 mg/kg bw/d and higher liver weights were observed in animals that received 1000 mg/kg bw/d. Following histological evaluation, BEPD-related findings in the kidneys of males included tubular dilatation at ≥ 150 mg/kg bw/d and nephropathy at ≥ 15 mg/kg bw/d. The NOAEL was considered to be 15 mg/kg bw/d for males and 150 mg/kg bw/d for females. This conclusion was based on the adverse clinical observations noted in both males and females at 1000 mg/kg bw/d and also the microscopic findings of tubular dilatation and nephropathy in the kidneys with correlating organ weight changes at 150 mg/kg bw/d and above in males and the unscheduled deaths of males at 150 mg/kg bw/d and above.</t>
  </si>
  <si>
    <t>Unknown, 2014</t>
  </si>
  <si>
    <t xml:space="preserve">Unknown, 2014. Available from ECHA at https://echa.europa.eu/registration-dossier/-/registered-dossier/12725/7/6/2
</t>
  </si>
  <si>
    <t xml:space="preserve"> 542-40-5</t>
  </si>
  <si>
    <t>Norbixin</t>
  </si>
  <si>
    <t>(2E,4E,6E,8E,10E,12E,14E,16E,18E)-4,8,13,17-tetramethylicosa-2,4,6,8,10,12,14,16,18-nonaenedioic acid  Annatto extract (solvent-extracted norbixin)</t>
  </si>
  <si>
    <t>C24H28O4</t>
  </si>
  <si>
    <t>CC(=CC=CC=C(C)C=CC=C(C)C=CC(=O)O)C=CC=C(C)C=CC(=O)O</t>
  </si>
  <si>
    <t>Sprague-Dawley [Crj: CD (SD) IGS]</t>
  </si>
  <si>
    <t xml:space="preserve">Annatto: 0, 1000, 3000, or 9000 ppm in diet. The corresponding group mean achieved actual doses were 0, 79, 240, or 753 mg/kg bw/day for males and 0, 86, 275, or 816 mg/kg bw/day for females. Since the annatto used contained 38.4% norbixin, the corresponding doses of norbixin were 0, 30, 92, or 289 mg/kg bw/day for males and 0, 33, 106, or 313 mg/kg bw/day for females. </t>
  </si>
  <si>
    <t xml:space="preserve">NOEL: males: 30 and females 33 mg/kg bw/day. Slightly (but statistically significant) low erythrocyte volume fractions, concentrations of haemoglobin, red blood cell counts and mean cell volumes were apparent for females at 3000 or 9000 ppm, suggesting slight anaemia caused by annatto F. At 9000 ppm, significantly increased activity of alkaline phosphatase was reported in males. Concentrations of urea, creatinine, glucose, triglyceride and albumin were raised in males and females at 9000 ppm. Concentrations of total protein were raised in females. A very marked increase in absolute and relative liver weights were seen in males treated with annatto F at a concentration of 9000 ppm and in females at 3000 and 9000 ppm. In females at 1000 ppm, only slight, although statistically significant, increases were noted. The weight of the kidney was slightly increased in males and females at 9000 ppm and in males at 3000 ppm. Plasma concentrations of creatinine were raised in animals receiving annatto F at a concentration of 3000 or 9000 ppm, and concentrations of urea were raised in males and females at 9000 ppm. </t>
  </si>
  <si>
    <t>San-Ei Gen F.F.I. Inc., 2002</t>
  </si>
  <si>
    <t>San-Ei Gen F.F.I. Inc. (2002) 90 day oral toxicity study of annatto C (norbixin) in rats. Unpublished report No. 0138 from San-Ei Gen F.F.I. Inc, Osaka, Japan, submitted to WHO. WHO/FAO. Available from Joint Expert Committee on Food Additives (JECFA): Food Additive Series 52: Annatto Extracts at http://www.inchem.org/documents/jecfa/jecmono/v52je03.htm</t>
  </si>
  <si>
    <t>80-05-7</t>
  </si>
  <si>
    <t>Bisphenol A</t>
  </si>
  <si>
    <t>Phenol, 4,4'-(1-methylethylidene)bis-; 4-[2-(4-Hydroxyphenyl)propan-2-yl]phenol</t>
  </si>
  <si>
    <t>C15H16O2</t>
  </si>
  <si>
    <t>CC(C)(C1=CC=C(C=C1)O)C1=CC=C(C=C1)O</t>
  </si>
  <si>
    <t>5</t>
  </si>
  <si>
    <t>0, 0.015, 0.3, 4.5, 75, 750, or 7500 ppm corresponding to 0, 0.001, 0.02, 0.3, 5, 50, or 500 mg/kg bw (ECHA). F0 animals: for a 10-week prebreed exposure period, during mating, during gestation, and females through lactation until weaning. (3 generations)</t>
  </si>
  <si>
    <t>Adult systemic toxicity at 750 and 7500 ppm in all generations included: reduced body weights and body weight gains, reduced absolute and increased relative weanling and adult organ weights (liver, kidneys, adrenals, spleen, pituitary, and brain), and female slight/mild renal and hepatic pathology at 7500 ppm. Reproductive organ histopathology and function were unaffected. Ovarian weights as well as total pups and live pups/litter on postnatal day (PND) 0 were decreased at 7500 ppm, which exceeded the adult maximum tolerated dose (MTD). Mating, fertility, gestational indices; ovarian primordial follicle counts; estrous cyclicity; precoital interval; gestational length; offspring sex ratios; postnatal survival; nipple/areolae retention in preweanling males; epididymal sperm number, motility, morphology; daily sperm production (DSP), and efficiency of DSP were all unaffected. At 7500 ppm, vaginal patency (VP) and preputial separation (PPS) were delayed in F1, F2, and F3 offspring, associated with reduced body weights. Anogenital distance (AGD) on PND 0 was unaffected for F2 and F3 males and F3 females (F2 female AGD was increased at some doses, not at 7500 ppm, and was considered not biologically or toxicologically relevant). Adult systemic no observed adverse effect level (NOAEL) = 75 ppm (5 mg/kg/day); reproductive and postnatal NOAELs = 750 ppm (50 mg/kg/day). There were no treatment-related effects in the low-dose region (0.001–5 mg/kg/day) on any parameters and no evidence of nonmonotonic dose-response curves across generations for either sex. BPA should not be considered a selective reproductive toxicant, based on the results of this study.</t>
  </si>
  <si>
    <t>Tyl et al., 2002</t>
  </si>
  <si>
    <t>Tyl, R. W., Myers, C. B., Marr, M. C., Thomas, B. F., Keimowitz, A. R., Brine, D. R., ... &amp; Waechter, J. M. (2002). Three-generation reproductive toxicity study of dietary bisphenol A in CD Sprague-Dawley rats. Toxicological Sciences, 68(1), 121-146.</t>
  </si>
  <si>
    <t>51115-67-4</t>
  </si>
  <si>
    <t>2-Isopropyl-N,2,3-trimethylbutyramide</t>
  </si>
  <si>
    <t>C10H21NO</t>
  </si>
  <si>
    <t>CC(C)C(C)(C(C)C)C(=O)NC</t>
  </si>
  <si>
    <t xml:space="preserve">0, 1, 2, 5, 10, or 50 mg/kg bw/day
</t>
  </si>
  <si>
    <t xml:space="preserve">Kidney and liver
</t>
  </si>
  <si>
    <t xml:space="preserve">Females at the 50 mg/kg bw/day had significant increases in the absolute and relative liver weights and in absolute kidney weights at the 92- and 93-day necropsies. The NOEL was 5 mg/kg bw/day for males and 10 mg/kg bw/day for females, on the basis of histopathological lesions (tubular dilation with casts and hyaline droplet formation) in the kidneys of male rats. However female group chosen for NEL because males tested positive for alpha-2-u-globulin type nephropathy, which is not relevant to humans. 
</t>
  </si>
  <si>
    <t>Cheng, 1982</t>
  </si>
  <si>
    <t xml:space="preserve">Cheng, M.C. (1982) A subchronic oral toxicity study of T0332.04 in rats. Sugy No. 80063, Vol. 1. Hazelton Laboratories, Madison, Wisconsin, USA. Unpublished report to the Flavor and Extract Manufacturers Association. Submitted to WHO by the Flavor and Extract Manufacturers Association of the United States, Washington DC, USA. Available from JECFA Monograph 56je13: Aliphatic and Aromatic Amines and Amides at http://www.inchem.org/documents/jecfa/jecmono/v56je13.pdf
</t>
  </si>
  <si>
    <t>119-53-9</t>
  </si>
  <si>
    <t>Benzoin</t>
  </si>
  <si>
    <t>2-Hydroxy-1,2-diphenylethanone; Bitter almond oil camphor; 2-Hydroxy-2-phenylacetophenone; Benzoylphenylcarbinol</t>
  </si>
  <si>
    <t>C14H12O2</t>
  </si>
  <si>
    <t>C1=CC=C(C=C1)C(C(=O)C2=CC=CC=C2)O</t>
  </si>
  <si>
    <t>0, 500, 1500, 5000, 15000, or 50000 mg/kg for corresponding to average daily intakes of 0, 50, 150, 500, 1500, or 5000 mg/kg bw, respectively (JECFA). Second 90-day study: 0, 30, 60, 120, 250, or 500 mg/kg, corresponding to average daily intakes of 0, 3, 6, 12, 25, or 50 mg/kg bw, respectively (JECFA)</t>
  </si>
  <si>
    <t>First study: A depression in the mean body weight gain of more than 10% was observed in rats receiving the 5,000, 15,000, or 50,000 ppm. A dose-related increase in the incidence and severity of interstitial nephritis was observed in all treated rats. Scattered vacuolated hepatocytes were present in the liver of all the females that received the 15,000 or 50,000 ppm doses. A second 90-day subchronic study was conducted in rats at lower doses to determine the dose level at which there would be no compound-related interstitial nephritis. An increased incidence of interstitial nephritis characterized by focal areas of regenerative tubule epithelium and lymphocytes was observed in the kidneys of male rats receiving 250 or 500 ppm. The incidence of nephritis in all other dosed groups was comparable with that observed in the controls. JECFA: NOAEL females: 50 mg/kg bw/day and males: 12 mg/kg bw/day.</t>
  </si>
  <si>
    <t>NTP, 1980</t>
  </si>
  <si>
    <t>127-41-3</t>
  </si>
  <si>
    <t>Alphaline 70; (E)-4-(2,6,6-Trimethyl-2-cyclohexen-1-yl)-3-buten-2-one</t>
  </si>
  <si>
    <t>C13H20O</t>
  </si>
  <si>
    <t>O=C(\C=C\C1C(=C/CCC1(C)C)\C)C</t>
  </si>
  <si>
    <t>0, 10, or 100 mg/kg bw/day</t>
  </si>
  <si>
    <t xml:space="preserve">Increased liver weights were seen at both treatment levels, but in the absence of histopathological changes, they were judged by the authors to be associated with increased physiological demand and not of toxicological significance. In the high-dose group, there was a reduction of weight gain, food consumption, increased water intakes, and mild renal functional changes. However, no histopathology was evident in the kidneys or livers.  </t>
  </si>
  <si>
    <t>Gaunt et al., 1983</t>
  </si>
  <si>
    <t>Gaunt I.F., Butler W.H., and Ford G.P. (1983) The short-term (90 day) toxicity of alpha- and beta-ionones in rats. Unpublished report to the International Organisation of the Flavor Industry (IOFI). Performed by the British Industrial Biological Research Association (BIBRA). Available from Api, A. M., Belsito, D., Bhatia, S., Bruze, M., Calow, P., Dagli, M. L., ... &amp; Wilcox, D. K. (2016). RIFM fragrance ingredient safety assessment, α-Ionone, CAS Registry Number 127-41-3. Food and Chemical Toxicology, 97, S1-S10.</t>
  </si>
  <si>
    <t>531-95-3</t>
  </si>
  <si>
    <t>Equol</t>
  </si>
  <si>
    <t>(S)-3,4-dihydro-3-(4-hydroxyphenyl)-2H-1-benzopyran-7-ol</t>
  </si>
  <si>
    <t>C15H14O3</t>
  </si>
  <si>
    <t>OC1=CC=C2C(OC[C@H](C3=CC=C(O)C=C3)C2)=C1</t>
  </si>
  <si>
    <t>0, 1000, or 2000 mg/kg bw/day extract corresponding to approximately 0, 5.97, or 11.94 mg/kg bw/day of equol in the extract</t>
  </si>
  <si>
    <t>Yee et al., 2008</t>
  </si>
  <si>
    <t>Yee, S., Burdock, G. A., Kurata, Y., Enomoto, Y., Narumi, K., Hamada, S., &amp; Ueno, T. (2008). Acute and subchronic toxicity and genotoxicity of SE5-OH, an equol-rich product produced by Lactococcus garvieae. Food and chemical toxicology, 46(8), 2713-2720.</t>
  </si>
  <si>
    <t>446-72-0</t>
  </si>
  <si>
    <t>Genistein</t>
  </si>
  <si>
    <t>5,7-Dihydroxy-3-(4-hydroxyphenyl)chromen-4-one; 4',5,7-Trihydroxyisoflavone</t>
  </si>
  <si>
    <t>C15H10O5</t>
  </si>
  <si>
    <t>C1=CC(=CC=C1C2=COC3=CC(=CC(=C3C2=O)O)O)O</t>
  </si>
  <si>
    <t>1N,2N,3N,4N,6N,7N,9N,10Y,11N,13N,15Y,28N</t>
  </si>
  <si>
    <t>Sprague-Dawley [CD23/NCTR BR]</t>
  </si>
  <si>
    <t>4.0</t>
  </si>
  <si>
    <t xml:space="preserve">0, 5, 100, or 500 ppm. 5 ppm ranged between 0.2 and 0.7 mg/kg bw/day, 100 ppm ranged between 4.0 and 14.9 mg/kg bw/day, and 500 ppm ranged between 20.2 and 74.7 mg/kg bw/day. </t>
  </si>
  <si>
    <t>Mean body weights of 500 ppm F1C females were less than those of the controls throughout the study. Mean body weights of 500 ppm F1T140 rats were less than those of the controls throughout the study. Other than a minimal (&lt;10%) depression of feed consumption during several early weeks in F1C and F1T140 females, genistein did not show any consistent effects on feed consumption in this study. Exposure to 500 ppm genistein resulted in an acceleration of the onset of aberrant cycles that was highly significant. In addition, for the F3T21 animals, all models showed a significant effect of exposure to 100 ppm genistein, and two models showed a significant effect of exposure to 5 ppm. It should be noted that the P values provided were not adjusted for multiple comparisons, and the effects at 5 and 100 ppm should thus be considered marginal. In all cases, the prevalent stage that caused the judgment of aberrant cycling was estrus, which appeared consistent with an acceleration of the senescence pattern typical of the Sprague-Dawley rat. Significant effects of genistein exposure on organ weights in males were limited to the prostate gland and the liver. The absolute and relative weights of the lateral prostate gland, the relative weight of the dorsal prostate gland, and the relative weight of the liver were significantly increased in 500 ppm F1C males. Absolute and relative liver weights of 500 ppm F3T21 males and relative liver weight of 100 ppm F3T21 males were significantly decreased. In female rats, the absolute and relative weights of the pituitary gland were significantly increased in the 500 ppm F1C, 500 ppm F1T140, and 100 ppm F3T21 groups. With the exception of the increased weights of the pituitary gland in females, observed organ weight changes in genistein-exposed rats were not clearly associated with adverse histopathologic effects. In F1C females, there was a significant positive trend in the incidences of mammary gland adenoma or adenocarcinoma (combined) regardless of whether an unmodified or natural log-transformed dose scale was used in the analysis, and the incidence in the 500 ppm group was significantly greater than that in the control group. In 5 and 100 ppm F1T140 females, the combined incidences of adenoma and adenocarcinoma were less than those in the control or 500 ppm groups; however, these were not statistically significant differences. Incidences of alveolar/ductal hyperplasia of the mammary gland were significantly increased on PND 140 in genistein-exposed males in the multigenerational reproductive toxicology study, particularly in continuously exposed (F1 and F2) generations. In contrast, while positive trends in the incidences of male mammary gland hyperplasia were observed in the F1C and F1T140 study arms, incidences in the 500 ppm groups (about 20%) were considerably less than the rates of 60% and 72% observed in some of the 500 ppm groups in the multigenerational reproductive toxicology study. Pituitary gland: As expected, the incidences of adenoma or carcinoma (combined) were greater in females than in males. Significant positive trends (using both dose scales) occurred in the incidences of adenoma or carcinoma (combined) in F1C and F1T140 females, and the incidence was significantly increased in the 500 ppm F1C group. Pancreatic Islets: A significant positive trend (unmodified dose scale only) occurred in the incidences of adenoma or carcinoma (combined) in F1C males, although no exposed group differed significantly from the controls. There is little evidence that the slight increases in the incidences of these lesions in the current study are biologically meaningful.</t>
  </si>
  <si>
    <t>National Toxicology Program. (2008). Toxicology and carcinogenesis studies of genistein (Cas No. 446-72-0) in Sprague-Dawley rats (feed study). National Toxicology Program technical report series, (545), 1-240. Available from NTP at https://ntp.niehs.nih.gov/ntp/htdocs/lt_rpts/tr545.pdf</t>
  </si>
  <si>
    <t>97683-31-3</t>
  </si>
  <si>
    <t>Azuletil sodium (KT1-32)</t>
  </si>
  <si>
    <t>Egualen sodium; Sodium;3-ethyl-7-propan-2-ylazulene-1-sulfonate</t>
  </si>
  <si>
    <t>C15H17NaO3S</t>
  </si>
  <si>
    <t>CCC1=C2C=CC=C(C=C2C(=C1)S(=O)(=O)[O-])C(C)C.[Na+]</t>
  </si>
  <si>
    <t>1N,2N,3N,4Y,5aY,6N,7N,9N,10N,23N,29Y,33N,34N,35bY,36aY,37N,47cY</t>
  </si>
  <si>
    <t>0, 4, 30, or 200 mg/kg bw/day for 52 weeks followed by a 13-week recovery period</t>
  </si>
  <si>
    <t>Abnormal gait, due to stiffened limbs was seen in animals receiving 200 mg/kg between 2.5 and 5 hours after dosing, particularly in the early part of the study; tis was occasionally associated with collapse. Salivation immediately before and after dosing and emesis were seen in dogs treated with 200 mg/kg, especially females. Females treated at 200 mg/kg had a slightly high incidence of diarrhoea in comparison with controls. After 51 weeks of treatment and after 13 weeks of the reverisibilty period, plasma urea and creatinine concentrations were slightly higher than in controls in dogs receiving 200 mg/kg bw/day. In males at the 200 mg/kg bw dose level, phospholipid and cholesterol concentrations were lower than in controls throughout the treatment period. Animals treated at 200 mg/kg had high urine volume and low specific gravity; lesser effects were evident in groups receiving lower dosages in which the changes were smaller and were seen in fewer animals. Water consumption was higher in treated animals than in controls; with the exeption of females treated at the highest dosagee, there was no clear relationship to dosage. Microscopic examination indicated effects of treatment in the kidney and stomach. In a few animals of each treated groups there regenerating and/or dilated cortical tubules; these findings were minimal or slight and bilateral only in two high dose females, in which some medullary tubules were also dilated. After 13 weeks without treatment, minimal unilateral cortical tubule regeneration was seen in one high dose male. In the stomach there was mucosal atrophy in the fundus with associated depletion of the parietal cells in one female from each treated group and in three males which had received 4 or 30 mg/kg bw. There was no relationship to dosage in either severity or incidence of these stomach changes which were not seen in any animal following the reversibility period. It was concluded that treatment with the test substance was associated with transient spasticity of the limbs and with morphological change in the stomach and kidney; renal function was also affected with associated clinical changes. The chages were shown to be reversible. Author NOAEL: 4 mg/kg bw/day.</t>
  </si>
  <si>
    <t>Chapman et al., 1990</t>
  </si>
  <si>
    <t>Chapman, E., Matsumoto, M., Tomiyama, A., Virgo, D., &amp; Wooley, A. H. (1990). 52-Week oral toxicity study with 13-week reversibility period in dogs with azuletil sodium (KT1-32). Yakuri to chiryo, 18(11), 261-288.</t>
  </si>
  <si>
    <t>95-65-8</t>
  </si>
  <si>
    <t>3,4-Dimethylphenol</t>
  </si>
  <si>
    <t>3,4-Xylenol</t>
  </si>
  <si>
    <t>CC1=C(C=C(C=C1)O)C</t>
  </si>
  <si>
    <t>0, 1.4, or 14 mg/kg bw/day for 8 months</t>
  </si>
  <si>
    <t>14 mg/kg/day (LOAEL) resulted in body weight, blood pressure and histopathological changes in internal organs.</t>
  </si>
  <si>
    <t>Veldre and Janes, 1979</t>
  </si>
  <si>
    <t>Veldre. I.A. and H.J. Janes. 1979. Toxicological studies of shale oils, some of their components and commercial products. Environ. Health Perspect. 30: 141-146. A summary is also available from EPA IRIS 3,4-Dimethylphenol at https://cfpub.epa.gov/ncea/iris/iris_documents/documents/subst/0231_summary.pdf</t>
  </si>
  <si>
    <t>129-67-9</t>
  </si>
  <si>
    <t>Disodium endothall</t>
  </si>
  <si>
    <t>7-Oxabicyclo[2.2.1]heptane-2,3-dicarboxylic acid, disodium salt; Disodium;7-oxabicyclo[2.2.1]heptane-2,3-dicarboxylate</t>
  </si>
  <si>
    <t>C8H8O5Na2</t>
  </si>
  <si>
    <t>C1CC2C(C(C1O2)C(=O)[O-])C(=O)[O-].[Na+].[Na+]</t>
  </si>
  <si>
    <t>0, 100, 300, or 800 ppm. The concentration in the high-dose group was gradually increased over months 19-22 to a final concentration of 2000 ppm. EPA: 300 ppm=6 mg endothall/kg bw/day</t>
  </si>
  <si>
    <t xml:space="preserve">At necropsy, increased absolute and relative weights of stomach and small intestine were noted in intermediate and high-dose dogs. Increased "mucosal gland activity" was noted in the stomachs of high-dose dogs, along with slight edema of the pyloric region. Note: In a 2-generation reproductive study, no NOEL was established and the LOEL was 2 mg/kg bw/day for male and 2.3 mg/kg bw/day for female rats based on proliferative lesions of the gastric epithelium (both sexes). EPA MRID numbers: 43152101 and 43629301. In a combined chronic/oncogenicity feeding toxicity study in rats (MRID 41040301), at 150 ppm (males: 6 mg/kg bw/day and females: 8 mg/kg bw/day), these effects were not observed. Stomach effects were only observed in males starting 600 ppm and in females starting 900 pm. </t>
  </si>
  <si>
    <t>Pennwalt Agchem., 1965</t>
  </si>
  <si>
    <t>Pennwalt Agchem. 1965. MRID No. 00101735. Available from EPA. Write to FOI, EPA, Washington, DC 20460. Available from EPA (IRIS 0155) at https://cfpub.epa.gov/ncea/iris/iris_documents/documents/subst/0155_summary.pdf.Reference for note for nEL conclusion: EPA, 2004. Memorandum: Endothall: Toxicology Disciplinary Chapter for the Reregistration Eligibility Decision Document (RED). TXR #0052293. PC 038901, 38904, 38905. Available from Registration.gov at https://www.regulations.gov/document/EPA-HQ-OPP-2004-0370-0117</t>
  </si>
  <si>
    <t>60-12-8</t>
  </si>
  <si>
    <t>Benzeneethanol</t>
  </si>
  <si>
    <t>Phenethyl alcohol; 2-Phenylethanol</t>
  </si>
  <si>
    <t>C1(=CC=CC=C1)CCO</t>
  </si>
  <si>
    <t>270</t>
  </si>
  <si>
    <t xml:space="preserve">0, 1000, 3000, or 10000 ppm equivalent to 0, 83, 270, or 800 mg/kg bw/day (JECFA) on GD 6-15. Note: EFSA and EPA: 3000 ppm is 266 mg/kg bw/day. Discepancy regarding top dose: 10000 ppm (EFSA and JECFA, 5000 ppm (EPA). </t>
  </si>
  <si>
    <t xml:space="preserve">Maternal bodyweight
</t>
  </si>
  <si>
    <t>Treatment at the highest dose had a negligible detrimental effect on uterine development. Although there was clear evidence of impaired weight gain in dams after initial treatment, fetal development was virtually unaffected, the only possible exception being a marginal delay in ossification, which is usually considered to be transient and self-correcting during postnatal maturation. EFSA NOAEL: mid-dose, EPA HPV NOAEL: high-dose. JECFA NOAEL: not stated.</t>
  </si>
  <si>
    <t>Bottomley et al., 1987</t>
  </si>
  <si>
    <t>Bottomley, A.M., Ratcliffe, H.E., John, D.M., Anderson, A. &amp; Dawe, I.S. (1987) Effect of dietary administration of micro-encapsulated phenylethyl alcohol on pregnancy of the rat (embryotoxicity study). Unpublished report to RIFM. Submitted to WHO by Flavor and Extract Manufacturers’ Association of the United States. Available from JECFA WHO Food Additive Series: 50. Phenylethyl alcohol, aldehyde, acid and related acetals and esters and related substances at https://inchem.org/documents/jecfa/jecmono/v50je11.htm and from European Food Safety Authority (EFSA). (2009). Flavouring Group Evaluation 14, Revision 1 (FGE. 14Rev1): Phenethyl alcohol, aldehyde, acetals, carboxylic acid and related esters from chemical group 15 and 22‐Opinion of the Scientific Panel on Food Additives, Flavourings, Processing Aids and Materials in Contact with Food. EFSA Journal, 7(1), 930. Also available from EPA HPV at https://ofmpub.epa.gov/oppthpv/Public_Search.PublicTabs?SECTION=1&amp;epcount=6&amp;v_rs_list=25003396,25003388,25003380,25003372,25003412,25003405</t>
  </si>
  <si>
    <t>491-80-5</t>
  </si>
  <si>
    <t>Genistein 4-methyl ether</t>
  </si>
  <si>
    <t>4'-Methylgenistein; 5,7-Dihydroxy-4'-methoxyisoflavone; Biochanin A</t>
  </si>
  <si>
    <t>C16H12O5</t>
  </si>
  <si>
    <t>COC1=CC=C(C=C1)C2=COC3=CC(=CC(=C3C2=O)O)O</t>
  </si>
  <si>
    <t>0, 0.5, or 50 mg/kg bw/day on days 5-16 for 10 days</t>
  </si>
  <si>
    <t>Mishra et al., 2008</t>
  </si>
  <si>
    <t>Mishra, P., Kale, R. K., &amp; Kar, A. (2008). Chemoprevention of mammary tumorigenesis and chemomodulation of the antioxidative enzymes and peroxidative damage in prepubertal Sprague Dawley rats by Biochanin A. Molecular and cellular biochemistry, 312(1-2), 1-9.</t>
  </si>
  <si>
    <t>3858-78-4</t>
  </si>
  <si>
    <t>n-Butylamine hydrochloride</t>
  </si>
  <si>
    <t>Butan-1-amine hydrochloride</t>
  </si>
  <si>
    <t>C4H12ClN</t>
  </si>
  <si>
    <t>CCCCN.Cl</t>
  </si>
  <si>
    <t>0, 100, 400, or 1000 mg/kg bw/day on GD 6-15</t>
  </si>
  <si>
    <t>1000 mg/kg reduced maternal feed consumption, increased early post-implantation losses (embryonic resorptions), reduced fetal and placental weight, and retarded skeletal development (incomplete skull and sternebral ossification), and produced malformations (filiform/kinked tail, enlarged cardiac ventricular chamber(s), malpositioned heart, aortic arch atresia, diaphragmatic hernia); 100 mg/kg was the NOAEL for prenatal developmental toxicity; 400 mg/kg, the maternal no-effect level, produced only malformations (aortic arch atresia, malpositioned heart, diaphragmatic hernia).</t>
  </si>
  <si>
    <t>Gamer et al.,2002</t>
  </si>
  <si>
    <t>Gamer, A. O., Heliwig, J., &amp; Van Ravenzwaay, B. (2002). Developmental toxicity of oral n-butylamine hydrochloride and inhaled n-butylamine in rats. Food and chemical toxicology, 40(12), 1833-1842.</t>
  </si>
  <si>
    <t>87-66-1</t>
  </si>
  <si>
    <t>Pyrogallol</t>
  </si>
  <si>
    <t>Benzene-1,2,3-triol; 1,2,3-Trihydroxybenzene</t>
  </si>
  <si>
    <t>C6H6O3</t>
  </si>
  <si>
    <t>C1(O)=C(O)C(O)=CC=C1</t>
  </si>
  <si>
    <t>0, 100, 200, or 300 mg/kg bw/day on GD 6-15</t>
  </si>
  <si>
    <t>A significant reduction in mean maternal weight gain was noted at the high dose level. The high dose level of pyrogallol was fetotoxic as evidenced by a decrease in fetal body weights. Evaluation of the number of gross, visceral, or skeletal anomalies/variations revealed no statistically significant differences between dye treated and control groups.</t>
  </si>
  <si>
    <t>Picciano et al., 1982, 1983</t>
  </si>
  <si>
    <t>Picciano, J. C., W. E. Morris, and B. A. Wolf. 1982. The absence of teratogenic effects of several oxidative dyes in Sprague-Dawley rats. J. Am. Coll. Toxicol. 1(3):155. &amp; Picciano, J. C., Morris, W. E., Kwan, S., &amp; Wolf, B. A. (1983). Evaluation of the teratogenic and mutagenic potential of the oxidative dyes, 4-chlororesorcinol, m-phenylenediamine, and pyrogallol. Journal of the American College of Toxicology, 2(4), 325-333.</t>
  </si>
  <si>
    <t>142-96-1</t>
  </si>
  <si>
    <t>Dibutyl ether</t>
  </si>
  <si>
    <t>Di-n-butyl ether; 1-Butoxybutane</t>
  </si>
  <si>
    <t>C8H18O</t>
  </si>
  <si>
    <t>CCCCOCCCC</t>
  </si>
  <si>
    <t>1N,2N,3N,4N,6N,7N,9N,10N,11N,23Y,24N,25N,26aY,27N,28N</t>
  </si>
  <si>
    <t>CD/Crl:CD</t>
  </si>
  <si>
    <t>14</t>
  </si>
  <si>
    <t>0, 100, 300, or 1000 mg/kg bw/day on GD 6-19</t>
  </si>
  <si>
    <t>Developmental effects (fetal weight reduction, skeletal retardations in form of missing or incomplete ossification of the hyoid, caudal vertebral bodies and 5th metacarpalia, and soft tissue variations in form of dilation of the 4th cerebral ventricle) were found at the maternally toxic dose level of 1000 mg/kg bw. Signs of maternal toxicity at 1000 mg/kg bw/day were piloerection, a reduction in body weight and food intake and an increase in water consumption, absolute and relative liver weights, and plasma aspartate aminotransferase activity. Maternal and developmental NOAEL: 300 mg/kg bw/day</t>
  </si>
  <si>
    <t>Unknown, 2005</t>
  </si>
  <si>
    <t>Unknown, 2005. Summary is available from ECHA at https://echa.europa.eu/registration-dossier/-/registered-dossier/11808/7/9/3 and from OECD ENV/JM/MONO(2012)4/PART5 at https://www.oecd.org/officialdocuments/publicdisplaydocumentpdf/?cote=env/jm/mono(2012)4/part5&amp;doclanguage=en</t>
  </si>
  <si>
    <t>32210-23-4</t>
  </si>
  <si>
    <t>4-tert-Butylcyclohexyl acetate</t>
  </si>
  <si>
    <t>P-tert-Butylcyclohexyl acetate; Vertenex; (4-tert-butylcyclohexyl) acetate; 4-tBCHA</t>
  </si>
  <si>
    <t>CC(=O)OC1CCC(CC1)C(C)(C)C</t>
  </si>
  <si>
    <t>0, 0, 40, 160, or 640 mg/kg bw/day on GD 7-20</t>
  </si>
  <si>
    <t xml:space="preserve">Increased salivation was observed at 160 and 640 mg/kg bw/day. The 640 mg/kg bw/day dosage was associated with the presence of a red perioral substance, ungroomed, sparse hair coat on the limbs, localized alopecia, reduced feed and body weight gains, or body weight losses, and mortality. Fetal body weights also were reduced at 640 mg/kg bw/day. This effect was associated with transient delays in fetal development, including significant increases in fetal incidences of moderate enlargement of the renal pelvis and reversible delays in ossification of the caudal vertebrae, fore and hind limb phalanges, and hind limb metatarsals. Maternal and developmental NOAELs were 160 mg/kg bw/day. </t>
  </si>
  <si>
    <t>Politano, V. T., McGinty, D., Lewis, E. M., Hoberman, A. M., Diener, R. M., &amp; Api, A. M. (2012). Evaluation of the Developmental Toxicity of 4-Tert-Butylcyclohexyl Acetate in Sprague-Dawley Rats. International journal of toxicology, 31(5), 477-482.</t>
  </si>
  <si>
    <t>130-13-2</t>
  </si>
  <si>
    <t>Sodium naphthionate</t>
  </si>
  <si>
    <t>Naphthemol; Sodium 4-amino-1-naphthalenesulfonate; sodium 4-aminonaphthalene-1-sulfonate; Naphthionine; Sodium 1-naphthylamine-4-sulfonate; 1-Naphthalenesulfonic acid, 4-amino-, sodium salt (1:1)</t>
  </si>
  <si>
    <t xml:space="preserve">C10H8NNaO3S </t>
  </si>
  <si>
    <t>C1=CC=C2C(=C1)C(=CC=C2S(=O)(=O)[O-])N.[Na+]</t>
  </si>
  <si>
    <t>A significant increase in the number of litters with multiple resorptions followed treatment with sodium naphthionate at 200 mg/kg. At the 100 mg/kg dose level produced a significant increase in the percentage of foetuses with sternebral abnormalities, but did not affect the incidence of soft-tissue abnormalities at any dose level.</t>
  </si>
  <si>
    <t>58654-67-4</t>
  </si>
  <si>
    <t>5-Methyl-2-octanone</t>
  </si>
  <si>
    <t>5-Methyloctan-2-one; Methyl 3-methylhexyl ketone</t>
  </si>
  <si>
    <t>C9H18O</t>
  </si>
  <si>
    <t>CCCC(C)CCC(=O)C</t>
  </si>
  <si>
    <t>Sprague-Dawley [Charles River COBS, CD(SD)BR]</t>
  </si>
  <si>
    <t>0, 1000, 2000, or 4000 mg/kg 5 days a week for 3 weeks. Dosing schedule adjusted dose levels are 0, 714.3, 1429, and 2857 mg/kg bw/day. As the material contained 72.29% 5-methyl-2-octane, the doses of 5-methyl-2-octanone were 0, 516.4, 1033, and 2065 mg/kg bw/day.</t>
  </si>
  <si>
    <t>O’Donoghue et al., 1982</t>
  </si>
  <si>
    <t>O'Donoghue, J. L., Krasavage, W. J., DiVincenzo, G. D., &amp; Ziegler, D. A. (1982). Commercial-grade methyl heptyl ketone (5-methyl-2-octanone) neurotoxicity: contribution of 5-nonanone. Toxicology and applied pharmacology, 62(2), 307-316.</t>
  </si>
  <si>
    <t>821-55-6</t>
  </si>
  <si>
    <t>2-Nonanone</t>
  </si>
  <si>
    <t>Nonan-2-one; Heptyl methyl ketone; Methyl heptyl ketone; MHK; beta-Nonanone</t>
  </si>
  <si>
    <t>CCCCCCCC(C)=O</t>
  </si>
  <si>
    <t>0, 1000, 2000, or 4000 mg/kg bw 5 days a week. Dosing schedule (5/7) adjusted dose levels are 714.3, 1,429, or 2,857 mg/kg bw/day.</t>
  </si>
  <si>
    <t>3 rats died within 24 to 28 hours and depression and prostration were observed in 4000 mg/kg treated rats as compared to control. No effects were observed on Body weight and weight gain,food consumption and haematology of treated rats as compared to control. Significant increase in absolute and relative liver weight and slightly increased absolute and relative kidney weight were observed in 1000 and 2000 mg/kg. in addition, serosal hemorrhage in the jejunum, porphyrin stained tears, congestion of the liver and a small contracted spleen and minor acute bronchitis and severe congestion, edema and atelectasis, moderate congestion and interstitial pneumonia in lung, moderate hyperplasia of the epithelium of the non-glandular mucosa of the stomach, moderate hepatocyte hypertrophy, characterized by an increase in the absolute volume of the cytoplasm, a decrease in basophilic grandular cytoplasm and enlarged, vesicular nuclei with prominent nucleoli and Enlarged hepatocytes impinged on the sinusoidal space reducing its volume in liver, dilatation of the lumena of the renal tubules and multiple hemorrhages into the lamina propria and submocosa of the urinary bladder, congested and cells of the zona fasiculata were hypertrophied in adrenal gland, congestion in Bone marrow and brain, Atrophy of the mesenteric adipose tissue were observed in 4000 mg/kg dose group. Minor to severe degree of hyperplasia of the epithelium of the nonglandular mucosa was observed in stomach and minor to moderate degree of hepatocyte hypertrophy were observed in 2000 mg/kg treated rats as compared to control. Therefore, NOAEL was considered to be 1000 mg/kg when CD, COBS male rats treated with Methyl heptyl ketone.</t>
  </si>
  <si>
    <t>Krasavage and O'Donoghue, 1994</t>
  </si>
  <si>
    <t>NTRL: Walter J. Krasavage, John L. O'Donoghue (1994). Repeated Oral Administration of Five Ketones and n-Heptane to Rats. EASTMAN KODAK CO-Company report TSCA Document Processing Center (TS-790), January 21, 1980, page 1-81, NTRL- OT80556691). Also available from ECHA at https://echa.europa.eu/mt/registration-dossier/-/registered-dossier/17523/7/6/2/?documentUUID=a13a5c4b-ccf0-4141-9998-897ec81d0bd3</t>
  </si>
  <si>
    <t>2996-92-1</t>
  </si>
  <si>
    <t>Trimethoxyphenylsilane</t>
  </si>
  <si>
    <t>Phenyltrimethoxysilane; Trimethoxy(phenyl)silane</t>
  </si>
  <si>
    <t>C9H14O3Si</t>
  </si>
  <si>
    <t>CO[Si](OC)(OC)C1=CC=CC=C1</t>
  </si>
  <si>
    <t>1N,2N,3N,4Y,5d(ii)Y</t>
  </si>
  <si>
    <t xml:space="preserve">0, 100, 250, or 500 mg/kg bw/day. Males: from 2 weeks prior to mating for at least 4 weeks and females: from 2 weeks prior to mating for at about 7 weeks. </t>
  </si>
  <si>
    <t>Urinary bladder</t>
  </si>
  <si>
    <t>Harlan Laboratories Ltd., 2009</t>
  </si>
  <si>
    <t xml:space="preserve">Harlan Laboratories Ltd. (2009) Combined Repeated Dose Toxicity Study with the Reproduction/Developmental Toxicity Screening Test in the Han Wistar Rat. Study Number B88773. Available from ECHA at https://echa.europa.eu/registration-dossier/-/registered-dossier/14391/7/9/2/?documentUUID=bd94cd9f-0053-49c7-8f81-12a492ef2dea and OECD SIDS at https://hpvchemicals.oecd.org/UI/handler.axd?id=b4b99522-465f-4a45-a04f-7eee11475337 </t>
  </si>
  <si>
    <t>1912-84-1</t>
  </si>
  <si>
    <t xml:space="preserve">Stannous oleate </t>
  </si>
  <si>
    <t>Tin dioleate; Bis[[(Z)-octadec-9-enoyl]oxy]tin; (Z)-Octadec-9-enoate; tin(+2) tetrahydride cation (MW: 681.63 but has 2 identical subunits)</t>
  </si>
  <si>
    <t>C36H66O4Sn</t>
  </si>
  <si>
    <t xml:space="preserve">CCCCCCCCC=CCCCCCCCC(=O)[O-].CCCCCCCCC=CCCCCCCCC(=O)[O-].[Sn+2] </t>
  </si>
  <si>
    <t>1N,2N,3N,4Y,5e(i)Y(Class II). Oleate: 1aY(Class I)</t>
  </si>
  <si>
    <t>0, 0.03, 0.10, 0.30, or 1.00% corresponding to approximately 0, 15, 50, 150, or 500 mg/kg bw/day</t>
  </si>
  <si>
    <t>De Groot et al., 1973</t>
  </si>
  <si>
    <t>De Groot, A. P., Feron, V. J., &amp; Til, H. P. (1973). Short-term toxicity studies on some salts and oxides of tin in rats. Food and cosmetics toxicology, 11(1), 19-30.</t>
  </si>
  <si>
    <t>814-94-8</t>
  </si>
  <si>
    <t>Stannous oxalate</t>
  </si>
  <si>
    <t>Tin(II) oxalate; Tin oxalate; Tin(2+) oxalate; Ethanedioic acid, tin(2+) salt (1:1)</t>
  </si>
  <si>
    <t>C2O4Sn</t>
  </si>
  <si>
    <t>C(=O)(C(=O)[O-])[O-].[Sn+2]</t>
  </si>
  <si>
    <t>1N,2N,3N,4Y,5e(i)Y(Class II). Oxalate: 1c(i)Y(Class I)</t>
  </si>
  <si>
    <t xml:space="preserve">Considerable growth retardation and distinct indications of anaemia at dietary levels of 0.3 and 1.0 % in both sexes. The reduced gain in body weight was accompanied by a decrease in food intake, but food efficiency was also decreased, at least at the 1.0 % feeding level. The signs of anaemia included decreased haemoglobin levels, haematocrit values and erythrocyte counts. The mean corpuscular volume (MCV), mean corpuscular haemoglobin (MCH) and mean corpuscular haemoglobin concentration (MCHC) of the rats fed the highest level of the active tin compounds were generally slightly lower than in the corresponding controls. Although the differences were not considerable (less than 12 %) most of them were statistically significant (P&lt; 0.05). Microscopic examination revealed distinct changes in the livers of males and females fed 1% of each of the various tin compounds found to be capable of inducing anaemia and growth retardation. The changes consisted of clearly homogeneous liver cell cytoplasm and a slight but definite oval cell type hyperplasia of bile ducts. Similar hepatic alteration observed but to lesser degree at 0.3%. </t>
  </si>
  <si>
    <t>815-85-0</t>
  </si>
  <si>
    <t>Stannous tartrate</t>
  </si>
  <si>
    <t>Butanedioic acid, 2,3-dihydroxy- (2R,3R)-, tin(2+) salt (1:1); Tartaric acid, tin(2+) salt; 2,3-Dihydroxybutanedioate;tin(2+)</t>
  </si>
  <si>
    <t>C4H4O6Sn</t>
  </si>
  <si>
    <t>C(C(C(=O)[O-])O)(C(=O)[O-])O.[Sn+2]</t>
  </si>
  <si>
    <t>1N,2N,3N,4Y,5e(i)Y(Class II). Tartrate: 1aY(Class I)</t>
  </si>
  <si>
    <t>Considerable growth retardation and distinct indications of anaemia at dietary levels of 0.3 and 1.0 % in both sexes. The reduced gain in body weight was accompanied by a decrease in food intake, but food efficiency was also decreased, at least at the 1.0 % feeding level. The signs of anaemia included decreased haemoglobin levels, haematocrit values and erythrocyte counts. The mean corpuscular volume (MCV), mean corpuscular haemoglobin (MCH) and mean corpuscular haemoglobin concentration (MCHC) of the rats fed the highest level of the active tin compounds were generally slightly lower than in the corresponding controls. Although the differences were not considerable (less than 12 %) most of them were statistically significant. Microscopic examination revealed distinct changes in the livers of males and females fed 1% of each of the various tin compounds found to be capable of inducing anaemia and growth retardation. The changes consisted of clearly homogeneous liver cell cytoplasm and a slight but definite oval cell type hyperplasia of bile ducts.</t>
  </si>
  <si>
    <t>74-95-3</t>
  </si>
  <si>
    <t>Dibromomethane</t>
  </si>
  <si>
    <t>Methylene bromide; Methylene dibromide</t>
  </si>
  <si>
    <t>CH2Br2</t>
  </si>
  <si>
    <t>C(Br)Br</t>
  </si>
  <si>
    <t>0.1, 1.2, 11.9, or 124 mg/kg bw/day males and 0.1, 0.9, 8.6, or 90 mg/kg bw/day females</t>
  </si>
  <si>
    <t>The only effects attributable to methylene bromide exposure were reduced serum lactate dehydrogenase activity in females at ≥8.6 mg/kg-day and histological alterations in the liver and thyroid in males at 124 mg/kg-day. Serum lactate dehydrogenase activity in the 0.1, 0.9, 8.6, and 90 mg/kg-day females was 21.6, 17.2, 27.4, and 31.2% lower than water controls, respectively. Although statistically significant (p≤0.05) at ≥8.6 mg/kg-day, the investigators did not consider the decreases in serum lactate dehydrogenase to be biologically significant or related to any histological changes. Given the lack of a basis for toxicological concern of a decrease in serum lactate dehydrogenase (as opposed to an increase), the effect is discounted for determination of a LOAEL. In males, the histological changes in the liver were characterized as minimal-to-mild increases in perivenous cytoplasmic homogeneity and periportal cytoplasmic density; the incidence in the 124 mg/kg-day group was 8/10 compared to 3/10 in water controls and 5/10 in vehicle controls. The histological changes in the thyroid of the 124 mg/kg-day males were also minimal-to-mild in severity and included increased epithelial height (8/10 compared to 1/10 in water controls and 4/10 in vehicle controls) and reduced colloid density (2/10 compared to 0/10 in water controls and 0/10 in vehicle controls). Other histological findings included low incidences of minimal-to-mild renal tubular cytoplasmic inclusions in males at 124 mg/kg-day (4/10 compared to 2/10 in water controls and 1/10 in vehicle controls) and females at 90 mg/kg-day (3/10 compared to 0/10 in water controls and 0/10 in vehicle controls). Histology examinations were not performed in any tissues at lower doses in either sex. Although these effects were generally mild and not accompanied by overt functional changes, they are indicative of compound-related changes that could progress to more severe outcomes. Consequently, the highest doses tested in females (90 mg/kg-day) and males (124mg/kg-day) are considered to be LOAELs. NOAELs of 8.6 mg/kg-day in females and 11.9 mg/kg-day in males are established in this study.</t>
  </si>
  <si>
    <t>Komsta et al., 1988</t>
  </si>
  <si>
    <t>Komsta, E., Chu, I., Secours, V. E., Valli, V. E., &amp; Villeneuve, D. C. (1988). Results of a short-term toxicity study for three organic chemicals found in Niagara River drinking water. Bull. Environ. Contam. Toxicol.;(United States), 41(4).</t>
  </si>
  <si>
    <t>109-55-7</t>
  </si>
  <si>
    <t>N',N'-dimethylpropane-1,3-diamine</t>
  </si>
  <si>
    <t>3-Dimethylaminopropylamine; 3-(Dimethylamino)-1-propylamine; DMAPA</t>
  </si>
  <si>
    <t>C5H14N2</t>
  </si>
  <si>
    <t>CN(C)CCCN</t>
  </si>
  <si>
    <t>0, 10, 50, or 200 mg/kg kg/day. Males received daily doses of compound two weeks before mating and two weeks during mating; females: 14 days prior to mating and during the mating period, pregnancy and lactation period.</t>
  </si>
  <si>
    <t>No compound-related adverse effects were observed in female rats up to the highest dose level of 200 mg/kg bw/day. Signs of general, systemic toxicity in the F0 parental animals were confined to the male rats of the 200 mg/kg bw/day group. Toxicity was characterized by decreased food consumption. If calculated for the whole treatment period, it was about 6% below the concurrent control value. The high dose F0 parental males showed also impairments in body weight gain during the whole treatment period. If calculated for the entire treatment period (weeks 0 – 4) body weight gain was about 35% lower than the concurrent control value although there was a statistically significant increase in body weight gain during weeks 2 – 3. Indications for a slight impairment in the general state of health were noted in two F0 male animals (piloerection, respiratory sounds). There were no signs of developmental toxicity in the progeny of the F0 parents up to and including the high dose group (200 mg/kg bw/day). Observed differences did not show any biological relevance between the substance-treated groups and the control group. Thus, the NOAEL (no observed adverse effect level) for reproductive performance and fertility was 200 mg/kg bw/day for the F0 parental rats. The NOAEL for general, systemic toxicity of the test substance was 200 mg/kg bw/day for the F0 parental females, while it was 50 mg/kg bw/day for the F0 parental males. The NOAEL for developmental toxicity could be fixed at 200 mg/kg bw/day for the F1 progeny.</t>
  </si>
  <si>
    <t>Unknown, n.d. Available from OECD SIDS 3-Aminopropyldimethylamine at https://hpvchemicals.oecd.org/UI/handler.axd?id=9ab08892-ddb1-4b5b-b394-c182aaeb491d</t>
  </si>
  <si>
    <t>92015-65-1</t>
  </si>
  <si>
    <t>Dihydromintlactone</t>
  </si>
  <si>
    <t>3,6-Dimethyl-3a,4,5,6,7,7a-hexahydro-3H-1-benzofuran-2-one</t>
  </si>
  <si>
    <t>C10H16O2</t>
  </si>
  <si>
    <t>CC1C(=O)OC2CC(C)CCC12</t>
  </si>
  <si>
    <t>1N,2N,3N,4N,6N,7N,9N,10Y,11N,12eY,30a(iii)Y,31N,32N,28N</t>
  </si>
  <si>
    <t>27.8</t>
  </si>
  <si>
    <t>0, 5.5, 15.5, or 27.8 mg/kg bw/day</t>
  </si>
  <si>
    <t>A statistically significant decrease in body-weight gain and a slight (13%) decrease in food consumption were reported in week 2 in males receiving a dose of 27.8 mg/kg bw/day, but not thereafter.</t>
  </si>
  <si>
    <t>Cormack, 2000</t>
  </si>
  <si>
    <t>Cormack H., Mullee D. and Brooks P. N. (2000) Twenty-eight day repeated dose oral (dietary) toxicity study in the rat. Unpublished report to the Flavor and Extract Manufacturers Association. Available from WHO Food Additive Series: 52 Alicyclic, alicyclic-fused and aromatic-fused ring lactones at http://www.inchem.org/documents/jecfa/jecmono/v52je13.htm#tox</t>
  </si>
  <si>
    <t>100-74-3</t>
  </si>
  <si>
    <t>4-Ethylmorpholine</t>
  </si>
  <si>
    <t>N-Ethylmorpholine</t>
  </si>
  <si>
    <t>C6H13NO</t>
  </si>
  <si>
    <t>CCN1CCOCC1</t>
  </si>
  <si>
    <t>0, 50, 200, or 800 mg/kg bw/day</t>
  </si>
  <si>
    <t>Cage-licking and chewing were observed at 200 and 800 mg/kg bw/day in both sexes. 800 mg/kg bw/day: action tremors, decrease in movement, crouching position, eyelid closure, salivation, and suppression of body weight gain accompanied by reduced food consumption were observed in males and females. In urinalysis, increased level of ketone bodies and urobilinogen and decreased specific gravity in females were found. Blood biochemical examinations revealed increased levels of inorganic phosphate and decreased levels of chloride in both sexes, increased levels of calcium and blood urea nitrogen and decreased level of albumin in males, and increased levels of glucose and triglyceride and decreased level of total bilirubin in females. Increases in relative weights of the liver and kidney in both sexes and of brain, adrenal glands and testes in males were observed. Histopathological examinations revealed hypertrophy of the centrilobular hepatocytes and vacuolation of the epithelium in distal and Henle’s loop. Based on clinical signs, the LOAEL and NOAEL for repeated dose toxicity are considered to be 200 and 50 mg/kg bw/day, respectively, in male and female rats by authors. ECHA: This NOAEL was derived by the authors of the study, based on clinical signs (cage licking and chewing) at 200 and 800 mg/kg bw/d. As these clinical signs do not constitute an adverse effect, this NOAEL is disregarded. NOAEL: 200 mg/kg bw/day.</t>
  </si>
  <si>
    <t>MHLW, 2004</t>
  </si>
  <si>
    <t>MHLW (Ministry of Health, Labour and Welfare), Japan (2004). Toxicity testing reports of environmental chemicals. 11,241-285. Available from OECD SIDS Initial Assessment Report for SIAM 21; 4-Ethylmorpholine at https://hpvchemicals.oecd.org/UI/SIDS_Details.aspx?key=5304bc53-2f7a-4654-a54b-2610e48b009a&amp;idx=0.  Also available from ECHA at https://echa.europa.eu/registration-dossier/-/registered-dossier/17727/7/6/2</t>
  </si>
  <si>
    <t>127414-85-1</t>
  </si>
  <si>
    <t>Calystegine B2</t>
  </si>
  <si>
    <t>(1R,2S,3R,4S,5R)-8-Azabicyclo[3.2.1]octane-1,2,3,4-tetrol</t>
  </si>
  <si>
    <t>C7H13NO4</t>
  </si>
  <si>
    <t>C1CC2(C(C(C(C1N2)O)O)O)O</t>
  </si>
  <si>
    <t xml:space="preserve">Swiss Webster </t>
  </si>
  <si>
    <t>Osmotic minipumps</t>
  </si>
  <si>
    <t>Target: 0, 1.0, 10.0, or 100.0 mg/kg bw/day. Actual: 0, 1.3, 15.8, or 138.6 mg/kg b/day</t>
  </si>
  <si>
    <t>Stegelmeier et al., 2008</t>
  </si>
  <si>
    <t>Stegelmeier, B. L., Molyneux, R. J., Asano, N., Watson, A. A., &amp; Nash, R. J. (2008). The comparative pathology of the glycosidase inhibitors swainsonine, castanospermine, and calystegines A3, B2, and C1 in mice. Toxicologic pathology, 36(5), 651-659.</t>
  </si>
  <si>
    <t>156705-04-3</t>
  </si>
  <si>
    <t>Calystegine C1</t>
  </si>
  <si>
    <t>8-Azabicyclo[3.2.1]octane-1,2,3,4,6-pentol</t>
  </si>
  <si>
    <t>C7H13NO5</t>
  </si>
  <si>
    <t>C1C(C2C(C(C(C1(N2)O)O)O)O)O</t>
  </si>
  <si>
    <t>Target: 0, 1.0, 10.0, and 100.0 mg/kg bw/day. Actual: 0, 1.4, 13.3, or 144.0 mg/kg b/day</t>
  </si>
  <si>
    <t>Stegelmeier, B. L., Molyneux, R. J., Asano, N., Watson, A. A., &amp; Nash, R. J. (2008). The comparative pathology of the glycosidase inhibitors swainsonine, castanospermine, and calystegines A3, B2, and C1 in mice. Toxicologic Pathology, 36(5), 651-659.</t>
  </si>
  <si>
    <t>16409-43-1</t>
  </si>
  <si>
    <t>Rose oxide</t>
  </si>
  <si>
    <t>4-Methyl-2-(2-methylprop-1-en-1-yl)tetrahydro-2H-pyran; 4-Methyl-2-(2-methylprop-1-enyl)oxane; Rosenoxide; Rosoxide</t>
  </si>
  <si>
    <t>CC1CCOC(C1)C=C(C)C</t>
  </si>
  <si>
    <t>Wistar [Crl:WI(HAN)]</t>
  </si>
  <si>
    <t>Regarding clinical pathology in high dose rats of both sexes a slight anemia was present. Additionally, in females of this test group liver cell membranes as well as the liver cell metabolism was affected, indicated by increased alanine aminotransferase (ALT) activities and higher triglyceride and cholesterol values. Because the mentioned effects were due to functional liver cell alterations, a histopathological correlate could not be detected. In mid/ high dose males sperm function and morphology in the cauda epididymidis were adversely affected. Regarding pathology, target organs were the epididymides in males as well as the liver, kidneys and spleen in males and females. Histopathology revealed in the left epididymis the presence of immature ducts in the distal corpus and/or cauda epididymis in all mid/ high dose males. Immature ducts increased in severity dose dependently. With increasing severity the immature ducts were accompanied by increasing interstitial edema, which correlated with the significant weight increase found in the high dose group. In only two of five high dose males, additional intraductal granulocytic infiltration was observed in single distended ducts of the cauda with apparent sperm stasis. All of these findings were attributed to treatment and were regarded as adverse. In the spleen; slight extramedullary hematopoiesis was seen in high dose males and females. This finding correlated with the relative weight increase of the spleen in males and females. The extramedullary hematopoiesis was considered to be secondary to the anemia detected at hematology and was regarded as an adaptive response. Significant absolute and relative liver weight increases occurred in males and females of mid/ high dose groups, without a histopathological correlate. Nevertheless, the liver weight increment was regarded as treatment-related but not adverse in nature. No histopathological findings were detected in the kidneys of males and females that could explain their weight increase observed, which was therefore regarded as treatment-related but not adverse. ECHA NOAEL: Males: 100 mg/kg bw/day and females: 300 mg/kg bw/day. Note: 90-day study for the substance exists but test was carried out at only one very low dose level (M: 2.514 and F: 2.805 mg/kg bw/day) (Posternak et al., 1969).</t>
  </si>
  <si>
    <t>Buesen, 2012</t>
  </si>
  <si>
    <t>Buesen, R. (2012) Rose oxide repeated-dose 28-day toxicity study in Wistar rats administration by gavage. Unpublished report from BASF SE. Ludwigshafen, Germany. Available from ECHA at  https://echa.europa.eu/mt/registration-dossier/-/registered-dossier/19099/7/6/2/?documentUUID=bb0f8205-68a0-4cf1-8203-b702f687cd99 and EPA ChemView at https://chemview.epa.gov/chemview/?tf=0&amp;ch=16409-43-1&amp;su=2-5-6-7-37574985&amp;as=3-10-13-9-8&amp;ac=1-14-15-16-6378999&amp;ma=4-11-17-1981377&amp;gs=&amp;tds=0&amp;tdl=10&amp;tas1=1&amp;tas2=asc&amp;tas3=undefined&amp;tss=&amp;modal=template&amp;modalId=33645067&amp;modalSrc=5&amp;modalDetailId=45890913&amp;modalVaeChild=null. Reference for NEL conclusion: Posternak NM, Linder A and Vodoz CA, 1969. Summaries of toxicological data. Toxicological tests on flavouring matters. Food and Cosmetics Toxicology 7, 405-407.</t>
  </si>
  <si>
    <t>5552-30-7</t>
  </si>
  <si>
    <t>Cycloionone</t>
  </si>
  <si>
    <t>6,7,8,8a-Tetrahydro-2,5,5,8a-tetramethyl-5H-1-benzopyran</t>
  </si>
  <si>
    <t>CC1=CC=C2C(C)(C)CCCC2(C)O1</t>
  </si>
  <si>
    <t xml:space="preserve">0, 30, 120, 400, or 1,000 mg/kg bw/day </t>
  </si>
  <si>
    <t>Thyroid follicular-cell hyperplasia in male and female rats at 400 and 1000 mg/kg bw/day, testes seminiferous tubule degeneration in males at 1000 mg/kg bw/day and in one male at 400 mg/kg bw/day, kidney hyaline droplets in tubular epithelial cells in male and female rats at 400 and 1000 mg/kg bw/day, and subtle liver cytoplasmic vacuolization and cytomegaly in males at 400 and 1000 mg/kg bw/day and in females at 1000 mg/kg bw/day. The authors reported that the NOEL for cycloionone was 120 mg/kg bw/day. Note: 90-day studies with a NEL of approximately 500 mg/kg bw/day are available. They were not chosen as this study showed effects at a lower level over a shorter duration.</t>
  </si>
  <si>
    <t>Wnorowski, 1998</t>
  </si>
  <si>
    <t>Wnorowski G. (1998) Twenty-eight day repeat dose oral toxicity study of cycloionone in the rat. Private Communication to FEMA. Submitted to WHO by the Flavor and Extract Manufacturers Association of the United States, Washington, DC, U.S.A. Available from WHO Food Additive Series: 52 Aliphatic and aromatic ethers at http://www.inchem.org/documents/jecfa/jecmono/v52je16.htm</t>
  </si>
  <si>
    <t>51200-87-4</t>
  </si>
  <si>
    <t>4,4-Dimethyloxazolidine</t>
  </si>
  <si>
    <t>4,4-Dimethyl-1,3-oxazolidine; Oxazolidine A</t>
  </si>
  <si>
    <t>C5H11NO</t>
  </si>
  <si>
    <t>CC1(COCN1)C</t>
  </si>
  <si>
    <t>0, 50, 200, or 600 mg/kg bw, 5 times weekly for 28 days. Dosing schedule adjusted dose levels: 0, 36, 143, or 429 mg/kg bw/day</t>
  </si>
  <si>
    <t xml:space="preserve">600 mg/kg bw/day caused clinical symptoms and growth depression, changes in several haematological characteristics (decreases in Hb and PCV, and increases in WBC, neutrophils and thrombocytes) and decreases in serum levels of total protein and albumin. At this level 10 out of 12 rats exhibited gross changes in the stomach at the autopsy. The relative weights of the spleen, adrenals, and testicles also increased at the 600 level. The relative liver weight increased at the 200 and 600 mg/kg bw/day levels. </t>
  </si>
  <si>
    <t>NOTOX, 1987</t>
  </si>
  <si>
    <t>NOTOX 0542/697 - June 1987 - Assessement of the subacute oral toxicity of Oxaban A in the rat: 28-day study. A summary is available from Scientific Committee on Cosmetology (SCC). 1988. 38th meeting of the SCC, October 10-11, 1988 at https://ec.europa.eu/health/sites/default/files/scientific_committees/consumer_safety/docs/scc_o_8b.pdf</t>
  </si>
  <si>
    <t>871465-49-5</t>
  </si>
  <si>
    <t>Cassyrane</t>
  </si>
  <si>
    <t>2-tert-Butyl-5-methyl-2-propyl-2,5-dihydrofuran; 5-tert-Butyl-2-methyl-5-propyl-2H-furan</t>
  </si>
  <si>
    <t>C12H22O</t>
  </si>
  <si>
    <t>CCCC1(C=CC(O1)C)C(C)(C)C</t>
  </si>
  <si>
    <t>0, 50, 150, or 450 mg/kg bw/day</t>
  </si>
  <si>
    <t>In male rats at 150 and 450 mg/kg bw/day data indicated a trend for elevated haematopoiesis. Female rats in the 450 mg/kg bw/day group showed increases in the abolute and relative reticulocyte counts, minor changes in the differential count, and metabolic adaptive chages in the liver. At 450 mg/kg bw/day males showed increased relative weight of the liver, kidneys, adrenal, spleen, testes, and females showed elevated relative liver and spleen weights and relative reduced thymus weight. Increased relative liver weights were also observed in males at 150 mg/kg bw/day. In males alpha2u-globulin mediated nephropathy observed in all dosed groups (hence data for males was disregarded). In the urinary bladder of both sexes in the 150 and 450 mg/kg bw/day groups, minimal to marked degrees of urothelial hyperplasia were recorded that were accompanied by an increased incidence of mainly subchronic to chronic cystitis. In the liver, minimal to slight hepatocellular hypertrophy was recorded in animals of both sexes in the 150 and 450 mg/kg bw/day groups (metabolic adaptive chages in this case). In the stomach, degeneration of glandular mucosa was observed in females at 150 and 450 mg/kg bw/day. Epithelial hyperplasia of the forestomach was recorded in males at 450 mg/kg bw/day and in females at 150 and 450 mg/kg bw/day. While these effects are adverse, they are likely gavage-related. In the spleen of box sexes, an increased incidence or severiyu of extramedullary haematopoiesis was recorded reflecting an increased erythropoietic demand.</t>
  </si>
  <si>
    <t>Braun, 2008</t>
  </si>
  <si>
    <t>35194-30-0</t>
  </si>
  <si>
    <t>9-Decen-2-one</t>
  </si>
  <si>
    <t>Dec-9-en-2-one</t>
  </si>
  <si>
    <t>CC(=O)CCCCCCC=C</t>
  </si>
  <si>
    <t>0, 250, 500, or 1,000 mg/kg bw</t>
  </si>
  <si>
    <t>The NOEL is 1,000 mg/kg bw/day.</t>
  </si>
  <si>
    <t>Flavor Industry, 2009</t>
  </si>
  <si>
    <t>Unpublished information submitted by Flavour Industry to DG SANCO and forwarded to EFSA. A-07Rev3. Summary is available from EFSA Journal 2010; 8(12):1845. Scientific Opinion. Flavouring Group Evaluation 7, Revision 3 (FGE.07Rev3): Saturated and unsaturated aliphatic secondary alcohols, ketones and esters of secondary alcohols and saturated linear or branched-chain carboxylic acids from chemical group 5.</t>
  </si>
  <si>
    <t>15520-10-2</t>
  </si>
  <si>
    <t>2-Methyl-1,5-pentanediamine</t>
  </si>
  <si>
    <t>Dytek A; 2-Methylpentane-1,5-diamine</t>
  </si>
  <si>
    <t>C(C(CN)C)CCN</t>
  </si>
  <si>
    <t>Crl:CD*BR</t>
  </si>
  <si>
    <t>581.3</t>
  </si>
  <si>
    <t>0, 300, 3000, or 10,000 ppm equivalent to 0, 24.3, 238.5, or 745.2 mg/kg bw/day in males, respectively, and 0, 27.5, 275.7, or 791.0 mg/kg bw/day in females, respectively. Analysis of diet samples revealed that the test material was slightly unstable at room temperature at concentrations of 300 ppm and higher. Analysis of these samples revealed concentrations that were
65-80% of the target concentrations. 3000 ppm corrected for stability is 166 mg/kg. 10000 ppm corrected for stability is 581.3 mg/kg bw/day in males and 617 mg/kg bw/day in females.</t>
  </si>
  <si>
    <t>Significant depression of body weight gain was observed in female rats from the 10,000 ppm dose group during the exposure period but was comparable with control group within the recovery period. Due to the fact that food consumption during the study was lower for females of this dose group, as well as the body weight itself was only slightly depressed (minus 5.3% compared to control animals at the end of the study), these effects on bw gain were not accounted for as adverse. And no other adverse body weight effects were observed.</t>
  </si>
  <si>
    <t>DuPont, 1990</t>
  </si>
  <si>
    <t>DuPont Co. (1990). Unpublished Data, Haskell Laboratory Report No. 366-90, “Repeated Dose Oral Toxicity: 28-Day Study with Dytek® A Amine Feeding Study in Rats”. Summary is Available from ECHA at https://echa.europa.eu/registration-dossier/-/registered-dossier/14903/7/6/2/?documentUUID=a8752943-e30a-4402-b454-ab656eb2d452</t>
  </si>
  <si>
    <t>563-80-4</t>
  </si>
  <si>
    <t>3-Methyl-2-butanone</t>
  </si>
  <si>
    <t>3-Methylbutan-2-one; Isopropyl methyl ketone; Methyl isopropyl ketone; 2-Acetylpropane</t>
  </si>
  <si>
    <t>CC(C(C)=O)C</t>
  </si>
  <si>
    <t xml:space="preserve">Sprague-Dawley [CRL:CD(SD)]
</t>
  </si>
  <si>
    <t>344</t>
  </si>
  <si>
    <t xml:space="preserve">0, 750, 1,500, or 3,000 ppm 6h/day 5 days/week.  750 ppm corresponds to a systemic dose of 344 mg/kg bw/day at 50% absorption and males having a body weight of 199 g. </t>
  </si>
  <si>
    <t xml:space="preserve">Mean body weights were decreased in a concentration-dependent manner. Both sexes exhibited concentration-dependent lethargy at all doses and moderate to severe narcosis was observed at the high concentration during most exposures. High-concentration animals also exhibited gait disturbances. All clinical signs rapidly diminished post-exposure and were not observed in pre-exposure observations the following day. Increases in several organ weights were noted (specific organs were not identified in the robust summary), where reductions in body weight were also observed. Absolute organ weight increases were noted in the adrenal gland of males and the livers of females at the highest exposure concentration. Males at all exposure concentrations showed evidence of hyaline droplet formation in kidney with a marked increase in severity at the middle and high exposure levels. This observation suggests that the nephropathy in the males is occurring by an alpha2uglobulin-mediated mechanism, and may not be relevant to humans. However, the key events and data necessary to demonstrate this rodent specific mode of action are not provided. Therefore, human relevance of the kidney effects cannot be ruled out. No histopathological changes were seen in females at any exposure concentration. LOAEL = 5.24 mg/L/day (based on decreased body weight and kidney effects) NOAEL = 2.57 mg/L/day.
</t>
  </si>
  <si>
    <t>Eastman Kodak, 1989</t>
  </si>
  <si>
    <t xml:space="preserve">Four Week Inhalation Toxicity Study of Methyl Isopropyl Ketone in the Rat. Toxicological Sciences Laboratory, Health and Environment Laboratories, Eastman Kodak Company, Rochester, NY; HAEL No. 88-0008, June 28, 1989. Available from EPA Screening-level Hazard Characterization 3-Methyl-2-butanone (2009) at https://citeseerx.ist.psu.edu/viewdoc/download?doi=10.1.1.175.5273&amp;rep=rep1&amp;type=pdf
</t>
  </si>
  <si>
    <t>2432-99-7</t>
  </si>
  <si>
    <t>11-Aminoundecanoic acid</t>
  </si>
  <si>
    <t>11-Aminoundecylic acid; 11-amino-undecanoic acid</t>
  </si>
  <si>
    <t>C11H23NO2</t>
  </si>
  <si>
    <t>O=C(O)CCCCCCCCCCN</t>
  </si>
  <si>
    <t>0, 1250, 5000, or 20000 ppm, corresponding to 0, 118, 472, or 1644 mg/kg bw/day in males and 0, 129, 507, or 1828 mg/kg bw/day in females</t>
  </si>
  <si>
    <t>Atofina, 2001</t>
  </si>
  <si>
    <t>Atofina (2001). 11-aminoundecanoic acid, 4-week toxicity study by oral route (dietary admixture) in rats. CIT report no. 20479 TSR, 22 October 2001. Available from OECD SIDS at https://hpvchemicals.oecd.org/UI/handler.axd?id=de15dd13-0163-40b0-8e9b-d89a4485caa4</t>
  </si>
  <si>
    <t xml:space="preserve"> 21593-77-1</t>
  </si>
  <si>
    <t>S-allylcysteine</t>
  </si>
  <si>
    <t>SAC; 2-Amino-3-prop-2-enylsulfanylpropanoic acid</t>
  </si>
  <si>
    <t>C6H11NO2S</t>
  </si>
  <si>
    <t>C(C=C)SC[C@H](N)C(=O)O</t>
  </si>
  <si>
    <t>Crj Wistar</t>
  </si>
  <si>
    <t>0, 250, 500, 1000, or 2000 mg/kg bw/day</t>
  </si>
  <si>
    <t>The ratios of body weight gain were suppressed on high dosages. Significant differences were observed at 500−2000 mg/kg dosages at 2 days after administration. Increasing urinary pH and decreasing of urobilinogen in males were observed, and significant differences were observed in the 1000 mg/kg and 2000 mg/kg groups. Decreasing of protein and urobilinogen were observed in the female group.  Several tested items, such as mean corpuscular volume (MCV), hematocrit (Ht), hemoglobin (Hb), mean corpuscular hemoglobin (MCH), and mean corpuscular hemoglobin concentration (MCHC), decreased depending on the dosage, with significant differences seen in both genders. Decreases in blood urea nitrogen (BUN),  creatinine, and total protein were observed in both genders with significance on high dosage.</t>
  </si>
  <si>
    <t>Kodera et al., 2002</t>
  </si>
  <si>
    <t>Kodera, Y., Suzuki, A., Imada, O., Kasuga, S., Sumioka, I., Kanezawa, A., ... &amp; Ono, K. (2002). Physical, chemical, and biological properties of S-allylcysteine, an amino acid derived from garlic. Journal of agricultural and food chemistry, 50(3), 622-632.</t>
  </si>
  <si>
    <t>3268-49-3</t>
  </si>
  <si>
    <t>3-(Methylthio) propionaldehyde</t>
  </si>
  <si>
    <t>3-Methylsulfanylpropanal; Methional</t>
  </si>
  <si>
    <t>C4H8OS</t>
  </si>
  <si>
    <t>CSCCC=O</t>
  </si>
  <si>
    <t>89.1</t>
  </si>
  <si>
    <t>0, 21, 104, or 521 mg/kg bw 6 days/week. Dosing schedule 6/7 adjusted dose levels are 0, 18, 89.1, and 447 mg/kg bw/day</t>
  </si>
  <si>
    <t>Hemolytic</t>
  </si>
  <si>
    <t>Red blood cell counts and hemoglobin levels were lower compared to controls in the high dose group animals, but the difference only reached significance for hemoglobin in high dose females. White blood cell counts were increased in males of the 521 mg/kg bw group only. Changes in clinical chemistry values included an increased bilirubin level in high dose group animals of both sexes. A deposition of pigment and blood in the red pulp of the spleen was observed in animals of the 521 mg/kg bw dose group indicating an increased extramedullary hematopoesis.</t>
  </si>
  <si>
    <t>Degussa, 1979</t>
  </si>
  <si>
    <t>78-70-6</t>
  </si>
  <si>
    <t>Linalool</t>
  </si>
  <si>
    <t>3,7-Dimethylocta-1,6-dien-3-ol; Linalol; Linalyl alcohol</t>
  </si>
  <si>
    <t>CC(=CCCC(C)(C=C)O)C</t>
  </si>
  <si>
    <t>Crl:CD/BR</t>
  </si>
  <si>
    <t>0, 160, 400, or 1000 mg/kg bw/day containing 72.9% test material. These doses correspond to 0, 117, 292, or 729 mg/kg bw/day linalool.</t>
  </si>
  <si>
    <t>There were minor changes in clinical chemistry data with elevated total protein and albumin in the middle- and high-dose males and in the high-dose females, elevated calcium in the high-dose males, and decreased glucose in the middle- and high-dose males. Most notable gross pathology changes were noted in the middle- and high-dose males and females, with mainly thickened liver lobes, pale areas noted in kidneys and thickened stomach mucosa. Treatment-related increases in liver weight were noted for male and female middle- and high-dose animals. Increase in absolute kidney weight was noted in the high-dose males and females and in relative kidney weight in the middle-dose males and all high-dose animals. Histopathologically, all treated female groups showed hepatocellular cytoplasmic vacuolisation while the high-dose males had an increase in degenerative laesions in the renal cortex.</t>
  </si>
  <si>
    <t>Serota, 1990</t>
  </si>
  <si>
    <t>Serota, DG (1990): 28-day oral toxicity study in rats, compound B10. Hazleton Laboratories America Inc, Rockville, MD 20850. HLA study no. 642-460, January 26, 1990. Test commissioned by Lorillard Inc, Greensboro NC 27420. Available from OECD SIDS Linalool at https://hpvchemicals.oecd.org/UI/handler.axd?id=906fb255-e07e-4aeb-8023-c4955c362eff</t>
  </si>
  <si>
    <t>115-18-4</t>
  </si>
  <si>
    <t>3-Buten-2-ol, 2-methyl-</t>
  </si>
  <si>
    <t>2-Methyl-3-butene-2-ol; Dimethylvinylcarbinol; Methylbutenol</t>
  </si>
  <si>
    <t>CC(C)(C=C)O</t>
  </si>
  <si>
    <t>0, 50, 200, or 600 mg/kg bw/day</t>
  </si>
  <si>
    <t>In mid dose female rats minimally increased (not stated whether relative or absolute) liver weights and hypertrophy of hepatocytes were observed. In males minimally increased (not stated whether relative or absolute) kidney weights and a slight to moderate accumulation of renal hyaline droplets were noted. The high dose induced sedation, ataxia and uncoordinated gait during the first days of application and salivation after repeated administration. The death of one animal of each sex as exposure-related could not be excluded. In males and females minimally increased liver weight and periacinar hypertrophy of hepatocytes were observed. Transaminases were minimally increased. It was concluded that the hyaline droplet accumulation is due to α2u-globulin accumulation, a male-rat-specific renal syndrome. The LOEL was 200 mg/kg body weight/day based on increased liver weight and hypertrophy of hepatocytes (probably enzyme induction).</t>
  </si>
  <si>
    <t>Roche, 1994</t>
  </si>
  <si>
    <t>111-41-1</t>
  </si>
  <si>
    <t xml:space="preserve">2-(2-Aminoethylamino)ethanol </t>
  </si>
  <si>
    <t xml:space="preserve">AEEA; Aminoethylethanolamine </t>
  </si>
  <si>
    <t>C4H12N2O</t>
  </si>
  <si>
    <t>C(CNCCO)N</t>
  </si>
  <si>
    <t>Sprague-Dawley [Crj:CD (SD)]</t>
  </si>
  <si>
    <t>60</t>
  </si>
  <si>
    <t>0, 60, 250, or 1000 mg/kg bw/day</t>
  </si>
  <si>
    <t>Kidney and stomach</t>
  </si>
  <si>
    <t>Statistically significantly increased glutamine-oxaloacetic transaminase activity only in males at the mid and high dose and decreased cholesterol in high dose females. In urine, protein was increased at 1000 mg/kg bw/day in both sexes. Urinary specific gravity was increased in mid- and high dose females, and volume was decreased in the high dose females. Increased absolute and relative kidney weights in males and increased relative kidney weight in females were observed at the high dose (p&lt;0.01). Histopathologically, deposition of amphophilic bodies and swelling in the renal proximal tubules were noted in all animals at the high dose and in males at 250 mg/kg bw/day. In the stomach, thickening of the mucosa at the limiting ridge was noted in all animals at 250 and 1000 mg/kg bw/day. All effects except those in kidneys and stomach were reversible in animals allowed to recover for 14 days.</t>
  </si>
  <si>
    <t>Okazaki et al., 1996</t>
  </si>
  <si>
    <t>94-96-2</t>
  </si>
  <si>
    <t>2-Ethyl-1,3-hexanediol</t>
  </si>
  <si>
    <t>2-Ethylhexane-1,3-diol; Ethohexadiol; 1,3-Hexanediol, 2-ethyl-</t>
  </si>
  <si>
    <t>C(C)C(CO)C(CCC)O</t>
  </si>
  <si>
    <t>Sprague-Dawley [CD(SD)BR]</t>
  </si>
  <si>
    <t>72.4</t>
  </si>
  <si>
    <t>Body weights of females were unaffected but mean body weights of the males of the 300 and 1000 mg/kg groups were lower, although not statistically significantly, than the controls on days 21 and 28. Body weight gains for these males were, respectively, 9% and 6% lower. Food consumption was slightly increased over the controls for the 100 and 1000 mg/kg groups. Leukocyte counts were higher in a dose-related manner for all female EHD groups, but with statistical significance only for the 300 and 1000 mg/kg groups; differential leukocyte counts were unaffected. Platelet counts were statistically significantly decreased for the 1000 mg/kg EHD females. Clinical chemistry was no affected compared with controls. Relative and absolute liver weights were increased for the 1000 mg/kg females and relative liver weights were increased for the 1000 mg/kg males. Mean relative spleen weight was increased, compared with the controls, for the 1000 mg/kg males. No dosage-related gross or microscopic pathology was seen. The increased liver weights were not associated with any morphological or biochemical indications of organ damage, and it is therefore most likely an adaptive response to the metabolism of EHD.</t>
  </si>
  <si>
    <t>Eastman Kodak Company, 1989</t>
  </si>
  <si>
    <t>Eastman Kodak Company. 1989. Four week oral toxicity study of 2-ethyl-1,3-hexanediol in the rat. Eastman Kodak Study No. TX-89-46, TSCA notification dated 19 May 1989. Environmental Protection Agency: Washington, DC. Description of study available from Ballantyne, B. (2005). Toxicology Update. Journal of Applied Toxicology: An International Journal, 25(3), 248-259. Available from ECHA at https://echa.europa.eu/en/registration-dossier/-/registered-dossier/13598/7/6/2</t>
  </si>
  <si>
    <t>108-83-8</t>
  </si>
  <si>
    <t>2,6-Dimethyl-4-heptanone</t>
  </si>
  <si>
    <t>2,6-Dimethylheptan-4-one; Diisobutyl ketone; Isovalerone</t>
  </si>
  <si>
    <t>CC(C)CC(=O)CC(C)C</t>
  </si>
  <si>
    <t>Alpk:APfsSD</t>
  </si>
  <si>
    <t>0, 100, 300, or 1000 mg/kg bw/day from two weeks prior to mating throughout pregnancy until weaning day 5 post partum when the dams and offspring were sacrificed. Males: 28 days, females: 41 days min.</t>
  </si>
  <si>
    <t>The death of two dams at the top dose level during lactation was considered attributable to DIBK. Male body weight gains were suppressed at the top dose level. There were no changes in organ weight and no toxicologically significant histopathological changes in the male or female reproductive organs. Other organs were not examined microscopically. There was no evidence of an effect on any of the reproductive parameters investigated or on any of the surviving litters. There was no effect on the number of pregnancies or positive smears, litters born, number of implantations or proportion of pups born live in any dose group. The NOAEL for developmental/reproductive effects is &gt; 1000 mg/kg/day by gavage, with a parental NOAEL of 300 mg/kg/day.</t>
  </si>
  <si>
    <t>Milburn, 1996</t>
  </si>
  <si>
    <t>2550-52-9</t>
  </si>
  <si>
    <t>Cyclohexadecanone</t>
  </si>
  <si>
    <t>Homoexaltone; Isomuscone</t>
  </si>
  <si>
    <t>C16H30O</t>
  </si>
  <si>
    <t>C1CCCCCCCC(=O)CCCCCCC1</t>
  </si>
  <si>
    <t>Wistar [Crl:WI BR]</t>
  </si>
  <si>
    <t xml:space="preserve">0, 300, 600, or 1000 mg/kg bw/day for 4 weeks followed by 2 weeks of recovery period at the high dose </t>
  </si>
  <si>
    <t>All changes were reversible. Author NOAEL: 1000 mg/kg bw/day</t>
  </si>
  <si>
    <t>RIFM, 2001</t>
  </si>
  <si>
    <t>RIFM (Research Institute for Fragrance Materials, Inc.), 2001. 28-Day oral (gavage) toxicity study with cyclohexadecanone in the rat with a 14-day treatment-free recovery period. Unpublished report from Symrise, 05 June. Report number 55002. RIFM, Woodcliff Lake, NJ, USA. Available from Belsito, D., Bickers, D., Bruze, M., Calow, P., Dagli, M. L., Fryer, A. D., ... &amp; Sipes, I. G. (2011). A toxicological and dermatological assessment of macrocyclic ketones when used as fragrance ingredients: the RIFM expert panel. Food and chemical Toxicology, 49, S126-S141. and from McGinty, D., Letizia, C. S., &amp; Api, A. M. (2011). Fragrance material review on cyclohexadecanone. Food and chemical toxicology, 49, S104-S108.</t>
  </si>
  <si>
    <t>541-91-3</t>
  </si>
  <si>
    <t>3-Methyl-1-cyclopentadecanone</t>
  </si>
  <si>
    <t xml:space="preserve">Muscone; Methylexaltone; 3-Methylcyclopentadecanone; 3-Methylcyclopentadecan-1-one
</t>
  </si>
  <si>
    <t>CC1CCCCCCCCCCCCC(=O)C1</t>
  </si>
  <si>
    <t>0, 10, 100, or 1000 mg/kg bw/day</t>
  </si>
  <si>
    <t>Liver weights were increased in both sexes in the high-dose groups; however, the authors concluded that no toxicity existed because blood chemistry data and histopathological findings did not show abnormalities. The authors suggested that the NOAEL was 1000 mg/kg bw/day.</t>
  </si>
  <si>
    <t>Oh et al., 1997</t>
  </si>
  <si>
    <t>Oh, S.M., Yeon, J.D., Nam, H.Y., Park, D.K., Cho, M.H., Chung, K.H., 1997. Acute and subacute toxicity studies of L-muscone in rats. Korean Journal of Toxicology 13(4), 435–447. Available from Belsito, D., Bickers, D., Bruze, M., Calow, P., Dagli, M. L., Fryer, A. D., ... &amp; Sipes, I. G. (2011). A toxicological and dermatological assessment of macrocyclic ketones when used as fragrance ingredients: the RIFM expert panel. Food and chemical Toxicology, 49, S126-S141.</t>
  </si>
  <si>
    <t>63187-91-7</t>
  </si>
  <si>
    <t>d,l-Menthone 1,2-glycerol ketal</t>
  </si>
  <si>
    <t>Menthone 1,2-glycerol ketal; (9-Methyl-6-propan-2-yl-1,4-dioxaspiro[4.5]decan-3-yl)methanol</t>
  </si>
  <si>
    <t>C13H24O3</t>
  </si>
  <si>
    <t>CC1CCC(C2(C1)OCC(O2)CO)C(C)C</t>
  </si>
  <si>
    <t>1N,2N,3N,4N,6N,7N,9N,10Y,11Y. Cyclic fragment:1N,2N,3N,4N,6N,7N,9N,10N,23N,29N,30a(iii)Y,31N,32N,28N (Class II); alcohol fragment: 1N,2N,3N,4N,6N,7N,9N,10N,23Y,24N,25N,26aY,27N,28N (Class II)</t>
  </si>
  <si>
    <t>Decreased serum glucose levels and increased kidney weights in males at the two highest doses (alpha-2u) (disregarded). Periportal hepatocellular hypertrophy was reported in these animals and in females at the highest dose. The hypertrophy in the males was accompanied by fine hepatocellular vacuolation. Increased liver weights were reported in males and females at the highest dose.</t>
  </si>
  <si>
    <t>Reijnders, 1991</t>
  </si>
  <si>
    <t>39711-79-0</t>
  </si>
  <si>
    <t>N-Ethyl 2-isopropyl-5-methylcyclohexane-carboxamide</t>
  </si>
  <si>
    <t xml:space="preserve">Ethyl menthane carboxamide; N-ethyl-5-methyl-2-propan-2-ylcyclohexane-1-carboxamide </t>
  </si>
  <si>
    <t>C13H25NO</t>
  </si>
  <si>
    <t>C(C)(C)C1C(CC(CC1)C)C(=O)NCC</t>
  </si>
  <si>
    <t>Sprague-Dawley [Crj:CD(SD)]</t>
  </si>
  <si>
    <t>0, 8, 40, 200, or 1000 mg/kg bw/day. Two additional groups were given the vehicle or 1000 mg/kg bw/day for 28 days, followed by a 14-day recovery period.</t>
  </si>
  <si>
    <t>Note: Terpene amides exhibit alpha-2u-globulin in male rats and as such we use female data. LEL in females 200 mg/kg/day and NEL is 40 mg/kg/day. Clinical signs (e.g., salivation, decreased spontaneous locomotion, tremor, staggering gait) indicative of general toxicity were reported in rats at the highest dose. Milder effects were reported at 200 mg/kg bw/day (e.g. salivation) in both sexes and at 40 mg/kg bw/day (e.g. salivation) in males. Body-weight gain was significantly reduced in males at the highest dose with no changes in food consumption. Changes in haematological parameters were noted in rats given the highest dose and consisted of increased prothrombin time and reticulocyte count (both sexes) ,increased white blood cell count and activated partial thromboplastin time (males). Changes in clinical chemistry parameters were noted in rats given the highest dose and consisted of increased y-guanosine triphosphatase, total cholesterol, triglyceride and calcium values (both sexes), increased total protein (females) and decreased alkaline phosphatase activity and chloride (females). Increased liver weights were reported in males and females at 1000 mg/kg bw/day and in females at 200 mg/kg bw/day. In males at the highest dose, kidney and testis weights were also increased. At necropsy, the gross findings included a dose dependent response consisting of spotty patterns on kidney surfaces and enlarged livers in males at 200 and 1000 mg/kg bw/day, enlarged livers and blackish changes in the spleen in females at 1000 mg/kg bw/day, and enlarged kidneys in males at 1000 mg/kg bw/day. Histopathological examination revealed dose dependent swelling of hepatocytes and increased haemosiderin-ladencells in the spleens of treated animals of each sex at 200 and 1000 mg/kg bw/day, congestion of the spleen in animals of each sex at 1000 mg/kg bw/day, and increased numbers of eosinophilic bodies in the kidneys of males at ~40 mg/kg bw/day.</t>
  </si>
  <si>
    <t>Miyata, 1995</t>
  </si>
  <si>
    <t>Miyata, K. (1995). Summary of 28-day repeated-dose oral toxicity study of WS-3. Unpublished report to the Flavor and Extract Manufacturers Association. Submitted to WHO by the Flavor and Extract manufacturers Association of the United States, Washington DC, USA. Available from JECFA Monograph 56: Aliphatic and Aromatic Amines and Amides: WHO Food Additives Series No. 56, pg. 327-395, 2006 at http://www.inchem.org/documents/jecfa/jecmono/v56je13.pdf</t>
  </si>
  <si>
    <t>53980-88-4</t>
  </si>
  <si>
    <t>Cyclocarboxypropyloleic acid</t>
  </si>
  <si>
    <t xml:space="preserve">5-Carboxy-4-hexyl-2-cyclohexene-1-octanoic acid; 5-(7-Carboxyheptyl)-2-hexylcyclohex-3-ene-1-carboxylic acid
</t>
  </si>
  <si>
    <t xml:space="preserve">C21H36O4
</t>
  </si>
  <si>
    <t>O=C(O)C1C(\C=C/C(CCCCCCCC(=O)O)C1)CCCCCC</t>
  </si>
  <si>
    <t>Clubb, 2004</t>
  </si>
  <si>
    <t>C13H20O3</t>
  </si>
  <si>
    <t>Sprague-Dawley [Crj:CD(SD) IGS]</t>
  </si>
  <si>
    <t>0, 5, 25, or 125 mg/kg bw/day</t>
  </si>
  <si>
    <t>Increased γ-glutamyl transpeptidase activity was noted in the females of the 125 mg/kg bw/day group. Increased relative liver weights were noted in males of the 25 mg/kg bw/day group. Increased absolute and relative liver weights were noted in males and females of the 125 mg/kg bw/day group. Upon necropsy, enlargement of the liver was observed in males and females of the 125 mg/kg bw/day group. Centrilobular hypertrophy of hepatocytes was reported in the liver of males and females in the 125 mg/kg bw/day group.</t>
  </si>
  <si>
    <t>Imatanaka, 2004</t>
  </si>
  <si>
    <t>Imatanaka N (2004). Repeated dose 28-day oral toxicity of JTA-2 in rodents. Unpublished report to the Flavor and Extract Manufacturers Association, Washington, DC, USA. Submitted to WHO by the International Organization of the Flavor Industry, Brussels, Belgium. Available from WHO Food Additive Series: 64. Safety evaluation of certain food additives and contaminants, 2011 at http://www.inchem.org/documents/jecfa/jecmono/v64je01.pdf</t>
  </si>
  <si>
    <t>13215-88-8</t>
  </si>
  <si>
    <t>4-(But-2-en-1-ylidene)-3,5,5-trimethylcyclohex-2-enone</t>
  </si>
  <si>
    <t>Megastigmatrienone D; Tabanone; (4E)-4-[(E)-but-2-enylidene]-3,5,5-trimethylcyclohex-2-en-1-one</t>
  </si>
  <si>
    <t>C18H18O</t>
  </si>
  <si>
    <t>CC=CC=C1C(=CC(=O)CC1(C)C)C</t>
  </si>
  <si>
    <t>0, 16, 80, or 400 mg/kg bw/day. Some animals at 400 mg/kg bw/day were allowed to recover for 28 days following the last dose.</t>
  </si>
  <si>
    <t>Lower body weights were reported in males of the 400 mg/kg bw/day group from day 8 to day 28 of administration. Both sexes in the 400 mg/kg bw/day group had increased γ-glutamyl transpeptidase activities and decreased chloride levels. Males of this group had increased glutamic pyruvic transaminase and alkaline phosphatase activities and total bilirubin levels, along with decreased sodium levels. Females of this group had increased total cholesterol, triglyceride and albumin levels. Increased absolute and relative liver and kidney weights were reported in both males and females of the 400 mg/kg bw per day group. Centrilobular hypertrophy of hepatocytes in males and females of the 400 mg/kg bw/day group, as well as focal necrosis in males of the 400 mg/kg bw/day group. Histopathology also revealed increase hyaline droplets in the kidneys of males in the 80 and 400 mg/kg bw/day groups. However, these effects were attributed to α-2u-globulin nephropathy of the male rat. Therefore, this mode of action is not relevant to human renal toxicity and is not indicative of a risk to humans. Statistically significant increased relative liver weights (female) and kidney weights (male) were reported in the 80 mg/kg bw/day groups. In the recovery study, all changes and variations observed during or upon the termination of the administration period disappeared during the recovery period or at the end of the recovery period.</t>
  </si>
  <si>
    <t>Imatanaka, 2003</t>
  </si>
  <si>
    <t>Imatanaka N (2003). Repeated dose 28-day oral toxicity of JTA-6 in rodents. Unpublished report to the Flavor and Extract Manufacturers Association, Washington, DC, USA. Submitted to WHO by the International Organization of the Flavor Industry, Brussels, Belgium. Available from WHO Food Additive Series: 64. Safety evaluation of certain food additives and contaminants, 2011 at http://www.inchem.org/documents/jecfa/jecmono/v64je01.pdf</t>
  </si>
  <si>
    <t>1641-17-4</t>
  </si>
  <si>
    <t>Mexenone</t>
  </si>
  <si>
    <t>2-Hydroxy-4-methoxy-4'-methylbenzophenone; Uvistat; (2-Hydroxy-4-methoxyphenyl)-(4-methylphenyl)methanone</t>
  </si>
  <si>
    <t>CC1=CC=C(C=C1)C(=O)C2=C(C=C(C=C2)OC)O</t>
  </si>
  <si>
    <t>104-93-8</t>
  </si>
  <si>
    <t xml:space="preserve">4-Methylanisole </t>
  </si>
  <si>
    <t>1-Methoxy-4-methylbenzene; 4-Methoxytoluene</t>
  </si>
  <si>
    <t>CC1=CC=C(C=C1)OC</t>
  </si>
  <si>
    <t>Wistar [Mol:WIST.SPF]</t>
  </si>
  <si>
    <t xml:space="preserve">0, 40, 120, or 240 mg/kg bw/day </t>
  </si>
  <si>
    <t>Statistically significant decreases in serum creatinine and urea levels were reported in both male and female rats at the intermediate and highest doses. It was also reported that the male rats in these two groups experienced alterations in water balance, as suggested by a decreased erythrocyte volume fraction relative to that in controls. The authors considered this result to be ambiguous, since concentrations of urinary creatinine were not abnormal. Additionally, no lesions of the kidneys were noted microscopically and no significant differences in absolute or relative kidney weights were reported between treated rats and controls. Concentrations of haemoglobin were decreased at the intermediate and highest doses; however, according to the authors, this result was not biologically significant. The NOEL for p-methylanisole administered by gavage was 40 mg/kg bw per day in male and female rats .</t>
  </si>
  <si>
    <t>Brunsborg et al., 1994</t>
  </si>
  <si>
    <t>Brunsborg, B., Meyer, O., Würtzen, G., &amp; Olsen, P. (1994). Four-week toxicity study of 4-methoxytoluene in rats. Toxicology letters, 73(3), 209-212. Also Available from JECFA: WHO Food Additive Series: 52. Aliphatic and Aromatic Ethers at http://www.inchem.org/documents/jecfa/jecmono/v52je16.htm</t>
  </si>
  <si>
    <t>125109-85-5</t>
  </si>
  <si>
    <t>Isopropylphenylbutanal</t>
  </si>
  <si>
    <t>CC(C)C1=CC(=CC=C1)C(C)CC=O</t>
  </si>
  <si>
    <t>Fü-albino</t>
  </si>
  <si>
    <t>0, 60, 300, or 1500 mg/kg bw/day</t>
  </si>
  <si>
    <t>Sedation and liver</t>
  </si>
  <si>
    <t>4/6 high dose females had to be euthanized for humane reasons  in a deeply comatose and moribund state. In the high dose groups sedation was observed. At doses of 300 mg/kg/d of the test article, slight and short lasting sedation was observed in 1/6 males and in 1/6 females. Statistically significant increase in the leukocyte count and a marginal but statistically significant reduction in fibrinogen was found in the male high—dose group and it is possible that these changes may be related to treatment, but not seen in females due to high mortality. Statistically significant increase of the absolute and relative liver weights in the male and female high-dose and mid—dose groups and an increase in the relative kidney weight of the male and female high-dose groups.</t>
  </si>
  <si>
    <t>Unknown, 1991</t>
  </si>
  <si>
    <t xml:space="preserve">Unknown, 1991. Available from ECHA at https://echa.europa.eu/registration-dossier/-/registered-dossier/30111/7/6/2
</t>
  </si>
  <si>
    <t>54440-17-4</t>
  </si>
  <si>
    <t>Safralene</t>
  </si>
  <si>
    <t>2,3-Dihydro-2,3,3-trimethyl-1H-inden-1-one; 2,3,3-Trimethylindanone; 2,3,3-Trimethyl-2H-inden-1-one</t>
  </si>
  <si>
    <t>C12H14O</t>
  </si>
  <si>
    <t>CC1C(=O)C2=CC=CC=C2C1(C)C</t>
  </si>
  <si>
    <t>0, 50, 150, or 450 mg/kg bw/day for 4 weeks followed by 2 weeks of recovery</t>
  </si>
  <si>
    <t>Vagina</t>
  </si>
  <si>
    <t>There were dose dependent increases in absolute and relative liver weights in male and female rats in all treatment groups, as well as increases in adrenal weights in males treated at all dose levels and in females in the 150 and 450 mg/kg bw/day groups. The liver and adrenal weight changes were considered to be adaptive and stress responses, respectively, and were not considered by the author to be toxicologically relevant. In females treated at 150 and 450 mg/kg bw/day, there were dose-related increases in absolute and relative spleen weights. These effects were considered by the author to be secondary to anaemia and were not toxicologically relevant. Females administered 450 mg/kg bw/day showed dose-related decreases in absolute and relative ovary weights, but no microscopic changes were observed, and the decreases were not considered by the author to be toxicologically relevant. Other changes were observed as well, but all were reversible. The author found the NOAEL to be 450 mg/kg bw/day. However, because of the microcystic changes observed in the vagina at 150 mg/kg bw/day, the JECFA considered the NOAEL to be 50 mg/kg bw/day.</t>
  </si>
  <si>
    <t>Fisher, 2007</t>
  </si>
  <si>
    <t>Fischer L (2007). 28-day oral toxicity (gavage) study of Wistar rat. RCC Ltd, Itinger, Switzerland. Unpublished report to the Flavor and Extract Manufacturers Association, Washington, DC, USA. Submitted to WHO by the International Organization of the Flavor Industry, Brussels, Belgium. Available from WHO Food Additive Series: 64. Safety evaluation of certain food additives and contaminants, 2011 at https://apps.who.int/iris/bitstream/handle/10665/44521/9789241660648_eng.pdf#page=164</t>
  </si>
  <si>
    <t>100-18-5</t>
  </si>
  <si>
    <t>1,4-Diisopropylbenzene; 1,4-Di(propan-2-yl)benzene; Benzene, 1,4-bis(1-methylethyl)-; Benzene, p-diisopropyl-</t>
  </si>
  <si>
    <t>CC(C)C1=CC=C(C=C1)C(C)C</t>
  </si>
  <si>
    <t xml:space="preserve">0, 100, 300, or 1000 mg/kg bw/day daily. The males were dosed during study days 0-27 or 0-28 (14 days prior to pairing through 1 day prior to scheduled euthanasia) for a total of 28-29 doses. The females were dosed during study days 0 through the day prior to euthanasia (14 days prior to pairing through lactation day 13) for a total of 49-59 doses. The female that failed to deliver was dosed through the day prior to euthanasia (post-mating day 25) for a total of 39 doses. </t>
  </si>
  <si>
    <t>There was 1,4 -diisopropylbenzene-related minimal to mild nonadverse hepatocellular hypertrophy in the 300 and 1000 mg/kg/day group males and 1000 mg/kg/day group females that was associated with higher liver weights in males and females at 1000 mg/kg/day and nonadverse elevations in alkaline phosphatase, alanine aminotransferase, bile acids, and cholesterol in females at 1000 mg/kg/day. Nonadverse angiectasis of the liver was noted in the 300 and 1000 mg/kg/day group males and correlated with gross observations of dark red discoloration. Increased incidence and severity of nonadverse adrenal cortical vacuolation was noted in the 1000 mg/kg/day group males. Other nonadverse findings included lower glucose values (1000 mg/kg/day group males and females), higher urea nitrogen values (1000 mg/kg/day group females), and higher phosphorus (300 and 1000 mg/kg/day group males and 1000 mg/kg/day group females). Reproductive NOAEL: 1000 mg/kg bw/day. The NOAEL for systemic toxicity was considered to be 1000 mg/kg/day. The NOAEL for postnatal toxicity was 1000 mg/kg/day based on the absence of effects on F1 offspring at all dosage levels.</t>
  </si>
  <si>
    <t>Unknown, 2016. Available from ECHA at https://echa.europa.eu/registration-dossier/-/registered-dossier/15776/7/9/2</t>
  </si>
  <si>
    <t>80722-28-7</t>
  </si>
  <si>
    <t>2,6,10,10-Tetramethyl-1-oxaspiro[4.5]deca-2,6-dien-8-one</t>
  </si>
  <si>
    <t>2,6,6,10-Tetramethyl-1-oxaspiro[4.5]deca-2,9-dien-8-one</t>
  </si>
  <si>
    <t>C14H18O2</t>
  </si>
  <si>
    <t>CC1=CCC2(O1)C(=CC(=O)CC2(C)C)C</t>
  </si>
  <si>
    <t>0, 12, 60, or 300 mg/kg bw/day</t>
  </si>
  <si>
    <t>Decreased spontaneous locomotion, staggering gait and stupor were reported as changes considered to be attributable to administration of the test material at 300 mg/kg bw/day in females. Salivation in both sexes at 300 mg/kg bw/day. Increased γ-glutamyl transpeptidase activities, total cholesterol levels and triglyceride levels in males and females and increased glutamic pyruvic transaminase activities in males were reported at the end of administration in the 300 mg/kg bw/day group. Increased absolute liver weights in females in the 300 mg/kg bw per day group were reported, as well as increased relative liver weights (considered an adaptive change) in females receiving 60 or 300 mg/kg bw/day and in males receiving 300 mg/kg bw/day. Upon necropsy, enlargement of the liver and spleen were also reported in females of the 300 mg/kg bw per day group; these changes corresponded to histopathological changes, which included diffuse hypertrophy of hepatocytes, increased mitoses of hepatocytes, microgranuloma and periportal lipid droplets of hepatocytes and increased extramedullary haematopoiesis in the spleen. In males, increased hyaline droplets were reported in the kidney in the 300 mg/kg bw/day group. However, these findings were also reported in the vehicle control group and are likely attributable to α-2u-globulin nephropathy of the male rat. Therefore, this mode of action is not relevant to human renal toxicity and is not indicative of a risk to humans.</t>
  </si>
  <si>
    <t>Imatanaka N (2003). Repeated dose 28-day oral toxicity of JTA-3 in rodents. Unpublished report to the Flavor and Extract Manufacturers Association, Washington, DC, USA. Submitted to WHO by the International Organization of the Flavor Industry, Brussels, Belgium.. Available from WHO Food Additive Series: 64. Safety evaluation of certain food additives and contaminants, 2011 at http://www.inchem.org/documents/jecfa/jecmono/v64je01.pdf</t>
  </si>
  <si>
    <t>89-81-6</t>
  </si>
  <si>
    <t xml:space="preserve">Piperitone </t>
  </si>
  <si>
    <t>3-Carvomenthenone; 3-Methyl-6-propan-2-ylcyclohex-2-en-1-one</t>
  </si>
  <si>
    <t>CC1=CC(=O)C(CC1)C(C)C</t>
  </si>
  <si>
    <t>0 or 100 mg/kg bw/day. Note: test article was Mentha mozaffarianii Essential Oil containing 51.0% piperitone. Piperitone intake: 51.0 mg/kg bw/day</t>
  </si>
  <si>
    <t>In the biochemical analysis, there were significant increases in blood glucose, cholesterol, ALT, AST, ALP, and TSH in the female rats and also in BUN in the male rats. The histopathological studies revealed evidence of microscopic lesions in the liver, kidney, stomach, and small intestine tissues of the MMEO group. Part of the observed organ toxicity effects could have been related to the presence of pulegone in the MMEO, which accounted for 0.3% of the total chromatographic materials.</t>
  </si>
  <si>
    <t>Daneshbakhsh et al., 2018</t>
  </si>
  <si>
    <t>Daneshbakhsh, D., Asgarpanah, J., Najafizadeh, P., Rastegar, T., &amp; Mousavi, Z. (2018). Safety assessment of Mentha mozaffarianii essential oil: Acute and repeated toxicity studies. Iranian journal of medical sciences, 43(5), 479.</t>
  </si>
  <si>
    <t>1338-23-4</t>
  </si>
  <si>
    <t>2-Butanone peroxide</t>
  </si>
  <si>
    <t>MEKP; Thermacure; Methyl ethyl ketone peroxide; 2-Hydroperoxy-2-(2-hydroperoxybutan-2-ylperoxy)butane</t>
  </si>
  <si>
    <t>C8H18O6</t>
  </si>
  <si>
    <t>CCC(C)(OO)OOC(C)(CC)OO</t>
  </si>
  <si>
    <t>1N,2N,3N,4N,6N,7N,9N,10N,23Y,24cY,1N,2N,3N,4N,6N,7N,9N,10N,23Y,24N,25N,26aY,27N,28N</t>
  </si>
  <si>
    <t>0, 25, 50, or 100/75 mg/kg bw/day for at least 14 days prior to mating. Males continued to receive the test article throughout mating and through the day prior to euthanasia for a total of 28 to 29 doses. Females continued to receive MEKP throughout mating, gestation, and lactation day 2 for a total of 39 to 45 doses. The highest dose was lowered to 75 mg/kg bw/day after 2 days due to the lethal effects.</t>
  </si>
  <si>
    <t>In the 100 mg/kg/day group (prior to reduction in dosage level), 1 male died and 2 females were euthanized in extremis within the first 2 days of test article administration. Due to the mortality and moribund condition of these animals, the dosage level was lowered to 75 mg/kg bw/day. Following the reduction in dosage level, an additional 3 males were euthanized in extremis by study day 27 and 1 female was euthanized in extremis on gestation day 21. Clinical findings noted in these animals included gasping, labored respiration, and rales prior to death. Test article-related findings of red areas/discoloration on the stomach were noted in animals in the 75/100 mg/kg bw/day group. Overall test article-related lower (generally statistically significant) mean body weight gains and reductions in food consumption were noted in the 100/75 mg/kg bw/day male and female groups during the pre-mating period when compared to the vehicle control group. These reductions continued through gestation. Mean relative (to final body weight) liver weight in the 100/75 mg/kg bw/day group females was higher (statistically significant) than the vehicle control group value; the difference was considered test article related. No signs of parental systemic toxicity were observed at 25 and 50 mg/kg bw/day; therefore, the NOAEL for systemic toxicity was 50 mg/kg bw/day. The NOAEL for reproductive toxicity was 75 mg/kg bw/day in the absence of adverse effects.</t>
  </si>
  <si>
    <t>WIL Research Laboratories, 2006</t>
  </si>
  <si>
    <t>WIL Research Laboratories, LLC (2006). A Reproductive/Developmental Toxicity Screening Study of Methyl Ethyl Ketone Peroxide in Rats. Study No. WIL-497004. 14 March 2006. Available from SIDS Initial Assessment Profiles agreed in the course of the OECD HPV Chemicals Programme from 1993 to 2011. Series on Testing &amp; Assessment No. 166. ENV/JM/MONO(2012)4/PART5. Available from OECD at https://hpvchemicals.oecd.org/UI/handler.axd?id=f9850477-ea9c-495a-a87d-5b1520e3ff81</t>
  </si>
  <si>
    <t>132459-54-2</t>
  </si>
  <si>
    <t>N,N'-bis(4-carboxylphenyl)-1,4,5,8-naphthalenetetracarboxydiimide diethyl ester</t>
  </si>
  <si>
    <t>4,4'-(1,3,6,8-Tetrahydro-1,3,6,8-tetraoxobenzo(lmn)(3,8)phenanthroline-2,7-diyl)bisbenzoic acid, diethyl ester; Ethyl 4-[13-(4 ethoxycarbonylphenyl)-5,7,12,14-tetraoxo-6,13-diazatetracyclo[6.6.2.04,16.011,15]hexadeca-1(15),2,4(16),8,10-pentaen-6-yl]benzoate</t>
  </si>
  <si>
    <t>C32H22N2O8</t>
  </si>
  <si>
    <t>CCOC(=O)c1ccc(cc1)N2C(=O)c3ccc4c5c3c(ccc5C(=O)N(C4=O)c6ccc(cc6)C(=O)OCC)C2=O</t>
  </si>
  <si>
    <t>0, 40, 200, or 1000 mg/kg bw/day</t>
  </si>
  <si>
    <t>Unknown, n.d. Short summary is available from the European Commission, Scientific Committee on Food (2002). Opinion of the Scientific Committee on Food on the 19th additional list of monomers and additives for food contact materials at https://ec.europa.eu/food/system/files/2020-12/sci-com_scf_out141_en.pdf. Also available from the US FDA Office of Food Additive Safety (via FOIA request).</t>
  </si>
  <si>
    <t>763-69-9</t>
  </si>
  <si>
    <t>Ethyl 3-ethoxypropionate</t>
  </si>
  <si>
    <t xml:space="preserve">Ethyl 3-ethoxypropanoate
</t>
  </si>
  <si>
    <t>C7H14O3</t>
  </si>
  <si>
    <t>C(C)OCCC(=O)OCC</t>
  </si>
  <si>
    <t>1N,2N,3N,4N,6N,7N,9N,10N,23Y,24cY. Ethanol: 1aY (Class I). Carboxylic acid: 1N,2N,3N,4N,6N,7N,9N,10N,23Y,24N,25N,26aY,27N,28N (Class II)</t>
  </si>
  <si>
    <t>Sprague-Dawley [CRL: CD (SD)BR]</t>
  </si>
  <si>
    <t>29</t>
  </si>
  <si>
    <t>689.7</t>
  </si>
  <si>
    <t xml:space="preserve">0, 100, or 1000 mg/kg bw/day, 5 days/week excluding holidays: 20 treatments over 29 days. Dosing schedule adjusted dose levels: 0, 69.0, or 689.7 mg/kg bw/day
</t>
  </si>
  <si>
    <t>Liver enzymes</t>
  </si>
  <si>
    <t xml:space="preserve">At 1000 mg/kg, the aspartate aminotransferase and creatinine levels were slightly increased in both sexes, the sorbitol dehydrogenase levels were moderately increased in the males and slightly increased in the females, and the alanine aminotransferase levels were slightly increased in the females. The probable site of toxic action is the liver. The NOAEL is 1000 mg/kg bw/day based on slight changes in liver enzymes. The NOEL is 100 mg/kg bw/day. </t>
  </si>
  <si>
    <t>Eastman Kodak, 1986</t>
  </si>
  <si>
    <t xml:space="preserve">Four-Week Oral Toxicity Study of Ethyl-3-Ethoxypropionate in the Rat; Toxicological Sciences Section, Health and Environment Laboratories, Eastman Kodak Company, Rochester, NY; Study No.: 850044G3; March 16, 1986. Summary is Available fom ECHA at http://echa.europa.eu/registration-dossier/-/registered-dossier/1990/7/6/2
</t>
  </si>
  <si>
    <t>94-86-0</t>
  </si>
  <si>
    <t>Propenyl guaethol</t>
  </si>
  <si>
    <t>Vanitrope; 2-Ethoxy-5-(1-propenyl)phenol; 2-Ethoxy-5-[(E)-prop-1-enyl]phenol</t>
  </si>
  <si>
    <t>c1(c(cc(cc1)/C=C/C)O)OCC</t>
  </si>
  <si>
    <t>0, 250, 1250, or 2500 mg/kg bw/day</t>
  </si>
  <si>
    <t>Haematological examinations revealed a significant increase in platelet count in females at the intermediate (1250 mg/kg bw/day) and highest dose (2500 mg/kg bw/day). Total serum protein and g-glutamyl transferase activity were increased in both sexes at the highest dose and in females at the intermediate dose. Increased concentrations of serum albumin were also reported in both sexes at the intermediate and the highest dose. Slight but statistically significant decreases in blood urea nitrogen concentrations were observed in females at the highest dose. A significant increase in relative liver and kidney weights were reported at the intermediate and the highest dose compared with the control animals. Significant increases in absolute liver weight occurred in male and female rats at the highest dose. Only males at the highest dose exhibited a significant increase in absolute kidney weights. No treatment-related effects were reported in the animals receiving propenylguaethol at the lowest dose (250 mg/kg bw/day).</t>
  </si>
  <si>
    <t>Terrill, 1991</t>
  </si>
  <si>
    <t>694-83-7</t>
  </si>
  <si>
    <t>1,2-Cyclohexanediamine</t>
  </si>
  <si>
    <t xml:space="preserve">Cyclohexane-1,2-diamine; 1,2-Diaminocyclohexane </t>
  </si>
  <si>
    <t>C6H14N2</t>
  </si>
  <si>
    <t>NC1CCCCC1N</t>
  </si>
  <si>
    <t>31</t>
  </si>
  <si>
    <t>0, 50, 150, or 500 mg/kg bw/day. The males were exposed for 2 weeks prior to mating, during mating, and up to termination (for 31 days). The females were exposed for 2 weeks prior to mating, during mating, during post-coitum, and at least 3 days of lactation (for 42 to 45 days)</t>
  </si>
  <si>
    <t>Significant changes only in the highest dose tested; i.e. changes in clinical appearance (slight salivation), functional observations (slight hyperactivity), body weights and food consumption (decreased), clinical laboratory investigations (e.g. decreased eosinophils, ALT and AST activity increased), macroscopic and microscopic examinations (liver, lung and adrenal glands), which correlated with changes in organ weights. The organ weight changes in thymus and kidney correlated with the microscopic findings in these organs, e.g. atrophy and basophilia respectively. High dose group: average and total number of living pups per litter was reduced when compared to controls and decreased gestation index in high dose group. NOAEL for parental and reproduction/developmental toxicity for the test item of 150 mg/kg bw/day</t>
  </si>
  <si>
    <t>Unknown, 2007</t>
  </si>
  <si>
    <t>Unknown, 2007. Available from ECHA at https://echa.europa.eu/fi/registration-dossier/-/registered-dossier/14903/7/6/2/?documentUUID=604a35f0-7852-414a-888a-48750b1d14cd and at https://echa.europa.eu/fi/registration-dossier/-/registered-dossier/14903/7/9/2/?documentUUID=60413568-9b21-4d6c-ad02-5d355003440f</t>
  </si>
  <si>
    <t>1047-16-1</t>
  </si>
  <si>
    <t xml:space="preserve">Quinacridone </t>
  </si>
  <si>
    <t>Cinquasia red; CI 73900 (46500); Pigment violet 19; 5,12-Dihydroquinolino[2,3-b]acridine-7,14-dione</t>
  </si>
  <si>
    <t>C20H12N2O2</t>
  </si>
  <si>
    <t>c1ccc2c(c1)c(=O)c3cc4c(cc3[nH]2)c(=O)c5ccccc5[nH]4</t>
  </si>
  <si>
    <t>1N,2N,3N,4N,6N,7N,9N,10Y,11N,12N,13N,15N,16N,17N,18a(ii)Y,28N,47dY</t>
  </si>
  <si>
    <t>0, 1, 5, or 10% corresponding to approximately 0, 1050, 5260, or 10,500 mg/kg bw/bw (EPA)</t>
  </si>
  <si>
    <t>At 10%, increased food intake and body weight gain were observed. All animals exposed to the test substance had purple-tinged fur. No other clinical signs were observed. A slight increase in methemoglobin levels was seen in females at 10% during week 2, but not at week 4, and was not considered to be related to exposure. Clinical pathology, ophthalmology, cytogenetic analysis, organ weights and gross and tissue morphology examinations results did not indicate toxicity associated with the test substance.NOAEL ~ 10,500 mg/kg-bw/day (based on no treatment-related effects at the highest dose tested)</t>
  </si>
  <si>
    <t>Unknown, n.d. Available from EPA at https://chemview.epa.gov/chemview/#</t>
  </si>
  <si>
    <t>108-82-7</t>
  </si>
  <si>
    <t>2,6-Dimethyl-4-heptanol (Test substance: Diisobutyl Carbinol (DIBC): a mixture of 2,6-Dimethyl-4-heptanol and 4,6-Dimethyl-2-heptanol)</t>
  </si>
  <si>
    <t>Diisobutylcarbinol (DIBC); 2,6-Dimethylheptan-4-ol; 4-Heptanol, 2,6-dimethyl-</t>
  </si>
  <si>
    <t>CC(C)CC(O)CC(C)C</t>
  </si>
  <si>
    <t>0, 50, 150, or 500 mg/kg bw/day. Exposures: Males: 2 weeks prebreeding, 2 weeks breeding and up to necropsy on day 34. Females: 2 weeks prebreeding, 2 weeks breeding, through gestation (3 weeks) and lactation (4 days)</t>
  </si>
  <si>
    <t>NOEL for general toxicity was 50 mg/kg bw/day. The NOEL for reproductive and neurological effects was 500 mg/kg bw/day. Males and females treated at 500 mg/kg bw/day had higher mean total protein and cholesterol concentrations that were statistically identified and interpreted to be treatment-related. Females at 500 mg/kg bw/day had a statistically significant lower mean final body weight that was considered treatment-related. Treatment-related statistically significant increases in mean absolute liver weights were noted in males of the middle and high dose groups, as well as the high dose females. These changes correlated with increases in relative liver weights that were also statistically significant as compared to controls. The higher liver weights corresponded with very slight liver hypertrophy of centrilobular hepatocytes in males at 150 or 500 mg/kg bw/day and females at 500 mg/kg bw/day. Males treated at 500 mg/kg bw/day and females treated at 150 or 500 mg/kg bw/day had higher relative kidney weights (statistically significant increases for females at both dose levels) that were considered treatment-related. Males treated with DIBC at 150 or 500 mg/kg/day and females treated with DIBC at 500 mg/kg/day had treatment-related increases in the incidence of very slight hypertrophy of the centrilobular hepatocytes.</t>
  </si>
  <si>
    <t>Carney et al., 2006</t>
  </si>
  <si>
    <t>Carney, E.W., C.L. Zablotny, A.K. Andrus and K.E. Stebbins. 2006. Diisobutyl Carbinol (DIBC): A Combined Repeated Dose Toxicity Study with the Reproduction/Developmental Toxicity Screening Test in CRL:CD(SD) Rats. Unpublished Report Number 051120 for The Dow Chemical Company by Toxicology &amp; Environmental Research and Consulting, The Dow Chemical Company, Midland, MI, USA. Available from EPA HPV at https://ofmpub.epa.gov/oppthpv/Public_Search.PublicTabs?section=1&amp;SubmissionId=25237698&amp;epcount=1&amp;epname=Reproductive+Toxicity&amp;epdiscp=Mammalian+Health+Effects+SIDS&amp;selchemid=null&amp;CategorySingle=null</t>
  </si>
  <si>
    <t>109-83-1</t>
  </si>
  <si>
    <t>Monomethylethanolamine</t>
  </si>
  <si>
    <t xml:space="preserve">N-Methylethanolamine; 2-(Methylamino)ethanol 
</t>
  </si>
  <si>
    <t xml:space="preserve">C3H9NO
</t>
  </si>
  <si>
    <t>CNCCO</t>
  </si>
  <si>
    <t>0, 50, 150, or 450 mg/kg bw/day. The duration of treatment covered a 2-week pre-mating and mating period in both sexes, approximately 1 week post-mating in
males, and the entire gestation period as well as 4 days of lactation in females (35 days for males and 55 days for females).</t>
  </si>
  <si>
    <t>Under the conditions of the present reproduction/developmental toxicity screening test the NOAEL for reproductive performance and fertility was 50 mg/kg bw/day for the parental rats. The NOAEL for general, systemic toxicity of the test substance was 50 mg/kg bw/day for females and less than 50 mg/kg bw/day for male animals based on the tubular degeneration in the kidneys of 6/10 males. Regarding clinical examinations, signs of general systemic toxicity were only observed at a dose level of 450 mg/kg bw/day as there were significantly lower body weights in male and female parental animals accompanied with reduced food consumption and reduced general condition in single animals in several phases of the study. Fertility was severely impaired by test-substance administration at dose levels of 150 and 450 mg/kg bw/day. The higher incidences of leucocytes in the urine of rats of both sexes in test group 3 (450 mg/kg bw/d) and, additionally, in males of the test group 2 (150 mg/kg bw/d) as well as the increased incidence of higher transitional cell counts in males of test group 3 (450 mg/kg bw/d) can be regarded as signs of an affection of the urinary tract in treated rats. Regarding pathology, after administration of the test substance the terminal body weight was significantly lower in females of test group 2 (150 mg/kg bw/d) and in males and females of test group 3 (450 mg/kg bw/d). Target organs were the kidney, testes, epididymides, ovaries, liver, and spleen. In kidneys and testes, tubular degeneration was dose dependent and assessed as an adverse effect. In ovaries, the occurrence of cysts and vacuolization of sex cord stroma was related to treatment and was considered to be adverse. In test group 3 (450 mg/kg bw/d), the infertility was linked to the reduced number of sperms (oligospermia) caused by tubular degeneration in testes. In addition, the occurrence of ovarian cysts and vacuolization of the sex cord stroma in females may have influenced the fertility. In test group 2 (150 mg/kg bw/d), the severity of the findings in testes or ovaries was only minimal or slight and the findings did not occur in all infertile animals. Nevertheless, these lesions may have affected fertility. In the spleen, a dose-related increase in incidence and severity of extramedullary hematopoiesis occurred in males and females of test groups 2 (150 mg/kg bw/d) and 3 (450 mg/kg bw/d). In addition, in females of these test groups the severity of hemosiderin storage was increased. These findings are associated with the increased relative spleen weights in females of test group 2 (150 mg/kg bw/d) as well as in males and females of test group 3 (450 mg/kg bw/d). They were induced in response to anaemia and related to treatment. The liver weights were dose-related increased in males and females of all treatment groups. The liver was enlarged in three males and one female of test group 2 (150 mg/kg bw/d) as well as in three males and five females of test group 3 (450 mg/kg bw/d). In females, the liver enlargement correlated with a minimal central hepatocellular hypertrophy that was observed in five animals of test group 2 (150 mg/kg bw/d) and in 9 animals of test group 3 (450 mg/kg bw/d). In males, mainly a minimal fatty change of hepatocytes was observed in two animals of test group 1 (50 mg/kg bw/d), in 8 animals of test group 2 (150 mg/kg bw/d), and in 7 animals of test group 3 (450 mg/kg bw/d). The liver findings were related to treatment and considered to be adaptive. Although, there were no clear histopathological correlates for the increased liver weights in males of all treatment groups and in females of test group 1 (50 mg/kg bw/d), a test substance-related effect could not be ruled out. There was no correlation between erosion/ ulcer in the stomach and erythrocytosis of the mesenteric lymph node (findings occurred in different animals). However, a treatment-related effect could not be ruled out but was assessed as non-adverse. All further findings occurred either singly or were biologically equally distributed over the control group and the treatment groups. They were considered to be incidental or spontaneous in origin and without any relation to treatment.</t>
  </si>
  <si>
    <t xml:space="preserve">Unknown, 2010
</t>
  </si>
  <si>
    <t xml:space="preserve">Unknown, 2010. Available from ECHA at https://echa.europa.eu/registration-dossier/-/registered-dossier/13912/7/6/2 and from OECD ENV/JM/MONO(2016)41 at https://www.oecd.org/officialdocuments/publicdisplaydocumentpdf/?cote=env/jm/mono(2016)41&amp;doclanguage=en
</t>
  </si>
  <si>
    <t>150-78-7</t>
  </si>
  <si>
    <t>p-Dimethoxybenzene</t>
  </si>
  <si>
    <t>1,4-Dimethoxybenzene; P-Methoxyanisole; Hydroquinone dimethyl ether</t>
  </si>
  <si>
    <t>COC1=CC=C(C=C1)OC</t>
  </si>
  <si>
    <t>0, 0.5, 2, or 10% corresponsing to approximately 0, 250, 1000, or 5000 mg/kg bw/day</t>
  </si>
  <si>
    <t>2% caused a small but apparent diminution of growth. The inclusion of 10% of paradimethoxybenzene was followed by almost complete inhibition of growth. The absolute spleens of both female and male rats were markedly smaller with increases percentages of the test substance in the diet. The relative average spleen weight of animals receiving 10% was lower than that of the controls. No hystopathology changes.</t>
  </si>
  <si>
    <t>Hodge et al., 1949</t>
  </si>
  <si>
    <t>Hodge, H. C., Sterner, J. H., Maynard, E. A., &amp; Thomas, J. (1949). Short-term toxicity tests on the mono and di methyl ethers of hydroquinone. Journal of Industrial Hygiene and Toxicology, 31(2), 79-92.</t>
  </si>
  <si>
    <t>123-18-2</t>
  </si>
  <si>
    <t>4-Nonanone, 2,6,8-trimethyl-</t>
  </si>
  <si>
    <t xml:space="preserve"> 2,6,8-Trimethylnonan-4-one, isobutyl heptyl ketone (IBHK or iBHK)</t>
  </si>
  <si>
    <t>CC(C)CC(CC(CC(C)C)C)=O</t>
  </si>
  <si>
    <t>38</t>
  </si>
  <si>
    <t>0, 100, 300, or 1000 mg/kg bw/day. Exposure period: males: 2 weeks prebreeding, 2 weeks breeding and 10 days post- breeding. Females: 2 weeks prebreeding, 2 weeks breeding, through gestation (3 weeks) and lactation (4 days).</t>
  </si>
  <si>
    <t>Treatment-related effects in males included increased salivation and perioral soiling (all doses), perineal soiling (1000 mg/kg/day), increases in serum cholesterol, AST and total protein and in prothrombin time (1000 mg/kg/day), increased urine pH (1000 mg/kg/day), increased liver weight (100,300, and 1000 mg/kg/day), increased kidney weight (100 and 300 mg/kg/day), and increased thyroid weight (1000 mg/kg/day). Male rats exhibited degenerative effects of the kidneys and hyaline droplet formation in the renal proximal tubules (all doses), panlobular hepatocellular hypertrophy (all doses), and follicular epithelial cell hypertrophy of the thyroid gland (all doses). The potential existed for the kidney effects to be mediated through the male rat-specific, alpha-2u-globulin hyaline droplet nephropathy. Treatment related effects in females included increased salivation (all doses) and perineal soiling (1000 mg/kg/day), increased serum cholesterol and ALP (1000 mg/kg/day), increased liver weight (all doses), increased relative kidney weight (300 and 1000 mg/kg/day), increased thyroid weight (300 and 1000 mg/kg/day), and increased incidence of centrilobular hepatocellular hypertrophy (300 and 1000 mg/kg/day). The NOAEL for males could not be determined from this study; the NOAEL for females was 100 mg/kg/day. The NOAEL for neurological effects was 1000 mg/kg/day. The NOEL for reproductive effects was 300 mg/kg/day.</t>
  </si>
  <si>
    <t>Carney et al., 2005</t>
  </si>
  <si>
    <t xml:space="preserve">Carney, E.W., B.L. Yano, C.L. Zablotny and A.K. Andrus. 2005. lsobutyl Heptyl Ketone: A Combined Repeated Dose Toxicity with the Reproduction/Developmental Toxicity Screening Test in CD Rats. Unpublished Report (Dow No. 021047) for Union Carbide Corporation by Toxicology &amp; Environmental Research and Consulting, The Dow Chemical Company, Midland, MI, USA. Available from EPA HPV at https://ofmpub.epa.gov/oppthpv/document_api.download?FILE=Revised Test Plan sn311.pdf
</t>
  </si>
  <si>
    <t>111-82-0</t>
  </si>
  <si>
    <t>Methyl laurate</t>
  </si>
  <si>
    <t>Methyl dodecanoate; Lauric acid methyl ester; Dodecanoic acid, methyl ester</t>
  </si>
  <si>
    <t>C13H26O2</t>
  </si>
  <si>
    <t>CCCCCCCCCCCC(=O)OC</t>
  </si>
  <si>
    <t>0, 250, 500, or 1000 mg/kg bw/day for females: 14 days before mating until day 3 of lactation (41 - 55 days) and for males: 45 days.</t>
  </si>
  <si>
    <t>MHW, 1996</t>
  </si>
  <si>
    <t>MHW, 1996. Combined Repeat Dose and Reproductive/Developmental Toxicity Screening Test of Methyl dodecanoate by Oral Administration in Rats. Toxicity Testing Reports of Environmental Chemicals, Vol.4, 385-396. Biosafety Research Center, Foods, Drugs and Pesticides (An-Pyo Center). Available from OECD at https://hpvchemicals.oecd.org/UI/handler.axd?id=37a26431-d80b-4bfc-83bc-9edbe4ae02f2. Also Available from ECHA at https://echa.europa.eu/registration-dossier/-/registered-dossier/14160/7/6/2/?documentUUID=928baed0-24c9-4570-8cdf-1fdbd5dfa5df</t>
  </si>
  <si>
    <t>1002-67-1</t>
  </si>
  <si>
    <t>1-Ethoxy-2-(2-methoxyethoxy)ethane</t>
  </si>
  <si>
    <t>Diethylene glycol ethyl methyl ether; 2,5,8-Trioxadecane; 1-(2-Ethoxyethoxy)-2-methoxyethane</t>
  </si>
  <si>
    <t>C7H16O3</t>
  </si>
  <si>
    <t>CCOCCOCCOC</t>
  </si>
  <si>
    <t>Sprague-Dawley [Crj: CD(SD)]</t>
  </si>
  <si>
    <t>0, 50, 250, or 1000 mg/kg bw/day daily. Males: From 15 days before mating (Days 1 to 15) until day before the necropsy through the mating period (42 days in total). Females: From 15 days before mating (Days 1 to 15) until the Day 4 of lactation (day of delivery was Day 0 of lactation) through the mating and pregnancy periods and delivery. The females not successfully mated and those not delivered were kept until day before the necropsy.Recovery females (Satellite females): For 42 days without mating (the same period with that for males).</t>
  </si>
  <si>
    <t>P0: Reproductive NOAEL: 250 mg/kg bw/day based on prolongation of gestation period and low values of delivery index. Low values of number of litter, high values of number of stillborn (and ratio) and low values of birth index. Low values of viability index and body weight. The main test substance-related changes were as follows: in the liver, high values of liver weight and minimal or mild hypertrophy of centrilobular hepatocyte in both sexes of the 1000 mg/kg group, in the testis, minimal or mild degeneration/necrosis of spermatocyte/spermatid in males of the 1000 mg/kg group, in the epididymis, low values of epididymides weight and minimal or mild decrease of sperm and cell debris in the duct of epididymis in males of the 1000 mg/kg group.</t>
  </si>
  <si>
    <t>Unknwon, 2014. Available from ECHA at https://echa.europa.eu/fi/registration-dossier/-/registered-dossier/19407/7/9/2</t>
  </si>
  <si>
    <t>110-60-1</t>
  </si>
  <si>
    <t>Putresine</t>
  </si>
  <si>
    <t xml:space="preserve">1,4-Diaminobutane; 1,4-Butanediamine; Butane-1,4-diamine
</t>
  </si>
  <si>
    <t xml:space="preserve">C4H12N2
</t>
  </si>
  <si>
    <t>NCCCCN</t>
  </si>
  <si>
    <t xml:space="preserve">Wistar [Bor:WISW]
</t>
  </si>
  <si>
    <t>0, 200, 2000, or 5000 ppm  (0, 18, 180, or 450 mg/kg bw/day)</t>
  </si>
  <si>
    <t>Mean body weights, food intake and food efficiency were slightly decreased with 5000 ppm in both sexes, although the differences from the controls were statistically significant for body weights in females and for food intake in males. Plasma alanine amino-transferase activity was slightly increased in females of the 5000 ppm group. In the 5000 ppm group, the relative weight of the brain was significantly increased in females.</t>
  </si>
  <si>
    <t>Til et al., 1997</t>
  </si>
  <si>
    <t xml:space="preserve">Til HP1, Falke HE, Prinsen MK, Willems MI. (1997) Acute and subacute toxicity of tyramine, spermidine, spermine, putrescine and cadaverine in rats. Food Chem Toxicol. 1997 Mar-Apr;35(3-4):337-48.
</t>
  </si>
  <si>
    <t>462-94-2</t>
  </si>
  <si>
    <t>Cadaverine</t>
  </si>
  <si>
    <t xml:space="preserve">Pentane-1,5-diamine; 1,5-Diaminopentane
</t>
  </si>
  <si>
    <t xml:space="preserve">C5H14N2
</t>
  </si>
  <si>
    <t>C(CCN)CCN</t>
  </si>
  <si>
    <t xml:space="preserve">0, 200, 2000, or 10,000 ppm (0, 18, 180, or 900 mg/kg bw/day)
</t>
  </si>
  <si>
    <t>1852-16-0</t>
  </si>
  <si>
    <t>N-(Butoxymethyl)acrylamide</t>
  </si>
  <si>
    <t>N-(butoxymethyl)prop-2-enamide; N-butoxymethylacrylamide; 2-Propenamide, N-(butoxymethyl)-</t>
  </si>
  <si>
    <t>C8H15NO2</t>
  </si>
  <si>
    <t>C(CCC)OCNC(C=C)=O</t>
  </si>
  <si>
    <t>42</t>
  </si>
  <si>
    <t>0, 0.062, 0.125, or 0.25% equivalent to approximately 0, 72, 140, or 306 mg/kg in males and 0, 76, 157, or 294 mg/kg in females</t>
  </si>
  <si>
    <t>Ataxia</t>
  </si>
  <si>
    <t>Ataxia occurred in the 0.25% group, beginning at week 4 and persisting to Week 5. Improvement was noted on 3 of 5 males at termination. Those improving showed only slight signs of ataxia. All females at 0.25% improved during week 6, when only slight lack of coordination was apparent at termination.</t>
  </si>
  <si>
    <t>Huntingdon Research Center, 1976</t>
  </si>
  <si>
    <t>4016-24-4</t>
  </si>
  <si>
    <t>Sodium 1-methoxy-1-oxohexadecane-2-sulphonate</t>
  </si>
  <si>
    <t>C16-MES; Sodium;1-methoxy-1-oxohexadecane-2-sulfonate; Hexadecanoic acid, 2-sulfo-, 1-methyl ester, sodium salt</t>
  </si>
  <si>
    <t>C17H33NaO5S</t>
  </si>
  <si>
    <t>CCCCCCCCCCCCCCC(C(=O)OC)S(=O)(=O)[O-].[Na+]</t>
  </si>
  <si>
    <t>1N,2N,3N,4Y,5aY,6N,7N,9N,10N,23Y,24cY. Methanol: 28N(Class II). Carboxylic acid: 1N,2N,3N,4N,6N,7N,9N,10N,23Y,24N,25N,26a&amp;cY,27N,28N(ClassII)</t>
  </si>
  <si>
    <t>Sprague-Dawley [Crj:CD (SD) IGS]</t>
  </si>
  <si>
    <t>0, 5, 20, 80, or 300 mg/kg bw/day. Males were dosed for 47 days from day 14 before mating and females were dosed for 42-45 days from day 14 before mating to day 4 of lactation throughout the mating and pregnancy period.</t>
  </si>
  <si>
    <t xml:space="preserve">Forestomach </t>
  </si>
  <si>
    <t>An increase in the GPT levels and decrease in the triglyceride levels were found in males at 300 mg/kg bw/day. At necropsy, thickening of the forestomach mucosa was observed in 6/10 males and 9/10 females at 80 mg/kg bw/day and in 10/10 males and 10/10 females at 300 mg/kg bw/day. In histopathological examinations, squamous hyperplasia, erosion, and edema of lamina propria and/or submucosa and inflammatory cell infiltration were observed in the forestomach of both sexes at 80 and 300 mg/kg bw/day. Based on the pathological findings in the forestomach at 80 mg/kg bw/day, the NOAEL for repeated dose toxicity was considered to be 20 mg/kg bw/day in male and female rats.</t>
  </si>
  <si>
    <t>MHLW, 2002</t>
  </si>
  <si>
    <t>MHLW (Ministry of Health, Labor and Welfare), Japan (2002) Toxicity Testing Reports of Environmental Chemicals, 9, 291-319. Available from OECD SIDS at http://www.inchem.org/documents/sids/sids/4016244.pdf</t>
  </si>
  <si>
    <t>98-83-9</t>
  </si>
  <si>
    <t>α-Methylstyrene</t>
  </si>
  <si>
    <t>alpha-Methylstyrene; 2-Phenyl-1-propene; Isopropenylbenzene; 2-Phenylpropene; prop-1-en-2-ylbenzene</t>
  </si>
  <si>
    <t>CC(=C)C1=CC=CC=C1</t>
  </si>
  <si>
    <t xml:space="preserve">0, 40, 200, or 1000 mg/kg bw for 43 days from 14 days prior to mating to days after mating in males and for the periods including 14 days prior to mating and from gestation period, followed by delivery until post-partum day 3 in females (ECHA). OECD: Males: 44 days. </t>
  </si>
  <si>
    <t>MHW Japan, 1997</t>
  </si>
  <si>
    <t>MHW Japan, 1997. Available from ECHA at https://echa.europa.eu/registration-dossier/-/registered-dossier/15309/7/6/2 and https://echa.europa.eu/mt/registration-dossier/-/registered-dossier/15309/7/9/2/?documentUUID=28d81f30-e1a9-4ab4-9ce4-98cdaba448d7. Also available from OECD SIDS 1_methylethenyl)benzene at https://hpvchemicals.oecd.org/UI/handler.axd?id=3aba311a-5963-4ed1-991b-84e48a582731</t>
  </si>
  <si>
    <t>4461-52-3</t>
  </si>
  <si>
    <t>Methoxymethanol</t>
  </si>
  <si>
    <t>C2H6O2</t>
  </si>
  <si>
    <t>COCO</t>
  </si>
  <si>
    <t>1N,2N,3N,4N,6N,7N,9N,10N,23Y,24N, 25N,26aY,27N,28N</t>
  </si>
  <si>
    <t>0, 12, 60, or 300 mg/kg bw/day. Males: for 44 days. Females: from 14 days before mating to day 3 of lactation.</t>
  </si>
  <si>
    <t>Multiple (GI)</t>
  </si>
  <si>
    <t xml:space="preserve">Toxic effects related to administration of the test substance were observed primarily in the digestive tract and are considered to result primarily from the irritating property of the test substance. For males effects were seen at 60 mg/kg/day and above. For females, effects were seen only at the high dose. Regarding hematology, changes in RBC's (reduced number), reticulocytes and platelets (increased) were only seen in the high-dose males. These effects may have been related to gastric ulceration and subsequent loss of blood. Regarding clinical chemistry, effects were found only for the high-dose males. The reduction in total protein and albumin and the albumin/globulin ratio are also consistent with gastric ulceration and subsequent loss of blood.
Effects appear to be primarily at the site of contact and related to the irritant properties of the test substance. The GI tract is identified as the target organ and biochemical and hematologic changes are considered secondary to gastric ulceration and subsequent loss of blood. LOAEL 60 mg/kg bw/day (males) and 300 mg/kg bw/day (females).
</t>
  </si>
  <si>
    <t>Mitsubishi, 2002</t>
  </si>
  <si>
    <t>Combined Repeated Oral Dose and Reproductive/Developmental Toxicity Screening Test of Methoxymethanol Using Rats. Mitsubishi Chemical Safety Institute Ltd., Kashima Laboratory. From Chemicals Evaluation and Research Institute, Japan. Published in Japanese. Summary is Available at http://dra4.nihs.go.jp/mhlw_data/home/file/file4461-52-3.html</t>
  </si>
  <si>
    <t>65143-89-7</t>
  </si>
  <si>
    <t>Benzenesulfonic acid, hexadecyl(sulfophenoxy)-, disodium salt</t>
  </si>
  <si>
    <t>Disodium;2-hexadecyl-3-(2-sulfonatophenoxy)benzenesulfonate</t>
  </si>
  <si>
    <t>C28H40Na2O7S2</t>
  </si>
  <si>
    <t>CCCCCCCCCCCCCCCCC1=C(C=CC=C1S(=O)(=O)[O-])OC2=CC=CC=C2S(=O)(=O)[O-].[Na+].[Na+]</t>
  </si>
  <si>
    <t>1N,2N,3N,4Y,5aY,6N,7N,9N,10N,23N,29Y,33N,34N,35bY,36bY,41N,42N,43N,44N,45Y,46N,47cY</t>
  </si>
  <si>
    <t>47</t>
  </si>
  <si>
    <t xml:space="preserve">0, 25, 75, or 250 mg/kg bw/day. Males were dosed for two weeks prior to mating, continuing throughout mating, and until necropsy on test day 47. Females were dosed daily for two weeks prior to mating, continuing throughout mating, gestation, lactation, and until the day of necropsy (test day 50 or 54). </t>
  </si>
  <si>
    <t>Prothrombin times</t>
  </si>
  <si>
    <t xml:space="preserve">The NOAEL for general toxicity was 25 mg/kg/day, while 250 mg/kg/day was the NOEL for reproductive and neurological effects. 250 mg/kg/day resulted in increased incidences of soft/decreased feces (males only), accompanied by slightly increased prothrombin times (males only), increased serum ALT (both sexes) and increased serum AST (females only) levels. At 75 mg/kg/day, prothrombin times were increased in males only. No toxicologically significant effects occurred in the 25 mg/kg/day group. Various respiratory symptoms were considered the result of gavage related aspirations of the surfactant test material. Urinalysis (conducted in males only) revealed a slight increase in urine pH at all dose levels thought to be associated with the properties of the test material and/or its metabolites, but with no toxicological sequelae.  The increase in prothrombin time is most likely due to the structural similarity between C16 Dowfax and Vitamin K or a precursor. </t>
  </si>
  <si>
    <t>Carney et al., 2003</t>
  </si>
  <si>
    <t xml:space="preserve">Carney, E.W., Liberacki, A.B., Maurissen, J.P. and Thomas, J. (2003). Dowfax 8390 surfactant: A combined repeated dose toxicity study with the reproduction/developmental toxicity screening test in CD rats. Unpublished report of The Dow Chemical Company. Available from EPA HPV at https://ofmpub.epa.gov/oppthpv/Public_Search.PublicTabs?SECTION=1&amp;epcount=4&amp;v_rs_list=25260332,25260339,25260346,25308803. Summary is also available from ECHA at https://echa.europa.eu/mt/registration-dossier/-/registered-dossier/18794/7/6/2/?documentUUID=a625dbdc-5797-4036-8f2c-b9bc72a0e608
</t>
  </si>
  <si>
    <t>34090-76-1</t>
  </si>
  <si>
    <t>4-Methyltetrahydrophthalic anhydride</t>
  </si>
  <si>
    <t>Tetrahydro-5-methyl-1,3-Isobenzofurandione</t>
  </si>
  <si>
    <t>CC1CCC2=C(C1)C(=O)OC2=O</t>
  </si>
  <si>
    <t>1N,2N,3N,4N,6N,7N,9N,10Y,11Y,1N,2N,3N,4N,6N,7N,9N,10N,23N,29N,30a(iii)Y,31N,32N,28N</t>
  </si>
  <si>
    <t>51</t>
  </si>
  <si>
    <t xml:space="preserve">0,30, 100, or 300 mg/kg bw/day. Males: 49 days and females:14 days before mating to day 3 of lactation (51 days).
</t>
  </si>
  <si>
    <t>The only adverse clinical sign was transient salivation in the 300 mg/kg groups. At termination, blood chemistry determinations showed decreased total cholesterol and BUN as well as increased triglycerides and drenal weight in males at 300 mg/kg. Mucosal thickening of the forestomach in both sexes and increased adrenal weights in males were seen at the 300 mg/kg dose level. Histopathological examination revealed squamous metaplasia of the forestomach in males at 100 mg/kg and in both sexes at 300 mg/kg. Other forestomach changes seen at the 300 mg/kg dose included submucosal granulomatous inflammation, epithelial vacuolar change, edema, cellular infiltration and erosion. Other than suggestions of chronic irritation at the site of administration, no target organ for MTHPA was evident. The NOEL was reported to be 30 mg/kg in males and 100 mg/kg in females. As the forestomach effects are due to irritation and not relevant to humans, the NOAEL of 100 mg/kg will be assigned. Reproductive NOAEL: 300 mg/kg bw/day.</t>
  </si>
  <si>
    <t>Panapharm Labs, 1997</t>
  </si>
  <si>
    <t xml:space="preserve">Report from Safety Assessment Laboratory, Panapharm Laboratories Co., Ltd., 1285 Kurisakimachi, Uto-shi, Kumato, 869-04, Japan, 1997. Available from EPA HPV at http://citeseerx.ist.psu.edu/viewdoc/download;jsessionid=61DE37BE736D8468FEEE0EA95CC6952D?doi=10.1.1.507.6080&amp;rep=rep1&amp;type=pdf
</t>
  </si>
  <si>
    <t>101-86-0</t>
  </si>
  <si>
    <t>α-Hexylcinnamaldehyde</t>
  </si>
  <si>
    <t>Hexyl-cinnamic aldehyde;  α-Hexyl cinnamic aldehyde; 2-Hexyl-3-phenyl-2-propenal; (2E)-2-benzylideneoctanal</t>
  </si>
  <si>
    <t>C15H20O</t>
  </si>
  <si>
    <t>CCCCCCC(=CC1=CC=CC=C1)C=O</t>
  </si>
  <si>
    <t>54</t>
  </si>
  <si>
    <t>0, 12.5, 25, 50, or 100 mg/kg bw/day. Daily dosing began 14 days before cohabitation, through cohabitation, and continued through the day before euthanasia (males) or day 4 of lactation (females).</t>
  </si>
  <si>
    <t>The NOAEL for developmental and reproductive toxicity was determined to be 100 mg/kg/day. In a subsequent 14-day repeat dose study, it was shown that α-hexylcinnamaldehyde is lethal, irritating and systemically toxic at 1000 mg/kg/day. In the 14-day study, the NOAEL for stomach and kidney lesions was 500 mg/kg/day.</t>
  </si>
  <si>
    <t>RIFM (Research Institute for Fragrance Materials, Inc) Oral (Gavage) Dosage-range Reproduction Study of Alpha-hexylcinnamaldehyde in Rats and a 14-day Study of Alpha-hexylcinnamaldehyde by Oral (Gavage) in Rats RIFM report number 59874 RIFM, Woodcliff Lake, NJ, USA (2010) &amp; Politano, V. T., Lewis, E. M., Hoberman, A. M., Diener, R. M., &amp; Api, A. (2012). Evaluation of the reproductive toxicity of alpha-hexyl cinnamic aldehyde. Toxicol, 126(1), 516. Short summaries are available from Api, A. M., Belsito, D., Bhatia, S., Bruze, M., Calow, P., Dagli, M. L., ... &amp; Wilcox, D. K. (2015). RIFM fragrance ingredient safety assessment, α-butylcinnamaldehyde, CAS Registry Number 7492-44-6. Food and Chemical Toxicology, 84, S100-S109.</t>
  </si>
  <si>
    <t>18760-44-6</t>
  </si>
  <si>
    <t>3-Decoxythiolane 1,1-dioxide</t>
  </si>
  <si>
    <t xml:space="preserve">3-Decyloxysulfolane
</t>
  </si>
  <si>
    <t>C14H28O3S</t>
  </si>
  <si>
    <t>C(CCCCCCCCC)OC1CS(CC1)(=O)=O</t>
  </si>
  <si>
    <t>56</t>
  </si>
  <si>
    <t xml:space="preserve">0, 50, 175, or 600 mg/kg bw/day. The males were dosed during study days 0-55 (14 days prior to pairing through 1 day prior to scheduled euthanasia) for a total of 56 doses. The females were dosed from study day 0 through the day prior to euthanasia (14 days prior to pairing through lactation day 3) for a total of 39-53 doses.  
</t>
  </si>
  <si>
    <t>Paternal toxicity</t>
  </si>
  <si>
    <t xml:space="preserve">The NOAEL for male systemic toxicity was considered to be 50 mg/kg/day based on increased organ weights (thyroid gland, liver, and kidney (only at 600)) in the 175 and 600 mg/kg/day groups and microscopic findings in the 600 mg/kg/day group. At the microscopic evaluation, follicular cell hypertrophy of the thyroid gland in the 600 mg/kg/day group males correlated with higher mean thyroid gland weights. The NOAEL for female systemic toxicity was considered to be 175 mg/kg/day based on increased liver weight in the 600 mg/kg/day group. Based on the lack of effects on live litter size, postnatal survival and F1 body weights at any dosage level, the NOAEL for F1 neonatal toxicity was considered to be at least 600 mg/kg/day.  
</t>
  </si>
  <si>
    <t>Knapp, 2006</t>
  </si>
  <si>
    <t>4016-22-2</t>
  </si>
  <si>
    <t xml:space="preserve">Tetradecanoic acid, 2-sulfo-, 1-methyl ester, sodium salt </t>
  </si>
  <si>
    <t>C14-MES; Methyl 2-sulfomyristate sodium salt; Sodium;1-methoxy-1-oxotetradecane-2-sulfonate</t>
  </si>
  <si>
    <t>C15H29NaO5S</t>
  </si>
  <si>
    <t>CCCCCCCCCCCCC(C(=O)OC)S(=O)(=O)[O-].[Na+]</t>
  </si>
  <si>
    <t>0, 0.3, 0.6, or 1.2% equivalent to 0, 175, 360, or 740 mg/kg bw/day for males and 0, 249, 497, or 1039 mg/kg bw/day for females. Males were dosed for 56 days including 14 days prior to mating, during the mating and post-mating periods, and females for 41-45 days (from 14 days prior to mating until post-partum day 4.</t>
  </si>
  <si>
    <t>Decreases in fibrinogen levels and longer prothrombin time at the 1.2% treated level in females and decreases in serum triglyceride levels in both sexes at the 0.6% and 1.2% treatment levels were reported, but the effects were not clinically significant. The NOEL for repeated dose toxicity was 0.3% (175 mg/kg body weight/day for males, 249 for females). The NOEL for reproduction/developmental toxicity was 1.2% (740 mg/kg for males, 1039 for females).</t>
  </si>
  <si>
    <t>Sato et al., 2005</t>
  </si>
  <si>
    <t>Sato, J., Yamamoto, Y., Nakamura, T., Ishida, S., &amp; Takagi, Y. (2005). Toxicity studies of tetradecanoic acid, 2-sulfo-, 1-methylester, sodium salt (C14-MES). The Journal of toxicological sciences, 30(4), 339-347.</t>
  </si>
  <si>
    <t>101-41-7</t>
  </si>
  <si>
    <t>Methyl phenylacetate</t>
  </si>
  <si>
    <t>Methyl 2-phenylacetate</t>
  </si>
  <si>
    <t>COC(=O)CC1=CC=CC=C1</t>
  </si>
  <si>
    <t>1N,2N,3N,4N,6N,7N,9N,10N,23N,29Y,33N,34bY. Methanol: 28N (Class II). Aromatic portion: 1N,2N,3N,4N,6N,7N,9N,10N,23N,29Y,33N,34N, 35aY,38N,39N,40N,41N,42N,43N,44N,45N,28N(Class II)</t>
  </si>
  <si>
    <t>0, 308, 556, or 1000 mg/kg bw/day. Total days: 64. All animals of both sexes were dosed 2 weeks prior to mating. Dosing was continued in both sexes during the mating period. Males were further dosed till 47th day. Females were dosed during pregnancy and upto day 4 post partum.</t>
  </si>
  <si>
    <t>P0: NOAEL: 556 mg/kg bw/day. Significant changes in the pregnancy index were found at 1000 mg/kg bw/day. F1: MOAEL: 556 mg/kg bw/day. Fertility index/pregnancy index was decreased at dose level of 1000 mg/kg bw in dams which was correlated to the viability of offsprings.</t>
  </si>
  <si>
    <t>Unknown, 2016. Available from ECHA at https://echa.europa.eu/fi/registration-dossier/-/registered-dossier/12025/7/9/2</t>
  </si>
  <si>
    <t>75-00-3</t>
  </si>
  <si>
    <t>Chloroethane</t>
  </si>
  <si>
    <t>Ethyl chloride</t>
  </si>
  <si>
    <t>C2H5Cl</t>
  </si>
  <si>
    <t>CCCl</t>
  </si>
  <si>
    <t>0, 2500, 5000, 10000, or 19000 ppm 6 hours/day 5 days/week corresponding to approximately 0, 1020, 2096, 4115, and 8087 mg/kg bw/day for males and 0, 1798, 3653, 7007, and 13521 mg/kg bw/day for females using the ave. final body weights at each level and assuming 100% absorption or for males 0, 510, 1043, 2057, or 4043 mg/kg bw/day at 50% absorption.</t>
  </si>
  <si>
    <t>The final mean body weight of rats exposed to 19,000 ppm was 8% lower than that of controls for males and 4% lower for females. No compound-related clinical signs or gross or microscopic pathologic effects were seen in rats. The liver weight to body weight ratios for male rats exposed to 19,000 ppm were greater than those for controls.</t>
  </si>
  <si>
    <t>National Toxicology Program, Technical Report Series No. 346 Toxicology and Carcinogenesis Studies of Chloroethane (Ethyl Chloride) (CAS No. 75-00-3) in F344/N Rats and B6C3F1 Mice (Inhalation Studies), 1989. Available at http://ntp.niehs.nih.gov/ntp/htdocs/lt_rpts/tr346.pdf</t>
  </si>
  <si>
    <t>67124-09-8</t>
  </si>
  <si>
    <t>2-Propanol, 1-(tert-dodecylthio)-</t>
  </si>
  <si>
    <t>tert-Dodecyl 2-hydroxypropyl sulfide; 1-(9,9-Dimethyldecylsulfanyl)propan-2-ol</t>
  </si>
  <si>
    <t>C15H32OS</t>
  </si>
  <si>
    <t>OC(CSCCCCCCCCC(C)(C)C)C</t>
  </si>
  <si>
    <t xml:space="preserve">Sprague-Dawley [CD(SD) IGS BR]
</t>
  </si>
  <si>
    <t>70</t>
  </si>
  <si>
    <t>0, 50, 167, or 500 mg/kg bw/day. All F0 males were dosed for 70 days prior to mating and through the completion of parturition. All F0 females were dosed for 14 days prior to mating and through day 20 of lactation. F1 pups- gestation through day 20 of lactation.</t>
  </si>
  <si>
    <t xml:space="preserve">F0 males exhibited a significant increase in post dosing salivation in the mid and high dose groups and lower mean body weights (5-7% compared to controls) in the high dose group. The mid and high dose females exhibited a low incidence of salivation prior to dosing, an increased incidence of urine stain and a dose related increase in post dosing salivation. The high dose females also exhibited a low incidence of ocular discharge. EPA: 50 mg/kg/day dose level was the NOAELl for parental F0 toxicity and developmental effects, as a result of decreased pup weights in the mid and high dose groups during the latter half of gestation. There were no indications of impaired fertility or other reproductive effects in the parental males or females at doses up to 500 mg/kg bw/day.
</t>
  </si>
  <si>
    <t>599-64-4</t>
  </si>
  <si>
    <t>4-Cumylphenol; 4-(1-Methyl-1-phenylethyl)phenol; 4-(2-Phenylpropan-2-yl)phenol</t>
  </si>
  <si>
    <t>C15H16O</t>
  </si>
  <si>
    <t>CC(C)(C1=CC=CC=C1)C2=CC=C(C=C2)O</t>
  </si>
  <si>
    <t>Sprague-Dawley [Crl:CD(SD) IGS BR]</t>
  </si>
  <si>
    <t>0, 5, 50, or 300 mg/kg bw/day for at least 4-week duration for males (2 week pre-breed and 2 week mating period) and 8 to 10 week duration for females (2 week pre-breed through mating, gestation and lactation)</t>
  </si>
  <si>
    <t xml:space="preserve">The NOAEL for the parental rats was determined to be 50 mg/kg bw/day and the NOAEL for the F1 generation was determined to be 300 mg/kg bw/day. Systemic toxicity (manifested as renal tubular necrosis) at 300 mg/kg/day in the parental males. The LOAEL was determined to be 300 mg/kg/day for parental males. A slight decrease in uterine implantations at 300 mg/kg/day in the parental females was noted; however, based on the lack of other associated effects on reproductive parameters and the screening nature of this study a LOEL for females was established at 300 mg/kg/day. No toxicity in the F1 offspring from birth through 7 weeks of post-weaning dosing were observed. </t>
  </si>
  <si>
    <t>Unknown, 2005. Available from ECHA at https://echa.europa.eu/registration-dossier/-/registered-dossier/24175/7/6/2</t>
  </si>
  <si>
    <t>756-79-6</t>
  </si>
  <si>
    <t>Dimethyl methylphosphonate</t>
  </si>
  <si>
    <t>DMMP; Phosphonic acid, methyl-, dimethyl ester; [Methoxy(methyl)phosphoryl]oxymethane</t>
  </si>
  <si>
    <t>C3H9O3P</t>
  </si>
  <si>
    <t>CP(OC)(OC)=O</t>
  </si>
  <si>
    <t xml:space="preserve">0, 250, 500, 1000, or 2000 mg/kg 5 days/week for 90 days. Treated males were mated with untreated female rats at day 84. Dosing schedule (5/7) adjusted dose levels are 0, 179, 357, 714.3, or 1429 mg/kg bw/day. 
</t>
  </si>
  <si>
    <t>Kidney and resportions</t>
  </si>
  <si>
    <t xml:space="preserve">Only the high dose group showed a decrease in total body weight gain relative to the control group. There was also a small but significant increase in the kidney to body weight ratio and a decrease in the epididymal to bodyweight ratio in the high dose group. 90% of rats rats in the highest dose group had testicular lesions characterized by lack of spermatogenesis and by degeneration, vacuolization, and necrosis of spermatogonial cells. In the prostate, 5% of rats at 1,000 mg/kg and 20% at 2,000 mg/kg showed changes characterized by multifocal infiltration of lymphocytes and plasma cells into the interstitium. Sperm motility and sperm count were reduced with increasing doses of DMMP with these changes reaching significance at the highest dose level. The male fertility index was 70, 75, 60, 40, and 0% in the 0, 250, 500, 1000, and 2000 mg/kg groups, respectively.  DMMP acted as a dominant lethal mutagen as demonstrated by an increase in the number of resorptions with increasing doses of the drug. The percentage of resorptions in the control group was 6.1% and increased to 14.9, 37.8, and 79.1% in the 250, 500, and 1000 mg/kg groups, respectively. The kidneys of treated rats had varying degrees of regeneration, hyaline droplet degeneration, cytoplasmic hyaline bodies, and cellular infiltrate, primarily lymphocytes, into the interstitium. These changes were more obvious and observed more frequently in the 2000-mg/kg group compared with the control. FDA and EPA: no NOAEL.
</t>
  </si>
  <si>
    <t xml:space="preserve">Dunnick et al., 1984
</t>
  </si>
  <si>
    <t xml:space="preserve">Dunnick, J. K., Gupta, B. N., Harris, M. W., &amp; Lamb IV, J. C. (1984). Reproductive toxicity of dimethyl methyl phosphonate (DMMP) in the male Fischer 344 rat. Toxicology and applied pharmacology, 72(3), 379-387.
</t>
  </si>
  <si>
    <t>123-19-3</t>
  </si>
  <si>
    <t>4-Heptanone</t>
  </si>
  <si>
    <t>Dipropyl ketone; Heptan-4-one; Propyl ketone</t>
  </si>
  <si>
    <t>O=C(CCC)CCC</t>
  </si>
  <si>
    <t>Charles River</t>
  </si>
  <si>
    <t>0 or 2000 mg/kg bw/day. After one week, however, four of the rats had died, and the dose was reduced to 1000 mg/kg bw/day.</t>
  </si>
  <si>
    <t>After one week, four of the rats had died at 2000 mg/kg bw/day, and the dose was reduced to 1000 mg/kg bw/day. The mean relative liver weight was statistically significantly greater than that of controls. Statistically significant increases in the relative weights of the kidneys, adrenal glands, and testes were also observed. Histopathological examination revealed hepatocyte hypertrophy, adrenal gland congestion, and macroscopically enlarged livers.</t>
  </si>
  <si>
    <t>O’Donoghue and Krasavage, 1980</t>
  </si>
  <si>
    <t>O'Donohogue, J.L. &amp; Krasavage, W.J. (1980) 90-day repeated oral administration of five ketones and n-heptane to rats. Unpublished report. Submitted to WHO by the Flavor and Extract Manufacturers' Association of the United States, Washington DC, United States. Available from JECFA WHO Food Additive Series: 42, Saturated Aliphatic Acyclic Secondary Alcohols, Ketones, and Related Saturated and Unsaturated Esters at http://www.inchem.org/documents/jecfa/jecmono/v042je15.htm</t>
  </si>
  <si>
    <t>111-42-2</t>
  </si>
  <si>
    <t>Diethanolamine</t>
  </si>
  <si>
    <t>2,2'-Iminodiethanol; 2-(2-hydroxyethylamino)ethanol;Diolamine</t>
  </si>
  <si>
    <t>C4H11NO2</t>
  </si>
  <si>
    <t>C(CO)NCCO</t>
  </si>
  <si>
    <t>Males: 0, 320, 630, 1250, 2500, or 5000 ppm in drinking water equivalent to 0, 25, 48, 97, 202, or 436 mg/kg bw/day. Females: 0, 160, 320, 630, 1250, or 2500 ppm in drinking water equivalent to 0, 14, 32, 57, 124, or 242 mg/kg bw/day.</t>
  </si>
  <si>
    <t>Body weight gains were depressed in a dose-related fashion in both sexes. Decreased water consumption among the higher dose groups may have contributed in part to the decreased body weight gain. Clinical signs of toxicity included tremors, emaciation, abnormal posture, and rough hair coat in the 2 highest dose groups of each sex. Diethanolamine administration produced a moderate, poorly regenerative, microcytic, normochromic anemia in male and female rats. Hematologic effects were dose-dependent and included decreases in erythrocyte and reticulocyte counts, hemoglobin concentration, hematocrit, MCV, and MCH. MCV was reduced in rats at all dose levels. Hematologic effects were not associated with microscopic changes in the femoral bone marrow. Dose related increases in relative kidney weights were observed in males and females. Kidney weight changes were accompanied by increases in the incidence and/or severity of nephropathy, renal tubular cell necrosis, or tubular mineralization. Nephropathy consisted of tubules lined by epithelial cells with more basophilic staining of the cytoplasm and a higher nuclear/cytoplasmic ratio; occasionally, thickened basement membranes were seen around these tubules. This lesion was present to a minimal degree in controls, particularly in male rats, but was increased in incidence and severity in high dose males and in most female treatment groups. Increased nephropathy was considered a regenerative change and was supported by the observation of tubular necrosis at the higher doses. Tubular necrosis was minimal in severity and was characterized by eosinophilic tubular epithelial cells with pyknotic nuclei, frequently seen desquamated into the lumen of renal tubules. Mineralization was observed as basophilic concretions within necrotic tubules which were present primarily along the outer stripe of the outer medulla. Mineralization was present in all female control rats; however, there was a dose-related increase in severity and/or incidence in both females and males. The brain and spinal cord also were identified as targets of diethanolamine toxicity. In the brain, microscopic change was observed in coronal sections of the medulla oblongata and consisted of bilaterally symmetrical areas of vacuolization of the neuropil. Vacuoles were most consistently seen as sharply delimited, round-to-oval, clear spaces arranged symmetrically around the midline of the medulla in areas of transversely sectioned white matter identified as the tectospinal tract. In more severe cases, there was involvement of more peripheral white matter tracts at the same level of the medulla. Generally, vacuoles were empty and not associated with a glial response, although some contained debris, and a minimal cellular reaction was present. Special stains for myelin demonstrated only a focal loss of myelin sheaths in these vacuolated areas. In transverse sections of the spinal cord, vacuoles were randomly scattered in the dorsal, ventral, and lateral columns of the white matter and in spinal nerves. No lesions were observed in sections of the sciatic nerve. Minimal to mild demyelination of the brain and spinal cord was observed in all male and female rats in the 2500 and 5000 ppm dose groups. There were no neurologic clinical signs that could be clearly attributed to these lesions. Decreases in testis and epididymis weights were associated microscopically with degeneration of seminiferous epithelium and with hypospermia. The testicular lesion was morphologically similar to that seen in the 2-week drinking water study and consisted of decreased numbers of spermatogenic cells, reduced size of seminiferous tubules, and scant intraluminal sperm. Testicular degeneration was diagnosed in all high dose (5000 ppm) males and in 3 of 10 males at the 2500 ppm dose level. Intraluminal cellular debris and reduced numbers of sperm cells were present in the epididymis. These findings correlated with decreases in sperm motility and sperm count per gram caudal tissue. Atrophy of the seminal vesicles and prostate glands in male rats from the higher dose groups were additional treatment-related lesions. There were no noteworthy changes among female rats in estrous cycle length. Cytoplasmic vacuolization of the zona glomerulosa of the adrenal cortex was a treatment-related effect in high dose male rats (9 of 10) and in females in the 2500 (2 of 10) and 5000 ppm (10 of 10) dose groups. This was a minimal change consisting of small clear vacuoles in the cytoplasm of these cells and may have been related to increased mineralocorticoid production secondary to renal damage and/or dehydration. Dose-related increases in relative liver weights occurred in male and female rats. Although the changes in liver weights were not associated with microscopic lesions in the liver, there were mild to moderate increases in serum concentrations of total bile acids in female rats in all dose groups, and in male rats in all dose groups except the lowest (320 ppm). Other relevant biochemical changes in male and female rats included increases in concentrations of albumin, total protein, and UN in serum.</t>
  </si>
  <si>
    <t xml:space="preserve">NTP, 1992
</t>
  </si>
  <si>
    <t>National Toxicology Program, 1992. Technical report on the toxicity studies of Diethanolamine (CAS No. 111-42-2) Administered Topically and in Drinking Water to F344/N Rats and B6C3F1 Mice. Toxicity report series, 20, 1-D10. Available from NTP at https://ntp.niehs.nih.gov/ntp/htdocs/st_rpts/tox020.pdf</t>
  </si>
  <si>
    <t>95-71-6</t>
  </si>
  <si>
    <t>Methylhydroquinone</t>
  </si>
  <si>
    <t>2-Methylhydroquinone; 2-Methylbenzene-1,4-diol; Dihydroxytoluene; P-Toluhydroquinone</t>
  </si>
  <si>
    <t>CC1=C(O)C=CC(=C1)O</t>
  </si>
  <si>
    <t>0 or 0.25% corresponding to approximately 0 or 125 mg/kg bw/day</t>
  </si>
  <si>
    <t>Forestomach</t>
  </si>
  <si>
    <t>Number of mild and moderate hyperplasia was significantly different from control.</t>
  </si>
  <si>
    <t>Ito, N., Hirose, M., Fukushima, S., Tsuda, H., Shirai, T., &amp; Tatematsu, M. (1986). Studies on antioxidants: their carcinogenic and modifying effects on chemical carcinogenesis. Food and Chemical Toxicology, 24(10), 1071-1082.</t>
  </si>
  <si>
    <t>136-77-6</t>
  </si>
  <si>
    <t>4-Hexylresorcinol</t>
  </si>
  <si>
    <t>4-Hexylbenzene-1,3-diol</t>
  </si>
  <si>
    <t>C12H18O2</t>
  </si>
  <si>
    <t>Oc1cc(O)ccc1CCCCCC</t>
  </si>
  <si>
    <t>0, 62.5, or 125, mg/kg bw 5 days/week. Dosing schedule adjusted dose levels are 0, 45, or 89.3, mg/kg bw/day.</t>
  </si>
  <si>
    <t xml:space="preserve">The mean body weights of males from the high- and low-dose groups were 9-11 % and 6-8 % lower than controls, respectively. The mean body weights of low-dose females were 6-16 % lower after week 67, and body weights of high-dose females were 4-10 % lower after week 88. Nephropathy was reported by the authors to at increased incidences but no statistical analysis of the data was presented in the report (males: vehicle control, 39/50; low dose, 43/50; high dose, 47/50; females: 7/50; 40/49; 47/50). Nephropathy in male and female mice varied from mild focal atrophy of tubules in the outer cortex to severe atrophy with dilatation of the tubular lumens and Bowman‟s space, tubular cysts, tubular regeneration, and variable lymphoplasmocytic inflammatory infiltrates. The authors reported that the degree of severity of the nephropathy was judged to be greater in the treated groups compared to the vehicle control groups. Osteosclerosis was observed at increased incidences in the high dose male and female mice (males: vehicle control, 5/50; low dose, 5/50; high dose, 15/50; females: 21/50, 25/49; 40/50).  Increased incidences of focal medullary hyperplasia of the adrenal gland were observed in male mice (5/50 in control, 16/50 at low dose, and 10/49 at high dose). Pheochromocytomas in male mice occurred with a marginal upward trend (1/50; 2/50; 5/49). The incidences of neoplasms of the Harderian gland in male mice were slightly increased over those in controls (adenomas or carcinomas, combined: 0/50; 5/50; 3/50). Based on these data, the authors concluded that there was no evidence of carcinogenic activity in female mice but equivocal evidence of carcinogenic activity in male mice. In an evaluation by independent experts (Sauer, 1990; Environ, 1990, unpublished reports, cited in JECFA, 1996) the proliferative changes in the adrenal medulla were not considered to be treatment related since the incidences of phaeochromocytomas were within the historical control range and the statistical positive trend was borderline. Furthermore, the differentiation between focal hyperplasia and phaeochromocytoma was questionable and progression to malignancy was not dose dependent (occurred only at low dose). Concerning the Harderian gland neoplasm the re-evaluation has shown that only adenomas were diagnosed but no carcinoma (in contrast, 6 out of 8 neoplasm were diagnosed by the NTP study pathologist as carcinoma) and the incidences were comparable to historical controls. Based on the data in the NTP report and the re-evaluation (Sauer, 1990; Environ, 1990, unpublished reports, cited in JECFA, 1996) the EFSA Panel considered that no carcinogenic effect was detected in mice of either sex receiving doses amounting to 125 mg 4-HR/kg bw/day. However, the EFSA Panel noticed an increased incidence of osteosclerosis at the high dose and a dose dependent increase in the incidence of nephropathy, a non-neoplastic lesion, which was also reported in 13-week study. The EFSA Panel considered both changes as treatment-related. With regard to nephropathy no NOAEL could be identified and therefore the EFSA Panel calculated the Benchmark dose. In male mice the calculated accepted BMD10 values ranged from 11 to 13 mg 4-HR/kg bw/day.  </t>
  </si>
  <si>
    <t>NTP (National Toxicology Program). (1988). Toxicology and carcinogenesis studies of 4‐hexylresorcinol (CAS No. 136‐77‐6) in F344/N rats and B6C3F1 mice (gavage studies). Technical Report Series No 330, National Institutes of Health, Bethesda, MD. Available fom NTP at https://ntp.niehs.nih.gov/ntp/htdocs/lt_rpts/tr330.pdf. reference for NEL conclusion: EFSA Panel on Food additives and Nutrient Sources added to Food (ANS). (2014). Scientific Opinion on the re-evaluation of 4-hexylresorcinol (E 586) as a food additive. EFSA Journal, 12(4), 3643.</t>
  </si>
  <si>
    <t>6373-74-6</t>
  </si>
  <si>
    <t>C.I. Acid Orange 3</t>
  </si>
  <si>
    <t xml:space="preserve">Sodium;2-anilino-5-(2,4-dinitroanilino)benzenesulfonate; Acid Orange 3
</t>
  </si>
  <si>
    <t>C18H13N4NaO7S</t>
  </si>
  <si>
    <t>C1=CC=C(C=C1)NC2=C(C=C(C=C2)NC3=C(C=C(C=C3)[N+](=O)[O-])[N+](=O)[O-])S(=O)(=O)[O-].[Na+]</t>
  </si>
  <si>
    <t>0, 125, or 250 mg/kg bw/day for males and 0, 250, or 500 mg/kg bw/day for females 5 days/week. Dosing schedule (5/7) adjusted dose levels for males are 0, 89.3, or 179 mg/kg bw/day.</t>
  </si>
  <si>
    <t>Treated animals of both sexes had lower body weight than controls. Survival of both high and low dose males was significantly lower than that of the controls. A spectrum of chemical-related nonneoplastic lesions occurred in the kidney of male and female mice. These lesions included an increased incidence and/or severity of inflammation, fibrosis, nephrosis, papillary degeneration, medullary (papillary) necrosis, tubular dilatation, tubular mineralization, and lymphoid hyperplasia. All mice with medullary necrosis died before the termination of the studies. Despite this chemically induced nephrotoxicity, the only kidney neoplasm observed was a tubular cell adenoma in a vehicle control male mouse. Epithelial hyperplasia was observed in 0/50 vehicle control, 1/49 low dose, and 3/50 high dose female mice. The target organ in rats (at higher dose levels) was also the kidney.</t>
  </si>
  <si>
    <t xml:space="preserve">National Toxicology Program Technical Report Series No. 335. Toxicology and Carcinogenesis Studies of C.I. Acid Orange 3 (CAS No. 6373-74-6) In F344/N Rats and B6C3F1 Mice (Gavage Studies), 1988. Available from NTP at https://ntp.niehs.nih.gov/ntp/htdocs/lt_rpts/tr335.pdf
</t>
  </si>
  <si>
    <t>92-52-4</t>
  </si>
  <si>
    <t>1,1-Biphenyl</t>
  </si>
  <si>
    <t>Phenylbenzene; Biphenyl</t>
  </si>
  <si>
    <t>C12H10</t>
  </si>
  <si>
    <t>c1ccc(cc1)c2ccccc2</t>
  </si>
  <si>
    <t xml:space="preserve">0, 500, 1500, or 4500 ppm corresponding to doses of 0, 36.4, 110, or 378 mg/kg bw/day, respectively, for males, and 0, 42.7, 128, or 438 mg/kg bw/day, respectively, for females (EPA)
</t>
  </si>
  <si>
    <t xml:space="preserve">Mean body weights of 4,500 ppm male and female rats were lower than those of controls throughout most of the study period and were approximately 20% lower than respective controls at terminal sacrifice. There was no statistically significant effect on mean body weights of 500 or 1,500 ppm males or females. Significantly decreased survival was noted only for the group of 4,500 ppm male rats, 19/50 of which died prior to terminal sacrifice. The first death occurred around treatment week 36; this rat exhibited urinary bladder calculi. Survival data for the other groups were not provided. Evidence of hematuria (blood in the urine) was first noted in 4,500 ppm male rats around week 40 and was observed in a total of 32/50 of the 4,500 ppm males during the remainder of the treatment period; 14 of these rats appeared anemic. Hematuria and bladder tumors were considered as primary causes of death among the 4,500 ppm males (n = 19) that died prior to terminal sacrifice. Urinalysis performed during the final treatment week revealed statistically significantly
increased urinary pH in the 31 remaining 4,500 ppm male rats, with occult blood noted in the urine of 23 of these males. Urine samples in 10/37 surviving 4,500 ppm females tested positive for occult blood. Relative kidney weights of 1,500 and 4,500 ppm males and females and absolute kidney weights of 4,500 ppm males were statistically significantly increased. Gross pathologic examinations at premature death or terminal sacrifice revealed the presence of calculi in the bladder of 43/50 of the 4,500 ppm males and 8/50 of the 4,500 ppm females, but not in the other dose groups. Polyp-like or papillary nodules protruding into the lumen from the bladder wall were found in 41 of the 4,500 ppm male rats; bladder calculi were noted in 38 of these males. Four of the eight calculi-bearing 4,500 ppm female rats also exhibited thickening of the bladder wall. It was noted that 30/32 of the 4,500 ppm male rats with hematuria also exhibited kidney or urinary bladder calculi. neoplastic and nonneoplastic lesions of the urinary bladder were essentially limited to the 4,500 ppm rats and predominantly the males. Only 4,500 ppm male rats exhibited papilloma (10/50) or carcinoma (24/50) of transitional cell epithelium; three rats exhibited both papilloma and carcinoma. Most of the transitional cell carcinomas (20/24) projected into the lumen, and the tumor cells invaded the entire body wall. Bladder calculi were found in all 24 males with transitional cell carcinoma and 8/10 of the males with transitional cell papilloma. Simple, nodular, and papillary hyperplasias that developed in the focal area of the bladder epithelium were evident in 4,500 ppm animals. Ten of the 4,500 ppm males had polyps in the bladder epithelium, which were composed of spindle fibers proliferated around transitional epithelial cells accompanied by inflammatory infiltration of submucosal bladder epithelium. Squamous metaplasia was noted on the surface of the polyps, which were found at different loci than the bladder tumors. he incidence of simple transitional cell hyperplasia in the ureter was greater in the 4,500 ppm males than the 4,500 ppm females. Other responses, such as mineralization of the corticomedullary junction, were increased over controls to a greater extent in males compared to females. In the renal pelvis, the incidence of simple and nodular hyperplasia showed a doserelated increase in males and females. Treatment-related increases in the incidence of papillary necrosis, infarct, and hemosiderin deposition occurred predominantly in exposed females. In summary, the chronic toxicity and carcinogenicity study of male and female F344 rats administered biphenyl in the diet for 2 years (Umeda et al., 2002) provides evidence for biphenyl-induced bladder tumors in males, but not females, based on the development of transitional cell papillomas and carcinomas in the 4,500 ppm (378 mg/kg-day) males. This study identified a NOAEL of 500 ppm (42.7 mg/kg-day) and a LOAEL of 1,500 ppm (128 mg/kg-day) for nonneoplastic kidney lesions (simple transitional cell hyperplasia in the renal pelvis and hemosiderin deposits) in female F344 rats exposed to biphenyl in the diet for 2 years. 
</t>
  </si>
  <si>
    <t>Umeda et al., 2002</t>
  </si>
  <si>
    <t>Umeda, Y., Arito, H., Kano, H., Ohnishi, M., Matsumoto, M., Nagano, K., ... &amp; Matsushima, T. (2002). Two-year study of carcinogenicity and chronic toxicity of biphenyl in rats. Journal of Occupational Health, 44(3), 176-183. A summary is Available from EPA IRIS 0013: Biphenyl (CAS 92-52-4; 08/27/2013) at https://cfpub.epa.gov/ncea/iris/iris_documents/documents/subst/0013_summary.pdf</t>
  </si>
  <si>
    <t>58374-69-9</t>
  </si>
  <si>
    <t>2-Acrylamido-2-methylpropane sulfonic acid, ammonium salt</t>
  </si>
  <si>
    <t>Ammonium AMPS; Lubrizol 2411</t>
  </si>
  <si>
    <t>C7H16N2O4S</t>
  </si>
  <si>
    <t>CC(C)(CS(=O)(=O)[O-])NC(=O)C=C.[NH4+]</t>
  </si>
  <si>
    <t>1N,2N,3N,4N,6N,7N,9N,10N,23Y,24N,25N,26b&amp;cY,27N,28N</t>
  </si>
  <si>
    <t xml:space="preserve">28
</t>
  </si>
  <si>
    <t xml:space="preserve">0, 50, 150, 400, or 1000 mg/kg bw/day
</t>
  </si>
  <si>
    <t>Huntingdon Life Sciences, 1996</t>
  </si>
  <si>
    <t>70729-68-9</t>
  </si>
  <si>
    <t>Tetraethylene glycol di-n-heptanoate</t>
  </si>
  <si>
    <t>Tegdh; Tetraethylene glycol diheptanoate; 2-[2-[2-(2-Heptanoyloxyethoxy)ethoxy]ethoxy]ethyl heptanoate</t>
  </si>
  <si>
    <t>C22H42O7</t>
  </si>
  <si>
    <t>C(COCCOCCOCCOC(CCCCCC)=O)OC(CCCCCC)=O</t>
  </si>
  <si>
    <t>1N,2N,3N,4N,6N,7N,9N,10N,23Y,24cY. Carboxylic acid: 1aY(Class I). Diol: 1N,2N,3N,4N,6N,7N,9N,10N,23Y,24N,25N,26a&amp;bY,27N,28N(Class II)</t>
  </si>
  <si>
    <t>Crl:CD</t>
  </si>
  <si>
    <t xml:space="preserve">0 or 1000 mg/kg bw/day
</t>
  </si>
  <si>
    <t>Kennedy, 1985</t>
  </si>
  <si>
    <t>Kennedy, G. L. (1985). Toxicology of Tetraethylene Glycol Di-N-Heptanoate. Drug and chemical toxicology, 8(6), 409-430.</t>
  </si>
  <si>
    <t>71839-38-8</t>
  </si>
  <si>
    <t>Heptanoic acid, ester with 2,2,4-trimethyl-1,3-pentanediol</t>
  </si>
  <si>
    <t>1-(1-hydroxyheptoxy)-2,2,4-trimethylpentan-3-ol, (3R)-1-[(1S)-1-hydroxyheptoxy]-2,2,4-trimethylpentan-3-ol</t>
  </si>
  <si>
    <t>C15H32O3</t>
  </si>
  <si>
    <t>CCCCCC[C@@H](O)OCC(C)(C)[C@@H](C(C)C)O</t>
  </si>
  <si>
    <t xml:space="preserve">Crl:CD-BR </t>
  </si>
  <si>
    <t xml:space="preserve">180
</t>
  </si>
  <si>
    <t xml:space="preserve">0, 30, 180, or 1000 mg/kg bw/day daily
</t>
  </si>
  <si>
    <t>(Liver and kidney?)</t>
  </si>
  <si>
    <t xml:space="preserve">The EPA NOEL was 180 mg/kg/day based on liver weight changes and hyaline droplet formation in male rats (hyaline droplet formation was disregarded). Doses up to 1000 mg/kg/day were well-tolerated in animals with no mortality or clinical signs of toxicity. Clinical chemistry parameters revealed glucose levels for high dose animals and females receiving 180 mg/kg/day to be lower than that of the controls. After the 14-day recovery, glucose levels were increased for the high dose animals. Liver weights were higher for the high dose animals than controls at the end of the treatment and recovery periods. This is believed to be a metabolic change associated with the metabolism of the test material and not toxicity as such. The NOEL for this change is 180 mg/kg/day. FDA note: EPA sometimes refers to 180 mg/kg bw as the NOEL, other times NOAEL. Based on the limited info, the NOAEL may be 1000 mg/kg bw. 
</t>
  </si>
  <si>
    <t xml:space="preserve">Unknown, n.d. Unpublished confidential business information available from EPA HPV at https://ofmpub.epa.gov/oppthpv/Public_Search.PublicTabs?section=1&amp;SubmissionID=24964128&amp;epcount=11&amp;epname=null&amp;epdiscp=null&amp;selchemid=100955&amp;CategorySingle=Category
</t>
  </si>
  <si>
    <t>79-92-5</t>
  </si>
  <si>
    <t>Camphene</t>
  </si>
  <si>
    <t>Bicyclo[2.2.1]heptane, 2,2-dimethyl-3-methylene-</t>
  </si>
  <si>
    <t>CC1(C2CCC(C1=C)C2)C</t>
  </si>
  <si>
    <t xml:space="preserve">0, 62.5, 250, or 1000 mg/kg bw/day
</t>
  </si>
  <si>
    <t>Liver weight</t>
  </si>
  <si>
    <t>Increased liver weights at 1000 mg/kg bw/day in both sexes. Alpha-2-microglobulin nephrotoxicity in males only at all dose levels. Nephrotoxicity effect no relevant to humans.</t>
  </si>
  <si>
    <t>Hoesch AG, 1991</t>
  </si>
  <si>
    <t>Hoechst AG (1991f) Unveröffentl. Unters. (Ber.-Nr. 91.0475). Available from EPA HPV at https://ofmpub.epa.gov/oppthpv/document_api.download?FILE=Revised Summaries sn122.pdf and OECD SIDS at  https://hpvchemicals.oecd.org/UI/handler.axd?id=8dff0f3f-8125-4542-83c2-8bc8d5f4ac8e</t>
  </si>
  <si>
    <t>98-52-2</t>
  </si>
  <si>
    <t xml:space="preserve">4-tert-Butylcyclohexan-1-ol; 4-(2-Methyl-2-propanyl)cyclohexanol </t>
  </si>
  <si>
    <t>CC(C)(C)C1CCC(CC1)O</t>
  </si>
  <si>
    <t>0, 50, 150, or 300 mg/kg bw/day for 28 days with a 14-day post observational period</t>
  </si>
  <si>
    <t xml:space="preserve">Treatment-related histopathological findings were restricted to an increased number of male animals of the high-dose group with eosinophilic hyaline droplets in the epithelial cell cytoplasm of the proximal tubules (5 treated compared to 1 control). The authors proposed that the effect may be indicative of the alpha-2 microglobulin nephropathy syndrome that is a rat-specific effect. Clinical signs at the 2 highest doses included convulsions, squatting position, straub tail and vocalization. The signs disappeared within a few hours to 1 day. After 2, 3 and 4 weeks of treatment, behavioral observations in individual rats (predominantly from the high-dose group) were made and included ataxia, fasciculations, padding movements, defense against touching, aggressiveness, hunchback/squatting position, reduced respiration, hyperactivity, straub tail, and slight convulsions. </t>
  </si>
  <si>
    <t>Degussa, 1999</t>
  </si>
  <si>
    <t xml:space="preserve">Degussa AG (1999) Unpublished report. Report No. 98-0184-DGT. Available from Test Plan and Robust Sumaries for the Chemical Category Designated the Alkyl-substituted Cyclohexanol Derivatives document submitted to the EPA HPV Challenge Program (2003) at http://citeseerx.ist.psu.edu/viewdoc/download?doi=10.1.1.520.9095&amp;rep=rep1&amp;type=pdf
</t>
  </si>
  <si>
    <t>104-15-4</t>
  </si>
  <si>
    <t>Benzenesulfonic acid, 4-methyl-</t>
  </si>
  <si>
    <t>p-Toluenesulfonic acid;  4-Methylbenzenesulfonic acid</t>
  </si>
  <si>
    <t>C7H8O3S</t>
  </si>
  <si>
    <t>CC1=CC=C(C=C1)S(=O)(=O)O</t>
  </si>
  <si>
    <t>1N,2N,3N,4N,6N,7N,9N,10N,23N,29Y,33N,34N,35aY,38N,39N,40N,41N,42N,43N,44N,45Y,46N,47cY</t>
  </si>
  <si>
    <t xml:space="preserve">0, 4, 20, 100, or 500 mg/kg bw/day daily
</t>
  </si>
  <si>
    <t>In the highest dose group (500 mg/kg bw/day) urine was acidic in both males and females. Also at the hightest dose, some of the males had higher salivation production which was considered an irritation reaction. Neither the acidic urine or salivation were considered significant adverse effects (i.e., toxicologically relevant) in this study. The NOEL would be 100 mg/kg bw/day and the NOAEL 500 mg/kg bw/day.</t>
  </si>
  <si>
    <t>Hoechst, 1990</t>
  </si>
  <si>
    <t xml:space="preserve">Hoechst AG (1990): Internal report No. 90.0037 in IUCLID Dataset Toluene-4-sulphonic acid (CAS No. 104-15-4) on IUCLID CD-ROM, 2000. Summary is Available from ECHA at http://echa.europa.eu/registration-dossier/-/registered-dossier/15138/7/6/2/?documentUUID=673a019a-9c02-4dcd-a968-bceb0fedf727 as of 05/03/2016.
</t>
  </si>
  <si>
    <t>88-44-8</t>
  </si>
  <si>
    <t>2-Amino-5-methylbenzenesulfonic acid</t>
  </si>
  <si>
    <t>4-Aminotoluene-3-sulfonic acid</t>
  </si>
  <si>
    <t>C7H9NO3S</t>
  </si>
  <si>
    <t>NC1=C(C=C(C=C1)C)S(=O)(=O)O</t>
  </si>
  <si>
    <t>Sprague-
Dawley</t>
  </si>
  <si>
    <t xml:space="preserve">0, 100, 300, or 1,000 mg/kg bw/day daily </t>
  </si>
  <si>
    <t>Toxicological effects were decrease of white blood cell count, total cholesterol and urine pH and enlargement of cecum in males at 1000 mg/kg bw/day; increase of GPT, decrease of glucose and enlargement of cecum in females at 1000 mg/kg bw/day. The NOAEL for repeat dose toxicity to rats is 300 mg/kg bw/day in both sexes.</t>
  </si>
  <si>
    <t xml:space="preserve">Ministry of Health &amp; Welfare, Japan (1996): Toxicity Testing Reports of Environmental Chemicals, vo1.4 pp. 99-106, "Twenty-eight-day Repeat Dose Oral Toxicity Test of 2-Amino-5-methylbenzenesulfonic acid in Rats". Available from OECD SIDS at https://hpvchemicals.oecd.org/UI/SIDS_Details.aspx?key=9c9f162b-a1b5-436b-b8bb-e2b2177deca8&amp;idx=0
</t>
  </si>
  <si>
    <t>550-44-7</t>
  </si>
  <si>
    <t>N-Methylphthalimide</t>
  </si>
  <si>
    <t>2-Methylisoindole-1,3-dione</t>
  </si>
  <si>
    <t>C9H7NO2</t>
  </si>
  <si>
    <t>CN1C(C2=CC=CC=C2C1=O)=O</t>
  </si>
  <si>
    <t xml:space="preserve">30
</t>
  </si>
  <si>
    <t>125</t>
  </si>
  <si>
    <t>0, 0.25, 0.5, or 1.0% corresponding to 0, 125, 250, or 500 mg/kg bw/day</t>
  </si>
  <si>
    <t>Statistically significant decreases in body weight of both male and female rats in the 0.5 and 1.0% groups (6% and 18% lower than controls for males and 4% and 11% lower than control for females, respectively) were noted during the fourth week of exposure. Mean food consumption values of the treated male and female rats were lower than control at some measurement periods, but the food consumption value for the male rats in the 1.0% group during the final week of exposure was the only statistically significant decrease noted. Mean liver relative to terminal body weight was increased for both sexes and mean kidney weight relative to terminal body weight was increased for males at 1.0%. Microscopic evaluation revealed compound-related findings of centrilobular to diffuse hepatocellular enlargement in rats of both sexes in the 0.5 and 1.0% treatment groups. In addition, the severity of chronic progressive nephropathy was increased slightly in the male rats in the 1.0% group.</t>
  </si>
  <si>
    <t>Burdock, 1983</t>
  </si>
  <si>
    <t xml:space="preserve">Burdock, G.A. (1983). Unpublished report no 349-261 entitled "30-Day Subchronic Oral Toxicity Study in Rats, PI and 4-NPI" dated January 21, 1983 for General Electric Company, Mount Vernon Indiana, USA; from Hazleton Laboratories America, Inc., Vienna, VA, USA. Available from EPA HPV at https://ofmpub.epa.gov/oppthpv/document_api.download?FILE=Summaries sn191.pdf
</t>
  </si>
  <si>
    <t>74-96-4</t>
  </si>
  <si>
    <t>Bromoethane</t>
  </si>
  <si>
    <t xml:space="preserve">1-Bromoethane; Ethyl bromide
</t>
  </si>
  <si>
    <t>C2H5Br</t>
  </si>
  <si>
    <t>BrCC</t>
  </si>
  <si>
    <t xml:space="preserve">F344/N
</t>
  </si>
  <si>
    <t>0, 100, 200, or 400 ppm given 6 hrs/day, 5 days/week for 104 weeks of exposure. 100 ppm is equivalent to a systemic dose of 54 mg/kg bw/day.</t>
  </si>
  <si>
    <t>National Toxicology Program. (1989). Toxicology and carcinogenesis studies of bromoethane (Ethyl Bromide)(CAS No. 74-96-4) in F344/N rats and B6C3F1 mice (inhalation studies). National Toxicology Program technical report series, 363, 1-186. A summary of the NTP study is available from WHO (2002) Concise International Chemical Assessment Document 42 Bromoethane at https://apps.who.int/iris/bitstream/handle/10665/42489/a75356.pdf</t>
  </si>
  <si>
    <t>25953-19-9</t>
  </si>
  <si>
    <t>Cefazolin</t>
  </si>
  <si>
    <t>(6R,7R)-3-[(5-methyl-1,3,4-thiadiazol-2-yl)sulfanylmethyl]-8-oxo-7-[[2-(tetrazol-1-yl)acetyl]amino]-5-thia-1-azabicyclo[4.2.0]oct-2-ene-2-carboxylic acid</t>
  </si>
  <si>
    <t>C14H14N8O4S3</t>
  </si>
  <si>
    <t>CC1=NN=C(S1)SCC2=C(N3C(C(C3=O)NC(=O)CN4C=NN=N4)SC2)C(=O)O</t>
  </si>
  <si>
    <t>Reproductive: unspecified</t>
  </si>
  <si>
    <t>0 or 10 mg/kg bw/day was given; other dose levels were not listed. Segment I, II, and III reproductive studies.</t>
  </si>
  <si>
    <t>Maternal and fetal toxicity</t>
  </si>
  <si>
    <t>Cefazolin is a beta-lactam antibiotic. Oral administration of cefazolin to pregnant rats caused maternal toxicity (diarrhoea and caecal enlargement) and reduction in litter size and foetal weight, but showed no specific effects on foetusis. The NOEL for dams and fetuses was 10 mg/kg bw/day.</t>
  </si>
  <si>
    <t>Unknown, n.d. Available from the European Agency for the Evaluation of Medicinal Products Committee for Veterinary Medicinal Products: Cefazolin Summary Report EMEA/MRL/0126/96-FINAL, July 1996. Available from EMA at http://www.ema.europa.eu/docs/en_GB/document_library/Maximum_Residue_Limits_-_Report/2009/11/WC500011824.pdf</t>
  </si>
  <si>
    <t>71-55-6</t>
  </si>
  <si>
    <t>1,1,1-Trichloroethane</t>
  </si>
  <si>
    <t>Methylchloroform; Acetylene tetrachloride</t>
  </si>
  <si>
    <t>C2H3Cl3</t>
  </si>
  <si>
    <t>ClC(Cl)(Cl)C</t>
  </si>
  <si>
    <t>III</t>
  </si>
  <si>
    <t>1N,2N,3N,4N,6N,7aY and 7b(iv)Y</t>
  </si>
  <si>
    <t>0, 5000, 10,000, 20,000, 40,000, or 80,000 ppm. Average daily doses calculated by the researchers were 0, 290, 600, 1200, 2400, or 4800 mg/kg in male rats; 0, 310, 650, 1250, 2500, or 5000 mg/kg in female rats.</t>
  </si>
  <si>
    <t xml:space="preserve">Body weight gain was significantly reduced in the 80,000 ppm male rats. In the 80,000 ppm females, final body weight was statistically significantly lower. Feed consumption was similar to controls in all groups. Absolute and relative liver weights were significantly reduced in 80,000 ppm female rats. In 80,000 ppm, male rats, absolute liver weight was significantly reduced. Male rats treated with 20,000 ppm 1,1,1-trichloroethane or above showed renal lesions considered by study investigators to be consistent with α2u-globulin nephropathy (disregarded). In males, epididymal spermatozoal concentration was significantly reduced by about 10% in the 80,000 ppm group. OECD HPV and EPA IRIS NOAEL: 40000 ppm. </t>
  </si>
  <si>
    <t>NTP, 2000</t>
  </si>
  <si>
    <t xml:space="preserve">National Toxicology Program Toxicity Report Series Number 41: NTP Technical Report on the Toxicity Studies of 1,1,1-Trichlorethane (CAS No. 76-55-6) Administered in Microcapsules in Feed to F344/N Rats and B6C3F1 Mice, Augst, 2000. Available from NTP at http://ntp.niehs.nih.gov/ntp/htdocs/st_rpts/tox041.pdf. Reference for notes on NOAEL conclusion: EPA IRIS 197 at https://cfpub.epa.gov/ncea/iris/iris_documents/documents/subst/0197_summary.pdf and OECD HPV at https://hpvchemicals.oecd.org/UI/handler.axd?id=86c888c5-1510-4b1b-8f36-6e6e68388e6b </t>
  </si>
  <si>
    <t>131-11-3</t>
  </si>
  <si>
    <t>Dimethyl phthalate</t>
  </si>
  <si>
    <t xml:space="preserve">1,2-Benzenedicarboxylic acid, dimethyl ester; Dimethyl benzene-1,2-dicarboxylate
</t>
  </si>
  <si>
    <t>COC(=O)C1=CC=CC=C1C(=O)OC</t>
  </si>
  <si>
    <t>1N,2N,3N,4N,6N,7N,9N,10N,23N,29Y,33N,34a(i)Y</t>
  </si>
  <si>
    <t>Chronic nephritis in the high dose group. Exposure to 4% and 8% had a slight but significant effect on growth.</t>
  </si>
  <si>
    <t>Lehman, A. J. (1955). Insect repellents. Quart Bull Food Drug Off US, 19, 87-99. Summary is available from ECHA at https://echa.europa.eu/registration-dossier/-/registered-dossier/14997/7/6/2/?documentUUID=d732d46a-73fd-4b87-9879-5eacb4064045</t>
  </si>
  <si>
    <t>109-99-9</t>
  </si>
  <si>
    <t>Tetrahydrofuran</t>
  </si>
  <si>
    <t>Oxolane; Furanidine</t>
  </si>
  <si>
    <t>C4H8O</t>
  </si>
  <si>
    <t>C1CCCO1</t>
  </si>
  <si>
    <t>1N,2N,3N,4N,6N,7N,9N,10Y,11N,12N,13N,15N,16N,17N,18cY</t>
  </si>
  <si>
    <t>0, 1000, 3000, or 9000 ppm (0, 91, 268, or 714 mg/kg bw/day in males and 0, 104, 301, or 742 mg/kg bw/day in females during the premating period (mean of weeks 0–10), 0, 104, 288, or 790 mg/kg bw/day in females during gestation (mean of days 0–20), and 0, 166, 478, or 1365 mg/kg bw/day in females during lactation (mean of days 1–15)) through two successive generations. F0: about 133 days.</t>
  </si>
  <si>
    <t>Tetrahydrofuran had no adverse effect on fertility or reproduction at any dose in this study. Parental toxicity was seen at 9000 ppm in the form of reduced water and food intake and body weight gain in both sexes and generations, and increased kidney weights (without a morphologic correlate) in F0 males. The increase in relative kidney weights in F0 males at 9000 ppm are not related to body weight, since F0 male terminal body weights at necropsy were not significantly different from control values. F0 male kidney weights were significantly increased in terms of absolute weight and relative weight; F0 female kidney weights were not significantly increased in terms of absolute weight but were significantly increased in terms of relative weight. (In F1 males and females, there were no significant differences in either terminal body weights or absolute or relative kidney weights, relative to controls.) The dose-related reduction in water consumption at 1000 and 3000 ppm in F0, and at 3000 ppm in F1 parents, most probably reflects reduced palatability of the tetrahydrofuran drinking solutions. This level of reduction in water consumption is judged to be biologically insignificant. The NOAEL for systemic toxicity in F0 and F1 parents is therefore 3000 ppm. Pup weight gain was unaffected by 9000 ppm tetrahydrofuran at birth but was reduced from days 4–21 postpartum. NOAEL for fertility and reproductive toxicity: 9000 ppm.</t>
  </si>
  <si>
    <t>Hellwig et al., 2002</t>
  </si>
  <si>
    <t xml:space="preserve">Hellwig, J., Gembardt, C., &amp; Jasti, S. (2002). Tetrahydrofuran: two-generation reproduction toxicity in Wistar rats by continuous administration in the drinking water. Food and chemical toxicology, 40(10), 1515-1523. </t>
  </si>
  <si>
    <t>120-57-0</t>
  </si>
  <si>
    <t>Piperonal</t>
  </si>
  <si>
    <t>Piperonyl aldehyde; Heliotropine; 1,3-Benzodioxole-5-carbaldehyde</t>
  </si>
  <si>
    <t>C8H6O3</t>
  </si>
  <si>
    <t>C1OC2=C(O1)C=C(C=C2)C=O</t>
  </si>
  <si>
    <t>1N,2N,3N,4N,6N,7N,9N,10Y,11N,33N,34N,35aY,38N,39N,40N,41N,42N,43N,44N,45N,28oY</t>
  </si>
  <si>
    <t>0, 50 mg/kg bw/day for 27–28 weeks, or 500 mg/kg bw/day for 15 weeks</t>
  </si>
  <si>
    <t>No adverse effects reported. Note: a 2-year study yielded a NOAEL of 1.1% (approximately 550 mg/kg bw/day) (see JECFA reference). The data from this study were not considered in detail by JECFA as the available study report was incomplete and difficult to read.</t>
  </si>
  <si>
    <t>Hagan, E.C., Hansen, W.H., Fitzhugh, O.G., Jenner, P.M., Jones, W.I., Taylor, J.M., Long, E.L., Nelson, A.A. &amp; Brouwer, J.B. (1967) Food flavourings and compounds of related structure. II. Subacute and chronic toxicity. Food Cosmet. Toxicol., 5, 141–157. Also available from JECFA WHO Food Additive Series: 48: Hydroxy- and alkoxy-substituted benzyl derivatives at https://inchem.org/documents/jecfa/jecmono/v48je15.htm</t>
  </si>
  <si>
    <t>98-96-4</t>
  </si>
  <si>
    <t>Pyrazinamide</t>
  </si>
  <si>
    <t>2-Pyrazinecarboximidic acid; Pyrazinecarboxamide; Pyrazine-2-carboxamide</t>
  </si>
  <si>
    <t>C5H5N3O</t>
  </si>
  <si>
    <t>N1=C(C=NC=C1)C(=O)N</t>
  </si>
  <si>
    <t>1N,2N,3N,4N,6N,7N,9N,10Y,11N,12N,13N,15N,16N,17Y,19N,20a(ii)Y,21N,22Y</t>
  </si>
  <si>
    <t>0, 5000, or 10000 ppm corresponding to approximately 0, 250, and 500 mg/kg bw/day 5 days a week for 78 weeks followed by 26 weeks of observation. As diets were fed only 5 days/week, dosing schedule adhusted dose levels are 0, 179, or 357 mg/kg bw/day.</t>
  </si>
  <si>
    <t>Mean body weights of the dosed male rats were slightly lower than those of the matched controls. Pyrazinamide was not carcinogenic for F344 rats.</t>
  </si>
  <si>
    <t>National Cancer Institute Carcinogenesis Technical Report Series No. 48, 1978. Bioassay of Pyrazinamide for Possible Carcinogenicity CAS No. 98-96-4. NCI-CG-TR-48. Available at http://ntp.niehs.nih.gov/ntp/htdocs/lt_rpts/tr048.pdf</t>
  </si>
  <si>
    <t>39148-24-8</t>
  </si>
  <si>
    <t>Fosetyl-al</t>
  </si>
  <si>
    <t xml:space="preserve">Aluminum tris(ethyl phosphonate); Fosetyl-aluminium (MW: 354.10, but 3 subunits)
</t>
  </si>
  <si>
    <t>C6O9H18Al</t>
  </si>
  <si>
    <t xml:space="preserve">CCOP(=O)[O-].CCOP(=O)[O-].CCOP(=O)[O-].[Al+3] </t>
  </si>
  <si>
    <t>1N,2aY and 2cY</t>
  </si>
  <si>
    <t xml:space="preserve">0, 10,000, 20,000, or 40,000 ppm equal to 0, 309, 609, or 1230 mg/kg bw/day for males and 0, 288, 632, or 1190 mg/kg bw/day for females, respectively (WHO)
</t>
  </si>
  <si>
    <t>Testicular</t>
  </si>
  <si>
    <t xml:space="preserve">Testicular degeneration was noted in mid- and high-dose dogs. The incidence was 0/6, 0/6, 2/6 and 6/6 for control, low-, mid- and high-dose dogs. The lesions consisted of spermatocytic and/or spermatidic giant cells within the lumen of seminiferous tubules. In mid-dose dogs, the lesions were focal, involved one or both gonads, and were graded as “trace”. In high-dose dogs, the lesions were more numerous (focal to multifocal in distribution) and bilateral but similar in severity as in the mid-dose dogs (“trace”). In epididymal ducts of high-dose males had small amounts of cellular debris from the testis and/or no sperm. There was also a kidney lesion in female animals that increased in severity with dose group; however, the pathologists considered this a reversible lesion. NOAEL was 10,000 ppm, equal to 309 mg/kg bw/day, based on the testicular degeneration observed at 20,000 ppm
</t>
  </si>
  <si>
    <t>Rhone-Poulenc Chemical Company, 1981</t>
  </si>
  <si>
    <t xml:space="preserve">Rhone-Poulenc Chemical Company, 1981. MRID No. 00098340. Available from EPA (IRIS 0159) at http://cfpub.epa.gov/ncea/iris/iris_documents/documents/subst/0159_summary.pdf and from JMPR Pesticide Residues in Food (2017) at https://www.fao.org/fileadmin/templates/agphome/documents/Pests_Pesticides/JMPR/Report2017/web_2017_JMPR_Report_Final.pdf
</t>
  </si>
  <si>
    <t>107-21-1</t>
  </si>
  <si>
    <t>Ethylene glycol</t>
  </si>
  <si>
    <t xml:space="preserve">Ethane-1,2-diol; EG; 1,2-Ethanediol
</t>
  </si>
  <si>
    <t>C(CO)O</t>
  </si>
  <si>
    <t>1N,2N,3N,4N,6N,7N,9N,10N,23Y,24bY</t>
  </si>
  <si>
    <t>Wistar Han [Crl:WI(Gix/BRL/Han)IGSBR]</t>
  </si>
  <si>
    <t xml:space="preserve">0, 50, 150, 300, or 400 mg/kg bw/day </t>
  </si>
  <si>
    <t xml:space="preserve">Four rats given ethylene glycol at 300 mg/kg bw/day died, with a fifth rat at that dose level declared moribund and euthanized. Four rats at 400 mg/kg bw/day died, too. The mortality at these dose levels were considered treatment-related. On day 203, the sixteen remaining animals given 400 mg/kg/day were euthanized because of excessive body weight loss. Body weights at 300 mg/kg/day were lower but not statistically significant. Feed consumption was also decreased at the 400 mg/kg dose level. There was an increase in the incidence of rats having more acidic urine with increasing dose of ethylene glycol; this was due to the presence of metabolic products of ethylene glycol. There were also increased incidences of calcium oxalate crystals in the urine of the 50, 150, and 300 mg/kg/day groups. This effect was also considered a metabolic consequence. Treatment-related gross observations occurred in animals given 300 or 400 mg/kg/day and were primarily confined to the kidney and urinary bladder, with secondary treatment-related observations occurring in the lung. The most relevant observation in the 300 mg/kg/day group was the presence of calculi in the bladder (and sometimes the renal pelvis or ureter) in 8 of the total 15 rats examined. This also occurred in 8 of 20 rats at 400 mg/kg/day. Calculus formation in the urinary bladder was usually accompanied by dilation of the bladder and hemorrhage of the bladder wall, usually with ascites. Almost all rats at 400 mg/kg/day showed gross signs of kidney and/or urinary bladder involvement, including a roughened kidney surface, renal pelvic dilatation, thickened bladder wall, and calculi in the renal pelvis, ureter, or bladder. All other changes were considered secondary to effects in the kidney and bladder. None of the renal alterations associated with ethylene glycol exposure was observed in the rats given 50 or 150 mg/kg/day, establishing the latter dose as a NOAEL. Note: At 300 and 400 mg/kg bw/day, oxalate levels increased proportionally with the nephrotoxicity score supporting the oxalate crystal-induced nephrotoxicity mode of action. No treatment-related effects on the renal clearance of intravenously infused (3)H-inulin, a marker for glomerular filtration, and (14)C-oxalic acid were observed in rats surviving 12 months of exposure to EG up to 300 mg/kg/day. In studies with naive male Wistar and F344 rats (a less sensitive strain), a significant difference was observed in oxalate clearances between young rats (i.e. Wistar clearance &lt; F344) but not in age-matched old rats. Regardless, the ratios of oxalate:inulin clearances in these two strains of rats, including those exposed to ethylene glycol, were all &lt; 1, suggesting that a fraction of the filtered oxalate is reabsorbed. Other species, including humans, typically have clearance ratios &gt;1 and are more effective at clearing oxalic acid by both glomerular filtration and active secretion. Thus, the lower renal clearance and kidney accumulation of oxalates in male Wistar rats enhances their sensitivity, which will be a factor in human risk assessments. The benchmark dose values (BMD05, BMDL05) were 170 mg/kg/day and 150 mg/kg/day for nephropathy, and 170 mg/kg/day and 160 mg/kg/day for birefringent crystals, using incidence times severity data in each case. The NOAEL of 150 mg/kg bw/day is the same as that reported after 16-week exposure and appears to be a threshold dose below which no renal toxicity occurs, regardless of exposure duration.
</t>
  </si>
  <si>
    <t>Corley et al., 2008</t>
  </si>
  <si>
    <t>Corley, R. A., Wilson, D. M., Hard, G. C., Stebbins, K. E., Bartels, M. J., Soelberg, J. J., ... &amp; Snellings, W. M. (2008). Dosimetry considerations in the enhanced sensitivity of male Wistar rats to chronic ethylene glycol-induced nephrotoxicity. Toxicology and applied pharmacology, 228(2), 165-178.</t>
  </si>
  <si>
    <t>2432-51-1</t>
  </si>
  <si>
    <t>Methyl thiobutyrate</t>
  </si>
  <si>
    <t>S-Methyl thiobutyrate; S-Methyl butanethioate</t>
  </si>
  <si>
    <t>C5H10OS</t>
  </si>
  <si>
    <t>CCCC(=O)SC</t>
  </si>
  <si>
    <t xml:space="preserve">1N,2N,3N,4N,6N,7N,9N,10N,23Y,24N,25N,26bY,27N,28n(iii)Y </t>
  </si>
  <si>
    <t>0, 20, 200, or 500 mg/kg bw/day; the high dose was increased from 500 to 1000 mg/kg bw/day after six weeks: time weighed average: 769 mg/kg bw/day</t>
  </si>
  <si>
    <t>Wheldon et al., 1970</t>
  </si>
  <si>
    <t>173159-57-4</t>
  </si>
  <si>
    <t>Foramsulfuron</t>
  </si>
  <si>
    <t>2-(N-((4,6-Dimethoxypyrimidin-2-yl)carbamoyl)sulfamoyl)-4-formamido-N,N-dimethylbenzamide; 2-[(4,6-Dimethoxypyrimidin-2-yl)carbamoylsulfamoyl]-4-formamido-N,N-dimethylbenzamide</t>
  </si>
  <si>
    <t xml:space="preserve">C17H20N6O7S
</t>
  </si>
  <si>
    <t>CN(C)C(=O)C1=C(C=C(C=C1)NC=O)S(=O)(=O)NC(=O)NC2=NC(=CC(=N2)OC)OC</t>
  </si>
  <si>
    <t>1N,2N,3h(v)Y</t>
  </si>
  <si>
    <t>0, 100, 600, 6000, or 20000 ppm equivalent to 0, 4.5, 25, 246, or 849 mg/kg bw/day in males and 0, 5.6, 35, 339, or 1135 mg/kg bw/day in females (EPA)</t>
  </si>
  <si>
    <t>No carcinogenicity observed. No adverse effects at the highest dose tested.</t>
  </si>
  <si>
    <t>Higgs, 2000</t>
  </si>
  <si>
    <t>Higgs, P., 2000. Rat dietary combined chronic toxicity and oncogenicity study. Available from EPA Foramsulfuron Human Health Scoping Document for Registration Review 11-08-12 at https://www.regulations.gov/document/EPA-HQ-OPP-2012-0387-0004</t>
  </si>
  <si>
    <t>21835-01-8</t>
  </si>
  <si>
    <t>3-Ethyl-2-hydroxy-2-cyclopenten-1-one</t>
  </si>
  <si>
    <t>Coffee pentenolone; Ethylcyclopentenolone; 3-Ethyl-2-hydroxycyclopent-2-en-1-one</t>
  </si>
  <si>
    <t>CCC1=C(C(=O)CC1)O</t>
  </si>
  <si>
    <t>1N,2N,3N,4N,6N,7N,9N,10N,23N,29N,30a(iii)Y,31N,32dY</t>
  </si>
  <si>
    <t>Charles River CD-COBS</t>
  </si>
  <si>
    <t xml:space="preserve">0, 30, 80, or 200 mg/kg bw/day </t>
  </si>
  <si>
    <t>King et al., 1979</t>
  </si>
  <si>
    <t xml:space="preserve">King, T., Faccini, J.M., Jachbaur, J., Perraud, J. &amp; Monro, A.M. (1979) 3-Generation and chronic toxicity study in rats. Unpublished report from Pfizer Central Research. Submitted to WHO by the Flavor and Extract Manufacturers' Association of the United States, Washington DC, United States. Available from JECFA, WHO Food Additive Series: 42. Safety Evaluation of Aliphatic Acyclic and Aliphatic alpha-Diketones and Related alpha-Hydroxyketones. Available at http://www.inchem.org/documents/jecfa/jecmono/v042je20.htm  </t>
  </si>
  <si>
    <t>126050-54-2</t>
  </si>
  <si>
    <t>12H-Dibenzo[d,g][1,3,2]dioxaphosphocin, 2,4,8,10-tetrakis(1,1-dimethylethyl)-6-[(2-ethylhexyl)oxy]-</t>
  </si>
  <si>
    <t>2,4,8,10-tetrakis(1,1-dimethylethyl)-6-(2-ethylhexyloxy)-12H-dibenzo[d,g][1,3,2]dioxaphosphocin; 1,3,7,9-tetratert-butyl-11-(2-ethylhexoxy)-5H-benzo[d][1,3,2]benzodioxaphosphocine</t>
  </si>
  <si>
    <t>C37H59O3P</t>
  </si>
  <si>
    <t>CCCCC(CC)COP1OC2=C(C=C(C=C2CC3=CC(=CC(=C3O1)C(C)(C)C)C(C)(C)C)C(C)(C)C)C(C)(C)C</t>
  </si>
  <si>
    <t>1N,2aY and 2d(ii)Y</t>
  </si>
  <si>
    <t>0, 500, 5000, or 50000 ppm. Females: 0, 33-56, 321-594, or 3435-5960 mg/kg bw/day. Males: 0, 26-61, 264-588, or 2739-6301 mg/kg bw/day.</t>
  </si>
  <si>
    <t>Based on a statistically significant increase in food consumption in the 50,000 ppm dose group, the NOEL in this study was determined to be 5,000 ppm (Males: at least 263.7 mg/kg/day; Females: at least 320.5 mg/kg/day). NOAEL: 50,000 ppm.</t>
  </si>
  <si>
    <t xml:space="preserve">Unknown, 1990
</t>
  </si>
  <si>
    <t>Unknown, 1990. Available from ECHA at https://echa.europa.eu/registration-dossier/-/registered-dossier/4828/7/6/2</t>
  </si>
  <si>
    <t>3658-77-3</t>
  </si>
  <si>
    <t>2,5-Dimethyl-4-hydroxy-3(2H)-furanone</t>
  </si>
  <si>
    <t>Furaneol; Pineapple ketone; 4-Hydroxy-2,5-dimethylfuran-3-one; 4-Hydroxy-2,5-dimethyl-3(2H)-furanone</t>
  </si>
  <si>
    <t>O=C1C(\O)=C(/OC1C)C</t>
  </si>
  <si>
    <t>1N,2N,3N,4N,6N,7N,9N,10Y,11N,12N,13N,15N,16Y</t>
  </si>
  <si>
    <t xml:space="preserve">0, 100, 200, or 400 mg/kg bw/day </t>
  </si>
  <si>
    <t>The mean body weights and body-weight gains of males and females at 400 mg/kg bw/day were significantly lower than those of control animals at 24 months. The mean survival rate for males in the group receiving the highest dose was significantly lower than that of males in the control group.</t>
  </si>
  <si>
    <t>Kelly and Bolte, 2003</t>
  </si>
  <si>
    <t xml:space="preserve">Kelly, C.M. and Bolte, H.F. (2003) ST 07 C99: a 24-month dietary carcinogenicity study in rats. Final report.  Study No. 99-2644.  Huntingdon Life Sciences, East Millstone NJ.  Private communication to the Flavor and Extract Manufacturers Association. Summary is Available from JECFA WHO Food Additive Series: 54 at http://www.inchem.org/documents/jecfa/jecmono/v54je01.pdf </t>
  </si>
  <si>
    <t>105-01-1</t>
  </si>
  <si>
    <t>Isobutyl 2-furanpropionate</t>
  </si>
  <si>
    <t>Isobutyl furylpropionate; Isobutyl 3-(2-furyl)propionate; 2-Methylpropyl 3-(furan-2-yl)propanoate; Isobutyl furfurylacetate</t>
  </si>
  <si>
    <t>C11H16O3</t>
  </si>
  <si>
    <t>CC(C)COC(=O)CCC1=CC=CO1</t>
  </si>
  <si>
    <t>1N,2N,3N,4N,6N,7N,9N,10Y,11Y. Heterocyclic fragment: 13N,15N,16N,17Y,19N,20a(ii)Y,21N,22Y (Class III). Alcohol: 1bY (Class I)</t>
  </si>
  <si>
    <t>875</t>
  </si>
  <si>
    <t xml:space="preserve">0, 35, 175, or 875 mg/kg bw/day
</t>
  </si>
  <si>
    <t>Males at the mid and top dose levels showed significant reductions in body weight gain at 28 days, which persisted in the group at the mid dose level up to week 11. Males and females at the highest dose consumed significantly less food than controls. NOAEL: 875 mg/kg bw/day</t>
  </si>
  <si>
    <t>Lough et al., 1985</t>
  </si>
  <si>
    <t>79-14-1</t>
  </si>
  <si>
    <t>Glycolic acid</t>
  </si>
  <si>
    <t xml:space="preserve">2-Hydroxyacetic acid; Glycolate; Acetic acid, hydroxy-
</t>
  </si>
  <si>
    <t>C2H4O3</t>
  </si>
  <si>
    <t>OCC(=O)O</t>
  </si>
  <si>
    <t xml:space="preserve">Sprague-Dawley [Crl:CD (SD) IGS BR]
</t>
  </si>
  <si>
    <t>106</t>
  </si>
  <si>
    <t xml:space="preserve">0, 150, 300, or 600 mg/kg. Purity (70.58%) adjusted dose levels are 0, 106, 212, or 423 mg/kg bw/day. 90 days with continuation of treatment through to test day 131 (males) or day 21 of lactation (females) for animals in reproduction phase.
</t>
  </si>
  <si>
    <t xml:space="preserve">Statistically significant decreases in body weights in both sexes in the 300 and 600 mg/kg bw/day groups. This was attributable to statistically significantly reduced food intake and food efficiency. In high dose males, statistically significant changes indicative of renal insufficiency were noted: increased BUN, high urine volume and low urine osmolality. Renal pelvis dilatation and unilateral hydronephrosis, hyperplasia of the transitional epithelium of the renal pelvis in male rats and oxalate crystal formation at both the 300 and 600 mg/kg bw/day dose levels. Oxalate crystal formation was not present in females and hydronephrosis and hyperplasia did not occur in females in a dose-dependent manner. The moderately increased neurolphils in both males and females in the 300 and 600 mg/kg bw/day dose groups resulted from the inflammatory processes in the lungs and kidneys. Systemic toxicity LOAEL: 300 mg/kg bw/day and is based on decreased body weight and body weight gain as a result of decreased food consumption and food efficiency in both sxes. Renal insufficiency occured in mid dose and high dose males and correlated with hyperplasia of the renal pelvis transitional epithelium, unilateral hydronephrosis, and oxalate crystal nephrosis in only male rats. Immunotoxicity, neurotoxicity, and reproductive toxicity NOAELs: the highest dose level. </t>
  </si>
  <si>
    <t>Kreckmann, 1999</t>
  </si>
  <si>
    <t xml:space="preserve">Kreckmann, K.H. (1999). Glycolic acid 70% solution: Subchronic Toxicity 90-Day Gavage Study in rats with Immunotoxicity, neurotoxicity, and One-generation Reproductive Evaluations. E.I. du Pont de Nemours and Company, Haskell Laboratory for Toxicology and Industrial Medicine, Newark, DE. Laboratory Study No. 1597, August 13, 1999. MRID 44975304. Unpublished. Available from EPA at https://www3.epa.gov/pesticides/chem_search/cleared_reviews/csr_PC-000101_19-Oct-00_003.pdf
</t>
  </si>
  <si>
    <t>80-62-6</t>
  </si>
  <si>
    <t>Methyl methacrylate</t>
  </si>
  <si>
    <t>Methyl 2-methylprop-2-enoate; Methacrylic acid methyl ester; Methyl 2-methyl-2-propenoate</t>
  </si>
  <si>
    <t>CC(=C)C(=O)OC</t>
  </si>
  <si>
    <t>1N,2N,3N,4N,6N,7N,9N,10N,23Y,24c. Methanol: 28N(Class II). Methacrylic acid: 1N,2N,3N,4N,6N,7N,9N,10N,23Y,24N,25N,26aY,27N,28lY (Class III)</t>
  </si>
  <si>
    <t>0, 6, 60, or 2,000 ppm. The low and medium exposures were increased to 7 and 70 ppm, respectively, at the start of the fifth month, resulting in TWA exposure concentrations of 6.85 and 68.46 ppm MMA. EPA: 2000 ppm = 136 mg/kg bw/day.</t>
  </si>
  <si>
    <t>Drinking water consumption was significantly lower than controls in males and particularly females of the high-exposure groups. Organ to body weight ratios were comparable for all groups except for significantly elevated kidney ratios in female rats receiving 2000 ppm of methyl methacrylate. Histopathologic findings revealed no lesions attributable to test material.</t>
  </si>
  <si>
    <t>Borzelleca et al., 1964</t>
  </si>
  <si>
    <t>Borzelleca, J. F., Larson, P. S., Hennigar Jr, G. R., Huf, E. G., Crawford, E. M., &amp; Smith Jr, R. B. (1964). Studies on the chronic oral toxicity of monomeric ethyl acrylate and methyl methacrylate. Toxicology and Applied Pharmacology, 6(1), 29-36. Available from EPA IRIS 1000 at https://cfpub.epa.gov/ncea/iris/iris_documents/documents/subst/1000_summary.pdf</t>
  </si>
  <si>
    <t>19322-27-1</t>
  </si>
  <si>
    <t>4-Hydroxy-5-methyl-3(2H)-furanone</t>
  </si>
  <si>
    <t>4-Hydroxy-5-methylfuran-3-one; Norfuraneol</t>
  </si>
  <si>
    <t>C5H6O3</t>
  </si>
  <si>
    <t>OC=1C(COC1C)=O</t>
  </si>
  <si>
    <t>0, 197, 492, 983, 1,966, 2,949, or 3,932 ppm of a flavour cocktail containing approximately 0, 7, 18, 36, 73, 109, or 146 mg 4-hydroxy-5-methyl-3(2H)-furanone/kg bw/day. After 15 weeks all dosed animals raised to 146 mg/kg for 37 wks.</t>
  </si>
  <si>
    <t>Munday and Kirby, 1973</t>
  </si>
  <si>
    <t>619-17-0</t>
  </si>
  <si>
    <t>4-Nitroanthranilic acid</t>
  </si>
  <si>
    <t xml:space="preserve">2-Amino-4-nitrobenzoic acid </t>
  </si>
  <si>
    <t>C7H6N2O4</t>
  </si>
  <si>
    <t>C1=CC(=C(C=C1[N+](=O)[O-])N)C(=O)O</t>
  </si>
  <si>
    <t>1N,2N,3N,4N,6N,7N,9N,10N,23N,29Y,33N,34N,35aY,38N,39N,40N,41N,42N,43bY</t>
  </si>
  <si>
    <t>0, 0.46, or 1.50% corresponding to approximately 0, 230, or 750 mg/kg bw/day</t>
  </si>
  <si>
    <t>Body weight and mortality</t>
  </si>
  <si>
    <t>Compound-related mean body weight depression was apparent among high dose rats of both sexes but not among low dose rats. Survival was good in all groups until about week 80, after which the high dose group showed increased mortality. Focal calcification of the stomach in high dose animals of both sexes (39% (M) and 51% (F) vs 0% in controls) along with some other observations (kidney and testes) in the high dose group.</t>
  </si>
  <si>
    <t>National Cancer Institute Carcinogenesis Technical Report series No. 109, 1978. Bioassay of N-Nitroanthranilic Acid for Possible Carcinogenicity CAS No. 619-17-0 NCI-CG-TR-109. Available from NTP at http://ntp.niehs.nih.gov/ntp/htdocs/lt_rpts/tr109.pdf</t>
  </si>
  <si>
    <t>1163-19-5</t>
  </si>
  <si>
    <t>Decabromodiphenyl oxide</t>
  </si>
  <si>
    <t xml:space="preserve">1,2,3,4,5-Pentabromo-6-(2,3,4,5,6-pentabromophenoxy)benzene
</t>
  </si>
  <si>
    <t>C12Br10O</t>
  </si>
  <si>
    <t>C1(=C(C(=C(C(=C1Br)Br)Br)Br)Br)OC2=C(C(=C(C(=C2Br)Br)Br)Br)Br</t>
  </si>
  <si>
    <t>1N,2N,3N,4N,6N,7aY,8aY</t>
  </si>
  <si>
    <t>0, 25,000 or 50,000 ppm corresponding to daily intakes of 0, 1,120, or 2,240 mg/kg bw/day for male rats and 0, 1,200, or 2,550 mg/kg bw/day for female rats</t>
  </si>
  <si>
    <t>Treatment resulted in several nonneoplastic changes in high-dose males, including thrombosis and degeneration of the liver, fibrosis in the spleen, and lymphoid hyperplasia in the mandibular lymph nodes. EPA: Based on these results, a NOAEL for systemic toxicity was 1,120 mg/kg bw/day, and the LOAEL was 2,240 mg/kg bw/day. Female rats appeared to be less sensitive to the systemic toxicity of decaBDE, and the NOAEL in female rats was 2,550 mg/kg bw/day, the highest dose tested.</t>
  </si>
  <si>
    <t>NTP (National Toxicology Program). (1986) Toxicology and carcinogenesis studies of decabromodiphenyl oxide (CAS No. 1163-19-5) in F344/N rats and B6C3F1 mice (feed studies). Public Health Service, U.S. Department of Health and Human Services; NTP TR 309. Available at https://ntp.niehs.nih.gov/ntp/htdocs/lt_rpts/tr309.pdf. Reference for NOAEL concusion: EPA Toxicology Review of Decabromodiphenyl Ether In Support of Summary Information on the Integrated Risk Information System (IRIS) (2008) at https://cfpub.epa.gov/ncea/iris/iris_documents/documents/toxreviews/0035tr.pdf</t>
  </si>
  <si>
    <t>2867-47-2</t>
  </si>
  <si>
    <t>2-(Dimethylamino)ethyl methacrylate</t>
  </si>
  <si>
    <t>2-(Dimethylamino)ethyl 2-methylprop-2-enoate</t>
  </si>
  <si>
    <t>CC(=C)C(=O)OCCN(C)C</t>
  </si>
  <si>
    <t>1N,2N,3N,4N,6N,7N,9N,10N,23Y,24c. Methacrylic acid: 1N,2N,3N,4N,6N,7N,9N,10N,23Y,24N,25N,26aY,27N,28lY(Class III). Alcohol: 1N,2N,3N,4N,6N,7N,9N,10N,23Y,24N,25N,26a&amp;bY,27N,28N(Class II)</t>
  </si>
  <si>
    <t>0, 100, 200, or 500 mg/kg bw/day daily</t>
  </si>
  <si>
    <t>Minor signs of possible treatment-related effects of the test item were observed at in vivo and at post mortem in male and female rats only at the dose levels of 200 and 500 mg/kg bw/day. None of them were considered to be systemically adverse.</t>
  </si>
  <si>
    <t>Unknown, 2014. Available from ECHA at https://echa.europa.eu/registration-dossier/-/registered-dossier/14994/7/6/2</t>
  </si>
  <si>
    <t>80693-00-1</t>
  </si>
  <si>
    <t>2,4,8,10-Tetraoxa-3,9-diphosphaspiro[5,5]undecane, 3,9-bis-[2,6-bis-(1,1-dimethylethyl)-4-methylphenoxy]-</t>
  </si>
  <si>
    <t>C35H54O6P2</t>
  </si>
  <si>
    <t>CC1=CC(=C(C(=C1)C(C)(C)C)OP2OCC3(CO2)COP(OC3)OC4=C(C=C(C=C4C(C)(C)C)C)C(C)(C)C)C(C)(C)C</t>
  </si>
  <si>
    <t>Unknown, 1997</t>
  </si>
  <si>
    <t xml:space="preserve">Unknown, 1997. Availablefrom ECHA at https://echa.europa.eu/registration-dossier/-/registered-dossier/9180/7/6/2 </t>
  </si>
  <si>
    <t>17026-81-2</t>
  </si>
  <si>
    <t>3-Amino-4-ethoxy-acetanilide</t>
  </si>
  <si>
    <t>N-(3-Amino-4-ethoxyphenyl)acetamide</t>
  </si>
  <si>
    <t>C10H14N2O2</t>
  </si>
  <si>
    <t>NC1=C(C=CC(=C1)NC(=O)C)OCC</t>
  </si>
  <si>
    <t>0, 0.4, or 1.5% for 78 weeks followed by 28-35 weeks of observation. These levels correspond to approximately 0, 200, or 750 mg/kg bw/day.</t>
  </si>
  <si>
    <t>Among rats of both sexes the only clearly compound-related lesion was hemosiderosis of the thyroid gland at the high dose level only. No neoplastic lesions were statistically significant in dosed rats. Mean body weight depression was slightly apparent in high dose males and females. Note: It was carcinogenic in male mice (follicular-cell carcinomas of the thyroid gland). Mice LOEL: 0.4%, no NOEL.</t>
  </si>
  <si>
    <t>National Cancer Institute, Carcinogenesis, Technical Report Series No. 112, 1978. Bioassay of 3-amino-4-ethoxyacetanilide for Possible Carcinogenicity CAS No. 17026-81-2. NCI-CG-TR-112. Available from NTP at http://ntp.niehs.nih.gov/ntp/htdocs/lt_rpts/tr112.pdf</t>
  </si>
  <si>
    <t>23747-48-0</t>
  </si>
  <si>
    <t>5-Methyl-6,7-dihydro-5H-cyclopenta[b]pyrazine</t>
  </si>
  <si>
    <t>5H-5-Methyl-6,7-dihydrocyclopentapyrazine; 6,7-Dihydro-5-methyl-5H-cyclopentapyrazine</t>
  </si>
  <si>
    <t>C8H10N2</t>
  </si>
  <si>
    <t>C[C@H]1CCC2=NC=CN=C12</t>
  </si>
  <si>
    <t>1N,2N,3N,4N,6N,7N,9N,10Y,11N,12N,13N,15N,16N,17Y,19N,20b(ii)Y,21N,22Y</t>
  </si>
  <si>
    <t>0, 100, 1,000, or 8,200 ppm corresponding to approximately 0, 5, 50, or 410 mg/kg bw/day</t>
  </si>
  <si>
    <t xml:space="preserve">Transient reduction in the food consumption of animals at the high dose during the first 3 weeks, which was attributed to poor palatability of the diet. The body-weight gain of animals at the high dose was lower than that of control animals, but the efficiency of food use was generally unaffected at any dose. The absolute and relative weights of the kidney were increased in animals at the two higher doses, but these changes were not accompanied by any lesions, and no treatment-related lesions were found in other tissues. The NOEL was 50 mg/kg bw per day on the basis of significantly reduced body-weight gain at 410 mg/kg bw per day. FDA NOAEL: 410 mg/kg bw/day. </t>
  </si>
  <si>
    <t>Wheldon et al., 1967</t>
  </si>
  <si>
    <t>Wheldon G. H., Maudesley-Thomas L. E., Ginn H. B., and Street A. E. (1967). The effects of ten food-flavoring additives administered to rats over a period of thirteen weeks.  Huntington Research Center. Private Communication. Available from WHO Food Additive Series: 48. Safety Evaluation of Certain Food Additives and Contaminants. Pyrazine Derivatives at http://www.inchem.org/documents/jecfa/jecmono/v48je12.htm</t>
  </si>
  <si>
    <t>556-88-7</t>
  </si>
  <si>
    <t>Nitroguanidine</t>
  </si>
  <si>
    <t>1-Nitroguanidine</t>
  </si>
  <si>
    <t>CH4N4O2</t>
  </si>
  <si>
    <t>C(=N)(N)N[N+](=O)[O-]</t>
  </si>
  <si>
    <t>1N,2N,3f(v)Y</t>
  </si>
  <si>
    <t>0, 100, 316, or 1000 mg/kg bw/day</t>
  </si>
  <si>
    <t>Body and brain weights</t>
  </si>
  <si>
    <t>The addition of nitroguanidine to the diet consistently reduced food consumption and caused significant increases in water consumption. Significantly reduced weight gains were observed in the female high-dose group for 5 of the 13 weeks of the study period. The female 1000 mg/kg/day group had a significantly increased brain-to-body weight ratio compared with that of the controls at terminal sacrifice. Based on a significant decrease in the rate of growth of female rats at 1000 mg/kg/day on weeks 5, 6, 8, 9 and 12, the EPA NOAEL is 316 mg/kg/day. ECHA NOAEL: 1000 mg/kg bw/day.</t>
  </si>
  <si>
    <t>Morgan et al., 1988</t>
  </si>
  <si>
    <t>Morgan E.W., M.J. Pearce, G.M. Zaucha, C.M. Lewis, G.T. Makovec and D.W. Korte, Jr. 1988. Ninety-day Subchronic Oral Toxicity Study of Nitroguanidine in Rats. Letterman Army Institute of Research, Presidio of San Francisco, CA. Institute Report No. 306, Toxicology Series 170. 173 p. Available from EPA IRIS 0402 at http://cfpub.epa.gov/ncea/iris/iris_documents/documents/subst/0402_summary.pdf. Also available from ECHA at https://echa.europa.eu/mt/registration-dossier/-/registered-dossier/13550/7/6/2</t>
  </si>
  <si>
    <t>84-66-2</t>
  </si>
  <si>
    <t>Diethyl phthalate</t>
  </si>
  <si>
    <t>Phthalic acid diethyl ester; Diethyl benzene-1,2-dicarboxylate; DEP</t>
  </si>
  <si>
    <t>C12H14O4</t>
  </si>
  <si>
    <t>C(C=1C(C(=O)OCC)=CC=CC1)(=O)OCC</t>
  </si>
  <si>
    <t xml:space="preserve">0, 600, 3000, or 15,000 ppm corresponding to approximately 0, 40/46, 197/222, or 1016/1150 mg/kg bw/day for F0/F1 males and 0, 51/56, 255/267, or 1297/1375 mg/kg bw/day for F0/F1 females, respectively. The total length of administration to both F0 and F1 parental animals was approximatel 15 weks for males and 17 weeks for females. </t>
  </si>
  <si>
    <t>Pup weight</t>
  </si>
  <si>
    <t>The NOAEL for general toxicity and reproductive performance in parental animals is considered to be 15,000 ppm because no adverse effects were observed on systematic and reproductive parameters at dose levels up to 15,000 ppm. For development and growth of pups, the NOAEL is 3000 ppm because body weight gain before weaning was inhibited at 15,000 ppm.</t>
  </si>
  <si>
    <t>Fujii et al., 2005</t>
  </si>
  <si>
    <t>Fujii, S., Yabe, K., Furukawa, M., Hirata, M., Kiguchi, M., &amp; Ikka, T. (2005). A two-generation reproductive toxicity study of diethyl phthalate (DEP) in rats. The Journal of toxicological sciences, 30(Special), S97-116.</t>
  </si>
  <si>
    <t>99-71-8</t>
  </si>
  <si>
    <t>p-sec-Butylphenol</t>
  </si>
  <si>
    <t>4-Sec-Butylphenol; 4-Butan-2-ylphenol</t>
  </si>
  <si>
    <t>CCC(C)C1=CC=C(C=C1)O</t>
  </si>
  <si>
    <t>1N,2N,3N,4N,6N,7N,9N,10N,23N,29Y,33N,34N,35aY,38N,39N,40N,41aY</t>
  </si>
  <si>
    <t>0, 1000, 3000, 10000, or 30000 ppm corresponding to approximately 0, 50, 150, 500, or 1500 mg/kg bw/day for 6, 12, 18, and 24 months</t>
  </si>
  <si>
    <t>BUN increased in all BP-treated groups from 6th month. Kidney weight increased in both sexes receiving 30000 ppm from the 6th month. Hyperplasia, keratosis and hyperkeratosis of mucosal epithelium in the esophagus and forestomach were found in both sexes receiving over 10000 ppm fro 6th month. In the kidney, degeneration of proximal tubules, collecting tubules and pelvis were found. Degeneration of renal tubules was accompanied with dilatation, swelling, calcification and desquamation of epitheliurn with secretion. Nephritis, fibrosis, cyst an polycystic changes were recognized in 10000 ppm and 30000 ppm groups from 12th month. In conclusion, the target organs were esophagus, forestomach and kidney.</t>
  </si>
  <si>
    <t>Kawasaki, 1998</t>
  </si>
  <si>
    <t>Kawasaki, Y., Sekita, K., Matsumoto, K., Ochiai, T., Utida, O., Nakaji,    Y., Furyua, and  Tobe T.,Y., M., 1998. “Chronic Toxicity Study of p-sec-butylphenol in Rats, Journal of Toxicological Sciences, 13, 331</t>
  </si>
  <si>
    <t>84-72-0</t>
  </si>
  <si>
    <t>Ethyl phthalyl ethyl glycolate</t>
  </si>
  <si>
    <t>Ethoxycarbonylmethyl ethyl phthalate; 2-O-(2-ethoxy-2-oxoethyl) 1-O-ethyl benzene-1,2-dicarboxylate; Santicizer E-15; EPEG</t>
  </si>
  <si>
    <t>C14H16O6</t>
  </si>
  <si>
    <t>C1=C(C(=CC=C1)C(OCC)=O)C(OCC(OCC)=O)=O</t>
  </si>
  <si>
    <t>Rochester (Ex-Wistar)</t>
  </si>
  <si>
    <t>0, 0.05, 0.5, or 5%. EPA: 0.5%=250 mg/kg bw/day and 5%=2500 mg/kg bw/day.</t>
  </si>
  <si>
    <t xml:space="preserve">No effects were observed in the low-dose groups, but the 5% group experienced decreased growth and survival (both males and females). Kidneys of this group were granular, sometimes swollen and of a pale yellow color. The renal pelvis was dilated, and there were deposits of crystalline calcium oxalate in renal tubules. Bladder, prostate, and seminal vesicles were frequently markedly dilated with internal hemorrhage. There was a low-grade anemia in the 5% groups. The life span was reduced only among those rats on the highest dietary level; none of the males survived the 55th week of feeding and none of the females the 72nd week. </t>
  </si>
  <si>
    <t>Hodge et al., 1953</t>
  </si>
  <si>
    <t>Hodge, H.C., E.A. Maynard, H.J. Blanchett, R.E. Hyatt, V.K. Rowe and H.C. Spencer. 1953. Chronic oral toxicity of ethylphthalyl ethyl glycolate in rats and dogs. Arch. Ind. Hyg. Occup. Med. 8: 289-295. Available from EPA (IRIS 0052) at https://cfpub.epa.gov/ncea/iris/iris_documents/documents/subst/0052_summary.pdf</t>
  </si>
  <si>
    <t>497-30-3</t>
  </si>
  <si>
    <t>L-Ergothioneine</t>
  </si>
  <si>
    <t>(2S)-3-(2-sulfanylidene-1,3-dihydroimidazol-4-yl)-2-(trimethylazaniumyl)propanoate</t>
  </si>
  <si>
    <t>C9H15N3O2S</t>
  </si>
  <si>
    <t>C[N+](C)(C)C(CC1=CNC(=S)N1)C(=O)O</t>
  </si>
  <si>
    <t>1N,2N,3f(vi)Y</t>
  </si>
  <si>
    <t>Sprague-Dawley [Crl CD (SD)]</t>
  </si>
  <si>
    <t xml:space="preserve">Oral: dietary </t>
  </si>
  <si>
    <t>0.1, 0.3 or 0.9% to F0 males (for 10 weeks before pairing and 3 weeks during pairing) and F0 females (for 13 weeks before pairing, during pairing and gestation, and until day 5 of lactation). These levels are equivalent to 0, 67, 203, and 615 mg/kg bw/day in males and 0, 73, 238, and 721 in females premating and 0, 58, 181, and 541 during gestation.</t>
  </si>
  <si>
    <t>Forster et al., 2015</t>
  </si>
  <si>
    <t>Forster, R., Spézia, F., Papineau, D., Sabadie, C., Erdelmeier, I., Moutet, M., &amp; Yadan, J. C. (2015). Reproductive safety evaluation of L-Ergothioneine. Food and Chemical Toxicology, 80, 85-91.</t>
  </si>
  <si>
    <t>123-35-3</t>
  </si>
  <si>
    <t>beta-Myrcene</t>
  </si>
  <si>
    <t xml:space="preserve">7-Methyl-3-methylideneocta-1,6-diene; 7-Methyl-3-methylene-1,6-octadiene </t>
  </si>
  <si>
    <t>CC(=CCCC(C=C)=C)C</t>
  </si>
  <si>
    <t>1N,2N,3N,4N,6N,7N,9N,10N,23Y,24N,25N,26N,27N,28s(ii)Y</t>
  </si>
  <si>
    <t>Wistar [Bor: spf, TNO]</t>
  </si>
  <si>
    <t>0, 100, 300, or 500 mg/kg bw/day for approximately 112 days for males and 86 days for females</t>
  </si>
  <si>
    <t>A slight increase in liver and kidney weights was reported for treated male (highest dose only) and female rats. At the highest dose level, a slight increase in the resorption rate and a parallel decrease in the ratio of live fetuses per implantation site were reported. Increases in the occurrence of fetal skeleton abnormalities between control and treated groups were reported at the 500 mg/kg bw/day level. The authors attributed the increase in skeletal abnormalities at the highest dose level tested to known strain-specific anomalies including increases in dislocated sternums, and lumbar extra ribs. Regardless, the authors stated that the higher incidence of skeletal abnormalities as well as the embryolethal effect clearly indicated that a dose as high as 500 mg MYR/kg is embryotoxic to rats.</t>
  </si>
  <si>
    <t>Paumgartten et al., 1998</t>
  </si>
  <si>
    <t>Paumgartten, F. J. R., De-Carvalho, R. R., Souza, C. A. M., Madi, K., &amp; Chahoud, I. (1998). Study of the effects of ß-myrcene on rat fertility and general reproductive performance. Brazilian journal of medical and biological research, 31(7), 955-965. A summary is also available from The Flavor and Fragrance High Production Volume Consortia, The Terpene Consortium: Revised Robust Summaries for Bucyclic Terpene Hydrocarbons (2006) at https://ofmpub.epa.gov/oppthpv/document_api.download?FILE=Revised%20Summaries%20sn122.pdf</t>
  </si>
  <si>
    <t>149-57-5</t>
  </si>
  <si>
    <t>2-Ethylhexanoic acid</t>
  </si>
  <si>
    <t>2-Ethylcaproic acid</t>
  </si>
  <si>
    <t>C(C)C(C(=O)O)CCCC</t>
  </si>
  <si>
    <t>1N,2N,3N,4N,6N,7N,9N,10N,23Y,24a(i)Y</t>
  </si>
  <si>
    <t>F344 [CDF(F344)/CrlBR]</t>
  </si>
  <si>
    <t>303</t>
  </si>
  <si>
    <t>0.0, 0.1, 0.5 or 1.5% corresponding to 0, 61, 303, or 917 mg/kg bw/day for males and 0, 71, 360, or 1068 mg/kg bw/day for female rats.</t>
  </si>
  <si>
    <t>The principal effects of EHA involved the liver or metabolic processes associated with the liver. The 0.5 and 1.5% diets in rats were associated with increased relative liver weight and histological changes in hepatocytes, specifically hepatocyte hypertrophy and reduced cytoplasmic vacuolization. Observed histopathological and clinical pathological changes were reversible following recovery. These results indicate that EHA does not produce persistent, overt toxicity in rats or mice following subchronic dietary exposure at concentrations up to 1.5% in feed. The liver enlargement was considered to be primarily an adaptive change rather than a toxic effect. Effects on selected clinical chemistry parameters after 13 weeks: increased (p≤0.05) ALT and cholesterol levels and decreased bilirubin and triglycerides in male and female rats at 1.5 %. EFSA &amp; ECHA NOAEL: mid dose.</t>
  </si>
  <si>
    <t>Juberg et al., 1998</t>
  </si>
  <si>
    <t xml:space="preserve">Juberg, D. R., David, R. M., Katz, G. V., Bernard, L. G., Gordon, D. R., Vlaovic, M. S., &amp; Topping, D. C. (1998). 2-Ethylhexanoic acid: subchronic oral toxicity studies in the rat and mouse. Food and chemical toxicology, 36(5), 429-436.
</t>
  </si>
  <si>
    <t>2705-87-5</t>
  </si>
  <si>
    <t>Allyl cyclohexanepropionate</t>
  </si>
  <si>
    <t>Allyl 3-cyclohexylpropanoate; Prop-2-enyl 3-cyclohexylpropanoate</t>
  </si>
  <si>
    <t>C=CCOC(=O)CCC1CCCCC1</t>
  </si>
  <si>
    <t>1N,2N,3N,4N,6N,7N,9N,10N,23N,29N,30a(iii)Y,31N,32N,28iY. Alicyclic ring: 1N,2N,3N,4N,6N,7N,9N,10N,23N,29Y,30a(III),31N,32N,28N (Class II). Allyl alcohol: 1N,2N,3N,4N,6N,7N,9N,10N,23Y,24N,25N,26aY,27N,28iY(Class III)</t>
  </si>
  <si>
    <t>0, 1000 ppm (for 27-28 weeks), or 2500 ppm (for 1 year) correspponding to approximately 0, 50, or 125 mg/kg bw/day</t>
  </si>
  <si>
    <t>99-66-1</t>
  </si>
  <si>
    <t>2-Propylpentanoic acid</t>
  </si>
  <si>
    <t>Valproic acid; VPA</t>
  </si>
  <si>
    <t>CCCC(CCC)C(=O)O</t>
  </si>
  <si>
    <t xml:space="preserve">Oral: capsule
</t>
  </si>
  <si>
    <t>0, 90, 150, or 260 mg/kg bw/day</t>
  </si>
  <si>
    <t>260 mg/kg bw/day: ataxia, drowsiness, tremor and atonia of the hind quarters, severe testicular degeneration. 150 mg/kg bw/day: moderate testicular degeneration. According to ECHA, the basis for NOAEL are: clinical examination, bodyweight changes, food and water intake, hematology, blood chemistry-urinalysis, organ weights, macroscopic and microscopic examination, ophalmology, myelograms, immune system tests.</t>
  </si>
  <si>
    <t>Unknown, 1999</t>
  </si>
  <si>
    <t>Unknown, 1999. Summary is Available from ECHA at https://echa.europa.eu/registration-dossier/-/registered-dossier/14340/7/6/2/?documentUUID=b2b4c4f5-95d9-4bae-bfb8-11bf1a9f9aa2</t>
  </si>
  <si>
    <t>6838-93-3</t>
  </si>
  <si>
    <t xml:space="preserve">Phosphonic acid, methyl-, isopropyl ester, sodium salt </t>
  </si>
  <si>
    <t>Sodium isopropyl methylphosphonate; Sodium;methyl(propan-2-yloxy)phosphinate; IMPA</t>
  </si>
  <si>
    <t>C4H10NaO3P</t>
  </si>
  <si>
    <t>CC(C)OP(=O)(C)[O-].[Na+]</t>
  </si>
  <si>
    <t xml:space="preserve">Sprague-Dawley [CRL:COBS CS(SD)BR]
</t>
  </si>
  <si>
    <t>0, 300, 1000, or 3000 ppm equivalent to 0, 34.8, 140.7, or 406.0 mg/kg bw/day for females 0, 26.3, 97, or 293.1 mg/kg bw/day for males</t>
  </si>
  <si>
    <t>Mecler, 1981</t>
  </si>
  <si>
    <t>Mecler, F.J. 1981. Mammalian toxicological evaluation DIMP and DCPD (Phase 3 - IMPA).Litton Bionetics, Inc. Contract No. DAMD 17-77-X-7003. U.S. Army Medical Research and Development Command, Ft. Detrick, Frederick, MD. (Final report). The report is Available at https://apps.dtic.mil/sti/pdfs/ADA107574.pdf or a summary from EPA IRIS 530 at https://cfpub.epa.gov/ncea/iris/iris_documents/documents/subst/0530_summary.pdf</t>
  </si>
  <si>
    <t>95-50-1</t>
  </si>
  <si>
    <t>1,2-Dichlorobenzene</t>
  </si>
  <si>
    <t>Orthodichlorobenzol; o-Dichlorobenzene</t>
  </si>
  <si>
    <t>C6H4Cl2</t>
  </si>
  <si>
    <t>c1ccc(c(c1)Cl)Cl</t>
  </si>
  <si>
    <t>1N,2N,3N,4N,6N,7aY and 7c(i)Y</t>
  </si>
  <si>
    <t>0, 60, or 120 mg/kg bw, 5 days/week. Dosing schedule (5/7) adjusted dose levels are 0, 43, or 85.7 mg/kg bw/day.</t>
  </si>
  <si>
    <t>Survival of high-dose male rats was decreased compared with controls (19/50 vs. 42/50, P=&gt;0.001), but the difference appears largely because of deaths from gavage error (4 controls vs. 20 high-dose). Although an increase (P=&gt;0.05) in renal tubular regeneration in highdose male mice was observed (17/49 compared with 12/50 in the low-dose group and 8/48 in the control group), there was no other evidence of treatment-related renal lesions in either species. Further, the incidence of this lesion in male control mice was below those of three similar control groups that were studied during approximately the same period at the testing facility (31/50, 15/50, 24/50). There was no other evidence of treatment- related effects in this study. Because the decrease in survival and the increase in renal tubular regeneration in the high-dose animals were of questionable significance, a NOAEL of 120 mg/kg bw/day is established.</t>
  </si>
  <si>
    <t>NTP, 1985</t>
  </si>
  <si>
    <t>National Toxicology Program. (1985). NTP Toxicology and Carcinogenesis Studies of 1, 2-Dichlorobenzene (o-Dichlorobenzene)(CAS No. 95-50-1) in F344/N Rats and B6C3F1 Mice (Gavage Studies). National Toxicology Program technical report series, 255, 1-195. Available from NTP at https://ntp.niehs.nih.gov/ntp/htdocs/lt_rpts/tr255.pdf. Also available from EPA IRIS 408 at https://cfpub.epa.gov/ncea/iris/iris_documents/documents/subst/0408_summary.pdf</t>
  </si>
  <si>
    <t>577-11-7</t>
  </si>
  <si>
    <t>Dioctyl sodium sulfosuccinate</t>
  </si>
  <si>
    <t>Docusate sodium; Sodium;1,4-bis(2-ethylhexoxy)-1,4-dioxobutane-2-sulfonate; Dioctyl sulfosuccinate sodium salt</t>
  </si>
  <si>
    <t>C20H37O7NaS</t>
  </si>
  <si>
    <t>CCCCC(CC)COC(=O)CC(C(=O)OCC(CC)CCCC)S(=O)(=O)[O-].[Na+]</t>
  </si>
  <si>
    <t>1N,2N,3N,4Y,5aY,6N,7N,9N,10N,23Y,24a(ii)Y</t>
  </si>
  <si>
    <t>Experiment 1: 0, 0.25, 0.5, and 1% for 2 years, and Experiment 2: 2, 4, and 8% for 16 weeks. 1% corresponds to approximately 500 mg/kg bw/day, and 0.5% corresponds to 250 mg/kg bw/day.</t>
  </si>
  <si>
    <t>Growth</t>
  </si>
  <si>
    <t>During the fast-growing period of the first 12 weeks of the experiment, the growth rates of the groups of rats on the 1% diet were slightly less than that of the control group. This difference in growth rate became more pronounced during the remainder of the first year of the experiment. This difference was statistically highly significant. Food intake was not decreased. 2, 4, and 8% doses were all found to be toxic. At 2% there was a marked retardation of growth. Only 1/5 animal in the 4% group lived for the duration of the study (16 weeks), and all animals in the 8% group died within the first week with severe GI symptoms.</t>
  </si>
  <si>
    <t>Fitzhugh &amp; Nelson, 1948</t>
  </si>
  <si>
    <t>Fitzhugh, O. G., &amp; Nelson, A. A. (1948). Chronic oral toxicities of surface‐active agents. Journal of the American Pharmaceutical Association, 37(1), 29-32.</t>
  </si>
  <si>
    <t>79-10-7</t>
  </si>
  <si>
    <t>Acrylic acid</t>
  </si>
  <si>
    <t>2-Propenoic acid; Prop-2-enoic acid</t>
  </si>
  <si>
    <t>C3H4O2</t>
  </si>
  <si>
    <t>C(C=C)(=O)O</t>
  </si>
  <si>
    <t>1N,2N,3N,4N,6N,7N,9N,10N,23Y,24N,25N,26aY,27N,28lY</t>
  </si>
  <si>
    <t>0, 120, 800, 2000, or 5000 ppm corresponding to about 0, 9, 61, 140, or 331 mg/kg bw/day, respectively for 3 (satellite groups) or 12 (main groups) months. ECHA:  0, 6, 40, 100, or 200 mg/kg bw/day in males, and 0, 10, 66, 150, or 375 mg/kg bw/day.</t>
  </si>
  <si>
    <t>The mean body weights of the male rats in main and satellite groups (2000 and 5000 ppm) were up to about 9% below those of the control animals from 1 week after the start of administration up to the end of the study. The reduction in food consumption by the male animals in highest dose group (5000 ppm; main and satellite groups), although slight, was seen throughout the study. The marked reduction in the drinking water consumed by the male animals in test group (5000 ppm) and the less pronounced reduction in the drinking water consumption of the male rats in test group (2000 ppm) and the female animals in test groups (2000 and 5000 ppm) are attributed to the test substance. At 5000 ppm in the male animals a fall in the absolute adrenal weight, and increased relative kidney, brain and testes weight were observed. In the female animals of the highest dose group (5000 ppm) a fall in the relative spleen weight was found. The changes are very slight and there is no similar change in the other sex. Furthermore, the computed increases in the relative weights are regarded as the consequence of the reduction in the body weight while the absolute weights of the relevant organs remained unchanged. Thus, the weight changes are not regarded as having pathognomonic relevance. ECHA: NOAEL: 800 ppm in males and 5000 ppm in females.</t>
  </si>
  <si>
    <t>Hellwig et al., 1993</t>
  </si>
  <si>
    <t>Hellwig, J., Deckardt, K., &amp; Freisberg, K. O. (1993). Subchronic and chronic studies of the effects of oral administration of acrylic acid to rats. Food and Chemical Toxicology, 31(1), 1-18. A Summary is available from ECHA at https://echa.europa.eu/fi/registration-dossier/-/registered-dossier/15803/7/6/2/?documentUUID=3a1fc01d-8029-4d18-b255-2ab9c1610b57 and from the European Union Risk Assessment Report: Acrylic acid (2002) at https://echa.europa.eu/documents/10162/05ecf0b5-6529-44e1-870f-5644a8f9cb19</t>
  </si>
  <si>
    <t>78-42-2</t>
  </si>
  <si>
    <t>Tris(2-ethylhexyl) phosphate</t>
  </si>
  <si>
    <t xml:space="preserve">Disflamoll TOF
</t>
  </si>
  <si>
    <t>C24H51O4P</t>
  </si>
  <si>
    <t>P(OCC(CCCC)CC)(OCC(CCCC)CC)(OCC(CCCC)CC)=O</t>
  </si>
  <si>
    <t>1N,2aY and 2d(i)Y</t>
  </si>
  <si>
    <t>714.3</t>
  </si>
  <si>
    <t xml:space="preserve">0, 250, 500, 1,000, 2,000 or 4,000 mg/kg 5 days/week. Dosing schedule (5/7) adjusted dose levels are 0, 179, 357, 714.3, 1429, or 2857 mg/kg bw/day.
</t>
  </si>
  <si>
    <t xml:space="preserve">Mean body weights relative to those of the vehicle controls were depressed 5% for males that received 4,000 mg/kg and 10% and 5% for females that received 2,000 mg/kg or 4,000 mg/kg, respectively. No compound-related histopathologic effects were observed. </t>
  </si>
  <si>
    <t>NTP, 1984</t>
  </si>
  <si>
    <t xml:space="preserve">National Toxicology Program, Technical Report Series No. 274. Toxicology and Carcinogenesis Studies of Tris(2-Ethylhexyl) Phosphate (CAS No. 78-42-2) in F344/N Rats and B6C3F1 Mice (Gavage Studies). Available at http://ntp.niehs.nih.gov/ntp/htdocs/lt_rpts/tr274.pdf
</t>
  </si>
  <si>
    <t>1095-66-5</t>
  </si>
  <si>
    <t>Morpholine oleate</t>
  </si>
  <si>
    <t>Morpholine oleic acid salt; MOAS; Morpholine 9-octadecenoate   ; morpholine;(Z)-octadec-9-enoic acid</t>
  </si>
  <si>
    <t>C22H43NO3</t>
  </si>
  <si>
    <t>C1COCCN1.CCCCCCCCC=CCCCCCCCC(=O)O</t>
  </si>
  <si>
    <t>1N,2N,3N,4N,6N,7N,9N,10Y,11N,12N,13N,14N,15N,16N,17N,18cY</t>
  </si>
  <si>
    <t xml:space="preserve">0, 0.25, or 1.0% equivalent to 0, 600-200, or 2100-1200 mg/kg bw/day fo males and 0, 700-300, or 2400-900 mg/kg bw/day for females </t>
  </si>
  <si>
    <t>Both sexes given 1.0% MOAS and females given 0.25% showed growth retardation. Food consumption was similar i both control and treated groups. At the end of the study, the survival rates of males given 0, 0.25 and 1.0% MOAS were 62, 72 and 74%, respectively, and those of females were 66, 78 and 80%, respectively. Significant increases in blood-urea nitrogen concentrations were only observed in the 1.0% male group. The incidence of squamous-cell hyperplasia of the forestomach epithelium was significantly higher in the males given 1.0% than in the controls. The male mice given 0.25% MOAS had a significantly reduced incidence of hepatocellular carcinoma in comparison with the control group and this trend was indicated also in the 1.0% group. This experiment did not demonstrate any carcinogenic effect of MOAS in mice at levels up to 1.0% in the drinking-water.</t>
  </si>
  <si>
    <t>Shibata et al., 1987</t>
  </si>
  <si>
    <t xml:space="preserve">Shibata, M. A., Kurata, Y., Ogiso, T., Tamano, S., Fukushima, S., &amp; Ito, N. (1987). Combined chronic toxicity and carcinogenicity studies of morpholine oleic acid salt in B6C3F1 mice. Food and chemical toxicology, 25(8), 569-574.
</t>
  </si>
  <si>
    <t>579-66-8</t>
  </si>
  <si>
    <t>2,6-Diethylaniline</t>
  </si>
  <si>
    <t>2,6-Diethylbenzenamine</t>
  </si>
  <si>
    <t>C10H15N</t>
  </si>
  <si>
    <t>CCc1cccc(CC)c1N</t>
  </si>
  <si>
    <t>1N,2N,3N,4N,6N,7N,9N,10N,23N,29Y,33N,34N,35aY,38N,39N,40N,41N,42N,43N,44b(i)Y</t>
  </si>
  <si>
    <t>0, 0.02, 0.16, or 0.32% corresponding to approximately 0, 10, 80, or 160 mg/kg bw/day</t>
  </si>
  <si>
    <t>Retardation of body weight gain was observed in high-dose male (7%) and female rats (25%) at each 6-month interval over the course of the study.</t>
  </si>
  <si>
    <t>Naismith and Matthews, 1986</t>
  </si>
  <si>
    <t xml:space="preserve">Naismith, R.W., and Matthews, R.J. “Combined Chronic Toxicity/Carcinogenicity Study - Rat-24-month study 2,6-Diethylaniline”, PH 474-ET-001-82, Pharmakon Laboroatories for Ethyl Corporation, 1986. Available from EPA Robust Summaries &amp; Test Plan; Ring Substituted Anilines Category at https://ofmpub.epa.gov/oppthpv/document_api.download?FILE=c16251rs.pdf </t>
  </si>
  <si>
    <t>110-89-4</t>
  </si>
  <si>
    <t>Piperidine</t>
  </si>
  <si>
    <t>Hexahydropyridine; Azacyclohexane</t>
  </si>
  <si>
    <t>C5H11N</t>
  </si>
  <si>
    <t>N1CCCCC1</t>
  </si>
  <si>
    <t>0 or 0.09% in drinking water 5 days/week. ECHA: 0.09% is approximately 45 mg/kg bw/day.</t>
  </si>
  <si>
    <t>Lijinsky and Taylor, 1977</t>
  </si>
  <si>
    <t>Lijinsky, W., &amp; Taylor, H. W. (1977). Feeding tests in rats on mixtures of nitrite with secondary and tertiary amines of environmental importance. Food and Cosmetics Toxicology, 15(4), 269-274. reference for dose in mg/kg bw/day: ECHA at https://echa.europa.eu/mt/registration-dossier/-/registered-dossier/13488/7/8/?documentUUID=59af8c07-77e3-4dfc-9fca-f117401802b8</t>
  </si>
  <si>
    <t>4940-11-8</t>
  </si>
  <si>
    <t>Ethyl maltol</t>
  </si>
  <si>
    <t>2-Ethyl-3-hydroxypyran-4-one; 2-Ethyl-3-hydroxy-4-pyrone; 2-Ethyl-3-hydroxy-4H-pyran-4-one</t>
  </si>
  <si>
    <t>C7H8O3</t>
  </si>
  <si>
    <t>CCC1=C(C(=O)C=CO1)O</t>
  </si>
  <si>
    <t xml:space="preserve">0, 50, 100, or 200 mg/kg bw 5 days/week. Dosing schedule (5/7) adjusted dose levels are 0, 36, 71.4, or 143 mg/kg bw/day.
</t>
  </si>
  <si>
    <t>Bone marrow</t>
  </si>
  <si>
    <t>Slight myeloid hyperplasia in sternal bone marrow reported at highest dose level in females.Single, slightly elevated SGPT values occurred in 4 dogs receiving 200 mg/kg bw.</t>
  </si>
  <si>
    <t>Gralla et al., 1969</t>
  </si>
  <si>
    <t>Gralla, E. J., Stebbins, R. B., Coleman, G. L., &amp; Delahunt, C. S. (1969). Toxicity studies with ethyl maltol. Toxicology and applied pharmacology, 15(3), 604-613. Also available from FAO Nutrition Meetings Report Series No. 48A WHO/FOOD ADD/70.39 at http://www.inchem.org/documents/jecfa/jecmono/v48aje07.htm</t>
  </si>
  <si>
    <t>59820-43-8</t>
  </si>
  <si>
    <t>HC Yellow 4</t>
  </si>
  <si>
    <t xml:space="preserve">2-[2-(2-Hydroxyethoxy)-4-nitroanilino]ethanol; 2-((2-(2-Hydroxyethoxy)-4-nitrophenyl)amino)ethanol
</t>
  </si>
  <si>
    <t>C10H14N2O5</t>
  </si>
  <si>
    <t>OCCNc1ccc(cc1OCCO)[N+](=O)[O-]</t>
  </si>
  <si>
    <t>1N,2N,3N,4N,6N,7N,9N,10N,23N,29Y,33N,34N,35aY,38N,39N,40N,41N,42N,43N,44cY</t>
  </si>
  <si>
    <t xml:space="preserve">Males: 0, 2500, or 5000 ppm (EFSA: 0, 123, or 245 mg/kg bw/day during week 14–52 and 0, 82, or 164 mg/kg bw/day during week 52–104) and females: 0, 5000, or 10,000 ppm (0, 294, or 592 mg/kg bw/day during week 14–52 and 0, 189, or 388 mg/kg bw/day during week 52–104).
</t>
  </si>
  <si>
    <t>Pars distalis</t>
  </si>
  <si>
    <t xml:space="preserve">The mean body weight of female rats that received 10,000 ppm was significantly lower than that of the controls. Adenomas of the pars distalis occured at greater incidences in dosed male rats than in the controls. The increased incidence was significant in the high-dose group. The incidences of hyperplasia of the pars distalis, a lesion generally considered to be a precursor to adenoma, were also increased in dosed males, and the increase was significant in the high-dose group. Stromal polyps occurred with a positive trend, and the incidence in the high-dose females was significantly greater than that in the controls. The incidence of stromal polyps in the high-dose group was within the range of historical control incidences in untreated female F344/N rats from 2-year NTP feed studies. The authors concluded that under the conditions of the 2-year feed study, there was equivocal evidence of carcinogenic activity of HC Yellow n°4 in male F344 rats based on the increased in pituitary gland adenomas and hyperplasia. </t>
  </si>
  <si>
    <t xml:space="preserve">TR-419: National Toxicology Program Technical Report series No. 419. Toxicology and Carcinogenesis Studies of HC Yellow 4 (CAS No. 59820-43-8) in F344/N Rats and B6C3F1 Mice (Feed Studies), 1992. Available from NTP at http://ntp.niehs.nih.gov/ntp/htdocs/lt_rpts/tr419.pdf Dose level calculations and a short summary is available from the Scientific Committee on Consumer Safety (SCCS) Opinion on HC Yellow No 4 (2009) at https://ec.europa.eu/health/sites/default/files/scientific_committees/consumer_safety/docs/sccs_o_008.pdf
</t>
  </si>
  <si>
    <t>148-24-3</t>
  </si>
  <si>
    <t>8-Hydroxyquinoline</t>
  </si>
  <si>
    <t>Quinolin-8-ol</t>
  </si>
  <si>
    <t>C9H7NO</t>
  </si>
  <si>
    <t>OC=1C=CC=C2C=CC=NC12</t>
  </si>
  <si>
    <t>1N,2N,3N,4N,6N,7N,9N,10N,11N,12N,13N,15N,16N,17Y,19N,20d(ii)Y,21Y,28qY</t>
  </si>
  <si>
    <t>0, 1500, or 3000 ppm corresponding to 0, 73, or 143 mg/kg bw/day for males and 0, 89, or 166 mg/kg bw/day for females</t>
  </si>
  <si>
    <t>Bodyweight and lung</t>
  </si>
  <si>
    <t>Thoughout most of the study, mean body weights of high dose rats of each sex were slightly lower than those of the controls. The average daily feed consumption per rat by low dose and high dose rats was 93% and 88% that of the controls for males and 89% and 78% for females. Alveolar/bronchiolar adenomas or carcinomas (combined) in male rats occurred with a statistically significant positive trend, and the incidence in the high dose group was significantly greater than that in the controls.</t>
  </si>
  <si>
    <t>TR-276: National Toxicology Program Technical Report Series No. 276: Toxicology and Carcinogenicity Studies of 8-Hydroxyquinoline (CAS No. 148-24-3) in F344/N Rats and B6C3F1 Mice (Feed Studies), 1985. Available at http://ntp.niehs.nih.gov/ntp/htdocs/lt_rpts/tr276.pdf</t>
  </si>
  <si>
    <t>939402-02-5</t>
  </si>
  <si>
    <t xml:space="preserve">Phosphorous acid, mixed 2,4-bis(1,1-dimethylpropyl)phenyl and 4-(1,1-
dimethylpropyl)phenyl triesters
</t>
  </si>
  <si>
    <t xml:space="preserve">The substance is a defined mixture in which the components are: Phosphorous acid, 4-(1,1-dimethylpropyl)phenyl triesters (24-60 %), Phosphorous acid, [2,4-bis(1,1-dimethylpropyl)phenyl] bis[4-(1,1-dimethylpropyl)phenyl] esters (25-50 %), Phosphorous acid, bis[2,4-bis(1,1-dimethylpropyl)phenyl] [4-(1,1-dimethylpropyl)phenyl] esters (1-15%), and Phosphorous acid, mixed 2,4-bis(1,1-dimethylpropyl)phenyl triesters (0-5 %)
</t>
  </si>
  <si>
    <t>C33H45O3P</t>
  </si>
  <si>
    <t>C1=C(C=CC(=C1)C(CC)(C)C)OP(OC2=CC=C(C=C2)C(CC)(C)C)OC3=CC=C(C=C3)C(CC)(C)C</t>
  </si>
  <si>
    <t xml:space="preserve">Oral: dietary
</t>
  </si>
  <si>
    <t>0, 1000, 10000, or 20000 ppm. ECHA: 10,000 ppm = 759 mg/kg bw/day and 20,000 ppm = 1531 mg/kg bw/day.</t>
  </si>
  <si>
    <t xml:space="preserve">Minor treatment-related changes at 10000 and 20000 ppm. However, consistent dose-dependent increases of alkaline phosphatase levels (up to 4 fold) for animals of both sexes  were observed along with increased cholesterol levels (20 %) and statistically significant increases in  absolute and relative liver weights in females treated with 20000 ppm. Furthermore, increases in absolute  and relative spleen weights in females treated with 20000 ppm were also statistically significant. Based on  the liver effects, the NOAEL was considered to be 10000 ppm, equivalent to 759 mg/kg bw/day. 
</t>
  </si>
  <si>
    <t>Weston, 2011</t>
  </si>
  <si>
    <t xml:space="preserve">Weston 705. Dated: January 2011. Submitted by Chemtura Corporation, USA. EFSA Peer Reviewed. Available from Scientific Opinion on the safety evaluation of the substance, phosphorous acid, mixed 2,4-bis(1,1-dimethylpropyl)phenyl and 4-(1,1-dimethylpropyl)phenyl triesters, CAS No. 939402-02-5, for use in food contact materials.EFSA Journal 2011; 9(7):2305. Available at  https://efsa.onlinelibrary.wiley.com/doi/epdf/10.2903/j.efsa.2011.2305 or from ECHA at https://echa.europa.eu/registration-dossier/-/registered-dossier/5993/7/6/2
</t>
  </si>
  <si>
    <t>123-54-6</t>
  </si>
  <si>
    <t xml:space="preserve">2,4-Pentanedione  </t>
  </si>
  <si>
    <t>Acetylacetone; Pentane-2,4-dione; Acetoacetone;  Diacetylmethane</t>
  </si>
  <si>
    <t>CC(=O)CC(=O)C</t>
  </si>
  <si>
    <t>1N,2N,3N,4N,6N,7N,9N,10N,23Y,24N,25N,26bY,27N,28jY</t>
  </si>
  <si>
    <t>COBS CDF F-344/Crl Br</t>
  </si>
  <si>
    <t>0, 101, 307, or 650 ppm 6 hr/day 5 days/week followed by 4 weeks of observation. OECD: these doses are 0, 144.1, 432.3, or 936.7 mg/kg bw/day.</t>
  </si>
  <si>
    <t xml:space="preserve">At 650 ppm, all females and 10 of 30 males died between the second and sixth weeks of exposure. These animals had acute degenerative changes in the deep cerebellar nuclei, vestibular nuclei and corpora striata, and acute lymphoid degeneration in the thymus. Seven of 15 male survivors of the 650 ppm group (combined 14-week and recovery sacrifices) had gliosis and malacia in the same brain regions, minimal squamous metaplasia in the nasal mucosa, decreased body and organ weights, lymphocytosis, and minor alterations in serum and urine chemistries. No ultrastructural evidence of peripheral neuropathy was observed. Except for central neuropathy, many of the adverse effects at 650 ppm were less marked in the 4-week recovery animals. No deaths occurred at 307 ppm, but females had slightly decreased body weight gains, and in both sexes there were minor alterations in hematology, serum chemistry, and urinalysis parameters, which were not present in the 4-week recovery animals. ECHA NOAEC: 307 ppm and NOEC: 101 ppm and OECD SIDS NOAEC: 101 ppm LOEC: 300 ppm, and LOAEC: 650 ppm. FDA conservatively placed the NOAEC as 101 ppm. Note: In a reproductive/developmental toxicity study based on a significantly reduced body weight gain in the 400 ppm exposure group the NOAEC/LOAEC derived for maternal toxicity is 200 and 400 ppm, respectively. The NOEC/LOEC for developmental toxicity is 50 and 200 ppm, respectively, which is based on reduced fetal weights  in male fetuses at 200 ppm (&lt;5%) and in male and female fetuses at 400 ppm and a consistent pattern of reduced fetal ossification at 400 ppm. The NOAEC for embryotoxicity and teratogenicity is 400 ppm (highest dose tested). </t>
  </si>
  <si>
    <t>Dodd et al., 1986</t>
  </si>
  <si>
    <t>Dodd, D. E., Garman, R. H., Pritts, I. M., Troup, C. M., Snellings, W. M., &amp; Ballantyne, B. (1986). 2, 4-Pentanedione: 9-day and 14-week vapor inhalation studies in Fischer-344 rats. Toxicological Sciences, 7(2), 329-339. References for NEL conclusion: OECD SIDS 2,4-Pentanedione at https://hpvchemicals.oecd.org/UI/handler.axd?id=c9b7beb5-74c6-4369-8864-db47fe15aabe and ECHA at https://echa.europa.eu/mt/registration-dossier/-/registered-dossier/14713/7/6/3/?documentUUID=976c96f7-9167-4986-8a96-72eec2978d16</t>
  </si>
  <si>
    <t>2871-01-4</t>
  </si>
  <si>
    <t>HC Red 3</t>
  </si>
  <si>
    <t>2-(4-Amino-2-nitroanilino)ethanol; 2-((4-Amino-2-nitrophenyl)amino)ethanol</t>
  </si>
  <si>
    <t>C8H11N3O3</t>
  </si>
  <si>
    <t>C1=CC(=C(C=C1N)[N+](=O)[O-])NCCO</t>
  </si>
  <si>
    <t xml:space="preserve">0, 125, or 250 mg/kg 5 days a week, for 104 weeks. Dose (5/7) schedule-adjusted dose levels are 0, 89.28, or 178.6 mg/kg bw/day. </t>
  </si>
  <si>
    <t xml:space="preserve">The survival of the low dose male mice was significantly greater than of the vehicle control group. The survival of female mice, including vehicle controls, was reduced relative to historical survival rates due to a reproductive tract infection. The infection, accompanied by weight loss, high mortality, and inflammation of multiple organs, was found in 36/50 vehicle control, 32/50 low dose, and 29/50 high dose female mice. Pigmentation of various tissues was a common observation. The pigment was not identified but was presumed to be a derivative of HC Red n° 3. Mild nephrosis was found in dosed female mice, but this effect may have been secondary to the infection of the genital tract. The incidence of hepatocellular adenomas or carcinomas (combined) was increased in high dose male mice, whereas the incidence of these neoplasms in low dose male mice was significantly lower than that in the vehicle controls (25/50, 50%; 15/50, 30%; 35/50, 70%). Hepatocellular carcinomas in three vehicle control, one low dose, and five high dose male mice metastasized to the lung. The incidences of liver neoplasms in dosed female mice were not significantly different from those in the vehicle control group. NTP concluded that there was equivocal evidence of carcinogenicity for male and female B6C3F1 mice given 250 mg/kg/day. The NOAEL was considered to be 125 mg/kg/day for males, equal to 89.28 mg/kg bw/day. Note on 2 year rat study: Pigmentation of various tissues was a common observation. The pigment was not identified but was presumed to be a derivative of HC Red n° 3. Very minimal nephropathy was found in dosed female rats, but its relationship to HC Red No. 3 was considered equivocal. There was an increase in the incidence of mammary gland fibroadenomas or cystadenomas in low dose female rats. The incidence of this lesion in high dose female rats was not increased (vehicle control, 14/50, 28%; low dose, 25/50, 50%; high dose, 11/50, 22%). Largely because of the lack of a dose response, the increased incidence in the low dose females was not considered to be due to HC Red n° 3. No increased incidences of neoplasms were seen in male rats. Transitional cell papillomas of the urinary bladder were detected in one high dose male rat, two low dose female rats, and one high dose female rat; none was observed in the vehicle controls. These uncommon neoplasms were found in animals that survived to the termination of the study and were not accompanied by other proliferative lesions. It was concluded that there was no evidence of carcinogenicity for male or female F344/N rats; therefore, the NOAEL for systemic toxicity was considered to be 500 mg/kg/day, or 317.14 mg/kg bw/day adjusted, the highest dose tested. </t>
  </si>
  <si>
    <t>National Toxicology Program. (1986). Toxicology and Carcinogenesis Studies of HC Red No. 3 (2,-((4-Amino-2-Nitrophenyl) Amino) Ethanol)(CAS No. 2871-01-4) in F344/N Rats and B6C3F1 Mice (Gavage Studies). at https://ntp.niehs.nih.gov/static/whatwestudy/testpgm/status/ts-10718-k.html Also available from ECHA at https://echa.europa.eu/registration-dossier/-/registered-dossier/22771/7/8</t>
  </si>
  <si>
    <t>128-39-2</t>
  </si>
  <si>
    <t>2,6-Di-tert-butylphenol</t>
  </si>
  <si>
    <t>2,6-Ditert-butylphenol; Phenol, 2,6-bis(1,1-dimethylethyl)-</t>
  </si>
  <si>
    <t>CC(C)(C)C1=C(C(=CC=C1)C(C)(C)C)O</t>
  </si>
  <si>
    <t>1N,2N,3N,4N,6N,7N,9N,10N,23N,29Y,33N,34N,35aY,38N,39N,40N,41a&amp;bY</t>
  </si>
  <si>
    <t>Han Wistar [Crl: WI(Han)]</t>
  </si>
  <si>
    <t>0, 150, 500, 1600, or 4000 ppm corresponding to 0, 10, 33, 107, or 270 mg/kg bw/day in males and 0, 11, 39, 124, or 298 mg/kg bw/day for females</t>
  </si>
  <si>
    <t>Under the conditions of this study, the daily oral (dietary) administration of 2,6-di-tert-butylphenol up to 91 consecutive days was associated with slightly lower body weights, body weight gain and food consumed for males that received 4000 ppm. These findings recovered after a 28-day treatment free period. Additionally, liver weight increases, in the absence of histopathological correlate were considered to be an adaptive change and of no toxicological significance and were reversible following a treatment-free period. Based on these findings the NOAEL was considered to be 4000 ppm for both males and females</t>
  </si>
  <si>
    <t>Unknown, 2014. Available from ECHA at https://echa.europa.eu/registration-dossier/-/registered-dossier/14369/7/6/2/?documentUUID=8a6bdd6c-f216-4e35-af06-265f81ac2331</t>
  </si>
  <si>
    <t>31570-04-4</t>
  </si>
  <si>
    <t>Tris(2,4-ditert-butylphenyl) phosphite</t>
  </si>
  <si>
    <t xml:space="preserve">Irgafos 168
</t>
  </si>
  <si>
    <t>C42H63O3P</t>
  </si>
  <si>
    <t>CC(c1cc(ccc1OP(Oc1ccc(cc1C(C)(C)C)C(C)(C)C)Oc1ccc(cc1C(C)(C)C)C(C)(C)C)C(C)(C)C)(C)C</t>
  </si>
  <si>
    <t xml:space="preserve">126
</t>
  </si>
  <si>
    <t>279</t>
  </si>
  <si>
    <t>0, 1600, 4000, or 10000 ppm 2-generation reproductive study. F0: 0, 120.1, 292.6, or 743.9 mg/kg bw for males and 0, 165.7, 411.0, or 1030.0 mg/kg bw for females and F1: 0, 112.1, 279.0, or 702.6 mg/kg bw for males and 0, 165.4, 412.0, or 1034.9 mg/kg bw for females.</t>
  </si>
  <si>
    <t xml:space="preserve">OECD SIDS: The NOAEL for parental toxicity is 4000 ppm (279 mg/kg bw) based on effects on body weight and organ weights. The NOAEL for reproductive performance is 4000 ppm (292.6 mg/kg bw) based on the decreased fertility index at 10000 ppm (67.9% compared to 88.9% in controls) in F0 males. The NOAEL for foetal toxicity is set at 4000 ppm (412 mg/kg bw) based on the fact that slight but significant effects (minus 9%) on foetal body weight were seen in male foetuses of the F2 generation at 10000 ppm. </t>
  </si>
  <si>
    <t>Ciba-Geigy, 1985</t>
  </si>
  <si>
    <t>107-22-2</t>
  </si>
  <si>
    <t>Glyoxal</t>
  </si>
  <si>
    <t xml:space="preserve">Ethanedial; Oxaldehyde
</t>
  </si>
  <si>
    <t>C2H2O2</t>
  </si>
  <si>
    <t>C(=O)C=O</t>
  </si>
  <si>
    <t>1N,2N,3N,4N,6N,7N,9N,10N,23Y,24N,25N,26aY,27N,28h(ii)Y</t>
  </si>
  <si>
    <t>0, 25, 75, or 300 mg/kg bw/day</t>
  </si>
  <si>
    <t>Decreasd terminal body weight of high-dose males and females (-11% and -12%, respectively). These decreases in the terminal body weight were regarded to be a manifestation of a systemic toxic effect. Food consumption was increased on several time points but no clear dose-response relationship was observed and the findings were assessed as incidental. Decreased ALT activity in high dose males and females.  Neither any other clinical pathology alteration indicating a microsomal enzyme induction nor any relevant liver weight increases were found in these dosed rats. Therefore, other reasons for an ALT activity decrease, including an effect on the pyridoxal 5’-phosphate levels, cannot be excluded. Lower cholesterol and globulin values in rats of both sexes of test group 3 (300 mg/kg bw/d) and, additionally, in males of test group 2 (75 mg/kg bw/d) were most probably due to a dysregulation of the liver cell metabolism or a decreased intestinal absorption of cholesterol combined with a lower synthesis of transport globulins. The weight reduction of the male thyroid gland, female heart and liver in the same test group was regarded to be a consequence to the reduced terminal body weight. Female animals of the final sacrifice group showed macroscopically an increase of erosions/ulcer in the glandular stomach (0/0/2/5) which was confirmed and even outnumbered by histopathology (0/1/6/9). The single erosion/ulcer in one animal of test group 1 (25 mg/kg bw/d) was regarded to be an incidental finding as erosion/ulcer are normally detected in a low incidence in the glandular stomach in long term studies. In former studies with Glyoxal 40% erosions/ulcer were already observed in the glandular stomach. Therefore, the erosions/ulcer in females of test group 2 (75 mg/kg bw/d) and test group 3 (300 mg/kg bw/d) were regarded to be substance related and adverse in nature.ECHA: NOAEL for systemic toxicity: 25 mg/kg bw/day.</t>
  </si>
  <si>
    <t>Unknown, 2012. Available from ECHA at https://echa.europa.eu/mt/registration-dossier/-/registered-dossier/16112/7/6/2</t>
  </si>
  <si>
    <t>123-30-8</t>
  </si>
  <si>
    <t>p-Aminophenol</t>
  </si>
  <si>
    <t>4-Aminophenol; 4-Hydroxyaniline</t>
  </si>
  <si>
    <t>C6H7NO</t>
  </si>
  <si>
    <t>NC1=CC=C(C=C1)O</t>
  </si>
  <si>
    <t>0, 0.07, 0.2, or 0.7% for up to 6 months (after 13 weeks of treatment a teratology study was also performed. F0 animals were killed at weeks 27). OECD SIDS: 0, 47, 133, or 467 mg/kg bw/day.</t>
  </si>
  <si>
    <t>Developmental and parental toxicity</t>
  </si>
  <si>
    <t>0.7% p-AP resulted in a significant (10–15%) reduction in body-weight gain in both sexes. Slight reductions in total erythrocytes and haemoglobin in female rats at 13 wk. Dose-related nephrosis was seen in both sexes after 13 and 27 wk and in the high-dose males that were removed from the test diet for a 7-wk recovery period. The compound was not teratogenic, but an increase in developmental variations associated with maternal toxicity was noted at the mid- and high-dose levels. In the dominant lethal study, an increase in the total number of resorptions (but not litters with resorptions) was observed in the high-dose group in the first of two matings but this observation was not confirmed in a follow-up study.</t>
  </si>
  <si>
    <t>Burnett et al., 1989</t>
  </si>
  <si>
    <t>Burnett, C. M., Re, T. A., Rodriguez, S., Loehr, R. F., &amp; Dressler, W. E. (1989). The toxicity of p-aminophenol in the Sprague-Dawley rat: Effects on growth, reproduction and foetal development. Food and chemical toxicology, 27(10), 691-698.</t>
  </si>
  <si>
    <t>119-34-6</t>
  </si>
  <si>
    <t>4-Amino-2-nitrophenol</t>
  </si>
  <si>
    <t xml:space="preserve">4-Hydroxy-3-nitroaniline; Fourrine 57; Fourrine Brown PR
</t>
  </si>
  <si>
    <t>C6H6N2O3</t>
  </si>
  <si>
    <t>c1(c(ccc(c1)N)O)[N+](=O)[O-]</t>
  </si>
  <si>
    <t xml:space="preserve">0, 1,250, or 2,500 ppm corresponding to approximately 0, 62.5 and 125 mg/kg bw/day
</t>
  </si>
  <si>
    <t>In rats, transitional-cell carcinomas of the urinary bladder showed a dose-related trend in the males and occurred at a significantly higher incidence in the high-dose males than in the matched-control males. Carcinomas of the bladder also occurred in one low-dose female and two high-dose females, but in none of the control females. Transitional-cell papillomas of the bladder occurred in two additional high-dose males, and transitional-cell hyperplasia of the bladder occurred in four additional high-dose males, but neither lesion occurred in control males. No tumors of the bladder were found among 220 male and 220 female historical-control rats at this laboratory. It is concluded that under the conditions of the bioassay, 4-amino-2-nitrophenol was carcinogenic for male Fischer 344 rats, inducing transitional-cell carcinomas of the urinary bladder; the transitional-cell carcinomas of the urinary bladder observed in three dosed female rats may also have been associated with administration of the 4-amino-2-nitrophenol.</t>
  </si>
  <si>
    <t xml:space="preserve">NTP, 1978
</t>
  </si>
  <si>
    <t xml:space="preserve">TR94: National Cancer Institute Carcinogenesis Technical Report Series No. 94, 1978. Bioassay of 4-Amino-2-nitrophenol for Possible Carcinogenicity (CAS No. 119-34-6). Available from NTP at http://ntp.niehs.nih.gov/ntp/htdocs/lt_rpts/tr094.pdf
</t>
  </si>
  <si>
    <t>54150-69-5</t>
  </si>
  <si>
    <t>2,4-Dimethoxyaniline hydrochloride</t>
  </si>
  <si>
    <t>Benzenamine, 2,4-dimethoxy, hydrochloride; 2,4-Dimethoxyaniline;hydrochloride</t>
  </si>
  <si>
    <t>C8H12ClNO2</t>
  </si>
  <si>
    <t>COC1=CC(=C(C=C1)N)OC.Cl</t>
  </si>
  <si>
    <t>1N,2N,3N,4Y,5bY,6N,7N,9N,10N,23N,29Y,33N,34N,35aY,38N,39N,40N,41N,42N,43N,44cY</t>
  </si>
  <si>
    <t>0, 1500, or 3000 ppm corresponding to approximately 0, 75, or 150 mg/kg bw/day</t>
  </si>
  <si>
    <t>The mean body weight of the high dose males was slightly depressed, relative to the controls, starting in week 20 and continuing throughout the bioassay. Slight, although consistent, dose-related mean body weight depression was apparent in female rats throughout the bioassay. Based on the graph of body weights, towards the end of the study, the body weight of females at the high dose might have been significantly lower (about 15%) compared to the controls (it is not stated in the report). No food consumption data is available.</t>
  </si>
  <si>
    <t xml:space="preserve">National Cancer Institute, Carcinogenesis, Technical report Series No. 171, 1979. Bioassay of 2,4-Dimethoxyaniline Hydrochloride for Possible Carcinogenicity (CAS No. 54150-69-5). Available from NTP at https://ntp.niehs.nih.gov/ntp/htdocs/lt_rpts/tr171.pdf
</t>
  </si>
  <si>
    <t>3149-28-8</t>
  </si>
  <si>
    <t>2-Methoxypyrazine</t>
  </si>
  <si>
    <t/>
  </si>
  <si>
    <t>C5H6N2O</t>
  </si>
  <si>
    <t>COC1=NC=CN=C1</t>
  </si>
  <si>
    <t>1N,2N,3N,4N,6N,7N,9N,10Y,11N,12N,13N,15N,16N,17Y,19N,20a(ii)Y,21(28qY)</t>
  </si>
  <si>
    <t>Sprague-Dawley albino</t>
  </si>
  <si>
    <t>0, 20, 63, or 200 mg/kg bw/day. The report indicated that the actual concentrations were approximately 65% of that targeted. Adjusted levels: 0, 13, 41, or 130 mg/kg bw/day.</t>
  </si>
  <si>
    <t>Weekly measurements of food consumption, body weights, and efficiency of food use revealed statistically significant decreases in mean body weights and reduced body-weight gains for animals at 200 mg/kg bw/day and for females at 63 mg/kg bw/day, but only during week 13 of the study. These groups also ate significantly less food than the controls. No difference in the efficiency of food use was found between treated and control groups. Minor increases in absolute and relative liver weights were found in animals at the high dose, but no lesions were found in the liver. Although the authors proposed a NOEL of 20 mg/kg bw per day on the basis of reduced body-weight gain (Osborne et al., 1981), the report indicated that the actual concentrations of methoxypyrazine in the feed were approximately 65% of that targeted. The NOEL was therefore 65% of 20 mg/kg bw per day, or 13 mg/kg bw per day. NOAEL: 200 mg/kg bw/day or purity adjusted: 130 mg/kg bw/day. Note: EFSA NOAEL is 20 (13) mg/kg bw/day. Unclear why effects were considered adverse at higher dose levels.</t>
  </si>
  <si>
    <t>Osborne et al., 1981</t>
  </si>
  <si>
    <t>Osborne B.E., Plawiuk M., Graham C., Bier C., Losos G., Broxup B., and Procter B.G. (1981) A 91-day multiple dose level dietary toxicity study of methoxypyrazine and dibenzyl ether in the albino rat. Unpublished report. A summary of the report is Available from JECFA monograph 48 at http://www.inchem.org/documents/jecfa/jecmono/v48je12.htm and from EFSA Panel on Food Contact Materials, Enzymes, Flavourings and Processing Aids (CEF). "Scientific Opinion on Flavouring Group Evaluation 17, Revision 2 (FGE. 17Rev2): Pyrazine derivatives from chemical group 24." EFSA Journal 9.5 (2011): 1920.</t>
  </si>
  <si>
    <t>24307-26-4</t>
  </si>
  <si>
    <t>Mepiquat chloride</t>
  </si>
  <si>
    <t>1,1-Dimethylpiperidin-1-ium chloride; N,N-Dimethylpiperidinium chloride</t>
  </si>
  <si>
    <t>C7H16ClN</t>
  </si>
  <si>
    <t>C[N+]1(CCCCC1)C.[Cl-]</t>
  </si>
  <si>
    <t>Study 1: 0, 200, 600, or 1800 ppm equivalent to 0, 6.3, 19.9, or 58.4 mg/kg bw/day, respectively and Study 2: 0 or 6000 ppm equivalent to 0 or 170 mg/kg bw/day both for 1 year</t>
  </si>
  <si>
    <t>6 dogs/sex/dose. Study 2 performed to establish LOEL. The only treatment-related effect at the 1800 ppm dose, was a very slightly increased (Grade 2 on the scale 1-5) storage of the iron pigment in the spleen of 3 male dogs and in the liver of 2 male dogs. All of the remaining male and female dogs in this group, and all of the males and the majority of the females in the remaining groups, including the controls, also had iron pigment in the spleen and liver, but of slightly lesser severity (Grade 1). There were no compound-related effects in mortality, clinical signs, body weight, food consumption, ophthalmoscopic findings, hematology, clinical chemistry, urinalysis, organ weights, gross pathology and, with the exception of the iron pigment noted above, histologic pathology. Based on the results of the two chronic dog studies, the NOEL is 1800 ppm (58.4 mg/kg/day) and the LOEL is 6000 ppm (170 mg/kg/day) based on impaired neurological functions; epithelial vacuolization of the renal distal tubules; and increased hemosiderin (iron pigment; Grade 2) in the spleen (males only).</t>
  </si>
  <si>
    <t>Hellwig, 1989 &amp; Mellert, 1994</t>
  </si>
  <si>
    <t>Hellwig, ?. (1989) Report on the Study of the Toxicity of Reg. No. 85 559 in Beagle Dogs Administration via the Diet Over 12 Months : Lab Project Number: 89/0357. Unpublished study prepared by BASF Aktiengesellschaft, Dept. of Toxicology. 850 p. MRID 41488105. &amp; Mellert, W. (1994) Supplementary Study of the Toxicity of Mepiquat Chloride in Beagle Dogs-Administration Via the Diet Over 12 Months: Lab Project Number: 94/10282: 33D0001/92001. Unpublished study prepared by BASF Aktiengesellschaft, Dept. of Toxicology. 498 p. MRID 43264403. Available from EPA Reregistration Eligibility Decision Mepiquate Chloride at https://archive.epa.gov/pesticides/reregistration/web/pdf/2375red.pdf</t>
  </si>
  <si>
    <t>2051-78-7</t>
  </si>
  <si>
    <t>Allyl butyrate</t>
  </si>
  <si>
    <t>Prop-2-enyl butanoate; Allyl butanoate</t>
  </si>
  <si>
    <t>C7H12O2</t>
  </si>
  <si>
    <t>CCCC(=O)OCC=C</t>
  </si>
  <si>
    <t>1N,2N,3N,4N,6N,7N,9N,10N,23Y,24cY. Carboxylic acid: 1aY (Class I). Allyl alcohol: 1N,2N,3N,4N,6N,7N,9N,10N,23Y,24N,24N,25N,26aY,27N,28iY (Class III)</t>
  </si>
  <si>
    <t>0, 50 mg/kg bw/day for 17 weeks, or 90 mg/kg bw/dat for 18 weeks</t>
  </si>
  <si>
    <t>90 mg/kg bw/day: Growth retardation in males. Liver: macroscopic: rough or granular surface,consistency, nutmeg appearance; microscopic: slight to moderate bile-duct proliferation and fibrosis with pseudolobule formation. Necrosis with polymorphonuclear infiltration and swollen, foamy liver cells in 2/8 examined animals. 50 mg/kg bw/day: Lung: slight to marked peribronchial lymphocytic infiltration (controls also had it, but less severe). Liver: no effect. No effects on lung reported at the higher dose level of 90 mg/kg bw/day.</t>
  </si>
  <si>
    <t>6683-19-8</t>
  </si>
  <si>
    <t>Irganox 1010</t>
  </si>
  <si>
    <t>Pentaerythritol tetrakis(3-(3,5-di-tert-butyl-4-hydroxyphenyl)propionate); [3-[3-(3,5-Ditert-butyl-4-hydroxyphenyl)propanoyloxy]-2,2-bis[3-(3,5-ditert-butyl-4-hydroxyphenyl)propanoyloxymethyl]propyl] 3-(3,5-ditert-butyl-4-hydroxyphenyl)propanoate</t>
  </si>
  <si>
    <t>C73H108O12</t>
  </si>
  <si>
    <t>CC(C)(C)C1=CC(=CC(=C1O)C(C)(C)C)CCC(=O)OCC(COC(=O)CCC2=CC(=C(C(=C2)C(C)(C)C)O)C(C)(C)C)(COC(=O)CCC3=CC(=C(C(=C3)C(C)(C)C)O)C(C)(C)C)COC(=O)CCC4=CC(=C(C(=C4)C(C)(C)C)O)C(C)(C)C</t>
  </si>
  <si>
    <t>1N,2N,3N,4N,6N,7N,9N,10N,23N,29Y,33N,34bY. Carboxylic acid: Q1 to Q28N (Class II). Aromatic: Q1 to 35aY,38N,39N,40N,41a&amp;bY (Class III)</t>
  </si>
  <si>
    <t>Sprague-Dawley [CFY (SD)]</t>
  </si>
  <si>
    <t>446</t>
  </si>
  <si>
    <t>0, 1000, 3000, or 10000 ppm equivalent to 0, 45, 135, or 446 mg/kg bw/day for males and 0, 55, 166, or 547 mg/kg bw/day for females</t>
  </si>
  <si>
    <t>Although differences from control values in adrenal, thyroid and kidney weights attained levels of statistical significance, the differences were related to the intergroup disparity in bodyweight and were not dose related in degree. It was, therefore, concluded that the differences were of no toxicological significance and probably arose fortuitously.</t>
  </si>
  <si>
    <t>Unknown, 1974</t>
  </si>
  <si>
    <t>Unknown, 1974. Available from ECHA at https://echa.europa.eu/registration-dossier/-/registered-dossier/15308/7/6/2/?documentUUID=573565a3-d4a8-4cd6-827b-260680a6fe1a</t>
  </si>
  <si>
    <t>83-32-9</t>
  </si>
  <si>
    <t>Acenaphthene</t>
  </si>
  <si>
    <t>1,2-Dihydroacenaphthylene</t>
  </si>
  <si>
    <t>C1CC2=CC=CC3=C2C1=CC=C3</t>
  </si>
  <si>
    <t>1N,2N,3N,4N,6N,7N,9N,10N,23N,29Y,33N,34N,35bY,36aY,37aY</t>
  </si>
  <si>
    <t>0, 175, 350, or 700 mg/kg bw/day daily</t>
  </si>
  <si>
    <t>Liver weight changes accompanied by microscopic alterations (cellular hypertrophy) were noted in both mid- and high-dose animals and seemed to be dose-dependent. Additionally, high-dose males and mid- and high-dose females showed significant increases in cholesterol levels. Although increased liver weights, without accompanying microscopic alterations or increased cholesterol levels, were also observed at the low dose, this change was considered to be adaptive and was not considered adverse.</t>
  </si>
  <si>
    <t>U.S. EPA. 1989. Mouse oral subchronic study with acenaphthene. Study conducted by Hazelton Laboratories, Inc., for the Office of Solid Waste, Washington, DC. Available from EPA IRIS 0442 at https://cfpub.epa.gov/ncea/iris/iris_documents/documents/subst/0442_summary.pdf</t>
  </si>
  <si>
    <t>87-18-3</t>
  </si>
  <si>
    <t>4-tert-Butylphenyl salicylate</t>
  </si>
  <si>
    <t>Salicyclic acid p-tert-butylphenyl ester; (4-tert-Butylphenyl) 2-hydroxybenzoate</t>
  </si>
  <si>
    <t>C17H18O3</t>
  </si>
  <si>
    <t>CC(C)(C)C1=CC=C(C=C1)OC(=O)C2=CC=CC=C2O</t>
  </si>
  <si>
    <t>1N,2N,3N,4N,6N,7N,9N,10N,23N,29Y,33N,34bY. Phenol:Q1 to 41aY (ClassIII). Benzoic acid: Q1 to 45N,28N (Class II)</t>
  </si>
  <si>
    <t>0, 0.2, or 1.0% corresponding to approximately 0, 100, or 500 mg/kg bw/day</t>
  </si>
  <si>
    <t>NOEL was determined to be 0.2% or 100 mg/kg bw/day, based on the bodyweight effects.</t>
  </si>
  <si>
    <t>Dow Chemical Co., n.d.</t>
  </si>
  <si>
    <t>Dow Chemical Co., Biochemical Research Laboratory, Midland, Mich., unpublished data. Summary is available from Weil, C. S., &amp; McCollister, D. D. (1963). Safety Evaluation of Chemicals, Relationship between Short-and Long-Term Feeding Studies in Designing an Effective Toxicity Test. Journal of Agricultural and Food Chemistry, 11(6), 486-491.</t>
  </si>
  <si>
    <t>103-23-1</t>
  </si>
  <si>
    <t>di(2-Ethylhexyl)adipate</t>
  </si>
  <si>
    <t>Bis(2-ethylhexyl) adipate; bis(2-ethylhexyl) hexanedioate; DEHA</t>
  </si>
  <si>
    <t>C22H42O4</t>
  </si>
  <si>
    <t>C(C)C(COC(CCCCC(=O)OCC(CCCC)CC)=O)CCCC</t>
  </si>
  <si>
    <t xml:space="preserve">1N,2N,3N,4N,6N,7N,9N,10N,23Y,24a(ii)Y </t>
  </si>
  <si>
    <t xml:space="preserve">0, 1,600, 3,100, 6,300, 12,500, or 25,000 ppm corresponding to 0, 400, 700, 1300, 2800, or 7000 mg/kg bw/day (EPA IRIS) </t>
  </si>
  <si>
    <t xml:space="preserve">Weight gain was decreased by at least 10% at the 0.31% and higher dose levels in males. In females, body weight decreased at least 13% or more at 25,000 and 6300 ppm, but not at 12,500 ppm. Neither compound-related histopathologic effects nor a reduction in feed consumption were noted. Note: OECD: the NOAEL in rats was 6300 ppm corresponding to 400 mg/kg bw/day (EPA IRIS) and 12,500 ppm =700 mg/kg bw/day EPA IRIS) based on decreased body weight gain. </t>
  </si>
  <si>
    <t>NTP (1982) Carcinogenesis Bioassay of Di(2-ethylhexyl)adipate (CAS No. 103-23-1) in F344 Rats and B6C3F1 Mice (Feed Study). TR212. Available from NTP at http://ntp.niehs.nih.gov/ntp/htdocs/lt_rpts/tr212.pdf. Reference for dose levels in mg/kg bw/day: EPA IRIS Di(2-ethylhexyl)adipate at https://cfpub.epa.gov/ncea/iris/iris_documents/documents/subst/0420_summary.pdf. reference for NOAEL conclusion: OECD SIDS for Bis(2-ethylhexyl)adipate at https://hpvchemicals.oecd.org/UI/handler.axd?id=00996641-ca1b-4a14-ba4c-391a0e13a7f6</t>
  </si>
  <si>
    <t>3165-93-3</t>
  </si>
  <si>
    <t>4-Chloro-o-toluidine hydrochloride</t>
  </si>
  <si>
    <t xml:space="preserve">4-Chloro-2-methylaniline hydrochloride; Kromon Green B; Devol Red K; Devol Red TR   </t>
  </si>
  <si>
    <t>C7H9Cl2N</t>
  </si>
  <si>
    <t>CC1=C(C=CC(=C1)Cl)N.Cl</t>
  </si>
  <si>
    <t>1N,2N,3N,4Y,5bY,6N,7aY,8N,33N,34N,35aY,38N,39N,40N,41N,42N,43N,44a(i)Y</t>
  </si>
  <si>
    <t>0, 1250, or 5000 ppm corresponding to approximately 0, 62.5, or 250 mg/kg bw/day</t>
  </si>
  <si>
    <t>Mean body weights of the high-dose rats of each sex were lower than those of corresponding controls. In rats no tumors occurred at incidences which could clearly be related to administration of the test chemical. Mortality was not significantly affected by administration of the test chemical to rats of either sex.</t>
  </si>
  <si>
    <t>National Cancer Institute, Carcinogenesis, Technical Report Series No. 165, 1979. Bioassay of 4-Chloro-o-toluidine hydrochloride for Possible carcinogenicity CAS No. 3165-93-3, NCI-CG-TR-165. Available from NTP at http://ntp.niehs.nih.gov/ntp/htdocs/lt_rpts/tr165.pdf</t>
  </si>
  <si>
    <t>2835-95-2</t>
  </si>
  <si>
    <t>5-Amino-2-methylphenol</t>
  </si>
  <si>
    <t>5-Amino-o-cresol; 3-Hydroxy-4-methylaniline; 4-Amino-2-hydroxytoluene; Phenol, 5-amino-2-methyl-</t>
  </si>
  <si>
    <t>C7H9NO</t>
  </si>
  <si>
    <t>CC1=C(C=C(C=C1)N)O</t>
  </si>
  <si>
    <t>Sprague-Dawley [Him:OFA (SD) SPF]</t>
  </si>
  <si>
    <t>0, 20, 60, or 180 mg/kg bw/day 5 days/week. Duration adjusted (5/7) dose levels: 0, 14, 43, or 129 mg/kg bw/day</t>
  </si>
  <si>
    <t>No toxicity was observed during the treatment period at all the tested doses. Note: In another 13-week study (ECHA, 1983) LELs of 180.8 mg/kg bw/day and 205.88 mg/kg bw/day were established in males and females, respectively based on presence of microscopic changes in thyroid glands. No NEL in this study was established as the LEL was the lowest dose tested.</t>
  </si>
  <si>
    <t>Unknown, 1979</t>
  </si>
  <si>
    <t xml:space="preserve">Unknown, 1979. Available from ECHA at https://echa.europa.eu/mt/registration-dossier/-/registered-dossier/24086/7/6/2/?documentUUID=433dc789-96ec-4c18-8b0d-81be4924f639 </t>
  </si>
  <si>
    <t>431-03-8</t>
  </si>
  <si>
    <t>Diacetyl</t>
  </si>
  <si>
    <t>2,3-Butanedione; Biacetyl; Butane-2,3-dione; Dimethylglyoxal</t>
  </si>
  <si>
    <t>CC(=O)C(=O)C</t>
  </si>
  <si>
    <t>1N,2N,3N,4N,6N,7N,9N,10N,23Y,24N,25N,26bY,27N,28h(i)Y</t>
  </si>
  <si>
    <t>0, 10, 30, 90, or 540 mg/kg bw/day</t>
  </si>
  <si>
    <t xml:space="preserve">Growth retardation and increased water consumption were observed in animals at the high dose, the effects being more pronounced in males. Anaemia and increased polymorphonuclear leukocytosis were observed in rats at the high dose but were attributed to haemorrhage, infections, and ulcers of the stomach. The relative weights of the liver, kidney, and pituitary and adrenal glands were increased in these animals, and the increases were greater than could be accounted for by the reduction in body weight. Examination of all major organs revealed ulcers in the squamous and glandular regions of the gastric mucosa.The lesions observed in the squamous part of the stomach were associated with hypertrophy or intercellular oedema. </t>
  </si>
  <si>
    <t>Colley et al., 1969</t>
  </si>
  <si>
    <t>Colley J., Gaunt I.F., Lansdown A.B.G., Grasso P. and Gangoli S.D. (1969) Acute and Short-term Toxicity of Diacetyl in Rats. Food Chemistry and Toxicology. (7)  571-580.</t>
  </si>
  <si>
    <t>5977-14-0</t>
  </si>
  <si>
    <t>Acetoacetamide</t>
  </si>
  <si>
    <t>3-Oxobutanamide</t>
  </si>
  <si>
    <t>C(CC(=O)C)(=O)N</t>
  </si>
  <si>
    <t>0, 400, 2000, 10000, or 50000 ppm corresponding to approximately 0, 20, 100, 500, or 2500 mg/kg bw/day</t>
  </si>
  <si>
    <t xml:space="preserve">There was a reduction in weight gain of both sexes at the highest dose level; at the 10000 mg/kg level there was a transient reduction in weight gain in males only.  Erythrocyte counts and haemoglobin were depressed in both sexes at the top dose level; the RBC was also decreased in males of the 10000 mg/kg dose group. Clinico-chemical parameters and urinalysis results were generally unremarkable except for a transient decrease in serum alkaline phosphatase in males of the highest dose group. Histology revealed fatty degeneration in livers at the top dose level and thyroid changes  (Stroma parenchymatosa) at the 10000 and 50000 mg/kg levels. </t>
  </si>
  <si>
    <t xml:space="preserve">Mayer et al., 1979 </t>
  </si>
  <si>
    <t>119-36-8</t>
  </si>
  <si>
    <t>Methyl salicylate</t>
  </si>
  <si>
    <t>Methyl 2-hydroxybenzoate; Wintergreen oil</t>
  </si>
  <si>
    <t>COC(=O)C1=CC=CC=C1O</t>
  </si>
  <si>
    <t>1N,2N,3N,4N,6N,7N,9N,10N,23N,29Y,33N,34a(ii)Y</t>
  </si>
  <si>
    <t>0, 0.1, 0.5, 1.0, or 2.0% corresponding to approximately 0, 50, 250, 500, or 1,000 mg/kg bw/day</t>
  </si>
  <si>
    <t>Musculo-skeletal</t>
  </si>
  <si>
    <t xml:space="preserve">Statistically significant growth inhibition was noted at 1.0% and 2.0% in male and female rats. Fifty percent of rats given 2.0% were dead after eight weeks and 100% were dead after 49 weeks. The testes of male rats on the 1.0% diet were significantly greater than controls. Females had significantly increased heart and kidney organ weights at the 1.0% dose level. At 2% in the diet, there was a significant increase in the amount of cancellous bone in the metaphysis. Severity was markedly increased at 2% and slight at the 1% dose level. Gross pituitary lesions occured in 10 rats on the 0.5% diet. EPA HPV NOAEL: 0.1%. </t>
  </si>
  <si>
    <t>Webb and Hansen, 1963</t>
  </si>
  <si>
    <t>Webb, W. K., &amp; Hansen, W. H. (1963). Chronic and subacute toxicology and pathology of methyl salicylate in dogs, rats, and rabbits. Toxicology and Applied Pharmacology, 5(5), 576-587. Also available from EPA HPV at https://ofmpub.epa.gov/oppthpv/Public_Search.PublicTabs?section=1&amp;SubmissionId=24961781&amp;epcount=71&amp;epname=Repeated-Dose+Toxicity&amp;epdiscp=Mammalian+Health+Effects+SIDS&amp;selchemid=null&amp;CategorySingle=null</t>
  </si>
  <si>
    <t>868-85-9</t>
  </si>
  <si>
    <t>Dimethyl hydrogen phosphite</t>
  </si>
  <si>
    <t xml:space="preserve">Dimethyl phosphonate; Dimethoxy(oxo)phosphanium
</t>
  </si>
  <si>
    <t>C2H7O3P</t>
  </si>
  <si>
    <t>P(OC)(OC)O</t>
  </si>
  <si>
    <t xml:space="preserve">0, 50, or 100 mg/kg bw/day. Doses were given 5 days a week for 103 weeks. Dosing schedule (5/7) adjusted dose levels are 0, 36, or 71.4 mg/kg bw/day.
</t>
  </si>
  <si>
    <t xml:space="preserve">Mean bodyweight of high dose male rats were 10% lower than controls after week 40. Survival of the high dose males were significantly lower than that of controls. Ten of 24 rats died of lung tumors. The incidence of nonneoplastic and neoplastic lesions were increased in dosed male and female rats. Lesions were compound related and most severe in high dose animals. In the lungs, the incidences of squamous cell carcinomas, alveolar/bronchiolar adenomas, and alveolar/bronchiolar carcinomas in high dose males were significantly greater than controls. Interstitial pneumonia was found in zero controls, four low dose males and eighteen high dose male rats that died early. In males, there were proliferative lesions of the forestomach; the incidence of squamous cell papillomas or carcinomas (combined) in high dose males was significantly greater compared to controls. In the eyes, cataracts were also increased in high dose males; the incidences were not clearly related to cage placement. </t>
  </si>
  <si>
    <t xml:space="preserve">National Toxicology Program technical report Series No. 287: Toxicology and Carcinogenesis Studies of Dimethyl Hydrogen Phosphite in F344/N Rats and B6C3F1 Mice (Gavage studies). 1985. Available at http://ntp.niehs.nih.gov/ntp/htdocs/lt_rpts/tr287.pdf
</t>
  </si>
  <si>
    <t>121-88-0</t>
  </si>
  <si>
    <t>2-Amino-5-nitrophenol</t>
  </si>
  <si>
    <t xml:space="preserve">2-Hydroxy-4-nitroaniline; 5-Nitro-2-aminophenol
</t>
  </si>
  <si>
    <t>NC1=C(C=C(C=C1)[N+](=O)[O-])O</t>
  </si>
  <si>
    <t xml:space="preserve">0, 100, 200, 400, 800, or 1,600 mg/kg 5 days/week. Dosing schedule adjusted dose levels are 0, 71, 142, 284, 568, or 1136 mg/kg bw/day.
</t>
  </si>
  <si>
    <t xml:space="preserve">Five of 10 male and 2/10 female rats that received 1,600 mg/kg, 1/10 male and 3/10 female rats that received 800 mg/kg, and 1/10 male rats that received 400 mg/kg died before the end of the studies. Final mean body weights of males that received 400, 800, or 1,600 mg/kg were 10%, 25%, and 43% lower than that of vehicle controls. The final mean body weight of females that received 1,600 mg/kg was 16% lower than that of vehicle controls. During the 13-week studies, acute chronic perivasculitis of vessels of the cecum and colon was observed in rats that received 400, 800, or 1,600 mg/kg
</t>
  </si>
  <si>
    <t xml:space="preserve">NTP, 1988
</t>
  </si>
  <si>
    <t xml:space="preserve">TR334: National Toxicology Program Technical Report Series No. 334, 1988. Toxicology and Carcinogenesis Studies of 2-Amino-5-nitrophenol (CAS No. 121-88-0) in F344/N Rats and B6C3F1 Mice (Gavage Studies). Available from NTP at http://ntp.niehs.nih.gov/ntp/htdocs/lt_rpts/tr334.pdf
</t>
  </si>
  <si>
    <t>90-15-3</t>
  </si>
  <si>
    <t>1-Naphthol</t>
  </si>
  <si>
    <t>Naphthalen-1-ol; 1-Naphthalenol</t>
  </si>
  <si>
    <t>C10H8O</t>
  </si>
  <si>
    <t>C1(=CC=CC2=CC=CC=C12)O</t>
  </si>
  <si>
    <t xml:space="preserve">Sprague-Dawley [Crl:CD/(SD)BR VAF/Plus]
</t>
  </si>
  <si>
    <t xml:space="preserve">130
</t>
  </si>
  <si>
    <t xml:space="preserve">0, 65, 130, or 400 mg/kg bw/day </t>
  </si>
  <si>
    <t>Stomach and spleen</t>
  </si>
  <si>
    <t xml:space="preserve">Discoloured fur was noted in females given 400 mg/kg bw/day. In gastric tissues, squamous hyperplasia and hyperkeratosis of the nonglandular stomach were present in all males and most females given 400 mg/kg bw/day; and in both sexes at 130 mg/kg bw/day. At the high-dose level, gastric changes were moderate to severe and in both sexes given 130 mg/kg bw/day were minimal to mild. In the spleen sections, increased pigment deposits (hemosiderin) were minimally to slightly increased in the 400 mg/kg bw/day group. Treatment-related stomach or changes in spleen were not observed in rats at the 65 mg/kg bw/day group. Author NOAEL: 130 mg/kg bw/day.
</t>
  </si>
  <si>
    <t>Unknown, 2001</t>
  </si>
  <si>
    <t>Unknown, 2001. Available from ECHA at https://echa.europa.eu/registration-dossier/-/registered-dossier/22250/7/6/2</t>
  </si>
  <si>
    <t>105-56-6</t>
  </si>
  <si>
    <t>Ethyl cyanoacetate</t>
  </si>
  <si>
    <t>Cyanoacetic acid ethyl ester; Ethyl 2-cyanoacetate</t>
  </si>
  <si>
    <t>C5H7NO2</t>
  </si>
  <si>
    <t>CCOC(=O)CC#N</t>
  </si>
  <si>
    <t>1N,2N,3g(vi)Y</t>
  </si>
  <si>
    <t>0, 100, 300, or 1000 mg/kg bw/day daily</t>
  </si>
  <si>
    <t>Hemoglobin</t>
  </si>
  <si>
    <t>Female NOAEL: 100 mg/kg bw/day and male NOAEL: 300 mg/kg bw/day. A significant dose related reduction in hemoglobin values was observed at dose levels of 300 and 1000 mg/kg bw/day in female animals. In males of the 1000 mg/kg bw/day dose group increased urine volume and reversible pathological changes in liver (chronic peribiliary inflammation) and adrenals (vacuolization in the zona fasciculata of the adrenals) were observed. An additional examination of sperm counts and sperm motility in high dosed males revealed an apparently treatment related decrease in the percentage of motile sperms and sperm counts in the epididymis.</t>
  </si>
  <si>
    <t>Degussa AG, 2004</t>
  </si>
  <si>
    <t>Degussa AG (2004), unpublished report. Rallis Research Centre, Rep. No. 3633/03 (090/1-ECYA/90-OGR). Subchronic (90 day) oral toxicity study by gavage with cyanaoacetic acid ethyl ester (ECYA). Degussa AG-Reg.-Nr.: 2002-0550-DGT. Available from OECD SIDS for Acetic acid, cyano-, ethyl ester at https://hpvchemicals.oecd.org/UI/SIDS_Details.aspx?key=583140f6-8842-42c5-93d5-074d38a09dad&amp;idx=0</t>
  </si>
  <si>
    <t>1077-28-7</t>
  </si>
  <si>
    <t>Alpha lipoic acid</t>
  </si>
  <si>
    <t>Dl-Thioctic acid; Thioctic acid; 5-(Dithiolan-3-yl)pentanoic acid; 5-(Dithiolan-3-yl)valeric acid</t>
  </si>
  <si>
    <t>C8H14O2S2</t>
  </si>
  <si>
    <t>C1CSSC1CCCCC(=O)O</t>
  </si>
  <si>
    <t>1N,2N,3N,4N,6N,7N,9N,10Y,11Y,1N,2N,3N,4N,6N,7N,9N,10N,23Y,24N,25N,26a&amp;bY,27N,28n(iii)Y</t>
  </si>
  <si>
    <t>0, 20, 60, or 180 mg/kg bw/day</t>
  </si>
  <si>
    <t>The only notable finding in rats of both sexes dosed at 180 mg/kg bw/day was a reduction in food intake relative to the controls and a concomitant decrease in body weight. This decrease in body weight led to significant differences between the control and high-dose rats with respect to the absolute weights of certain organs. However, no gross or histopathological changes were associated with these findings. Author NOEL: 60 mg/kg bw/day.</t>
  </si>
  <si>
    <t>Cremer et al., 2006</t>
  </si>
  <si>
    <t>Cremer, D. R., Rabeler, R., Roberts, A., &amp; Lynch, B. (2006). Long-term safety of α-lipoic acid (ALA) consumption: A 2-year study. Regulatory Toxicology and Pharmacology, 46(3), 193-201.</t>
  </si>
  <si>
    <t>147-47-7</t>
  </si>
  <si>
    <t xml:space="preserve">2,2,4-Trimethyl-1,2-dihydroquinoline </t>
  </si>
  <si>
    <t>Acetone anil; Acetonanil; Flectol H; 2,2,4-Trimethyl-1H-quinoline</t>
  </si>
  <si>
    <t>C12H15N</t>
  </si>
  <si>
    <t>CC1=CC(NC2=CC=CC=C12)(C)C</t>
  </si>
  <si>
    <t>0, 0.01, 0.1, or 1.5% for 2 years and 3% for 1 month corresponding to 0, 5, 50, 750, or 1500 mg/kg bw/day</t>
  </si>
  <si>
    <t xml:space="preserve">Only 3 males and 5 females given the 1.5% diet survived to sacrifice at the end of the 2 years representing decreased survival compared to other groups. Of the rats at the end of 
the 2-year study, those of the (male and female) 1.5% groups showed enlarged livers; female rats of the 0.1% diet group may also have had some liver enlargement. Three of the 5 female rats in the 1.5% diet group had one to several gross nodules in their livers. Gross nodules corresponded to the most atypical biliary-duct hyperplasia. Summary: Flectol H, a polymer of 1,2-dihydro-2,2,4-trimethylquinoline, when fed to 
rats produced fatty change frequently localized to the inidzonal area of the hepatic lobule. Chronic administration led to altera_x0002_tion of hepatic cells, necrosis, and atypical biliary-duct hyperplasia. </t>
  </si>
  <si>
    <t>Panner and Packer, 1961</t>
  </si>
  <si>
    <t>Panner, B. J., &amp; Packer, J. T. (1961). Hepatic alterations in rats fed 1, 2-dihydro-2, 2, 4-trimethyl-quinoline, Flectol H. Proceedings of the Society for Experimental Biology and Medicine, 106(1), 16-19.</t>
  </si>
  <si>
    <t>98-56-6</t>
  </si>
  <si>
    <t xml:space="preserve">4-Chlorobenzotrifluoride
</t>
  </si>
  <si>
    <t xml:space="preserve">1-Chloro-4-(trifluoromethyl)benzene; p-Chlorobenzotrifluoride
</t>
  </si>
  <si>
    <t>C7H4ClF3</t>
  </si>
  <si>
    <t>ClC1=C(C=C(C=C1)C(F)(F)F)</t>
  </si>
  <si>
    <t>0, 10, 40, 150, or 500 mg/kg</t>
  </si>
  <si>
    <t xml:space="preserve">Slight, statistically significant decreases in red blood cell count, hemoglobin and hematocrit were noted in males at 500 mg/kg-day. Kidney effects induced by 4-chlorobenzotrifluoride are consistent with α2u-globulin accumulation and are not considered to be relevant to human health risk assessment. The increases in liver weight (&gt;10 mg/kg bw/day), hepatic pnitroanisole o-demethylase activity (&gt;40 mg/kg bw/day) and hepatocellular hypertrophy (&gt;150 mg/kg bw/day), in the absence of liver histopathology, are indicative of enzyme induction and are not considered by the EPA to be adverse. The increases in serum alkaline phosphatase (&gt;10 mg/kg bw/day) are not considered to be adverse because there was no clear doseresponse relationship and the magnitude of the changes is unlikely to be toxicologically significant. Based on increased serum bilirubin in both sexes, this study, the EPA identified a LOAEL of 500 mg/kg bw/day and NOAEL of 150 mg/kg bw/day in rats. </t>
  </si>
  <si>
    <t>Arthur and Probst, 1983</t>
  </si>
  <si>
    <t>Arthur, B.H. and K.S. Probst. 1983. A Subchronic (Three-Month) Toxicity Study in Fischer 344 Rats Given Daily Gavage Doses of 4-Chlorobenzotrifluoride (PCBTF). Toxicology Division, Lilly Research Laboratories, Division of Eli Lilly and Company, Greenfield, IN. U.S. EPA/OPTS Public Files. Microfiche #0TS0507306. Available from EPA Provisional Peer Reviewed Toxicity Values for 4-Chlorobenzotrifluoride (CASRN 98-56-6) at https://cfpub.epa.gov/ncea/pprtv/documents/Chlorobenzotrifluoride4.pdf</t>
  </si>
  <si>
    <t>104-76-7</t>
  </si>
  <si>
    <t>2-Ethyl-1-hexanol</t>
  </si>
  <si>
    <t>2-Ethylhexanol; 2-Ethylhexan-1-ol</t>
  </si>
  <si>
    <t>OCC(CC)CCCC</t>
  </si>
  <si>
    <t>0, 50, 150, or 500 mg/kg 5 days a week. Dosing schedule (5/7) adjusted dose levels are 0, 36, 107, or 357 mg/kg bw/day.</t>
  </si>
  <si>
    <t>In rats, there were no dose-related changes at 50 mg/kg. There was reduced body weight gain at 150 mg/kg (M, 16; F, 12%) and 500 mg/kg (M, 33; F, 31%) and an increased incidence of lethargy and unkemptness. Male and female rats showed no overall differences in food consumption from vehicle controls at any dose level. There were dose-related increases in relative liver, stomach, brain, kidney, and testis weights at sacrifice. Female rat mortality was markedly increased at 500 mg/kg. There was marked aspiration-induced bronchopneumonia in rats at 500 mg/kg; hematologic, gross, and microscopic changes, including tumors, were otherwise comparable among all rat groups.</t>
  </si>
  <si>
    <t>Astill et al., 1996</t>
  </si>
  <si>
    <t>Astill, B. D., Gingell, R., Guest, D., Hellwig, J., Hodgson, J. R., Kuettler, K., ... &amp; Tyler, T. R. (1996). Oncogenicity testing of 2-ethylhexanol in Fischer 344 rats and B6C3F1 mice. Fundamental and Applied Toxicology, 31(1), 29-41.</t>
  </si>
  <si>
    <t>98-54-4</t>
  </si>
  <si>
    <t>4-Tert-butylphenol</t>
  </si>
  <si>
    <t>p-tert-Butylphenol; 4-(tert-Butyl)phenol</t>
  </si>
  <si>
    <t>C(C)(C)(C)C1=CC=C(C=C1)O</t>
  </si>
  <si>
    <t>0, 800, 2500, or 7500 ppm corresponding to approximately 0, 40, 125, or 375 mg/kg bw/day. P animals were treated for 10 weeks prior to mating, continued for both sexes throughout mating, gestation and lactation until termination. The selected F1 animals were treated for at least 10 weeks after weaning, prior to mating. Treatment was then continued for both sexes throughout mating, gestation and lactation until termination of the F1 adults and F2 weanlings.</t>
  </si>
  <si>
    <t xml:space="preserve">ECHA NOEL: 800 ppm based on reduced pup weight, increased pup mortality, and findings in the ovary and vagina in the higher dose groups. </t>
  </si>
  <si>
    <t>Unknown, 2006</t>
  </si>
  <si>
    <t>Unknown, 2006. Available from ECHA at https://echa.europa.eu/mt/registration-dossier/-/registered-dossier/15260/7/9/2</t>
  </si>
  <si>
    <t>77-65-6</t>
  </si>
  <si>
    <t>Carbromal</t>
  </si>
  <si>
    <t>2-Bromo-N-carbamoyl-2-ethylbutanamide; Diacid; Bromadal; Adalin</t>
  </si>
  <si>
    <t>C7H13BrN2O2</t>
  </si>
  <si>
    <t>CCC(Br)(CC)C(=O)NC(N)=O</t>
  </si>
  <si>
    <t>1N,2N,3h(vii)Y</t>
  </si>
  <si>
    <t>0, 1250, or 2500 ppm corresponding to approximately 0, 62.5, or 125 mg/kg bw/day for 103 weeks followed by 1 week of observation</t>
  </si>
  <si>
    <t>Bodyweight and adrenal gland (?)</t>
  </si>
  <si>
    <t>Slight dose-related mean body weight depression was observed for male and female rats. There was an increased incidence of pheochromocytoma of the adrenal in the male high dose group. The Cochran-Armitage test indicated a significant (P = 0.043) positive association between dose and the incidence of pheochromocytomas of the adrenal in male rats. However, the Fisher exact tests comparing high dose to control and low dose to control were not significant. Under the conditions of this bioassay, dietary administration of carbromal was not carcinogenic in Fischer 344 rats or B6C3F1 mice.</t>
  </si>
  <si>
    <t xml:space="preserve">National Cancer Institute (1979). Bioassay of carbromal for possible carcinogenicity. National Cancer Institute carcinogenesis technical report series, 173, 1-135. Available from NTP at http://ntp.niehs.nih.gov/ntp/htdocs/lt_rpts/tr173.pdf
</t>
  </si>
  <si>
    <t>39156-41-7</t>
  </si>
  <si>
    <t>2,4-Diaminoanisole sulfate</t>
  </si>
  <si>
    <t>4-Methoxybenzene-1,3-diamine sulfate; Pelagol Grey; Fouramine BA; Fourrine SLA; 4-Methoxybenzene-1,3-diamine;sulfuric acid</t>
  </si>
  <si>
    <t>C7H12N2O5S</t>
  </si>
  <si>
    <t>COC1=C(C=C(C=C1)N)N.OS(=O)(=O)O</t>
  </si>
  <si>
    <t>0, 0.12, or 0.5% corresponding to approximately 0, 60, or 250 mg/kg bw/day for 78 weeks followed by 29 weeks of observation</t>
  </si>
  <si>
    <t>Carcinogenic</t>
  </si>
  <si>
    <t>Mean body weights of high dose male and female rats were depressed relative to their controls throughout the study. In high dose male and female rat groups, the proportion of animals having one or more of the following malignant follicular-cell thyroid tumors: papillary adenocarcinomas, follicular-cell carcinomas, papillary cystadenocarcinomas, or adenocarcinomas NOS, was significantly greater than the proportion in corresponding control groups. For high dose male rats the proportion of animals having either a C-cell adenoma or a C-cell carcinoma was also significantly increased. The incidence of malignant tumors (squamous-cell carcinomas, basal-cell carcinomas, or sebaceous adenocarcinomas) of the skin and its associated glands were significantly increased among high dose rats of both sexes.</t>
  </si>
  <si>
    <t>National Cancer Institute, Carcinogenesis, Technical Report Series No. 84, 1978. Bioassay of 2,4-Diaminoanisole sulfate for Possible carcinogenicity CAS No. 615-05-4, NCI-CG-TR-84. The CAS number used to track this bioassay is 39156-41-7, which is determined to best define the material used in the conduct of this bioassay. Available from NTP at http://ntp.niehs.nih.gov/ntp/htdocs/lt_rpts/tr084.pdf</t>
  </si>
  <si>
    <t>26523-78-4</t>
  </si>
  <si>
    <t>Nonylphenolphosphite (3:1)</t>
  </si>
  <si>
    <t>Nonylphenyl phosphite (3:1)</t>
  </si>
  <si>
    <t>C45H69O3P</t>
  </si>
  <si>
    <t>CCCCCCCCCC1=CC=CC=C1OP(OC2=CC=CC=C2CCCCCCCCC)OC3=CC=CC=C3CCCCCCCCC</t>
  </si>
  <si>
    <t>167</t>
  </si>
  <si>
    <t xml:space="preserve">0, 1000, 3300, or 10,000 ppm corresponding to approximately 0, 50, 167, or 500 mg/kg bw/day
</t>
  </si>
  <si>
    <t xml:space="preserve">Multiple
</t>
  </si>
  <si>
    <t xml:space="preserve">No adverse effects were observed up to 3300 ppm (0.33%) in diet. There were slight effects on growth, food utilization efficiency and serum cholesterol at 10,000 ppm (1.0 %) in diet.
</t>
  </si>
  <si>
    <t>Naugatuck, 1961</t>
  </si>
  <si>
    <t>118-71-8</t>
  </si>
  <si>
    <t>Maltol</t>
  </si>
  <si>
    <t>3-Hydroxy-2-methylpyran-4-one; 3-Hydroxy-2-methyl-4-pyrone; 3-Hydroxy-2-methylpyran-4-one</t>
  </si>
  <si>
    <t>CC1=C(C(=O)C=CO1)O</t>
  </si>
  <si>
    <t>Charles River CD-1</t>
  </si>
  <si>
    <t>0, 100, 200, or 400 ppm corresponding to approximately 0, 15, 30, or 60 mg/kg bw/day</t>
  </si>
  <si>
    <t>The mean body weights of male mice in the 400 ppm group were significantly lower than controls. The plasma urea was significantly elevated in males in the 400 ppm maltol group and a dose-related increase in serum alkaline phosphatase in all female test groups was reported. The kidney and testes weights of males in the 400 mg/kg group were significantly lower than controls. Focal testicular atrophy was observed in both control and test males, but was most severe in the 400 mg/kg group.</t>
  </si>
  <si>
    <t>King et al., 1978</t>
  </si>
  <si>
    <t>King, T. O., Reinert, H., Pelé, M. F., Chvedoff, M., Taradach, C., Nachbaur, J., Faccini, J. M., Irisarri, E., Clarke, M. R. and Monro, A.M. (1978a) Unpublished data. Research Center, Pfizer, France Protocol 75-009. 18-month mouse study with maltol. Available from WHO Food Additives Series No. 13 at http://www.inchem.org/documents/jecfa/jecmono/v13je05.htm</t>
  </si>
  <si>
    <t>141-32-2</t>
  </si>
  <si>
    <t>n-Butyl acrylate</t>
  </si>
  <si>
    <t>Butyl prop-2-enoate; Acrylic acid butyl ester</t>
  </si>
  <si>
    <t>CCCCOC(=O)C=C</t>
  </si>
  <si>
    <t>1N,2N,3N,4N,6N,7N,9N,10N,23Y,24cY. Alcohol: 1aY (Class I). Acrylic acid: 1N,2N,3N,4N,6N,7N,9N,10N,23Y,24N,25N,26aY,27N,28lY</t>
  </si>
  <si>
    <t>CD F344</t>
  </si>
  <si>
    <t>Drinking water: 0, 12, 73, or 84 mg/kg bw/day for males and 0, 15, 91, or 111 mg/kg bw/day for females. Gavage: 0 or 150 mg/kg bw/day.</t>
  </si>
  <si>
    <t xml:space="preserve">Male rats given the highest dose level in the drinking water had slightly decreased weight gain. Rats given 150 mg/kg bw via gavage had statistically significantly increased relative liver weight ratios. </t>
  </si>
  <si>
    <t>Gorzinski, 1982</t>
  </si>
  <si>
    <t>Gorzinski S.J., Jersey, G.C., Wade, C.E., Hermann, E.A., McCollister, S.B., and Kociba, R.J. 1982. Butyl and Methyl Acrylate: 13-week oral toxicity studies in CDF Fischer 344 rats. Toxicologist, 2, 33. Available from SOT at https://www.toxicology.org/pubs/docs/Tox/1982Tox-jan.pdf</t>
  </si>
  <si>
    <t>591-27-5</t>
  </si>
  <si>
    <t>m-Aminophenol</t>
  </si>
  <si>
    <t>3-Aminophenol</t>
  </si>
  <si>
    <t>NC=1C=C(C=CC1)O</t>
  </si>
  <si>
    <t>Sprague-Dawley [TAC:N(SD) fBR]</t>
  </si>
  <si>
    <t>0, 0.1, 0.25, or 1.00%. After 13-weeks of feeding, some animals  were necropsied and others continued on the diet until mating began during week 14. ECHA: 0, 70, 200, or 700 mg/kg bw/day.</t>
  </si>
  <si>
    <t xml:space="preserve">Females: In the 0.25% group, a significant reduction in body weight was noted, and in the 1.0% group, a significant reduction in body weight and food consumption was noted. Deposition of iron positive pigment in the spleen, liver, and kidney combined with decreased red blood cell count and hemoglobin and increased mean corpuscular volume indicated a hemolytic effect. The thyroids of most of the animals (9/10) treated at 1.0% with m-AP had a reduction in folllicular size accompanied by an increase in the height of the epithelial cells lining many of the follicles. Several animals in the group treated at 0.25% had similar changes while the low dose group had similar thyroids to controls. Morphologic changes in the thyroid were consistent with hyperactivity. No adverse effects at 0.1%. An additional significant reduction in body weight gain was noted during gestation in the 1.0% group as compared to the control group. </t>
  </si>
  <si>
    <t>Re et al., 1984</t>
  </si>
  <si>
    <t>54-31-9</t>
  </si>
  <si>
    <t>Furosemide</t>
  </si>
  <si>
    <t>4-Chloro-2-(furan-2-ylmethylamino)-5-sulfamoylbenzoic acid; Lasix</t>
  </si>
  <si>
    <t>C12H11ClN2O5S</t>
  </si>
  <si>
    <t>NS(=O)(=O)C1=C(Cl)C=C(NCC2=CC=CO2)C(=C1)C(O)=O</t>
  </si>
  <si>
    <t>1N,2N,3N,4N,6N,7aY,8N,11N,12N,13N,15N,16N,17Y,19N,20fY,47eY</t>
  </si>
  <si>
    <t>0, 700, or 1400 ppm equivalent to 0, 70, or 140 mg/kg bw/day</t>
  </si>
  <si>
    <t>Mean body weights of high dose male mice were up to 17% lower than those of controls. Mean body weights of high dose female mice were up to 22% lower than those of controls. The survival of the high dose group of female mice was significantly lower than that of the controls after week 99. Feed consumption by dosed mice was approximately 5%-7% greater than that by controls. Malignant mixed tumors (adenocarcinoma, type C) of the mammary gland occurred in dosed female mice (0/50; 1/50; 5/48). One mammary gland acinar cell carcinoma occurred in a second low dose female mouse. Compound-related nonneoplastic lesions of the kidney in mice included nephropathy and dilatation of the renal pelvis for males and females and tubular cysts, suppurative inflammation, and epithelial hyperplasia of the renal pelvis for males. Kidney lesions may have contributed to the low survival of high dose female mice. Mucosal epithelial hyperplasia and submucosal chronic focal inflammation of the urinary bladder were observed at increased incidences in dosed male mice. Suppurative inflammation of the prostate was observed at an increased incidence in high dose male mice. Suppurative inflammation of the ovary or uterus was observed at an increased incidence in high dose female mice. Hematopoiesis was observed at increased incidences in the spleen and liver of dosed male and high dose female mice and in the adrenal cortex of high dose female mice.</t>
  </si>
  <si>
    <t>National Toxicology Program Technical Report Series No. 356. Toxicology and Carcinogenesis Studies of Furosemide (CAS No. 54-31-9) in F344/N Rats and B6C3F1 Mice (Feed Studies), 1989. Available from NTP at http://ntp.niehs.nih.gov/ntp/htdocs/lt_rpts/tr356.pdf</t>
  </si>
  <si>
    <t xml:space="preserve"> 28553-12-0</t>
  </si>
  <si>
    <t>Diisononyl phthalate</t>
  </si>
  <si>
    <t>DINP; Bis(7-methyloctyl) phthalate; Bis(7-methyloctyl) benzene-1,2-dicarboxylate</t>
  </si>
  <si>
    <t>C26H42O4</t>
  </si>
  <si>
    <t>O=C(OCCCCCCC(C)C)c1ccccc1C(=O)OCCCCCCC(C)C</t>
  </si>
  <si>
    <t>88.3</t>
  </si>
  <si>
    <t>0, 500, 1,500, 6,000, or 12,000 ppm equivalent to 0, 29.2, 88.3, 359, or 733 mg/kg bw/day for males and 0, 36.4, 109, 442, or 885 mg/kg bw/day for females</t>
  </si>
  <si>
    <t xml:space="preserve">Clinical signs of toxicity were observed in rats exposed to 359 mg/kg bw/day and higher. At 733–885 mg/kg bw/day statistically significant reduction in weight gain accompanied by a decrease in food intake. Survival was significantly reduced in the high-dose males. Dose-related depression of body weight gain in the two highest doses was associated with clinical chemistry findings or histomorphologic effects
in liver and kidney. A significant increase in the incidence of anemia was observed at 359 mg/kg bw/day and higher. A significant increase in kidney to body weight ratio at 359 mg/kg bw/day and higher. Liver to body weight ratios were significantly increased in both sexes exposed to 359 mg/kg bw/day and higher. At 359 mg/kg bw/day and higher included an increased incidence and severity of renal papilla mineralization in male. Serum urea levels were significantly increased during the second half of the study in rats exposed to 359 mg/kg bw/day and higher. Histopathological effects in the livers of the high-dose group included diffuse hepatocyte enlargement, cytoplasmic eosinophilia, and Kupffer cell/bile canaliculi pigmentation. Neoplastic effects included a significant increase in liver adenomas and carcinomas in male rats of the high-dose group. NOAEL of 1,500 ppm (88.3−109 mg/kg bw/day). Notes: alpha2u-globulin accumulation in male rat kidneys is likely the mechanism for kidney tumours seen only in male rats administered high dietary levels  of DINP. DINP induces liver effects through a PPARα-dependent mechanism. IARC gave a ruling on the carcinogenicity of DEHP and concluded that the mechanism (peroxisome proliferation and PPARα activation) by which DEHP increased the incidence of liver tumours in rodents was not relevant to humans. </t>
  </si>
  <si>
    <t>Aristech, 1994</t>
  </si>
  <si>
    <t>Aristech Chemical Corporation (1994). 2-Year Dietary Oral Toxicity Study in Rats with Diisononyl Phthalate.
TSCA 8(e) Submission 8EHQ-0794-13083. CAS Number 68515-48-0. Dated July 13, 1994. &amp; Aristech Chemical Corporation (1995a). TSCA 8(e) Submission 8EHQ-0794-13083. Follow-up letter dated January
13, 1995. &amp; Covance (1998). Oncogenicity Study in Rats with DINP Including Ancillary Hepatocellular Proliferation and Biochemical Analyses. Unpublished Report; Study number 2598-104, Final Report, May, 1998, 1-82. Available from European Union Risk Assessment Report CAS No. 68515-48-0, 28553-12-0 at https://echa.europa.eu/documents/10162/83a55967-64a9-43cd-a0fa-d3f2d3c4938d</t>
  </si>
  <si>
    <t>6422-86-2</t>
  </si>
  <si>
    <t>Terephthalic acid bis(2-ethylhexyl) ester</t>
  </si>
  <si>
    <t>Bis(2-ethylhexyl) terephthalate; Bis(2-ethylhexyl) benzene-1,4-dicarboxylate</t>
  </si>
  <si>
    <t>C24H38O4</t>
  </si>
  <si>
    <t>C(C)C(COC(C1=CC=C(C(=O)OCC(CCCC)CC)C=C1)=O)CCCC</t>
  </si>
  <si>
    <t>1N,2N,3N,4N,6N,7N,9N,10N,23N,29Y,33N,34bY. Aromatic portion: 35aY,38N,39N,40N,41N,42N,43N,44N,45N,28N (Class II). Alcohol:1N,2N,3N,4N,6N,7N,9N,10N,23Y,24a(i)Y (class III)</t>
  </si>
  <si>
    <t>0, 1500, 6000, or 12000 ppm equivalent to 0, 79, 324, or 666 mg/kg bw/day in males and 0, 102, 418, or 901 mg/kg bw/day in females</t>
  </si>
  <si>
    <t>Body weight gain of males and females receiving 12,000 ppm was statistically significantly lower than controls at all intervals. Despite lower weights in the first year of treatment, the overall body weight gain of animals receiving 6000 ppm was similar to that of the controls at the end of study. There was no effect on food consumption or food conversion at any exposure level. At 104 weeks, mean cell hemoglobin and mean cell volume were statistically significantly lower than control in males and females receiving 6000 or 12,000 ppm. At these concentrations, there was also a significant increase in the red blood cell count of males. Hematocrit and hemoglobin concentrations were statistically significantly lower than control animals in females receiving 12,000 ppm. Statistically significant differences were also seen in the prothrombin time (slightly longer) and activated partial thromboplastin time (slightly shorter) for females receiving 12,000 ppm. There was also a statistically significant increase in platelet count in females receiving 6000 or 12,000 ppm. Plasma urea concentrations were statistically higher and total cholesterol and triglyceride levels significantly lower than control for females receiving 12,000 ppm. The relative liver and kidney weights to body weights of high dose females were statistically significantly higher than control. A statistically significant increase in the incidence of unilaterally small epididymides was seen in high dose males dying or terminated before the end of the study. For animals euthanized after 104 weeks of treatment, there were higher incidences of dark kidneys and opaque eyes in females which received 12,000 ppm. A significant increase in the number of high dose females with opaque eyes also was noted when all females were taken into account. Additional statistically significantly different findings include decreases in the incidences of small ovaries in early decedents and all study females receiving 12,000 ppm and an increase in the number of total study females with thin optic nerves. The NOAEL was considered to be 1500 ppm for systemic toxicity.</t>
  </si>
  <si>
    <t>Deyo, 2008</t>
  </si>
  <si>
    <t>Deyo, J. A. (2008). Carcinogenicity and chronic toxicity of di-2-ethylhexyl terephthalate (DEHT) following a 2-year dietary exposure in Fischer 344 rats. Food and chemical toxicology, 46(3), 990-1005.</t>
  </si>
  <si>
    <t>142-64-3</t>
  </si>
  <si>
    <t xml:space="preserve">Piperazine dihydrochloride </t>
  </si>
  <si>
    <t>Diethylenediamine; Piperazine;dihydrochloride</t>
  </si>
  <si>
    <t>C4H12Cl2N2</t>
  </si>
  <si>
    <t>C1CNCCN1.Cl.Cl</t>
  </si>
  <si>
    <t>1N,2N,3N,4Y,5bY,6N,7N,9N,10Y,11N,12N,13N,15N,16N,17N,18cY</t>
  </si>
  <si>
    <t>94.3</t>
  </si>
  <si>
    <t>0, 92 (3 mg/kg bw/day), 369 ppm (12 mg/kg bw/day), or for the high dose 1476.8 ppm (50 mg/kg bw/day) for week 1 through 5 and at 3692.0 ppm (122 mg/kg bw/day) from week 6 through 13. Time weighed average dose for high dose: 94.3 mg/kg bw/day.</t>
  </si>
  <si>
    <t xml:space="preserve">Except for signs of possible mild hepatic involvement, examination of clinical parameters, behaviour, body weight changes, organ weights, gross and microscopic pathology as well as ophthalmoscopic findings gave no indication of compound-related systemic toxicity. </t>
  </si>
  <si>
    <t>Rutter and Voelker, 1975</t>
  </si>
  <si>
    <t>Rutter HA and Voelker RW (1975). 13-week dietary toxicity study - dogs: piperazine dihydrochloride. Final report to Jefferson Chemical Co., Austin TX from Hazleton Laboratories America. 13. (unpublished). Available from the European Union Risk Assessment Report for Piperazine (2005) at https://echa.europa.eu/documents/10162/35f9602c-cb84-448f-9383-250e1a5ad350</t>
  </si>
  <si>
    <t>70-55-3</t>
  </si>
  <si>
    <t>p-Toluenesulfonamide</t>
  </si>
  <si>
    <t>4-Toluenesulfonamide; 4-Methylbenzenesulfonamide; p-Tosylamide</t>
  </si>
  <si>
    <t>C7H9NO2S</t>
  </si>
  <si>
    <t>CC1=CC=C(C=C1)S(=O)(=O)N</t>
  </si>
  <si>
    <t>1N,2N,3N,4N,6N,7N,9N,10N,23N,29Y,33N,34N,35aY,38N,39N,40N,41N,42N,42N,43N,44N,45Y,46N,47eY</t>
  </si>
  <si>
    <t>F344/N Ntac</t>
  </si>
  <si>
    <t>0, 625, 1,250, 2,500, 5,000, or 10,000 ppm equivalent to approximately 0, 50 (range 31 to 83), 100 (59 to 165), 200 (130 to 318), 380 (247 to 615), or 725 (505 to 1,553) mg/kg bw/day to males and 0, 30 (36 to 76), 110 (68 to 154), 210 (138 to 294), 400 (275 to 555), or 780 (547 to 1,071) mg/kg bw/day to females</t>
  </si>
  <si>
    <t>Body weight gain and kidney weight</t>
  </si>
  <si>
    <t>The final mean body weights and the mean body weight gains of 10,000 ppm males and females were significantly less than those of the controls; in addition, the mean body weight gains of 2,500 ppm males and 5,000 ppm males and females were significantly decreased. Feed consumption by 5,000 ppm males and 10,000 ppm males and females was less than that by the controls early in the study but generally recovered to near control values later in the study. Absolute and relative thymus weights of 10,000 ppm males were significantly less by approximately 22% compared to those of the controls. Relative kidney weights were increased in 2,500 ppm or greater males and were up to approximately 14% greater than the controls in the 10,000-ppm group. Corresponding histologic lesions were not observed in the kidney or thymus. The mean absolute heart weight of 10,000 ppm females was decreased by approximately 8%, which was attributed to a similar decrease in mean body weight of that group compared to controls. Male F344/NTac rats did not display any biologically significant changes in epididymis or testis weights, epididymal sperm counts, sperm motility, or testicular spermatid counts. These data indicate that p-toluenesulfonamide exposure via dietary administration does not exhibit the potential to be a reproductive toxicant in male F344/NTac rats. Vaginal lavage slide quality precluded assessment of estrous cyclicity and statistical analyses in female F344/NTac rats.</t>
  </si>
  <si>
    <t>National Toxicology Program. (2016). NTP Technical Report on the Toxicity Studies of p-Toluenesulfonamide (CASRN 70-55-3) Administered in Feed to F344/N Rats, F344/NTac Rats, and B6C3F1/N Mice. Available at https://www.ncbi.nlm.nih.gov/books/NBK552893/pdf/Bookshelf_NBK552893.pdf</t>
  </si>
  <si>
    <t>490-91-5</t>
  </si>
  <si>
    <t>Thymoquinone</t>
  </si>
  <si>
    <t xml:space="preserve">2-Methyl-5-propan-2-ylcyclohexa-2,5-diene-1,4-dione; p-Cymene-2,5-dione </t>
  </si>
  <si>
    <t>CC1=CC(=O)C(=CC1=O)C(C)C</t>
  </si>
  <si>
    <t>1N,2N,3N,4N,6N,7N,9N,10N,23N,29N,30a(iii)Y,31Y</t>
  </si>
  <si>
    <t>Swiss Albino</t>
  </si>
  <si>
    <t>0, 100, 200, or 300 ppm in drinking water. The average daily intake of the compound was approximately 0, 30, 60, or 90 mg/kg bw/day.</t>
  </si>
  <si>
    <t>None (Hypoglycemia)</t>
  </si>
  <si>
    <t xml:space="preserve">Hypoglycemia was the only effect associated with subchronic administration of TQ (30, 60, and 90 mg/kg/day). At 30 mg/kg bw/day: 9.5% drop, at 60 mg/kg bw/day 19% drop, and at 90 mg/kg bw/day a 33% drop in glucose levels. A normal mouse will have a blood glucose of around 100 mg/dl (between 60-130) after a 4 hour fast. That said, the levels seen in this study were within this range.
</t>
  </si>
  <si>
    <t>Badary et al., 1998</t>
  </si>
  <si>
    <t>30652-11-0</t>
  </si>
  <si>
    <t>Deferiprone</t>
  </si>
  <si>
    <t>Ferriprox; 3-Hydroxy-1,2-dimethylpyridin-4-one</t>
  </si>
  <si>
    <t>C7H9NO2</t>
  </si>
  <si>
    <t>CC1=C(C(=O)C=CN1C)O</t>
  </si>
  <si>
    <t>Bone marow</t>
  </si>
  <si>
    <t>A minority of iron-supplemented rats given 125 mg/kg deferiprone bid (250 mg/kg bw/day) orally were subject to unscheduled euthanasia during the latter two-thirds of the study, as a result of declining clinical condition, and decreased circulating RBC, platelet, and WBC counts. Microscopic examination revealed bone marrow hypocellularity, hepatic centrilobular degeneration and necrosis, and lymphocytic depletion in the thymic cortex. Bone marrow depression and non-regenerative anemia were considered to be the cause of death. Less severe effects were evident at 75 mg/kg bid (150 mg/kg bw/day), but no toxicologically relevant effects occurred at 37.5 mg/kg bid (75 mg/kg bw/day).</t>
  </si>
  <si>
    <t>ApoPharma, 2015</t>
  </si>
  <si>
    <t>67-47-0</t>
  </si>
  <si>
    <t>5-Hydroxymethylfurfural</t>
  </si>
  <si>
    <t>5-Hydroxymethyl-2-furaldehyde; 5-(Hydroxymethyl)furan-2-carbaldehyde</t>
  </si>
  <si>
    <t>C1=C(OC(=C1)C=O)CO</t>
  </si>
  <si>
    <t>67</t>
  </si>
  <si>
    <t>0, 47, 94, 188, 375, or 750 mg/kg bw 5 days a week for 3 months. Dosing schedule (5/7) adjusted dose levels are 0, 34, 67, 134, 268, or 536 mg/kg bw/day</t>
  </si>
  <si>
    <t>1/10 750 mg/kg male and 1/10 375 mg/kg female died before the end of the study; the death of the female was attributed to ovarian teratoma. The final mean body weight of 750 mg/kg males and body weight gains of 750 mg/kg males and females were significantly less than those of the vehicle controls. The incidences of minimal to mild cytoplasmic alteration of the kidney were significantly increased in males administered 188 mg/kg or greater.The relative epididymis weight of 750 mg/kg males was significantly increased.</t>
  </si>
  <si>
    <t>NTP Toxicology and Carcinogenesis studies of 5-(Hydroxymethyl)-2-furfural (CAS No. 67-47-0) in F344/N rats and B6C3F1 mice (gavage studies). 2010. NTP TR 554. Available from NTP at http://ntp.niehs.nih.gov/ntp/htdocs/lt_rpts/tr554.pdf</t>
  </si>
  <si>
    <t>77-83-8</t>
  </si>
  <si>
    <t>Ethyl methylphenylglycidate</t>
  </si>
  <si>
    <t xml:space="preserve">Strawberry aldehyde; Ethyl 3-methyl-3-phenyloxirane-2-carboxylate
</t>
  </si>
  <si>
    <t xml:space="preserve">C12H14O3
</t>
  </si>
  <si>
    <t>CCOC(=O)C1C(O1)(C)C2=CC=CC=C2</t>
  </si>
  <si>
    <t>1N,2N,3N,4N,6N,7N,9N,10Y,11Y. Heterocycle:13Y,14b(i)Y (Class III). Ethanol: 1aY (Class I)</t>
  </si>
  <si>
    <t xml:space="preserve">Wistar SPF
</t>
  </si>
  <si>
    <t>0, 0.02, 0.1, 0.5%. 0.1% was said to be equivalent to 35 mg/kg bw/day in males and 60 mg/kg bw/day in females. The 0.5% level corresponds to approximately 180 mg/kg bw/day in males and 313 mg/kg bw/day in females.</t>
  </si>
  <si>
    <t>Body weights were significantly lower in females fed 0.5 % test material, although differences were small (less than 10 % of the control). Food intake was also slightly lower in females fed 0.5 % test material. In general, the frequency of the histological findings was similar in the control and treated groups but male animals fed 0.5 % showed a greater incidence of fatty vacuolation of the liver. A marginal treatment-related increase in dilation of lymph node sinusoids occurred in male but not female rats, the difference being statistically significant in rats fed 0.5 % test substance. NOAEL: 0.1%.</t>
  </si>
  <si>
    <t>Dunnington et al., 1981</t>
  </si>
  <si>
    <t>Dunnington D., Butterworth K.R., Gaunt I.F., Mason P.L., Evans J.G., Gangolli S.D. (1981) Long-term toxicity study of ethyl methylphenylglycidate (strawberry aldehyde) in the rat. Food and Cosmetics Toxicology 19, 691-699.</t>
  </si>
  <si>
    <t>1139-30-6</t>
  </si>
  <si>
    <t>β-Caryophyllene oxide</t>
  </si>
  <si>
    <t xml:space="preserve">(-)-Epoxycaryophyllene; Caryophyllene epoxide; (1R,4R,6R,10S)-4,12,12-trimethyl-9-methylidene-5-oxatricyclo[8.2.0.04,6]dodecane
</t>
  </si>
  <si>
    <t>C15H24O</t>
  </si>
  <si>
    <t>C[C@@]12CC[C@@H]3[C@H](CC3(C)C)C(=C)CC[C@H]1O2</t>
  </si>
  <si>
    <t>1N,2N,3N,4N,6N,7N,9N,10Y,11N,12N,13Y,14b(i)Y</t>
  </si>
  <si>
    <t>Sprague-Dawley [Crl:CD IGS]</t>
  </si>
  <si>
    <t>0, 1,750, 10,500, or 21,000 ppm. These estimated dietary levels correspond to the measured daily intake of 0, 109, 672, or 1398 mg/kg bw/day, respectively for males and 0, 137, 800, or 1660 mg/kg bw/day, respectively for females.</t>
  </si>
  <si>
    <t>Lymphoid system</t>
  </si>
  <si>
    <t>A concentration-dependent increase in kidney weights for males reaching significance at the highest intake level correlated with microscopic findings both of which are most likely α2u-globulin nephropathy (not relevant for humans). All males and females of the middle and high intake level groups were reported to show hepatocellular hypertrophy. Additionally, microscopic findings in  the liver and mesenteric lymphnodes were reported at the mid and high intake levels for both sexes. Evidence  of liver hypertrophy in both male and  female rats was consistent with an adaptive response to the increased metabolic load resulting from  exposure to the two highest dietary levels of the test substance. Erythrocytes were present in the sinuses of the mesenteric lymphnodes. Additionally, reduced spleen weights for males at the highest dietary level were considered related to general reductions in lymphoid system weights. In clinical chemistry, statistically significant changes included increased total serum protein correlated with increased globulin (both sexes) and albumin (females only) in mid- and high-dose males and high-dose females were considered test substance related. NOAEL: 109 mg/kg bw/day.</t>
  </si>
  <si>
    <t>Bastaki et al., 2020</t>
  </si>
  <si>
    <t xml:space="preserve">Bastaki, M., Api, A. M., Aubanel, M., Bauter, M., Cachet, T., Demyttenaere, J. C., ... &amp; Taylor, S. V. (2020). Dietary administration of β-caryophyllene and its epoxide to Sprague-Dawley rats for 90 days. Food and Chemical Toxicology, 135, 110876. Also available from EFSA Journal 2014;12(6):3708 Scientific Opinion on Flavouring Group Evaluation 82, Revision 1 (FGE.82Rev1): Consideration of Epoxides evaluated by the JECFA (65th meeting) under the reference: Bauter MR, 2013. beta-Caryophyllene epoxide: a 90-day dietary study in rats. Product Safety Labs.Study no. 33329. January 11, 2013. Unpublished report submitted by EFFA to FLAVIS Secretariat. (EFSA reviewed, 2013). 
</t>
  </si>
  <si>
    <t>693-98-1</t>
  </si>
  <si>
    <t>2-Methylimidazole</t>
  </si>
  <si>
    <t xml:space="preserve">4-Methyl-1H-imidazole </t>
  </si>
  <si>
    <t>C4H6N2</t>
  </si>
  <si>
    <t>CC1=NC=CN1</t>
  </si>
  <si>
    <t>0, 300, 1000, or 3000 ppm (males) and 0, 1000, 2500, or 5000 ppm (females) equivalent to approximately
0, 13, 40, or 130 and 0, 50, 120, or 230 mg/kg bw for males and females, respectively</t>
  </si>
  <si>
    <t>Liver and thyroid</t>
  </si>
  <si>
    <t xml:space="preserve">The survival of 2500 ppm females was significantly less than controls. The mean bodyweight of 3000 ppm males was 6% less than controls. For females at 2500 ppm and 5000 ppm, bodyweight was decreased by 9% and 23% compared to controls. Feed consumption by 3000 ppm males was less than that by controls from week four to 28, and that by 5000 ppm females was less than throughout the study. Weights of the pituitary gland were significantly less in 5000 ppm females at all time points. Liver enzyme activity was increased; this was correlated with increased relative liver weights in 1000 and 3000 ppm males and 1000 and 2500 ppm females. (This seems like an adaptive effect.) In the thyroid gland, the incidences of follicular cell adenoma, follicular cell carcinoma, and adenoma and or carcinoma (combined) in 5000 ppm females were significantly greater than controls and even exceeded the historical control range. The incidences of follicular cell adenoma or carcinoma (combined) in 3000 ppm males exceeded the historical control range, too. The incidences of follicular cell hyperplasia in all exposed groups of rats were significantly greater than their respective controls. The incidences of follicular mineralization in 1000 ppm and 3000 ppm males and all exposed females were significantly greater than controls. In the liver, the incidences of hepatocellular adenoma or carcinoma (combined) in 1,000 and 3,000 ppm males and 2,500 ppm and 5,000 ppm females exceeded the historical control range. The incidences of mixed cell foci in 1,000 and 3,000 ppm males and 5,000 ppm females were significantly greater than their controls. The incidences of bile duct hyperplasia in 1,000 ppm and 5,000 ppm females were significantly increased at two years. The low incidence of hyperplasia in 2,500 ppm females was due to decreased survival in this group. Lastly, the incidence of granulomatous inflammation in 5,000 ppm females was significantly increased at two years in the lungs and the spleen. Note: The mode of action for induction of thyroid follicullar tumors in rats not relevant to humans (Cohen, 2004), hence it was disregarded. Increased incidence of hepatocellular adenoma or carcinoma at the mid and top dose in males and females. </t>
  </si>
  <si>
    <t>111-92-2</t>
  </si>
  <si>
    <t>Dibutylamine</t>
  </si>
  <si>
    <t xml:space="preserve">Di-n-butylamine; DBA; N-butylbutan-1-amine
</t>
  </si>
  <si>
    <t>C8H19N</t>
  </si>
  <si>
    <t>CCCCNCCCC</t>
  </si>
  <si>
    <t>1N,2N,3d(ii)Y</t>
  </si>
  <si>
    <t xml:space="preserve">0, 50, 150, or 450 mg/m3, 6 hours/day 5 days a week corresponding to approximately 0, 6.8, 20.4, or 61.2 mg/kg bw/day
</t>
  </si>
  <si>
    <t xml:space="preserve">Local irritation
</t>
  </si>
  <si>
    <t>Local irritation and sequelae of the upper respiration tract, i.e. the nasal cavaties, were the prominent effects in a 90-day rat inhalation study with the test substance at 50, 150, and 450 mg/m³. Lower respiratory tract irritation was marginal. Male and female reproductive organs were not affected at any dose level. NOAEC for local irritation is considered to be 50 mg/m³. Local irritation may be associated with the observed decrease of food intake in both genders, and, hence, also with a dose-dependent decrease of male and female body weight gain over the entire study period. No systemic effects were observed. Therefore, the systemic NOAEC is considered to be 450 mg/m³, which is the highest dose tested.</t>
  </si>
  <si>
    <t xml:space="preserve">Unknown, 2003. Available from ECHA at https://echa.europa.eu/registration-dossier/-/registered-dossier/13527/7/6/3
</t>
  </si>
  <si>
    <t>3337-71-1</t>
  </si>
  <si>
    <t>Asulam</t>
  </si>
  <si>
    <t>Methyl [(4-aminophenyl)sulfonyl]carbamate; Carbamic acid, ((4-aminophenyl)sulfonyl)-, methyl ester</t>
  </si>
  <si>
    <t>C8H10N2O4S</t>
  </si>
  <si>
    <t>COC(=O)NS(=O)(=O)C1=CC=C(C=C1)N</t>
  </si>
  <si>
    <t>1N,2N,3g(i)Y</t>
  </si>
  <si>
    <t>0, 1000, 5000, or 25,000 ppm equivalent to 0, 36, 180, or 953 mg/kg bw/day for males and 0, 47, 243, or 1280 mg/kg bw/day for females for 749-756 days.</t>
  </si>
  <si>
    <t xml:space="preserve">EPA IRIS and EPA TRED LOAEL =180 mg/kg/day, based on hyperplastic changes in the adrenal medulla and in thyroid follicular cells of males. </t>
  </si>
  <si>
    <t>Rhone-Poulenc, 1981</t>
  </si>
  <si>
    <t>2835-39-4</t>
  </si>
  <si>
    <t>Allyl isovalerate</t>
  </si>
  <si>
    <t>Isovaleric acid, allyl ester; Prop-2-enyl 3-methylbutanoate; Allyl isopentanoate</t>
  </si>
  <si>
    <t>C8H14O2</t>
  </si>
  <si>
    <t>CC(C)CC(=O)OCC=C</t>
  </si>
  <si>
    <t>1N,2N,3N,4N,6N,7N,9N,10N,23Y,24cY. Carboxylic acid: 1bY (Class I). Allyl alcohol: 1N,2N,3N,4N,6N,7N,9N,10N,23Y,24N,25N,26aY,27N,28iY</t>
  </si>
  <si>
    <t>0, 31, or 62 mg/kg bw for 5 days/week. The dosing schedule adjusted dose levels are 0, 22, or 44 mg/kg bw/day.</t>
  </si>
  <si>
    <t>Multiple (hematopoietic)</t>
  </si>
  <si>
    <t>There was a dose related increase in mononuclear-cell leukaemia, the incidences observed were 1/50, 4/50 and 7/50 in males of the control, low- and high dose groups; in females the corresponding incidences were 4/50, 6/50 and 9/49. In both sexes there was a significant dose-response trend, while the incidence in high-dose males was significantly higher than controls. Increased frequencies of non-neoplastic lesions (cholangiofibrosis, nodular regeneration, cirrhosis, focal periportal necrosis, fatty changes and cytoplasmic vacuolation) were observed in the livers of animals of both sexes in the high dose group but there was no increase in liver neoplasms.</t>
  </si>
  <si>
    <t xml:space="preserve">National Toxicology Program (NTP) (1983)  National Toxicology Program Technical  Report  on the Carcinogenesis studies of allyl isovalerate. in F344/N Rats and B6C3F1 Mice (Gavage Studies). U. S. Department of Health and Human Services, Public Health   Service, National Institutes of Health. National Toxicology Program Technical Report  No. 253. Available from NTP at https://ntp.niehs.nih.gov/ntp/htdocs/lt_rpts/tr253.pdf
</t>
  </si>
  <si>
    <t>499-44-5</t>
  </si>
  <si>
    <t>Hinokitiol</t>
  </si>
  <si>
    <t>2-Hydroxy-6-propan-2-ylcyclohepta-2,4,6-trien-1-one; beta-Thujaplicin, 4-Isopropyltropolone</t>
  </si>
  <si>
    <t>CC(C)C1=CC(=O)C(=CC=C1)O</t>
  </si>
  <si>
    <t>0, 0.005 (M only), 0.015, or 0.05%. These dose levels are equivalent to 0, 8.5, or 29.1 mg/kg bw/day for females and 0, 2.4, 7.2, or 24.6 mg/kg bw/day for males.</t>
  </si>
  <si>
    <t xml:space="preserve">Regarding slight but significant elevation of the spleen and liver weights, increased hemosiderin deposition in the spleen was noted in male rats receiving 0.05%, but not in females. It is unclear whether hemosiderin deposition contributed to slight increase in spleen weights because of the lack of females. Hemosiderin in the spleen is generally increased with erythrocyte decomposition induced by toxicity and hemolytic anemia dependent on immunity. However, in the present experiments, no toxicologically adverse effects were apparent on hematology. Hinokitiol is known to be an iron chelator, and this would explain the augmented hemosiderin deposits in the spleen. Altough hemosiderosis was closely related to hinokitiol treatment, it was negligible and not toxicologically significant because no evidence of change was found in hematology and histopathology. It is unclear whether centrilobular hypertrophy in male rats receiving 0.05% contributed to slight increase in liver weight since the change was very slight. No histopathology changes or proliferative alterations in the liver. </t>
  </si>
  <si>
    <t>Imai et al., 2006</t>
  </si>
  <si>
    <t>Imai, N., Doi, Y., Nabae, K., Tamano, S., Hagiwara, A., Kawabe, M., ... &amp; Shirai, T. (2006). Lack of hinokitiol (beta-thujaplicin) carcinogenicity in F344/DuCrj rats. The Journal of toxicological sciences, 31(4), 357-370.</t>
  </si>
  <si>
    <t>142-19-8</t>
  </si>
  <si>
    <t>Allyl Heptanoate</t>
  </si>
  <si>
    <t>Prop-2-enyl heptanoate; Allyl heptylate</t>
  </si>
  <si>
    <t>CCCCCCC(=O)OCC=C</t>
  </si>
  <si>
    <t>1N,2N,3N,4N,6N,7N,9N,10N,23Y,24cY. Carboxylic acid: 1aY (Class I). Allyl alcohol: 1N,2N,3N,4N,6N,7N,9N,10N,23Y,24N,25N,26aY,27N,28iY(Class III)</t>
  </si>
  <si>
    <t>0, 5, 25, or 75 mg/kg bw/day</t>
  </si>
  <si>
    <t xml:space="preserve">All the dogs in the top dose group died within 3-7 months. 75 mg/kg bw caused depressed growth and macroscopic changes in the appearance of the liver and haemorrhagic changes in the gastric mucosa. Less consistent changes were reported in the form of cysts in the urinary bladder and congestion in the lungs, digestive tract, kidneys, spleen and lymph nodes. Microscopically the livers showed a slight to moderate periportal fibrosis associated with slight to moderate proliferation of the bile duct epithelium. Slight fatty changes were also observed. </t>
  </si>
  <si>
    <t>Hagan et al., 1965</t>
  </si>
  <si>
    <t>Hagan E. C., Jenner P. M., Jones W. I., Fitzhugh O. G., Long E. L., and Brouwer J. G. (1965) Toxic properties of compound related to safrole. Toxicology and Applied Pharmacology 7, 18-24.</t>
  </si>
  <si>
    <t>1072-83-9</t>
  </si>
  <si>
    <t>2-Acetylpyrrole</t>
  </si>
  <si>
    <t>1-(1H-pyrrol-2-yl)ethanone, 2-acetyl-1H-pyrrole</t>
  </si>
  <si>
    <t>CC(=O)C1=CC=CN1</t>
  </si>
  <si>
    <t>48</t>
  </si>
  <si>
    <t xml:space="preserve">0, 367, 754, or 1705 ppm corresponding to average daily intakes of 0, 24, 48, or 107 mg/kg bw for males and 0, 28, 56, or 121 mg/kg bw for females, respectively.
</t>
  </si>
  <si>
    <t xml:space="preserve">Thyroid
</t>
  </si>
  <si>
    <t>Female rats of the high intake groups displayed minimal to moderate dark bilateral thyroid glands. Microscopic changes of note were slight thyroid hypertrophy/hyperplasia among 4/10 and 10/10 high intake group males and females, respectively. However, statistically significantly decreased  total white blood cell counts, erythrocyte counts, haemoglobin  concentrations, haematocrit, absolute lymphocyte counts, absolute monocyte counts and absolute basophil counts and  increased red cell distribution width were reported in the high  intake group females on day 86. These parameters are outside of historical control levels although the variation are low in magnitude. The thyroid effects at the exposure  level  are of concern, as well as haematological changes in the high  dose females. Therefore, the NOAEL for 2-acetylpyrrole is derived from the middle dose 48 mg/kg bw/day in males and 56 mg/kg bw/day in females.</t>
  </si>
  <si>
    <t>Bauter MR, 2012. Draft Report. 2-Acetylpyrrole: A 90-day dietary study in rats. Product Safety Labs. Study no. 33327. Marts 2, 2012. Unpublished report submitted by EFFA to FLAVIS Secretariat. Also available from EFSA: EFSA Panel on Food Contact Materials, Enzymes, Flavourings and Processing Aids (CEF). (2013). Scientific opinion on Flavouring Group Evaluation 24, Revision 2 (FGE. 24Rev2): Pyridine, pyrrole, indole and quinoline derivatives from chemical group 28. EFSA Journal, 11(11), 3453. Available at https://efsa.onlinelibrary.wiley.com/doi/pdf/10.2903/j.efsa.2013.3453</t>
  </si>
  <si>
    <t>109-86-4</t>
  </si>
  <si>
    <t>2-Methoxyethanol</t>
  </si>
  <si>
    <t>Ethylene glycol monomethyl ether</t>
  </si>
  <si>
    <t>OCCOC</t>
  </si>
  <si>
    <t>Sprague-Dawley [VAF Crl:CD]</t>
  </si>
  <si>
    <t>2-generations</t>
  </si>
  <si>
    <t>0, 0.01, 0.03, or 0.1%. F0 average equivalents: 0, 11, 30 mg/kg, or 100 mg/kg, F1 average equivalents: 0, 12 mg/kg, 34 mg/kg – low and mid dose groups only.</t>
  </si>
  <si>
    <t>The top 0.1% dose almost completely inhibited reproduction in the F0 generation and the mid dose 0.03% significantly reduced the number of live pups borne; other adverse changes were seen at this dose on male testes and sperm. The lowest dose 0.01% showed minor changes to sperm density and testicular lesions, but these could not be clearly attributed to treatment with a clear dose response relationship and therefore not considered significant adverse effects.</t>
  </si>
  <si>
    <t xml:space="preserve">Gulati et al., 1990
</t>
  </si>
  <si>
    <t>154862-43-8</t>
  </si>
  <si>
    <t>3,9-Bis[2,4-bis(1-methyl-1-phenylethyl)phenoxy]-2,4,8,10-tetraoxa-3,9-diphosphaspiro[5.5]undecane</t>
  </si>
  <si>
    <t>3,9-Bis[2,4-bis(2-phenylpropan-2-yl)phenoxy]-2,4,8,10-tetraoxa-3,9-diphosphaspiro[5.5]undecane; Doverphos S-9228; Bis(2,4-dicumylphenoxy) pentaerythritol diphosphite</t>
  </si>
  <si>
    <t>C53H58O6P2</t>
  </si>
  <si>
    <t>CC(C)(C1=CC=CC=C1)C2=CC(=C(C=C2)OP3OCC4(CO3)COP(OC4)OC5=C(C=C(C=C5)C(C)(C)C6=CC=CC=C6)C(C)(C)C7=CC=CC=C7)C(C)(C)C8=CC=CC=C8</t>
  </si>
  <si>
    <t>Wistar [HanIbm:WIST (SPF)]</t>
  </si>
  <si>
    <t>0, 2500, 5000, or 10,000 ppm equivalent to 0, 150, 380, or 756 mg/kg bw/day in males and 0, 162, 425, or 836 mg/kg bw/day in females. Note: The tested substance was a blend of the target substance Doverphos S-9228 (diphosphite, 48%), the structurally analogous diphosphate (Doverphos S-9228 diphosphate, 48%), and 2,4 dicumyl phenol (a presumed hydrolysis product, 4%). 10,000 ppm is 756 (M) and 836 (F) mg/kg bw/day of test material or 363 (M) and 401 (F) of Doverphos S-9228.</t>
  </si>
  <si>
    <t>The only treatment-related effect noted in this study was a slight increase in alkaline phosphatase (ALP) activity in males of group 4 (10,000 ppm), but not in females. The NOEL for Doverphos S-9228 B is considered to be 5,000 ppm for males and 10,000 ppm for females in this study. The NOAEL for Doverphos S-9228 B is 10,000 ppm for both sexes. The dietary concentration of 10,000 ppm corresponded to a mean nominal Doverphos S-9228 B intake of 756 or 836 mg/kg bw/day in male or female rats, respectively. At the NOAEL, intake of the target substance, Doversphos S-9228, is calculated to be 363 mg/kg/day for males and 401 mg/kg/day for females (48% of the total dose).</t>
  </si>
  <si>
    <t>Dover Chemical Corporation, 1997</t>
  </si>
  <si>
    <t xml:space="preserve">Dover Chemical Corporation, 1997. 13-Week oral toxicity (Feeding) Study with Doverphos S-9228 B In the Rat. Available from ECHA at https://echa.europa.eu/mt/registration-dossier/-/registered-dossier/11685/7/6/2/?documentUUID=7133e891-d706-4465-ac08-abc58aef3fea </t>
  </si>
  <si>
    <t>3319-31-1</t>
  </si>
  <si>
    <t>Tris(2-ethylhexyl) trimellitate</t>
  </si>
  <si>
    <t>Totm; Kodaflex TOTM; Tris(2-ethylhexyl) benzene-1,2,4-tricarboxylate</t>
  </si>
  <si>
    <t>C33H54O6</t>
  </si>
  <si>
    <t>C=1(C(=CC(=CC1)C(=O)OCC(CCCC)CC)C(=O)OCC(CCCC)CC)C(=O)OCC(CCCC)CC</t>
  </si>
  <si>
    <t>1N,2N,3N,4N,6N,7N,9N,10N,23N,29Y,33N,34bY. Alcohol: 1N,2N,3N,4N,6N,7N,9N,10N,23N,24a(i)Y(Class III). Aromatic ring: 1N,2N,3N,4N,6N,7N,9N,10N,23N,29Y,33N,34N,35aY,38N,39N,40N,41N,42N,43N,44N,45N,28N(Class II)</t>
  </si>
  <si>
    <t>226</t>
  </si>
  <si>
    <t>Approximate doses: 0, 50, 225, or 1,000 mg/kg bw/day. Mean daily achieved doses were 0, 51, 226, or 992 mg/kg bw/day for males and 0, 52, 233, or 1,023 mg/kg bw/day for females.</t>
  </si>
  <si>
    <t>Thrombocytosis and neutrophilia were observed in the 1,000 mg/kg bw/day treated animals after the dosing phase but not after the recovery period. Clinical chemistry revealed a statistically signiﬁcant increase of alkaline phosphatase, gamma-glutamyl transferase, cholesterol and sodium, and a decrease of globulin in male rats treated with 225 or 1,000 mg/kg bw/day. These changes were reversible. In females treated with 225 or 1,000 mg/kg bw/day, a decrease of alanine and aspartate transaminases, bilirubin, protein and globulin bile acids were observed as well as an increase of urea and chloride. These changes were reversible except those observed for aspartate aminotransferase and chloride but were of minimal severity. Reversible non-dose-related proteinuria was observed in the treated males. Decreases in absolute and relative spleen weights were observed in males treated with 1,000 mg/kg bw/day but were reversible. Signiﬁcant increases of the absolute weight of the liver were observed in the females treated with 1,000 mg/kg bw/day. Relative weights of the liver were statistically signiﬁcantly increased in males and females of the high-dose group. Absolute and relative weights of the liver in females of the high-dose group were still statistically signiﬁcantly increased at the end of the recovery period. Microscopic observations revealed treatment-related ﬁndings in the liver of animals of both sexes ofthe high-dose group as well as in the spleen of females of the same dose group. In liver, ﬁndings were diffused hepatocytic hypertrophy and increased incidence of extramedullary haematopoiesis compared to animals of the control, low- and mid-dose groups. Extramedullary haematopoiesis was also observed in the spleen of females of the high-dose group. These changes were not observed after the 4-week recovery period. These ﬁndings in relation to the increase of the relative weight of the liver (up to 14% in females and 20% in males in the high-dose group) were considered as adverse.The EFSA Panel concluded that based on the effects observed in the liver in the high-dose group, the NOAEL was 225 mg/kg bw/day.</t>
  </si>
  <si>
    <t>Unknown, n.d. Available from EFSA Panel on Food Contact Materials, Enzymes and Processing Aids (CEP), Silano, V., Barat Baviera, J. M., Bolognesi, C., Chesson, A., Cocconcelli, P. S., ... &amp; Rivière, G. (2019). Safety assessment of the substance trimellitic acid, tris (2‐ethylhexyl) ester, for use in food contact materials. EFSA Journal, 17(10), e05864.</t>
  </si>
  <si>
    <t>109-89-7</t>
  </si>
  <si>
    <t>Diethylamine</t>
  </si>
  <si>
    <t>N,N-Diethylamine; N-ethylethanamine; DEA</t>
  </si>
  <si>
    <t>C4H11N</t>
  </si>
  <si>
    <t>CCNCC</t>
  </si>
  <si>
    <t>F344 [CDF (F-344)/Crl BR]</t>
  </si>
  <si>
    <t xml:space="preserve">0, 25, or 250 ppm diethylamine vapor, 6.5 hr/day, 5 days/ week, for 24 weeks (0, 9.9, or 98.7 mg/kg bw/day)
</t>
  </si>
  <si>
    <t xml:space="preserve">During the first 2 weeks of exposure, the rats exposed at 250 ppm DEA did not gain weight. After 2 weeks, however, the rate of weight gain of these rats was greater than that of controls. Nevertheless, mean body weights for both sexes of rats exposed at 250 ppm DEA remained depressed compared to controls throughout the study. Sneezing, tearing, and reddened noses were seen in rats exposed at 250 ppm DEA. Histopathologic examinations revealed lesions of the nasal mucosa of rats exposed at 250 ppm DEA (rats exposed at 25 ppm were not evaluated). These lesions of the respiratory epithelium consisted of squamous metaplasia, suppurative rhinitis, and lymphoid hyperplasia. There were no pronounced treatment-related effects on organ weights, hematology, or clinical chemistry indices except for blood urea nitrogen which was evaluated in rats of both sexes exposed at 250 ppm DEA for 24 weeks. In contrast to the high-dose animals, no treatment-related effects were observed in rats intermittently exposed at 25 ppm DEA for up to 24 weeks.
</t>
  </si>
  <si>
    <t xml:space="preserve">Lynch et al., 1986
</t>
  </si>
  <si>
    <t xml:space="preserve">Lynch, D. W., Moorman, W. J., Stober, P., Lewis, T. R., &amp; Iverson, W. O. (1986). Subchronic inhalation of diethylamine vapor in Fischer-344 rats: Organ system toxicity. Toxicological Sciences, 6(3), 559-565.
</t>
  </si>
  <si>
    <t>24295-03-2</t>
  </si>
  <si>
    <t>2-Acetylthiazole</t>
  </si>
  <si>
    <t>1-(1,3-Thiazol-2-yl)ethanone; 1-(1,3-Thiazol-2-yl)ethan-1-one</t>
  </si>
  <si>
    <t>C5H5NOS</t>
  </si>
  <si>
    <t>C(C)(=O)C=1SC=CN1</t>
  </si>
  <si>
    <t>1N,2N,3N,4N,6N,7N,9N,10Y,11N,12N,13N,15N,16N,17Y,19dY</t>
  </si>
  <si>
    <t>Cfy Wistar</t>
  </si>
  <si>
    <t>0, 100, 1000, or 10,000 ppm corresponding to 0, 5, 50, or 500 mg/kg bw/day. The highest dose was maintained for 6 weeks and then raised to 1000 mg/kg bw/day for 7 weeks: time weighed average dose: 769 mg/kg bw/day.</t>
  </si>
  <si>
    <t>Reduced body weight and food intake were seen at doses of 50 mg/kg bw per day and above, and decreased food conversion efficiency at the highest dose. At necropsy, the relative weights of the liver, adrenals and thyroid were increased in animals at the highest dose. Gross examination showed occasional pallor and mottling of kidneys in some rats, but these findings were not considered significant. Histopathological examination of 13 tissues from five animals at the highest dose revealed minimal fatty changes in the liver. Histopathological examination of the livers of five animals at the low and intermediate doses showed no evidence of treatment-related changes. NOEL: 50 mg/kg bw/day, NOAEL: 250 mg/kg bw/day.</t>
  </si>
  <si>
    <t>145650-60-8</t>
  </si>
  <si>
    <t>Bis(2,4-ditert-butyl-6-methylphenyl)ethyl phosphite</t>
  </si>
  <si>
    <t xml:space="preserve">Irgafos 38
</t>
  </si>
  <si>
    <t>C32H51O3P</t>
  </si>
  <si>
    <t>CCOP(OC1=C(C=C(C=C1C(C)(C)C)C(C)(C)C)C)OC2=C(C=C(C=C2C(C)(C)C)C(C)(C)C)C</t>
  </si>
  <si>
    <t>0, 10, 50, 200, or 1000 mg/kg bw/day</t>
  </si>
  <si>
    <t>The mean values for alkaline phosphatase activity were higher in high-dose animals relative to control values at Days 52 and 87 (Weeks 8 and 13, respectively). The progressively increasing alkaline phosphatase values noted for most high-dose animals at Days 52 and 87 are attributed to the administration of the test item and correlate with the elevated liver weights noted in this group at terminal sacrifice.The mean absolute liver weight, liver-to-body weight percentage, and liver-to-brain weight ratio were significantly higher in high-dose animals. The increased mean liver values in high-dose animals correlated with the microscopic observation of centrilobular to diffuse hepatocellular hypertrophy, centrilobular to midzonal hepatocellular cytoplasmic clearing, and the presence of hepatocellular eosinophilic inclusions noted in these animals. The incidence and severity of centrilobular to diffuse hepatocellular hypertrophy and centrilobular to midzonal hepatocellular cytoplasmic clearing in the livers were increased in animals which received 200 and 1000 mg/kg bw/day of the test material. The incidence of hepatocellular eosinophilic inclusions in the liver was increased in animals which received 1000 mg/kg bw/day. Hepatocellular eosinophilic inclusions in the liver were seen in all males and in one female of the high dose group. These liver lesions apparently correlated with the increased liver weights and alkaline phosphatase activity.</t>
  </si>
  <si>
    <t>Covance Labs, 1999</t>
  </si>
  <si>
    <t>108-99-6</t>
  </si>
  <si>
    <t>Beta-Picoline</t>
  </si>
  <si>
    <t>3-Methylpyridine; 3-Picoline</t>
  </si>
  <si>
    <t>C6H7N</t>
  </si>
  <si>
    <t>CC1=CN=CC=C1</t>
  </si>
  <si>
    <t xml:space="preserve">0, 156.25, 312.5, or 625 mg β-picoline/L drinking water equivalent to average daily doses of approximately 0, 6, 12, or 22 mg β-picoline/kg bw for males and 0, 7, 14, or 26 mg/kg bw/day for females) for 728-735 days. </t>
  </si>
  <si>
    <t>Lung (carcinogenesis)</t>
  </si>
  <si>
    <t>Mean bodyweight of 625 mg/L males were slightly less than controls throughout the study and were 10% less at the end of the study. In 625 mg/L females, mean bodyweight was slightly less than controls, and 9% less for the last 16 weeks of the study. This was concurrent with a decreased water consumption in 625 mg/L in male and female rats. In males, alveolar/bronchiolar carcinoma occurred in the 312.5 and 625 mg/L groups; four incidences in 312.5 mg/L and two incidences in 625 mg/L males were observed. While the incidence did not reach significance, this neoplasm has not occurred in the historical controls for drinking water studies and the 8% incidence exceeded the historical control range for all routes of administration. Incidences of alveolar/bronchiolar adenomas was increased in all exposed female rats; however, the neoplasm only reached significance in the 625 mg/L dose group. This neoplasm also slightly exceeded the historical control range for drinking water studies and all other routes of administration. Note: ECHA NOAEL for males is 12 mg/kg bw/day and females it is 14 mg/kg bw/day.</t>
  </si>
  <si>
    <t>NTP, 2014</t>
  </si>
  <si>
    <t>67-66-3</t>
  </si>
  <si>
    <t>Chloroform</t>
  </si>
  <si>
    <t>1,1,1-Trichloromethane; Trichloromethane</t>
  </si>
  <si>
    <t>CHCl3</t>
  </si>
  <si>
    <t>C(Cl)(Cl)Cl</t>
  </si>
  <si>
    <t>ICI</t>
  </si>
  <si>
    <t>0, 17, or 60 mg/kg 6 days a week for 80 weeks followed by 13 to 24 weeks of observation. Dosage schedule (6/7) adjusted dose levels are 0, 15, or 51 mg/kg bw/day.</t>
  </si>
  <si>
    <t>A slight increase in moderate to severe fatty degeneration of the liver was seen in ICI mice given 60 mg/kg but not 17 mg/kg. Kidney tumors were statistically higher in high-dose male mice than in controls.</t>
  </si>
  <si>
    <t>87-62-7</t>
  </si>
  <si>
    <t>2,6-Dimethylaniline</t>
  </si>
  <si>
    <t>2,6-Xylidine; 2-Amino-m-xylene; o-Xylidine</t>
  </si>
  <si>
    <t>C8H11N</t>
  </si>
  <si>
    <t>Cc1cccc(C)c1N</t>
  </si>
  <si>
    <t>Sprague-Dawley [Charles River CRL:COBS CD (SD) BR outbred albino]</t>
  </si>
  <si>
    <t>15</t>
  </si>
  <si>
    <t>0, 300, 1,000, or 3,000 ppm corresponding to approximately 0, 15, 50, or 150 mg/kg bw/day</t>
  </si>
  <si>
    <t>Nasal cavity</t>
  </si>
  <si>
    <t>During most of the 2-year studies, high dose male and female rats showed a reduction (greater than 10%) in body weight gain. Survival in the high dose male rats was significantly reduced relative to that in controls. Survival also was reduced in the 1,000-ppm group. The epithelium of the nasal cavity was the primary site of compound-related neoplastic and nonneoplastic lesions. The incidences of both papillomas and carcinomas of the nasal cavity were significantly increased in high dose male and female rats. Carcinomas or adenocarcinomas (combined) occurred in 28/56 high dose males, 24/56 high dose females, and 1/56 mid dose females. Papillary adenomas occurred in 10/56 high dose males, 2/56 mid dose males, and 6/56 high dose females. None occurred in the other groups. The carcinomas were highly invasive and frequently destroyed the nasal turbinates and nasal septum. Metastasis to the brain was present in 5/56 male and 7/56 females high dose rats. Malignant mesenchymal tumors were observed in the nasal cavity. Rhabdomyosarcomas occurred in two high dose male rats and two high dose female rats. These rare malignant tumors have not been previously reported at this site in Sprague Dawley rats. Malignant mixed tumors having features of adenocarcinomas and rhabdomyosarcomas were reported in one high dose male and one high dose female rat. One undifferentiated sarcoma was seen in a high dose female rat. The nonneoplastic lesions observed in the nasal cavity included acute inflammation, epithelial hyperplasia, and squamous metaplasia. The incidences of subcutaneous tissue fibromas were increased in high dose male and female rats and were dose related. Subcutaneous fibrosarcomas were observed in three high dose females, one high dose male, one mid dose female, one low dose male, and one control female. A significant dose-related increase occurred in the incidence of female rats with neoplastic nodules of the liver. This increase was significant in the high dose group by the incidental tumor test.</t>
  </si>
  <si>
    <t>National Toxicology Program. NTP Toxicology and Carcinogenesis Studies of 2,6-Xylidine (2,6-Dimethylaniline) (CAS No. 87-62-7) in Charles River CD Rats (Feed Studies). Natl Toxicol Program Tech Rep Ser. 1990 Jan;278:1-138. PMID: 12748701. Available at https://ntp.niehs.nih.gov/ntp/htdocs/lt_rpts/tr278.pdf</t>
  </si>
  <si>
    <t>623-30-3</t>
  </si>
  <si>
    <t>3-(2-Furyl)acrolein</t>
  </si>
  <si>
    <t>Furylacrolein; beta-2-Furanacrolein; (E)-3-(furan-2-yl)prop-2-enal</t>
  </si>
  <si>
    <t>C7H6O2</t>
  </si>
  <si>
    <t>C1=COC(=C1)/C=C/C=O</t>
  </si>
  <si>
    <t>45</t>
  </si>
  <si>
    <t>0, 5, 45, or 405 mg/kg bw/day</t>
  </si>
  <si>
    <t>Liver and forestomach</t>
  </si>
  <si>
    <t xml:space="preserve">A significant decease in body weight gain was noted in both sexes in the 405 mg/kg bw/day group when compared to controls at week 4. Decreases in body weight gain were accompanied by decreased food intake, which may have been related to the decreased palatability of the test material. Blood chemistry analysis revealed significant decreases in ALP and glucose levels for the 405 mg/kg bw/day group at 28 days. At 28 days, the mean relative liver weight of females in the high dose group were significantly increased. At 28-days, the relative right and left kidney weights were increased in the high dose group. </t>
  </si>
  <si>
    <t>1124-11-4</t>
  </si>
  <si>
    <t>Tetramethylpyrazine</t>
  </si>
  <si>
    <t>2,3,5,6-Tetramethylpyrazine, Chuanxingzine; Ligustrazine</t>
  </si>
  <si>
    <t>C8H12N2</t>
  </si>
  <si>
    <t>CC1=C(N=C(C(=N1)C)C)C</t>
  </si>
  <si>
    <t xml:space="preserve">0 or 55 (F) and 50 (M) mg/kg bw/day
</t>
  </si>
  <si>
    <t>Food utilization</t>
  </si>
  <si>
    <t xml:space="preserve">Male NOEL: 55 mg/kg bw/day. Females: NOEL not determined; growth rate and food utalization efficiency effects observed at 55 mg/kg/day. These changes were not accompanied by any evidence of pathology.
</t>
  </si>
  <si>
    <t>Oser, 1969</t>
  </si>
  <si>
    <t xml:space="preserve">Oser B.L.  (1969).  90-day feeding study with 2,3,5,6-tetramethyl pyrazine in rats.  Unpublished Report. Summary is available from Adams, T. B., Doull, J., Feron, V. J., Goodman, J. I., Marnett, L. J., Munro, I. C., ... &amp; Wagner, B. M. (2002). The FEMA GRAS assessment of pyrazine derivatives used as flavor ingredients. Food and chemical toxicology, 40(4), 429-451.
</t>
  </si>
  <si>
    <t>2847-30-5</t>
  </si>
  <si>
    <t>Methylmethoxypyrazine (70-80% 2,3-isomer and 20-30% 2,5- and 2,6-isomers)</t>
  </si>
  <si>
    <t>2-Methoxy-3-methylpyrazine</t>
  </si>
  <si>
    <t>C6H8ON2</t>
  </si>
  <si>
    <t>CC1=NC=CN=C1OC</t>
  </si>
  <si>
    <t>0 or 45.3 (M) or 53.0 (F) mg/kg bw/day</t>
  </si>
  <si>
    <t>Study performed at either a single dose level or multiple dose levels that produced no adverse effects. Therefore, this dose level is not a true NOAEL, but just the highest dose tested that produced no adverse effects. The actual NOAEL could be higher.</t>
  </si>
  <si>
    <t>Posternak et al., 1969</t>
  </si>
  <si>
    <t>Posternak, J. M., Linder, A., &amp; Vodoz, C. A. (1969). Summaries of toxicological data: toxicological tests on flavouring matters. Food and Cosmetics Toxicology, 7, 405-407</t>
  </si>
  <si>
    <t>2082-79-3</t>
  </si>
  <si>
    <t>Irganox 1076</t>
  </si>
  <si>
    <t>Octadecyl 3-(3,5-di-tert-butyl-4-hydroxyphenyl)propionate; Octadecyl 3-(3,5-ditert-butyl-4-hydroxyphenyl)propanoate</t>
  </si>
  <si>
    <t>C35H62O3</t>
  </si>
  <si>
    <t>CC(C)(C)C=1C=C(C=C(C1O)C(C)(C)C)CCC(=O)OCCCCCCCCCCCCCCCCCC</t>
  </si>
  <si>
    <t>1N,2N,3N,4N,6N,7N,9N,10N,23N,29Y,33N,34bY. Phenol: Q1 to 41a&amp;bY (Class III), alcohol: Q1aY (Class I)</t>
  </si>
  <si>
    <t>CFY Sprague-Dawley</t>
  </si>
  <si>
    <t>64</t>
  </si>
  <si>
    <t xml:space="preserve">0, 500, 1500, or 5000 ppm equivalent to 0, 22, 64, or 218 mg/kg bw/day in males and 0, 27, 81, or 275 mg/kg bw/day in females
</t>
  </si>
  <si>
    <t>Body weight gain and organ weights</t>
  </si>
  <si>
    <t>Food intake was reduced in female animals at the 5000 ppm exposure level during the entire treatment period and among females in the 1500 ppm exposure group during the first 80 weeks of treatment. Females in the 5000 ppm treatment group exhibited significantly reduced body weight gain for the first 52 weeks on study compared to controls. Although a larger volume of more dilute urine was excreted by the 5000 ppm exposure group at weeks 13 (male) and 26 (both sexes), no significant effect on water intake as observed. Urinalysis and renal histopathology were unremarkable, and there was no other evidence of a physiological effect that could result in increased urinary output. Thus, this effect was not considered adverse. Liver (male), thyroid (male, female), and adrenal (female) weights in the 5000 ppm group were significantly different from control. A NOAEL was set at 1500 ppm (64 mg/kg bw/day (female) or 81 mg/kg bw/day (male)) based on decreased body weight gain in females and changes in organ weights at 5000 ppm (both sexes).</t>
  </si>
  <si>
    <t>Hunter et al., 1974</t>
  </si>
  <si>
    <t>B. Hunter, C. Graham, A.E. Street, R. Heywood, D.E. Prentice. Long-term Feeding of TK10 044 to Rats (1974) (Unpublished report from Huntingdon Research Centre submitted to FDA by Ciba Geighy Corp). Available from Neal-Kluever, A. P., Bailey, A. B., &amp; Hatwell, K. R. (2015). Safety assessment for octadecyl 3-(3, 5-di-tert-butyl-4-hydroxyphenyl)-propionate (CAS Reg. No. 2082-79-3) from use in food contact applications. Food and Chemical Toxicology, 86, 176-190.</t>
  </si>
  <si>
    <t xml:space="preserve">68424-85-1
</t>
  </si>
  <si>
    <t xml:space="preserve">Alkyl (C12-C16) dimethyl benzyl ammonium chloride
</t>
  </si>
  <si>
    <t xml:space="preserve">ADBAC
</t>
  </si>
  <si>
    <t>C23H42ClN</t>
  </si>
  <si>
    <t>CCCCCCCCCCCCCC[N+](C)(C)CC1=CC=CC=C1.[Cl-]</t>
  </si>
  <si>
    <t>0, 300, 1000, or 2000 ppm corresponding to nominal doses of 0, 13, 44, or 88 mg/kg bw/day in males and 0, 17, 57, or 116 mg/kg bw/day in females</t>
  </si>
  <si>
    <t>Significant decreases in group mean body weight were observed in male rats at the 2000 ppm dose level during weeks 1-26 of the study and then sporadically thereafter. Body weights of high dose female rats were also significantly decreased during weeks 1-60 of the study. Body weight gain was decreased 11% on average in high dose males and 14% in high dose females. There were no significant treatment-related effects on clinical chemistry, hematology, or urinalysis. No treatment-related non neoplastic gross or microscopic lesions were evident in any of the treated groups of rats. There was no evidence of carcinogenicity of ADBAC in this study. The systemic toxicity NOAEL = 1000 ppm, (44 mg/kg/day [M]; 57 mg/kg/day [F]), and the Systemic toxicity LOAEL = 2000 ppm (88 mg/kg/day [M]; 116 mg/kg/day [F], based on decreased body weight and weight gain.) FDA notes that no food consumption data is available, hence it is unknown whether the body weight  decrease is truly adverse or if it is a palatability issue.</t>
  </si>
  <si>
    <t xml:space="preserve">Gill et al., 1991
</t>
  </si>
  <si>
    <t>65140-91-2</t>
  </si>
  <si>
    <t>Calcium bis[monoethyl-3(3,5-di-tert-butyl-4-hydroxybenzyl)phosponate]</t>
  </si>
  <si>
    <t>Calcium diethyl bis(((3,5-bis(1,1-dimethylethyl)-4-hydroxyphenyl)methyl)phosphonate); Calcium;(3,5-ditert-butyl-4-hydroxyphenyl)methyl-ethoxyphosphinate. Note: weight (694.84) corrected (2 subjunits)</t>
  </si>
  <si>
    <t>C34H56O8P2Ca</t>
  </si>
  <si>
    <t xml:space="preserve">CCOP(=O)(Cc1cc(c(c(c1)C(C)(C)C)O)C(C)(C)C)[O-].CCOP(=O)(Cc1cc(c(c(c1)C(C)(C)C)O)C(C)(C)C)[O-].[Ca+2] </t>
  </si>
  <si>
    <t>0, 700, 2000, or 6000 ppm equivalent to 0, 40, 122, or 376 mg/kg bw/day for males and 0, 48, 136, or 420 mg/kg bw/day for females for 13 weeks followed by 4 weeks of recovery period</t>
  </si>
  <si>
    <t>At 6000 ppm, there was evidence of reduced grooming activity among the majority of males and females, slight impairment of growth during the first 6 weeks of treatment, lower efficiency of food utilization, increases in the number of neutrophilic cells at week 4 (but not at week 12 or 17), elevated SAP levels among males at weeks 4 and 12 (but not during the recovery period). At 2000 and 700 ppm, no treatment related effects were noted.</t>
  </si>
  <si>
    <t>Unknown, 1979. Available from ECHA at https://echa.europa.eu/registration-dossier/-/registered-dossier/10576/7/6/2/?documentUUID=96602cb6-f01e-47fe-82b3-b298aaf03640</t>
  </si>
  <si>
    <t>100-42-5</t>
  </si>
  <si>
    <t>Styrene</t>
  </si>
  <si>
    <t>Vinylbenzene, phenylethylene</t>
  </si>
  <si>
    <t>C8H8</t>
  </si>
  <si>
    <t>C=CC1=CC=CC=C1</t>
  </si>
  <si>
    <t>1N,2N,3N,4N,6N,7N,9N,10N,23N,29Y,33N,34N,35aY,38N,39N,40N,41N,42N,43N,44N,45N,28gY</t>
  </si>
  <si>
    <t>Sprague-Dawley [Charles River COBS CD (SD)]</t>
  </si>
  <si>
    <t>0, 125, or 250 ppm in drinking water equivalent to approximately 0, 7.7, or 14 mg/kg bw/day for the males and 0, 12, or 21 mg/kg bw/day for the females.</t>
  </si>
  <si>
    <t xml:space="preserve">The terminal bodyweights of the high dosage females were less than that of the controls (significant at certain time points). Study authors: Slight variabilities were noted in several reproductive parameters monitored. The most striking of these was an apparent reduction in the 21-day survival of high-dose F1 pups, and a loss of breeding efficiency in F3 parents. Conclusions about these two findings must be carefully drawn because mitigating factors exist. In each case, the apparent effect was traced to a single or two individual animals or litters.
</t>
  </si>
  <si>
    <t>Beliles et al., 1985</t>
  </si>
  <si>
    <t>128-37-0</t>
  </si>
  <si>
    <t>Butylated hydroxytoluene</t>
  </si>
  <si>
    <t>2,6-Di-tert-butyl-4-methylphenol; 2,6-Di-tert-butyl-p-cresol; 2,6-Ditert-butyl-4-methylphenol</t>
  </si>
  <si>
    <t>CC1=CC(=C(C(=C1)C(C)(C)C)O)C(C)(C)C</t>
  </si>
  <si>
    <t>&gt;728</t>
  </si>
  <si>
    <t>F0: 0, 25, 100, or 500 mg/kg bw/day and F1: 0, 25, or 250 mg/kg bw/day. Note: while the duration is unclear, it was at least 728 days or more.</t>
  </si>
  <si>
    <t>F0: Male and female rats dosed with 500 mg BHT/kg/day showed a statistically significant reduction in body-weight gain. The average birth weights of the F1 pups in the middle- and high-dose groups were slightly lower than the average weight in the control group. During the lactation period the pups in the BHT-treated groups showed a dose-related depression of body-weight gain. Thus the body weight of pups at weaning was 5, 7 and 41% lower than that of the controls in the groups given 25, 100 and 500 mg BHT/kg/day, respectively. F1: The lower body weights in F1 rats given 250 mg BHT/kg differed from the control values by up to 21% for males and 16% for females. In the 100-mg/kg group these differences were up to 11% (males) and 10% (females). The incidences of hepatocellular adenomas and carcinomas in males and of hepatocellular adenomas in females were higher in F1 rats treated with BHT than in the control. The overall numbers of F1 rats bearing a malignant tumour (males and females) or multiple tumours (females) appears to be slightly but not significantly enhanced in the high-dose group compared to corresponding numbers in the controls.</t>
  </si>
  <si>
    <t>Olsen et al., 1986</t>
  </si>
  <si>
    <t>Olsen, P., Meyer, O., Bille, N., &amp; Würtzen, G. (1986). Carcinogenicity study on butylated hydroxytoluene (BHT) in Wistar rats exposed in utero. Food and chemical toxicology, 24(1), 1-12.</t>
  </si>
  <si>
    <t>123-91-1</t>
  </si>
  <si>
    <t>1,4-Dioxane</t>
  </si>
  <si>
    <t>Diethylene ether; 1,4-Diethylene dioxide</t>
  </si>
  <si>
    <t>C1COCCO1</t>
  </si>
  <si>
    <t>0, 0.01, 0.1, or 1.0% in the drinking water (mean daily doses of 0, 9.6, 94, or 1,015 mg/kg bw/day for male rats and 0, 19, 148, or 1,599 mg/kg bw/day for female rats)</t>
  </si>
  <si>
    <t xml:space="preserve">Both sexes of rats maintained on water containing 1.0% dioxane had significantly greater mortality during the first four months of the study. Evidence of both hepatic and renal degenerative changes were observed in these rats. Within two days after initiating the study, the body weights of both male and female rats drinking water containing 1.0% dioxane were significantly lower than those of the controls. The body weights remained depressed throughout the two years. The only significant alteration noted in the terminal organ weights was a significantly elevated liver weight and liver weight:body weight ratio in rats receiving 1.0% dioxane. Gross and histopathologic examination of tissues from rats receiving water containing 1.0 and 0.1% dioxane revealed variable degrees of renal tubular epithelial and hepatocellular degeneration and necrosis. In addition, rats receiving 1.0 or 0.1% dioxane showed evidence of hepatic regeneration as indicated by hepatocellular hyperplastic nodule formation and evidence of renal tubular regeneration as indicated by increased tubular epithelial regenerative activity. None of these changes were observed in rats maintained on water containing 0.01% dioxane. At 1.0% dioxane, there was a significant increase in the incidence of hepatic tumors. Nasal carcinomas also occured; these hepatic and nasal tumors were considered to be related to treatment with 1% dioxane. The NOAEL in this study was 0.01% 1,4-dioxane, equal to 9.6 or 19 mg/kg bw in males and females, respectively. </t>
  </si>
  <si>
    <t>Kociba et al., 1974</t>
  </si>
  <si>
    <t>51-28-5</t>
  </si>
  <si>
    <t>2,4-Dinitrophenol</t>
  </si>
  <si>
    <t>Aldifen; Solfo Black B</t>
  </si>
  <si>
    <t>C6H4N2O5</t>
  </si>
  <si>
    <t>C1=CC(=C(C=C1[N+](=O)[O-])[N+](=O)[O-])O</t>
  </si>
  <si>
    <t>Series I: 0, 0.0002, 0.001, or 0.005%. Series II: 0, 0.001, 0.005, 0.01, or 0.02%. Series III: 0, 0.02, 0.04, 0.06, 0.08, , 0.12, or 0.24%. NOAEL: 0.04% and LOAEL: 0.06% correspond to approximately 20 and 30 mg/kg bw/day. Highest dose animals lived for over 600 days.</t>
  </si>
  <si>
    <t>Decreased growth rate/body weight</t>
  </si>
  <si>
    <t>Series I and II animals: no toxicity observed at these levels. Series III: The rats receiving concentrations of 0.02 and 0.04% grew at substantially the same rate as the controls. With concentrations of from 0.06 to 0.12% in the diet, the growth was definitely retarded and the animals attained a final weight some 75 grams lighter than the controls. The food intake of the controls tended to be a little higher than of the other rats during the last half of the experiment, but this was not true during the first 400 days, when the growth differences were also present. With the concentration of 0.24% the rats failed to eat or grow, and died promptly.</t>
  </si>
  <si>
    <t>Unknown, 1938</t>
  </si>
  <si>
    <t xml:space="preserve">Unknown, 1938. Available from ECHA at https://echa.europa.eu/mt/registration-dossier/-/registered-dossier/10875/7/6/2/?documentUUID=8cc68bea-5173-4a18-b56b-efbb06725c24 </t>
  </si>
  <si>
    <t>79-39-0</t>
  </si>
  <si>
    <t>Methacrylamide</t>
  </si>
  <si>
    <t>2-Methylacrylamide; 2-Methylprop-2-enamide</t>
  </si>
  <si>
    <t>CC(=C)C(=O)N</t>
  </si>
  <si>
    <t>1N,2N,3N,4N,6N,7N,9N,10N,23Y,24N,25N,26bY,27N,28lY</t>
  </si>
  <si>
    <t xml:space="preserve">0, 200, 400, 800, or 1200 ppm in drinking water corresponding to ca. 0, 4.6, 9.1, 19.5, or 31.6 mg/kg bw/day
</t>
  </si>
  <si>
    <t xml:space="preserve">Multiple (neurological)
</t>
  </si>
  <si>
    <t xml:space="preserve">At 800 ppm (ca. 19.5 mg/kg/day) and higher, reduction in the rotarod performance, distension of the urinary bladder, shrinkage and loss of myelinated fibers of sciatic nerve, and atrophy of gastrocnemius muscle were observed. Symptoms of peripheral neuropathy including decrease in grip strength and abnormal gait were noted in the highest dose group. Serum total cholesterol and phospholipid content were increased significantly at the highest dose. </t>
  </si>
  <si>
    <t>Aratani, 1993</t>
  </si>
  <si>
    <t>7398-69-8</t>
  </si>
  <si>
    <t>Diallyldimethylammonium chloride</t>
  </si>
  <si>
    <t>DADMAC; N-allyl-N,N-dimethylprop-2-en-1-aminium chloride; Dimethyl-bis(prop-2-enyl)azanium;chloride</t>
  </si>
  <si>
    <t>C8H16ClN</t>
  </si>
  <si>
    <t>C[N+](CC=C)(CC=C)C.[Cl-]</t>
  </si>
  <si>
    <t xml:space="preserve">0, 5, 50, or 500 mg/kg bw/day
</t>
  </si>
  <si>
    <t xml:space="preserve">The NOAEL for this study is 50 mg/kg/day based on decreased body weight gain.
</t>
  </si>
  <si>
    <t>Sterner, 1976</t>
  </si>
  <si>
    <t xml:space="preserve">Sterner, W. (1976). 13 Weeks Oral Toxicity Feeding Study with Monomer in Rats. International Bioresearch Laboratories, Hanover, Germany. Available from 201-15208A Test Plan for Diallyldimethylammonium chloride (DADMAC), 2004, at http://www.heritagesystemsinc.com/Downloads/WhitePapers/DADMAC-Environmental-Fate.pdf
</t>
  </si>
  <si>
    <t>124-30-1</t>
  </si>
  <si>
    <t>1-Octadecanamine</t>
  </si>
  <si>
    <t>1-Octadecanamine; Stearylamine; 1-Aminooctadecane; Octadecan-1-amine; Octadecylamine</t>
  </si>
  <si>
    <t>C18H39N</t>
  </si>
  <si>
    <t>C(CCCCCCCCCCCCCCCCC)N</t>
  </si>
  <si>
    <t>1N,2N,3N,4N,6N,7N,9N,10N,23Y,24N,25aY</t>
  </si>
  <si>
    <t>27.15</t>
  </si>
  <si>
    <t xml:space="preserve">0, 20, 100, 200, or 500 ppm equivalent to 0, 1.05, 5.79, 10.68, or 27.15 mg/kg bw/day for males and 0, 1.20, 5.80, 10.08, or 28.20 mg/kg bw/day for females (ECHA)
</t>
  </si>
  <si>
    <t>Deichmann et al., 1957</t>
  </si>
  <si>
    <t>55418-52-5</t>
  </si>
  <si>
    <t>Piperonyl acetone</t>
  </si>
  <si>
    <t>Piperonylacetone; 4-(1,3-Benzodioxol-5-yl)butan-2-one; 4-(3,4-
Methylenedioxyphenyl)-2-
butanone</t>
  </si>
  <si>
    <t>C11H12O3</t>
  </si>
  <si>
    <t>CC(=O)CCC1=CC2=C(C=C1)OCO2</t>
  </si>
  <si>
    <t xml:space="preserve">0, or 57.3 (M) and 66.1 (F) mg/kg bw/day </t>
  </si>
  <si>
    <t>745047-53-4</t>
  </si>
  <si>
    <t>N1-(2,4-Dimethoxybenzyl)-N2-(2-(pyridin-2-YL)ethyl)oxalamide</t>
  </si>
  <si>
    <t>N'-[(2,4-dimethoxyphenyl)methyl]-N-(2-pyridin-2-ylethyl)oxamide</t>
  </si>
  <si>
    <t>C18H21N3O4</t>
  </si>
  <si>
    <t>COC1=C(CNC(C(=O)NCCC2=NC=CC=C2)=O)C=CC(=C1)OC</t>
  </si>
  <si>
    <t>1N,2N,3g(xii)Y</t>
  </si>
  <si>
    <t xml:space="preserve">Sprague-Dawley [Crl:CD(SD) IGS BR]
</t>
  </si>
  <si>
    <t>0, 10, 30, or 100 mg/kg bw/day for 92-93 days</t>
  </si>
  <si>
    <t>Kot, 2005</t>
  </si>
  <si>
    <t>3806-34-6</t>
  </si>
  <si>
    <t>Distearyl pentaerythritol diphosphite</t>
  </si>
  <si>
    <t>3,9-Dioctadecoxy-2,4,8,10-tetraoxa-3,9-diphosphaspiro[5.5]undecane; 3,9-Bis(octadecyloxy)-2,4,8,10-tetraoxa-3,9-diphosphaspiro[5.5]undecane</t>
  </si>
  <si>
    <t>C41H82O6P2</t>
  </si>
  <si>
    <t>C(CCCCCCCCCCCCCCCCC)OP1OCC2(CO1)COP(OC2)OCCCCCCCCCCCCCCCCCC</t>
  </si>
  <si>
    <t>0, 300, 1,000, or 3,000 ppm. The concentration of 3,000 ppm is equal to 212.9 mg/kg bw/day in males and 219.6 mg/kg bw/day in females based on total feed consumption data and time weighed average body weight.</t>
  </si>
  <si>
    <t>Six deaths occurred during the study. All of these deaths resulted from trauma incurred during the collection of blood samples. These deaths occurred in the control as well as the test groups and were not attributed to the ingestion of the test material. There were no untoward behavioural reactions among any of the animals during the study. No significant differences were noted, in body weights and total weight gains, between test and control rats and food consumption was comparable between control and treatment rats. Hematology, clinical chemistry, and urinalysis were unremarkable. A significant difference in the liver to bodyweight ratio was observed in rats treated at 3,000 ppm, however, the difference was considered to be normal for a random population of albino rats. The lack of any consistent dietary or sex related response indicates that none of the intergroup differences were related to the ingestion of the test material. No outstanding differences were noted between test and control rats upon gross pathological examination. Lesions were observed in some animals, most frequently in the trachea and lungs, indicating chronic murine pneumonia. These findings were noted in control as well as treated animals and were therefore considered not to be related to treatment with the test material. In the absence of toxicologically significant, adverse effects, the NOAEL was considered to be 3,000 ppm. ECHA: The NOAEL is 3,000 ppm, the highest concentration given, in the absence of adverse effects. The concentration of 3,000 ppm is equal to 212.9 mg/kg bw/day in males and 219.6 mg/kg bw/day in females based on total feed consumption data and time weighed average body weight.</t>
  </si>
  <si>
    <t>Industrial Bio-Test Laboratories, Inc., 1972</t>
  </si>
  <si>
    <t>1504-74-1</t>
  </si>
  <si>
    <t>Ortho-Methoxycinnamaldehyde</t>
  </si>
  <si>
    <t>2-Methoxycinnamaldehyde; (E)-3-(2-methoxyphenyl)prop-2-enal</t>
  </si>
  <si>
    <t>C10H10O2</t>
  </si>
  <si>
    <t>COC1=C(C=CC=O)C=CC=C1</t>
  </si>
  <si>
    <t xml:space="preserve">1N,2N,3N,4N,6N,7N,9N,10N,23N,29Y,33N,34N,35aY,38N,39Y </t>
  </si>
  <si>
    <t>0, or 47.1 (M) or 52.5 (F) mg/kg bw/day</t>
  </si>
  <si>
    <t>Posternak, 1969</t>
  </si>
  <si>
    <t>Posternak, J. M., Linder, A., &amp; Vodoz, C. A. (1969). Summaries of toxicological data: toxicological tests on flavouring matters. Food and Cosmetics Toxicology, 7, 405-407.</t>
  </si>
  <si>
    <t>123-68-2</t>
  </si>
  <si>
    <t>Allyl hexanoate</t>
  </si>
  <si>
    <t>Allyl caproate; Prop-2-enyl hexanoate</t>
  </si>
  <si>
    <t>C9H16O2</t>
  </si>
  <si>
    <t>C(CCCCC)(=O)OCC=C</t>
  </si>
  <si>
    <t xml:space="preserve">0, 15, 65, or 100 mg/kg bw/day </t>
  </si>
  <si>
    <t>In the 100 mg/kg group the following macroscopic effects on the liver were observed: somewhat nodular and wrinkled with granular or rough surface. Microscopic: slight to moderate bile-duct proliferation, some  lobular architectural disarrangement, slight fibrosis, pigment in macrophages; necrotic foci in 2/8 animals examined. In  the 65 mg/kg dose group, very slight bile-duct proliferation was observed in 2 of eight animals studied. The livers of the 15 mg/kg dose group were unaffected by treatment.</t>
  </si>
  <si>
    <t>54857-86-2</t>
  </si>
  <si>
    <t xml:space="preserve">5-(Tetradecyloxy)-2-furancarboxylic acid </t>
  </si>
  <si>
    <t>TOFA; Rmi 14514; 5-(Tetradecyloxy)-2-furoic acid; 5-Tetradecoxyfuran-2-carboxylic acid</t>
  </si>
  <si>
    <t>C19H32O4</t>
  </si>
  <si>
    <t>CCCCCCCCCCCCCCOC1=CC=C(O1)C(=O)O</t>
  </si>
  <si>
    <t>1N,2N,3N,4N,6N,7N,9N,10N,11N,12N,13N,15N,16N,17Y,19N,20a(ii)Y,21N,22Y</t>
  </si>
  <si>
    <t>0, 30, 100, or 300 mg/kg bw/day for 6 months. 300 mg/kg bw/day was reduced to 200 mg/kg bw/day after 6 weeks due to growth retardation.</t>
  </si>
  <si>
    <t xml:space="preserve">Prominent growth retardation at 300 mg/kg, which was somewhat alleviated when the dose was reduced to 200 mg/kg after 6 weeks. At both the 3 and 6-month necropsies, the livers of both males and females exhibited a significant dose-related increase in weight at both 100 and 300 mg/kg. Hepatic change in the form of mild lipid accumulation was noted histopathologically after 6 months of treatment at 100 or 300 mg/kg/day, but was not present at 3 months or after 4 weeks off drug. </t>
  </si>
  <si>
    <t>Gibson et al., 1981</t>
  </si>
  <si>
    <t>Gibson, J. P., Larson, E. J., Yarrington, J. T., Hook, R. H., Kariya, T., &amp; Blohm, T. R. (1981). Toxicity and teratogenicity studies with the hypolipidemic drug RMI 14,514 in rats. Toxicological Sciences, 1(1), 19-25.</t>
  </si>
  <si>
    <t>78-11-5</t>
  </si>
  <si>
    <t>Pentaerythritol tetranitrate</t>
  </si>
  <si>
    <t>PETN; Nitropentaerythrite; [3-Nitrooxy-2,2-bis(nitrooxymethyl)propyl] nitrate</t>
  </si>
  <si>
    <t>C5H8N4O12</t>
  </si>
  <si>
    <t>C(C(CO[N+](=O)[O-])(CO[N+](=O)[O-])CO[N+](=O)[O-])O[N+](=O)[O-]</t>
  </si>
  <si>
    <t>1N,2N,3f(i)Y</t>
  </si>
  <si>
    <t>0, 3,100, 6,200, 12,500, 25,000, or 50,000 ppm of PETN NF (0, 620, 1,240, 2,500, 5,000, or 10,000 ppm PETN) equivalent to 0, 39.1, 88.04, 190, 330, or 630 mg/kg bw/day in males and 0, 42.8, 85.56, 200, 370, or 830 mg/kg bw/day in females (EPA)</t>
  </si>
  <si>
    <t>Brain weight and decreased body weight gain</t>
  </si>
  <si>
    <t>At 50,000 ppm, the body weight of female rats was 93% that of controls, and at 25,000 ppm it was 94%. Brain weight to body weight ratio of females at 12,500 ppm and higher was significantly higher than in controls. Kidney weight to body weight ratio of females at 50,000 ppm was significantly higher than in controls. An adenoma of the Zymbal gland was seen in one female rat that received 50,000 ppm. (Note: marginal increase in this type of neoplasm occured in the 2-year study in treated rats.) EPA: The decreases in body weight for females did not exceed 10% and are not considered to be biologically significant. The increases in relative kidney weights for females are also not considered toxicologically relevant because they were less than 10%. The increases in relative brain weight and the 12% decrease in body-weight gain are considered to be toxicologically relevant. The NOAEL of 85.56 and LOAEL of 200 mg/kg-day are identified based on increased relative brain weight and decreased body-weight gain in female rats.</t>
  </si>
  <si>
    <t>National Toxicology Program Technical Report Series No. 365. Toxicology and Carcinogenesis Studies of Pentaerythritol Tetranitrate (CAS No. 78-11-5) with 80% D-Lactose Monohydrate (PETN, NF) in F344/N Rats and B6C3F1 Mice (Feed Studies). Available from NTP at http://ntp.niehs.nih.gov/ntp/htdocs/lt_rpts/tr365.pdf. Reference for NEL conclusion: EPA (2021) Provisional Peer-Reviewed Toxicity Values for Pentaerythritol Tetranitrate (PETN) (CASRN 78-11-5) at https://cfpub.epa.gov/ncea/pprtv/documents/PentaerythritoltetranitratePETN.pdf</t>
  </si>
  <si>
    <t>1122-62-9</t>
  </si>
  <si>
    <t>2-Acetylpyridine</t>
  </si>
  <si>
    <t>1-Pyridin-2-ylethanone</t>
  </si>
  <si>
    <t>C7H7NO</t>
  </si>
  <si>
    <t>C(C)(=O)C1=NC=CC=C1</t>
  </si>
  <si>
    <t xml:space="preserve">0, 37, 110, 330, or 1000 mg/kg 6 days a week for 13 weeks. Dosing schedule (6/7) adjusted dose levels: 0, 32, 94.3, 283, or 857.1 mg/kg bw/day
</t>
  </si>
  <si>
    <t>Multiple (anemia)</t>
  </si>
  <si>
    <t xml:space="preserve">Females at the highest dose (1000 mg/kg bw/day) exhibited decreased lymphocyte counts and increased neutrophil counts. Slight anaemia was indicated by a decrease in erythrocytes in males at the two higher doses (330 and 1000 mg/kg bw/day) and in females at 110 and 330 mg/kg bw/day. Relative weights of the kidney, liver, and spleen were increased at the highest dose in both males and females. Microscopic examination revealed changes in centrolobular hepatocytes (slightly swollen cells with homogeneous, eosinophilic cytoplasm, individual cell necrosis, and increased number of mitotic figures), slight proliferation of bile duct epithelium, and increased haematopoietic activity in the spleen at the two higher doses (330 and 1000 mg/kg bw/day) in both sexes, with the exception of the hepatic changes, which were observed only at the highest dose (1000 mg/kg bw/day) in females.
</t>
  </si>
  <si>
    <t>Til &amp; Van der Maulen, 1971</t>
  </si>
  <si>
    <t>107-18-6</t>
  </si>
  <si>
    <t>Allyl alcohol</t>
  </si>
  <si>
    <t>Prop-2-en-1-ol</t>
  </si>
  <si>
    <t>C(C=C)O</t>
  </si>
  <si>
    <t>1N,2N,3N,4N,6N,7N,9N,10N,23Y,24N,25N,26aY,27N,28iY</t>
  </si>
  <si>
    <t>0, 50, 100, 200, or 800 ppm in drinking water. Based on water consumption data, these concentration were equivalent to dosages of 0, 4.8, 8.3, 14.0, or 48.2 mg/kg bw/day for males and 0, 6.2, 6.9, 17.1, or 58.4 mg/kg bw/day for females, respectively.</t>
  </si>
  <si>
    <t>Organ weight and kidney</t>
  </si>
  <si>
    <t xml:space="preserve">Food intake and growth were depressed at the 100, 200, and 800 ppm dose levels. The relative organ weights of the liver, kidney, and spleen were significantly increased in a dose-related fashion at all except the 50 ppm level. Several tests of renal function were performed, indicating impaired renal function in males at greater than or equal to 100 ppm (8.3 mg/kg/day) and in females at greater than or equal to 200 ppm (17.1 mg/kg bw/day). OECD NOAEL: 50 ppm. </t>
  </si>
  <si>
    <t>Carpanini et al., 1978</t>
  </si>
  <si>
    <t>66422-95-5</t>
  </si>
  <si>
    <t>2-(2,4-Diaminophenoxy)ethanol;dihydrochloride</t>
  </si>
  <si>
    <t xml:space="preserve">Colipa A42; 2,4-Diaminophenoxyethanol HCl </t>
  </si>
  <si>
    <t>C8H14Cl2N2O2</t>
  </si>
  <si>
    <t>C1=CC(=C(C=C1N)N)OCCO.Cl.Cl</t>
  </si>
  <si>
    <t>1N,2N,3N,4Y,5bY,6N,7N,9N,10N,23N,29Y,33N,34N,35aY,38N,39N,40N,41N,42N,43bY</t>
  </si>
  <si>
    <t xml:space="preserve">No adverse effects observed. Note: in a 13-week study, the LOAEL was established as 100 mg/kg bw/day based on urinary effects, spleen hemosiderosis, and body weight. </t>
  </si>
  <si>
    <t>Fournier, 1978</t>
  </si>
  <si>
    <t>Fournier, P. E. (1978). "Etude de toxicite chronique chez le rat - Colorant capilaire "D" (IMEXINE OAJ) - Laboratoires de L'Oreal". Lab. of "Societe de Recherches Biologiques" - Asnieres, France. Summary is available from the 38th meeting of the SCC (Scientific Committee on Cosmetology), October 10-11, 1988 online at https://ec.europa.eu/health/scientific_committees/consumer_safety/docs/scc_o_8b.pdf. Reference for note on LOAEL: ECHA at https://echa.europa.eu/mt/registration-dossier/-/registered-dossier/10194/7/6/2</t>
  </si>
  <si>
    <t>7414-83-7</t>
  </si>
  <si>
    <t>Etidronate disodium</t>
  </si>
  <si>
    <t>Disodium;hydroxy-[1-hydroxy-1-[hydroxy(oxido)phosphoryl]ethyl]phosphinate</t>
  </si>
  <si>
    <t>C2H6Na2O7P2</t>
  </si>
  <si>
    <t>CC(O)(P(=O)(O)[O-])P(=O)(O)[O-].[Na+].[Na+]</t>
  </si>
  <si>
    <t>Males: 0, 19, 78, or 384 mg/kg bw/day and females: 0, 24, 96, or 493 mg/kg bw/day</t>
  </si>
  <si>
    <t>19/24 mg/kg: no effects reported. 78/96 mg/kg bw/day and higher: haematological disturbances associated with anaemia. Effects seen related to chelation of iron and probable reduction in bioavailability of iron. OECD: . A NOAEL of 19/24 mg/kg bw/day is assigned based on the two year rat study where anaemia was found at the higher doses although this was reversible after 6 months.</t>
  </si>
  <si>
    <t>Huntingdon Research Centre, 1979</t>
  </si>
  <si>
    <t>1192-62-7</t>
  </si>
  <si>
    <t>2-Furyl methyl ketone</t>
  </si>
  <si>
    <t xml:space="preserve">2-Acetylfuran; Acetylfuran; 1-(furan-2-yl)ethanone
</t>
  </si>
  <si>
    <t>CC(=O)C1=CC=CO1</t>
  </si>
  <si>
    <t>0, 5, 25, or 100 mg/kg bw/day</t>
  </si>
  <si>
    <t>Gonad weight</t>
  </si>
  <si>
    <t xml:space="preserve">Increased right and left gonad weights at 100 mg/kg.
</t>
  </si>
  <si>
    <t>87-20-7</t>
  </si>
  <si>
    <t>Isoamyl salicylate</t>
  </si>
  <si>
    <t>3-Methylbutyl 2-hydroxybenzoate</t>
  </si>
  <si>
    <t>C12H16O3</t>
  </si>
  <si>
    <t>CC(C)CCOC(=O)C1=CC=CC=C1O</t>
  </si>
  <si>
    <t>0, 50, 500, or 5000 ppm providing calculated mean intakes of 0, 4.7, 46, or 415 mg/kg bw/day for males and 0, 4.8, 47, or 480 mg/kg bw/day for females</t>
  </si>
  <si>
    <t>At the highest dose level, body weight gain and feed intake were significantly depressed; increased relative kidney weights in both sexes and increased relative spleen and liver weights in females were reported. Approximately 50% of the high-dose animals displayed signs of respiratory infection. Increased relative kidney weights were also reported in mid-dose (47 mg/kg body weight/day) females. There were no histopathological or hematological abnormalities in any animals. The results of the Drake et al. (1975) study support a NOAEL value of 47 mg/kg body weight/day since the only finding at this dose was of increased relative kidney weights in females that had no histopathological correlates. Note: EFSA assigned a NOAEL of 5 mg/kg bw/day to this study. RIFM NOAEL: 47 mg/kg bw/day.</t>
  </si>
  <si>
    <t>Drake,1975</t>
  </si>
  <si>
    <t>Drake, J. P., Gaunt, I. F., Butterworth, K. R., Hooson, J., Hardy, J., &amp; Gangolli, S. D. (1975). Short-term toxicity of isoamyl salicylate in rats. Food and cosmetics toxicology, 13(2), 185-193. References for the note in the NEL description: EFSA Journal 2012;10(12):2994. Scientific Opinion on Flavouring Group Evaluation 20, Revision 4 (FGE.20Rev4): Benzyl alcohols, benzaldehydes, a related acetal, benzoic acids, and related esters from chemical groups 23 and 30 &amp; RIFM: Api, A. M., Belsito, D., Bhatia, S., Bruze, M., Calow, P., Dagli, M. L., ... &amp; Wilcox, D. K. (2015). RIFM fragrance ingredient safety assessment, isoamyl salicylate, CAS registry number 87-20-7. Food and Chemical Toxicology, 84, S110-S121.</t>
  </si>
  <si>
    <t>24382-04-5</t>
  </si>
  <si>
    <t>Sodium malonaldehyde</t>
  </si>
  <si>
    <t>Sodium;propanedial</t>
  </si>
  <si>
    <t>C3H3NaO2</t>
  </si>
  <si>
    <t>[CH-](C=O)C=O.[Na+]</t>
  </si>
  <si>
    <t>1N,2N,3N,4Y,5aY,6N,7N,9N,10N,23Y,24N,25N,26aY,27N,28h(ii)Y</t>
  </si>
  <si>
    <t>0, 30, 60, 125, 250, or 500 mg/kg bw 5 days/week. Dosing schedule (5/7) adjusted dose levels: 0, 21, 43, 89.3, 179, or 357 mg/kg bw/day.</t>
  </si>
  <si>
    <t>Nine of 10 male rats and 10/10 female rats that received 500 mg/kg malonaldehyde, sodium salt, died before the end of the studies. Body weights were reduced by more than 15% in rats receiving 250 or 500 mg/kg. Compound-related nonneoplastic lesions were present in the stomach, testis, and kidney of rats. Focal and multifocal erosive lesions were observed in the gastric mucosa of the glandular stomach in the 500 mg/kg groups of male and female rats. Lesions of the kidney included membranous glomerular nephropathy in the 250 and 500 mg/kg male rats and the 125, 250, and 500 mg/kg female rats and mineralization in the 250 and 500 mg/kg male rats and the 60, 125, 250, and 500 mg/kg female rats. Degeneration of the testicular germinal epithelium was observed in male rats receiving 250 and 500 mg/kg.</t>
  </si>
  <si>
    <t>National Toxicology Program Technical Report Series No. 331. Toxicology and Carcinogenesis Studies of Malonaldehyde Sodium Salt (3-Hydroxy-propenal, Sodium Salt) (CAS No. 24382-04-5) in F344/N Rats and B6C3F1 Mice (Gavage Studies), 1988. Availablefrom NTP at https://ntp.niehs.nih.gov/ntp/htdocs/lt_rpts/tr331.pdf</t>
  </si>
  <si>
    <t>41484-35-9</t>
  </si>
  <si>
    <t>Irganox 1035</t>
  </si>
  <si>
    <t>Fenozan 30; Anox 70; Fenozan 30; 2-[2-[3-(3,5-ditert-butyl-4-hydroxyphenyl)propanoyloxy]ethylsulfanyl]ethyl 3-(3,5-ditert-butyl-4-hydroxyphenyl)propanoate</t>
  </si>
  <si>
    <t>C38H58O6S</t>
  </si>
  <si>
    <t>c1(cc(CCC(=O)OCCSCCOC(CCc2cc(c(c(c2)C(C)(C)C)O)C(C)(C)C)=O)cc(C(C)(C)C)c1O)C(C)(C)C</t>
  </si>
  <si>
    <t>1N,2N,3N,4N,6N,7N,9N,10N,23N,29Y,33N,34bY. Nonaromatic part: 1N,2N,3N,4N,6N,7N,9N,10N,23Y,24N,25N,26a&amp;bY,27N,28N (Class II). Aromatic: Q1 to 35Y,38N,39N,40N,41a&amp;bY (Class III)</t>
  </si>
  <si>
    <t>Tif: RAIf</t>
  </si>
  <si>
    <t>93</t>
  </si>
  <si>
    <t>138</t>
  </si>
  <si>
    <t xml:space="preserve">0, 60, 200, 600, or 2000 ppm. Calculated mean daily intake was approximately 0, 4.4, 12.5, 39, or 138 mg/kg bw for males and 0, 4.5, 13, 40, or 140 mg/kg bw for females for 93-103 days.
</t>
  </si>
  <si>
    <t xml:space="preserve">No death occurred. The body weight gain, the food and water consumption of males and females were similar to the control. No clinical symptoms and no signs of local and/or systemic toxicity were observed and no effects in eye and hearing tests were noted. Haematology and blood chemistry showed no effect associated to the test substance. The organ weight analysis showed a dose-dependent increase of the liver weight at and above 200 ppm in males and at 2000 ppm in females. The only histopathological finding was a minimal hypertrophy in the centrilobular region of the liver in males at and above 600 ppm and females at 2000 ppm. It can be inferred from the observations made during the above study that a "no observable effect level" (NOEL) for the test material when offered to rats continuously in their feed over a period of 3 months is 60 ppm, corresponding to a mean daily intake of 4.4 mg/kg body weight for males and 4.5 mg/kg bw for females. Because the observed changes were considered adaptive in nature, the NOAEL was set 138 mg/kg body weight (highest dose tested)
</t>
  </si>
  <si>
    <t>CIBA-GEIGY, 1984</t>
  </si>
  <si>
    <t>3 Month Toxicity Study in Rats, Final Report, July 4, 1984. GU project no. 820112, Ciba Geigy Limited, Basel, Switzerland. Available from ECHA at https://echa.europa.eu/registration-dossier/-/registered-dossier/10242/7/6/2/?documentUUID=5a08517f-1ae8-4cf8-a7c3-15c21a34b827</t>
  </si>
  <si>
    <t>328-84-7</t>
  </si>
  <si>
    <t>3,4-Dichlorobenzotrifluoride</t>
  </si>
  <si>
    <t xml:space="preserve">1,2-dichloro-4-(trifluoromethyl)benzene
</t>
  </si>
  <si>
    <t>C7H3Cl2F3</t>
  </si>
  <si>
    <t>C1=CC(=C(C=C1C(F)(F)F)Cl)Cl</t>
  </si>
  <si>
    <t xml:space="preserve">Oral: gavage
</t>
  </si>
  <si>
    <t xml:space="preserve">0, 5, 15, or 45 mg/kg bw/day (Parents - daily for 4 weeks prior to mating and through one reproduction period until F1 litters had been weaned. F1 - Day 21 of age; daily for 90 days. Parental rats for 76 to 83 days; weanling at least 90 days)
</t>
  </si>
  <si>
    <t>93-08-3</t>
  </si>
  <si>
    <t>Methyl beta-naphthyl ketone</t>
  </si>
  <si>
    <t>2-Acetylnaphthalene; 1-Naphthalen-2-ylethanone; 2-Acetonaphthone</t>
  </si>
  <si>
    <t>CC(=O)C1=CC2=CC=CC=C2C=C1</t>
  </si>
  <si>
    <t>0, 33.0 (M) and 36.9 (F) mg/kg bw/day</t>
  </si>
  <si>
    <t>3777-69-3</t>
  </si>
  <si>
    <t>2-Pentylfuran</t>
  </si>
  <si>
    <t>2-Amylfuran</t>
  </si>
  <si>
    <t>CCCCCC1=CC=CO1</t>
  </si>
  <si>
    <t>Sprague-Dawley [CRL CD IGS]</t>
  </si>
  <si>
    <t>25.6</t>
  </si>
  <si>
    <t>0 or 25.6 mg/kg bw/day for males and 26.0 mg/kg bw/day for females</t>
  </si>
  <si>
    <t>Shellenberger, 1971</t>
  </si>
  <si>
    <t>1071-83-6</t>
  </si>
  <si>
    <t>Glyphosate</t>
  </si>
  <si>
    <t xml:space="preserve">N-(Phosphonomethyl)glycine; Roundup; 2-(phosphonomethylamino)acetic acid
</t>
  </si>
  <si>
    <t>C3H8NO5P</t>
  </si>
  <si>
    <t>C(C(=O)O)NCP(=O)(O)O</t>
  </si>
  <si>
    <t>CD Sprague-Dawley</t>
  </si>
  <si>
    <t>0, 3, 10, or 30 mg/kg bw/day for three successive generations</t>
  </si>
  <si>
    <t>No treatment-related effects on fertility were noted, nor were any systemic effects in adult rats apparent. Male pups from the F3b mating of the high dose group (30 mg/kg/day) showed an increase in the incidence of unilateral renal tubular dilation.</t>
  </si>
  <si>
    <t>Monsanto Company, 1981</t>
  </si>
  <si>
    <t>61789-80-8</t>
  </si>
  <si>
    <t>Dimethyl di(hydrogenated tallow) ammonium chloride</t>
  </si>
  <si>
    <t>Quaternium-18, Adogen 442, Dihydrogenated tallow dimethyl ammonium chloride, DHTDMAC. Ave. MW: 570</t>
  </si>
  <si>
    <t>Unspecified/ NH4ClN(CH3)2RR'</t>
  </si>
  <si>
    <t>CCCCCCCCCCCCCCCCCC[N+](C)(C)CCCCCCCCCCCCCCCCCC.[Cl-]</t>
  </si>
  <si>
    <t xml:space="preserve">Oral:dietary
</t>
  </si>
  <si>
    <t>0, 14, 140, or 2800 ppm corresponding to approximately 0, 0.5, 5, or 100 mg/kg bw/day</t>
  </si>
  <si>
    <t>Lindberg and Wright, 1971</t>
  </si>
  <si>
    <t>367-51-1</t>
  </si>
  <si>
    <t>Sodium thioglycolate</t>
  </si>
  <si>
    <t>Sodium mercaptoacetate; Sodium 2-sulfanylacetate; Mercaptoacetic acid sodium salt; Sodium;2-sulfanylacetate</t>
  </si>
  <si>
    <t>C2H3NaO2S</t>
  </si>
  <si>
    <t>C(C(=O)[O-])S.[Na+]</t>
  </si>
  <si>
    <t>1N,2N,3N,4Y,5aY,6N,7N,9N,10N,23Y,24N,25N,26a&amp;bY,27N,28n(iii)Y</t>
  </si>
  <si>
    <t>0, 7, 20, or 60 mg/kg bw/day daily</t>
  </si>
  <si>
    <t>At 60 mg a.i./kg/day, one female was prematurely sacrificed for humane reasons on day 14 and one male was found dead on day 90. Changes, which were also noted in the animals sacrificed on schedule, were found in the kidneys of the female sacrificed for humane reasons, and the liver and thymus of both these animals. The vacuolation/microvacuolation of kidney and liver was considered to be related to treatment with sodium thioglycolate. The demise and death of these animals were attributed to treatment with sodium thioglycolate. In surviving animals, hypersalivation, piloerection and/or areas of thinned hair were transiently observed in some animals. At laboratory investigations, marked panleucopenia was noted in both sexes (all the white blood cell subtypes were affected). High mean red blood cell count, hemoglobin concentration, packed cell volume and mean prothrombin time were observed in males and females. However, the bone marrow cellularity and number of megakaryocytes were similar to the control values. Hypoglycemia was noted in males and females, associated with high urea (males and females) and creatinine (males only) levels and low chloride levels (male and female). High fat acid level was observed in males and females. High aspartate aminotransferase (males only) and alanine aminotransferase (males and females) activities were noted. Low mean ß hydroxybutyrate levels, associated with high lactate concentrations, were reported in males and females. Sodium thioglycolate-related changes were noted in the liver of males and females and the kidneys of females. In both organs, there were microvacuolar changes that were considered not to be adverse since they were observed with low incidence and severity. Microvacuolation in the liver was Oil Red O positive, indicating the presence of neutral lipids and a microvesicular lipidosis (syn. steatosis) change. A minimal increase in incidence and severity of extramedullary hematopoiesis was noted in the liver of females. All these changes were not observed at the end of the treatment-free period. At 20 mg a.i./kg/day, non-adverse minimal periportal microvacuolation corresponding to minimally increased severity of lipidosis (syn. steatosis) was noted in two males. In females, low glucose and ß hydroxybutyrate levels were noted, associated with high urea and fatty acid concentrations. High mean prothrombin time was also noted in females. At this dose level, no signs of adverse toxic effects were noted. At 7 mg a.i./kg/day, no changes or signs of toxicity were noted. Consequently, under the experimental conditions of this study, based on the adverse effects observed at 60 mg a.i./kg/day, particularly mortality, hematological and significant blood chemistry changes associated with liver microscopic changes and the limited blood chemistry effects without microscopic changes in the liver observed at 20 mg a.i./kg/day, the No Observed Adverse Effect Level (NOAEL) of sodium thioglycolate was 20 mg a.i./kg/day, and the No Observed Effect Level (NOEL) was 7 mg a.i./kg/day given by daily oral administration (gavage) to rats for 13 weeks.</t>
  </si>
  <si>
    <t>Bunnette et., 2009</t>
  </si>
  <si>
    <t>Burnett CL, Bergfeld WF, Belsito DV, Klaassen CD, Marks JG Jr, Shank RC, Slaga TJ, Snyder PW, Cosmetic Ingredient Review Expert Panel, Andersen FA (2009) Final amended report on the safety assessment of Ammonium Thioglycolate, Butyl Thioglycolate, Calcium Thioglycolate, Ethanolamine Thioglycolate, Ethyl Thioglycolate, Glyceryl Thioglycolate, Isooctyl Thioglycolate, Isopropyl Thioglycolate, Magnesium Thioglycolate, Methyl Thioglycolate, Potassium Thioglycolate, Sodium Thioglycolate, and Thioglycolic Acid. Int J Toxicol 28, Suppl 4: 68–133. see SIDS, 2009.</t>
  </si>
  <si>
    <t>120-40-1</t>
  </si>
  <si>
    <t xml:space="preserve">Lauric diethanolamide; Lauramide DEA
</t>
  </si>
  <si>
    <t>C16H33NO3</t>
  </si>
  <si>
    <t>OCCN(C(CCCCCCCCCCC)=O)CCO</t>
  </si>
  <si>
    <t>1N,2N,3N,4N,6N,7N,9N,10N,23Y,24N,25bY</t>
  </si>
  <si>
    <t xml:space="preserve">SPF [Carworth Farm E strain]
</t>
  </si>
  <si>
    <t xml:space="preserve">0, 0.1, 0.5, 1.0, or 2.0% corresponding to approximately 0, 50, 250, 500, or 1000 mg/kg bw/day
</t>
  </si>
  <si>
    <t xml:space="preserve">Growth retardation was associated with diminished food intake, at and above the 0.5% level. Food refusal was demonstrably due to an effect of the test material on palatability of the diet. Terminal haematological examination revealed a reduction in the haemoglobin level, haematocrit and red cell count at the 1 and 2% levels in females but less pronounced effects were seen in males. Serum levels of glutamic-oxaloacetic transaminase were elevated at dietary levels of 0.5% and above in females but only at 0.5% in males. The principal organ weight changes were: increases in the relative kidney weight in all test groups except at 0.1% in females and at 0.1 and 0.5% in males; and increases in the relative liver weight in females on the two highest levels. A no-effect level was established of 0.1% LDE.
</t>
  </si>
  <si>
    <t>Gaunt et al., 1967</t>
  </si>
  <si>
    <t>Gaunt, I. F., Farmer, M., Grasso, P., &amp; Gangolli, S. D. (1967). Short-term feeding study of lauric diethanolamide in rats. Food and cosmetics toxicology, 5, 497-503.</t>
  </si>
  <si>
    <t>108-90-7</t>
  </si>
  <si>
    <t>Chlorobenzene</t>
  </si>
  <si>
    <t>Benzene chloride</t>
  </si>
  <si>
    <t>C6H5Cl</t>
  </si>
  <si>
    <t>C1=CC=C(C=C1)Cl</t>
  </si>
  <si>
    <t>0, 27.25, 54.5, or 272.5 mg/kg 5 days/week. Dosing schedule adjusted dose levels: 0, 19, 39, or 195 mg/kg bw/day. Note: EPA IRIS duration: 13 weeks, EPA HPV duration: 93 days.</t>
  </si>
  <si>
    <t>At 54.5 mg/kg, slight bile duct proliferation, cytologic alternations, and leukocytic infiltration of the stroma, all in liver, were observed. Death; body weight loss; changes in hematology, clinical chemistry, and urine analysis; and pathologic changes in liver (bile duct hyperplasia, cytologic changes, leukocytic infiltration, centrolobular degeneration), kidney, gastrointestinal mucosa, and hematopoietic tissue were observed at 272.5 mg/kg. EPA IRIS NOAEL: 27.25 mg/kg bw. EPA HPV NOAEL: 54.5 mg/kg bw/day due to no consistent signs of toxicity at the intermediate and low dose levels.</t>
  </si>
  <si>
    <t>Knapp et al., 1971</t>
  </si>
  <si>
    <t>4265-16-1</t>
  </si>
  <si>
    <t>2-Benzofurancarboxaldehyde</t>
  </si>
  <si>
    <t>1-Benzofuran-2-carbaldehyde, 2-Formylbenzofuran</t>
  </si>
  <si>
    <t>C9H6O2</t>
  </si>
  <si>
    <t>O1C(=CC2=C1C=CC=C2)C=O</t>
  </si>
  <si>
    <t>1N,2N,3N,4N,6N,7N,9N,10Y,11N,12N,13N,15N,16N,17Y,19N,20d(ii)Y,21N,22Y</t>
  </si>
  <si>
    <t>0 or 24.49 (M) and 26.71 (F) mg/kg bw/day</t>
  </si>
  <si>
    <t>Posternak J M., Linder A. and Vodoz C.A. (1969) Summary of toxicological data. Toxicological tests on flavor matters. Food and Cosmetics Toxicology, 7: 405-407.</t>
  </si>
  <si>
    <t>96-69-5</t>
  </si>
  <si>
    <t>4,4'-Thiobis(6-tert-butyl-m-cresol)</t>
  </si>
  <si>
    <t>C22H30O2S</t>
  </si>
  <si>
    <t>S(C1=CC(=C(C=C1C)O)C(C)(C)C)C1=CC(=C(C=C1C)O)C(C)(C)C</t>
  </si>
  <si>
    <t>1N,2N,3N,4N,6N,7N,9N,10N,23N,29Y,33N,34N,35bY,36bY,41aY</t>
  </si>
  <si>
    <t xml:space="preserve">0, 500, 1000, or 2500 ppm equivalent to 0, 20, 40, or 100 mg/kg bw/day for males and 0, 20, 45, or 120 mg/kg bw/day for females
</t>
  </si>
  <si>
    <t xml:space="preserve">The severity of nephropathy was significantly increased in the 2500 ppm female rats. At the 15-months interim evaluation, the absolute and relative liver weights of 2500 ppm female rats were significantly greater than those of the controls; at 15-months and at the end of the study, the incidences of Kupffer cell hypertrophy, hepatocyte cytoplasmic vacuolization, and mixed cell foci were also significantly increased. At the end of the study, the incidence of hepatocellular fatty change was significantly increased in the 2500 ppm females. The incidence of Kupffer cell hypertrophy was significantly increased in the 2500 ppm males at 15 months and 2 years; the incidence of basophilic foci was significantly increased in 2500 ppm males at 15 months and the incidence of mixed foci was significantly increased at 1000 and 2500 ppm male rats at 2 years. Serum activities of alkaline phosphatase, alanine aminotransferase, and sorbitol dehydrogenase in 2500 ppm males were significantly greater than those in the controls at months 3, 9, and 15. Alkaline phosphatase activities in males at 1000 ppm at 15 months were also significantly greater than those of the controls. Serum activities of alanine aminotrnsferase and sorbitol dehydrogenase in 2500 ppm females were also significantly greater than those in the controls at months 3, 9, and 15.  
</t>
  </si>
  <si>
    <t xml:space="preserve">NTP, 1994
</t>
  </si>
  <si>
    <t xml:space="preserve">National Toxicology Program, Technical Report Series No. 435. Toxicology and Carcinogenesis Studies of 4,4'-Thiobis(6-t-butyl-m-cresol) (CAS No. 96-69-5) n F344/N Rats and B6C3F1 Mice (Feed Studies), 1994. Available at https://ntp.niehs.nih.gov/ntp/htdocs/lt_rpts/tr435.pdf
</t>
  </si>
  <si>
    <t>61789-40-0</t>
  </si>
  <si>
    <t>1-Propanaminium, 3-amino-N-(carboxymethyl)-N,N-dimethyl-, N-coco acyl derivs., inner salts</t>
  </si>
  <si>
    <t>Cocamidopropyl betaine; Amphoteric L; Softazoline LPB; 2-[3-(dodecanoylamino)propyl-dimethylazaniumyl]acetate</t>
  </si>
  <si>
    <t>C19H38N2O3</t>
  </si>
  <si>
    <t>CCCCCCCCCCCC(=O)NCCC[N+](C)(C)CC([O-])=O</t>
  </si>
  <si>
    <t xml:space="preserve">54
</t>
  </si>
  <si>
    <t xml:space="preserve">0, 250, 500, or 1000 mg/kg bw/day 5 days a week. Dosing schedule adjusted dose levels are 0, 179, 357, or 714 mg/kg bw/day. Levels of active substance (x0.3) are 0, 54, 107, or 214 mg/kg bw/day (OECD).
</t>
  </si>
  <si>
    <t xml:space="preserve">On the basis of the results obtained from this study, Tego Betain was very well tolerated at a dose level of 250 mg/kg bw/day, relatively well tolerated at a dose level of 500 and moderately tolerated at a dose level of 1000 mg/kg bw/day when administered daily by oral gavage to rats for a minimum of 90 days. The only signs of intolerance at the 500 and 1000 mg/kg bw/day dose level were a dose-related incidence of forestomach gastritis (author of the report). OECD, ECHA and EPA HPVIS NOAEL: 250 mg/kg bw/day.
</t>
  </si>
  <si>
    <t>Th. Goldschmidt AG, 1991</t>
  </si>
  <si>
    <t>26486-14-6</t>
  </si>
  <si>
    <t>S-(4,5-dihydro-2-methyl-3-furyl) ethanethioate</t>
  </si>
  <si>
    <t>2-Methyl-3-thioacetoxy-4,5-dihydrofuran; S-(5-methyl-2,3-dihydrofuran-4-yl) ethanethioate</t>
  </si>
  <si>
    <t>C7H10O2S</t>
  </si>
  <si>
    <t>C(C)(SC1=C(OCC1)C)=O</t>
  </si>
  <si>
    <t>1N,2N,3N,4N,6N,7N,9N,10Y,11Y. Heterocycle:13N,15N,16N,17N,18bY,28n(iii)Y(Class III). Carboxylic acid: 1aY(Class I)</t>
  </si>
  <si>
    <t>0, 28, 56, 110, or 170 ppm (0, 1.4, 2.8, 5.6, or 8.3 mg/kg bw/day) for 13 weeks, plus an additional 3 weeks. Rats were then given the diet containing 170 ppm for a further 36 weeks, for a total duration of 1 year.</t>
  </si>
  <si>
    <t>In the 1-year study, no evidence of the accelerated splenic erythropoiesis that had been reported in the 13-week study.</t>
  </si>
  <si>
    <t>38205-60-6</t>
  </si>
  <si>
    <t>2,4-Dimethyl-5-acetylthiazole</t>
  </si>
  <si>
    <t>5-Acetyl-2,4-dimethylthiazole</t>
  </si>
  <si>
    <t>C7H9NOS</t>
  </si>
  <si>
    <t>CC=1SC(=C(N1)C)C(C)=O</t>
  </si>
  <si>
    <t>0 or 24.4 (F) and 25.2 (M) mg/kg bw/day</t>
  </si>
  <si>
    <t>4437-51-8</t>
  </si>
  <si>
    <t>3,4-Hexanedione</t>
  </si>
  <si>
    <t xml:space="preserve">Hexane-3,4-dione; Bipropionyl; Dipropionyl; Diethyl diketone   </t>
  </si>
  <si>
    <t>CCC(=O)C(=O)CC</t>
  </si>
  <si>
    <t>0 or 17.47 mg/kg bw/day for males and 17.34 mg/kg bw/day for females</t>
  </si>
  <si>
    <t>Posternak J.M., Linder A. and Vodoz C.A. (1969) Summaries of toxicological data. Toxicological test on flavoring matters. Food and Cosmetics Toxicology. (7)  405-407.</t>
  </si>
  <si>
    <t>203255-81-6</t>
  </si>
  <si>
    <t>Sumilizer GP</t>
  </si>
  <si>
    <t>Phenol, 2-(1,1-dimethylethyl)-6-methyl-4-[3-[[2,4,8,10-tetrakis(1,1-dimethylethyl)dibenzo[d,f][1,3,2]dioxaphosphepin-6-yl]oxy]propyl]-; 2-tert-butyl-6-methyl-4-[3-(2,4,8,10-tetratert-butylbenzo[d][1,3,2]benzodioxaphosphepin-6-yl)oxypropyl]phenol</t>
  </si>
  <si>
    <t>C42H61O4P</t>
  </si>
  <si>
    <t>CC1=C(C(=CC(=C1)CCCOP2OC3=C(C=C(C=C3C4=CC(=CC(=C4O2)C(C)(C)C)C(C)(C)C)C(C)(C)C)C(C)(C)C)C(C)(C)C)O</t>
  </si>
  <si>
    <t xml:space="preserve">Liver </t>
  </si>
  <si>
    <t>Glucose levels in male rats were significantly increased at various treatment groups at different days during administration, but changes were not seen in female rats. Female rats showed a statistically significant increase in total cholesterol at the high dose which was not seen in male rats. During the recovery period, a statistically significant increase in the levels of glutamic oxaloacetic transaminase (GOT), alkaline phosphatase (ALP), blood urea nitrogen (BUN) and creatinine were seen in males in the 1000 mg/kg group. In female rats, non-dose related statistically significant decrease in haemoglobin levels (100 and 1000 mg/kg groups), decrease in haematocrit levels (1000 mg/kg group) and increase in platelet levels (1000 mg/kg group) were reported. There were no significant changes in males.  Statistically significant dose-related increase in absolute liver weights was seen in females (300 and 1000 mg/kg groups) and in males (1000 mg/kg group). Significant changes in the weight of various organs were also seen during recovery period in females (decrease in relative heart weight and increase in absolute heart weight) and in males (increase in relative lung weight, decrease in relative liver weight, increase in absolute liver weight, increase in absolute and relative spleen weight and increase in absolute and relative weight of the kidneys). The study authors established the NOEL as 100 mg/kg bw/day in this study, based on liver weight changes seen in female rats in the 300 mg/kg and 1000 mg/kg groups.</t>
  </si>
  <si>
    <t>Panapharm Laboratories, 1999</t>
  </si>
  <si>
    <t xml:space="preserve">Panapharm Laboratories (1999) 90-Day Repeated Dose Toxicity Study [Notified Chemical] (Study no.: 29807, 28 January 1999) Kumamoto, Japan. Sponsor: Sumitomo Chemical Co., Ltd. (Unpublished report submitted by the notifier). Available from the National Industrial Chemicals Notification and Assessment Scheme (NICNAS) Public Report (File No: STD/1484) (2014) for Phenol, 2-(1,1-dimethylethyl)-6-methyl-4-[3-[[2,4,8,10-tetrakis(1,1-dimethylethyl)dibenzo[d,f][1,3,2]dioxaphosphepin-6-yl]oxy]propyl]- at https://www.industrialchemicals.gov.au/sites/default/files/STD1484%20Public%20Report%20PDF.pdf
</t>
  </si>
  <si>
    <t>84-65-1</t>
  </si>
  <si>
    <t>Anthraquinone</t>
  </si>
  <si>
    <t>9,10-Anthraquinone; 9,10-Anthracenedione; Anthracene-9,10-dione</t>
  </si>
  <si>
    <t>C14H8O2</t>
  </si>
  <si>
    <t>C1=CC=C2C(=C1)C(=O)C3=CC=CC=C3C2=O</t>
  </si>
  <si>
    <t>1N,2N,3N,4N,6N,7N,9N,10N,23N,29Y,33N,34N,35bY,36dY,41N,42bY</t>
  </si>
  <si>
    <t>0, 50, 150, 469, 938, 1875, or 3750 ppm for 2 or 13 weeks corresponding to 0, 3.2, 10.2, 31.3, 59.7,121, or 241 mg/kg bw/day</t>
  </si>
  <si>
    <t>Muliple</t>
  </si>
  <si>
    <t>Mean body weight and food consumption were 5% to 10% lower than control values in rats of the 938 ppm group during study weeks 2 through 13. Occasional decreases in body weight means were also observed in rats of the 150 and 469 ppm groups. Increases in liver, kidney, and spleen weights were observed in rats exposed to AQ diet concentrations 150 ppm for 13 weeks. Urinary bladder weights were increased at 469 ppm. Liver and spleen weights were also increased following 2 weeks of exposure. Liver weight increases were clearly dependent on AQ concentration. At 2 weeks, decreases in serum aspartate aminotransferase (AST), blood urea nitrogen, and creatinine concentrations were observed in higher AQ exposure groups, and AST was decreased at 13 weeks (1875 ppm). Microscopic alterations were observed in the liver (mild centrilobular hypertrophy), spleen (mild hematopoietic cell proliferation and pigmentation), and kidneys (minimal hyaline droplets) of rats exposed to AQ for 13 weeks. A NOAEL of 469 ppm AQ (31.3 mg/kg/d) was selected based on the absence of liver histopathology by the study authors.</t>
  </si>
  <si>
    <t>Dodd et al., 2013</t>
  </si>
  <si>
    <t>Dodd, D. E., Layko, D. K., Cantwell, K. E., Willson, G. A., &amp; Thomas, R. S. (2013). Subchronic Toxicity Evaluation of Anthraquinone in Fischer 344 Rats. International journal of toxicology, 32(5), 358-367.</t>
  </si>
  <si>
    <t>140-88-5</t>
  </si>
  <si>
    <t>Ethyl prop-2-enoate, acrylic acid ethyl ester</t>
  </si>
  <si>
    <t>C(C=C)(=O)OCC</t>
  </si>
  <si>
    <t>1N,2N,3N,4N,6N,7N,9N,10N,23Y,24cY. Ethanol: 1aY (Class I). Acrylic acid: 1N,2N,3N,4N,6N,7N,9N,10N,23Y,24N,25N,26aY,27N,28lY(Class III)</t>
  </si>
  <si>
    <t>0, 6, 60, or 2000 ppm during the first 4 months, then 0, 7, 70, or 2000 ppm (corresponding to approximately 0.5, 5, or 150 mg/kg bw/day). Note: Based on fluid and food consumption data, it was estimated that drinking water test concentrations were equivalent to dietary concentrations of approximately 0, 10, 100, or 3000 ppm (0, 0.5, 5, or 150 mg/kg bw/day).</t>
  </si>
  <si>
    <t>Body weights of female rats receiving 2000 ppm of ethyl acrylate in their drinking water were significantly depressed throughout the study, and this concentration also caused a significantly depressed body weights of males through the first year. Significant depression in food consumption only in female rats receiving 2000 ppm of ethyl acrylate in the drinking water. Significant depression in fluid consumption by rats receiving 2000 ppm of the test materials, although the degree of this tended to regress toward the end of the study.</t>
  </si>
  <si>
    <t>Borzelleca, J. F., Larson, P. S., Hennigar, G. R., Huf, E. G., Crawford, E. M., &amp; Smith, R. B. (1964). Studies on the chronic oral toxicity of monomeric ethyl acrylate and methyl methacrylate. Toxicology and applied pharmacology, 6(1), 29-36.</t>
  </si>
  <si>
    <t>106-46-7</t>
  </si>
  <si>
    <t>1,4-Dichlorobenzene</t>
  </si>
  <si>
    <t>Santochlor; p-Dichlorobenzene</t>
  </si>
  <si>
    <t>Clc1ccc(Cl)cc1</t>
  </si>
  <si>
    <t>0, 10, 50, or 150/100/75 mg/kg bw/day 5 days/week. Dosing schedule (5/7) adjusted dose levels are 0, 7.14, 35.7, or 107/71.4/53.6 mg/kg bw/day.</t>
  </si>
  <si>
    <t>Due to the severe toxicity at the highest dose (lethality observed at 150 mg/kg/day after 12 days), the initial dose of 150 mg/kg/day was adjusted to 100 mg/kg/day at the third week and 75 mg/kg/day at the sixth week. All animals died (2 males, 1 female) during treatment, had congestion or hemorrhage in different tissue [congestion (2 males) and hemorrhage (1male) of intestine, hemorrhage of lung (1male, 1 female) and hemorrhage of lymph node (female)]. As pulmonary inflammation was observed in dogs and can be caused by nematodes parasites (filariasis, oxocaris), such parasites were researched in the lung mesenteric lymph node but not detected. At the highest dose (150 and then 75 mg/kg/day) were observed hypoactivity, emesis, deshydratation, emaciation in animals died during the study and decreased body weight gain during the first month. A mild anemia reversible at one year was observed in both sexes at 6 months at the highest dose and the platelet count was increased in high dose female. A marrow erythroid hyperplasia in one high dose female and a splenic excessive hematopoesie in high dose animals (2 females, 1 male) were observed. In the liver statistically significant dose dependent increased absolute and relative liver weight in high dose and mid dose of both dog sexes was noted. A statistically significant dose dependent increased of liver enzymes was noted: alkaline phosphatases were increased in both sexed´s from 50 mg/kg/day (at high dose in 2/3 males and in 4/4 females; at 50 mg/kg/day in 5/5 males and 5/5 females); ALAT were increased in ¾ females at high dose; GGT were increased in ¾ females at high dose. Histological liver findings show hepatocellular hyoertrophia in all males and females in mid and high dose groups with hepatocellular pigment deposition in some animals (2/5); bile duct hyperplasia was reported in 1 male and 1 female at the high dose, with hepatic portal inflammation in males (2/5) of the high dose group. Increased kidney weight at high and mid doses females and kidney duct epithelial vacuolization (in high dose: 1 male and 2 females; low dose: 1 female) were observed. A statistically significant increased relative adrenal weight in high dose female and thyroid weight in mild dose female were noted. No significant neoplasic findings were reported. In this study, the NOAEL was 10 mg/kg/day.</t>
  </si>
  <si>
    <t>Naylor et al., 1996</t>
  </si>
  <si>
    <t>Naylor MW et al. (1996). Monsanto Company Environmental Health Laboratory, One year study of pdichlorobenzene administered orally via capsule to beagle dogs, March 25 (cited in US EPA Data evaluation report). Available from ECHA at https://echa.europa.eu/registration-dossier/-/registered-dossier/14821/7/6/2/?documentUUID=a8935424-a4d0-4aed-a4a9-bb9c4d6d8184 and the European Chemicals Bureau, European Union Risk Assessment Report, 1,4-Dichlorobenzene (2004) at https://echa.europa.eu/documents/10162/fb7bf6b4-7831-4c3b-87b3-5acd493ce597</t>
  </si>
  <si>
    <t>134701-20-5</t>
  </si>
  <si>
    <t>2,4-Dimethyl-6-(1-methylpentadecyl)phenol</t>
  </si>
  <si>
    <t>2-Hexadecan-2-yl-4,6-dimethylphenol; Phenol, 2,4-dimethyl-6-(1-methylpentadecyl)-</t>
  </si>
  <si>
    <t>C24H42O</t>
  </si>
  <si>
    <t>CCCCCCCCCCCCCCC(C)C1=CC(=CC(=C1O)C)C</t>
  </si>
  <si>
    <t>0, 10, 50, or 250 mg/kg bw/day for 13 weeks followed by a 4 week recovery period</t>
  </si>
  <si>
    <t>The liver and the thyroid were considered as target organs. Increased liver weights were reported for both sexes receiving 250 mg/kg/day and for females receiving 50 mg/kg/day, together with increased thyroid weights among females receiving 250 mg/kg/day after 13 weeks of treatment, which corresponded to pathological findings in these tissues. In addition group mean kidney weights for both sexes receiving 250 mg/kg/day were noted to be increased, but with no corresponding pathological change. Similar increases in liver, thyroid and kidney weights were noted among animals previously treated with 250 mg/kg/day, killed after completion of the 4-week recovery period. The test article was acting as a modest cytochrome P450 and Phase II drug metabolising enzyme inducer, when administered at a level of 250 mg/kg/day. Female rats appeared to be more sensitive to the test compound than their male counterparts, with the increases in 7-pentoxyresorufin 0-depentylase and induction of p-nitrophenol UDPGT, indicating that the test article was acting as a phenobarbitone-type inducer in females. In addition evidence from induction of palmitoyl Co A oxidase activity indicates that the test article could also act as a moderately weak peroxisome proliferator. During macroscopic examinations the principal treatment-related finding was of liver enlargement noted in animals receiving 250 mg/kg/day, killed after completion of 13 weeks of treatment. No such change was noted among animals killed at the end of the 4-week recovery period. Microscopic examination of animals killed after completion of 13 weeks of treatment revealed an increased incidence of centrilobular hepatocyte enlargement among both sexes receiving 250 mg/kg/day and in males receiving 50 mg/kg/day; together with thyroid follicular hypertrophy noted among females receiving 250 mg/kg/day. No such changes in the liver and thyroid were noted among animals killed at the end of the 4-week recovery period, indicating that the effects of the test item on these tissues were reversible once treatment was stopped.
Thus, on the basis of these data 50 mg/kg/day was considered to be the NOAEL in the rat in this study. However, although centrilobular hepatocyte enlargement was noted in one low dose male, in the absence of any treatment-related biochemical, liver weight or macroscopic changes in this animal and an absence of hepatic drug metabolising enzyme induction occurring at 10 mg/kg/day, this finding was considered to be fortuitous and not to be of toxicological importance. Thus, 10 mg/kg/day was considered to be NOEL in this study.</t>
  </si>
  <si>
    <t>Unknown, 1995</t>
  </si>
  <si>
    <t>Unknown, 1995. Available from ECHA at https://echa.europa.eu/registration-dossier/-/registered-dossier/11733/7/6/2</t>
  </si>
  <si>
    <t>52829-07-9</t>
  </si>
  <si>
    <t>Bis(2,2,6,6-tetramethyl-4-piperidinyl)sebacate</t>
  </si>
  <si>
    <t>Tinuvin 770; Bis(2,2,6,6-tetramethylpiperidin-4-yl) decanedioate; Decanedioic acid, 1,10-bis(2,2,6,6-tetramethyl-4-piperidinyl) ester</t>
  </si>
  <si>
    <t>C28H52N2O4</t>
  </si>
  <si>
    <t>CC1(CC(CC(N1)(C)C)OC(=O)CCCCCCCCC(=O)OC2CC(NC(C2)(C)C)(C)C)C</t>
  </si>
  <si>
    <t>1N,2N,3N,4N,6N,7N,9N,10Y,11Y. Heterocycle: 13N,15N,16N,17N,18N,28N (Class III). Dicarboxylic acid: 1cY (Class I)</t>
  </si>
  <si>
    <t>0, 800, 2600, or 8000/5000 ppm (corresponding to actual intake males: 0, 27, 69, or 150 mg/kg bw, females: 0, 27, 78, or 155 mg/kg bw). Note: At 8000 pppm the diet proved so unpalatable that the dogs refused to eat it, consequently food intake and body weight fell and became so extreme as to threaten survival. On day 43 the dietary concentration of the test compound was reduced to 2600 p.p.m. At this level food intake and body weights improved dramatically. On day 50 the dietary concentration was increased to 5000 p.p.m. At this level food intake fell slightly but improved as the trial
progressed. Post exposure period: 4 weeks.</t>
  </si>
  <si>
    <t xml:space="preserve">In a repeated dose toxicity study similar to OECD TG 409, male and female dogs (4/sex/dose) were exposed to the test substance at 0, 800, 2600 and 8000 (the latter reduced to 2600 ppm in week 7 and then increased up to 5000 ppm from week 8 onwards) ppm via their diet during 90 days. This equals daily dosages of 0, 27, 69 and 150 mg/kg bw for males and 0, 27, 78 and 155 mg/kg bw for females. In addition, two animals (one male and one female) in the control and high-dose groups were included for a 4-week recovery period. No mortality occurred. No treatment-related clinical signs were observed. At 8000 ppm the diet proved so unpalatable that the dogs refused to eat it, consequently food intake and body weight decreased and threatened survival. In consequence, the dietary concentration of the test compound was adjusted as described above. However, the average daily test substance intake in the high dose group remained relatively constant. After 13 weeks, body weight gain was decreased in males and females in the high dose group (11 and 16%, respectively). A slight and transient (5th and 9th week) decrease in red cell parameters (haemoglobin, packed cell volume and red blood cells) was noted in females in the high dose group (week 5 and 9). Differences observed in some organ weights could not be attributed to treatment due to high inter-individual variations and small group size with large standard deviations. Histopathological examination revealed lung granulomas (males 2/4 in the high-dose group; females 1/4 at each treatment level) which is considered as a background finding in that species. In addition, minimal hepatic periportal hypertrophy in the high dose group was noted. No treatment related changes were seen in the recovery group after 4 weeks without exposure. The NOAEL was established to be 2600 ppm (69-78 mg/kg bw/day) based on decreased body weight and liver hypertrophy.
 </t>
  </si>
  <si>
    <t>Unknown, 1974. Available from ECHA at https://echa.europa.eu/registration-dossier/-/registered-dossier/14267/7/6/2/?documentUUID=75d5041b-9f69-4661-999f-9a2d130c9a6c</t>
  </si>
  <si>
    <t xml:space="preserve"> 34413-35-9</t>
  </si>
  <si>
    <t>5,6,7,8-Tetrahydroquinoxaline</t>
  </si>
  <si>
    <t>Cyclohexapyrazine</t>
  </si>
  <si>
    <t>c1cnc2c(n1)CCCC2</t>
  </si>
  <si>
    <t>1N,2N,3N,4N,6N,7N,9N,10Y,11N,12N,13N,15N,16N,17Y,19N,20b(i)Y</t>
  </si>
  <si>
    <t>0 or 19 mg/kg bw/day</t>
  </si>
  <si>
    <t>Oser, 1970</t>
  </si>
  <si>
    <t xml:space="preserve">13360-64-0 </t>
  </si>
  <si>
    <t>2-Ethyl-5-methylpyrazine</t>
  </si>
  <si>
    <t>C7H10N2</t>
  </si>
  <si>
    <t>CCc1cnc(cn1)C</t>
  </si>
  <si>
    <t>0 or 18 (F) and 17 (M) mg/kg bw/day</t>
  </si>
  <si>
    <t>Food efficiency</t>
  </si>
  <si>
    <t>Administration of the test substance resulted in slight to moderate decreases in body-weight gain (7–10%, not statistically significant) and statistically significant decreases in food use efficiency for females. No effects on body weight gain or food use effeciency were reported in males.</t>
  </si>
  <si>
    <t>14667-55-1</t>
  </si>
  <si>
    <t>2,3,5-Trimethylpyrazine</t>
  </si>
  <si>
    <t>Trimethylpyrazine</t>
  </si>
  <si>
    <t>Cc1cnc(c(n1)C)C</t>
  </si>
  <si>
    <t>0 or 17 (M) and 18 (F) mg/kg bw/day</t>
  </si>
  <si>
    <t>In females slight to moderate decreases in body-weight gain (7–10%, not statistically significant) and statistically significant decreases in food use efficiency were reported. Not reported in males.</t>
  </si>
  <si>
    <t>120-62-7</t>
  </si>
  <si>
    <t>Piperonyl sulfoxide</t>
  </si>
  <si>
    <t>5-(2-Octylsulfinylpropyl)-1,3-benzodioxole; Isosafrole-n-octyl sulfoxide</t>
  </si>
  <si>
    <t>C18H28O3S</t>
  </si>
  <si>
    <t>CCCCCCCCS(=O)C(C)Cc1ccc2c(c1)OCO2</t>
  </si>
  <si>
    <t xml:space="preserve">For females, time-weighted average: 0, 295, or 754 ppm in diet. Calculated to provide an intake of 0, 14.9, or 37.5 mg/kg bw/day. Males: 0, 350, or 700 ppm.
</t>
  </si>
  <si>
    <t xml:space="preserve">Dose related body weight depressions in both sexes. Dose related increase in hepatocellular carcinoma in male mice (33%, 62%, and 92% for control, low, and high dose, respectively). 
</t>
  </si>
  <si>
    <t>National Cancer Institute, Carcinogenesis, Technical Report Series No. 124, 1979. Bioassay of Piperonyl Sulfoxide for Possible Carcinogenicity CAS No. 120-62-NCI-CG-TR-124. Available at https://ntp.niehs.nih.gov/ntp/htdocs/lt_rpts/tr124.pdf</t>
  </si>
  <si>
    <t>2408-20-0</t>
  </si>
  <si>
    <t xml:space="preserve">Allyl propionate </t>
  </si>
  <si>
    <t xml:space="preserve">Prop-2-enyl propanoate
</t>
  </si>
  <si>
    <t>O=C(OCC=C)CC</t>
  </si>
  <si>
    <t>0 or 15.54 (M) and 18.10 (F) mg/kg bw/day</t>
  </si>
  <si>
    <t>Decreased body weights (non-adverse).</t>
  </si>
  <si>
    <t>Litton Bionetics, 1980</t>
  </si>
  <si>
    <t>137-09-7</t>
  </si>
  <si>
    <t>2,4-Diaminophenol dihydrochloride</t>
  </si>
  <si>
    <t>3-Methylaniline; Benzenamine, 3-methyl-; m-Methylaniline</t>
  </si>
  <si>
    <t>C6H10Cl2N2O</t>
  </si>
  <si>
    <t>C1=CC(=C(C=C1N)N)O.Cl.Cl</t>
  </si>
  <si>
    <t>0, 12.5, or 25 mg/kg bw 5 times/week. The dosing schedule (5/7) adjusted doses are 0, 8.93, or 18 mg/kg bw/day.</t>
  </si>
  <si>
    <t>Mean body weights of high-dose male and female rats were lower than those of the controls. The incidences of focal renal tubule hyperplasia were increased in high-dose males and females. The severity of nephropathy was significantly increased in high dose males and females. Ulceration and acanthosis of the forestomach were present primarily in the high dose rats and may have been related to the presence of pigment.</t>
  </si>
  <si>
    <t>National Toxicology Program Technical report Series No. 401. Toxicology and Carcinogenesis Studies of 2,4-Diaminophenol Dihydrochloride (CAS No. 137-09-7) in F344/N Rats and B6C3F1 Mice (Gavage Studies). NTP, 1992. Available from NTP at https://ntp.niehs.nih.gov/ntp/htdocs/lt_rpts/tr401.pdf</t>
  </si>
  <si>
    <t>100-69-6</t>
  </si>
  <si>
    <t>2-Vinylpyridine</t>
  </si>
  <si>
    <t xml:space="preserve"> 2-Ethenylpyridine</t>
  </si>
  <si>
    <t>C7H7N</t>
  </si>
  <si>
    <t>C=CC1=CC=CC=N1</t>
  </si>
  <si>
    <t>1N,2N,3N,4N,6N,7N,9N,10Y,11N,12N,13N,15N,16N,17Y,19N,20N,21Y,28gY</t>
  </si>
  <si>
    <t>Sprague-Dawley [CRL:COBS-CD-(SD)BR)]</t>
  </si>
  <si>
    <t xml:space="preserve">0, 20, 60, or 180 mg/kg bw/day, 5 days/week, for 42 or 92 days. Dosing schedule (5/&amp;) adjusted dose levels: 0, 14, 42, or 126 mg/kg bw/day
</t>
  </si>
  <si>
    <t>The primary effect of a 90-day oral exposure to 2-vinylpyridine was reduced body weight in animals dosed at the high dose of 180 mg/kg/day, with male rats demonstrating a greater effect than female rats, resulting in relative weight changes. With the exception of the non-glandular stomach, 2-vinylpyridine was remarkably non-toxic by the oral route. Daily oral administration by gavage resulted in irritation, chronic inflammation and congestion in the non-glandular stomach, with some histopathological effects seen in all dose groups. Concurrent with this finding, and likely due to these effects, food consumption in males was significantly decreased. Body weight was significantly decreased in both sexes at the high dose level of 180 mg/kg/day. The mid (60 mg/kg/day) dose produced minor hematologic and clinical chemistry changes in male rats, increased relative liver to body weight ratios of both sexes, increased relative liver to brain weight ratios in female rats, and gross and histopthologic changes ascribed in both sexes to irritation of the stomach. ECHA: The NOAEL was 20 mg/kg bw/day for systemic effects, and the LOAEL was 20 mg/kg bw/day for local corrosive effects in the stomach (portal of entry) (not relevant to humans, disregarded). OECD SIDS: NOAEL is 20 mg/kg bw/day.</t>
  </si>
  <si>
    <t>Vlaovic, 1984</t>
  </si>
  <si>
    <t>64224-21-1</t>
  </si>
  <si>
    <t>Oltipraz</t>
  </si>
  <si>
    <t>4-Methyl-5-pyrazin-2-yldithiole-3-thione; 4-Methyl-5-(2-pyrazinyl)-3H-1,2-dithiole-3-thione</t>
  </si>
  <si>
    <t>C8H6N2S3</t>
  </si>
  <si>
    <t>CC1=C(SSC1=S)C2=NC=CN=C2</t>
  </si>
  <si>
    <t>1N,2N,3N,4N,6N,7N,9N,10Y,11Y,12N,13N,15N,16N,17Y,19N,20a(ii)Y,21Y,28n(iii)Y</t>
  </si>
  <si>
    <t>Sprague-Dawley [Crl:COBS CD(SD)]</t>
  </si>
  <si>
    <t>0, 10, 30, or 60 mg/kg bw/day</t>
  </si>
  <si>
    <t>Absolute and relative liver weight increases correlated with diffuse hypertrophy in the mid- and high-dose males and centrilobular hypertrophy in the high-dose females. Granularity of hepatocyte cytoplasm was also observed. These anatomical findings were associated with dose-associated slight increases in albumin, total protein, and cholesterol in the males and a moderate increase in cholesterol only in the females. In addition, slight decreases in erythrocyte count, hemoglobin, and hematocrit and reticulocyte elevations occurred. The no effect dose was considered 10 mg/kg bw/day.</t>
  </si>
  <si>
    <t>Crowell et al., 1997</t>
  </si>
  <si>
    <t>Crowell, J. A., Page, J. G., Rodman, L. E., Heath, J. E., Goldenthal, E. I., Hall, L. B., &amp; Kelloff, G. J. (1997). Chronic Toxicity Studies of 5-(2-Pyrazinyl)-4-methyl-l, 2-dithiole-3-thione, a Potential Chemopreventive Agent. Toxicological Sciences, 35(1), 9-21.</t>
  </si>
  <si>
    <t>100-02-7</t>
  </si>
  <si>
    <t>4-Nitrophenol</t>
  </si>
  <si>
    <t>p-Nitrophenol; Paranitrophenol</t>
  </si>
  <si>
    <t>C6H5NO3</t>
  </si>
  <si>
    <t>[N+](=O)([O-])C1=CC=C(C=C1)O</t>
  </si>
  <si>
    <t>Sprague-Dawley
[Crl:CD®BR]</t>
  </si>
  <si>
    <t>18</t>
  </si>
  <si>
    <t xml:space="preserve">0, 25, 70, or 140 mg/kg bw 5 days/week. Dosing schedule (5/7) adjusted dose levels are 0, 18, 50, or 100 mg/kg bw/day. Note: INCHEM says 5 days/week, EPA RED and HPVIS does not say it. </t>
  </si>
  <si>
    <t xml:space="preserve">Deaths occurred at the highest dose in both sexes. A few deaths also occurred at 70 mg/kg bw/day. Significant clinical signs of toxicity (pale appearance languid behavior prostration wheezing and dyspnea) were observed. Dead animals exhibited moderate to severe congestive liver kidney, lungs, and adrenal cortex pathology (which correlated with necropsy findings) after microscopic examination. The presence of clinical signs of toxicity and absence of specific histopathological changes in these premature deaths suggests a relationship to acute pharmacologic/toxicologic effect. </t>
  </si>
  <si>
    <t>Schulze, G., 1992</t>
  </si>
  <si>
    <t>85-91-6</t>
  </si>
  <si>
    <t>Methyl-N-methylanthranilate</t>
  </si>
  <si>
    <t>Methyl 2-(methylamino)benzoate; Methyl methylaminobenzoate; Dimethyl anthranilate</t>
  </si>
  <si>
    <t>COC(C=1C(NC)=CC=CC1)=O</t>
  </si>
  <si>
    <t>0, 300, 1200, or 3600 ppm equivalent to 0, 21, 82, and 244 mg/kg bw/day for males and 0, 24, 95, and 280 mg/kg bw/day for females</t>
  </si>
  <si>
    <t>Haematological examination revealed a slight but significant leucocytopaenia and anaemia in animals receiving 1200 and 3600 ppm at week 6, but not at 90 days. Measurements of organ weights revealed a statistically significant increase in the kidney weights in males receiving 1200 and 3600 ppm. The increase in absolute kidney weight was statistically significant only in males but kidney weight relative to body weight was significantly raised in both sexes.</t>
  </si>
  <si>
    <t>Gaunt et al., 1970</t>
  </si>
  <si>
    <t>26741-53-7</t>
  </si>
  <si>
    <t>2,4,8,10-Tetraoxa-3,9-diphosphaspiro[5.5]undecane, 3,9-bis[2,4-bis(1,1-dimethylethyl)phenoxy]-</t>
  </si>
  <si>
    <t xml:space="preserve">Weston 626; Ultranox 626; 3,9-bis(2,4-ditert-butylphenoxy)-2,4,8,10-tetraoxa-3,9-diphosphaspiro[5.5]undecane; Irgafos 126; Antioxidant 24
</t>
  </si>
  <si>
    <t>C33H50O6P2</t>
  </si>
  <si>
    <t>CC(C)(C)C1=C(OP2OCC3(CO2)COP(OC3)OC3=C(C=C(C=C3)C(C)(C)C)C(C)(C)C)C=CC(=C1)C(C)(C)C</t>
  </si>
  <si>
    <t xml:space="preserve">0, 100, or 500 ppm corresponding to approximately 0, 5, or 25 mg/kg bw/day
</t>
  </si>
  <si>
    <t>Derache, 1983</t>
  </si>
  <si>
    <t>111-30-8</t>
  </si>
  <si>
    <t>Glutaraldehyde</t>
  </si>
  <si>
    <t>Pentanedial; glutaral; Glutaric dialdehyde</t>
  </si>
  <si>
    <t>C(CC=O)CC=O</t>
  </si>
  <si>
    <t xml:space="preserve">0, 50, 250, or 1,000 ppm in the drinking water equivalent to 0, 4, 17, or 64 mg/kg bw/day for males and 0, 6, 25, or 86 mg/kg bw/day for females </t>
  </si>
  <si>
    <t>Effects were observed in the 250 and the 1000 ppm groups: Reduction in body weight, body weight gain, and water and food consumptions. The reduction in water consumption  probably was related to the bad taste, smell and/or irritancy of the test substance. Increased statistically significant incidence of nucleated erythrocytes and of large monocytes. Effects affecting the haematological and clinical-chemical parameters were marginal and of no toxicological relevance. In fact, the main haematological finding seen at the end of the test period and which consisted of the appearance of nucleated erythrocytes and large monocytes in all treated groups (statistically significant for the males of the 250 and the 1000 ppm groups) was related to the incidence of large granular lymphocytic leukemia (LGLL) in the spleen. As consequence of the reduced water intake, a decrease in urine production coupled with increased osmolality and decreased pH was reported. These effects were indicative of renal physiological adaptative changes resulting from the decreased water intake, and were in accordance with the findings referring to the absolute and relative changes in kidney weight. Similar as in other studies, the oral treatment with glutaraldehyde resulted in gastric irritation, with the lesions being particularly pronounced at the highest tested concentration of 1000 ppm.</t>
  </si>
  <si>
    <t>Van Miller et al., 2002</t>
  </si>
  <si>
    <t>Van Miller, J. P., Hermansky, S. J., Losco, P. E., &amp; Ballantyne, B. (2002). Chronic toxicity and oncogenicity study with glutaraldehyde dosed in the drinking water of Fischer 344 rats. Toxicology, 175(1-3), 177-189.</t>
  </si>
  <si>
    <t>98-00-0</t>
  </si>
  <si>
    <t>Furfuryl alcohol</t>
  </si>
  <si>
    <t>2-Furanmethanol, furan-2-yl-methanol</t>
  </si>
  <si>
    <t>C5H6O2</t>
  </si>
  <si>
    <t>c1cc(oc1)CO</t>
  </si>
  <si>
    <t>0, 2, 8, or 32 ppm 6 hrs/day 5 days/week. Based on 100 % absorption the exposure provided a systemic doses of 1.0, 3.9, or 15.6 mg/kg bw/day.</t>
  </si>
  <si>
    <t>All male rats at 32 ppm died by week 99. There were no exposure related clinical findings and mean body weights of 32 ppm males were reduced. Increased severity of nephropathy was noted in both males and females at 32 ppm. Local toxicity including non-neoplastic lesions in nasal tissue was noted at all dose levels (LOAEC 2 ppm, equivalent to 8 mg/m3). Neoplastic effects in males included an increased incidence of adenoma, carcinoma or squamous cell carcinomas in nasal tissue at 32 ppm, and of renal tubule adenoma at 32 ppm. In females, no clear neoplastic effects were seen. The NOAEC for systemic toxicity was 8 ppm (32 mg/m3).</t>
  </si>
  <si>
    <t>NTP, 1999</t>
  </si>
  <si>
    <t xml:space="preserve">National Toxicology Program. (1999). Toxicology and carcinogenesis studies of furfuryl alcohol (CAS No. 98-00-0) in F344/N rats and B6C3F1 mice (inhalation studies). National Toxicology Program technical report series, 482, 1-248. Available from NTP at https://ntp.niehs.nih.gov/ntp/htdocs/lt_rpts/tr482.pdf
</t>
  </si>
  <si>
    <t>13708-12-8</t>
  </si>
  <si>
    <t>5-Methylquinoxaline</t>
  </si>
  <si>
    <t xml:space="preserve">Quinoxaline, 5-methyl-
</t>
  </si>
  <si>
    <t>C9H8N2</t>
  </si>
  <si>
    <t>CC1=CC=CC2=C1N=CC=N2</t>
  </si>
  <si>
    <t>0 or 17.08 mg/kg bw/day for males and 17.12 mg/kg bw/day for females (about 17.1 mg/kg bw/day for both sexes)</t>
  </si>
  <si>
    <t xml:space="preserve">Study performed at either a single dose level or multiple dose levels that produced no adverse effects. Therefore, this dose level is not a true NOAEL, but just the highest dose tested that produced no adverse effects. 
</t>
  </si>
  <si>
    <t xml:space="preserve">Posternak et al., 1969
</t>
  </si>
  <si>
    <t xml:space="preserve">Posternak J M., Linder A. and Vodoz C.A. (1969) Summary of toxicological data. Toxicological tests on flavor matters. Food and Cosmetics Toxicology, 7: 405-407. </t>
  </si>
  <si>
    <t>579-07-7</t>
  </si>
  <si>
    <t>1-Phenyl-1,2-propanedione</t>
  </si>
  <si>
    <t>1-Phenylpropane-1,2-dione; Acetylbenzoyl</t>
  </si>
  <si>
    <t>CC(=O)C(=O)C1=CC=CC=C1</t>
  </si>
  <si>
    <t>1N,2N,3N,4N,6N,7N,9N,10N,23N,29Y,33N,34N,35aY,38N,39N,40N,41N,42N,43N,44N,45N,28h(i)Y</t>
  </si>
  <si>
    <t xml:space="preserve">Charles River CD
</t>
  </si>
  <si>
    <t>0, or 17.53 mg/kg bw/day for males and 17.26 mg/kg bw/day for females</t>
  </si>
  <si>
    <t>No adverse effects reported. Note: Study performed at either a single dose level or multiple dose levels that produced no adverse effects. Therefore, this dose level is not a true NOAEL, but just the highest dose tested that produced no adverse effects. The actual NOAEL could be higher.</t>
  </si>
  <si>
    <t>35250-53-4</t>
  </si>
  <si>
    <t>Pyrazinylethanethiol</t>
  </si>
  <si>
    <t>Pyrazineethanethiol; 2-Pyrazinylethanethiol</t>
  </si>
  <si>
    <t>C6H8N2S</t>
  </si>
  <si>
    <t>n(ccnc1CCS)c1</t>
  </si>
  <si>
    <t>1N,2N,3N,4N,6N,7N,9N,10Y,11N,12N,13N,15N,16N,17Y,19N,20a(ii)Y,21Y,28n(iii)Y</t>
  </si>
  <si>
    <t>Wistar [CF/Gif Carworth]</t>
  </si>
  <si>
    <t>0 or 16.56 mg.kg bw/day in males and 16.30 mg/kg bw/day in females</t>
  </si>
  <si>
    <t>Male rats treated with 2-pyrazinylethanethiol showed slight (&lt; 10%) increases in the absolute and relative weights of the kidney, but these minimal changes were not accompanied by any lesions and were therefore considered to be of no toxicological significance. Study performed at either a single dose level or multiple dose levels that produced no adverse effects. Therefore, this dose level is not a true NOAEL, but just the highest dose tested that produced no adverse effects. The actual NOAEL could be higher.</t>
  </si>
  <si>
    <t>Posternak et al., 1975</t>
  </si>
  <si>
    <t>78-51-3</t>
  </si>
  <si>
    <t xml:space="preserve">Tris(2-butoxyethyl) phosphate </t>
  </si>
  <si>
    <t>TBEP; Tris(butoxyethyl) phosphate; Tributoxyethyl phosphate</t>
  </si>
  <si>
    <t>C18H39O7P</t>
  </si>
  <si>
    <t>CCCCOCCOP(=O)(OCCOCCCC)OCCOCCCC</t>
  </si>
  <si>
    <t>0, 300, 3000, or 10 000 ppm corresponding to approximately 0, 15, 150, or 500 mg/kg bw/day</t>
  </si>
  <si>
    <t>Liver and plasma ChE</t>
  </si>
  <si>
    <t>Haematological and clinical chemistry parameters were normal except for increased platelet counts in the 10,000 ppm group, and increased serum gamma-glutamyltranspeptidase and decreased plasma cholinesterase activity in the 3000 and 10,000 ppm groups. Liver weight was increased in the 10,000 mg/kg group. Microscopic examination showed mild periportal hepatocellular hypertrophy and periportal vacuolization in males receiving 3000 and 10 000 ppm in the diet. EPA: The NOEL was 300 ppm diet, equivalent to 15 mg/kg bw/day. ECHA: NOAEL is 300 ppm.</t>
  </si>
  <si>
    <t>Monsanto, 1987</t>
  </si>
  <si>
    <t>75-27-4</t>
  </si>
  <si>
    <t>Bromodichloromethane</t>
  </si>
  <si>
    <t xml:space="preserve">Bromo(dichloro)methane; Dichlorobromomethane
</t>
  </si>
  <si>
    <t>CHBrCl2</t>
  </si>
  <si>
    <t>BrC(Cl)Cl</t>
  </si>
  <si>
    <t>0, 175, 350, or 700 mg/L resulted in average doses of approximately 0, 6, 12, or 25 mg/kg bw/day</t>
  </si>
  <si>
    <t>The decreases in water consumption were attributed to poor palatability of the dosed water and reduced feed consumption. The incidences of chronic inflammation in the liver of 350 and 700 mg/L rats were significantly greater than that in the controls. The incidences of basophilic foci and clear cell foci were significantly decreased in the 350 and 700 mg/L groups. The incidences of hepatocyte cytoplasmic vacuolization were slightly increased in the 350 and 750 mg/L groups. The incidences of focal compression of the brain were significantly increased in the 350 and 700 mg/L groups. Note: The chronic inflammation in the liver was morphologically consistent with the spontaneous inflammatory foci lesion common in aging rats; therefore, the significance of the significant increase was considered uncertain.</t>
  </si>
  <si>
    <t>NTP, 2006</t>
  </si>
  <si>
    <t>NTP Technical Report on the Toxicology and Carcinogenesis Studies of Bromodichloromethane (CAS No. 75-27-4) in Male F344/N Rats and Female B6C3F1 Mice (Drinking Water Studies), 2006. Available from NTP TR 532 at http://ntp.niehs.nih.gov/ntp/htdocs/lt_rpts/tr532.pdf</t>
  </si>
  <si>
    <t>140-66-9</t>
  </si>
  <si>
    <t>4-Tert-octylphenol</t>
  </si>
  <si>
    <t>4-(2,4,4-Trimethylpentan-2-yl)phenol; 4-(1,1,3,3-Tetramethylbutyl)phenol</t>
  </si>
  <si>
    <t>CC(CC(C)(C)C)(C)C1=CC=C(C=C1)O</t>
  </si>
  <si>
    <t>Wistar [BOR/WISW (SPF Cpb)]</t>
  </si>
  <si>
    <t>22.5</t>
  </si>
  <si>
    <t xml:space="preserve">0, 30, 300, and 3000 ppm equivalent to 0, 2.2, 22.5, or 227.9 mg/kg bw/day in males and 0, 2.5, 24.9, or 248.6 mg/kg bw/day for females (ECHA)
</t>
  </si>
  <si>
    <t>Brain weight</t>
  </si>
  <si>
    <t>In both sexes, mean body weight gain was significantly reduced in the high dose animals. In females exposed at the high dosage, the heart weight was decreased and the brain weight was increased. The kidney, testes and brain weight were increased in males exposed at the high dosage level. In addition, males exposed to 300 ppm of the test substance experienced an increase in brain weight. Relative brain weight was the only dose-related organ weight change that was statistically significant. EPA NOAEL: 30 mg/kg bw/day but OECD NOEL: 30 ppm. ECHA: NOAEL: 300 ppm. FDA: NOAEL: 300 ppm and NOEL: 30 ppm.</t>
  </si>
  <si>
    <t>Bayer, 1982</t>
  </si>
  <si>
    <t>67-03-8</t>
  </si>
  <si>
    <t>Thiamine hydrochloride</t>
  </si>
  <si>
    <t>Vitamin B1 hydrochloride; Aneurin hydrochloride; 2-[3-[(4-amino-2-methylpyrimidin-5-yl)methyl]-4-methyl-1,3-thiazol-3-ium-5-yl]ethanol;chloride;hydrochloride</t>
  </si>
  <si>
    <t>C12H18Cl2N4OS</t>
  </si>
  <si>
    <t>CC1=C(SC=[N+]1CC2=CN=C(N=C2N)C)CCO.Cl</t>
  </si>
  <si>
    <t>1N,2N,3f(vii)Y</t>
  </si>
  <si>
    <t>Single dose level given in the range of 33-40 mg/kg bw/day</t>
  </si>
  <si>
    <t>No effects at single dose level.</t>
  </si>
  <si>
    <t>Oser, 1964</t>
  </si>
  <si>
    <t>Mono-diethanolamine salt of riboflavin monophosphoric acid ester dihydrate</t>
  </si>
  <si>
    <t xml:space="preserve">Monodiethanolamine salt of riboflavin-5'-phosphate
</t>
  </si>
  <si>
    <t xml:space="preserve">C21H32N5O11P
</t>
  </si>
  <si>
    <t>OCCNCCO.CC1=CC2=C(C=C1C)N=C(C(N2C[C@H]([C@H]([C@H](COP(O)(O)=O)O)O)O)=N3)C(NC3=O)=O</t>
  </si>
  <si>
    <t>1N,2aY and 2cY (Class III) and diethanolamine: 1N,2N,3N,4N,6N,7N,9N,10N,23Y,24N,25N,26bY,27N,28N (Class II)</t>
  </si>
  <si>
    <t>0, 1, 4, 10, or 40 mg/day corresponding to approximately 0, 5, 20, 50 or 200 mg/kg bw/day</t>
  </si>
  <si>
    <t xml:space="preserve">No effects on growth or haematology were noted at the 5 or 20 mg/kg levels. At 50 mg/kg there was a slight decrease in haemoglobin concentration. At 200 mg/kg, two rats died and the surviving eight animals showed slight anaemia and decreased weight gain. </t>
  </si>
  <si>
    <t>Randall, 1950</t>
  </si>
  <si>
    <t>19044-88-3</t>
  </si>
  <si>
    <t>Oryzalin</t>
  </si>
  <si>
    <t>Surflan, Dirimal, 4-(Dipropylamino)-3,5-dinitrobenzenesulfonamid, Ryzelan</t>
  </si>
  <si>
    <t>C12H18N4O6S</t>
  </si>
  <si>
    <t>CCCN(CCC)C1=C(C=C(C=C1[N+](=O)[O-])S(=O)(=O)N)[N+](=O)[O-]</t>
  </si>
  <si>
    <t>1N,2N,3N,4N,6N,7N,9N,10Y,23N,29Y,33N,34N,35aY,38N,39N,40N,41N,42N,43N,44N,45Y,46N,47eY</t>
  </si>
  <si>
    <t>0, 300, 900, or 2700 ppm. EPA RED: 300 ppm is 12.16 mg/kg bw/day in males and 13.82 mg/kg bw/day in females. 900 ppm is 36.86 mg/kg bw/day in males and 42.89 mg/kg bw/day in females.</t>
  </si>
  <si>
    <t>Hematological and organ weights</t>
  </si>
  <si>
    <t xml:space="preserve">The study resulted in a systemic toxicity NOEL of 300 ppm (13.82 mg/kg/day for females; 12.16 mg/kg/day for males). The systemic LOEL for females was 900 ppm (42.89 mg/kg/day) based upon hematologic changes (decreased red cells, hemoglobin and hematocrit) and organ weight changes (increased liver and kidney weights) seen in both sexes at 900 ppm (42.89 mg/kg/day for females; 36.86 mg/kg/day for males). There were also, at the high dose, reduced survival, reduced body weight and weight gain, reduced feed efficiency in the females, increased thyroid weight, and histopathological changes in the thyroid. EFSA NOAEL: 12 mg/kg bw/day. </t>
  </si>
  <si>
    <t>Jordan, 1986</t>
  </si>
  <si>
    <t>77182-82-2</t>
  </si>
  <si>
    <t>Glufosinate-ammonium</t>
  </si>
  <si>
    <t xml:space="preserve">C5H15N2O4P
</t>
  </si>
  <si>
    <t>CP(=O)(CCC(C(=O)O)N)O.N</t>
  </si>
  <si>
    <t>Wistar [KFM-Han]</t>
  </si>
  <si>
    <t>0, 40, 140, or 500 ppm (equal to 0, 2.1, 7.6, or 26.7 mg/kg bw/day for males and 0, 2.5, 8.9, or 31.5 mg/kg bw/day for females of the chronic toxicity groups [104 weeks], respectively; and equal to 0, 1.9, 6.8, or 24.4 mg/kg bw/day for males and 0, 2.4, 8.2, or 28.7 mg/kg bw/day for females of the carcinogenicity groups [130 weeks], respectively)</t>
  </si>
  <si>
    <t>There were no significant differences in mortality between treatment and control groups of the chronic toxicity animals for the major duration of the study. Only after 125 weeks was mortality in mid- and high-dose females (54% and 58% mortality, respectively) increased, compared with controls (30% mortality). No treatment-related clinical signs of toxicity were noted. In some treatment groups, statistically significant increases in body weight gain and feed consumption were observed during certain treatment periods. However, the increases were small (generally &lt; 10%) and not considered toxicologically significant. The biochemical studies indicate that, particularly in high-dose animals, glufosinate-ammonium treatment results in inhibition of glutamine synthetase activity in liver (up to 25%) and brain (up to 11% in high-dose females), decreases glutathione levels and increases the GSH to GSSG ratio in liver and blood. These effects are considered related to the structural analogies between glufosinate-ammonium and the substrate of glutamine synthetase (i.e. glutamate). The increased renal glutamine synthetase activity is considered to reflect adaptation to chronic treatment. In the absence of any related changes in organ function and histopathological changes, these biochemical changes are considered not toxicologically relevant. JMPR: The NOAEL was 140 ppm (equal to 7.6 mg/kg bw/day), based on effects on haematology, GSH and GSSG levels and reduction of brain glutamine synthetase activity at 500 ppm (equal to 26.7 mg/kg bw/day). Note: JMPR avaregaed the values for males and females.</t>
  </si>
  <si>
    <t>Suter, 1986</t>
  </si>
  <si>
    <t xml:space="preserve">Suter P (1986). Combined chronic toxicity/oncogenicity study in the rat. Dietary administration with Hoe 039866 technical. Code: Hoe 039866 0H ZC95 0001. Unpublished report no. A33811 from RCC, Research
and Consulting Company Ltd, Switzerland. Submitted to WHO by Bayer CropScience, Monheim, Germany. Available from JMPR (2012) Glufosinate-ammonium at https://apps.who.int/pesticide-residues-jmpr-database/Document/61 </t>
  </si>
  <si>
    <t>124-48-1</t>
  </si>
  <si>
    <t>Chlorodibromomethane</t>
  </si>
  <si>
    <t>Dibromochloromethane</t>
  </si>
  <si>
    <t>CHBr2Cl</t>
  </si>
  <si>
    <t>ClC(Br)Br</t>
  </si>
  <si>
    <t>0, 15, 30, 60, 125, or 250 mg DBCM/kg bw 5 days/week. Dosing schedule adjusted dose levels: 0, 11, 21, 43, 89, or 179 mg/kg bw/day.</t>
  </si>
  <si>
    <t>Both sexes of rats showed increased incidences of liver vacuolar change, centrilobular necrosis, toxic nephropathy, and salivary gland inflammation and squamous metaplasia at 250 mg/kg bw. Vacuolar changes in the livers of lower-dose male rats were also increased. A Fisher Exact test showed that incidences of these liver lesions at doses of 60 mg/kg bw or above were elevated relative to the vehicle controls, thus 30 mg/kg  is the NOAEL.</t>
  </si>
  <si>
    <t>126-73-8</t>
  </si>
  <si>
    <t>Tributyl phosphate</t>
  </si>
  <si>
    <t xml:space="preserve">Tri-n-butyl phosphate; Phosphoric acid tributyl ester
</t>
  </si>
  <si>
    <t>C12H27O4P</t>
  </si>
  <si>
    <t>C(CCC)OP(OCCCC)(OCCCC)=O</t>
  </si>
  <si>
    <t xml:space="preserve">Sprague-Dawley  [CD-Crl: CD (SD)BR]
</t>
  </si>
  <si>
    <t>8.9</t>
  </si>
  <si>
    <t xml:space="preserve">0, 200, 700, or 3000 ppm equivalent to 0, 8.9, 32.5, or 143.3 mg/kg bw/day for males and 0, 11.6, 42, or 181.5 mg/kg bw/day for females (ECHA and EPA)
</t>
  </si>
  <si>
    <t>Bladder</t>
  </si>
  <si>
    <t xml:space="preserve">Mean body weights and weight gains for high-dose males and females were lower than mean control values throughout the study. Differences from control means were 19 or 20% at study termination. At 700 ppm, females had body weights up to 18% lower than controls by the study terminiation. There was a dose-related increase in the incidence and severity of hyperplasia and the incidence of papillomas of the urinary bladder epithelium in the mid- and high-dose groups. Transitional cell carcinomas were noted in the bladders of 6/49 males and 2/50 females in the high dose groups. A squamous cell carcinoma was observed in the bladder of 1 of the 49 high dose males. The urinary bladder changes are due to cytotoxicity (TBP and/or metabolites) and cellular proliferation (regenerative repair), representing an epigenetic mechanism rather than a genotoxic insult.
</t>
  </si>
  <si>
    <t xml:space="preserve">Pharmaco LSR Inc., 1994
</t>
  </si>
  <si>
    <t>151841-65-5</t>
  </si>
  <si>
    <t>Hydroxy aluminium bis(2,4,8,10-tetra-tert-butyl-6-hydroxy-12H-dibenzo[d,g][1.3.2]dioxaphosphocin-6-oxide)</t>
  </si>
  <si>
    <t>Aluminium hydroxybis[2,2'-methylen-bis(4,6-di-tert-butylphenyl)phosphate]</t>
  </si>
  <si>
    <t>C58H86AlO9P2</t>
  </si>
  <si>
    <t>CC(C)(C)C1=CC2=C(C(=C1)C(C)(C)C)OP(=O)(OC3=C(C2)C=C(C=C3C(C)(C)C)C(C)(C)C)O[Al](O)OP4(=O)OC5=C(CC6=C(O4)C(=CC(=C6)C(C)(C)C)C(C)(C)C)C=C(C=C5C(C)(C)C)C(C)(C)C.O</t>
  </si>
  <si>
    <t>Significant decreases in body weight gains were observed in males treated with 150 or 450 mg/kg bw/day. Author NOAEL: 50 mg/kg bw/day.</t>
  </si>
  <si>
    <t xml:space="preserve">Unknown, 1994 &amp; FDA/OFAS DB (FCN 000499)
</t>
  </si>
  <si>
    <t>56-93-9</t>
  </si>
  <si>
    <t>Benzyltrimethylammonium chloride</t>
  </si>
  <si>
    <t>Benzenemethanaminium, N,N,N-trimethyl-, ; Benzyl(trimethyl)azanium;chloride</t>
  </si>
  <si>
    <t>C10H16ClN</t>
  </si>
  <si>
    <t>C[N+](CC1=CC=CC=C1)(C)C.[Cl-]</t>
  </si>
  <si>
    <t xml:space="preserve">0, 12.5, 25, 50, or 100 mg/kg bw, 5 days a week for 13 week. Dosing schedule (5/7) adjusted dose levels are 0, 8.93, 18, 36, or 71.4 mg/kg bw/day </t>
  </si>
  <si>
    <t>Chloinergic effects</t>
  </si>
  <si>
    <t>2/10 females died at 100 mg/kg as a result of pharmacologic effects on the cardiovascular system. The mean body weight gain of 100 mg/kg males was significantly less than that of the vehicle controls. Some cholinergic effects including chromodacryorrhea, lacrimation, salivation, pupillary constriction, altered gait, and mild tremors were observed at nonlethal doses in rats; these effects were accompanied by alterations in body position. Minimally toxic dose: 50 mg/kg.</t>
  </si>
  <si>
    <t>National Toxicology Program. 2000. Toxicology Report Series Number 57: NTP Technical Report on the Toxicity Studies of Benzyltrimethylammonium Chloride (CAS No. 56-93-9) Administered by Gavage to F344/N Rats and B6C3F1 Mice, February 2000. Available from NTP at http://ntp.niehs.nih.gov/ntp/htdocs/st_rpts/tox057.pdf</t>
  </si>
  <si>
    <t>117-84-0</t>
  </si>
  <si>
    <t>Dioctyl phthalate</t>
  </si>
  <si>
    <t>Di-n-octyl phthalate; Dioctyl benzene-1,2-dicarboxylate</t>
  </si>
  <si>
    <t>C=1(C(=CC=CC1)C(=O)OCCCCCCCC)C(=O)OCCCCCCCC</t>
  </si>
  <si>
    <t>36.8</t>
  </si>
  <si>
    <t xml:space="preserve">0, 5, 50, 500, or 5000 ppm equivalent to 0, 0.4, 3.5, 36.8, or 350.1 mg/kg bw/day for males and 0, 0.4, 4.1, 40.8, or 402.9 mg/kg bw/day for females
</t>
  </si>
  <si>
    <t xml:space="preserve">At the highest dose, DNOP caused threefold (females) and 12-fold (males) increases in liver ethoxyresorufin-O-deethylase activity. DNOP at 5000 ppm caused mild histological changes in the thyroid consisting of reduced follicle size and colloid density, and the liver consisting of endothelial nuclear prominence, nuclear hyperchromicity and anisokaryosis. There was accentuation of zonation of the hepatic lobules and increased perivenous cytoplasmic vacuolation in DNOP-treated rats. The NOEL was 500 ppm, which is equivalent to 36.8 mg/kg.
</t>
  </si>
  <si>
    <t>Poon et al., 1997</t>
  </si>
  <si>
    <t>Poon, R., Lecavalier, P., Mueller, R., Valli, V., Procter, B. G., &amp; Chu, I. (1997). Subchronic oral toxicity of di-n-octyl phthalate and di (2-ethylhexyl) phthalate in the rat. Food and Chemical Toxicology, 35(2), 225-239.</t>
  </si>
  <si>
    <t>3391-86-4</t>
  </si>
  <si>
    <t>1-Octen-3-ol</t>
  </si>
  <si>
    <t xml:space="preserve">Oct-1-en-3-ol; Vinyl amyl carbinol; 1-Vinylhexanol; 3-Hydroxy-1-octene   </t>
  </si>
  <si>
    <t>C8H16O</t>
  </si>
  <si>
    <t>CCCCCC(C=C)O</t>
  </si>
  <si>
    <t>1N,2N,3N,4N,6N,7N,9N,10N,23Y,24N,25N,26aY,27N,28mY</t>
  </si>
  <si>
    <t xml:space="preserve">0 or 12 (M) and 14 (F) mg/kg bw/day </t>
  </si>
  <si>
    <t xml:space="preserve">Posternak, 1964 
</t>
  </si>
  <si>
    <t>120-82-1</t>
  </si>
  <si>
    <t>1,2,4-Trichlorobenzene</t>
  </si>
  <si>
    <t>Unsym-Trichlorobenzene</t>
  </si>
  <si>
    <t>C6H3Cl3</t>
  </si>
  <si>
    <t>Clc1cc(Cl)c(Cl)cc1</t>
  </si>
  <si>
    <t>F-344</t>
  </si>
  <si>
    <t>0, 100, 350, or 1,200 ppm equivalent to 0, 5.5, 18.9, or 66.7 mg/kg bw/day, respectively in the males; and 0, 6.7, 22.9, or 79.3 mg/kg bw/day, respectively, in the females</t>
  </si>
  <si>
    <t>The high-dose (1,200 ppm) dietary concentration produced a significant decrease in survival of the males, and a significant depression of the mean body weight gain for weeks 1 through 24 in males and females. Significantly increased mean absolute and relative liver weights were seen in males and females. Mean absolute and relative kidney weights were increased (not statistically significant) in males and females. The severity of chronic progressive nephropathy was increased in males. In the 350 ppm groups there was a slight increase in incidence and severity of renal papillary mineralisation and a slight increase in diffuse fatty liver changes in females. The 100 ppm dietary concentration produced no treatment related effects. For systemic toxicity, the dietary concentration of 350 ppm, corresponding to a daily dose of 19-23 mg/kg bw/d, can be considered a LOAEL based on the slightly increased incidence of renal papillary mineralisation and the fatty changes in the liver. The dietary concentration of 100 ppm, corresponding to a daily dose of 5.5-6.7 mg/kg bw/d, can be considered a NOAEL for 104 weeks feeding studies in F-344 rats.</t>
  </si>
  <si>
    <t>Moore, 1994</t>
  </si>
  <si>
    <t>Moore MR (1994). 104-week dietary carcinogenicity study with 1,2,4-trichlorobenzene in rats. Hazleton Washington, Rockville, Maryland. Available from the European Union Risk Assessment Report for 1,2,4-trichlorobenzene (2003) at https://echa.europa.eu/documents/10162/44180838-c246-4d42-9732-45e2af411e52</t>
  </si>
  <si>
    <t>13925-07-0</t>
  </si>
  <si>
    <t>2-Ethyl-3,5-dimethylpyrazine</t>
  </si>
  <si>
    <t>3-Ethyl-2,6-dimethylpyrazine</t>
  </si>
  <si>
    <t>CCC1=NC(=CN=C1C)C</t>
  </si>
  <si>
    <t>0 or 12.69 (M) and 12.33 (F) mg/kg bw/day</t>
  </si>
  <si>
    <t>1003-04-9</t>
  </si>
  <si>
    <t xml:space="preserve">4,5-Dihydro-3-(2H)-thiophenone    </t>
  </si>
  <si>
    <t>Tetrahydrothiophen-3-one; Thiolan-3-one</t>
  </si>
  <si>
    <t>C4H6OS</t>
  </si>
  <si>
    <t>C1CSCC1=O</t>
  </si>
  <si>
    <t>0 or 9.16 mg/kg bw/day</t>
  </si>
  <si>
    <t>Morgareidge, 1970</t>
  </si>
  <si>
    <t>999-81-5</t>
  </si>
  <si>
    <t>Chlormequat chloride</t>
  </si>
  <si>
    <t>2-Chloroethyl(trimethyl)azanium;chloride; Chlorocholine chloride; CCC</t>
  </si>
  <si>
    <t>C5H13Cl2N</t>
  </si>
  <si>
    <t>C[N+](C)(C)CCCl.[Cl-]</t>
  </si>
  <si>
    <t>0, 150, 300, or 1000 ppm, equal to 0, 4.7, 9.2, or 31 mg/kg bw/day in males and 0, 5.2, 10, or 32 mg/kg bw/day in females.</t>
  </si>
  <si>
    <t>Neuropharmacological</t>
  </si>
  <si>
    <t>Animals at 1000 ppm had diarrhoea, vomiting, salivation, apathy, and other severe clinical symptoms as well as many changes in clinicochemical and haematological parameters. 2/10 dogs at this dose died. Diarrhoea, vomiting, and salivation were also seen at 300 ppm. The NOAEL was 150 ppm, equal to 4.7 mg/kg bw/day, on the basis of diarrhoea, vomiting, and salivation. Note: dogs are more sensitive to this chemical than rats and mice.</t>
  </si>
  <si>
    <t>Mellert et al., 1993</t>
  </si>
  <si>
    <t>591-87-7</t>
  </si>
  <si>
    <t>Allyl acetate</t>
  </si>
  <si>
    <t>Acetic acid, 2-propenyl ester; Prop-2-enyl acetate; 3-Acetoxypropene</t>
  </si>
  <si>
    <t xml:space="preserve">C5H8O2
</t>
  </si>
  <si>
    <t>CC(=O)OCC=C</t>
  </si>
  <si>
    <t>0, 6, 12, 25, 50, or 100 mg/kg bw 5 days a week for 14 weeks. Dosing schedule (5/7) adjusted dose levels are 0, 4, 8.6, 18, 36, or 71.4 mg/kg bw/day</t>
  </si>
  <si>
    <t>Survival of male and female rats that received 100 mg/kg was decreased by the last week of the study. Final mean body weights and mean body weight gains of male rats administered 12 or 50 mg/kg and mean body weight gains of 6 mg/kg males were significantly less than those of the vehicle controls. Clinical findings included pallor and eye or nasal discharge in males and females and ruffled fur lethargy, diarrhea and thinness in males in the 100 mg/kg groups. The absolute and relative liver weights of the 50 mg/kg females were significantly greater than those of the vehicle controls. Males administered 12 mg/kg or greater and females in the 25 and 50 mg/kg groups had significantly increased incidences of squamous epithelial hyperplasia in the forestomach compared to those of the vehicle controls. The incidences of epithelial necrosis, hemorrhage, and inflammation of the forestomach in the 100 mg/kg males and females were significantly greater than those in the vehicle controls. Incidences of hemorrhage, inflammation, and epithelial necrosis were also increased in the large and small intestines of male rats in the 100 mg/kg group. The incidences of periportal hepatocyte hypertrophy in the liver in males and females in the 25, 50 and 100 mg/kg groups were significantly greater than those in the vehicle controls. Males and females in the 50 and 100 mg/kg groups generally had increased incidences of bile duct hyperplasia, hemorrhage, hepatocyte necrosis, periportal hepatocyte hydropic degeneration, mineralization, mitotic alteration, hemosiderin pigmentation, portal fibrosis and granulomatous inflammation when compared to vehicle controls. Females in the 25 mg/kg group also had significantly increased incidence of hemosiderin pigmentation. Incidences of hyperplasia in the bone marrow, hemorrhage in the mediastinal lymph node, lymphoid depletion in the mandibular lymph node, hemorrhage and lymphoid depletion in the mesenteric lymph node, lymphoid follicular cell depletion and hematopoietic cell proliferation of the red pulp in the spleen, and hemorrhage and thymocyte necrosis in the thymus in the 100 mg/kg males were significantly increased relative to the vehicle controls. Incidences of hyperplasia in bone marrow, lymphoid depletion in the mandibular lymph node, lymphoid follicular cell depletion and hematopoietic cell proliferation of the red pulp in the spleen, and hemorrhage and thymocyte necrosis in the thymus in 100 mg/kg females were significantly increased relative to those in the vehicle controls. On day 4, hematocrit values, hemoglobin concentrations, and erythrocyte counts were decreased in surviving 100 mg/kg males and females, and the decreases are consistent with mild to marked anemia. There was also a mild platelet count decrease in the 50 mg/kg females; 50 mg/kg males were unaffected. Neutrophilia, evidenced by increased segmented neutrophil counts, occurred in the 50 and 100 mg/kg males and females. On day 4, there was evidence of hepatocellular injury, as demonstrated by increases in serum alanine aminotransferase and sorbitol dehydrogenase activities and bile acid concentrations in 50 mg/kg (approximately 1.5–4-fold increase) and 100 mg/kg (9-fold or greater increase) males and females. Note: substance causes irritation to forestomach via gavage administration (local effect).</t>
  </si>
  <si>
    <t>National Toxicology Program (NTP) (2006) Comparative: Toxicology Studies of allyl alcohol, allyl acetate, and acrolein in F344/N rats and B6C3F1 mice (gavage studies). NTP TR 48. Available at  https://ntp.niehs.nih.gov/ntp/htdocs/st_rpts/tox048.pdf. Also available from Auerbach, S. S., Mahler, J., Travlos, G. S., &amp; Irwin, R. D. (2008). A comparative 90-day toxicity study of allyl acetate, allyl alcohol and acrolein. Toxicology, 253(1-3), 79-88.</t>
  </si>
  <si>
    <t>137-00-8</t>
  </si>
  <si>
    <t>4-Methyl-5-thiazoleethanol</t>
  </si>
  <si>
    <t>Hemineurine; 2-(4-Methyl-1,3-thiazol-5-yl)ethanol</t>
  </si>
  <si>
    <t>C6H9NOS</t>
  </si>
  <si>
    <t>CC1=C(SC=N1)CCO</t>
  </si>
  <si>
    <t xml:space="preserve">Single dose level of 11-14 mg/kg bw/day. Median value: 12 mg/kg bw/day.
</t>
  </si>
  <si>
    <t>94278-27-0</t>
  </si>
  <si>
    <t xml:space="preserve">Ethyl 3-(furfurylthio) propionate
</t>
  </si>
  <si>
    <t>Ethyl 3-(furan-2-ylmethylsulfanyl)propanoate</t>
  </si>
  <si>
    <t>C10H14O3S</t>
  </si>
  <si>
    <t>CCOC(=O)CCSCC1=CC=CO1</t>
  </si>
  <si>
    <t>1N,2N3N,4N,6N,7N,9N,10Y,11Y. Heteroaromatic fragment:12N,13N,15N,16N,17Y,19N,20a(ii)Y,21N,22Y (Class III). Ethanol: 1aY (Class I)</t>
  </si>
  <si>
    <t>17</t>
  </si>
  <si>
    <t>0, 5.8, or 17 mg/kg bw/day</t>
  </si>
  <si>
    <t>Bio-Research Laboratory, 1980</t>
  </si>
  <si>
    <t>123-82-0</t>
  </si>
  <si>
    <t>Oenethyl</t>
  </si>
  <si>
    <t>N-methylheptan-2-amine; Methylaminoheptane; 2-Methylaminoheptane</t>
  </si>
  <si>
    <t>CCCCCC(C)NC</t>
  </si>
  <si>
    <t xml:space="preserve">0, 0.0145, 0.029, 0.073, 0.145, or 1.45% equivalent to 0, 10, 23, 69, 122, or n.d. mg/kg bw/day (no data for mg/kg bw/day for top dose)
</t>
  </si>
  <si>
    <t xml:space="preserve">1.45%: Weightloss and deaths. 0.145%: Definite interference with growth and one rat died. 0.073%: some interference with growth (males). 0.029%: definite impairment of growth (females).
</t>
  </si>
  <si>
    <t>Shaffer and Knoefel, 1950</t>
  </si>
  <si>
    <t>84852-15-3</t>
  </si>
  <si>
    <t>4-Nonylphenol, branched</t>
  </si>
  <si>
    <t>4-(7-Methyloctyl)phenol</t>
  </si>
  <si>
    <t>C1(=CC=C(O)C=C1)CCCCCCC(C)C</t>
  </si>
  <si>
    <t xml:space="preserve">CD Sprague-Dawley
</t>
  </si>
  <si>
    <t xml:space="preserve">15
</t>
  </si>
  <si>
    <t>0, 20, 200, 650, or 2000 ppm NP in Purina 5002 diet and 0 and 650 ppm NP in NIH-07 diet. F0 females: 13 weeks of treatment, F0 males: 12 weeks, F1 females: at least 18 weeks of direct exposure, F1 males: at least 15 weeks of direct exposure, F2: same as F1, F3 10 weeks of direct exposure.</t>
  </si>
  <si>
    <t>3-generation study. Kidney toxicity (histopathology) occurred at 650 and 2000 ppm with no clear difference for the two diets. Ovarian weight was decreased at 2000 ppm NP in all generations, with no effect on reproduction. This study confirmed that dietary NP is not a selective reproductive toxicant with an no observable adverse effect level (NOAEL) of &gt; 2000 ppm (∼ &gt;150 mg/kg/day) and provided an NOAEL for male rat kidney toxicity of 200 ppm NP (∼ 15 mg/kg/day).</t>
  </si>
  <si>
    <t xml:space="preserve">Tyl et al., 2006
</t>
  </si>
  <si>
    <t>Tyl, R. W., Myers, C. B., Marr, M. C., Castillo, N. P., Seely, J. C., Sloan, C. S., ... &amp; Simon, G. S. (2006). Three-generation evaluation of dietary para-nonylphenol in CD (Sprague-Dawley) rats. Toxicological Sciences, 92(1), 295-310.</t>
  </si>
  <si>
    <t>518-82-1</t>
  </si>
  <si>
    <t>Emodin</t>
  </si>
  <si>
    <t>1,3,8-Trihydroxy-6-methylanthracene-9,10-dione</t>
  </si>
  <si>
    <t>CC1=CC(=C2C(=C1)C(=O)C3=CC(=CC(=C3C2=O)O)O)O</t>
  </si>
  <si>
    <t>0, 312.5, 625, 1,250, 2,500, or 5,000 ppm equivalent to average daily doses of approximately 0, 20, 40, 80, 170, or 300 mg/kg to males and females</t>
  </si>
  <si>
    <t>Mean body weights of males exposed to 2,500 ppm or greater and females exposed to 1,250 ppm or greater were significantly less than those of the controls with similar feed consumption to controls. In rats exposed to 2,500 or 5,000 ppm, there were increases in platelet counts in males and females and segmented neutrophil counts in females. Total serum protein and albumin concentrations were decreased in females exposed to 2,500 or 5,000 ppm. Relative kidney weights of rats exposed to 1,250 ppm or greater and relative lung weights of rats exposed to 625 ppm or greater were significantly increased compared to the control groups. Relative liver weights were increased in females exposed to 625 ppm or greater. The estrous cycle length was significantly increased in females exposed to 1,250 or 5,000 ppm. All male rats exposed to 1,250 ppm or greater and all exposed female rats had pigment in the renal tubules; and the severity of pigmentation generally increased with increasing exposure concentration. The incidences of hyaline droplets in the cortical epithelial cytoplasm were increased in all groups of exposed males and in females exposed to 312.5, 625, or 1,250 ppm.</t>
  </si>
  <si>
    <t>NTP, 2001</t>
  </si>
  <si>
    <t>National Toxicology Program. (2001). NTP toxicology and carcinogenesis studies of EMODIN (CAS NO. 518-82-1) feed studies in F344/N rats and B6C3F1 mice. National Toxicology Program Technical Report Series, 493, 1-278. Available from NTP at http://ntp.niehs.nih.gov/ntp/htdocs/lt_rpts/tr493.pdf</t>
  </si>
  <si>
    <t>131-17-9</t>
  </si>
  <si>
    <t>Diallyl phthalate</t>
  </si>
  <si>
    <t>bis(prop-2-enyl) benzene-1,2-dicarboxylate</t>
  </si>
  <si>
    <t>C14H14O4</t>
  </si>
  <si>
    <t>C(C=1C(C(=O)OCC=C)=CC=CC1)(=O)OCC=C</t>
  </si>
  <si>
    <t>1N,2N,3N,4N,6N,7N,9N,10N,23N,29Y,33N,34bY. Aromatic portion: Q1 to 35aY,38N,39N,40N,41N,42N,43N,44N,45N,28N (Class II). Allyl alcohol: 1N,2N,3N,4N,6N,7N,9N,10N,23Y,24N,25N,26aY,27N,28iY (Class III)</t>
  </si>
  <si>
    <t>0, 25, 50, 100, 200, or 400 mg/kg bw 5 days a week. Dosing schedule adjusted dose levels are: 0, 18, 36, 71, 143, or 286 mg/kg bw/day.</t>
  </si>
  <si>
    <t>Six of 10 male rats that received 400 mg/kg diallylphthalate died during the study, and another 2 were killed when found in a moribund condition. Mean body weight gain for male rats at 400 mg/kg appeared to be depressed relative to that of the vehicle controls. Clinical signs of chemical toxicity were commonly observed in both males and females at 400 mg/kg throughout the studies, and less frequently in both sexes at 200 mg/kg. The clinical signs consisted of diarrhea, rough hair coat or alopecia around the head, hunched posture,and general emaciation; the emaciation occurred most frequently in males at 400 mg/kg. Severe liver lesions in both male and female rats at 200 and 400 mg/kg; only mild hepatocellular alterations at 100 mg/kg. Necrosis, fibrosis, and biliary hy- perplasia were not observed at doses lower than 200 mg/kg, but hepatocellular alterations in the periportal region were observed with decreasing frequency and severity at doses as low as 50 mg/kg (males) or 100 mg/kg (females)</t>
  </si>
  <si>
    <t>National Toxicology Program. (1985). Toxicology and carcinogenesis studies of diallylphthalate in F344/N rats (gavage studies). In NTP TR 284. NIEHS Research Triangle Park, NC. Available from NTP at https://ntp.niehs.nih.gov/ntp/htdocs/lt_rpts/tr284.pdf</t>
  </si>
  <si>
    <t>35074-77-2</t>
  </si>
  <si>
    <t>Irganox 259</t>
  </si>
  <si>
    <t>Hexamethylene bis[3-(3,5-di-tert-butyl-4-hydroxyphenyl)propionate]; 6-[3-(3,5-ditert-butyl-4-hydroxyphenyl)propanoyloxy]hexyl 3-(3,5-ditert-butyl-4-hydroxyphenyl)propanoate</t>
  </si>
  <si>
    <t>C40H62O6</t>
  </si>
  <si>
    <t>CC(C)(C)C1=CC(=CC(=C1O)C(C)(C)C)CCC(=O)OCCCCCCOC(=O)CCC2=CC(=C(C(=C2)C(C)(C)C)O)C(C)(C)C</t>
  </si>
  <si>
    <t>1N,2N,3N,4N,6N,7N,9N,10N,23N,29Y,33N,34bY. Aromatic hydrolysis product: Q1 to 41a&amp;bY (Class III), diol: Q1c(ii)Y (Class I)</t>
  </si>
  <si>
    <t>15.4</t>
  </si>
  <si>
    <t>0, 50, 150, or 450 ppm equivalent to 0, 1.8, 5.2, or 15.4 mg/kg bw/day for males and 0, 2.3, 6.9, or 20.0 mg/kg bw/day for females.</t>
  </si>
  <si>
    <t>No adverse effects reported. Note: in a 90-dat study in rats, a LOAEL of 111/121 M/F was established. Using a duration adjustment factor of 3 to calculate chronic LOAEL, it is about 37/40 mg/kg bw/day.</t>
  </si>
  <si>
    <t>Ciba-Geigy, 1982</t>
  </si>
  <si>
    <t>75-25-2</t>
  </si>
  <si>
    <t>Bromoform</t>
  </si>
  <si>
    <t>Tribromomethane</t>
  </si>
  <si>
    <t>CHBr3</t>
  </si>
  <si>
    <t>BrC(Br)Br</t>
  </si>
  <si>
    <t>0, 12, 25, 50, 100, or 200 mg/kg 5 days/week for 13 weeks. Dosing schedule (5/7) adjusted dose levels are 0, 8.6, 18, 36, 71.4, and 143 mg/kg bw/day.</t>
  </si>
  <si>
    <t>All male rats that received 100 or 200 mg/kg tribromomethane and all female rats that received 200 mg/kg were lethargic. The only effect reported for male rats was a dose-related increase in clear cell foci of the liver. The incidence of the clear cell foci at doses of 50 mg/kg (the LOAEL) or above was statistically elevated relative to the vehicle control.</t>
  </si>
  <si>
    <t>472-61-7</t>
  </si>
  <si>
    <t>Astaxanthin</t>
  </si>
  <si>
    <t xml:space="preserve">(6S)-6-Hydroxy-3-[(1E,3E,5E,7E,9E,11E,13E,15E,17E)-18-[(4S)-4-hydroxy-2,6,6-trimethyl-3-oxocyclohexen-1-yl]-3,7,12,16-tetramethyloctadeca-1,3,5,7,9,11,13,15,17-nonaenyl]-2,4,4-trimethylcyclohex-2-en-1-one; 3,3'-Dihydroxy-beta,beta-carotene-4,4'-dione. </t>
  </si>
  <si>
    <t>C40H52O4</t>
  </si>
  <si>
    <t>CC1=C(C(CC(C1=O)O)(C)C)C=CC(=CC=CC(=CC=CC=C(C)C=CC=C(C)C=CC2=C(C(=O)C(CC2(C)C)O)C)C)C</t>
  </si>
  <si>
    <t>1N,2N,3N,4N,6N,7N,9N,10N,23N,29N,30a(ii)Y</t>
  </si>
  <si>
    <t xml:space="preserve">NMRI MORO (SPF) </t>
  </si>
  <si>
    <t>0, 14, 300, 650, or 1400 mg/kg bw/day</t>
  </si>
  <si>
    <t>The only treatment-related clinical abnormality was (as expected) fecal discolouration. During the last six months, there was a decrease in body weight in the 300 mg and higher groups. In laboratory investigations, cholesterol was increased in the 1400 mg group. Necropsy showed no treatment-related differences in non-neoplastic or neoplastic lesions (confirmed by histopathology), only discolouration of adipose tissue in some animals from the higher dose groups. Note: in a rat carcinogenicity study, mild efects (hepatocellular and focal vacuolization, fatty change and multinucleate and hypertrophic hepatocytes) were observed in the lowest dose group, hence the NOAEL is &lt;40 mg/kg bw/day for rats.</t>
  </si>
  <si>
    <t>EFSA, 2007</t>
  </si>
  <si>
    <t>2439-35-2</t>
  </si>
  <si>
    <t>2-(Dimethylamino)ethyl acrylate</t>
  </si>
  <si>
    <t>2-(Dimethylamino)ethyl prop-2-enoate; Adame; Dimethylaminoethyl acrylate</t>
  </si>
  <si>
    <t>C7H13NO2</t>
  </si>
  <si>
    <t>C(C=C)(=O)OCCN(C)C</t>
  </si>
  <si>
    <t>1N,2N,3N,4N,6N,7N,9N,10N,23Y,24cY. Acrylic acid: 1N,2N,3N,4N,6N,7N,9N,10N,23Y,24N,25N,26aY,27N,28lY (Class III). Tertiary amine: 1N,2N,3N,4N,6N,7N,9N,10N,23Y,24N,25N,26a&amp;bY,27N,28N (Class II)</t>
  </si>
  <si>
    <t xml:space="preserve">10
</t>
  </si>
  <si>
    <t xml:space="preserve">Mortality and time to death: A total of 22 (13 male and 9 female) animals died or were killed on humane grounds. Signs of ill health and respiratory difficulty were observed prior to death in the mortality of animals. The cause of death, where evident, was lung lesions, which were considered to be due to direct irritation from regurgitated stomach contents. No clinical signs related to treatment were observed in the males and females in the control group or those given 2 and 10 mg/kg/day. At 50 mg/kg/day, commencing from week 2-3, ptyalism, generally lasting to week 6/7, was observed in the majority of the animals which survived the treatment or treatment and recovery periods. In a few animals, this was accompanied by a short periods of loud breathing and/or less frequently signs of ill health. At 50 mg/kg/day, the following changes were considered to be related to treatment period:
greyish foci in the mucosa of the forestomach in 11/20 males and 3/19 females, enlaragement of the pancreatic lymph nodes in 5/20 males and 6/19 females, and dilatation and/or reddish colour of the lungs in 7/20 males and 6/19 females. Forestomach irritation in treated animals however this was an adaptive response to the irritation and route of exposure. </t>
  </si>
  <si>
    <t>Atofina, 1999</t>
  </si>
  <si>
    <t>88-24-4</t>
  </si>
  <si>
    <t>2,2'-Methylenebis(4-ethyl-6-tert-butylphenol)</t>
  </si>
  <si>
    <t>C25H36O2</t>
  </si>
  <si>
    <t>CCC1=CC(=C(C(=C1)C(C)(C)C)O)CC2=C(C(=CC(=C2)CC)C(C)(C)C)O</t>
  </si>
  <si>
    <t>1N,2N,3N,4N,6N,7N,9N,10N,23N,29Y,33N,34N,35bY,36cY,41aY</t>
  </si>
  <si>
    <t xml:space="preserve">Carworth Frams, Nelson Strain (CFN) albino </t>
  </si>
  <si>
    <t>0, 330, 1000, or 3000 ppm corresponding to 0, 25, 73, or 224 mg/kg bw/day for males and 0, 29, 88, or 265 mg/kg bw/day for females (ECHA)</t>
  </si>
  <si>
    <t xml:space="preserve">Both sexes in the 3000 ppm group gained significantly less than the controls. After allowances for variations in food intake, the adjusted weight gain still was significantly decreased for females but not for males, at the 3000 ppm dietary level. There was a slight, significant decrease in mean hematocrit and mean hemoglobin of the 3000 ppm males. After allowance was made for variations in body weight, males from the 1000 ppm and 3000 ppm groups and females from the 3000 ppm group had significant increases in mean liver weight. </t>
  </si>
  <si>
    <t>Unknown, 1967</t>
  </si>
  <si>
    <t>Unknown, 1967. Available from ECHA at https://echa.europa.eu/registration-dossier/-/registered-dossier/20809/7/6/2/?documentUUID=2b574917-af58-49f3-bc85-c833039fe291</t>
  </si>
  <si>
    <t>121-54-0</t>
  </si>
  <si>
    <t xml:space="preserve">Benzethonium chloride </t>
  </si>
  <si>
    <t>Phemerol Chloride; Phemeride; Quatrachlor; Benzyl-dimethyl-[2-[2-[4-(2,4,4-trimethylpentan-2-yl)phenoxy]ethoxy]ethyl]azanium;chloride</t>
  </si>
  <si>
    <t>C27H42NO2Cl</t>
  </si>
  <si>
    <t>CC(C)(C)CC(C)(C)C1=CC=C(C=C1)OCCOCC[N+](C)(C)CC2=CC=CC=C2.[Cl-]</t>
  </si>
  <si>
    <t>0, 50, 200, 1000, 2500, or 5000 ppm corresponding to approximately 0, 2.5, 10, 50, 125, or 250 mg/kg bw/day</t>
  </si>
  <si>
    <t>Ceca</t>
  </si>
  <si>
    <t xml:space="preserve">Mortality increased at 5000 ppm in both sexes between weeks 10 and 30. Greatly distended ceca and thining of the ceca wall were observed in the 1000, 2500, and 5000 ppm groups. </t>
  </si>
  <si>
    <t>Finnegan and Dienna, 1954</t>
  </si>
  <si>
    <t>38205-64-0</t>
  </si>
  <si>
    <t>2-Methyl-5-methoxythiazole</t>
  </si>
  <si>
    <t>5-Methoxy-2-methyl-1,3-thiazole</t>
  </si>
  <si>
    <t>C5H7NOS</t>
  </si>
  <si>
    <t>CC=1SC(=CN1)OC</t>
  </si>
  <si>
    <t>0 or 8.83 mg/kg bw/day for males and 8.63 mg/kg bw/day for females</t>
  </si>
  <si>
    <t>Posternak, J. M., Dufour, J. J., Rogg, C., &amp; Vodoz, C. A. (1975). Toxicological tests on flavouring matters. II. Pyrazines and other compounds. Food and cosmetics toxicology, 13(4), 487-490.</t>
  </si>
  <si>
    <t>625-60-5</t>
  </si>
  <si>
    <t>Ethyl thioacetate</t>
  </si>
  <si>
    <t>S-Ethyl thioacetate; S-Ethyl ethanethioate;  Ethanethioic acid S-ethyl este</t>
  </si>
  <si>
    <t>CCSC(=O)C</t>
  </si>
  <si>
    <t>1N,2N,3N,4N,6N,7N,9N,10N,23Y,24N,25N,26bY,27N,28n(iii)Y</t>
  </si>
  <si>
    <t>0 or 6.5 mg/kg bw/day</t>
  </si>
  <si>
    <t>No adverse effects reported. Study performed with either a single dose or multiple doses that had no effect; the value is therefore the highest dose tested.</t>
  </si>
  <si>
    <t>2438-88-2</t>
  </si>
  <si>
    <t>2,3,5,6-Tetrachloro-4-nitroanisole</t>
  </si>
  <si>
    <t>TCNA;  Tetrachloronitroanisole; 1,2,4,5-Tetrachloro-3-methoxy-6-nitrobenzene</t>
  </si>
  <si>
    <t>C7H3Cl4NO3</t>
  </si>
  <si>
    <t>O=[N+]([O-])c1c(c(c(OC)c(c1Cl)Cl)Cl)Cl</t>
  </si>
  <si>
    <t>1N,2N,3N,4N,6N,7aY,8N,33N,34N,35aY,38N,39N,40N,41N,42N,43N,44a(i)Y</t>
  </si>
  <si>
    <t>0, 0.006, or 0.012% corresponding to 0, 60, or 120 ppm or approximately 0, 3, or 6 mg/kg bw/day</t>
  </si>
  <si>
    <t>Slight mean body weight depression was observed in dosed male and female rats after 68 weeks. Although the incidences of interstitial-cell testicular tumors in dosed male rats were statistically significantly higher than in controls, this was discounted due to the high and variable spontaneous incidence of this lesion in Fischer 344 rats. There was an association between dosage and the combined incidence of hepatocellular carcinomas and neoplastic nodules in both male and female rats. However, neither these tumors nor any other tumors occurred at significantly increased incidences when dosed male or female rats were compared to their controls.</t>
  </si>
  <si>
    <t>7783-06-4</t>
  </si>
  <si>
    <t>Hydrogen sulfide</t>
  </si>
  <si>
    <t>Dihydrogen monosulfide; Dihydrogen sulfide; Sulfane</t>
  </si>
  <si>
    <t>H2S</t>
  </si>
  <si>
    <t>S</t>
  </si>
  <si>
    <t>1N,2N,3N,4N,6N,7N,9N,10N,23Y,24N,25N,25N,26bY,27N,28n(iii)Y. Note: inorganic substance not in the applicability domain of the EDT.</t>
  </si>
  <si>
    <t>2.1</t>
  </si>
  <si>
    <t xml:space="preserve">Compared with the control group, reduction in body weight gain was noted at the highest dose level. Based on the results, the authors determined a NOEL of 43 mg/m3 (6.5 mg/kg bw per day) in rats.
</t>
  </si>
  <si>
    <t>Chemical Industry Institute of Technology, 1983</t>
  </si>
  <si>
    <t>541-73-1</t>
  </si>
  <si>
    <t>1,3-Dichlorobenzene</t>
  </si>
  <si>
    <t>ClC1=CC(=CC=C1)Cl</t>
  </si>
  <si>
    <t xml:space="preserve">9
</t>
  </si>
  <si>
    <t>0, 9, 37, 147, or 588 mg/kg bw/day</t>
  </si>
  <si>
    <t xml:space="preserve">Body weights were significantly depressed in both sexes at 588 mg/kg. At 588 mg/kg, both sexes had increased food and water consumption relative to controls. Absolute and relative liver weights were significantly increased in both sexes at 147 and 588 mg/kg. Relative kidney weights were significantly higher in both sexes at 588 mg/kg and in males at 147 mg/kg. Serum cholesterol and calcium levels were significantly elevated over controls in females at 37,147, and 588 mg/kg, and in males at all dose levels. Histopathological evaluation at 147 and/or 588 mg/kg demonstrated liver and thyroid lesions in both sexes, and pituitary and kidney lesions in males.Statistical significance was achieved at the high dose level (588 mg/kg), with females having an increased white blood count and males having an increased red blood count. The white blood count of males was significantly increased at 147 mg/kg, too. Authors: a NOAEL was not firmly established. ECHA: NOAEL is 37 mg/kg bw/day. EPA HPV: NOAEL is 9 mg/kg. Effects noted on the pituitary, liver and thyroid at 9 mg/kg are minimal. The pathological significance of the effects in the thyroid and pituitary were not discussed in the reference. There is no indication in the study that the pathology evaluation was blinded. A subjective evaluation of a change defined as minimal to mild cannot be considered a statistically significant effect. A decrease in LDH is not considered to be indicative of toxicity. While the AST is increased above control at 9 mg/kg, it is within normal range of levels reported for Sprague Dawley males and is not elevated at 37 mg/kg. Therefore, it is not considered to be a significant toxicological effect. The increase in serum cholesterol at this concentration, while statistically significant, is minor. According to USEPA guidance, changes in serum chemistry values are not considered to be adverse effects unless they can be clearly identified as a precursor to adverse effects. Therefore, 9 mg/kg should be the NOAEL, rather than the LOAEL.
</t>
  </si>
  <si>
    <t>McCauley et al., 1995</t>
  </si>
  <si>
    <t>McCauley, P. T., Robinson, M., Daniel, F. B., &amp; Olson, G. R. (1995). Toxicity studies of 1, 3-dichlorobenzene in Sprague-Dawley rats. Drug and chemical toxicology, 18(2-3), 201-221. Reference for NOAEL conclusion: EPA HPV at https://ofmpub.epa.gov/oppthpv/Public_Search.PublicTabs?SECTION=1&amp;epcount=1&amp;v_rs_list=25160151</t>
  </si>
  <si>
    <t>50626-02-3</t>
  </si>
  <si>
    <t xml:space="preserve">2-Phenyl-3-carbethoxyfuran </t>
  </si>
  <si>
    <t>Ethyl 2-phenylfuran-3-carboxylate; Ethyl 2-phenyl-3-furoate; Ethyl 2-phenyl-3-furancarboxylate</t>
  </si>
  <si>
    <t>C13H12O3</t>
  </si>
  <si>
    <t>CCOC(=O)C1=C(OC=C1)C2=CC=CC=C2</t>
  </si>
  <si>
    <t>1N,2N,3N,4N,6N,7N,9N,10N,11Y. Heteroaromatic fragment:13N,15N,16N,17Y,19N,20c(ii)Y,21N,22Y (Class III). Ethanol: 1aY (Class I)</t>
  </si>
  <si>
    <t>0 or 13 mg/kg bw/day</t>
  </si>
  <si>
    <t>624-92-0</t>
  </si>
  <si>
    <t>Dimethyl disulfide</t>
  </si>
  <si>
    <t>(Methyldisulfanyl)methane; Methyl disulfide; DMDS</t>
  </si>
  <si>
    <t>C2H6S2</t>
  </si>
  <si>
    <t>CSSC</t>
  </si>
  <si>
    <t>0, 5, 25, or 125 ppm (~0, 0.019, 0.096, or 0.48 mg/L/day, respectively) for 6 hours/day, 5 days/week for 13 weeks. Equivalent to systemic doses of 0, 5.6, 27.8, or 138 mg/kg bw/day.</t>
  </si>
  <si>
    <t>At 25 ppm, a decrease in the body weight gain, food intake, aspartate aminotransferase (AST), alanine aminotransferase (ALT), and blood urea nitrogen (BUN) was observed in the males, but not in the females. However, at 125 ppm, a decrease in the body weight gain, food intake, and thymus weight and an increase in the weights of adrenal glands were observed in both genders. In males, absolute liver weight was significantly decreased in the 125-ppm group and relative weights of kidneys and adrenal glands were significantly increased in the same dose group in comparison with the control group. Serum biochemical investigations revealed a decrease in the AST, ALT, BUN, creatine phosphokinase (CPK), and triglyceride levels and an increase in the glucose level. In contrast, no treatment-related effects were observed in the 5 ppm group. The toxic potency of DMDS was slightly higher in males than that in females. In these experimental conditions, the target organ was not determined in rats. The NOAEC was found to be 5 ppm, 6 h/day for male rats and 25 ppm, 6 h/day for female rats.</t>
  </si>
  <si>
    <t>Kim et al., 2006</t>
  </si>
  <si>
    <t>Kim, H. Y., Lee, S. B., Chung, Y. H., Lim, C. H., Yu, I. J., Park, S. C., ... &amp; Kim, J. C. (2006). Evaluation of subchronic inhalation toxicity of dimethyl disulfide in rats. Inhalation toxicology, 18(5), 395-403.</t>
  </si>
  <si>
    <t>74-93-1</t>
  </si>
  <si>
    <t>Methanethiol</t>
  </si>
  <si>
    <t>Methyl mercaptan; Mercaptomethane; Methylmercaptan; Thiomethanol</t>
  </si>
  <si>
    <t>CH4S</t>
  </si>
  <si>
    <t>CS</t>
  </si>
  <si>
    <t xml:space="preserve">2.6
</t>
  </si>
  <si>
    <t>0, 2, 17, or 57 ppm  7 hr/day, 5 days/wk for an overall period of 3 months or  0.040, 2.6, or 8.6 mg/kg bw/day</t>
  </si>
  <si>
    <t>At 57 ppm the only dose-related effect that was statistically significant was the average terminal body weight, i.e., a 15% weight loss. All other effects were marginal and cannot be firmly established as compound-related.</t>
  </si>
  <si>
    <t>Tansy et al., 1981</t>
  </si>
  <si>
    <t>Tansy, M. F., Kendall, F. M., Fantasia, J., Landin, W. E., Oberly, R., &amp; Sherman, W. (1981). Acute and subchronic toxicity studies of rats exposed to vapors of methyl mercaptan and other reduced‐sulfur compounds. Journal of Toxicology and Environmental Health, Part A Current Issues, 8(1-2), 71-88.</t>
  </si>
  <si>
    <t>4312-99-6</t>
  </si>
  <si>
    <t>1-Octen-3-one</t>
  </si>
  <si>
    <t>Oct-1-en-3-one; Amyl vinyl ketone; Vinyl amyl ketone</t>
  </si>
  <si>
    <t>CCCCCC(=O)C=C</t>
  </si>
  <si>
    <t>1N,2N,3N,4N,6N,7N,9N,10N,23Y,24N,25N,26bY,27N,28mY</t>
  </si>
  <si>
    <t>Target: 0 or 7.5 mg/kg.bw/day. Actual: 0 or 6.7 mg/kg bw/day</t>
  </si>
  <si>
    <t xml:space="preserve">Cox et al., 1974
</t>
  </si>
  <si>
    <t>123-03-5</t>
  </si>
  <si>
    <t xml:space="preserve">Cetylpyridinium Chloride
</t>
  </si>
  <si>
    <t xml:space="preserve">n-Hexadecylpyridinium chloride; Pristacin; Biosept; 1-Hexadecylpyridin-1-ium;chloride
</t>
  </si>
  <si>
    <t>C21H38NCl</t>
  </si>
  <si>
    <t xml:space="preserve">0, 125, 250, 500, or 1000 ppm corresponding to an average consumption of approximately 0, 9, 18, 35, or 70 mg/kg bw/day for males and to 0, 11, 22, 42, or 84 mg/kg bw/day for females, respectively.
</t>
  </si>
  <si>
    <t xml:space="preserve">An increase in caecum weight in animals has also been associated elsewhere with modification on the composition of the intestinal microbiota and therefore the CEF Panel considered that the possibility of a potential similar effect of CPC occurring in the gastrointestinal microflora of humans should not be disregarded.
</t>
  </si>
  <si>
    <t>Charles River Laboratories, 2006</t>
  </si>
  <si>
    <t xml:space="preserve">Charles River Laboratories, 2006. A 13-week dietary toxicity study of cetylpyridinium chloride in Sprangue-Dawley rats. Study number LFE00001, 2006. Available from EFSA (2012). Scientific Opinion on the evaluation of the safety and efficacy of Cecure® for the removal of microbial surface contamination of raw poultry products. EFSA Panel on Biological Hazards (BIOHAZ) and EFSA Panel on Food Contact Materials, Enzymes, Flavourings and Processing Aids (CEF), European Food Safety Authority (EFSA), Parma, Italy. EFSA Journal 2012;10(3):2612. Also available from the European Commision Scientific Committee on Consumer Safety Opinion on Cetylpyridinium chloride - Submission II (2015) at https://ec.europa.eu/health/scientific_committees/consumer_safety/docs/sccs_o_171.pdf
</t>
  </si>
  <si>
    <t>109-79-5</t>
  </si>
  <si>
    <t>1-Butanethiol</t>
  </si>
  <si>
    <t>Butanethiol; Butane-1-thiol; Butyl mercaptan</t>
  </si>
  <si>
    <t>C4H10S</t>
  </si>
  <si>
    <t>CCCCS</t>
  </si>
  <si>
    <t>0, 9, 70, or 150 ppm (0, 0.033, 0.26 or 0.55 mg/L) 6 hours/day, 5 days/week. These levels correspond to approximately 0, 4.6, 35.4, or 74.8 mg/kg bw/day (dosing schedule adjusted).</t>
  </si>
  <si>
    <t>Lung</t>
  </si>
  <si>
    <t>Absolute lung weights were statistically elevated for males in the 70 ppm group when compared to controls and lung weight relative to body weight was also elevated for the males in the 70 and 150 ppm groups when compared to controls. The only histopathological finding attributable to the test material was an increase in alveolar macrophages of trace severity present among males and females of the high concentration (150 ppm) group only. OECD: NOAEC and LOAEC were 9 (0.033 mg/L) and 70 (0.26 mg/L) ppm, respectively.</t>
  </si>
  <si>
    <t>International Research and Development Corp., 1982</t>
  </si>
  <si>
    <t>108-86-1</t>
  </si>
  <si>
    <t>Bromobenzene</t>
  </si>
  <si>
    <t>Phenyl bromide; Monobromobenzene</t>
  </si>
  <si>
    <t>C6H5Br</t>
  </si>
  <si>
    <t>C1=CC=C(C=C1)Br</t>
  </si>
  <si>
    <t>0, 10, 30, 100, or 300 ppm (0, 64.2, 192.6, 642, or 1,926 mg/m3) 6 hours/day, 5 days/week, for 13 weeks. These levels correspond to approximately 0, 7.82, 23.5, 78.2, or 235 mg/kg bw/day</t>
  </si>
  <si>
    <t>Absolute liver and kidney weights were significantly increased at concentrations ≥100 ppm in both sexes. Relative-to-body weight, liver and kidney weights were significantly increased in males at concentrations ≥100 ppm, and in females kidney weights were significantly increased at ≥30ppm. In males, absolute and relative liver weights increased 13 and 21% at 100 ppm and 20 and 28% at 300 ppm, respectively. In females, absolute and relative liver weights increased 12 and 12% at 100 ppm and 23 and 22% at 300 ppm, respectively. Mild nephropathy in 300 ppm males. EPA considers the rat NOAEL to be 10 ppm and the LOAEL to be 30 ppm, based on significantly increased relative kidney weight in female rats. Note: NTP also tested the substance in gavage studies. Males: NOAEL was 50 mg/kg bw/day (5 days/week, duration adjusted: 36 mg/kg bw/day) and LOAEL was 100 mg/kg bw/day (duration adjusted: 71.4 mg/kg bw/day) based on statistically significant increases in absolute and relative liver weight. Female: No NOAEL, LOAEL of 50 mg/kg bw/day (lowest dose tested) based on statistically significant increases in absolute and relative liver weight.</t>
  </si>
  <si>
    <t>NTP, 1985a,b; 1986</t>
  </si>
  <si>
    <t>120-23-0</t>
  </si>
  <si>
    <t>2-Naphthoxyacetic acid</t>
  </si>
  <si>
    <t>NOXA; Bnoa; 2-Naphthalen-2-yloxyacetic acid</t>
  </si>
  <si>
    <t>C12H10O3</t>
  </si>
  <si>
    <t>O=C(O)COc2ccc1c(cccc1)c2</t>
  </si>
  <si>
    <t>0, 10 mg/kg bw/day, and higher (unknown) level(s)</t>
  </si>
  <si>
    <t>Kidney and Liver</t>
  </si>
  <si>
    <t>Kidney: increased weight, tubular dilation in presence of eosinophilic material, increased creatinine level. Liver: ncreased weight, hepatocyte centrolobular hypertrophy and increased ALP and SGPT.</t>
  </si>
  <si>
    <t>629-19-6</t>
  </si>
  <si>
    <t>Propyl disulfide</t>
  </si>
  <si>
    <t>DPDS; Dipropyl disulfide; 1-(Propyldisulfanyl)propane</t>
  </si>
  <si>
    <t>C6H14S2</t>
  </si>
  <si>
    <t>CCCSSCCC</t>
  </si>
  <si>
    <t>0 or 7.29 mg/kg bw/day in males and 8.17 mg/kg bw/day in females</t>
  </si>
  <si>
    <t>Single dose study; true NOAEL might be higher. No adverse effects reported.</t>
  </si>
  <si>
    <t>32687-78-8</t>
  </si>
  <si>
    <t>Irganox 1024</t>
  </si>
  <si>
    <t>1,2-Bis(3,5-di-tert-butyl-4-hydroxyhydrocinnamoyl)hydrazine; Antioxidant 1024; 3-(3,5-ditert-butyl-4-hydroxyphenyl)-N'-[3-(3,5-ditert-butyl-4-hydroxyphenyl)propanoyl]propanehydrazide</t>
  </si>
  <si>
    <t>C34H52N2O4</t>
  </si>
  <si>
    <t>CC(C)(C)C1=CC(=CC(=C1O)C(C)(C)C)CCC(=O)NNC(=O)CCC2=CC(=C(C(=C2)C(C)(C)C)O)C(C)(C)C</t>
  </si>
  <si>
    <t>F3-hybrid of RII 1/Tif x RII 2/Tif</t>
  </si>
  <si>
    <t>0, 400, 2000, or 10000 ppm corresponding to 0, 27, 127, or 667 mg/kg bw/day for females 0, 25, 123, or 624 mg/kg bw/day for males</t>
  </si>
  <si>
    <t>Organ weight and liver</t>
  </si>
  <si>
    <t>A slight, but significant decrease of the liver weight was observed in treated male rats of groups 3 and 4 (2000 and 10000 ppm). A slight decrease of testes weight was noted in treated male group 4 (10000 ppm). Increasing incidence of nonspecific, minimal inflammatory cell infiltration in the liver in male animals of treated groups 3 and 4 (2000 and 10000 ppm). For males, EPA HPVIS NOAEL is 25 mg/kg bw/day for males and 667 mg/kg bw/day for females and ECHA NOAEL is 624 mg/kg bw/day for males and 667 mg/kg bw/day for females. EPA HPV considered the microscopic changes observed in histopathology related to inflammatory cellinfiltration in the liver of males at 2000 and 10,000 ppm as adverse.</t>
  </si>
  <si>
    <t>Ciba-Geigy, 1984</t>
  </si>
  <si>
    <t>575-75-7</t>
  </si>
  <si>
    <t xml:space="preserve">Toldimfos sodium
</t>
  </si>
  <si>
    <t>Sodium;[4-(dimethylamino)-2-methylphenyl]-oxido-oxophosphanium</t>
  </si>
  <si>
    <t>CC1=C(C=CC(=C1)N(C)C)[P](=O)[O-].[Na+]</t>
  </si>
  <si>
    <t>0, 140, 1400, or 14,000 ppm. 140 ppm is equivalent to 10 mg/kg bw/day in males and 11 mg/kg bw/day in females.</t>
  </si>
  <si>
    <t>Statistically significant increases I bilirubin conentrations in both sexes at the highest dose level. Statistically significant increases in alanine transaminase and aspartate  transaminase in either one or both sexes at the intermediate and high dose levels. Blood glucose levels were significantly increased in males in all dosed groups. However, the mild increase in glucose concentrations was not considered to be of toxicological significance. Absolute and relative lung weights were statistically significantly decreased in mid and high dose males. NOEL: 140 ppm rqual to 10 and 11 mg/kg bw/day for males and females, respectively.</t>
  </si>
  <si>
    <t>161717-32-4</t>
  </si>
  <si>
    <t>5-Butyl-5-ethyl-2-(2,4,6-tris(1,1-dimethylethyl)phenoxy-1,3,2-dioxaphosphorinane</t>
  </si>
  <si>
    <t>1,3,2-Dioxaphosphorinane, 5-butyl-5-ethyl-2-(2,4,6-tris(1,1-dimethylethyl)phenoxy)-; Ultranox 641</t>
  </si>
  <si>
    <t>C27H47O3P</t>
  </si>
  <si>
    <t>CCCCC1(COP(OC1)OC2=C(C=C(C=C2C(C)(C)C)C(C)(C)C)C(C)(C)C)CC</t>
  </si>
  <si>
    <t>0, 3, 12, 20, or 60 mg/kg bw/day</t>
  </si>
  <si>
    <t>There were increases in activated partial thromboplastin time in males and females treated with 60 mg/kg bw/day and in prothrombin time in males treated with 60 mg/kg bw/day. Absolute and relative liver weights were increased in males at dose levels of 20 and 60 mg/kg bw/day and in females at dose levels of 12, 20 and 60 mg/kg bw/day. There were microscopic findings of centrilobular hepatocellular hypertrophy in males and females treated with 12, 20 and 60 mg/kg bw/day. These findings were consistent with a previous 3-month oral toxicity study in rats dosed with 30, 90 or 270 mg/kg bw/day of this test material. Based on these findings, a NOEL when administered via oral gavage to female and male rats for at least 90 days under the conditions of this study is 3 and 12 mg/kg bw/day, respectively. Since the increases in liver weights and the microscopic changes in the liver were considered to be the result of metabolic adaptation to the test material, the NOAEL when administered to male and female rats via oral gavage for at least 90 days under the conditions of this study is 20 mg/kg bw/day.</t>
  </si>
  <si>
    <t>89-82-7</t>
  </si>
  <si>
    <t>Pulegone</t>
  </si>
  <si>
    <t>5-methyl-2-propan-2-ylidenecyclohexan-1-one; (5R)-5-methyl-2-propan-2-ylidenecyclohexan-1-one</t>
  </si>
  <si>
    <t>C[C@@H]1CCC(=C(C)C)C(=O)C1</t>
  </si>
  <si>
    <t>1N,2N,3N,4N,6N,7N,9N,10N,23N,29N,30a(iii)Y,31N,32aY</t>
  </si>
  <si>
    <t xml:space="preserve">0, 9.375, 18.75, 37.5, 75, or 150 mg/kg 5 days/wek. Dosing schedule (5/7) adjusted dose levels are 0, 6.70, 13.4, 26.8, 53.6, or 107 mg/kg bw/day. </t>
  </si>
  <si>
    <t>All rats survived until the end of the study except for one female in the 150 mg/kg group that died on day 9. The final mean body weights and body weight gains of 75 and 150 mg/kg males and 150 mg/kg females were significantly less than those of the vehicle controls. At the end of the study, there was a small (≤8%) dose-related decrease in the erythron, evidenced by decreases in the hematocrit and hemoglobin values and the erythrocyte counts. The erythron decrease was evident in the 37.5, 75, and 150 mg/kg groups. An apparent erythroid response to the decreased erythron was evidenced by increased reticulocyte counts. Platelet counts were also elevated at the end of the study in the 75 mg/kg male and 150 mg/kg male and female groups, and the elevations may be part of a generalized hematopoietic response. At week 14, the neutrophil and white blood cell numbers were slightly elevated in the 150 mg/kg groups and could suggest the occurrence of an inflammatory response. At all time points, alanine aminotransferase (ALT) activity was increased, in a dose-related fashion, in the higher dose males and females. At day 4, the increases occurred in the 37.5, 75, and 150 mg/kg male and female groups. With time, however, the ALT effect ameliorated and involved only the 150 mg/kg rats by the end of the study. Sorbitol dehydrogenase activity appeared to be unaffected, suggesting the ALT effect was related to a transient enzyme induction rather than hepatocellular injury. Alkaline phosphatase and γ-glutamyl transferase activities and bile acid concentrations were increased in a dose-related fashion at all time points in the higher dose (particularly the 150 mg/kg) male and female animals and would be consistent with a cholestatic event in the liver. Compared to the vehicle controls on day 4, reduced and total glutathione levels were significantly increased only in 75 and 150 mg/kg males (22% and 42%, respectively); oxidized glutathione levels were not significantly increased in any dosed group (Table G1). On day 18, significant increases in reduced glutathione occurred in 150 mg/kg males (79%) and 75 (24%) and 150 (120%) mg/kg females, significant increases in oxidized glutathione occurred in 37.5 mg/kg or greater males (27% to 100%) and females (24% to 78%), and total glutathione levels were significantly increased in 75 (21%) and 150 (86%) mg/kg males and in 37.5 mg/kg or greater females (22% to 107%). At week 14, reduced glutathione was significantly increased in 75 (23%) and 150 (83%) mg/kg males and in 18.75 mg/kg or greater females (17% to 95%). Oxidized glutathione levels were not significantly increased in dosed males at week 14 but were significantly increased in females administered 18.75 mg/kg or greater (64% to 144%). Total glutathione levels were significantly increased in 75 (23%) and 150 (64%) mg/kg males and in all dosed groups of females (23% to 108%). The ratios of reduced glutathione to oxidized glutathione in dosed groups of males and females were not significantly different from the vehicle controls at any time point; however, the ratios in the 150 mg/kg males and females at week 14 were increased 52% and 81%, respectively, over those of the vehicle controls. Absolute and relative liver weights of 75 and 150 mg/kg females and relative liver weights of males administered 18.75 mg/kg or greater were significantly greater than those of the vehicle controls. The absolute kidney weight of 150 mg/kg females and the relative kidney weights of all dosed groups, except 9.375 mg/kg males, were significantly greater than those of the vehicle controls. Absolute and relative thymus weights of 150 mg/kg males and females and the absolute thymus weight of 75 mg/kg males were significantly less than those of the vehicle controls. Other organ weight changes were related to body weight changes and were not considered chemical related. No significant differences were observed in the sperm parameters of male rats or in the estrous cyclicity of female rats administered 18.75, 37.5, or 75 mg/kg when compared to the vehicle controls. Kidney hyaline glomerulopathy was present in 75 mg/kg males and in 150 mg/kg males and females (Table 6). The incidences of renal tubule protein casts were increased in 150 mg/kg males and females, and the increase in females was significant. The term ‘glomerulopathy’ was diagnosed when numerous, small, round, eosinophilic globules were present within the glomerular mesangium. The mesangium was typically expanded in the areas containing the globules. Rare aggregates of pyknotic debris were also present in small numbers of glomeruli but were not noted separately. The globules were often clustered tightly together and were located adjacent to capillary loops. The nature of the material was not clear, but protein globules were suspected based on their morphology. The globules were only apparent in a subset of glomeruli; a grade of minimal was assigned when the globules were present in less than 25% of glomeruli and a grade of mild was assigned when the globules were present in 25% to 50% of glomeruli. Mild was the highest grade assigned in this study. The globules stained weakly with Periodic Acid Schiff (PAS) and stained strongly red with Masson’s Trichrome stain. This lesion was most common in animals that also had tubular protein casts in the medulla. In the liver, incidences of bile duct hyperplasia and hepatocyte hypertrophy in 75 and 150 mg/kg males and 150 mg/kg females were significantly increased compared to those in the vehicle controls. The incidence of hepatocyte focal necrosis in 150 mg/kg males was also significantly increased. In 150 mg/kg rats of both sexes, incidences of oval cell hyperplasia and periportal fibrosis were significantly increased. Incidences of bone marrow hyperplasia in 37.5 mg/kg males and 75 and 150 mg/kg males and females were significantly increased. Incidences of heart mineralization in 150 mg/kg males, glandular stomach mineralization in 75 and 150 mg/kg females, and cellular histiocytic infiltration in the lung and ovarian cyst in 150 mg/kg females were significantly increased. The incidence of glandular stomach mineralization was increased, but not significantly, in 150 mg/kg males.</t>
  </si>
  <si>
    <t>87-61-6</t>
  </si>
  <si>
    <t>1,2,3-Trichlorobenzene</t>
  </si>
  <si>
    <t>Vic-trichlorobenzene</t>
  </si>
  <si>
    <t>ClC1=C(C(=CC=C1)Cl)Cl</t>
  </si>
  <si>
    <t>7.7</t>
  </si>
  <si>
    <t xml:space="preserve">0, 1, 10, 100, or 1000 ppm equivalent to 0.13, 1.3, 12, or 113 mg/kg bw/day in females and 0, 0.08, 0.78, 7.6, or 78 mg/kg bw/day for males
</t>
  </si>
  <si>
    <t>The group of males fed 1000 ppm 1,2,3-TRCB diet had reduced weight gain. Increased relative liver and kidney weights occurred in the highest dose group of males. Histological changes of a moderate degree in the liver and thyroid of male rats at 1,000 ppm.</t>
  </si>
  <si>
    <t>Cote et al., 1988</t>
  </si>
  <si>
    <t>Cote, M., Chu, I., Villeneuve, D. C., Secours, V. E., &amp; Valli, V. E. (1988). Trichlorobenzenes: results of a thirteen week feeding study in the rat. Drug and Chemical Toxicology, 11(1), 11-28.</t>
  </si>
  <si>
    <t>106-37-6</t>
  </si>
  <si>
    <t>1,4-Dibromobenzene</t>
  </si>
  <si>
    <t>C6H4Br2</t>
  </si>
  <si>
    <t>Brc1ccc(Br)cc1</t>
  </si>
  <si>
    <t>0, 5, 10, or 20 mg/kg bw/day</t>
  </si>
  <si>
    <t xml:space="preserve">Liver to body weight ratio and liver enzyme activity were both significantly increased at 20 mg/kg. A statistically significant increase in the activity of 1 of 6 microsomal enzymes was found at 10 mg/kg bw/day, but was not accompanied by an increase in liver-to-body weight ratio. EPA IRIS: Increases in both liver-to-body weight ratio and hepatic microsomal enzyme activity are appropriately considered as adverse effects, since high-dose acute effects of DBB include liver damage, probably due to the formation of a toxic metabolite. The formation of this metabolite is enhanced by induction of liver enzymes. </t>
  </si>
  <si>
    <t>Carlson and Tardiff, 1977</t>
  </si>
  <si>
    <t>Carlson, G. P., &amp; Tardiff, R. G. (1977). Effect of 1, 4-dibromobenzene and 1, 2, 4-tribromobenzene on xenobiotic metabolism. Toxicology and Applied Pharmacology, 42(1), 189-196. Available from EPA (IRIS 0148) at https://cfpub.epa.gov/ncea/iris/iris_documents/documents/subst/0148_summary.pdf</t>
  </si>
  <si>
    <t>108-70-3</t>
  </si>
  <si>
    <t>1,3,5-Trichlorobenzene</t>
  </si>
  <si>
    <t>Sym-Trichlorobenzene</t>
  </si>
  <si>
    <t>C1=C(C=C(C=C1Cl)Cl)Cl</t>
  </si>
  <si>
    <t>7.6</t>
  </si>
  <si>
    <t xml:space="preserve">1, 10, 100, or 1000 ppm equivalent to 0.08, 0.78, 7.6, and 78 mg/kg bw/day in males and 0.13, 1.5, 17, and 146 mg/kg bw/day in females
</t>
  </si>
  <si>
    <t>Increased relative liver and kidney weights occurred in the highest dose group of males. Histological changes of a moderate degree in the liver and thyroid of male rats at 1,000 ppm. 1,3,5-TRCB elicited moderate renal changes in male rats fed 1,000 ppm. Microscopic changes in the females were generally milder than those of the corresponding males. Based on these data it was concluded that the NOAEL was 100 ppm in the diet, or 7.6 mg/kg bw/day.</t>
  </si>
  <si>
    <t xml:space="preserve">Cote, M., Chu, I., Villeneuve, D. C., Secours, V. E., &amp; Valli, V. E. (1988). Trichlorobenzenes: results of a thirteen week feeding study in the rat. Drug and chemical toxicology, 11(1), 11-28.
</t>
  </si>
  <si>
    <t>55-63-0</t>
  </si>
  <si>
    <t>Nitroglycerin</t>
  </si>
  <si>
    <t>Glyceryl trinitrate; Nitrostat; Trinitroglycerin; Nitroglycerol; 1,3-Dinitrooxypropan-2-yl nitrate</t>
  </si>
  <si>
    <t>C3H5N3O9</t>
  </si>
  <si>
    <t>C(C(CO[N+](=O)[O-])O[N+](=O)[O-])O[N+](=O)[O-]</t>
  </si>
  <si>
    <t>3.04</t>
  </si>
  <si>
    <t>0, 0.01, 0.1, or 1%, equal to 0, 3.04, 31.5, or 363 mg/kg bw/day for males and 0, 3.99, 38.1, or 434 mg/kg bw/day for females</t>
  </si>
  <si>
    <t>No apparent toxicity over 24 months at the low dose. The middle dose caused some heptaic lesions (areas or foci of hepatocellular alteration). In the liver, the lesions seen in middle dose rats had developed through the stage of neoplastic nodules to hepatocellular carcinomas, some of which metastasized to the lung. In addition, the livers were extremely large, primarily from extensive cholangiofibrosis. The high dose caused many adverse effects, including decreased feed consumption, depressed weight gain, behavioral effects, and methemoglobinemia, with some excessive pigmentation in the spleens and the renal epithelium. Interstitial cell tumors in some high dose males caused aspermatogenesis. Male and female NOAEL: 0.01%. ECHA NOAEL: 0.01%. EPA NOAEL: 0.1%.</t>
  </si>
  <si>
    <t>Ellis et al., 1978, 1984</t>
  </si>
  <si>
    <t>36505-83-6</t>
  </si>
  <si>
    <t>9-Octadecen-1-amine hydrofluoride</t>
  </si>
  <si>
    <t>Dectaflur; (E)-octadec-9-en-1-amine;hydrofluoride</t>
  </si>
  <si>
    <t>C18H38FN</t>
  </si>
  <si>
    <t>CCCCCCCCC=CCCCCCCCCN.F</t>
  </si>
  <si>
    <t>1N,2N,3N,4Y,5bY,6N,7N,9N,10N,23Y,24N,25aY</t>
  </si>
  <si>
    <t>3.72</t>
  </si>
  <si>
    <t>0, 1.2, 6, or 30 mg/kg bw/day. Actual dose received: Males: 0.98 to 1.36, 5.6 to 8.49, or 25.28 to 33.99 mg/kg bw/day. Females: 0.75 to 1.38, 3.72 to 6.90, or 17.46 to 37.14 mg/kg bw/day.</t>
  </si>
  <si>
    <t xml:space="preserve">Effects noted in the 30 mg/kg group, when compared to controls, included consistently lower body weights and lower cholesterol and triglyceride levels in the males at 12 months and lower triglyceride levels in the females at 24 months. The nature of histologic changes observed in the intestinal mucosa suggest a possible malabsorption of lipids, which may have been responsible for the reduction in serum triglyceride levels. Histopathological examination revealed enlarged mesenteric lymph nodes and yellow discoloration of the small intestine. The incidence appeared to be dependent on dose level of the test substance. Changes were considered indicative of a chronic lymphadenopathy and representative of an exacerbation of the lymph node response to the compound after 2 years of continued administration.
</t>
  </si>
  <si>
    <t>Killen et al., 1975</t>
  </si>
  <si>
    <t xml:space="preserve">Killeen, J.C. and W.R. Rapp. 1975. A Two Year Oral Toxicity Study of Amine Fluorides 335/242 in Rats. Project No. 72R-816. Bio/dynamics Inc. Available from EPA HPV at https://ofmpub.epa.gov/oppthpv/Public_Search.PublicTabs?section=1&amp;SubmissionID=24964368&amp;epcount=19&amp;epname=null&amp;epdiscp=null&amp;selchemid=101260&amp;CategorySingle=Category
</t>
  </si>
  <si>
    <t>31704-80-0</t>
  </si>
  <si>
    <t xml:space="preserve">3-(5-Methylfuran-2-yl)butanal </t>
  </si>
  <si>
    <t>3-(5-Methyl-2-furyl)butanal; 3-(5-Methyl-2-furyl)butyraldehyde; 3-(5-Methyl-2-furanyl)butanal</t>
  </si>
  <si>
    <t>C9H12O2</t>
  </si>
  <si>
    <t>CC1=CC=C(O1)C(C)CC=O</t>
  </si>
  <si>
    <t>1N,2N,3N,4N,6N,7N,9N,10Y,11N,12N,13N,14N,15N,16N,17Y,19N,20a(ii)Y,21N,22Y</t>
  </si>
  <si>
    <t>5.9</t>
  </si>
  <si>
    <t xml:space="preserve">Target: 0, 10, 50, or 250 mg/kg bw/day. Actual daily intakes were 0, 5.9, 30, or 150 mg/kg bw/day.
</t>
  </si>
  <si>
    <t xml:space="preserve">Relative liver weights were increased for the 150 mg/kg bw/day male group. This finding correlated to minimal (5/10 animals), mild (4/10 animals) or moderate (1/10 animals) centrilobular, hepatocellular vacuolation characterised by scattered hepatocytes with a single large intracytoplasmic vacuole. The same histopatholgical change in the liver was also observed in the mid-dose (”minimal in 4/10 animals”). The EFSA Panel derived a NOAEL of 5.9 mg/kg bw/day for males. In females, no toxicity was observed at dose levels up to 150 mg/kg bw/day. 
</t>
  </si>
  <si>
    <t>Kappeler, 2013</t>
  </si>
  <si>
    <t>60812-23-9</t>
  </si>
  <si>
    <t>Decominol HCl</t>
  </si>
  <si>
    <t>1-Amino-3-(decyloxy)-2-propanol hydrochloride (1:1); 1-Amino-3-decoxypropan-2-ol;hydrochloride</t>
  </si>
  <si>
    <t>C13H30ClNO2</t>
  </si>
  <si>
    <t>CCCCCCCCCCOCC(CN)O.Cl</t>
  </si>
  <si>
    <t>Behavioural changes were seen at dose levels of 40 mg/kg and above; at the top-dose level effects seen were piloerection, decrease in spontaneous activity, and neglect of grooming. Top dose males lost weight after 50 days. Uraemia at 40 mg/kg (females only) and 140 mg/kg (both sexes). Dose related gastric gastric damage was seen macroscopically. An increase in relative liver weight,together with evidence of mesenchymal inflammation was seen at the top dose level. Thus the NEL in this study was below 10 mg/kg/bw/day,but effects seen at this level were limited to local irritant effects on the gastric mucosa, presumably due to the direct irritant effect of a 0.5% solution.</t>
  </si>
  <si>
    <t>SCC, 1987</t>
  </si>
  <si>
    <t>61791-44-4</t>
  </si>
  <si>
    <t>Ethanol, 2,2’-iminobis-, N-tallow alkyl derivs.</t>
  </si>
  <si>
    <t>Ethomeen T/12; N,N-bis(2-hydroxyethyl)-N-stearyl amine</t>
  </si>
  <si>
    <t>C21H58NO2</t>
  </si>
  <si>
    <t>OCCN(CCCCCCCCCCCCCCCCC)CCO</t>
  </si>
  <si>
    <t>13</t>
  </si>
  <si>
    <t>0, 13, 40, or 120 mg/kg bw/day</t>
  </si>
  <si>
    <t xml:space="preserve">No deaths occurred in any group. Dogs given the dietary concentration of 120 mg/kg/day frequently vomited the meal, despite attempts to condition the dogs to the meal either by gradual dose increment or by offering the food in small quantities throughout the day. Treatment in this group was terminated after five to six weeks due to the general poor health of these dogs and the loss of approximately 20% of their initial body weight. Dogs in the 40 mg/kg dose group vomited sporadically and showed signs of anorexia daily. On occasion dogs refused part of the meal when offered. However, no specific signs were observed other than subdued physical activity with the occasional vomiting. A decrease in body weight was observed in male dogs in this dose group at study termination. Vomiting did not occur in dogs given 13 mg/kg of the test substance or in the control group, and no clinical signs were observed in the dogs in either group. Dogs in both of these groups showed increases in body weight at study termination. At week 5, hematology results revealed a degree of simple hypochromic anemia in females in the 120 mg/kg dose group. Clinical blood chemistry showed a slight elevation in the blood urea and serum alkaline phosphate levels at week 6 in male dogs treated with 120 mg/kg of the test substance. In addition, the liver function test showed some retention of bromsulphalein in male dogs fed 120 mg/kg of the test substance. There were no urine analysis findings. No gross pathological variations or gross lesions were observed in the any dogs that were considered to be treatment- related. Histologic evaluations revealed an increase in the incidence of foamy macrophages in the small intestine and regional lymph nodes of dogs in the 40 and 120 mg/kg/day groups. The incidence of these foamy macrophages in the 13-mg/kg/day group was comparable with the control group suggesting that the increased incidence at higher dose levels was an accentuation of a normal response. Reproductive organs were examined, meeting the requirements for SIDS/HPV reproductive screening.  </t>
  </si>
  <si>
    <t>Goater, 1965</t>
  </si>
  <si>
    <t>1330-78-5</t>
  </si>
  <si>
    <t>Phosphoric acid, tris(methylphenyl) ester</t>
  </si>
  <si>
    <t xml:space="preserve">Tri-p-tolyl phosphate; Tricresyl phosphate (commercial product: mixture of isomers (o-, m-, and p-methyl)). Representative structure shown.
</t>
  </si>
  <si>
    <t>C21H21O4P</t>
  </si>
  <si>
    <t>P(OC1=C(C=CC=C1)C)(OC1=C(C=CC=C1)C)(OC1=C(C=CC=C1)C)=O</t>
  </si>
  <si>
    <t>4</t>
  </si>
  <si>
    <t xml:space="preserve">0, 75, 150, or 300 ppm estimated to deliver average daily doses of 0, 3, 6, or 13 mg/kg bw/day for males and 0, 4, 7, or 15 mg/kg bw/day for females, respectively. An additional group of rats were fed diets containing 600 ppm of tricresyl phosphate for 22 weeks.
</t>
  </si>
  <si>
    <t>Adrenal and ovary</t>
  </si>
  <si>
    <t xml:space="preserve">Cytoplasmic vacuolation of the adrenal cortex occurred in 600 ppm males and 150 (only 1), 300, and 600 ppm females at the 3-month interim evaluation. The lesion was most severe in females exposed to 300 and 600 ppm. At 9 and 15 months, this lesion occurred only in female rats, primarily in the 300 ppm group. Cytoplasmic vacuolation of the adrenal cortex and ovarian interstitial cell hyperplasia occurred in female rats exposed to 300 ppm throughout the study and the incidence and severity of these lesions were increased at the end of the study. By the fifteen-month evaluation, serum cholinesterase activity in all exposed groups of female rats and in 300 ppm male rats were significantly lower than those in the controls. EPA: NOAEL for females: 75 ppm based on the cytoplasmic vacuolization of the adrenal cortex and ovarian interstitial hyperplasia and the NOAEL for males: 300 ppm 
</t>
  </si>
  <si>
    <t>NTP, 1994</t>
  </si>
  <si>
    <t>74595-94-1</t>
  </si>
  <si>
    <t>2,4,6-Tris(2-methylpropyl)-1,3,5-dithiazinane</t>
  </si>
  <si>
    <t>Dihydro-2,4,6-tris(2-methylpropyl)-4h-1,3,5-dithiazine; 5,6-Dihydro-2,4,6,tris(2-methylpropyl)-4H-1,3,5-dithiazine; Triisobutyldihydrodithiazine</t>
  </si>
  <si>
    <t>C15H31NS2</t>
  </si>
  <si>
    <t>CC(C)CC1SC(NC(CC(C)C)S1)CC(C)C</t>
  </si>
  <si>
    <t>0, 140, 1050, or 2100 ppm equivalent to 0, 9.3, 67.9, or 131.9 mg/kg bw/day for males and 0, 11.0, 77.1, or 153.7 mg/kg bw/day for females</t>
  </si>
  <si>
    <t xml:space="preserve">Urinary bladder
</t>
  </si>
  <si>
    <t xml:space="preserve">Treatment-related microscopic findings were reported in the urinary bladder of males and females of the two highest dose groups and involved statistically significant increase in the incidence of minimal to slight simple and diffuse hyperplasia of the mucosal epithelium with increased severity in the highest dose group. Author NOAEL for both sexes is 140 ppm.
</t>
  </si>
  <si>
    <t>Bauter, 2013</t>
  </si>
  <si>
    <t>93-18-5</t>
  </si>
  <si>
    <t>2-Ethoxynaphthalene</t>
  </si>
  <si>
    <t>Bromelia; Neroline; β-Naphthol ethyl ether</t>
  </si>
  <si>
    <t>C12H12O</t>
  </si>
  <si>
    <t>CCOC1=CC2=CC=CC=C2C=C1</t>
  </si>
  <si>
    <t xml:space="preserve">Wistar-derived FDRL </t>
  </si>
  <si>
    <t>0 and 5 mg/kg bw/day. The actual dietary intakes in male and female rats were reported to be 5.1 and 5.7 mg/kg bw/day, respectively.</t>
  </si>
  <si>
    <t>55290-64-7</t>
  </si>
  <si>
    <t>Dimethipin</t>
  </si>
  <si>
    <t xml:space="preserve">Oxidimethiin, Oxydimethiin, 5,6-Dimethyl-2,3-dihydro-1,4-dithiine 1,1,4,4-tetraoxide  </t>
  </si>
  <si>
    <t>C6H10O4S2</t>
  </si>
  <si>
    <t>CC1=C(C)S(=O)(=O)CCS1(=O)=O</t>
  </si>
  <si>
    <t xml:space="preserve">0, 40, 200, or 1000 ppm corresponding to approximately 0, 2, 10, or 50 mg/kg bw/day
</t>
  </si>
  <si>
    <t xml:space="preserve">Absolute and relative liver weights were higher in the male low- and high-dose and significantly higher in the female mid-dose group. Liver weight was also increased in the mid-dose male group and female high-dose group. Histologically, there was an increased incidence of focally dilated bile ducts containing basophilic homogeneous material (this finding represents partial or complete inhibition of normal bile flow in the liver) in the mid- and high- dose groups. Control and low-dose rats showed this effect to a lesser degree. The EPA NOEL for this study is 40 ppm (2 mg/kg/day) based on increased absolute and relative liver weight observed at 200 ppm (10 mg/kg/day).
</t>
  </si>
  <si>
    <t>Serota et al., 1981</t>
  </si>
  <si>
    <t xml:space="preserve">91-53-2
</t>
  </si>
  <si>
    <t xml:space="preserve">Ethoxyquin
</t>
  </si>
  <si>
    <t xml:space="preserve">C14H19NO
</t>
  </si>
  <si>
    <t xml:space="preserve">3.93
</t>
  </si>
  <si>
    <t>O(c2ccc1c(\C(=C/C(N1)(C)C)C)c2)CC</t>
  </si>
  <si>
    <t xml:space="preserve">0, 3, 10, 50, or 100 mg/kg 5 times/week. Dosing schedule (5/7) adjusted dose levels are 0, 2, 7.1, 36, or 71.4 mg/kg bw/day.
</t>
  </si>
  <si>
    <t xml:space="preserve">Feeding the 100 mg/kg group was terminated after six weeks due to toxic effects. Bromosulphthalein retention was increased at 10 mg/kg and above, indicating liver dysfunction; abdominal tenderness was apparent in two of three dogs (male) at 10 mg/kg, and in two of three dogs (one male and one female) at 50 mg/kg; erythrocyte sedimentation rate was increased in one of three dogs at 50 mg/kg, and in all three dogs at 100 mg/kg; haemograms showed reduced haematocrit, haemoglobin, and erythrocyte counts in two of three dogs at 50 mg/kg, and in all dogs at 100 mg/kg; urin-analysis indicated dark amber, green or blackish brown urine at 50 and 100 mg/kg; there was increased heart, liver, and kidney to body-weight ratios in all dose-levels, but there does not appear to be any dose relationship in these increases; histopathology indicated liver-stress, and fatty renal nephrosis at the 10, 50 and 100 mg/kg dose-levels.
</t>
  </si>
  <si>
    <t>2044-73-7</t>
  </si>
  <si>
    <t xml:space="preserve">2-Pyridinemethanethiol </t>
  </si>
  <si>
    <t>Pyridine-2-methanethiol; Pyridin-2-ylmethanethiol; 2-pyridylmethanethiol</t>
  </si>
  <si>
    <t>C6H7NS</t>
  </si>
  <si>
    <t>C1=CC=NC(=C1)CS</t>
  </si>
  <si>
    <t>0 or 3.43 mg/kg bw/day in males and 3.42 mg/kg bw/day in females, or 3.4 mg/kg bw/day for both sexes</t>
  </si>
  <si>
    <t>88-12-0</t>
  </si>
  <si>
    <t>N-Vinylpyrrolidone</t>
  </si>
  <si>
    <t>1-Vinyl-2-pyrrolidinone; 1-ethenylpyrrolidin-2-one; NVP</t>
  </si>
  <si>
    <t>C6H9NO</t>
  </si>
  <si>
    <t>C=CN1CCCC1=O</t>
  </si>
  <si>
    <t>1N,2N,3N,4N,6N,7N,9N,10Y,11N,12N,13N,15N,16N,17N,18N,28gY</t>
  </si>
  <si>
    <t>3.0</t>
  </si>
  <si>
    <t>Target: 0, 5, 12, 30, or 75 ppm in drinking water. Actual: 0, 5, 11.5, 28.7, or 76.3 ppm. corresponding to 0.5, 1.2, 3.0, or 7.5 mg/kg bw/day (7 days/week)</t>
  </si>
  <si>
    <t>Hematology</t>
  </si>
  <si>
    <t xml:space="preserve">Decreases in plasma proteins, albumin and globulins were seen in response to 7.5 mg/kg bw/day. The decrease in plasma protein levels is probably a consequence of hepatotoxicity. The changes noted were generally more pronounced shortly after the start of exposure than towards the end of studies. The regression of the decreases in plasma protein concentrations during the course of the study indicates that the finding of dysproteinaemia is not a progressive effect. In other words, it seems that the treated animals adapt to exposure. Study authors: Thus, 3.0 mg/kg bw/day was a NOAEL in this study. </t>
  </si>
  <si>
    <t>Klimisch et al., 1997</t>
  </si>
  <si>
    <t>Klimisch, H. J., Deckardt, K., Gembardt, C., Hildebrand, B., Küttler, K., &amp; Roe, F. J. C. (1997). Subchronic inhalation and oral toxicity of N-vinylpyrrolidone-2. Studies in rodents. Food and chemical toxicology, 35(10-11), 1061-1074.</t>
  </si>
  <si>
    <t>514-78-3</t>
  </si>
  <si>
    <t>Canthaxanthin</t>
  </si>
  <si>
    <t>Food orange 8; 2,4,4-Trimethyl-3-[(1E,3E,5E,7E,9E,11E,13E,15E,17E)-3,7,12,16-tetramethyl-18-(2,6,6-trimethyl-3-oxocyclohexen-1-yl)octadeca-1,3,5,7,9,11,13,15,17-nonaenyl]cyclohex-2-en-1-one</t>
  </si>
  <si>
    <t>C40H52O2</t>
  </si>
  <si>
    <t>CC1=C(C(CCC1=O)(C)C)/C=C/C(=C/C=C/C(=C/C=C/C=C(/C=C/C=C(/C=C/C2=C(C(=O)CCC2(C)C)C)\C)\C)/C)/C</t>
  </si>
  <si>
    <t>0, 5, 25, 75, or 250 mg/kg bw/day</t>
  </si>
  <si>
    <t>Note: the studies in males and females were done separately (see references). Males: Gross pathological examination revealed orange/red discolouration of the GI tract and orange discolouration of the subcutis and adipose tissue at all dose levels. Discolouration of the liver was seen at the high doses, in the 25 mg/kg bw/day dose group at week 78, and in a few animals from the 5 mg/kg bw/day dose group at termination of the test. increases in the incidence or severity of lesions in the liver. Hepatocyte enlargement was found in all animals receiving 75 and 250 mg/kg bw/day. Increased incidences of vacuolation were observed at 25 mg/kg bw/day (at week 52 only), and at 75 and 250 mg/kg bw/day (at weeks 52 and 104) when compared to untreated control and placebo control. Ground glass cells were observed among animals treated with 75 and 250 mg/kg bw/day after 78 weeks. After 78 weeks, a higher grade of periportal fat accumulation was noted in animals treated with 75 and 250 mg/kg bw/day, extending to a higher incidence and/or grade of generalized fat accumulation after 104 weeks, when compared with the relatively high background of fatty change seen in both controls. Birefringent orange/brown pigment in hepatocytes was observed at dose levels of 75 and 250 mg/kg bw/day after 52 weeks, and at doses of 25 mg/kg bw/day and above after 78 and 104 weeks.  It was concluded that oral treatment with 5 and 25 mg/kg bw/day was not associated with liver impairment. Females: From week 78 onward, signs of increased fat accumulation among sporadic decedents treated with 5 and 25 mg/kg bw/day. Birefringent orange/brown pigment in hepatocytes was observed among animals treated at dose levels of 25 mg/kg bw/day and above from week 52 onwards. At termination of the 26-week recovery period, no difference in hepatocyte vacuolation was seen between previously treated (75 and 250 mg/kg bw/day) and untreated controls at week 78 or 104. Ground glass cells were limited to only a few animals withdrawn from treatment with 250 mg/kg bw/day after 78 weeks. No difference in hepatocyte fat accumulation was apparent between previously treated and untreated animals after both recovery periods. The hepatocyte pigment in a number of animals was reduced when compared to the main group of animals that bad been treated with 75 and 250 mg/kg bw/day continuously for 104 weeks. A low grade of hepatocyte enlargement was seen in a few animals previously treated with 250 mg/kg bw/day for 52 weeks, or 75 and 250 mg/kg bw/day for 78 weeks. However, hepatocyte enlargement was also seen among animals of the untreated control and placebo control groups remaining on test up to week 104. The NOEL in this study was 5 mg/kg bw/day based  upon the reversibility of liver changes induced at high-dose levels (75 and 250 mg/kg bw) and the inconsistency of limited and minimal liver findings at the low dose (25 mg/kg bw/day).</t>
  </si>
  <si>
    <t>Buser, 1992a, b and 1994</t>
  </si>
  <si>
    <t>13654-09-6</t>
  </si>
  <si>
    <t>Decabromobiphenyl</t>
  </si>
  <si>
    <t>Perbromobiphenyl, Berkflam B 10; Flammex B 10; 1,2,3,4,5-pentabromo-6-(2,3,4,5,6-pentabromophenyl)benzene</t>
  </si>
  <si>
    <t>C12Br10</t>
  </si>
  <si>
    <t>C1(=C(C(=C(C(=C1Br)Br)Br)Br)Br)C2=C(C(=C(C(=C2Br)Br)Br)Br)Br</t>
  </si>
  <si>
    <t>Sprague-Dawley CFY</t>
  </si>
  <si>
    <t>Both F/M</t>
  </si>
  <si>
    <t>0, 100, 500, or 2000 ppm corresponding to approximately 0, 5, 25, or 100 mg/kg bw/day</t>
  </si>
  <si>
    <t xml:space="preserve">A relative increase in liver weights was statistically significant at the 2000 ppm level and averaged 11% greater than the control group. In addition, in the group, hypertrophy of hepatocytes of the centrilobular zones with or without vacuolization and distention, and these changes were often accompanied by a slight reduction in glycogen and mild increase in centrilobular fat. </t>
  </si>
  <si>
    <t>Millischer et al., 1979</t>
  </si>
  <si>
    <t>98-02-2</t>
  </si>
  <si>
    <t>Furfuryl mercaptan</t>
  </si>
  <si>
    <t>FM, 2-Furanmethanethiol, Furfuryl thiol; Furan-2-ylmethanethiol; 2-Furylmethanethiol</t>
  </si>
  <si>
    <t>C5H6OS</t>
  </si>
  <si>
    <t>C1=COC(=C1)CS</t>
  </si>
  <si>
    <t>SD</t>
  </si>
  <si>
    <t>3</t>
  </si>
  <si>
    <t>0, 1, 3, or 30 mg/kg bw/day</t>
  </si>
  <si>
    <t>Study authors: At the highest dose level, a decrease in body-weight gain was associated with a reduced food intake, and there were many differences in organ weights. These consisted mainly of reduced absolute weights together with increased relative values and were thought to be associated with the lower body weights. There were some increases in haemoglobin concentration and packed cell volume at the highest dose level, but these were not considered to represent a toxic effect. The results of this study indicate a no-untoward-effect level of 3 mg/kg/day, although in view of the nature of the findings at 30 mg/kg/day, the actual level seems likely to be higher. EFSA NOAEL: 3 mg/kg bw/day based on organ weight changes.</t>
  </si>
  <si>
    <t>Phillips et al., 1977</t>
  </si>
  <si>
    <t>Phillips, J. C., Gaunt, I. F., Hardy, J., Kiss, I. S., Gangolli, S. D., &amp; Butterworth, K. R. (1977). Short-term toxicity of furfuryl mercaptan in rats. Food and Cosmetics Toxicology, 15(5), 383-387.</t>
  </si>
  <si>
    <t>125643-61-0</t>
  </si>
  <si>
    <t>Octyl-3,5-di-tert-butyl-4-hydroxy-hydrocinnamate</t>
  </si>
  <si>
    <t>Antioxidant 1135; Octyl 3-(3,5-ditert-butyl-4-hydroxyphenyl)propanoate; Benzenepropanoic acid,3,5-bis(1,1-dimethylethyl)-4-hydroxy-,C7-9-branched alkyl esters</t>
  </si>
  <si>
    <t>C25H42O3</t>
  </si>
  <si>
    <t>CCCCCCCCOC(=O)CCC1=CC(=C(C(=C1)C(C)(C)C)O)C(C)(C)C</t>
  </si>
  <si>
    <t>1N,2N,3N,4N,6N,7N,9N,10N,23N,29Y,33N,34bY. Aromatic hydrolysis product: Q1 to 41a&amp;bY (Class III), alcohol: Q1aY (Class I)</t>
  </si>
  <si>
    <t>RAI (SPF)</t>
  </si>
  <si>
    <t>0, 3, 10, 30, or 100 mg/kg bw/day</t>
  </si>
  <si>
    <t>Elevated cholesterol values among the males from the 30 mg/kg and 100 mg/kg dosage groups. The albumin/globulin relation was elevated at the high dosage. Elevated gamma-globulin values occurred among the males from the 30 mg/kg and 100 mg/kg dosage groups. Elevated absolute and relative liver weights among both of the sexes at a dosage of 10 mg/kg and above, likely due to hepatocyte hypertrophy. Reduced absolute and relative adrenal weights were established for the females from the 30 mg/kg and 100 mg/kg dosage groups. No comments were related to these reduced organ weights. Hepatocyte hypertrophy among both sexes at a dosage of 30 mg/kg and above. Foam cells occurred in the pulmonary alveoli among both sexes from the high-dosage group. Hepatocyte hypertrophy among both of the sexes from the high-dose group. ECHA: The conclusion in the provided dossier is that the effects noted resulted in non-classification, presumably as these were thought to be adaptive changes rather than definitive toxicity. ECHA NOEL: 3 mg/kg bw/day.</t>
  </si>
  <si>
    <t>Unknown, 1991. Available from ECHA at https://echa.europa.eu/registration-dossier/-/registered-dossier/7385/7/6/2</t>
  </si>
  <si>
    <t>126-33-0</t>
  </si>
  <si>
    <t>Sulfolane</t>
  </si>
  <si>
    <t>Tetramethylene sulfone; Thiolane 1,1-dioxide; Tetrahydrothiophene 1,1-dioxide; Sulfolan</t>
  </si>
  <si>
    <t>C4H8O2S</t>
  </si>
  <si>
    <t>S1(CCCC1)(=O)=O</t>
  </si>
  <si>
    <t>2.9</t>
  </si>
  <si>
    <t xml:space="preserve">0, 25, 100, 400, or 1600 mg/L in drinking water. The study authors calculated the actual dosages to be 0, 2.1, 8.8, 35.0, or 131.7 mg/kg bw/day, respectively, for males and 0, 2.9, 10.6, 42.0, or 191.1 mg/kg bw/day, respectively, for females.
</t>
  </si>
  <si>
    <t>Immune suppression</t>
  </si>
  <si>
    <t xml:space="preserve">Females exhibited statistically significant decreases in total white blood cells (WBCs), lymphocyte, monocyte, basophil, and LUC counts compared with controls in the 10.6-, 42.0-, and 191.1-mg/kg bw/day dose groups. LUCs were significantly lower in males at 35.0 and 131.7 mg/kg bw/day compared with control, but the study authors noted there were high values in two of the control animals. Basophils were also significantly different from controls at the two highest doses in both genders. Males dosed with 35.0 and 131.7 mg/kg bw/day had an increasing incidence and severity of hyaline droplets in the cortical tubules of the kidneys, and increased cortical tubular basophilia; this effect was considered treatment related. High-dose males also experienced a slightly elevated incidence of granular casts of the renal medulla compared with controls. The decreases in white cell counts seen in female rats are broad (seen in several cell types), statistically significant, and dose related. Additionally, there was a statistically significant decrease in the spleen weights at the high dose, which supports the immune suppression effect. Also, this effect has been consistently reported in several other studies of sulfolane exposures (albeit at higher exposures) in a different rat strain (Crj:CD[S-D]), species (guinea pigs), and route of exposure (inhalation). A LOAEL of 10.6 mg/kg bw/day and NOAEL of 2.9 mg/kg bw/day were identified in female rats based on significant decreases in total WBCs, lymphocyte, monocyte, basophil, and LUC counts. </t>
  </si>
  <si>
    <t>Huntingdon Life Sciences, 2001</t>
  </si>
  <si>
    <t>512-56-1</t>
  </si>
  <si>
    <t>Trimethylphosphate</t>
  </si>
  <si>
    <t xml:space="preserve">Phosphoric acid, trimethyl ester; TMPO
</t>
  </si>
  <si>
    <t>C3H9O4P</t>
  </si>
  <si>
    <t>COP(=O)(OC)OC</t>
  </si>
  <si>
    <t>Wistar [BOR:WISW SPF Cpb]</t>
  </si>
  <si>
    <t>0, 1, 10, or 100 mg/kg bw/day for up to 30 months. Due to high
mortality at 100 mg/kg bw/day, this dose was reduced to 50 mg/kg bw/day at week 54.</t>
  </si>
  <si>
    <t>Multiple (body weight)</t>
  </si>
  <si>
    <t>Clinical signs characterized by the study authors as hind limb weakness, sunken flanks (especially in males), distended abdomen (especially in females), and poor general condition were observed in high-dose animals beginning in week 46. Reduction in the dose level for this group at week 54 did not appear to alter these effects. High mortality rates were observed following treatment with 100 mg/kg bw/day in both males and females and continued despite of dose reduction. Reductions in body weights among high-dose males (-20%) and females (-15%) throughout the study and among mid-dose males towards the end of the study (about 10%) when compared with controls. Food consumption was slightly decreased among high-dose males but was slightly higher than controls when adjusted to body weight. In the high-dose group (males and females unless otherwise noted) observations included reductions in Hgb, Hct, and RBC counts; increased proportion of reticulocytes (males up to Month 18) and higher thrombocyte counts (up to Month 18); and an increase in segmented neutrophils and a corresponding decrease of lymphocytes. At 12 months, a relative increase in the α1-globulin fraction above the historical range was observed, accompanied by significant decreases in albumin and γ-globulin fractions. Increased urinary protein excretion (especially in males at Months 18 and 23) and decreased urine pH (females at 6 months) were also reported. Statistically significant decrease in liver weight among high-dose males. Relative heart, lungs, liver, and kidney weights were statistically significantly elevated over controls among high-dose males. Similarly, relative heart, liver, and kidney weights were statistically significantly elevated over controls among high-dose females at 12 months. The organ weight changes in high-dose rats occurred in parallel with decreased body weights in these rats. Gross examination of rats sacrificed at 12 months showed changes only in high-dose rats: muscle wasting and changes in lungs (mottled, reddish, pale), heart (thick, hard, abnormal color), liver (thick, scarring), and kidneys (scarring) in males and females; small seminal vesicles and testes in males; and skin edema in females. Microscopic examination at interim sacrifice revealed higher incidence of peripheral nerve and spinal cord degeneration in high-dose males and females only. Necropsy of animals from the main study groups revealed a slight increase in the frequency of small hindlimbs, scarring of the kidneys, and small, soft testes in high-dose animals. No treatment-related gross changes were observed at necropsy in the low- and mid-dose animals. Microscopy revealed a statistically significantly increased incidence of degeneration and loss of spinal cord nerve fibers of high-dose male and female rats. Fiber damage in the peripheral nerves of these animals was associated with reactive cell proliferation, resulting in hypercellularity, which was statistically significantly increased in high-dose male and female rats. Although incidence data were not shown, the authors described additional findings that they considered to be suggestive of dysfunction of the cardiovascular and respiratory system and possibly related to perturbation of the nervous system; these findings included chronic congestion of the lungs and kidneys, formation of thrombi in the heart atria in some males and females, necrosis and lymphocytic infiltration of the liver in some males, and edema of subcutaneous tissue and increased hematopoietic activity in the adrenal glands and bone marrow in some females at the high dose.</t>
  </si>
  <si>
    <t xml:space="preserve">Bomhard et al., 1997
</t>
  </si>
  <si>
    <t>372151-71-8</t>
  </si>
  <si>
    <t>Telavancin</t>
  </si>
  <si>
    <t>Vibativ; (1S,2R,18R,19R,22S,25R,28R,40S)-22-(2-amino-2-oxoethyl)-5,15-dichloro-48-[(2S,3R,4S,5S,6R)-3-[(2S,4S,5S,6S)-4-[2-(decylamino)ethylamino]-5-hydroxy-4,6-dimethyloxan-2-yl]oxy-4,5-dihydroxy-6-(hydroxymethyl)oxan-2-yl]oxy-2,18,32,35,37-pentahydroxy-19-[[(2R)-4-methyl-2-(methylamino)pentanoyl]amino]-20,23,26,42,44-pentaoxo-36-[(phosphonomethylamino)methyl]-7,13-dioxa-21,24,27,41,43-pentazaoctacyclo[26.14.2.23,6.214,17.18,12.129,33.010,25.034,39]pentaconta-3,5,8(48),9,11,14,16,29(45),30,32,34,36,38,46,49-pentadecaene-40-carboxylic acid</t>
  </si>
  <si>
    <t>C80H106Cl2N11O27P</t>
  </si>
  <si>
    <t>CCCCCCCCCCNCCNC1(CC(OC(C1O)C)OC2C(C(C(OC2OC3=C4C=C5C=C3OC6=C(C=C(C=C6)C(C(C(=O)NC(C(=O)NC5C(=O)NC7C8=CC(=C(C=C8)O)C9=C(C(=C(C=C9C(NC(=O)C(C(C1=CC(=C(O4)C=C1)Cl)O)NC7=O)C(=O)O)O)CNCP(=O)(O)O)O)CC(=O)N)NC(=O)C(CC(C)C)NC)O)Cl)CO)O)O)C</t>
  </si>
  <si>
    <t>0, 6.25, 12.5, or 50 mg/kg bw/day</t>
  </si>
  <si>
    <t>13-week rat study: 12.5, 50, or 100 mg/kg bw/day. 13-week dog study: 12.5, 25, or 100 mg/kg bw/day. 26-week rat study: 6.25, 12.5, or 50 mg/kg bw/day. There were histopathological changes that suggested toxic effects on the rat and dog kidney. These changes (e.g. renal cortical/proximal tubular degeneration/necrosis, renal cortical tubular vacuolation and necrosis, vacuolation of the renal pelvic and urinary bladder urothelia) were found in almost all telavancin treatment groups ... . With increasing treatment duration there was increased damage apparent in the rat and dog 4-week studies. Most of these histopathological changes were not reversible during the recovery period (4 weeks). The proposed NOAEL for nephrotoxic effects was 12.5 mg/kg/day for rats and 25 mg/kg/day for dogs. There were also histopathological changes that suggested toxic effects on the rat and dog liver. With increasing treatment duration there was increased damage apparent in the rat and dog 4-week studies. Hepatocellular damage and necrosis were found in 13-week studies in the mid-dose and high-dose groups of rats and in the high-dose group of dogs. At the end of the 4-week recovery period there was good evidence of reversibility with elevations in ALT and AST returning to or near control values and signs of hepatocellular regeneration. The proposed NOAEL for hepatotoxic effects was 12.5 mg/kg/day for rats and 25 mg/kg/day for dogs.There was vacuolation of the epididymal tubular epithelium with treatment durations of 13 weeks and longer in rats and dogs. There was no evidence of reversibility following the 28-day recovery period. Seminiferous tubular degeneration was seen in the high-dose telavancin group. Immunomodulatory effects were produced by telavancin at doses of 50 and 100 mg/kg. Systemic macrophage hypertrophy/hyperplasia in rats and dogs and pulmonary alveolar histiocytosis. Macrophages were considered to maintain their function since they responded to stimuli with an increased respiratory burst. The effects were regarded by the applicant as small and evidence of reversibility was seen. The NOAEL for these effects was 12.5 mg/kg/day.</t>
  </si>
  <si>
    <t>EMA, 2011</t>
  </si>
  <si>
    <t>2386-87-0</t>
  </si>
  <si>
    <t>3,4-Epoxycyclohexylmethyl-3,4-epoxycyclohexane carboxylate</t>
  </si>
  <si>
    <t xml:space="preserve">Chissonox 221 monomer; 7-Oxabicyclo[4.1.0]heptan-4-ylmethyl 7-oxabicyclo[4.1.0]heptane-4-carboxylate
</t>
  </si>
  <si>
    <t>C14H20O4</t>
  </si>
  <si>
    <t>O=C(C1CCC2C(C1)O2)OCC1CCC2C(C1)O2</t>
  </si>
  <si>
    <t>1N,2N,3N,4N,6N,7N,9N,10Y,11Y. Both hydrolysis products: 13Y,14b(i)Y</t>
  </si>
  <si>
    <t>Sprague-Dawley [Crl:CD (SD)IGS BR]</t>
  </si>
  <si>
    <t>The NOAEL of 5 mg/kg bw/day was determined based on systemic effects observed in the high dose group – increased liver and kidney weights, reduced bodyweight gains and lower food consumption, which were consistent with similar findings observed at the same dose level in the pre-natal developmental toxicity study. The liver effects are considered to be adaptive, indicating a response to a mild toxic insult; the changes were reversible within the recovery phase and showed no dose response relationship. The renal weight change was not associated with any clinical pathology or microscopic changes that could clarify the cause of this effect. Kidney weight changes were also restricted to the high dose group. The observation of nasal epithelial degeneration extended to the intermediate dose group (2/15 males and 3/15 females affected by minimal degeneration). The effects were more pronounced and in greater incidence in the high dose group. The unusual nature of the response – nasal damage caused after oral cannula administration – appears to have been raised by the study director and the nasal tissue slides were specifically subjected to peer review by a second pathologist. While the pathologists agreed a form of wording to describe the pathology, it is clear from the pathology statement that identification of the cause or the toxicological significance of this nasal finding was not agreed by the pathologists. However, no additional investigations have been disclosed to provide any new information that could address the mode of activity/cause of induction of nasal change. It has been postulated that refluxing of the oral dose could affect the nasal turbinates but there is no corroborating evidence in the report to suggest any difficulties during the dose administration or recording of any clinical signs post-dosing that could suggest the animals were discomforted or were involuntarily removing the dose depot by reflux action. Nasal epithelial degeneration is normally associated with inhalation of toxic fumes. The vapour pressure of the substance is 2 x 10E-3Pa, and the administered dose was formulated in corn oil. It is considered highly improbable that the high dose animals were consistently exposed to toxic/caustic vapours from this oral preparation (the acute inhalation study showed no indication of nasal damage, nasal irritation or production of nasal exudates when animals were exposed to a 5.5 mg/L atmosphere for 4 hours nose-only exposure). Since it is not possible from the available study data to determine a mode of action or aetiology for the nasal change, conclusions regarding the systemic or local nature of the effect cannot be drawn. The nasal epithelial changes were effectively the critical data on which the NOAEL derivation was based. The cause was not established, the persistence and limited recovery can be gauged by the incidence of degenerative and regenerative change present at termination following the recovery phase. It has been assumed that the nasal change is a systemic effect and extended in a dose related manner to affect the high dose group moderately and the intermediate group minimally and was not present in any of the low dose group animals. Assuming the systemic derivation of the change at 50 and 500 mg/kg bw/day means the oral NOAEL of 5 mg/kg bw/day is the point of departure for derivation of systemic DNEL values. In view of the likelihood of the nasal findings being idiopathic or localised in derivation, use of the low dose NOAEL is highly conservative and ensures any tier 1 risk assessments will err on the precautionary side.</t>
  </si>
  <si>
    <t xml:space="preserve">Padgett, 2001
</t>
  </si>
  <si>
    <t>80-54-6</t>
  </si>
  <si>
    <t>Lysmeral</t>
  </si>
  <si>
    <t>C14H20O</t>
  </si>
  <si>
    <t>CC(Cc1ccc(cc1)C(C)(C)C)C=O</t>
  </si>
  <si>
    <t xml:space="preserve">1N,2N,3N,4N,6N,7N,9N,10N,23N,29Y,33N,34N,35aY,38N,39N,40a(ii)Y </t>
  </si>
  <si>
    <t>0, 2, 5, 25, or 50 mg/kg bw 5 days/week. Dosing schedule (5/7) adjusted dose levels are 0, 1.4, 3.7, 18, or 36 mg/kg bw/day.</t>
  </si>
  <si>
    <t xml:space="preserve">Observation of liver toxicity included increases in absolute and relative liver weights/due to lipid contents at ≥25 mg/kg bw/day. A significant decrease in plasma cholinesterase activity (30 and 70% compared to controls) and lower plasma cholesterol levels were observed at 25 and 50 mg/kg bw/day in both sexes. Effects on clinical chemistry were reversible in the recovery (high-dose) group. In females treated with 25 and 50 mg/kg bw/day, elevated weights of adrenal glands and hypertrophy of the zona fasciculata were observed. Compound-related testicular toxicity such as spermatoceles in the epididymides and testicular atrophy was observed at 50 mg/kg bw/day. Disturbances of spermatogenesis and spermatogenesis, testicular increases in Sertoli cell tubules and increased surface density in Leydig cells were described along with a decreased density of spermatozoa, nucleated cells and spermatoceles in the epididymides of the high dose animals. In the 4-week recovery group, the same testicular pathology was observed to a lesser extent. Based on these data, it was concluded that BMHCA led to treatment-related effects at ≥25 mg/kg bw/day. The NOAELs for testicular toxicity and systemic toxicity were suggested to be 25 mg/kg bw/day and 5 mg/kg bw/day, respectively. </t>
  </si>
  <si>
    <t>Givaudan, 1990</t>
  </si>
  <si>
    <t>16672-87-0</t>
  </si>
  <si>
    <t>Ethephon</t>
  </si>
  <si>
    <t>2-Chloroethylphosphonic acid</t>
  </si>
  <si>
    <t>C2H6ClO3P</t>
  </si>
  <si>
    <t>C(CCl)P(=O)(O)O</t>
  </si>
  <si>
    <t>0, 30, 300, or 1000-3000 ppm equal to 0.86, 7.6, or 42 mg/kg bw/day in males and 0, 0.86, 8.4, or 47.8 mg/kg bw/day in females (JECFA). EPA RED dose levels: 0, 0.75, 7.5, or 75 mg/kg bw/day.</t>
  </si>
  <si>
    <t>ChE inhibition and muscle atrophy</t>
  </si>
  <si>
    <t xml:space="preserve">NOEL=none; LEL=30 ppm (0.75 mg/kg/day; LDT) (plasma ChE inhibition); RBC ChE was inhibited at the MDT (300 ppm) and HDT (1000-3000 ppm, depending on day of administration; Smooth muscle hypertrophy was noted at the MDT and HDT; Body weight and efficiency of food consumption were reduced at HDT. Human studies have shown that humans may be more susceptible to the clinical toxicity of ethephon than experimental animals. JECFA NOAEL: 30 ppm or 0.86 mg/kg bw/day. EPA RED: Plasma cholinesterase was inhibited at all doses (NOEL &lt;0.75 mg/kg/day). A NOEL for erythrocyte cholinesterase inhibition of 0.75 mg/kg/day with a LOEL of 7.5 mg/kg/day was observed. Histopathology showed smooth muscle atrophy in the gut at 7.5 mg/kg/day with a NOEL of 0.75 mg/kg/day.  </t>
  </si>
  <si>
    <t>Reno and Voelker, 1977</t>
  </si>
  <si>
    <t>2528-36-1</t>
  </si>
  <si>
    <t>Phosphoric acid, dibutyl phenyl ester</t>
  </si>
  <si>
    <t xml:space="preserve">Dibutyl phenyl phosphate; DBPP
</t>
  </si>
  <si>
    <t>C14H23O4P</t>
  </si>
  <si>
    <t>P(OCCCC)(OCCCC)(OC1=CC=CC=C1)=O</t>
  </si>
  <si>
    <t xml:space="preserve">Sprague-Dawley [Crl:CD (SD)BR]
</t>
  </si>
  <si>
    <t xml:space="preserve"> 0, 5, 50, or 250 mg/kg bw/day
</t>
  </si>
  <si>
    <t xml:space="preserve">In the group given 250 mg/kg bw/day, statistically significantly depressed body weights and growth rates in both males and females were observed. Statistically lower food consumption in both males and females and statistically lower RBC, HCT, HGB, and RBC morphology changes in both males and females at 13-week interval were present with the 250 mg/kg/day dose as well. Also, T. Chol. was decreased significantly in males at weeks 5 and 13 and plasma and RBC CHE were statistically lower in both males and females at study weeks 6 and term. Brain CHE was depressed significantly only in females; groups of male rats exhibited increased absolute and relative liver weights at term, while only relative liver weight increases were seen for females; reduced hepatocytic vacuolation and fatty accumulations were seen in livers of both male and female rats; epithelial hyperplasia and submucosal livers of both male and female rats; epithelial hyperplasia and submucosal inflammation were observed in urinary bladders of male and female rats. At 50 mg/kg/day, statistically decreased body weight and food consumption was seen in males only. Plasma CHE was depressed at term for females only. Urinary bladder histopathology was as mentioned above, although to a lesser extent, seen in males and, equivocally, in females. Reduced liver hepatocyte vacuolation seen only in males. The NOAEL was concluded to be 5 mg/kg bw/day. 
</t>
  </si>
  <si>
    <t>Healy et al., 1991</t>
  </si>
  <si>
    <t>Healy, C. E., Nair, R. S., Lemen, J. K., &amp; Johannsen, F. R. (1991). Subchronic and reproduction studies with dibutyl phenyl phosphate in Sprague-Dawley rats. Toxicological Sciences, 16(1), 117-127.</t>
  </si>
  <si>
    <t>732-26-3</t>
  </si>
  <si>
    <t>2,4,6-Tri-tert-butylphenol</t>
  </si>
  <si>
    <t>Voidox; Alkofen B; 2,4,6-Tris(1,1-dimethylethyl)phenol; 2,4,6-Tris(tert-butyl)phenol; 2,4,6-Tritert-butylphenol</t>
  </si>
  <si>
    <t>C18H30O</t>
  </si>
  <si>
    <t>CC(C)(C)C1=C(C(=CC(=C1)C(C)(C)C)C(C)(C)C)O</t>
  </si>
  <si>
    <t>1.5</t>
  </si>
  <si>
    <t xml:space="preserve">0, 30, 100, 300, or 1000 ppm cprresponding to approximately 0, 1.5, 5, 15, or 50 mg/kg bw/day
</t>
  </si>
  <si>
    <t xml:space="preserve">Significant reduction of body weight gain was found in female 1000 ppm group 12 months after start of the experiment and thereafter. No change in food consumption was observed. Administration of TTBP caused focal necrosis, swelling and vacuolisation of liver cells, increases in liver weight, slight microcytic anemia and elevation of serum phospholipid and cholesterol levels, presumably occurring as secondary effects following hepatotoxicity. The changes observed in female rats were more severe than those seen in males. Incidences of tumours in TTBP treated groups were not significantly higher than that of control. EPA: NOAEL 30 ppm (slight changes of hemoglobin concentration, mean corpuscular volume, blood urea nitrogen, glutamate oxaloacetate transaminase, phospholipids, total cholesterol  and g-glutamyl transpeptidase levels, but with liver and kidney weights within normal ranges, were found at this level). ECHA and Author: NOAEL is 30 ppm. EPA Hazard Characterization summary concluded a NOAEL of 100 ppm.
</t>
  </si>
  <si>
    <t>Matsumoto, 1991</t>
  </si>
  <si>
    <t>Matsumoto, K., Ochiai, T., Sekita, K., Uchida, O., Furuya, T. and Kurukawa, Y. (1991): Chronic Toxicity of 2, 4,6-Tri-tert-butylphenol in Rats. The Journal of Toxicological Sciences, 16, 167-179.</t>
  </si>
  <si>
    <t>615-54-3</t>
  </si>
  <si>
    <t>1,2,4-Tribromobenzene</t>
  </si>
  <si>
    <t>C6H3Br3</t>
  </si>
  <si>
    <t>Brc1cc(Br)c(Br)cc1</t>
  </si>
  <si>
    <t>0, 2.5, 5, or 10 mg/kg bw/day daily</t>
  </si>
  <si>
    <t>Liver-to-body weight ratios were increased 12-16% over controls for the rats treated at 10 mg/kg bw/day. Liver enzyme activities were 1.4- to 3-fold that of controls for the same group. Full recovery to baseline enzyme activity was observed after the 30-day recovery period; liver-to-body weight ratios were only 7% greater than the control values.</t>
  </si>
  <si>
    <t>576-26-1</t>
  </si>
  <si>
    <t>2,6-Dimethylphenol</t>
  </si>
  <si>
    <t>2,6-Xylenol</t>
  </si>
  <si>
    <t>CC1=C(C(=CC=C1)C)O</t>
  </si>
  <si>
    <t>1N,2N,3N,4N,6N,7N,9N,10N,23N,29Y,33N,34N,35aY,38N,39N,40N,41bY</t>
  </si>
  <si>
    <t xml:space="preserve">White  </t>
  </si>
  <si>
    <t xml:space="preserve">0, 0.6, or 6.0 mg/kg bw/day </t>
  </si>
  <si>
    <t>No effects were reported at 0.6 mg/kg bw/day. Animals receiving 6 mg/kg bw/day exhibited body weight changes, blood pressure changes, changes in protein sulfhydryl groups in blood serum and internal organs, and histopathological changes in liver, kidney and spleen.</t>
  </si>
  <si>
    <t>85-60-9</t>
  </si>
  <si>
    <t>Santowhite</t>
  </si>
  <si>
    <t>Sumilit bbm; Sumilizer BBM; 2-Tert-butyl-4-[1-(5-tert-butyl-4-hydroxy-2-methylphenyl)butyl]-5-methylphenol</t>
  </si>
  <si>
    <t>C26H38O2</t>
  </si>
  <si>
    <t>C(CCC)(C1=CC(=C(C=C1C)O)C(C)(C)C)C1=CC(=C(C=C1C)O)C(C)(C)C</t>
  </si>
  <si>
    <t>1N,2N,3N,4N,6N,7N,9N,10N,23N,29Y,33N,34N,35bY,36c,41aY</t>
  </si>
  <si>
    <t xml:space="preserve">5
</t>
  </si>
  <si>
    <t xml:space="preserve">0, 100, 500, or 1000 ppm corresponding to 0, 5, 25, or 50 mg/kg bw/day </t>
  </si>
  <si>
    <t xml:space="preserve">Highest-dose animals exhibited slightly reduced body weights and food consumption, altered serum enzymes (SGOT, SGPT), increased liver weights, and microscopic liver and lymph node changes. Mid-dose animals showed similar changes in SGOT and SGPT, in liver weights and in liver and lymph node tissue.  
</t>
  </si>
  <si>
    <t>Monsanto, 1988</t>
  </si>
  <si>
    <t>83-34-1</t>
  </si>
  <si>
    <t>3-Methylindole</t>
  </si>
  <si>
    <t>3-Methyl-1H-indole; Skatole</t>
  </si>
  <si>
    <t>C9H9N</t>
  </si>
  <si>
    <t>CC1=CNC2=CC=CC=C12</t>
  </si>
  <si>
    <t>Swiss</t>
  </si>
  <si>
    <t>0, 100, or 200 mg/kg bw/day</t>
  </si>
  <si>
    <t>Lung and blood</t>
  </si>
  <si>
    <t xml:space="preserve">At 200 mg/kg bw/day pulmonary congestion occurred as shown by a reduction in the phospholipid content in the lung and increases in hemoglobin content, but no pulmonary emphysemia. </t>
  </si>
  <si>
    <t>Watanabe and Aviado, 1974.</t>
  </si>
  <si>
    <t>Watanabe, T., &amp; Aviado, D. M. (1974). Functional and biochemical effects on the lung following inhalation of cigarette smoke and constituents. II. Skatole, acrolein, and acetaldehyde. Toxicology and Applied Pharmacology, 30(2), 201-209.</t>
  </si>
  <si>
    <t xml:space="preserve"> 939-97-9</t>
  </si>
  <si>
    <t>p-tert-Butylbenzaldehyde</t>
  </si>
  <si>
    <t>4-tert-Butylbenzaldehyde</t>
  </si>
  <si>
    <t>C11H14O</t>
  </si>
  <si>
    <t>CC(C)(C)C1=CC=C(C=C1)C=O</t>
  </si>
  <si>
    <t xml:space="preserve">1N,2N,3N,4N,6N,7N,9N,10N,23N,29Y,33N,34N,35aY,38N,39N,40a(i)Y </t>
  </si>
  <si>
    <t>SFP Albino</t>
  </si>
  <si>
    <t xml:space="preserve">Male </t>
  </si>
  <si>
    <t>12.5</t>
  </si>
  <si>
    <t>0, 6.5, 12.5, 25 or 50 mg/kg bw/day</t>
  </si>
  <si>
    <t xml:space="preserve">Note: only males were tested; 8 animals per dose level. Rats treated with 25 mg/kg bw/d initially showed a slight weight loss and returned to normal at the end of the treatment. The animals of the highest dose group showed a severe weight loss throughout the study. During the dissection, a marbled liver was recorded in 2 rats treated with 50 mg/kg bw/d. In one rat treated with 25 mg/kg bw/d a small dell was seen in the right kidney. Testes weights of rats treated with 50 mg/kg bw/d were significantly lower than those recorded for the controls. Histopathological changes of the testes were circumscribed in the seminiferous epithelium. Interstitial cells and Sertoli cells were unaffected. Disorganization of the epithelial structure, degeneration of cells and reduction of the spermatozoa were observed. One testis of a control rat showed about 80 % convoluted tubules with a normal epithelium, and about 20 % convoluted tubules with a normal epithelium, but with degenerated cells or detritus in the lumen. The same ratio occurred in the animals of the 6.5 and in the 12.5 mg/kg bw/d dose group. An alteration of this ratio was seen from the 25 mg/kg bw/d group on. In addition, severe injuries were observed in the seminiferous epithelia of the testes of one animal treated with 25 mg/kg bw/d. Moderate to severe injuries were discovered in the seminiferous epithelia of all rats treated with 50 mg/kg bw/d. The NOAEL derived for testicular toxicity in rat was 12.5 mg/kg bw/d TBB, based on the histological changes and a slight decrease of the testicular weights. Systemic toxicity in terms of body weight changes were found at doses also exerting testicular toxicity. </t>
  </si>
  <si>
    <t>Givaudan, 1981</t>
  </si>
  <si>
    <t>111-15-9</t>
  </si>
  <si>
    <t>2-Ethoxyethyl acetate</t>
  </si>
  <si>
    <t>Ethylene glycol monoethyl ether acetate</t>
  </si>
  <si>
    <t>C6H12O3</t>
  </si>
  <si>
    <t>CCOCCOC(=O)C</t>
  </si>
  <si>
    <t>0, 130, 390, or 600 ppm for 7 hr/day on GD 7-15, and dams were sacrificed on day 20. Assuming 50% absorption, the estimated systemic intake is approximately 70 mg/kg bw/day for the 130 ppm group.</t>
  </si>
  <si>
    <t>Teratogenic</t>
  </si>
  <si>
    <t>At 600 ppm, all offspring were resorbed. At 390 ppm there was a significant increase in resorptions and fetal weights were reduced by 21%, and at 130 ppm there were slight but significant decreases in fetal weights. Visceral malformations of the heart and umbilicus were observed in fetuses from the 390 ppm treated dams. Only one fetus from the 130 ppm group had a heart defect. Malformations of the ribs were observed in three fetuses from 390 ppm EEAC-exposed dams. Significant statistical differences in skeleltal variants were observed between control and 130 ppm and
390 ppm treatment groups. The authors concluded that inhalation of either 130 ppm of 390 ppm EEAC is teratogenic in the rat.</t>
  </si>
  <si>
    <t xml:space="preserve">Nelson et al., 1984
</t>
  </si>
  <si>
    <t xml:space="preserve">Nelson, B. K., Setzer, J. V., Brightwell, W. S., Mathinos, P. R., Kuczuk, M. H., Weaver, T. E., &amp; Goad, P. T. (1984). Comparative inhalation teratogenicity of four glycol ether solvents and an amino derivative in rats. Environmental health perspectives, 57, 261-271.
</t>
  </si>
  <si>
    <t>3268-87-9</t>
  </si>
  <si>
    <t>Octachlorodibenzodioxin</t>
  </si>
  <si>
    <t>OCDD; 1,2,3,4,6,7,8,9-Octachlorodibenzo-p-dioxin</t>
  </si>
  <si>
    <t>C12Cl8O2</t>
  </si>
  <si>
    <t>C12=C(C(=C(C(=C1Cl)Cl)Cl)Cl)OC3=C(O2)C(=C(C(=C3Cl)Cl)Cl)Cl</t>
  </si>
  <si>
    <t>Spargue-Dawley</t>
  </si>
  <si>
    <t>0, 100, or 500 mg/kg bw/day on GD 6-15</t>
  </si>
  <si>
    <t>Fetotoxicity</t>
  </si>
  <si>
    <t>Signs of maternal toxicity were not observed in rats given 100 or 500 mg/kg bw/ day OCDD. Examination of the fetuses did not reveal changes in fetal body measurements, incidence of fetal resorptions, or incidence of any fetal anomaly among litters or the fetal population. At 500 mg/kg-day, the incidence of subcutaneous edema was significantly increased among the fetal population (23/100 compared with 8/156 in controls) but not among litters (9/18 compared with 6/28 in controls).</t>
  </si>
  <si>
    <t>Schwetz et al., 1973</t>
  </si>
  <si>
    <t>Schwetz, B. A., Norris, J. M., Sparschu, G. L., Rowe, U. K., Gehring, P. J., Emerson, J. L., &amp; Gerbig, C. G. (1973). Toxicology of chlorinated dibenzo-p-dioxins. Environmental health perspectives, 5, 87.</t>
  </si>
  <si>
    <t>112-90-3</t>
  </si>
  <si>
    <t xml:space="preserve">Oleylamine </t>
  </si>
  <si>
    <t>(Z)-octadec-9-en-1-amine; 9-Octadecenylamine, (Z)-</t>
  </si>
  <si>
    <t>C18H37N</t>
  </si>
  <si>
    <t>CCCCCCCCC=CCCCCCCCCN</t>
  </si>
  <si>
    <t>Sprague-Dawley [Crl:COBS CD BR VAF/PLUS]</t>
  </si>
  <si>
    <t>0, 10, 40, and 80 mg/kg bw/day on GD 6-15</t>
  </si>
  <si>
    <t>Maternal NOEL: 10 mg/kg bw/day, Developmental NOEL: 80 mg/kg bw/day. In the 40 and 80 mg/kg/day dose groups, the most notable clinical findings included rales, salivation, soft stools, diarrhea, few feces, abnormal colored feces, fecal and/or urine stain, and unkempt appearance. Clinical signs observed only in the 80 mg/kg bw/day dose group included emaciation, rough coat and dark red material around the eyes, nose and/or mouth. Significant post dose observations included salivation in the 40 and 80 mg/kg/day dose groups and rales in the 80 mg/kg/day dose group. Dose-dependent body weight losses or reduced weight gain, along with a corresponding reduction in food consumption occurred during the treatment period at the 40 and 80 mg/kg/day dose levels. No treatment-related changes were apparent at any level tested concerning necropsy observations, cesarean section data or fetal external, visceral or skeletal examinations.</t>
  </si>
  <si>
    <t>Mercieca, 1989</t>
  </si>
  <si>
    <t>7779-27-3</t>
  </si>
  <si>
    <t>Hexahydro-1,3,5-triethyl-s-triazene</t>
  </si>
  <si>
    <t>Vancide TH; 1,3,5-Triethyl-1,3,5-triazinane</t>
  </si>
  <si>
    <t>C9H21N3</t>
  </si>
  <si>
    <t>C(N1CN(CC)CN(C1)CC)C</t>
  </si>
  <si>
    <t>Sprague-dawley [Crl:CDBR]</t>
  </si>
  <si>
    <t>0, 10, 75, or 150 mg/kg bw/day on GD 6-15</t>
  </si>
  <si>
    <t>Maternal toxicity was observed only in the high-dose group and consisted of a significant (39%) decrease in body weight gain during the dosing period. Therefore, the LEL for maternal toxicity was 150 mg/kg bw/day. The LEL for developmental toxicity was 150 mg/kg bw/day based on the observed significant incidences of bilateral convoluted ureters and dilated renal pelvises in the high-dose group.</t>
  </si>
  <si>
    <t>Beyer, 1991</t>
  </si>
  <si>
    <t>20306-75-6</t>
  </si>
  <si>
    <t>N-Methylacetoacetamide</t>
  </si>
  <si>
    <t>N-methyl-3-oxobutanamide</t>
  </si>
  <si>
    <t>C5H9NO2</t>
  </si>
  <si>
    <t>CNC(=O)CC(=O)C</t>
  </si>
  <si>
    <t>1N,2N,3N,4N,6N,7N,9N,10N,23Y,24N,25N,26abY,27N,28jY</t>
  </si>
  <si>
    <t>0, 90, or 940 mg/kg bw/day</t>
  </si>
  <si>
    <t>Animals given 940 mg/kg in the diet were reported to have a slight increase in relative liver weight and relative and absolute kidney weights.</t>
  </si>
  <si>
    <t>EU Commission, 2000</t>
  </si>
  <si>
    <t>2883-98-9</t>
  </si>
  <si>
    <t>α-Asarone</t>
  </si>
  <si>
    <t>Alpha-asarone; Trans-asarone; 1,2,4-Trimethoxy-5-[(E)-prop-1-enyl]benzene</t>
  </si>
  <si>
    <t>C/C=C/C1=CC(=C(C=C1OC)OC)OC</t>
  </si>
  <si>
    <t>0, 5, 15, 30, or 60 mg/kg bw/day on GD 6-15</t>
  </si>
  <si>
    <t>Embryotoxic</t>
  </si>
  <si>
    <t xml:space="preserve">A significant maternal toxicity was observed in dams given 60 mg/kg, as indicated by a reduced weight gain. Embryolethality was observed in 15, 30, or 60 mg/kg treated groups. In addition, the highest dose induced fetal malformations, mainly represented by hydrocephaly, extra-ribs, clubfeet and cleft lips. </t>
  </si>
  <si>
    <t>Salazar et al., 1992</t>
  </si>
  <si>
    <t>Salazar, M., Salazar, S., Ulloa, V., &amp; Mendoza, T. (1992). Teratogenic action of α-asarone in mice. Journal of Clinical and Experimental Toxicology, 12(3), 149-154.</t>
  </si>
  <si>
    <t>88-75-5</t>
  </si>
  <si>
    <t>o-Nitrophenol</t>
  </si>
  <si>
    <t>2-Nitrophenol; 2-Hydroxynitrobenzene</t>
  </si>
  <si>
    <t>C1=CC=C(C(=C1)[N+](=O)[O-])O</t>
  </si>
  <si>
    <t>Charles River COBS CD</t>
  </si>
  <si>
    <t>0, 50, 125, 250, 500, or 1000 mg/kg bw/day on GD 5-15</t>
  </si>
  <si>
    <t>Maternal NOEL: 125 mg/kg bw/day, Developmental NOEL: 500 mg/kg bw/day. At 1000 mg/kg bw, a slight but statistically significant increase in group mean post-implantation losses (13.8 % versus 8.2 % in controls) and mean early resorptions (2.3 versus 1.2 in controls) was seen. In dams, dark colored urine was seen at 250 mg/kg bw/day and higher and yellow staining of the haircoat at 125 mg/kg bw/day and above.</t>
  </si>
  <si>
    <t>International Research and Developmental Corporation, 1983</t>
  </si>
  <si>
    <t>112-00-5</t>
  </si>
  <si>
    <t>C12-14 trimethyl ammonium chloride (Ammonium, dodecyltrimethyl-, chloride)</t>
  </si>
  <si>
    <t>N,N,N-trimethyldodecan-1-aminium chloride; Alicop; Dodecyl(trimethyl)azanium;chloride. EPA: CAS RN 112-00-5 is considered appropriate for this chemical although it is a mixture of C12 – C14 isomers</t>
  </si>
  <si>
    <t>C15H34ClN</t>
  </si>
  <si>
    <t>CCCCCCCCCCCC[N+](C)(C)C.[Cl-]</t>
  </si>
  <si>
    <t>Rabbit</t>
  </si>
  <si>
    <t xml:space="preserve">New Zealand White
</t>
  </si>
  <si>
    <t>24</t>
  </si>
  <si>
    <t>0, 2, 8, or 24 mg/kg bw/day GD 6-18</t>
  </si>
  <si>
    <t>No adverse effects reported. Note: in a range finding study at higher doses, i.e. at 50 mg/kg bw/day and higher, adverse effects such as death and resorptions were reported. An indirect embryotoxic effect based on fetal body weight was considered to have been exhibited at 50 mg/kg/day in the range finding study.</t>
  </si>
  <si>
    <t>IFREB, 1979</t>
  </si>
  <si>
    <t>75-05-8</t>
  </si>
  <si>
    <t>Acetonitrile</t>
  </si>
  <si>
    <t>Cyanomethane</t>
  </si>
  <si>
    <t>C2H3N</t>
  </si>
  <si>
    <t>CC#N</t>
  </si>
  <si>
    <t>New Zealand White SPF</t>
  </si>
  <si>
    <t>0, 2, 15, or 30 mg/kg bw/day on GD 6-18</t>
  </si>
  <si>
    <t>In the high-dose group (25/group), 5 dams died (p = 0.025) between days 12-19 and 2 aborted on either gestation day 23 or 27 (both effects attributed to treatment). Clinical signs in these affected rabbits included ataxia, anorexia, decreased motor activity, bradypnea, dyspnea, impaired righting reflex, and colored exudate in cage pan. A decrease in body weight was observed in 30-mg/kg-day dams between gestation days 15 and 19 (p � 0.01), but the weight increased significantly after end of administration (i.e., gestation days 19-24) and was higher than control weights on days 24-29. Necropsy revealed thin stomach walls in the cardiac region in those rabbits that died, and this observation was considered treatment-related. Exposure to ACN did not appear to cause reproductive dysfunction, although a slight, but not significant, increase in resorptions per litter was observed. Developmental effects were seen at the high dose. The average number of live fetuses per litter was significantly decreased (p = 0.011) at 30 mg/kg-day. There was no significant increase in the incidence of fetal malformations or anomalies with ACN exposure. Based on maternal toxicity, this study identifies 30 mg/kg/day as a FEL (mortality). A NOAEL of 15 mg/kg/day is given for maternal toxicity. A NOAEL of 15 mg/kg/day is identified for developmental toxicity (decreased live fetuses per litter).</t>
  </si>
  <si>
    <t>Argus Research Laboratories, Inc., 1984</t>
  </si>
  <si>
    <t>4166-20-5</t>
  </si>
  <si>
    <t>2,5-Dimethyl-4-oxo-4,5-dihydrofuran-3-yl acetate</t>
  </si>
  <si>
    <t>Furaneol acetate; Strawberry furanone acetate; (2,5-Dimethyl-4-oxofuran-3-yl) acetate</t>
  </si>
  <si>
    <t>C8H10O4</t>
  </si>
  <si>
    <t>CC1C(=O)C(=C(O1)C)OC(=O)C</t>
  </si>
  <si>
    <t>1N,2N,3N,4N,6N,7N,9N,10Y,11Y. Heterocycle: 13N,15N,16Y (Class III). Acetic acid: 1aY (Class I)</t>
  </si>
  <si>
    <t>Charles River Crl:CD BR</t>
  </si>
  <si>
    <t>Target: 0 or 18 mg/kg bw/day. Week 1 intake: 25.2 (M) and 23.8 (F) mg/kg bw/day. Week 2: 17.2 (M) and 16.7 (F) mg/kg bw/day. Ave. for females: around 20 mg/kg bw/day and for males around 21 mg/kg bw/day.</t>
  </si>
  <si>
    <t>Drummond, 1993</t>
  </si>
  <si>
    <t>5724-81-2</t>
  </si>
  <si>
    <t>1-Pyrroline</t>
  </si>
  <si>
    <t>3,4-Dihydro-2H-pyrrole</t>
  </si>
  <si>
    <t>C4H7N</t>
  </si>
  <si>
    <t>C1CC=NC1</t>
  </si>
  <si>
    <t>0 or 150 ppm during week 1 and reduced to 115 ppm for the second week. Average intake: 12.9 and 12.2 mg/kg bw/day for males and females, respectively.</t>
  </si>
  <si>
    <t>Wnorowski, 1995</t>
  </si>
  <si>
    <t>646-06-0</t>
  </si>
  <si>
    <t>1,3-Dioxolane</t>
  </si>
  <si>
    <t>Glycolformal; Formal glycol</t>
  </si>
  <si>
    <t>O1COCC1</t>
  </si>
  <si>
    <t xml:space="preserve">1N,2N,3N,4N,6N,7N,9N,10Y,11Y. Ethylene glycol: 1N,2N,3N,4N,6N,7N,9N,10N,23Y,24bY (Class III). Formaldehyde: 1N,2N,3N,4N,6N,7N,9N,10N,23Y,24N,25N,26aY,27N,28N (Class II)  </t>
  </si>
  <si>
    <t>Sprague-Dawley [Crj: CD (SD) BR]</t>
  </si>
  <si>
    <t>0, 75, 250, 750, or 2000 mg/kg bw/day daily</t>
  </si>
  <si>
    <t>Multiple (hematology)</t>
  </si>
  <si>
    <t xml:space="preserve">Gavage administration of Dioxolane to rats of each sex was associated with hematologic effects, body weight gain reductions and organ weight changes at doses of 750 and 2000 mg/kg/day. The 250-mg/kg/day dose level was associated with decreases in platelets in male rats and lymphocyte counts in female rats. The authors of the laboratory report elected to call 250 mg/kg/day a NOEL in the female rat. EPA is not in agreement with that conclusion and has selected 75 mg/kg/day as the appropriate NOEL. ECHA NOAEL: 75 mg/kg bw/day. </t>
  </si>
  <si>
    <t>Argus Research Laboratories, Inc., 1991</t>
  </si>
  <si>
    <t>1072-93-1</t>
  </si>
  <si>
    <t>R-Goitrin</t>
  </si>
  <si>
    <t>(5R)-5-ethenyl-1,3-oxazolidine-2-thione; Epigoitrin; Goitrine; D-Goitrin</t>
  </si>
  <si>
    <t>C=CC1CNC(=S)O1</t>
  </si>
  <si>
    <t>1N,2N,3N,4N,6N,7N,9N,10Y,11N,12N,13N,15N,16N,17N,18bY,28g</t>
  </si>
  <si>
    <t>0, 40, or 200 ppm equivalent to approximately 0, 3, or 15 mg/kg bw/day based on age and body weight.</t>
  </si>
  <si>
    <t xml:space="preserve">The 200 ppm group showed a significantly lower weight gain, food intake and food efficiency ratio. Although this group had the least weight gain, there was a significant increase (15%) in terminal liver weight. The relative liver weight in this group significantly increased (21%). In the 40 ppm group, the relative liver weight also increased significantly (11%). Hepatic GST activity was increased twofold in the 200 ppm group and 1.5-fold in the 40 ppm group. Hepatic microsomal EH activity was increased 3.3-fold in the 200 ppm R-goitrin group and 1.6-fold in the 40ppm R-goitrin group. </t>
  </si>
  <si>
    <t>Chang and Bjeldanes, 1985</t>
  </si>
  <si>
    <t>Chang, Y., &amp; Bjeldanes, L. F. (1985). Effects of dietary R-goitrin on hepatic and intestinal glutathione S-transferase, microsomal epoxide hydratase and ethoxycoumarin O-deethylase activities in the rat. Food and chemical toxicology, 23(10), 905-909.</t>
  </si>
  <si>
    <t>4088-22-6</t>
  </si>
  <si>
    <t>1-Octadecanamine, N-methyl-N-octadecyl-</t>
  </si>
  <si>
    <t>N-Methyldioctadecylamine; N,N-Dioctadecylmethylamine; N-methyl-N-octadecyloctadecan-1-amine</t>
  </si>
  <si>
    <t>C37H77N</t>
  </si>
  <si>
    <t>CN(CCCCCCCCCCCCCCCCCC)CCCCCCCCCCCCCCCCCC</t>
  </si>
  <si>
    <t>New Zealand White</t>
  </si>
  <si>
    <t>0, 50, 250, or 1000 mg/kg bw/day from GD 6-18</t>
  </si>
  <si>
    <t xml:space="preserve">Administration of the test substance, by gavage, during the period of organogenesis at dose levels up to and including those eliciting slight maternal toxicity (250 mg/kg bw/day) did not elicit embryolethality, direct embryonic growth retardation, or teratogenicity. A dose of 1000 mg/kg bw/day produced a greater maternal toxic effect, without an indication of direct embryonic growth retardation or teratogenicity. However, the possibility of embryolethality due to treatment at this dose level cannot be disregarded. The NOEL, with regard to fetal development, is 250 mg/kg bw/day. No maternal toxic effect was observed at 50 mg/kg bw/day. </t>
  </si>
  <si>
    <t>Armitage, 1981</t>
  </si>
  <si>
    <t>2778-42-9</t>
  </si>
  <si>
    <t>1,3-Bis(1-isocyanato-1-methylethyl)benzene</t>
  </si>
  <si>
    <t>1,3-Bis(2-isocyanatopropan-2-yl)benzene; m-Tetramethylxylene diisocyanate; 1,3-Bis(1-isocyanato-1-methylethyl)benzene</t>
  </si>
  <si>
    <t>C14H16N2O2</t>
  </si>
  <si>
    <t>N(=C=O)C(C)(C)C1=CC(=CC=C1)C(C)(N=C=O)C</t>
  </si>
  <si>
    <t>1N,2N,3g(xv)Y</t>
  </si>
  <si>
    <t>19</t>
  </si>
  <si>
    <t>0, 15, 150, or 250 mg/kg bw/day for 19 days for males and 40-41 days for females</t>
  </si>
  <si>
    <t>Body weight and food consumption</t>
  </si>
  <si>
    <t xml:space="preserve">At 250 mg/kg bw/d, clinical signs such as increased salivation pre and post dosing, evidence of a reduction in bodyweight gain for adults, and significant reductions in food consumption were observed. At 150 mg/kg bw/d, post mortem evaluation of adults at termination showed isolated incidents of potential gastro-intestinal effects. At 15 mg/kg bw/d, there were similar clinical signs of increased salivation. There were no significant findings at post mortem macroscopic examination and no effects upon adult bodyweight or food consumption during the course of the study. At all dose levels there were no significant histopathological changes observed for the reproductive organs of adults at termination. Although general irritant type effects were seen at 150 mg/kg bw/d, they were not indicative of systemic toxicity and this dose was therefore considered to be the "No Observed Adverse Effect Level" (NOAEL). 
</t>
  </si>
  <si>
    <t>Safepharm Laboratories Limited, 2005</t>
  </si>
  <si>
    <t>2116-55-4</t>
  </si>
  <si>
    <t>Mimosine</t>
  </si>
  <si>
    <t>Leucenine; (2S)-2-Amino-3-(3-hydroxy-4-oxopyridin-1-yl)propanoic acid</t>
  </si>
  <si>
    <t>C8H10N2O4</t>
  </si>
  <si>
    <t>C1=CN(C=C(C1=O)O)CC(C(=O)O)N</t>
  </si>
  <si>
    <t>Fischer PES (Swiss  albino)</t>
  </si>
  <si>
    <t>0, 0.3, 0.5, or 0.7%  corresponding to approximately 0, 150, 250, or 350 mg/kg bw/day. Feeding started on GD 1. Females were killed after 19 days of treatment.</t>
  </si>
  <si>
    <t xml:space="preserve">A statistically significant decrease in food consumption and weight gain was associated with each incremental increase in mimosine. The number of resorptions significantly increased with the intake of 0.7% mimosine. Fetal deformities, such as constricted cranium, thorax, and pelvis, were found in the 0.5- and 0.7%-mimosine-fed groups. Deformities were always associated  with perforations in the wall of the uterus. It was apparent that deformities were the result of constriction of the protruding fetal parts by uterine tissue. Livers and  kidneys from the 0.7%-mimosine-fed  females were significantly lighter than those from the other treatments. Most sacral vertebrae were missing  in fetuses of females fed 0.7% mimosine.
</t>
  </si>
  <si>
    <t>Dewreede and Wayman, 1970</t>
  </si>
  <si>
    <t>Dewreede, S., &amp; Wayman, O. (1970). Effect of mimosine on the rat fetus. Teratology, 3(1), 21-27.</t>
  </si>
  <si>
    <t>24544-04-5</t>
  </si>
  <si>
    <t>2,6-Diisopropylaniline</t>
  </si>
  <si>
    <t>Aniline, 2,6-diisopropyl-;  2,6-Di(propan-2-yl)aniline</t>
  </si>
  <si>
    <t>C12H19N</t>
  </si>
  <si>
    <t>CC(C)C1=C(C(=CC=C1)C(C)C)N</t>
  </si>
  <si>
    <t>Oral gavage</t>
  </si>
  <si>
    <t>0 or 801 mg/kg bw/day</t>
  </si>
  <si>
    <t>Body and liver weights</t>
  </si>
  <si>
    <t>Significantly increased body weights and increased liver weight were observed. Note: only males were tested.</t>
  </si>
  <si>
    <t>Short et al., 1983</t>
  </si>
  <si>
    <t>Short, C. R., King, C., Sistrunk, P. W., &amp; Kerr, K. M. (1983). Subacute toxicity of several ring-substituted dialkylanilines in the rat. Fundamental and Applied Toxicology, 3(4), 285-292.</t>
  </si>
  <si>
    <t>107-12-0</t>
  </si>
  <si>
    <t>Propanenitrile</t>
  </si>
  <si>
    <t>Ethyl cyanide; Cyanoethane; Propionitrile</t>
  </si>
  <si>
    <t>C3H5N</t>
  </si>
  <si>
    <t>C(CC)#N</t>
  </si>
  <si>
    <t>1.34</t>
  </si>
  <si>
    <t>0, 2.5, 12.5, or 62.5 mg/L equivalent to 0, 0.32, 1.34, or 3.72 mg/kg bw/day</t>
  </si>
  <si>
    <t>At 62.5 mg/L, males and females had slightly reduced food consumption and appreciably reduced body weight gain, indicating a decreased efficiency of food utilization. One male rat died at 14 days; necropsy revealed hemorrhagic lungs.</t>
  </si>
  <si>
    <t>Sherr, 1983</t>
  </si>
  <si>
    <t>851670-40-1</t>
  </si>
  <si>
    <t>N1-(2,3-dimethoxybenzyl)-N2-(2-(pyridin-2-yl)ethyl) oxalamidexalamide</t>
  </si>
  <si>
    <t>N-[(2,3-dimethoxyphenyl)methyl]-N'-[2-(pyridin-2-yl)ethyl]ethanediamide;  N'-[(2,3-dimethoxyphenyl)methyl]-N-(2-pyridin-2-ylethyl)oxamide</t>
  </si>
  <si>
    <t>C2(CNC(C(=O)NCCC1=NC=CC=C1)=O)=C(OC)C(OC)=CC=C2</t>
  </si>
  <si>
    <t>Sprague-Dawley [Crl:CD (SD)]</t>
  </si>
  <si>
    <t>0, 35, 70, or 140 mg/kg bw/day</t>
  </si>
  <si>
    <t>Craig, 2011</t>
  </si>
  <si>
    <t>2855-19-8</t>
  </si>
  <si>
    <t>1,2-Epoxydodecane</t>
  </si>
  <si>
    <t xml:space="preserve">2-Decyloxirane
</t>
  </si>
  <si>
    <t>CCCCCCCCCCC1CO1</t>
  </si>
  <si>
    <t>0, 100, 250, or 750 mg/kg bw/day. Males were treated for 2 weeks prior to mating until necropsy after 4 weeks of treatment. Females were treated for 2 weeks prior to mating, then throughout mating, gestation and until at least day 4 of lactation.</t>
  </si>
  <si>
    <t>At 750 mg/kg/day, white blood cell, lymphocyte and basophil counts were approximately 40-60% higher in males at the end of the treatment period when compared to controls, and neutrohpil count was approximately 2.5-fold higher in males than controls. Alanine aminotransferase was up to 40% higher in females when compared to controls. In treated males, higher kidney and liver weight were noted when compared to controls, with increases of up to 14% and 20% in absolute, relative and covariate kidney and liver weights respectively. ECHA: NOAEL: 750 mg/kg bw/day.</t>
  </si>
  <si>
    <t>Unknown, 2015. Available from ECHA at https://echa.europa.eu/registration-dossier/-/registered-dossier/11256/7/9/3</t>
  </si>
  <si>
    <t>286-20-4</t>
  </si>
  <si>
    <t>Cyclohexene oxide</t>
  </si>
  <si>
    <t xml:space="preserve">7-Oxabicyclo[4.1.0]heptane; Epoxycyclohexane
</t>
  </si>
  <si>
    <t>C1CCC2OC2C1</t>
  </si>
  <si>
    <t>JVC F344</t>
  </si>
  <si>
    <t>0, 6.25, 12.5, 25, 50, or 100 mg/kg bw 5 times a week. Dosing schedule (5/7) adjusted dose levels are 0, 4.5, 8.9, 18, 36, or 71.4 mg/kg bw/day.</t>
  </si>
  <si>
    <t>Sauer et al., 1997</t>
  </si>
  <si>
    <t>35178-55-3</t>
  </si>
  <si>
    <t>Piperitenone oxide</t>
  </si>
  <si>
    <t>1,2-Epoxy-p-menth-4(8)-en-3-one; 1-methyl-4-propan-2-ylidene-7-oxabicyclo[4.1.0]heptan-5-one</t>
  </si>
  <si>
    <t>CC(=C1CCC2(C(C1=O)O2)C)C</t>
  </si>
  <si>
    <t>Sprague-Dawley [Hsd:SD]</t>
  </si>
  <si>
    <t>0, 120, 360, or 720 mg of Mentha longifolia oil containing 85% piperitenone oxide/kg. Study author: 0, 10.0, 28.2, or 56.6 mg mentha longifolia/kg bw/day in males and 0, 10.2, 29.9, or 61.7 mg/kg bw/day in females. At the highest dose: piperitenone oxide
of 48 and 52 mg/kg bw/day for males and females, respectively</t>
  </si>
  <si>
    <t>115900-75-9</t>
  </si>
  <si>
    <t xml:space="preserve">1,2-Diethyl-3-hydroxypyridin-4-one </t>
  </si>
  <si>
    <t>CP94; Diethyl hydroxypyridinone</t>
  </si>
  <si>
    <t>C9H13NO2</t>
  </si>
  <si>
    <t>CCC1=C(C(=O)C=CN1CC)O</t>
  </si>
  <si>
    <t>0, 50, 100, or 300 mg/kg bw/day</t>
  </si>
  <si>
    <t xml:space="preserve">It is an iron chelating agent. In rats, at the top dose of 300 mg/kg, all animals died before the end of the study. At 100 mg/kg, rat liver non-haem iron concentrations were reduced by 53% and 44% in females and males respectively. At this dose, adrenal medullary cell vacuolation, increased mammary secretory activity, vacuolation of corpora luteal cells and single cell hepatocyte necrosis were seen. At 50 mg/kg rat liver non-haem iron concentrations were decreased by 50% and 34% in females and males respectively. In female rats this was associated with increased mammary secretory activity. A slight but significantly reduced activity of three enzymes (alanine aminotransaminase, aspartate transaminase, alkaline phosphatase) was noted in females only, at 100 mg/kg and 50 mg/kg. Changes in the female reproductive  system of vacuolation  of  the corpora luteal cells, prominent secretory  activity of  mammary tissue and uterine atrophy were seen at 300 mg/kg. These effects were dose dependent with minimal effects at 50 mg/kg. 
</t>
  </si>
  <si>
    <t>Porter et al., 1993</t>
  </si>
  <si>
    <t>Porter, J. B., Abeysinghe, R. D., Hoyes, K. P., Barra, C., Huehns, E. R., Brooks, P. N., ... &amp; Dobbin, P. (1993). Contrasting interspecies efficacy and toxicology of 1, 2‐diethy 1–3‐hydroxypyridin‐4‐one, CP9 4, relates to differing metabolism of the iron chelating site. British journal of haematology, 85(1), 159-168.</t>
  </si>
  <si>
    <t>59-67-6</t>
  </si>
  <si>
    <t>Nicotinic acid</t>
  </si>
  <si>
    <t>3-Pyridinecarboxylic acid; Niacin; Pyridine-3-carboxylic acid</t>
  </si>
  <si>
    <t>C6H5NO2</t>
  </si>
  <si>
    <t>C1=CC(=CN=C1)C(=O)O</t>
  </si>
  <si>
    <t>Sprague-Dawley [Crl:CD (SD) BR]</t>
  </si>
  <si>
    <t>Body and kidney weights</t>
  </si>
  <si>
    <t>Slight reduction of body weight gain was observed in 1000 mg/kg bw/day group. Slight increase in kidney weight at 250 and 1000 mg/kg bw/day. There was, however, no histopathological evidence of systemic toxicity.</t>
  </si>
  <si>
    <t>Hazelton, 1988</t>
  </si>
  <si>
    <t>98-92-0</t>
  </si>
  <si>
    <t>Nicotinamide</t>
  </si>
  <si>
    <t>3-Pyridinecarboxamide; Vitamin PP; Vitamin B3;  Pyridine-3-carboxamide</t>
  </si>
  <si>
    <t>C6H6N2O</t>
  </si>
  <si>
    <t>C1=CC(=CN=C1)C(=O)N</t>
  </si>
  <si>
    <t>0, 215, or 1000 mg/kg bw/day</t>
  </si>
  <si>
    <t>In treated males body weight gain and food consumption were significantly decreased during part of the treatment period. Liver weight was increased in all treated animals. This finding was accompanied histopathologically by mild liver centrilobular hypertrophy. These effects were considered to be an adaptive response to nicotinamide treatment in males. In females at the high dose group extramedullary haematopoiesis of the spleen was reported. The NOAEL derived from this study is 215 mg/kg bw/day.</t>
  </si>
  <si>
    <t>Degussa AG, 1992</t>
  </si>
  <si>
    <t>104-90-5</t>
  </si>
  <si>
    <t>5-Ethyl-2-methylpyridine</t>
  </si>
  <si>
    <t>5-Ethyl-2-picoline; Aldehydine; Aldehydkollidin</t>
  </si>
  <si>
    <t>CCC1=CN=C(C=C1)C</t>
  </si>
  <si>
    <t>0, 30, 95, or 300 mg/kg bw/day</t>
  </si>
  <si>
    <t xml:space="preserve">300 mg/kg bw/day: reduced body-weight gain and food intake; elevated BUN, creatinine, ASAT, increased relative liver and kidney weights. 95 mg/kg bw/day: slight deviations of clinical chemistry parameters and increased liver weight. Hyaline droplets nephropathy in males at 95 and 300 mg/kg bw/day. </t>
  </si>
  <si>
    <t>Biomedizinische
Forschungsanstalt m.b.H., 1988</t>
  </si>
  <si>
    <t>Methylbenzotriazol</t>
  </si>
  <si>
    <t>C7H7N3</t>
  </si>
  <si>
    <t>CC1=CC2=NNN=C2C=C1</t>
  </si>
  <si>
    <t xml:space="preserve">150
</t>
  </si>
  <si>
    <t xml:space="preserve">0, 50, 150, or 450 mg/kg bw/day
</t>
  </si>
  <si>
    <t>In doses up to 150 mg/kg bw /day, no adverse effects were observed. A dose of 450 mg/kg bw/day lead to apathy after gavage, to a changed blood count and raised plasma activity of transaminases GOT and GPT.</t>
  </si>
  <si>
    <t>Bayer, 1988</t>
  </si>
  <si>
    <t xml:space="preserve">Bayer report No. 16770; 1988-06-03. Available from ECHA at https://echa.europa.eu/registration-dossier/-/registered-dossier/14272/7/6/2/?documentUUID=dce5f9dd-3a6e-41fd-bbf1-8f7e4d721526
</t>
  </si>
  <si>
    <t>Amides, coco, N-(hydroxyethyl)</t>
  </si>
  <si>
    <t>Cocamide MEA, or cocamide monoethanolamine, N-(2-hydroxyethyl)dodecanamide</t>
  </si>
  <si>
    <t>C14H29NO2</t>
  </si>
  <si>
    <t>CCCCCCCCCCCC(=O)NCCO</t>
  </si>
  <si>
    <t xml:space="preserve">804
</t>
  </si>
  <si>
    <t>0, 70, 250, or 750 (increased to 1500 after 14 days of treatment) mg/kg bw resulting in a time averaged dose of 1125 mg/kg bw/day. Administered 5 days a week. Dosing schedule (5/7) adjusted dose level for 1125 mg/kg bw/day is 804 mg/kg bw/day.</t>
  </si>
  <si>
    <t xml:space="preserve">Slight alterations of phosphate in the highest group were noted and regarded as dose/compound-related but not as a critical effect. 
</t>
  </si>
  <si>
    <t>Sterzel and Broschard, 1983</t>
  </si>
  <si>
    <t>376595-42-5</t>
  </si>
  <si>
    <t>O-Ethyl S-(2-furanylmethyl)carbonothioate</t>
  </si>
  <si>
    <t>Ethyl furan-2-ylmethylsulfanylformate;  O-Ethyl S-(2-furylmethyl)thiocarbonate</t>
  </si>
  <si>
    <t>C8H10O3S</t>
  </si>
  <si>
    <t>O1C(=CC=C1)CSC(OCC)=O</t>
  </si>
  <si>
    <t>1N,2N,3N,4N,6N,7N,9N,10Y,11Y. Heterocycle:12N,13N,15N,16N,17Y,19N,20a(ii)Y,21Y,28n(iii)Y(Class III). Alcohol: 1aY (Class I)</t>
  </si>
  <si>
    <t>0, 2, 8, or 32 mg/kg bw/day</t>
  </si>
  <si>
    <t>A simultaneous decrease in body weight and food consumption was reported in the high-dose group. Hunched posture, laboured respiration and diarrhoea were also reported in the high-dose group, primarily during the 1st week of treatment. The female animals at the high dose level showed a reduction in motor activity at the end of the treatment period. Note: JECFA placed the NOAEL at 2 mg/kg bw/day, but it is unclear what the basis was.</t>
  </si>
  <si>
    <t>Van Otterdijk and Frieling, 2001</t>
  </si>
  <si>
    <t>68515-45-7</t>
  </si>
  <si>
    <t>Dinonyl phthalate, branched and linear</t>
  </si>
  <si>
    <t>1,2-Benzenedicarboxylic acid, dinonyl ester, branched and linear; 1,2-Benzenedicarboxylic acid, dinonyl ester; Branched and linear dinonyl phthalate; Phthalic acid, dialkyl(C9) ester</t>
  </si>
  <si>
    <t>CCCCCCCCCOC(=O)C1=CC=CC=C1C(=O)OCCCCCCCCC</t>
  </si>
  <si>
    <t>The phthalate mixture Santicizer® 711P, which contains dinonyl phthalate, branched and linear was fed at 0, 250, 500, 750, 1000, or 2000 mg/kg bw/day</t>
  </si>
  <si>
    <t>Body weight gain in high-dose male rats was reduced significantly compared with controls beginning in the second week and continuing until study termination. The corresponding food consumption was only decreased in weeks 1 and 2. The only effects observed were yellowed mottled livers in males receiving the three highest doses of 711P. Authors established a NOEL of 500 mg/kg bw/day for male rats, and 2000 mg/kg bw/day for females</t>
  </si>
  <si>
    <t>Monsanto, 1981</t>
  </si>
  <si>
    <t>Monsanto. 1981. Four-week study of Santicizer® 711 administered in feed to male and female Fisher 344 rats with attached memo. EPA/OTS Doc #878211493 (TSCATS). Available from US Consumer Product Safety Commission Memorandum: U.S. Consumer Product Safety Commission’s (CPSC’s) Health Sciences staff assessment of the potential toxicity associated with 17 of the less commonly used phthalate ester compounds, for consideration by the phthalate Chronic Hazard Advisory Panel (2010) at https://www.cpsc.gov/s3fs-public/CPSCStaffToxicity17Phthalates.pdf</t>
  </si>
  <si>
    <t>481-74-3</t>
  </si>
  <si>
    <t xml:space="preserve">Chrysophanol </t>
  </si>
  <si>
    <t>1,8-Dihydroxy-3-methyl-9,10-anthraquinone; 3-Methylchrysazin</t>
  </si>
  <si>
    <t>Cc1cc2c(c(c1)O)C(=O)c3c(cccc3O)C2=O</t>
  </si>
  <si>
    <t>Albino Wistar</t>
  </si>
  <si>
    <t>0, 50, 125, 250, or 500 mg/kg bw/day</t>
  </si>
  <si>
    <t xml:space="preserve">Death at 125 mg/kg bw/day and higher doses. At 125 mg/kg bw/day and higher, alterations in body weight and organ weight (liver and kidney), and lower food intake were reported. At 250 mg/kg bw/day and higher, decreased levels of urea, uric acid and creatinine and increased urine output as compared with normal rats. Slight reduction in the hemoglobin count at the dose of 250 and 500 mg/kg was reported. Liver sections of rat treated with 500 mg of Chrysophanol shows mild congestion, and inflammatory infiltrates in the sinusoids. Kidney section of rat treated with 500 mg of Chrysophanol shows mild tubular epithelial damage. </t>
  </si>
  <si>
    <t>Rose Mary , 2010</t>
  </si>
  <si>
    <t>95-55-6</t>
  </si>
  <si>
    <t>o-Aminophenol</t>
  </si>
  <si>
    <t>2-Aminophenol, o-Hydroxyaniline; 2-Hydroxyaniline</t>
  </si>
  <si>
    <t>C1=CC=C(C(=C1)N)O</t>
  </si>
  <si>
    <t>Sprague-Dawley [Crl:CD(SD)BR (VAF plus)]</t>
  </si>
  <si>
    <t>0, 2, 5, or 15 mg/kg bw/day daily</t>
  </si>
  <si>
    <t xml:space="preserve">0, 2, 5, or 15 mg/kg bw/day are groups I, II, III, and IV, respectively. Reduced bodyweight gains were recorded in males and females of group IV and in females of group II and III. An increased plasma glucose level was recorded in males group IV. Increases in absolute (not significant) and relative (significant) thyroid weights were recorded in females group IV. The reduced bodyweight gains are not considered to be related to treatment as there is no dose relationship. The thyroid weight changes are also considered by the study authors of questionable toxicological importance as no histopathological evidence was related. SCCS: Due to the thyroid weight changes a NOAEL of 5 mg/kg bw/day is set. </t>
  </si>
  <si>
    <t>Coleman M. et al., 1989</t>
  </si>
  <si>
    <t>90-04-0</t>
  </si>
  <si>
    <t>o-Anisidine</t>
  </si>
  <si>
    <t>2-Methoxyaniline; 2-Anisidine; 2-Aminoanisole</t>
  </si>
  <si>
    <t>COC1=CC=CC=C1N</t>
  </si>
  <si>
    <t>0, 16, 80, or 400 mg/kg bw/day daily</t>
  </si>
  <si>
    <t>Hemolytic anemia</t>
  </si>
  <si>
    <t>In animals dosed with ≥80 mg/kg bw, yellow urine and a slight haemolytic anemia were noted, more pronounced at 400 mg/kg bw. In females, the bilirubin levels in blood and the relative liver weights were increased. In both sexes, the histopathologic examination gave morphological changes of the spleen (haemosiderosis, hyperaemia, and increased haematopoiesis). The 400 mg/kg group showed salivation, squatting and inflated abdomen at day 15. In males reduced body weights and an increase in relative liver and kidney weights was seen, while in females the glutamic pyruvic transaminase (GPT) levels were increased. In animals of both sexes, increased drinking water consumption, an increase of bilirubin and urea-nitrogen levels in blood, and increased relative spleen weights were observed. Author NOEL: 16 mg/kg bw/day.</t>
  </si>
  <si>
    <t>Hoechst AG, 1990</t>
  </si>
  <si>
    <t>304-55-2</t>
  </si>
  <si>
    <t xml:space="preserve">Meso-2,3-dimercaptosuccinic acid </t>
  </si>
  <si>
    <t>DMSA; Succimer; 2,3-Bis(sulfanyl)butanedioic acid; (2S,3R)-2,3-bis(sulfanyl)butanedioic acid</t>
  </si>
  <si>
    <t>C4H6O4S2</t>
  </si>
  <si>
    <t>OC(=O)C(S)C(S)C(O)=O</t>
  </si>
  <si>
    <t>1N,2N,3N,4N,6N,7N,9N,10N,23Y,24N,25N,26a&amp;bY,27N,28n(iii)Y</t>
  </si>
  <si>
    <t>0, 200, 400, or 800 mg/kg bw/day from GD 14 ountil PND 21</t>
  </si>
  <si>
    <t>No maternal toxicity. Developmental toxicity: On days 14 and 21 of lactation a significant decrease in pup body weight was observed in the 800 mg/kg bw/day group. Also, a significant increase in the relative weight of the brain was seen in this group.</t>
  </si>
  <si>
    <t>Domingo et al., 1990</t>
  </si>
  <si>
    <t>Domingo, J. L., Bosque, M., &amp; Corbella, J. (1990). Effects of oral meso-2, 3-dimercaptosucinic acid (DMSA) administration on late gestation and postnatal development in the mouse. Life sciences, 47(19), 1745-1750.</t>
  </si>
  <si>
    <t>1779-48-2</t>
  </si>
  <si>
    <t>Phenylphosphinic acid</t>
  </si>
  <si>
    <t>Benzenephosphinic acid; Hydroxy-oxo-phenylphosphanium</t>
  </si>
  <si>
    <t>C6H&amp;O2P</t>
  </si>
  <si>
    <t>C1=CC=C(C=C1)P(=O)O</t>
  </si>
  <si>
    <t>779</t>
  </si>
  <si>
    <t>0, 100, 1000, or 10000 ppm corresponding to approximately  0, 7.59, 75.67, or 779.06 mg/kg bw/day for males and 0, 8.64, 82.91, or 858.81 mg/kg bw/day for females</t>
  </si>
  <si>
    <t>Donner at al., 2003</t>
  </si>
  <si>
    <t>462-06-6</t>
  </si>
  <si>
    <t>Fluorobenzene</t>
  </si>
  <si>
    <t>Phenyl fluoride; Monofluorobenzene</t>
  </si>
  <si>
    <t>C6H5F</t>
  </si>
  <si>
    <t>FC1=CC=CC=C1</t>
  </si>
  <si>
    <t xml:space="preserve">0, 15, 50, or 200 mg/kg bw/day for 31 days (males); 51-65 days (females that delivered); 42 (females which failed to deliver). </t>
  </si>
  <si>
    <t>No adverse effects reported at 200 mg/kg bw/day. Note: During a range-finding study, 500 and 1000 mg/kg bw/day for 3 days was associated with a marked reduction in food intake, significant body weight loss, marked clinical signs and the sacrifice of one female due to its poor clinical condition.</t>
  </si>
  <si>
    <t>Unknown, 2017</t>
  </si>
  <si>
    <t>Unknown, 2017. Available from ECHA at https://echa.europa.eu/registration-dossier/-/registered-dossier/22723/7/6/2</t>
  </si>
  <si>
    <t>72624-02-3</t>
  </si>
  <si>
    <t>Phenol, heptyl derivs.</t>
  </si>
  <si>
    <t>Heptyl derivs (p-heptylphenol)</t>
  </si>
  <si>
    <t>CCCCCCCC1=CC=C(C=C1)O</t>
  </si>
  <si>
    <t xml:space="preserve">Sprague-Dawley [Crl:CD IGS BR]
</t>
  </si>
  <si>
    <t xml:space="preserve">0, 20, 40, 80, or 160 mg/kg bw/day daily. Males received 14 daily doses prior to mating and during the mating period 
for a total of 31 doses. Females were dosed 14 days prior to pairing, during pregnancy and 
until 4 days post partum for 39 (females that failed to deliver) to 51 doses. </t>
  </si>
  <si>
    <t xml:space="preserve">Body weight gain (statistically significant, -6.3% compared to control) and food intake were slightly decreased in parental males in the high dose group. No effects on reproductive performances were noted. Liver weights in males (17% relative weight) and females (16 and 19.8% absolute and relative weights) were significantly increased. Relative kidney weight was increased only in males (12.7%). No gross pathology changes in parental animals were observed. Histopathological changes in male parental animals were detected in liver (minimal to mild vacuolation) and kidney (increase in basophilic tubules and increase in minimal tubular dilatation) at 160 mg/kg bw/day. No effects on reproductive organs (e.g. seminal vesicles) were seen at any dose level. Offsprings were not affected concerning viability, body weights and gross pathology (histopathology and clinical biochemistry was not examined). Concerning live litter size (11.9 and 11.3 pups per dam) lower mean number of pups born occurred at doses of 80 and 160 mg/kg bw/day, respectively (mean number in the control group was 14.5 pups per dam). The result from the 80 mg/kg/bw/day group is within the historical minimum value observed for the study laboratory historical control data (11.6 pups per dam, mean 14.1). The lower mean number of pups born in the high dose group was primarily attributed to one female (single pup born). Excluding this female – mean number of pups per dam was 12.0, which is within the historical data ranges. Mean viable litter size at 20 and 40 mg/kg bw/day was unaffected. Live litter size decreased in a dose dependent manner, but the changes were not statistically significant compared to the control group. Due to the screening character of this study only limited information was obtained concerning the effects of phenol, heptyl derivs. on male and female reproductive performances. Effects on reproduction/development cannot be excluded based on reduced live litter size at the two highest dose levels. Therefore the actual NOAEL for reproduction and developmental toxicity might be lower than the reported 160 mg/kg bw/day. The NOAEL systemic for the parental animals is 80 mg/kg bw/day </t>
  </si>
  <si>
    <t>122-52-1</t>
  </si>
  <si>
    <t>Triethyl phosphite</t>
  </si>
  <si>
    <t>Phosphorous acid triethyl ester</t>
  </si>
  <si>
    <t>C6H15O3P</t>
  </si>
  <si>
    <t>P(OCC)(OCC)(OCC)</t>
  </si>
  <si>
    <t xml:space="preserve">0, 30, 150, or 750 mg/kg bw/day daily
</t>
  </si>
  <si>
    <t>At the highest exposure level, an increase in mortality in both sexes and, in males only, changes in blood parameters indicative of a stimulation in erythropoiesis were found (increases in red blood cell count, hemoglobin, hematocrit together with a decrease in mean corpuscular volume and mean cell volume) together with increases in various organ weights, in particular of lungs and adrenals. Body weight gain, and food and water consumption were markedly reduced when compared to the controls. Histopathological examination of high dose animals revealed effects in the lung, such as inflammatory changes, fibrosis and hyperplasia of bronchial epithelium. A NOAEL of 150 mg/kg bw/day was established.</t>
  </si>
  <si>
    <t>Schladt and Hartmann, 1992</t>
  </si>
  <si>
    <t>27247-96-7</t>
  </si>
  <si>
    <t>2-Ethylhexyl nitrate</t>
  </si>
  <si>
    <t>Ethylhexyl nitrate</t>
  </si>
  <si>
    <t>C8H17NO3</t>
  </si>
  <si>
    <t>[N+](=O)(OCC(CCCC)CC)[O-]</t>
  </si>
  <si>
    <t>0, 20, 100, or 500 mg/kg bw/day for 34 days (males) or 42-47 days (females)</t>
  </si>
  <si>
    <t xml:space="preserve">Systemic toxicity was observed at all dose-levels, as evidenced by reduced body weight gain during, at least, the premating period (at least 13% less weight gained than the controls during the first 2 weeks of treatment) (statistically significant at 500 mg/kg/day). As body weight gains which are reduced by more than 10% are considered biologically significant, all groups had biologically significantly reduced body weight gains. Clinical signs of hypoactivity and half-closed eyes were also observed at 100 and 500 mg/kg/day and food consumption was lower than controls’ for females given 500 mg/kg/day. There were no effects of treatment on pairing but a relationship between development of the fetuses and pups and treatment cannot be excluded because there was one female with only implantation scars and a dead fetus in the uterine horns and another female which delivered a litter of small pups which consequently died on day 3 post-partum. Mean pup body weight at 500 mg/kg/day was less than that of the controls on day 1 post-partum and pup body weight gain was reduced at 100 and 500 mg/kg/day. There were no treatment-related findings observed at macroscopic or microscopic examination of F0 animals and no effects on organ weights. Based on the experimental conditions of this study, the No Observed Adverse Effect Level (NOAEL) for parental toxicity was considered to be 20 mg/kg/day, and the NOAEL for toxic effect on reproductive performance and on progeny was 100 mg/kg/day. </t>
  </si>
  <si>
    <t>Davies, 2006</t>
  </si>
  <si>
    <t>140695-21-2</t>
  </si>
  <si>
    <t>Osutidine</t>
  </si>
  <si>
    <t>T-593; 2-[2-hydroxy-2-(4-hydroxyphenyl)ethyl]-1-[2-[[5-(methylaminomethyl)furan-2-yl]methylsulfanyl]ethyl]-3-methylsulfonylguanidine</t>
  </si>
  <si>
    <t>C19H28N4O5S2</t>
  </si>
  <si>
    <t>CNCC1=CC=C(O1)CSCCNC(=NCC(C2=CC=C(C=C2)O)O)NS(=O)(=O)C</t>
  </si>
  <si>
    <t>0, 200, 600, or 2,000 mg/kg to male rats for 9 weeks before mating and during the mating period, and to female rats for 2 weeks before mating and until day 7 of gestation.</t>
  </si>
  <si>
    <t xml:space="preserve">In the parents, a decrease in food consumption and an increase in water intake were observed transiently in the 2,000 mg/kg group. An increase in cecum weight was observed in males of 600 mg/kg and 2,000 mg/kg groups and in females of 2,000 mg/kg group. No-toxic dose levels (NOAEL) of T-593 are considered to be 600 mg/kg for the general toxicity of parents, 2,000 mg/kg or more for the reproductive toxicity of parents and for the fetal development, respectively. Based on cecum weight changes, we assigned a NOEL of 200 mg/kg bw/day.
</t>
  </si>
  <si>
    <t>Komae et al.; 1998</t>
  </si>
  <si>
    <t xml:space="preserve">Komae N; Nojima Y; Sanzen T; Kozaki T; Kawamura Y; Kodama T. Reproductive and developmental toxicity study of osutidine (T-593), a novel antiulcer agent, in rats administered orally prior to and in the early stages of pregnancy. Oyo Yakuri 1998;55(5):223-31 [Japanese] 
</t>
  </si>
  <si>
    <t>98-51-1</t>
  </si>
  <si>
    <t>p-Tert-butyltoluene</t>
  </si>
  <si>
    <t>4-tert-Butyltoluene; 1-Tert-butyl-4-methylbenzene</t>
  </si>
  <si>
    <t>C11H16</t>
  </si>
  <si>
    <t>Cc1ccc(cc1)C(C)(C)C</t>
  </si>
  <si>
    <t>Sprague-Dawley [Crj:CD(SD)IGS, SPF]</t>
  </si>
  <si>
    <t>0, 1.5, 5, 15, or 50 mg/kg bw/day for 50-52 days for males and for 41 to 45 days including 14 days before mating, mating period (14 days at the longest), gestational period, and first 3 days in lactation period.</t>
  </si>
  <si>
    <t xml:space="preserve">According to the authors, the NOELs for repeated dose toxicity are considered to be 5 mg/kg bw/day for males and 1.5 mg/kg bw/day for females. The NOELs for reproductive performance are considered to be at 5 mg/kg bw/day for both sexes. The NOEL for pups is considered to be at 1.5 mg/kg bw/day. F0 males: There were significant decreases in body weight from day 18 to day 49 of the administration period in the 15 mg/kg group compared with the control group. There were significant decreases in body weight from day 4 to day 49 of the administration period in the 50 mg/kg group compared with the control group. There were significant decreases in sperm motility ratio, path velocity, straight line velocity, curvilinear velocity, sperm viability, sperm survivability, sperm count, and sperm count per one gram of the left cauda epididymis in the 15 mg/kg groups compared with the control group. There were significant increases in beat cross frequency and ratios of morphological abnormality of sperms (ratios of abnormality in the head, tail and the total of those) in the same group. There were significant decreases in sperm motility ratio, sperm count, sperm count per one gram of the cauda epididymis in the 50 mg/kg group compared with the control group. Among the animals with low numbers of motile sperms, there was only one animal that could be used for measurements of path velocity, straight line velocity, curvilinear velocity, beat cross frequency, sperm viability, and sperm survivability. However, there were decreases in all the parameters. There were significant decreases in absolute weight of the epididymis and a decreasing tendency of absolute weight of the testis in the 15 mg/kg group compared with the control group. There were significant decreases in absolute and relative weights of the testis and epididymis in the 50 mg/kg group compared with the control group. There was atrophy of the testes and the epididymides in all 11 animals of the 50 mg/kg group. There was atrophy of the thymus, ulcer on the anterior gastric mucosa, and atrophy of the testes, epididymides, seminal vesicles, and prostate in the dead animals of the 50 mg/kg group. There was atrophy of the seminiferous tubules in 4 animals, hyperplasia of Leydig Cells in 2 animals, and remaining spermatids at step 19 in the seminiferous tubules of groups 3 and 4 in one animal of the 15 mg/kg group. There was atrophy of the seminiferous tubules and hyperplasia of Leydig cells in 11 animals in the 50 mg/kg group. There was a decrease in sperm count in 4 animals in the 15 mg/kg group. There was a decrease in sperm count in 11 animals in the 50 mg/kg group. There was atrophy of the seminiferous tubules in the testis and a decrease in sperm count in the epididymis in the 15 and 50 mg/kg group. In addition, there was hyperplasia of Leydig cells in the testis in the 50 mg/kg group. Significant differences were observed with all these changes compared with the control group. F0 females: There were one death in the 15 mg/kg group and 6 deaths in the 50 mg/kg group. The gestation index was 100% in the 1.5 and 5 mg/kg groups. The gestation index of the 15 mg/kg group was 66.7% since one dam did not deliver live offspring. There were significant decreases in number of offspring born and number of newborn offspring at day 0 of the lactation period, decreasing tendency of delivery index, birth index, and live birth index, and an increase in number of stillbirths in the 15 mg/kg group, compared with the control group. 
</t>
  </si>
  <si>
    <t>Furuhashi et al, 2007</t>
  </si>
  <si>
    <t>124-20-9</t>
  </si>
  <si>
    <t>Spermidine</t>
  </si>
  <si>
    <t>1,5,10-Triazadecane, N'-(3-aminopropyl)butane-1,4-diamine</t>
  </si>
  <si>
    <t>C7H19N3</t>
  </si>
  <si>
    <t>C(CCNCCCN)CN</t>
  </si>
  <si>
    <t xml:space="preserve">Wistar [Bor:WISW]
</t>
  </si>
  <si>
    <t xml:space="preserve">Study #1: 0, 20, 200 or 500/1000 ppm. Study # 2: 0 and 10,000 ppm. 1000 ppm was estimated to provide an intake of 83 mg/kg bw/day. Duration: 35-42 days.
</t>
  </si>
  <si>
    <t>Mean body weights and food intake were significantly decreased with 10,000 ppm in males only, while food efficiency and water intake of males were slightly lower in this group, although the differences from the controls were not statistically significant. The 10,000 ppm group showed significant increases in plasma activities of ALP, ASAT, and ALAT in females, and decreases in plasma levels of calcium and potassium in males and in plasma protein levels in females. In the 10,000 ppm group, the relative weights of the brain, testes and kidneys were increased in males and that of the liver was decreased in both sexes.</t>
  </si>
  <si>
    <t xml:space="preserve">Til, H. P., Falke, H. E., Prinsen, M. K., &amp; Willems, M. I. (1997). Acute and subacute toxicity of tyramine, spermidine, spermine, putrescine and cadaverine in rats. Food and Chemical Toxicology, 35(3-4), 337-348.
</t>
  </si>
  <si>
    <t>71-44-3</t>
  </si>
  <si>
    <t>Spermine</t>
  </si>
  <si>
    <t>Gerontine, musculamine, N,N'-bis(3-aminopropyl)butane-1,4-diamine</t>
  </si>
  <si>
    <t>C10H26N4</t>
  </si>
  <si>
    <t>C(CCNCCCN)CNCCCN</t>
  </si>
  <si>
    <t xml:space="preserve">0, 200, 2000, or 5000 ppm (200 ppm=19 mg/kg bw/day). Duration: 35-42 days.
</t>
  </si>
  <si>
    <t xml:space="preserve">The high dose level showed a great number of changes, such as emaciation, aggressiveness, convulsions and paralysis of the hind legs. Growth, food intake and water intake were considerably decreased. Slight anaemia (males) and changes in plasma clinical chemistry occurred. The relative weights of the thyroid, adrenals, spleen and heart were increased and that of the liver decreased. Impaired kidney function, together with renal histopathological changes and changes in plasma electrolytes and urea, occurred with spermine. Histopathological examinations also revealed decreased glycogen content in the liver, reduction of spermatogenesis, severe depletion of splenic white pulp, acute involution of the thymus and moderate myocardial degeneration in the heart. </t>
  </si>
  <si>
    <t>103-24-2</t>
  </si>
  <si>
    <t>Bis(2-ethylhexyl) azelate</t>
  </si>
  <si>
    <t>Bis(2-ethylhexyl) nonanedioate</t>
  </si>
  <si>
    <t>C25H48O4</t>
  </si>
  <si>
    <t>CCCCC(CC)COC(=O)CCCCCCCC(=O)OCC(CC)CCCC</t>
  </si>
  <si>
    <t>1N,2N,3N,4N,6N,7N,9N,10N,23Y,24a(ii)Y</t>
  </si>
  <si>
    <t>0, 100, 300, or 1000 mg/kg bw/day. Males were dosed for a total of 42 days beginning 14 days before mating and females were dosed for a total of 42-53 days beginning 14 days before mating to day 4 of lactation throughout the mating and pregnancy
period.</t>
  </si>
  <si>
    <t xml:space="preserve">Body weight gain was suppressed in males at 1000 mg/kg bw/day. Decreases in the number of white blood cells and levels of calcium were observed in females at 1000 mg/kg bw/day. The albumin/globulin (A/G) ratio was increased at 1000 mg/kg bw/day in both sexes. Lowered total protein was found in females at 1000 mg/kg bw/kg. Increases in relative weight of the liver in males and females, in absolute and relative weights of the kidney in males, and in relative weight of the kidney in females were noted at 1000 mg/kg bw/day. In histopathological examinations, a tendency of increased incidence of hypertrophy of the centrilobular hepatocytes was observed in males at 1000 mg/kg bw/day. The NOAEL for repeated dose toxicity is considered to be 300 mg/kg bw/day in male and female rats. The NOAEL for reproductive and developmental toxicity is considered to be 1000 mg/kg bw/day. </t>
  </si>
  <si>
    <t>Shirota, 2003</t>
  </si>
  <si>
    <t>75-66-1</t>
  </si>
  <si>
    <t>t-Butyl mercaptan</t>
  </si>
  <si>
    <t>2-Methyl-2-propanethiol; tert-Butylthiol; t-BuSH; 2-Methylpropane-2-thiol</t>
  </si>
  <si>
    <t>CC(C)(C)S</t>
  </si>
  <si>
    <t>0, 10, 50, or 200 mg/kg bw/day for 42-53 days</t>
  </si>
  <si>
    <t>Histopathological changes were seen in the kidneys of all dosed male rats. These changes included basophilic tubules and hyaline droplets in proximal tubular cells, which are indicative of alpha-2u-globulin nephropathy, an effect not considered relevant to humans. Decreased body weight was observed in the 200 mg/kg animals during the treatment period, with no difference between treated and control animals during the 14-day recovery period. Decreases in body weight of live pups on PND 4 were observed in both sexes at 200 mg/kg bw/day. Given that the hematological effects observed in the study were slight in nature with no indication of any associated adverse clinical or histopathogical effects and that the centrilobular hepatocellular hypertrophy is likely an adaptive response, the ECHA NOAEL for this study is 50 mg/kg bw/day. OECD: reproductive and developmental NOAEL: 200 mg/kg bw/day and neonatal toxicity NOAEL: 50 mg/kg bw/day.</t>
  </si>
  <si>
    <t>MHLW, 2005</t>
  </si>
  <si>
    <t>119-06-2</t>
  </si>
  <si>
    <t>Ditridecyl phthalate</t>
  </si>
  <si>
    <t>1-Tridecanol, phthalate; Ditridecyl benzene-1,2-dicarboxylate</t>
  </si>
  <si>
    <t>C34H58O4</t>
  </si>
  <si>
    <t>C1=CC(=C(C=C1)C(OCCCCCCCCCCCCC)=O)C(OCCCCCCCCCCCCC)=O</t>
  </si>
  <si>
    <t xml:space="preserve">Sprague-Dawley [Crj:CD]
</t>
  </si>
  <si>
    <t>0, 10, 50, or 250 mg/kg bw/day. Females were exposed from 14 days prior to mating to day 3 of lactation. Males: 42 days.</t>
  </si>
  <si>
    <t>MHLW: With regard to repeat dose toxicity, no deaths were observed in any animals. Increased salivation was observed in males of the 50 and 250 mg/kg/day groups. Suppression of body weight gain was observed in females of the 50 and 250 mg/kg/day groups. An increase in liver weight was noted in males of the 250 mg/kg/day group and in females of the 50 and 250 mg/kg/day groups. Hypertrophy of centrilobular hepatocytes was observed in males and females of the 50 and 250 mg/kg/day groups. An increase in kidney weight was found in males of the 250 mg/kg/day group. ALP activity increased after treatment of this compound at 250 mg/kg/day. The NOEL for repeat dose toxicity is considered to be 10 mg/kg/day in males and females. Regarding reproductive/developmental toxicity, no adverse effects were observed on copulation, fertility, and delivery in any groups. Poor lactation was observed in the 250 mg/kg/day group. Viability of pups was slightly decreased in this group. However, there were no adverse effects of the compound on sex ratio, body weight changes, and morphological appearance of pups. The NOELs for reproductive/developmetal are considered to be 250 mg/kg/day in males, 50 mg/kg/day in females, and 250 mg/kg/day in pups, respectively. NICNAS: Maternal effects included mild suppression of body weight gain (&lt;10% decrease) in females in the 50 mg/kg bw/d group at the end of lactation day 4 and increased liver:body weight ratios in females in the 50 and 250 mg/kg groups. Body weight gain was also decreased in males in the higher dose group. There was no testicular toxicity. There was no effect on number of corpora lutea, implantation sites, number of pups born or born alive or pup weight. However, there was a statistically significant decrease in live birth index possible associated with poor lactation (87.7% in high dose cf 99.6% in controls) and decreased pup viability (not significant; 89.9% in high dose cf 96.8% in controls)) at postnatal day 4 at 250 mg/kg bw/d. However, there were no adverse effects on sex ratio, body weight changes, or morphological appearance of pups. The NOAEL for reproductive and developmental effects was 250 mg/kg bw/d, the highest dose tested. FDA: the suppression of body weight gain at 50 mg/kg bw/day was mild and the hepatocellular hypertrophy is frequently seen in the liver following exposure to agentrs that cause hepatic enzyme induction (adaptive response).</t>
  </si>
  <si>
    <t>88-60-8</t>
  </si>
  <si>
    <t>2-tert-Butyl-5-methylphenol</t>
  </si>
  <si>
    <t>6-tert-Butyl-m-cresol; 6-tert-Butyl-3-methylphenol; 2-(tert-Butyl)-5-methylphenol</t>
  </si>
  <si>
    <t>C11H16O</t>
  </si>
  <si>
    <t>CC1=CC(=C(C=C1)C(C)(C)C)O</t>
  </si>
  <si>
    <t>1N,2N,3N,4N,6N,7N,9N,10N,23N,29Y,33Y,34N,35aY,38N,39N,40N,41aY</t>
  </si>
  <si>
    <t>Sprague-Dawley [SD (Crj:CD)]</t>
  </si>
  <si>
    <t>0, 2.5, 12.5, or 60 mg/kg bw/day. Males were dosed for 42 days and females were dosed from 14 days before mating, throughout pregnancy until day 3 of lactation.</t>
  </si>
  <si>
    <t>Suppression of body weight gain and decrease in food consumption were observed in females of the 60 mg/kg group, along with liver weight increase. Histopathological examination revealed hypertrophy of centrilobular hepatocytes in males and females of the 60 mg/kg group. Whereas an increase in the kidney weight was found in both sexes given 60 mg/kg, there were no adverse effects by histopathological examination. No significant effect was observed in hematology, urinalysis and blood biochemical parameters for males (these endpoints were not tested in females). NOAEL for repeated dose toxicity is considered to be 12.5 mg/kg/day for both sexes. Slight effects to the maternal reproductive index, such as a slight decrease in the number of corpora lutea, implants, number of live neonates (statistically significant) at birth and a slight low value of delivery index were observed at 60 mg/kg. In this dose group, the body weight gain of pups was suppressed (statistically significant). Evidence of malformations was not observed grossly at any dose group. Based on the above results, the NOAEL for reproductive toxicity is considered to be 12.5 mg/kg for both female parents and pups.</t>
  </si>
  <si>
    <t>MHW, 1999</t>
  </si>
  <si>
    <t>96-96-8</t>
  </si>
  <si>
    <t>4-Methoxy-2-nitroaniline</t>
  </si>
  <si>
    <t>4M2NA, 4-Amino-3-nitroanisole; 2-Nitro-p-anisidine; Fast Bordeaux GP; 2-Nitro-4-methoxyaniline</t>
  </si>
  <si>
    <t>C7H8N2O3</t>
  </si>
  <si>
    <t>COC1=CC(=C(C=C1)N)[N+](=O)[O-]</t>
  </si>
  <si>
    <t>0, 12.5, 75, or 450 mg/kg bw/day for 42 to maximum of 54 days through pre-mating, mating, pregnancy and lactation periods</t>
  </si>
  <si>
    <t>An extramedullary hematopoiesis and congestion in spleen, and higher reticulocyte ratio were noted in only females at 450 mg/kg bw/day without decreased anemic parameters in the hematological examination. Hypertrophy of centrilobular hepatocytes in both sexes was observed with increased relative liver weight at 450 mg/kg bw/day. Furthermore, the diffuse follicular cell hypertrophy of the thyroid was observed in females at 450 mg/kg bw/day. No abnormalities were detected in the reproductive indices of copulation, delivery or fetal viability.</t>
  </si>
  <si>
    <t>Tsubokura et al., 2015</t>
  </si>
  <si>
    <t>Tsubokura, Y., Aso, S., Koga, T., Kikuchi, J., Kobayashi, T., Hoshuyama, S., ... &amp; Furukawa, K. (2015). Combined repeated dose and reproductive/developmental toxicity screening test of 4-methoxy-2-nitroaniline in rats. Drug and chemical toxicology, 38(4), 361-374.</t>
  </si>
  <si>
    <t>536-90-3</t>
  </si>
  <si>
    <t>m-Anisidine</t>
  </si>
  <si>
    <t>3-Methoxyaniline,  3-Aminoanisole; m-Methoxyaniline; 3-Anisidine</t>
  </si>
  <si>
    <t>COC1=CC=CC(=C1)N</t>
  </si>
  <si>
    <t>0, 2.4, 12, 60, or 300 mg/kg bw/day for 42 days for male rats and from 14 days before mating through day 3 of lactation to female rats</t>
  </si>
  <si>
    <t>Blood (parental toxicity)</t>
  </si>
  <si>
    <t>Increased weight and size of spleens in the parental animals of both sexes were observed at the dose level of 300 mg/kg/day. Presence of test substance in Kupffer cells was observed in the dose groups of 300 mg/kg/day in both sexes. Hemolytic anemia was observed in the animals of both sexes receiving 300 mg/kg/day. In the blood, levels of total protein, total bilirubin, sodium, inorganic phosphorus were affected in the males receiving more than 60 mg/kg/day. Histopathological examination revealed extramedullary hematopoiesis, brown pigmentation, decreased cellularity (B-cells) and congestion in the animals receiving more than 2.4 mg/kg/day (both sexes). Increased level of bilirubin (brown color of urine) was observed in the animals of the dose groups 300 mg/kg/day. Brown pigmentation in the proximal tubule was observed at the dose level of more than 2.4 mg/kg. The test substance in the dose of 300 mg/kg/day affected general conditions in the animals of both sexes: salivation, food consumption and body weight gain.</t>
  </si>
  <si>
    <t>107-66-4</t>
  </si>
  <si>
    <t>Dibutyl phosphate</t>
  </si>
  <si>
    <t>Di-n-butyl phosphate; Dibutyl hydrogen phosphate; Phosphoric acid, dibutyl ester</t>
  </si>
  <si>
    <t>C8H19O4P</t>
  </si>
  <si>
    <t>CCCCOP(=O)(O)OCCCC</t>
  </si>
  <si>
    <t>44</t>
  </si>
  <si>
    <t xml:space="preserve">0, 30, 100, 300, or 1000 mg/kg. Doses were given daily for 44 days (males) and from 14 days before mating to day 3 of lactation (females). </t>
  </si>
  <si>
    <t>In males receiving 100 mg/kg or more, red urine and blotted fur were observed clinically. Histopathological examinations revealed epitherial hyperplasia of the bladder mucosa which was frequently associated with mucosal degeneration and ulceration in 100 mg/kg or more groups. Food consumption was depressed in an early phase of the dosing. At a dose of 300 mg/kg or more, there was a thicked mucosa of non-glandular portion of the stomach caused by epithelial hyperplasia with hyperkeratosis. Some animals showed erosion or ulceration in gastric mucosa including glandular and non-glandular portions. At a dose of 1,000 mg/kg, cecal dilatation was accompanied by mucosal epitherial degeneration. The body weight gain was depressed and some animals died in 1000 mg/kg groups of both sexes. The changes in mucosa of the bladder and stomach were also detected in parental females receiving 100 mg/kg or more. The fatal cases were found in the 1000 mg/kg dose group. In the same group, the hepatocyte swelled and the liver weight increased. At a dose of 100 mg/kg or more, the pups all died in some litters at delivery or after the birth. The dams of these litters showed gastric erosion or ulceration, hepatocyte fatty change and cell vacuolation of adrenal cortex. Accordingly, the main toxic effects observed in the repeat dose toxicity test were on the stomach and the urinary bladder, the organs of dosing and excreting routes, respectively. The liver was also effected. The NOEL of repeat dose toxicity was assumed at 30 mg/kg/day for both sexes rat.</t>
  </si>
  <si>
    <t>MHW, Japan, 1993</t>
  </si>
  <si>
    <t>93-68-5</t>
  </si>
  <si>
    <t>2'-Methylacetoacetanilide</t>
  </si>
  <si>
    <t>C11H13NO2</t>
  </si>
  <si>
    <t>CC1=C(C=CC=C1)NC(CC(C)=O)=O</t>
  </si>
  <si>
    <t>1N,2N,3N,4N,6N,7N,9N,10N,23N,29Y,33N,34N,35aY,38N,39N,40N,41N,42N,43N,44N,45N,28jY</t>
  </si>
  <si>
    <t>0, 8, 25, 80, or 250 mg/kg  bw/day. Duration: males 44 days and females 14 days before mating to Day 3 of lactation.</t>
  </si>
  <si>
    <t>Erythron</t>
  </si>
  <si>
    <t>80 mg/kg (males): Hematological examination revealed a decrease in erythrocyte counts, and an increase in MCV. An increase in serum bilirubin was also noted. A blackening of the spleen was seen during gross examination. Histological examination of the spleen and liver revealed the presence of hemosiderin deposits. 250 mg/kg (males): In addition to the effects seen at 80 mg/kg, decreases in hemoglobin concentration and hematocrit values, increases in MCH and reticulocyte counts, a tendency for increase in methemoglobin concentration, and the appearance of Heinz-bodies in erythrocytes were observed. Serum potassium was also noted as being elevated. The absolute and relative weights of the spleen and pituitary were noted as being elevated, however, the pituitary was absent in histopathology. The spleen in this dose group also exhibited extramedullary hematopoiesis and congestion. An increased incidence of eosinophillic bodies was noted in renal proximal tubular epithelial cells. In females, similar pathological changes were detected in the spleen and liver of the two highest dose groups.</t>
  </si>
  <si>
    <t>1321-74-0</t>
  </si>
  <si>
    <t>Divinylbenzene</t>
  </si>
  <si>
    <t>1,2-Divinylbenzene; O-Divinylbenzene; 1,2-Bis(ethenyl)benzene</t>
  </si>
  <si>
    <t>C10H10</t>
  </si>
  <si>
    <t>C=CC1=CC=CC=C1C=C</t>
  </si>
  <si>
    <t xml:space="preserve">0, 30, 100, 300, or 1000 mg/kg bw/day. Males: for 49 days and killed on day 50. Females: from 14 days before mating to day 3 of lactation and killed on day 4 of lactation. </t>
  </si>
  <si>
    <t>In the 1000 mg/kg group, the number of corpus luteum and the number of implantation traces were significantly lower than in the control group. In the 1000 mg/kg group, three maternal animals showed mammary gland development defects and poor nesting defects from day 0 of nursing or day 1 of nursing, and 7 cases of newborn mothers who died in all cases were observed. In the 1000 mg/kg group, the number of surviving children on 4th day of nursing and the survival rate on 4th day of nursing were significantly lower than in the control group. NOAEL for reproductive toxicity in male was considered to be 1000 mg/kg bw/day and for female was considered to be 300 mg/kg. NOAEL for developmental toxicity was considered to be 30 mg/kg as body weight was found to be lower by administration of 100 mg/kg.</t>
  </si>
  <si>
    <t>Ministry of Health and Welfare, Japan, 2003</t>
  </si>
  <si>
    <t>Ministry of Health and Welfare, Japan (2003); Global Information Network on Chemicals: Divinylbenzene (1321-74-0) at https://dra4.nihs.go.jp/mhlw_data/jsp/FileListPageENG.jsp?parameter_csno=1321-74-0 (in Japanese with English tables). Also available from ECHA at https://echa.europa.eu/fi/registration-dossier/-/registered-dossier/25199/7/9/2</t>
  </si>
  <si>
    <t>60-24-2</t>
  </si>
  <si>
    <t>2-Mercaptoethanol</t>
  </si>
  <si>
    <t>2-Thioethanol; 2-Sulfanylethanol; beta-Mercaptoethanol; Thioglycol; 2-Hydroxyethanethiol</t>
  </si>
  <si>
    <t>OCCS</t>
  </si>
  <si>
    <t xml:space="preserve">0, 15, 50, or 75 mg/kg bw/day </t>
  </si>
  <si>
    <t>Liver and heart</t>
  </si>
  <si>
    <t xml:space="preserve">Combined repeated-dose oral toxicity study and reproductive/developmental toxicity screening test. Males in the two highest dose groups had significantly lower cholesterol and triglyceride levels, accompanied by increased liver weights and slight hepatocellular hypertrophy. Males from the highest dose group also had marked degenerative cardiomyopathy. Females from the two highest dose groups had moderately increased liver weights with minimal to slight hepatocellular hypertrophy and high incidences of vacuolated hepatocytes. In addition, these animals showed cardiomyopathy. The NOAEL for general toxicity reported in the abstract was 15 mg/kg bw per day in both sexes. In the reproductive study, at the highest dose, there were high post-implantation losses associated with low number of live births; pup survival was decreased (statistical significance not stated). As reported in the abstract, the NOAEL was 15 mg/kg bw per day for maternal toxicity and parturition and 75 mg/kg bw per day for male reproductive performance and fertility. </t>
  </si>
  <si>
    <t>Regnier et al., 2006</t>
  </si>
  <si>
    <t>99-59-2</t>
  </si>
  <si>
    <t>2-Methoxy-5-nitroaniline; Azoamine Scarlet K; Fast Scarlet R</t>
  </si>
  <si>
    <t>[N+](=O)([O-])C1=CC=C(C(OC)=C1)N</t>
  </si>
  <si>
    <t>0, 0.05, 0.1, 0.2, or 0.4% for 7 weeks followed by 1 week of observation. These levels correspond to approximately 0, 25, 50, 100, or 200 mg/kg bw/day.</t>
  </si>
  <si>
    <t>Body weight and spleen</t>
  </si>
  <si>
    <t>2/5 females had darkened spleen at 0.4%. A dietary concentration of 0.4 percent produced mean body weight depressions of 0.7 and 10.0 percent in male and female rats, respectively. Note: in the 2-year study carcinogenicity was observed at 0.4%.</t>
  </si>
  <si>
    <t>National Toxicology Program. (1978). Bioassay of 5-nitro-o-anisidine for possible carcinogenicity. National Cancer Institute carcinogenesis technical report series, 127, 1-139. Available at http://ntp.niehs.nih.gov/ntp/htdocs/lt_rpts/tr127.pdf</t>
  </si>
  <si>
    <t>102-50-1</t>
  </si>
  <si>
    <t>m-Cresidine</t>
  </si>
  <si>
    <t xml:space="preserve">4-Methoxy-2-methylaniline </t>
  </si>
  <si>
    <t>C8H11NO</t>
  </si>
  <si>
    <t>COC1=CC(C)=C(N)C=C1</t>
  </si>
  <si>
    <t>0, 40, 80, 150, 300, or 600 mg/kg 5 days a week for 7 weeks. Dosing schedule (5/7) adjusted dose levels are 0, 29, 57, 107, 214, or 429 mg/kg bw/day.</t>
  </si>
  <si>
    <t>Mortality &amp; bodyweight</t>
  </si>
  <si>
    <t>Deaths occurred in male mice at 300 mg/kg and above and in females at 80 mg/kg and above. Mean body weight depression was 8.4 percent in males treated with 300 mg/kg, the only group of males experiencing mean body weight depression, and 18.4, 11.1, and 13.4% in females treated with 600, 300, and 150 mg/kg, respectively. Note: It is not stated in the report whether the deaths are attributed to the test substance or gavage error or some other reason. The fact that the low dose for the chronic study was chosen to be 80 mg/kg bw/day indicates that the death at 80 mg/kg bw/day may not have been due to the substance. NCI stated that the high dose (in this case 160 mg/kg bw/day) selected was chosen to be a dose that did not cause death and gross abnormalities. Hence, we make the assumption that the death at 80 and 150 mg/kg bw/day were not due to the test substance.</t>
  </si>
  <si>
    <t xml:space="preserve">National Cancer Institute. Carcinogenesis. Technical Report Series No. 105, 1978. Bioassay of m-cresidine for possible carcinogenicity CAS No. 102-50-1 NCI-CG-TR-105. Available at http://ntp.niehs.nih.gov/ntp/htdocs/lt_rpts/tr105.pdf </t>
  </si>
  <si>
    <t>25448-25-3</t>
  </si>
  <si>
    <t>Phosphorous acid, triisodecyl ester</t>
  </si>
  <si>
    <t xml:space="preserve">Triisodecyl phosphite; tris(8-methylnonyl) phosphite
</t>
  </si>
  <si>
    <t>C30H63O3P</t>
  </si>
  <si>
    <t>P(OCCCCCCCC(C)C)(OCCCCCCCC(C)C)OCCCCCCCC(C)C</t>
  </si>
  <si>
    <t xml:space="preserve">0, 50, 250, or 1000 mg/kg bw/day to parental F0 rats, through prebreed, mating, gestation and F1 lactation. Females: total of 8-9 weeks of treatment.
</t>
  </si>
  <si>
    <t xml:space="preserve">The F0 male and female systemic no observable adverse effect level (NOAEL) was at or above 1000 mg/kg bw/day for males and females. The NOAELs for F0 reproductive toxicity were observed at or above 1000 mg/kg bw/day for males and females. The NOAELs for F1 offspring toxicity during lactation were also at or above 1000 mg/kg/day for males and females. </t>
  </si>
  <si>
    <t>Tyl et al., 2005</t>
  </si>
  <si>
    <t>96-05-9</t>
  </si>
  <si>
    <t>Allyl methacrylate</t>
  </si>
  <si>
    <t>Methacrylic acid, allyl ester; Prop-2-enyl 2-methylprop-2-enoate</t>
  </si>
  <si>
    <t>CC(=C)C(=O)OCC=C</t>
  </si>
  <si>
    <t>1N,2N,3N,4N,6N,7N,9N,10N,23Y,24cY. Allyl alcohol: 1N,2N,3N,4N,6N,7N,9N,10N,23Y,24N,25N,26aY,27N,28iY(Class III). Methacrylic acid: 1N,2N,3N,4N,6N,7N,9N,10N,23Y,24N,25N,26aY,27N,28lY(Class III)</t>
  </si>
  <si>
    <t>0, 3, 15, or 60 mg/kg bw/day for 15 days before mating, through mating, gestation and the beginning of the lactation period (until day 5 post-partum)</t>
  </si>
  <si>
    <t>For blood biochemistry investigation, one female dosed with 60 mg/kg bw/day had increased total bilirubin concentration and another one had increased biliary acid concentration, these changes were correlated with histopathological findings in the liver. The necropsy of the adult males and females revealed the presence of yellowish areas in the liver of 2/5 females in the 60 mg/kg bw/day dose group. At histopathology, several foci of degenerated/necrotic hepatocytes, together with slight periportal fibrosis, slight biliary proliferation, and greenish-pigment-laden macrophages, were noted in 3/5 females given 60 mg/kg bw/day. ECHA: Parental NOAEL: 15 mg/kg bw/day and reproductive and developmental NOAEL: 60 mg/kg bw/day.</t>
  </si>
  <si>
    <t>Chevalier, 2007</t>
  </si>
  <si>
    <t>20265-97-8</t>
  </si>
  <si>
    <t>p-Anisidine hydrochloride</t>
  </si>
  <si>
    <t>4-Methoxyaniline hydrochloride</t>
  </si>
  <si>
    <t>C7H10ClNO</t>
  </si>
  <si>
    <t>COC1=CC=C(C=C1)N.Cl</t>
  </si>
  <si>
    <t>0, 0.1, 0.3, 1.0, or 3.0% corresponding to approximately 0, 50, 150, 500, or 1500 mg/kg bw/day</t>
  </si>
  <si>
    <t>Bodyweight and spleen</t>
  </si>
  <si>
    <t>All rats at the 3% level died. All rats at the 1% level had deep purple to black spleens. 1.0% produced mean body weight depressions of 21.0 and 13.0% in male and female rats, respectively. All rats at 0.3% appeared normal. A dietary concentration of 0.3% produced mean body weight depressions of 6.0 and 1.0% in male and female rats, respectively.</t>
  </si>
  <si>
    <t xml:space="preserve">National Cancer Institute. Carcinogenesis. Technical Report Series No. 116, 1978.  Bioassay of p-Anisidine Hydrochloride for Possible Carcinogenicity of (CAS No. 20265-97-8) in F344N rats and B6C3F1 Mice. Available at http://ntp.niehs.nih.gov/ntp/htdocs/lt_rpts/tr116.pdf
</t>
  </si>
  <si>
    <t>103-95-7</t>
  </si>
  <si>
    <t>Cyclamen aldehyde</t>
  </si>
  <si>
    <t>Cyclamal; Aldehyde B; 2-Methyl-3-(4-propan-2-ylphenyl)propanal; 3-(4-Isopropylphenyl)-2-methylpropanal</t>
  </si>
  <si>
    <t>CC(CC1=CC=C(C=C1)C(C)C)C=O</t>
  </si>
  <si>
    <t>0, 25, 75, or 150 mg/kg bw/day. Male P generation rats were gavaged once daily 83 days prior to cohabitation, through cohabitation (max 21 days), and continuing through the day before euthanasia. Female P generation rats were gavaged once daily 14 days before cohabitation, through cohabitation, and at day of gestation (DG) 25 (rats that did not deliver) or day 22 postpartum (rats that delivered a litter). F1 generation rats were not directly dosed but may have been exposed to the test material in utero during gestation and through maternal milk postpartum. P: M: about 104 days, F: about 60 days.</t>
  </si>
  <si>
    <t>In treated male rats, reproductive organ weights were reduced at both 75 and 150 mg/kg bw/day. The decreased adrenal weights correlated microscopically with minimal adrenal cortical atrophy, affecting the zona fasciculate and zona reticualris. Adverse effects on sperm analyses and histopathological changes to the epididymides were observed at 150 mg/kg bw/day dose level. In treated female rats, reduced gestational body weights were observed at 150 mg/kg bw/day dose level. Reduced pup body weights were also observed at 150 mg/kg bw/day dose level. In untreated females mated to the treated males, a reduced number of implantation sites and a reduced fertility index were observed at the 150 mg/kg bw/day dose level. Overall, body weight gains at 150 mg/kg bw/day dose level were significantly reduced on DSs 1 to 134 and DS 1 to termination, but no effect on feed consumption. The NOAEL for general toxicity of the test material in P generation male rats is 75 mg/kg bw/day. The reproductive NOAEL in the P generation male rats is 25 mg/kg bw/day. The NOAEL for general toxicity of the test material in the P generation female rats is 25 mg/kg bw/day. The reproductive NOAEL in the P generation female rats is 25 mg/kg bw/day. The NOAEL for viability and growth of the F1 generation offspring of treated P generation male rats is 75 mg/kg bw/day. The NOAEL for viability and growth of the F1 generation offspring of treated P generation female rats is 25 mg/kg bw/day.</t>
  </si>
  <si>
    <t>RIFM, 2011</t>
  </si>
  <si>
    <t>84852–15–3</t>
  </si>
  <si>
    <t>4-(7-Methyloctyl)phenol; 4-Isononyl-phenol</t>
  </si>
  <si>
    <t>CC(C)CCCCCCC1=CC=C(C=C1)O</t>
  </si>
  <si>
    <t>66</t>
  </si>
  <si>
    <t>35.35</t>
  </si>
  <si>
    <t>0, 5, 25, 200, 500, 1000, or 2000 ppm to dams from GD 7 until PND 50. For dams during pregnancy these levels are equivalent to 0, 0.36, 1.64, 13.10, 35.35, 61.49, and 126.92 and during lactation 0, 0.62, 2.95, 21.72, 60.38, 103.41, and 243.35 mg/kg bw/day. In male pups, the 500 ppm is equivalent to 56.72, and in females it is 59.60 mg/kg bw/day. In male pups, the 1000 ppm level is equivalent to 116.80, and in females to 116.66 mg/kg bw/day.</t>
  </si>
  <si>
    <t>Total feed consumption and body weight gains of dams during pregnancy were significantly lower than control in both the 1000-ppm and 2000-ppm groups. The terminal body weights of F1 males and females on postnatal day 50 (at sacrifice) in the 2000 ppm dose group were 74% and 85% of controls, respectively. Severe polycystic kidney disease (PKD) was present in 100% of the 2000 ppm-exposed males and females. At 1000 ppm, 67% of males and 53% of females had mild to moderate PKD vs 0% for control and lower dose groups. NOAEL: 500 ppm. Note: renal toxicity of this compound depends on diet, with other diets, kidney disease occured at higher doses.</t>
  </si>
  <si>
    <t>Latendresse et al., 2001</t>
  </si>
  <si>
    <t>Latendresse, J. R., Newbold, R. R., Weis, C. C., &amp; Delclos, K. B. (2001). Polycystic kidney disease induced in F1 Sprague-Dawley rats fed para-nonylphenol in a soy-free, casein-containing diet. Toxicological Sciences, 62(1), 140-147.</t>
  </si>
  <si>
    <t>101-02-0</t>
  </si>
  <si>
    <t>Triphenyl phosphite</t>
  </si>
  <si>
    <t xml:space="preserve">Advance TPP; Phenyl phosphite; Triphenoxyphosphine; Phosphorous acid, triphenyl ester
</t>
  </si>
  <si>
    <t>C18H15O3P</t>
  </si>
  <si>
    <t>P(OC1=CC=CC=C1)(OC1=CC=CC=C1)OC1=CC=CC=C1</t>
  </si>
  <si>
    <t>0, 5, 15, or 40 mg/kg bw/day. 
F0 males: 28 days
F0 females: 10 weeks
F0 recovery females: 28 days
F1 offspring: 7 weeks postweaning. Note: total duration of the study is stated to be 16 weeks, that does not seem to add up; it should be 17 weeks.</t>
  </si>
  <si>
    <t xml:space="preserve">The F0 male and female sustemic NOAEL was 15 mg/kg/day. The NOAELs for F0 reproductive toxicity were at or above 40 mg/kg/day for males and females. The NOAELs for F1 offspring toxicity during lactation were 15 mg/kg/day for males and females. The F1 male and female systemic NOAEL was also 15 mg/kg/day. Basis for effect level: Reductions in body weights and body weight gains; ataxia and lethargy, and rough coat. Paired adrenal gland weight, relative to body weight, was significantly increased, and absolute paired testis weights were significant reduced.
</t>
  </si>
  <si>
    <t xml:space="preserve">Tyl et al., 2004
</t>
  </si>
  <si>
    <t>2426-08-6</t>
  </si>
  <si>
    <t>Butyl glycidyl ether</t>
  </si>
  <si>
    <t xml:space="preserve">2-(Butoxymethyl)oxirane; Oxirane, (butoxymethyl)-; </t>
  </si>
  <si>
    <t>C(CCC)OCC1OC1</t>
  </si>
  <si>
    <t>136</t>
  </si>
  <si>
    <t>Survival and growth</t>
  </si>
  <si>
    <t xml:space="preserve">At 150 ppm, 1 of 10 rats died, and survivors were significantly retarded in growth. At 300 ppm there was 50% mortality with additional signs of toxicity in the survivors, such as emaciation, unkempt fur, liver necrosis, and significant increase in kidney/body and lung/body weight ratios. Testicular atrophy was noted in four out of five of the surviving rats used in this study. These rats were juveniles (57-97 g) in which the testes were probably immature at the start of study. NOAEL  38 ppm or 0.20 mg/l or 136 mg/kg/day.
</t>
  </si>
  <si>
    <t>Bingham et al., 2001</t>
  </si>
  <si>
    <t>505-29-3</t>
  </si>
  <si>
    <t>1,4-Dithiane</t>
  </si>
  <si>
    <t>Diethylene disulfide</t>
  </si>
  <si>
    <t>C4H8S2</t>
  </si>
  <si>
    <t>C1CSCCS1</t>
  </si>
  <si>
    <t>0, 105, 210, or 420 mg/kg bw/day</t>
  </si>
  <si>
    <t>In the 420 mg/kg-day female group, relative liver weight was significantly higher than that of controls and was associated with mild histopathology characterized by hypertrophy of the centrilobular hepatocytes, and cytoplasmic vacuolation of hepatocytes in the periportal region of the lobules. Males in the 420 mg/kg-day group had eosinophilic cytoplasmic granules in renal convoluted tubules which were more severe in the distal tubules. With the exception of increased liver weights in the high-dose females, when organ-to-terminal body weight ratios were evaluated, there was no statistically significant effects. Nasal lesions, characterized by deposition of chemically undefined crystals, were found in both
sexes of all treatment groups. Crystals were observed in 2/30 males at the 105 mg/kg-day dose and in all males (28/28) at both the 210 mg/kg-day and 420 mg/kg-day doses. In females the crystals were observed in 24/29 at the 105 mg/kg-day dose and in all (30/30) at both the 210 mg/kg-day and 420 mg/kg-day dose levels. The crystals were associated with granulomatous inflammation of the mucosa characterized by phagocytosis. Crystals that were closely associated with bone and cartilage induced, in some cases, focal osseous and cartilaginous inflammation and degeneration. The crystals were detected in the renal pelvis of one animal. Although, the investigators were not able to determine the composition of the crystals, the appearance of these crystals in the nasal epithelium are clearly treatment- and dose-related. The LOAEL for this study is 105 mg/kg-day based upon the occurrence of nasal lesions in female rats. A NOAEL could not be determined because effects were observed at the lowest dose tested.</t>
  </si>
  <si>
    <t>Schieferstein et al., 1988</t>
  </si>
  <si>
    <t>98-01-1</t>
  </si>
  <si>
    <t>Furfural</t>
  </si>
  <si>
    <t>2-Furaldehyde; Furan-2-carbaldehyde; 2-Furancarboxaldehyde</t>
  </si>
  <si>
    <t>C5H4O2</t>
  </si>
  <si>
    <t>C1=COC(=C1)C=O</t>
  </si>
  <si>
    <t>0, 11, 22, 45, 90, or
180 mg/kg, 5 days/week. Dosing schedule (5/7) adjusted dose levels are 0, 7.9, 16, 32, 64, or 129 mg/kg bw/day.</t>
  </si>
  <si>
    <t>9/10 males and all females that received 180 mg/kg and 1/10 male and 4/10 females that received 90 mg/kg died before the end of the studies. Deaths of 5 dosed males and 5 dose females were gavage related. The absolute and relative liver and kidney weights of the 90 mg/kg group of male rats were significantly greater than those of the vehicle controls. The incidences of cytoplasmic vacuolization of hepatocytes were increased in chemically exposed male rats. The affected hepatocytes contained multiple small cytoplasmic vacuoles and were observed primarily in the centrilobular regions; the severity was minimal to mild in all dosed groups. This change is believed to result from the accumulation of glycogen and/or fat in the hepatocytes. Note: doses selected for the 2-year study were 30 and 60 mg/kg 5 days/week. Centrilobular hepatocellular necrosis was observed at increased incidences in chemically exposed male rats. Uncommon cholangiocarcinomas occurred in two high dose male rats, and biliary dysplasia with fibrosis, a lesion considered by the Pathology Working Group to be an early stage in the development of cholangiocarcinoma, occurred in two additional high dose males.</t>
  </si>
  <si>
    <t>National Toxicology Program. (1990). NTP toxicology and carcinogenesis studies of furfural (Cas No. 98-01-1) in f344/n rats and B6C3F1 mice (gavage studies). National Toxicology Program technical report series, 382, 1-201. Available from NTP at https://ntp.niehs.nih.gov/ntp/htdocs/lt_rpts/tr382.pdf</t>
  </si>
  <si>
    <t>98-73-7</t>
  </si>
  <si>
    <t>p-tert-Butylbenzoic acid</t>
  </si>
  <si>
    <t>TBBA; 4-tert-Butylbenzoic acid</t>
  </si>
  <si>
    <t>CC(C)(C)c1ccc(cc1)C(=O)O</t>
  </si>
  <si>
    <t xml:space="preserve"> Albino Carworth Farm</t>
  </si>
  <si>
    <t>0, 100, 316, 1000, 3160 or 10,000 ppm. 100 ppm is 6 mg/kg bw/day for males and 8 mg/kg bw/day for females.</t>
  </si>
  <si>
    <t>Genito-urinary system</t>
  </si>
  <si>
    <t>High mortality rate in both male and female rats at the 1000, 3160, and 10000 ppm groups. The body weights of the 1000 ppm exposure group animals and also the male animals receiving 316 ppm were significantly depressed. The clinical chemistry findings showed that the mean values for the total serum proteins of all the male groups receiving 100-1000 ppm were significantly lower than the mean of the control group. The results in female rats did not show a significant change. The mean serum albumin concentration of the group receiving 3160 ppm showed a greater variation than in the group receiving lower dosages. The concentration of 0% fl- and y-globulins in the serum of female rats receiving 3160 ppm also showed a greater variance. The urea content of the plasma increased with increased dosage, in both male and female animals. The ability of rats to concentrate urine was impaired by oral exposure to p-TBBA, a finding which is consistent with the kidney damage found on autopsy. At the two highest dietary intakes, 3160 and 10,000 ppm, all the organ weights were decreased in both male and female rats. However, the ratios of liver and kidney weights to the final body weight were greatly increased. In male rats the mean absolute weights of the heart, adrenals and testes were reduced at all dietary intakes while the mean weights of the kidneys, lungs and spleen were reduced at dietary intakes of 1000 ppm and above. The ratio of the weight of the testes to the terminal body weight was decreased at all dietary intakes, while that of the kidney was raised with increasing dosage. The findings in the female rats were not always equivalent. Although the mean liver weight was reduced at the 3160 ppm dietary intake, the mean liver weight and the proportional liver weight were increased at all the lower dietary intakes investigated. While the mean kidney weights were only reduced at the 3160 ppm intake, the proportional kidney weights were increased at all dose rates. The only changes noted in the other organs which were studied were increases in the thyroid and spleen weights which were maximal at the 100 ppm level of intake. In the two highest dose groups, congestion of the sinusoids and fatty degeneration of the cells of the central zones of the liver lobule were evident. The genito-urinary system, however, was more injured than the liver. Among the gross changes were hydronephrosis, hydroureter, ureteral obstruction, haematuria and bilateral atrophy of the testes in the males.</t>
  </si>
  <si>
    <t>Hunter et al., 1965</t>
  </si>
  <si>
    <t>Hunter, C. G., Chambers, P. L., &amp; Stevenson, D. E. (1965). Studies on the oral toxicity of p-tert-butyl benzoic acid in rats. Food and cosmetics toxicology, 3, 289-298.</t>
  </si>
  <si>
    <t xml:space="preserve">111-76-2
</t>
  </si>
  <si>
    <t xml:space="preserve">2-Butoxyethanol
</t>
  </si>
  <si>
    <t xml:space="preserve">Butyl glycol; Butoxyethanol; Ethylene glycol monobutyl ether
</t>
  </si>
  <si>
    <t xml:space="preserve">C6H14O2
</t>
  </si>
  <si>
    <t xml:space="preserve">0.83
</t>
  </si>
  <si>
    <t>CCCCOCCO</t>
  </si>
  <si>
    <t xml:space="preserve">0, 750, 1500, 3000, 4500, or 6000 ppm in drinking water. Estimates of compound consumption based on water consumption are 0, 69, 129, 281, 367, or 452 mg/kg bw/day for males and 0, 82, 151, 304, 363, or 470 mg/kg bw/day for females.
</t>
  </si>
  <si>
    <t xml:space="preserve">Liver &amp; hematopoietic system
</t>
  </si>
  <si>
    <t>Male rats evaluated at 13 weeks showed significantly reduced RBC counts at ≥ 281 mg/kg-day (3,000 ppm) and reduced Hb concentration, reduced platelets, and increased bone marrow cellularity at ≥ 367 mg/kg-day (4,500 ppm). These data also suggest that female rats are more sensitive to the effects from EGBE, since several statistically significant effects occurred at the 750 ppm concentration, the lowest level tested in females; males did not show statistically significant effects until two dose levels higher (3,000 ppm). In addition, the degree to which these various measures were affected was somewhat greater in females than males. Statistically significant hematologic effects in female rats at week 13 included reduced RBC counts and Hb concentrations at ≥ 82 mg/kg-day and increased reticulocytes, decreased platelets, and increased bone marrow cellularity at approximately 304 mg/kg-day, all being indicative of hemolysis.  Liver effects, including cytoplasmic alterations, hepatocellular degeneration, and pigmentation were observed in the mid- and high-dose groups (129, 281, 367, and 452 mg/kg-day for males and 151, 304, 363, and 470 mg/kg-day for females. As with the hematologic effects, these effects appeared to be more severe in females
than in males. Cytoplasmic alterations of liver hepatocytes, consisting of hepatocytes staining more eosinophilic and lacking the basophilic granularity of the cytoplasm present in hepatocytes from control animals, were observed in the lowest-dose groups tested (69 mg/kg-day for males and 82 mg/kg-day for females). The lack of cytoplasmic granularity or “ground-glass” appearance of the hepatocytes suggests that this response was not due to enzyme induction.</t>
  </si>
  <si>
    <t>700-06-1</t>
  </si>
  <si>
    <t>Indole-3-carbinol</t>
  </si>
  <si>
    <t>Indole-3-carbidol; 3-Indolemethanol; 1H-Indole-3-methanol; 3-Hydroxymethylindole; 1H-indol-3-ylmethanol</t>
  </si>
  <si>
    <t>C9H9NO</t>
  </si>
  <si>
    <t>C1=CC=C2C(=C1)C(=CN2)CO</t>
  </si>
  <si>
    <t>0, 18.75, 37.5, 75, 150, or 300 mg/kg bw 5 days a week. Dosing schedule (5/7) adjusted dose levels are 0, 13.39, 26.8, 54, 107, or 214 mg/kg bw/day.</t>
  </si>
  <si>
    <t>The mean body weight gain of males in the 300 mg/kg group was significantly less than that of the vehicle controls. The absolute and relative liver weights of all dosed groups of males and females were significantly increased compared to the vehicle controls. The relative kidney weights of 75 mg/kg or greater males and all dosed groups of females were significantly increased, as were the absolute kidney weights of 75 mg/kg males and 18.75, 37.5, and 300 mg/kg females. The absolute and relative thymus weights of 75 mg/kg or greater females were significantly decreased. Microscopically, there were no histopathologic lesions that
correlated with these organ weight changes. Both the absolute and relative weights of liver in both sexes at all treatment level were significantly increased compared to the control groups. Indole-3-carbinol did exhibit the potential to be a female reproductive toxicant based on the increased estrous cycle length (approximately 1 day), and an additional day of diestrus. This was manifested as the probability of extended diestrus being significantly higher in the 300 mg/kg group than in the vehicle control group when estrous cyclicity was analyzed using Markov transition matrix analysis. Dose-related increased incidences and severities of minimal to mild ectasia of the lymphatic vessels and lipidosis of the lamina propria occurred in the villi of the small intestines (duodenum and jejunum) of males and females. Compared to the vehicle controls, these incidences were significantly increased in the duodenum of 150 and 300 mg/kg males and females and in the jejunum of 75 mg/kg or greater males and females. The severity of lymphatic ectasia was minimal to moderate in the jejunum and minimal to mild in the duodenum. Affected lymphatics were variably dilated, lined by a single layer of endothelial cells, and occasionally contained fibrillar amphophilic material. Within the stroma of affected villi, there were occasional macrophages that contained clear cytoplasmic vacuoles (lamina propria) consistent with accumulated lipid (fat). Lesions of moderate severity often disrupted the architecture of the villi. In general, lesions in the jejunum were more severe than those in the duodenum. The cytoplasmic vacuoles within macrophages in the lamina propria of the villi stained positively with special histochemical stains (Oil-red-O and Sudan Black) for lipid. In the mesenteric lymph node, dose-related increased incidences and severities of lymphatic ectasia and lipidosis occurred in males and females. These incidences were significantly increased in 150 and 300 mg/kg males and 300 mg/kg females compared to the vehicle controls. These lesions occurred primarily in the subcapsular sinuses, occasionally in the cortex and paracortex, and infrequently in the medullary sinuses. Microscopically, the ectatic lymphatics were dilated and contained macrophages with foamy-appearing cytoplasm suggestive of accumulated lipid and occasional multinucleated giant cells. Lesions of moderate or marked severity often disrupted the nodal architecture. The cytoplasmic vacuoles within macrophages stained positively with special histochemical stains (Oil-red-O and Sudan Black) for lipid. The only liver toxicity observed in these studies at 14 weeks was hepatocyte hypertrophy, a lesion previously observed in some studies of indole-3- carbinol. 2-year rat study: No NOAEL, LOAEL: 75 mg/kg (5 days a week) or 54 mg/kg bw/day.</t>
  </si>
  <si>
    <t>NTP, 2017</t>
  </si>
  <si>
    <t>National Toxicology Program. (2017). NTP Technical Report on the Toxicology Studies of Indole-3-carbinol (CASRN 700-06-1) in F344/N Rats and B6C3F1/N Mice and Toxicology and Carcinogenesis Studies of Indole-3-carbinol in Harlan Sprague Dawley Rats and B6C3F1/N Mice Gavage Studies. Available from NTP at https://ntp.niehs.nih.gov/ntp/htdocs/lt_rpts/tr584_508.pdf</t>
  </si>
  <si>
    <t>58-56-0</t>
  </si>
  <si>
    <t>Pyridoxine hydrochloride</t>
  </si>
  <si>
    <t>Pyridoxol hydrochloride; Pyridoxine HCl; Vitamin B6;  4,5-Bis(hydroxymethyl)-2-methylpyridin-3-ol;hydrochloride</t>
  </si>
  <si>
    <t>C8H12ClNO3</t>
  </si>
  <si>
    <t>CC1=NC=C(C(=C1O)CO)CO.Cl</t>
  </si>
  <si>
    <t>1N,2N,3N,4Y,5bY,6N,7N,9N,10Y,11N,12N,13N,15N,16N,17Y,19N,20a(ii)Y,21(28qY)</t>
  </si>
  <si>
    <t xml:space="preserve">0, 50, or 250/200 mg/kg bw/day. Note: due to incoordination and ataxia the high dose was lowered from 250 to 200 mg/kg bw/day.
</t>
  </si>
  <si>
    <t>Nerves</t>
  </si>
  <si>
    <t>Ataxia, muscle weakness, and loss of balance developed between 40 and 75 days of treatment in the group that received 200 mg/kg/day. Clinical signs of toxicity were not observed in the 50-mg/kg/day dose group. Histologic examination of the tissues in the animals receiving the highest dose revealed bilateral loss of myelin and axons in the dorsal funiculi (f. cuneatus and f. gracilis) and loss of myelin in individual fibers of the dorsal nerve roots. In the group receiving 50 mg/kg/day pathological damage was limited to a bilateral loss of myelin in the dorsal nerve roots. Serum glutamic oxaloacetic transaminase and creatine phosphokinase activities were greater and cholesterol concentrations were decreased in the serum of animals receiving 200 mg/kg/day at the termination of the study.</t>
  </si>
  <si>
    <t>Philips et al., 1978</t>
  </si>
  <si>
    <t>Phillips, W. E. J., Mills, J. H. L., Charbonneau, S. M., Tryphonas, L., Hatina, G. V., Zawidzka, Z., ... &amp; Munro, I. C. (1978). Subacute toxicity of pyridoxine hydrochloride in the beagle dog. Toxicology and applied pharmacology, 44(2), 323-333.</t>
  </si>
  <si>
    <t>108-98-5</t>
  </si>
  <si>
    <t>Benzenethiol</t>
  </si>
  <si>
    <t>Mercaptobenzene; Phenyl mercaptan; Thiophenol</t>
  </si>
  <si>
    <t>C6H6S</t>
  </si>
  <si>
    <t>C1=CC=C(C=C1)S</t>
  </si>
  <si>
    <t>1N,2N,3N,4N,6N,7N,9N,10N,23N,29Y,33N,34N,35aY,38N,39N,40N,41N,42N,43N,44N,45N,28n(iii)Y</t>
  </si>
  <si>
    <t>0, 9, 18, or 35 mg/kg bw/day. F0 were dosed seven days of premating exposure to thiophenol by oral gavage and until euthanasia/necropsy. Note: FDA estimates a parental exposure of at least 18 weeks. F1 were dosed with the same level of thiophenol as their parents received from after the weaning fo the day before necropsy.</t>
  </si>
  <si>
    <t>Parental: At necropsy, liver and kidney weights increased with increasing dose: liver weights (relative to bw) of the 9, 18, and 35 mg/kg animals were increased by 20, 35, and 50% (M) and 11, 18, 36% (F), respectively. Relative kidney weights of the 9, 18, and 35 mg/kg animals were increased by 30, 53, and 104% (M) and 8, 5, 20% (F), respectively. There was a treatment-related increase in the incidence of enlarged and pitted kidneys in the F0 males at necropsy. Increased incidences of renal tubule degeneration (30%,35 %, and 40%, respectively) were observed in 9, 18, and 35 mg/kg Fo males and females. Centrilobular hepatocellular hypertrophy was observed in the 18 and 35 mg/kg Fo males and 9, 18, and 35 mg/kg F0 females. Treatment-related decreases (5-6%) in percent motile sperm in the 18 and 35 mg/kg groups compared to controls. F1 generation: In the F1 mating trial, live F2 pup weight was decreased by 9 and 12% in the 18 and 35 mgl/kg dose groups, respectively, when compared to controls. As observed in the F0 animals, renal tubule degeneration was observed in 9, 18, and 35 mg/kg F1 males and 18 and 35 mg/kg F1 females. Centrilobular hepatocellular hypertrophy was observed in the 9, 18, and 35 mg/kg F1 males and females. Decreased sperm motility was observed in the 18 and 35 mg/kg F0 males.</t>
  </si>
  <si>
    <t>Wolfe et al., 1996</t>
  </si>
  <si>
    <t>Wolfe, G. W., Delaney, J.C., Lanning, L.L., Chapin, R.E. (1996). Reproductive effects of thiophenol in SD rats assessed by the continuous breeding protocol. Toxicologist 30 (1996): 119. Detailed study description is avaiable from ECHA at https://echa.europa.eu/registration-dossier/-/registered-dossier/10117/7/9/2</t>
  </si>
  <si>
    <t>2409-55-4</t>
  </si>
  <si>
    <t>2-tert-Butyl-4-methylphenol</t>
  </si>
  <si>
    <t>C(C)(C)(C)C1=C(C=CC(=C1)C)O</t>
  </si>
  <si>
    <t>0 or 0.5%. Note: as the bodyweight of this type of hamster is approximately 200 g and the food intake is about 18 g/day, this corresponds to 450 mg/kg bw/day.</t>
  </si>
  <si>
    <t>Pronounced hyperplasia and papillomas in the forestomach.</t>
  </si>
  <si>
    <t>Ito, N., Hirose, M., Fukushima, S., Tsuda, H., Shirai, T., &amp; Tatematsu, M. (1986). Studies on antioxidants: their carcinogenic and modifying effects on chemical carcinogenesis. Food and Chemical Toxicology, 24(10-11), 1071-1082.</t>
  </si>
  <si>
    <t>109-06-8</t>
  </si>
  <si>
    <t>2-Methylpyridine</t>
  </si>
  <si>
    <t xml:space="preserve">O-Picoline; 2-Picoline; Pyridine, 2-methyl-
</t>
  </si>
  <si>
    <t>CC1=CC=CC=N1</t>
  </si>
  <si>
    <t>0, 0025, 0.01, or 0.05 mg/kg bw/day</t>
  </si>
  <si>
    <t>Chronic exptl. intoxication with α-picoline provokes in the central nervous system of rats functional and dystrophic changes not only of cells of the 1st, 2nd, 3rd, and 5th layer of the cerebral cortex, but also of the subcortex.  At the dose of 0.0025 mg/kg these changes are mostly functional but single neurons of the thalamo-hypothalamic region already show swelling, chromatolysis, wrinkling, and hyperchromatosis. By raising the dose of α-picoline, dystrophic changes in all parts of the brain increase and become most pronounced in the 3rd group (highest dose) of rats. Chronic intoxication of animals with α-picoline is accompanied by vascular disturbances aggravating neuronal and glial lesions.  Chronically intoxicated rats of the 3rd group (highest dose) show a relatively constant demyelination of nerve pathways in the brain. Note: this substance has a much higher NEL (lower toxic potential) via the inhalational route.</t>
  </si>
  <si>
    <t>Polilei, 1969</t>
  </si>
  <si>
    <t>S.A. Polilei. Pathomorphology of the central nervous system during the chronic poisoning of rats with alpha-picoline. Gos. Med. Inst.. 1969;9():80-85 [In Russian]</t>
  </si>
  <si>
    <t>4376-20-9</t>
  </si>
  <si>
    <t>Mono-2-ethylhexyl phthalate</t>
  </si>
  <si>
    <t>MEHP; Ethylhexyl hydrogen phthalate; 2-(2-ethylhexoxycarbonyl)benzoic acid</t>
  </si>
  <si>
    <t>C16H22O4</t>
  </si>
  <si>
    <t>CCCCC(CC)COC(=O)C1=CC=CC=C1C(=O)O</t>
  </si>
  <si>
    <t>0, 1, 5, 25, 125, or 625 ppm for 6 months corresponding to approximately 0, 0.05, 0.25, 1.25, 6.25,  31.25 mg/kg bw/day.</t>
  </si>
  <si>
    <t>Liver weights of female rats in the 6-month experiment were significantly increased in the 625 ppm group. Histological changes were mild in both male and female rats at both
time intervals. The histological changes which occurred in the heart increased with increasing dosage. In addition to the mild activation of myocardial nuclei and nuclear vesiculation, segmental deregistration of myocardial striations was observed.Treatment-related lesions were found in the liver, heart, and adrenals. Alteration in the liver consisted of midzonal and periportal eosinophilic cytoplasmic inclusions and vacuolations with isolated binucleated and necrotic hepatocytes. There was a mild enlargement of myocardial nuclei and segmental deregistration of myocardial striations in test animals. The adrenal glands exhibited vacuolation of the zona fasciculata.</t>
  </si>
  <si>
    <t>Chu et al., 1981</t>
  </si>
  <si>
    <t>Chu, I., Secours, V. E., Marino, I. A., Villeneuve, D. C., &amp; Valli, V. E. (1981). Sub-acute and sub-chronic toxicity of mono-2-ethylhexyl phthalate in the rat. Archives of environmental contamination and toxicology, 10(3), 271-280.</t>
  </si>
  <si>
    <t>129-43-1</t>
  </si>
  <si>
    <t>1-Hydroxyanthroquinone</t>
  </si>
  <si>
    <t>1-Hydroxyanthracene-9,10-dione</t>
  </si>
  <si>
    <t>C14H8O3</t>
  </si>
  <si>
    <t>C13=CC=CC(O)=C1C(=O)C2=CC=CC=C2C3=O</t>
  </si>
  <si>
    <t>ACI/N</t>
  </si>
  <si>
    <t>0 or 1% corresponding to approximately 0 or 500 mg/kg bw/day</t>
  </si>
  <si>
    <t xml:space="preserve">Body weights of males was significantly decreased, the relative and absolute liver weights of both sexes significantly increased. Intestinal (colon) ademonas increased in number in both sexes. In males the incidence of preneoplastic lesions in the liver and the kidney increased.
</t>
  </si>
  <si>
    <t>Mori et al., 1991</t>
  </si>
  <si>
    <t>Mori, Y., Yoshimi, N., Iwata, H., Tanaka, T., &amp; Mori, H. (1991). The synergistic effect of 1-hydroxyanthraquinone on methylazoxymethanol acetate-induced carcinogenesis in rats. Carcinogenesis, 12(2), 335-338.</t>
  </si>
  <si>
    <t>501-30-4</t>
  </si>
  <si>
    <t>Kojic acid</t>
  </si>
  <si>
    <t>5-Hydroxy-2-(hydroxymethyl)pyran-4-one</t>
  </si>
  <si>
    <t xml:space="preserve">C6H6O4
</t>
  </si>
  <si>
    <t>C1=C(OC=C(C1=O)O)CO</t>
  </si>
  <si>
    <t>0, 0.5 or 2.0 % calculated to provide 0, 227, or 968 mg/kg bw/day</t>
  </si>
  <si>
    <t>Body weight gain was suppressed in the 2% group. Decreased red blood cell count and hematocrit values at 0.5 and 2%. Increased AST, ALT, ALP, gamma-GTP levels at 0.5 and 2%. Single cell necrosis of hepatocytes and proliferation of bile ductules in both treatment groups, and hypertrophy of hepatocytes, granulomas and proliferation of bile ducts in the 2% group were increased in incidence, and numbers and areas of GST-P positive foci were increased in the liver of the 2% group. In the thyroids, diffuse follicular cell hyperplasia at 0.5 and 2% and focal follicular cell hyperplasia and follicular cell adenoma at 2% were increased. A thyroid follicular carcinoma was also observed at 2%. Additionally, increased incidences of hyaline casts and basophilic tubules in the kidneys at 2% and microgranulomas containing crystals in the lung in both treatment groups were observed. At 2%, hypertrophy of cortical cells in zona fasciculata was also increased in the adrenals.</t>
  </si>
  <si>
    <t>Ota et al., 2009</t>
  </si>
  <si>
    <t>Ota, Y., Imai, T., Onose, J. I., Takami, S., Cho, Y. M., Hirose, M., &amp; Nishikawa, A. (2009). A 55-week chronic toxicity study of dietary administered kojic acid (KA) in male F344 rats. The Journal of toxicological sciences, 34(3), 305-313.</t>
  </si>
  <si>
    <t>96-49-1</t>
  </si>
  <si>
    <t>1,3-Dioxolan-2-one</t>
  </si>
  <si>
    <t xml:space="preserve">Ethylene carbonate; Ethylene glycol carbonate
</t>
  </si>
  <si>
    <t>C3H4O3</t>
  </si>
  <si>
    <t>O1C(OCC1)=O</t>
  </si>
  <si>
    <t>1N,2N,3N,4N,6N,7N,9N,10Y,11Y,1N,2N,3N,4N,6N,7N,9N,10N,23Y,24bY</t>
  </si>
  <si>
    <t>Charles River (CD)</t>
  </si>
  <si>
    <t xml:space="preserve">0, 25,000, or 50,000 ppm corresponding to approximately 0, 1250, or 2500 mg/kg bw/day. Males changed to 40,000 ppm (2000 mg/kg bw/day) at 44 weeks
</t>
  </si>
  <si>
    <t xml:space="preserve">Due to an increased mortality rate at the high dose, exposure was terminated in males at week 42 and continued at week 44 with 40,000 ppm. In males even the low dose resulted in reduced survival and decreased body weight; dose dependent nephrotoxic effects were detected. No effects were found in females. Severe nephrotoxicity in high-dose males, evidenced by diffuse severe chronic nephritis. Strongly birefringent crystals (probably oxalic acid) found in the convoluted tubules of the kidney, the collecting tubules, and sometimes in the renal pelvis and urinary bladder. Low-dose males were not affected appreciably untill week 60. The difference in toxicity and survival between males and females may relate to differences in metabolims as a function of sex, similar to that of the hydrolysis product ethylene glycol.
</t>
  </si>
  <si>
    <t>Weisburger, 1981</t>
  </si>
  <si>
    <t xml:space="preserve">Weisburger, E. K., Ulland, B. M., Nam, J. M., Gart, J. J., &amp; Weisburger, J. H. (1981). Carcinogenicity tests of certain environmental and industrial chemicals. Journal of the National Cancer Institute, 67(1), 75-88. Also available from ECHA at https://echa.europa.eu/fi/registration-dossier/-/registered-dossier/14909/7/6/2
</t>
  </si>
  <si>
    <t>1777-84-0</t>
  </si>
  <si>
    <t>3-Nitro-p-acetophenetide</t>
  </si>
  <si>
    <t xml:space="preserve">N-(4-Ethoxy-3-nitrophenyl)acetamide
</t>
  </si>
  <si>
    <t>C10H12N2O4</t>
  </si>
  <si>
    <t>CCOC1=C(C=C(C=C1)NC(=O)C)[N+](=O)[O-]</t>
  </si>
  <si>
    <t xml:space="preserve">0, 0.18, or 0.36%  corresponding to approximately 0, 90, or 180 mg/kg bw/day (time-weighed average) for 78 weeks followed by 30 weeks of observation
</t>
  </si>
  <si>
    <t>Mean body weight depression was apparent in both male and female dosed rats when compared to controls. While not stated, based on the graphs the body weight depressions seem to be significant at the low and high dose elevels compared to control. No food consumption data or info is provided, hence it is unknown whether this effects is due to the unpalatability of the test diet or a true adverse effect. Hence, we will assume that it is an adverse effect to err on the side of caution.</t>
  </si>
  <si>
    <t xml:space="preserve">NTP, 1979
</t>
  </si>
  <si>
    <t xml:space="preserve">National Toxicology Program. (1979). Bioassay of 3-nitro-p-acetophenetide for possible carcinogenicity. National Cancer Institute carcinogenesis technical report series, 133, 1-107. Available from NTP at http://ntp.niehs.nih.gov/ntp/htdocs/lt_rpts/tr133.pdf
</t>
  </si>
  <si>
    <t>133-90-4</t>
  </si>
  <si>
    <t>Chloramben</t>
  </si>
  <si>
    <t>2,5-Dichloro-3-aminobenzoic acid; Amiben; Ambiben; 3-Amino-2,5-dichlorobenzoic acid</t>
  </si>
  <si>
    <t>C7H5Cl2NO2</t>
  </si>
  <si>
    <t>c1(c(c(cc(c1)Cl)N)Cl)C(O)=O</t>
  </si>
  <si>
    <t>Crl:COBS CD-1</t>
  </si>
  <si>
    <t>0, 100, 1000, or 10,000 ppm. EPA: 100 ppm is 15 mg/kg bw/day for 18 months.</t>
  </si>
  <si>
    <t>Nonneoplastic lesions were mainly observed in the liver and included hepatocyte degeneration. Note: rat 2-year study NEL is 50 mg/kg bw/day and dog 2-year NEL is 250 mg/kg bw/day.</t>
  </si>
  <si>
    <t>Union Carbide, 1978</t>
  </si>
  <si>
    <t>Union Carbide Agricultural Products Company, Inc. 1978. MRID No. 00040392, 00040398. Available from EPA. Write for FOI, EPA, Washington DC 20460. Available from EPA (IRIS 0023) at https://cfpub.epa.gov/ncea/iris/iris_documents/documents/subst/0023_summary.pdf</t>
  </si>
  <si>
    <t>90-12-0</t>
  </si>
  <si>
    <t>1-Methylnaphthalene</t>
  </si>
  <si>
    <t>Alpha-Methylnaphthalene; Methylnaphthalene</t>
  </si>
  <si>
    <t>C11H10</t>
  </si>
  <si>
    <t>CC1=CC=CC2=CC=CC=C12</t>
  </si>
  <si>
    <t>0, 0.075, or 0.15% equivalent to 0, 40.6, or 79.5 mg/kg bw/day for males and 0, 42.6, or 81.5 mg/kg bw/day for females</t>
  </si>
  <si>
    <t>Multiple (lung)</t>
  </si>
  <si>
    <t xml:space="preserve">Both sexes developed pulmonary alveolar proteinosis at high incidence, with 46.0 and 34.7% of females and 46.0 and 38.0% of males, respectively, being affected. Total lipid and phospholipid levels in sera and monocytes in peripheral blood were also significantly increased in 1-MN-treated female and male mice in contrast with control values. The incidences of bronchiolar/alveolar adenomas in the lungs of male mice given both 0.075 or 0.15% 1-MN were 26.0 and 24.0%, respectively, in both cases significantly increased in contrast with the 4.1% observed for control males. However, neither dose dependence nor significant difference in the incidences of bronchiolar/alveolar carcinomas between 1-MN-treated and control male mice was observed. The incidences of other tumors also were similar in both 1-MN-treated and control groups. The results of the present experiment thus suggested a possible weak carcinogenic potential of 1-MN to the lung of male but not female B6C3F1 mice. Brain weights in male mice were increased as compared to the controls. The cause was considered unknown by the authors. Leukocyte classification of peripheral blood revealed significant increase of monocytes in all the treated 1-MN-treated mice as compared with control animals. Hb, MCH, and MCHC were significantly increased in both groups of treated females. Serum analysis demonstrated total lipid, phospholipid, and neutral fat to be significantly increased in 1-MN-treated female and male mice. </t>
  </si>
  <si>
    <t>Murata et al., 1993</t>
  </si>
  <si>
    <t>Murata, Y., Denda, A., Maruyama, H., &amp; Konishi, Y. (1993). Chronic toxicity and carcinogenicity studies of 1-methylnaphthalene in B6C3F1 mice. Fundamental and Applied Toxicology, 21(1), 44-51.</t>
  </si>
  <si>
    <t>91-57-6</t>
  </si>
  <si>
    <t>2-Methylnaphthalene</t>
  </si>
  <si>
    <t>Beta-Methylnaphthalene</t>
  </si>
  <si>
    <t>CC1=CC2=CC=CC=C2C=C1</t>
  </si>
  <si>
    <t>0, 0.075, or 0.15% equivalent to 0, 54.3 or 113.8 mg/kg bw/day for males and 0, 50.3, or 107.6 mg/kg bw/day for females, respectively</t>
  </si>
  <si>
    <t>No significant differences were observed for total tumor-bearing mice between 2-MN treated and control groups, in either sex. The only site where the tumor incidence exhibited a significant increase compared with controls was the lung of 2-MN-treated males. The incidence of total lung tumors including adenomas and adenocarcinomas was significantly increased in male mice given 0.075% but not 0.15% 2-MN in the diet. Histologically, all lung tumors were diagnosed as bronchiolar/alveolar adenomas and carcinomas. Statistically significant increased incidence of pulmonary alveolar proteinosis in male and female mice in both exposure groups, when compared with controls was reported. In humans, pulmonary alveolar proteinosis has been associated with increased serum lactate dehydrogenase (LDH). However, no changes in serum LDH were reported in mice exposed to 2-methylnaphthalene. Serum neutral fat levels were elevated in exposed males and females, and relative and absolute brain and kidney weights were increased among exposed males. In exposed females, counts of stab (immature) and segmented (mature) neutrophils were significantly decreased, and lymphocyte counts were increased when compared to controls. Although statistical significance was indicated for some of the effects, the biological significance of these differences is unclear, due to the lack of reported data (i.e., response magnitude and exposure level). The BMDL05 for pulmonary alveolar
proteinosis is 3.5 mg/kg bw/day.</t>
  </si>
  <si>
    <t>Murata et al., 1997</t>
  </si>
  <si>
    <t>22204-53-1</t>
  </si>
  <si>
    <t>Naproxen</t>
  </si>
  <si>
    <t>(2S)-2-(6-methoxynaphthalen-2-yl)propanoic acid</t>
  </si>
  <si>
    <t>C14H14O3</t>
  </si>
  <si>
    <t>CC(C1=CC2=C(C=C1)C=C(C=C2)OC)C(=O)O</t>
  </si>
  <si>
    <t>0, 2, 10, or 30 mg/kg bw/day</t>
  </si>
  <si>
    <t>A decrease in body weight gain, increased mortality and increased  urinary  volume were seen at the high dose level.  Gastrointestinal lesions were seen in a few rats  from all treatment  levels. The principle pathologic effect was gastrointestinal irritation and ulceration. The lesions were seen predominantly in the small intestine and ranged from hyperemia to perforation and peritonitis.</t>
  </si>
  <si>
    <t>Hallesy et al., 1973</t>
  </si>
  <si>
    <t>Hallesy, D. W., Shott, L. D., &amp; Hill, R. (1973). Comparative toxicology of naproxen. Scandinavian Journal of Rheumatology, 2(sup2), 20-28.</t>
  </si>
  <si>
    <t>87-29-6</t>
  </si>
  <si>
    <t>Cinnamyl anthranilate</t>
  </si>
  <si>
    <t>Anthranilic acid cinnamyl ester; [(E)-3-phenylprop-2-enyl] 2-aminobenzoate</t>
  </si>
  <si>
    <t>C16H15NO2</t>
  </si>
  <si>
    <t>C1=CC=C(C=C1)C=CCOC(=O)C2=CC=CC=C2N</t>
  </si>
  <si>
    <t>0, 15,000, or 30,000 ppm corresponding to approximately 0, 750, or 1500 mg/kg bw/day for 103 weeks followed by 2 to 3 weeks of observation</t>
  </si>
  <si>
    <t xml:space="preserve">Dose-related reductions in mean body weight gain occurred in all groups of dosed male and female rats. The test chemical was carcinogenic for male rats, inducing low incidences of acinar-cell carcinomas or adenomas of the pancreas and adenocarcinomas or adenomas of the renal cortex. Retrospective analysis has demonstrated that effects of cinnamyl anthranilate is a hepatic peroxisome proliferation and cell replication in the rat and mouse (Lake et al., 1997). While CA is a potent peroxisome proliferator in the mouse, it is only a very weak agent in the rat. The formation of liver tumors in long-term studies appears to be attributable to both peroxisome proliferation and cell replication. Note: the FEMA Expert Panel concluded that the report of pancreatic neoplasms in the male F344/N rat is related to use of corn oil as a gavage vehicle and is a secondary response to peroxisome proliferation. Likewise, hepatic neoplasms in the B6C3F1 mouse in the NiP bioassay are secorrdary responses to peroxisome proliferation. Since peroxisome proliferation is a dose-dependent effect specific to rodents, the results of the bioassay are not relevant to the safety of cinnamyl anthranilate in humans at low levels of intake from its use as a flavoring substance. </t>
  </si>
  <si>
    <t>National Toxicology Program. (1980). Bioassay of Cinnamyl Anthranilate for Possible Carcinogenicity (CAS No. 87-29-6). National Toxicology Program technical report series, 196, 1-107. Available from NTP at http://ntp.niehs.nih.gov/ntp/htdocs/lt_rpts/tr196.pdf</t>
  </si>
  <si>
    <t>99-57-0</t>
  </si>
  <si>
    <t>2-Amino-4-nitrophenol</t>
  </si>
  <si>
    <t xml:space="preserve">2-Hydroxy-5-nitroaniline; 4-Nitro-2-aminophenol; p-Nitro-o-aminophenol
</t>
  </si>
  <si>
    <t>NC1=C(O)C=CC(=C1)[N+]([O-])=O</t>
  </si>
  <si>
    <t xml:space="preserve">0, 125, or 250 mg/kg bw 5 days a week. Dosing schedule (5/7) adjusted dose levels are 0, 89.3, and 179 mg/kg bw/day.
</t>
  </si>
  <si>
    <t xml:space="preserve">Mean body weights of male rats that received 250 mg/kg were never more than 10% lower than that of vehicle controls. The survival of male rats exposed at 250 mg/kg was significantly lower than that of vehicle controls after week 89. Chronic nephropathy was present in nearly all chemically exposed male rats. Rate of severe nephrophaty in male rats: control: 8/50, low dose: 27/48, high dose: 38/50. At the highest dose level, renal cortical adenomas compared with  vehicle controls statistically significantly increased. The incidence of tubular cell hyperplasia (renal) was 2% for control, 8% for low dose, and 10% for high dose. Renal adenoma rates: 0% controls, 2% low dose, 6% high dose. Hyperplasia of the parathyroid gland was observed at increased incidences in chemically exposed male rats. This was concluded to be secondary to the severe renal disease present in the two groups. The increase of fibrous osteodystrophy of bone and metastatic calcification of the heart and other organs observed in exposed animals are associated with the disruption of calcium homeostasis and phosphate balance which accompanies severe renal disease. 
</t>
  </si>
  <si>
    <t xml:space="preserve">National Toxicology Program. (1988). NTP Toxicology and Carcinogenesis Studies of 2-Amino-4-Nitrophenol (CAS No. 99-57-0) in F344/N Rats and B6C3F1 Mice (Gavage Studies). National Toxicology Program technical report series, 339, 1-170. Available at http://ntp.niehs.nih.gov/ntp/htdocs/lt_rpts/tr339.pdf
</t>
  </si>
  <si>
    <t>103-90-2</t>
  </si>
  <si>
    <t>Acetaminophen</t>
  </si>
  <si>
    <t>4-Acetamidophenol, Paracetamol, Tylenol, APAP, N-(4-hydroxyphenyl)acetamide</t>
  </si>
  <si>
    <t>C1(=CC=C(C=C1)O)NC(C)=O</t>
  </si>
  <si>
    <t>0, 600, 3000, or 6000 ppm corresponding to approximately 0, 30, 150, or 300 mg/kg for males, and 0, 35, 160, or 320 mg/kg for females</t>
  </si>
  <si>
    <t xml:space="preserve">Kidney and leukemia
</t>
  </si>
  <si>
    <t xml:space="preserve">The average severity of nephropathy was increased in exposed male and female rats. In males this was associated with an increased incidence of parathyroid hyperplasia (renal hyperparathyroidism). Hyperplasia of the parathyroid
gland, characterized by bilateral diffuse enlargement
of the gland, occurred with a dose-related increase in
male rats (control, 0/42; low dose, 4/45; mid dose,
6/46, high dose, 8/45). The incidence of focal renal tubule hyperplasia was also increased in exposed male rats. The incidence of mononuclear cell leukemia was increased in exposed female rats and was significantly increased in the 6,000 ppm group. ECHA: no NEL.
</t>
  </si>
  <si>
    <t xml:space="preserve">NTP, 1993
</t>
  </si>
  <si>
    <t xml:space="preserve">National Toxicology Program. (1993). NTP toxicology and carcinogenesis studies of acetaminophen (CAS No. 103-90-2) in F344 rats and B6C3F1 mice (feed studies). National Toxicology Program technical report series, 394, 1-274. Available from NTP at https://ntp.niehs.nih.gov/ntp/htdocs/lt_rpts/tr394.pdf
</t>
  </si>
  <si>
    <t>91-23-6</t>
  </si>
  <si>
    <t>2-Nitroanisole</t>
  </si>
  <si>
    <t>o-Nitroanisole; 1-Methoxy-2-nitrobenzene</t>
  </si>
  <si>
    <t>C7H7NO3</t>
  </si>
  <si>
    <t>COC1=CC=CC=C1[N+](=O)[O-]</t>
  </si>
  <si>
    <t>0, 222, 666, or 2,000 ppm for 103 weeks and 6,000 or 18,000 ppm for 27 weeks followed by 76 weeks of control diet (stop exposure groups) corresponding to average daily consumption levels of 0, 10, 30, 100, 300, and 720 mg/kg bw/day</t>
  </si>
  <si>
    <t>Survival of male rats that received 2000 ppm was significantly lower than controls primarily because of an increased mortality during the latter part of the study associated with the development of severe nephropathy. Survival of male and female rats that received 6000 or 18,000 ppm for 27 weeks (stop exposure groups) was also significantly reduced. Nearly all rats in the stop exposure groups that died before
the end of the study had urinary bladder neoplasms which were considered the major contributing cause of death. Group mean body weights of male rats that received 2000 ppm were lower than control from approximately Week 75 to the end of the study. Mean body weights of stop exposure rats that received 6000 or 18,000 ppm were lower than mean body weights of controls throughout the study and mean feed consumption by these groups was also lower than controls. Consumption of diets containing 0, 222, 666, or 2000 ppm o-nitroanisole was associated with nonneoplastic lesions of the kidney and forestomach, but no increase in the incidence of neoplasms was observed in these groups throughout the 2-year study period. However increased incidences of neoplasms in the urinary bladder, kidneys, forestomach, and large intestine were present in rats that received diets containing 6000 or 18,000 ppm in the stop exposure study.</t>
  </si>
  <si>
    <t>Irwin et al., 1996</t>
  </si>
  <si>
    <t>Irwin, R. D., Chhabra, R., Eustis, S., Pinter, A., &amp; Prejean, J. D. (1996). Tumors of the bladder, kidney, and intestine of F344 rats and liver of B6C3F1 mice administered o-nitroanisole in feed. Toxicological Sciences, 30(1), 1-12.</t>
  </si>
  <si>
    <t>96-09-3</t>
  </si>
  <si>
    <t>Styrene oxide</t>
  </si>
  <si>
    <t>2-Phenyloxirane; Phenyloxirane; Phenylethylene oxide</t>
  </si>
  <si>
    <t>C1C(O1)C2=CC=CC=C2</t>
  </si>
  <si>
    <t>0, 275, or 550 mg/kg bw per treatment 3 times/week. Dosing schedule (3/7) adjusted dose levels are 0, 118, or 236 mg/kg bw/day.</t>
  </si>
  <si>
    <t>Chronic study: Animals in the 550 mg/kg bw (236 mg/kg bw/day, dosing schedule adjusted) group showed a higher mortality compared with that of the controls. Females had a reduced body weight gain in both compound-treated groups, whereas the males showed a lessened weight gain and a small weight loss after week 75 in the 550 mg/kg bw group.The LOAEL is 275 mg/kg bw (118 mg/kg bw/day, dosing schedule adjusted), based on mortality and body weight development. A NOAEL cannot be defined. At the doses tested, there was a treatment related increase in incidences of squamous cell carcinomas and papillomas of the forestomach when compared to controls. Dosing was considered adequate based on mortality and body weight development.</t>
  </si>
  <si>
    <t>Lijinsky, 1986</t>
  </si>
  <si>
    <t>Lijinsky, W. (1986). Rat and mouse forestomach tumors induced by chronic oral administration of styrene oxide. Journal of the National Cancer Institute, 77(2), 471-476.</t>
  </si>
  <si>
    <t>5273-86-9</t>
  </si>
  <si>
    <t>β-Asarone</t>
  </si>
  <si>
    <t xml:space="preserve">beta-Asarone; cis-Asarone; 1,2,4-Trimethoxy-5-[(Z)-prop-1-enyl]benzene
</t>
  </si>
  <si>
    <t>C/C=C\c1cc(c(cc1OC)OC)OC</t>
  </si>
  <si>
    <t xml:space="preserve">0, 400, 800, or 2000 ppm (0, 0.04, 0.08, or 0.2%). As the test substance contained approximately 75% of beta-asarone, the corresponding to approximately 0, 15, 30, or 75 mg/kg bw/day
</t>
  </si>
  <si>
    <t xml:space="preserve">Both sexes on 800 and 2000 ppm (0.08 and 0.2%) ß-asarone had slightly depressed body weights throughout the study; the males on 400 ppm (0.04%) ß-asarone also had depressed body weights at termination but the number of survivors was small. Haemoglobin, haematocrit, and red and white cell counts were normal except that when the test animals became sick they became anaemic with lowered haemoglobin, haematocrit, and red cell count. At the highest dose level none of the animals survived past 84 weeks. Mortality was also increased on the 800 ppm dose. The gross pathological changes observed were serous fluid in the abdominal and pleural cavities (at all treatment levels), liver (at all treatment levels) and kidney changes, and tumourous masses in the intestinal tract. The tumours were identified as leiomyosarcomas of the small intestine and were found in 2/25 female control rats, 1/25 male rat on 400 ppm, 6/25 male rats on 800 ppm, 9/25 male rats on 2000 ppm. Moreover, athrophy of the cardiac cell muscle was reported at 2000 ppm. Thrombosis within the chambers of the heart was observed in the 800 and 2000 ppm groups. Incidence of hepatic angiectasis and hepatic coagulative necrosis also tended to increase with increasing ß-asarone dose.
</t>
  </si>
  <si>
    <t>Taylor, 1981</t>
  </si>
  <si>
    <t>120-71-8</t>
  </si>
  <si>
    <t>p-Cresidine</t>
  </si>
  <si>
    <t>2-Methoxy-5-methylaniline; 5-Methyl-o-anisidine</t>
  </si>
  <si>
    <t>CC1=CC(=C(C=C1)OC)N</t>
  </si>
  <si>
    <t>0, 0.5, or 1.0% corresponding to approximately 0, 20, or 500 mg/kg bw/day</t>
  </si>
  <si>
    <t>Male and female dosed rats had mean group body weights lower than those of their respective controls, especially the weights of the high dose male group which were markedly decreased throughout the study. For both male and female rats there were significant positive associations between dosage and mortality. In both male and female rats, the combined incidence of undifferentiated carcinomas, papillary carcinomas, squamous-cell carcinomas, transitional-cell papillomas, or transitional-cell carcinomas of the urinary bladder was increased in both dosed groups compared to the control group—appearing as early as week 51 in the males and week 59 in the females. For both sexes, the Cochran-Armitage test indicated a significant (P &lt; 0.001) positive association between dose and incidence. For both sexes this was supported by significant (P &lt; 0.001) Fisher exact test results for both dose levels compared to the control. Based on these results the administration of p-cresidine was associated with the increased incidence of carcinomas of the urinary bladder in both male and female rats. Both the incidence of olfactory neuroblastomas in females and the combined incidence of neuroblastomas or olfactory neuroblastomas in males were increased in the high dose groups compared to the controls—appearing as early as week 48 in the males and week 62 in the females. For both sexes the Cochran-Armitage test indicated a significant (P &lt; 0.001) positive association between dose and incidence. For both sexes these results were supported by significant (P &lt; 0.001) Fisher exact tests comparing the high dose group to the control group. For males the combined incidence of nonspecific neoplasms, malignant carcinomas, or adenocarcinomas of the nasal cavity or nasopharynx was significant for the Cochran-Armitage test, but not for the Fisher exact tests. Based on these results, the administration of p-cresidine was associated with the increased incidence of neuroblastomas and olfactory neuroblastomas of the nasal cavity in both male and female rats. In male rats the combined incidence of neoplastic nodules of the liver, hepatocellular carcinomas, or mixed hepato/cholangio carcinomas was increased in the low dose group compared to the control. The tumors were found after termination of the study in week 105. The Fisher exact test indicated a significantly (P &lt; 0.001) higher incidence in the low dose group than in the control. The high dose Fisher exact comparison and the Cochran-Armitage test, however, were not significant, but these tests must be discounted due to the early deaths from cancer in the high dose group. Based on these results, the administration of p-cresidine was probably associated with the increased incidence of liver neoplasms in the male rats.</t>
  </si>
  <si>
    <t>National Cancer Institute, Carcinogenesis, Technical Report Series No. 142, 1979. Bioassay of p-Cresidine for Possible carcinogenicity CAS No. 120-71-8, NCI-CG-TR-142. Available from NTP at http://ntp.niehs.nih.gov/ntp/htdocs/lt_rpts/tr142.pdf</t>
  </si>
  <si>
    <t>94-58-6</t>
  </si>
  <si>
    <t>Dihydrosafrole</t>
  </si>
  <si>
    <t>5-Propyl-1,3-benzodioxole; 1,2-Methylenedioxy-4-propylbenzene</t>
  </si>
  <si>
    <t>O1COC2=CC(CCC)=CC=C12</t>
  </si>
  <si>
    <t>0, 1000, 2500, 5000, or 10000 ppm corresponding to approximately 0, 50, 125, 250, or 500 mg/kg bw/day</t>
  </si>
  <si>
    <t xml:space="preserve">At 1000 ppm, growth retardation in females was recorded. In the liver, macroscapic changes included slight enlargement and microscopic changes included slight liver damage of the same type as safrol treated rats. In the kidney, there was a moderate increase in chronic nephritis. At 2500 ppm, growth retadation in females was present. Oesophagal tumors, liver enlargement and damage was present and a moderate increase in chronic nephritis in the kidneys. At the 5000 and 10000 ppm dose levels, growth was retarded in both sexes. Oesaphageal tumors with increased incidence and liver enlargement and damage and moderate follicular athropy in spleen was seen. </t>
  </si>
  <si>
    <t xml:space="preserve">Hagan E.C., Hansen W.H., Fitzhugh O.G., Jenner P.M., Jones W.I., Taylor J.M., Long E.L., Nelson A.A., and Brouwer J.B. (1967) Food Flavourings and Compounds of Related Structure. II. Subacute and Chronic Toxicity. Food Cosm Toxicology, 5, 141-157.
</t>
  </si>
  <si>
    <t>120-58-1</t>
  </si>
  <si>
    <t>Isosafrole</t>
  </si>
  <si>
    <t>5-[(E)-prop-1-enyl]-1,3-benzodioxole</t>
  </si>
  <si>
    <t>O1COC2=CC(C=CC)=CC=C12</t>
  </si>
  <si>
    <t xml:space="preserve">0, 1000, 2500, 5000, and 10000 ppm corresponding to approximately 0, 50, 125, 250, or 500 mg/kg bw/day
</t>
  </si>
  <si>
    <t>The 10 000 ppm (1%) level of isosafrole increased mortality, with none of the rats on this level surviving beyond 11 weeks of treatment. Slight liver damage of the same type seen with safrole was seen at all test levels of isosafrole. There were five rats on the 5000 ppm (0.5%) level with primary hepatic tumours, but this incidence was not significantly greater than in the controls. There was slight thyroid hyperplasia on the 2500 and 5000 ppm (0.25 and 0.5%) levels and an increased incidence of chronic nephritis on the 5000 ppm (0.5%) level. With isosafrole, growth was depressed in both sexes at 5000 and 10 000 ppm (0.5 and 1%) and in the females at the two lower doses.</t>
  </si>
  <si>
    <t>Hagan et al., 1965, 1967</t>
  </si>
  <si>
    <t>83-86-3</t>
  </si>
  <si>
    <t>Phytic acid</t>
  </si>
  <si>
    <t xml:space="preserve">Myo-inositol; Hexakis (dihydrogen phosphate), (2,3,4,5,6-pentaphosphonooxycyclohexyl) dihydrogen phosphate
</t>
  </si>
  <si>
    <t xml:space="preserve">C6H18O24P6
</t>
  </si>
  <si>
    <t>C1(C(C(C(C(C1OP(=O)(O)O)OP(=O)(O)O)OP(=O)(O)O)OP(=O)(O)O)OP(=O)(O)O)OP(=O)(O)O</t>
  </si>
  <si>
    <t xml:space="preserve">756 </t>
  </si>
  <si>
    <t>0, 1.25, or 2.5% of an aqueous solution of phytic acid; equivalent to approximately 0, 275, or 572 mg/kg bw/day for males, and 0, 302, or 605 mg/kg bw/day for females, respectively</t>
  </si>
  <si>
    <t>Kidney and bodyweight</t>
  </si>
  <si>
    <t xml:space="preserve">Mean final body weights in both sexes of rats treated with 2.5 or 1.25% PA were significantly lower than those of the controls. Papillomas of the renal pelvis were seen in PA treated male and female rats but not in the controls. Necrosis and calcification in the renal papillae were were also seen in PA-treated rats and were therefore very likely to be linked to the induction of papillomas. In urine analysis, the only change was increased numbers of erythrocytes in PA-treated male and female rats. This would be expected from haemorrhage in necrotic renal papillae. Note: the papillomas and histopathological effects observed in the kidneys of phytic acid-exposed rats were attributed to the high phosphorus levels consumed by the rats rather than to the toxicity of phytic acid per se. Humans are less susceptible to calcium:phosphorus imbalance compared to rats.                            </t>
  </si>
  <si>
    <t>Hiasa et al., 1992</t>
  </si>
  <si>
    <t xml:space="preserve">Hiasa, Y., Kitahori, Y., Morimoto, J., Konishi, N., Nakaoka, S., &amp; Nishioka, H. (1992). Carcinogenicity study in rats of phytic acid ‘Daiichi’, a natural food additive. Food and chemical toxicology, 30(2), 117-125. 
</t>
  </si>
  <si>
    <t>2050-92-2</t>
  </si>
  <si>
    <t>Dipentylamine</t>
  </si>
  <si>
    <t xml:space="preserve">Di-n-amylamine; Diamylamine; N-pentylpentan-1-amine; DPeA (mixture of 3 isomers with CAS numbers of 2050-92-2, 61361-18-0, and 27094-65-1)
</t>
  </si>
  <si>
    <t>C10H23N</t>
  </si>
  <si>
    <t>CCCCCNCCCCC</t>
  </si>
  <si>
    <t>&lt;84</t>
  </si>
  <si>
    <t xml:space="preserve">0, 4, 13, 40, or 120 mg/kg bw/day. Males: 2 weeks premating, mating, and approx. 2 weeks postmating. Females: 2 weeks premating, during mating and gestation, and 4 days of lactation.
</t>
  </si>
  <si>
    <t xml:space="preserve">120 mg/kg bw/day: distinct signes of systemic toxicity such as aggressiveness, tremors, convulsions, labored respiration, half-closed eyelids, piloerection, squatting and lateral posture as well as significantly reduced activity. 1/10 male and 2/10 females died. Due to these effects, animals in this group were not paired. Other dose levels: Aggressiveness, piloerection and tremors were also noted in individual rats of the 40 and 13 mg/kg dose groups. No adverse findings at 4 mg/kg. There was no effect on reproductive performance of male and female rats, including mating index, gestation index, mean number of implantation sites, post-implantation loss, mean number of pups, or live birth index at doses up to 40 mg/kg-bw (highest dose tested), when exposed for 32 days (males) or, during premating, after mating period, during gestation and lactation (females).
</t>
  </si>
  <si>
    <t>38260-01-4</t>
  </si>
  <si>
    <t>Triethylenetetramine dihydrochloride</t>
  </si>
  <si>
    <t>N'-[2-(2-aminoethylamino)ethyl]ethane-1,2-diamine;dihydrochloride; Trientine hydrochloride; Syprine</t>
  </si>
  <si>
    <t>C6H20Cl2N4</t>
  </si>
  <si>
    <t>C(CNCCNCCN)N.Cl.Cl</t>
  </si>
  <si>
    <t>C3H/HeNJcl</t>
  </si>
  <si>
    <t>18 (?)</t>
  </si>
  <si>
    <t xml:space="preserve">0, 3000, 6000, or 12000 ppm in drinking water. Experiment 1: throughout pregnancy, animals were terminated on GD 19 (4 treated groups) Experiment 2: no 3000 ppm group (3 treated groups). Author: 3000 ppm is approximately 500 mg/kg bw/day in pregnanct mice.
</t>
  </si>
  <si>
    <t>Note: the compound is a copper chelating agent. In the head, hemorrhages, delayed ossification in cranium, hydrocephaly, exencephaly, and microcephaly were observed. As hemorrhages increased dose dependently, massive or multiple hemorrhages in external and internal brain were defined. The ossification of cranium appeared to be reduced in a dose-dependent manner, and at the dose of 12,000 mg/liter soft and very thin cranial bone was observed. As microcephaly, clearly small to almost no cerebral mass was defined. On these criteria of abnormalities, hydrocephaly was observed at the dose of 6,000 mg/liter and above, and then exencephaly and microcephaly were clearly observed at the dose of 12,000 mg/liter. Thus, the number of live fetuses with these abnormal brain characteristics and the number of brain abnormalities per live fetus increased dose-dependently in the three treated groups as compared with the controls. In the Trien-2HCl-treated fetal brain, three types of microscopic changes were observed: 1) disorganization of neuronal cell layers, 2) degenerative changes, and 3) reduced myelination with LFB+Nissl stains. The results show that these microscopic changes increased dose-dependently in regard to extent and severity.  At the level of 12,000 ppm, the frequency of total resorption tended to be high and that of fetal viability tended to be low, as compared to controls. Decreased maternal weight was observed in body, but not in liver, at the level of 12,000ppm. Fetal body and cerebrum weights significantly decreased at the levels of 6,000 and 12,000ppm; however, fetal liver weight remained unchanged. Maternal serum copper concentration was not affected by the Trien-2HCl. Fetal copper concentrations of liver and cerebrum were significantly lower in the Trien-2HCl-treated groups than in the controls, with levels decreasing in a dose-related manner. When the copper and zinc concentrations in the group treated at 12,000 ppm were compared with those in controls, significant decreases in both metals were observed in placenta but not in maternal liver. Changes in fetal zinc concentration varied by tissues: i.e., an increase in liver and no change in cerebrum. Fetal abnormalities were frequently observed in brain, and the frequency was increased with increasing levels of the Trien-2HCl.</t>
  </si>
  <si>
    <t>3648-20-2</t>
  </si>
  <si>
    <t>Diundecyl phthalate</t>
  </si>
  <si>
    <t>DUP; Diundecyl benzene-1,2-dicarboxylate</t>
  </si>
  <si>
    <t>C30H50O4</t>
  </si>
  <si>
    <t>C=1(C(=CC=CC1)C(=O)OCCCCCCCCCCC)C(=O)OCCCCCCCCCCC</t>
  </si>
  <si>
    <t xml:space="preserve">21
</t>
  </si>
  <si>
    <t xml:space="preserve">0, 0.3, 1.3, or 2.5% corresponding to 0, 285, 1183, or 2495 mg/kg bw/day in males and 0, 279, 1106, or 2115 mg/kg bw/day for females (CPSC) 
</t>
  </si>
  <si>
    <t>Bodyweight and liver</t>
  </si>
  <si>
    <t>NOAELs of 285/279 mg/kg bw/day and LOAELs of 1,183/1,106 mg/kg bw/day for males and females, respectively, for changes in liver weight and microscopic lesions. Body weight was also decreased at the same dose levels.</t>
  </si>
  <si>
    <t>Barber et al., 1987; Chemical Manufacturers Association, 1985</t>
  </si>
  <si>
    <t>5039-78-1</t>
  </si>
  <si>
    <t>Ethanaminium, N,N,N-trimethyl-2-[(2-methyl-1-oxo-2-propenyl)oxy]-, chloride</t>
  </si>
  <si>
    <t>Polyquaternium-37; Trimethyl-[2-(2-methylprop-2-enoyloxy)ethyl]azanium;chloride</t>
  </si>
  <si>
    <t>C9H18ClNO2</t>
  </si>
  <si>
    <t>C[N+](CCOC(C(=C)C)=O)(C)C.[Cl-]</t>
  </si>
  <si>
    <t>0, 50, 150, 500, or 1000 mg/kg</t>
  </si>
  <si>
    <t>HRI, 2007</t>
  </si>
  <si>
    <t>112-02-7</t>
  </si>
  <si>
    <t>1-Hexadecanaminium, N,N,N-trimethyl-, chloride</t>
  </si>
  <si>
    <t>Hexadecyltrimethylammonium chloride; Cetrimonium chloride; Dehyquart A; hexadecyl(trimethyl)azanium;chloride</t>
  </si>
  <si>
    <t>C19H42ClN</t>
  </si>
  <si>
    <t>C[N+](CCCCCCCCCCCCCCCC)(C)C.[Cl-]</t>
  </si>
  <si>
    <t>71.4</t>
  </si>
  <si>
    <t xml:space="preserve">0, 30, 100, or 300 mg/kg bw/day. Note: depending on the reference, the study was either done daily or 5 days/week. To be on the safe side, FDA corrected by 5/7. The resulting dose levels are 0, 21, 71.4, or 214 mg/kg bw/day.
</t>
  </si>
  <si>
    <t xml:space="preserve">There were no treatment-related changes at the 30 and 100 mg/kg bw/day. In the high-dose group there was an increase in water consumption, changes in the absolute and relative weights of the adrenals and spleens (in males) without corresponding effects on haematology, clinical chemistry and histology. The forestomach of the high-dose group showed few microscopic changes, however animals in the high-dose recovery group showed a complete and regular regeneration of the forestomach mucosa. Hence, the forestomach effects were considered to be due to the irritating properties of the test substance rather than symptoms of systemic toxicity. The NOAEL for systemic effects was 300 mg/kg bw/day. NOEL: 100 mg/kg bw/day
</t>
  </si>
  <si>
    <t>Potokar et al., 1991</t>
  </si>
  <si>
    <t>52467-63-7</t>
  </si>
  <si>
    <t>1-Hexadecanaminium, N,N-dihexadecyl-N-methyl-, chloride</t>
  </si>
  <si>
    <t>Trihexadecyl(methyl)azanium;chloride; Tricetylmonium chloride; Trihexadecyl Methyl Ammonium Chloride</t>
  </si>
  <si>
    <t>C49H102ClN</t>
  </si>
  <si>
    <t>C(CCCCCCCCCCCCCCC)[N+](CCCCCCCCCCCCCCCC)(C)CCCCCCCCCCCCCCCC.[Cl-]</t>
  </si>
  <si>
    <t>39.1</t>
  </si>
  <si>
    <t>0, 40, 200, or 1000 mg/kg bw/day. Actual dose received was 0, 39.9, 198.3, or 1007 mg/kg bw/day for males and 0, 39.1, 206.5, or 1045 mg/kg bw/day for females.</t>
  </si>
  <si>
    <t>Lymph nodes</t>
  </si>
  <si>
    <t xml:space="preserve">Blood chemistry examination revealed a slight increase in alanine amino-transferase activity in animals receiving 1000 mg/kg bw/day when compared with controls. Histologic evaluations revealed statistically significant increases in histiocytic hyperplasia in the mesenteric lymph nodes in male and female rats receiving 1000 mg/kg bw/day. A few animals from the 200 mg/kg day dosage group also were affected: however, the group incidence was not statistically significantly different from the control.
</t>
  </si>
  <si>
    <t>Vandaele,1990</t>
  </si>
  <si>
    <t>4553-62-2</t>
  </si>
  <si>
    <t>Pentanedinitrile, 2-methyl-</t>
  </si>
  <si>
    <t>2-Methylglutaronitrile; 2-methylpentanedinitrile</t>
  </si>
  <si>
    <t>C6H8N2</t>
  </si>
  <si>
    <t>CC(C#N)CCC#N</t>
  </si>
  <si>
    <t xml:space="preserve">Sprague-Dawley [Crl:CD(SD)IGS BR]
</t>
  </si>
  <si>
    <t xml:space="preserve">Based on the weight gain in rats exposed to 200 mg/m3, the NOAEL was 25 mg/m3. Note: only males were tested.
</t>
  </si>
  <si>
    <t>DuPont, 2001</t>
  </si>
  <si>
    <t>102-01-2</t>
  </si>
  <si>
    <t>Acetoacetanilide</t>
  </si>
  <si>
    <t>3-Oxo-N-phenylbutanamide; Acetoacetic anilide</t>
  </si>
  <si>
    <t>C10H11NO2</t>
  </si>
  <si>
    <t>O=C(CC(=O)NC1=CC=CC=C1)C</t>
  </si>
  <si>
    <t xml:space="preserve">12
</t>
  </si>
  <si>
    <t xml:space="preserve">0, 12, 100, or 850 mg/kg bw/day
</t>
  </si>
  <si>
    <t>Blood</t>
  </si>
  <si>
    <t xml:space="preserve">Evidence of systemic toxicity and neurotoxicity. Dose-dependent changes in hematology and serum chemistry occurred that were indicative of hemolytic anemia and methemoglobinemia, and these were statistically significant in the high and mid-dose groups. Compensatory erythropoiesis was confirmed in the evaluation of bone marrow smears. By the end of the 14-day recovery period, hematologic parameters were near normal with no evidence of anemia or methemoglobinemia. Spleen weights after 4 weeks of treatment were significantly greater in the high- and mid -dose animals compared with controls. Higher spleen weights were also evident after recovery. Microscopic evaluation of tissues indicated extramedullary hematopoiesis in the liver with siderosis in the spleen. Evidence of renal excretion of heme was also present. The NOEL was 12 mg/kg/day. 
</t>
  </si>
  <si>
    <t>Edwards et al., 1991</t>
  </si>
  <si>
    <t>77-79-2</t>
  </si>
  <si>
    <t>3-Sulfolene</t>
  </si>
  <si>
    <t>2,5-Dihydrothiophene 1,1-dioxide; Thiophene, 2,5-dihydro-, 1,1-dioxide; 2,5-Dihydrothiophene sulfone</t>
  </si>
  <si>
    <t>C4H6O2S</t>
  </si>
  <si>
    <t>S1(CC=CC1)(=O)=O</t>
  </si>
  <si>
    <t xml:space="preserve">42
</t>
  </si>
  <si>
    <t>0, 56, 100, 178, 316, or 562 mg/kg bw, 5 times a week for 6 weeks followed by 2 weeks of observation. Dosing schedule adjusted dose levels: 0, 40, 71.4, 127, 226, or 401 mg/kg bw/day.</t>
  </si>
  <si>
    <t>Death and body weight</t>
  </si>
  <si>
    <t xml:space="preserve">Deaths at 316 and 562 mg/kg bw/day in females. Mean body weight depression in males at 562 mg/kg bw/day (17%) and in females at 178 mg/kg bw/day (18%) and at 316 mg/kg bw/day (35%). No other info available.
</t>
  </si>
  <si>
    <t xml:space="preserve">National Cancer Institute Carcinogenesis Technical Report Series No. 102. 1978. Bioassay of 3-Sulfolene for Possible Carcinogenicity. CAS No. 89-78-1. NCI-CG-TR-102. Available at http://ntp.niehs.nih.gov/ntp/htdocs/lt_rpts/tr102.pdf </t>
  </si>
  <si>
    <t>29761-21-5</t>
  </si>
  <si>
    <t>Isodecyl diphenyl phosphate</t>
  </si>
  <si>
    <t xml:space="preserve"> Santicizer 148; Phosflex 390; 8-Methylnonyl diphenyl phosphate
</t>
  </si>
  <si>
    <t>C22H31O4P</t>
  </si>
  <si>
    <t>P(OCCCCCCCC(C)C)(OC1=CC=CC=C1)(OC1=CC=CC=C1)=O</t>
  </si>
  <si>
    <t xml:space="preserve">0, 140, 1400, or 7000 ppm equivalent to overall achieved dosages of 0, 9.3, 93.8, or 465 mg/kg bw/day, respectively, for males and 0, 11.1, 110, or 533 mg/kg bw/day for females
</t>
  </si>
  <si>
    <t xml:space="preserve">Results comprised: a decrease in bodyweight in animals given 7,000 ppm; increased serum gamma glutamyl transpeptidase (GGT) activity in animals given 1,400 ppm or above; elevated serum bilirubin and cholesterol in animals given 7,000 ppm; elevated serum phosphorus and reduced serum glucose in animals of both sexes given 7,000 ppm and females given 1,400 ppm; and elevation of urinary bilirubin in males and females of all treated groups and urinary urobilinogen in males only of all treated groups. Hepatic weight (unclear if this is in terms of absolute and/or bodyweight-relative values) was also reported to be increased in rats given 1,400 ppm or above, while histopathological examination of the liver showed hypertrophy and/or hyperplasia in both males and females given 7,000 ppm and males given 1,400 ppm. The extent of these effects in terms of severity, number of animals affected or statistical significance, was not reported so, on the basis of the available information, it must be assumed that these changes (including the changes in urinary bilirubin and urobilinogen profiles in males given 140 ppm) were of potential toxicological significance. Thus it was not possible to define a NOAEL for the study and, on this basis, 140 ppm (equivalent to an achieved dose of 9.3 mg/kg bw/day in males and 11 mg/kg bw/day in females) was considered to be the LOAEL for this study. </t>
  </si>
  <si>
    <t>Monsanto, 1983</t>
  </si>
  <si>
    <t>85-70-1</t>
  </si>
  <si>
    <t xml:space="preserve">Butyl phthalyl butyl glycolate </t>
  </si>
  <si>
    <t>2-O-(2-butoxy-2-oxoethyl) 1-O-butyl benzene-1,2-dicarboxylate; Butoxycarbonylmethyl butyl phthalate; Butyl carbobutoxymethyl phthalate</t>
  </si>
  <si>
    <t>C18H24O6</t>
  </si>
  <si>
    <t>CCCCOC(=O)COC(=O)C1=CC=CC=C1C(=O)OCCCC</t>
  </si>
  <si>
    <t>IV</t>
  </si>
  <si>
    <t>1N,2N,3N,4N,6N,7N,9N,10N,23N,29Y,33N,34a(iii)Y.</t>
  </si>
  <si>
    <t>0, 200, 2000, or 20,000 ppm. 20,000 ppm corresponds to aproximately 1000 mg/kg bw/day.</t>
  </si>
  <si>
    <t>B.F. Goodrich Co., 1950</t>
  </si>
  <si>
    <t>607-91-0</t>
  </si>
  <si>
    <t>Myristicin</t>
  </si>
  <si>
    <t>6-Allyl-4-methoxy-1,3-benzodioxole; 4-methoxy-6-prop-2-enyl-1,3-benzodioxole</t>
  </si>
  <si>
    <t>COC1=CC(=CC2=C1OCO2)CC=C</t>
  </si>
  <si>
    <t>1N,2N,3N,4N,6N,7N,9N,10Y,11N,33N,34N,35aY,38Y</t>
  </si>
  <si>
    <t>F344/Ntac</t>
  </si>
  <si>
    <t>0, 10, 30, 100, 300, or 600 mg/kg bw/day 5 days/week for 13 days. Dosing schedule (5/7) adjusted doses are 0, 7.1, 21, 71, 214, or 429 mg/kg bw/day.</t>
  </si>
  <si>
    <t>The final mean body weight and mean body weight gain of 600 mg/kg males were significantly less (20% and 30% less, respectively) than those of the vehicle controls. Small but significant increases in segmented neutrophil counts occurred in 300 and 600 mg/kg males at study termination and could be related to the liver necrosis or lesions in the glandular stomach observed microscopically at 600 mg/kg. Alkaline phosphatase was significantly decreased in males and females starting on day 22. In male rats, affected dose groups varied over time with ALP consistently decreased throughout the study in 600 mg/kg males. In females, ALP was decreased in 30 mg/kg or greater groups on day 22 and in the 100 mg/kg or greater groups at week 14. Decreases in serum ALP activity are associated with decreases in food consumption. While decreased body weight in 600 mg/kg males supports a decrease in food consumption, female body weights were relatively unchanged. Thus, the decreases in ALP may be related to alterations in hepatic enzyme metabolism. The absolute and relative liver weights of 100 mg/kg or greater males and females and the relative liver weight of 30 mg/kg males were significantly increased compared to those of the vehicle controls. The absolute liver weights of 600 mg/kg males and females were 72% and 124% greater than those of the vehicle controls. The mean absolute and relative kidney weights of 100 mg/kg or greater males were significantly increased compared to the vehicle controls. The absolute kidney weight was highest in 300 mg/kg males and was 15% greater than that of the vehicle controls. The relative kidney weights of 300 and 600 mg/kg females were significantly greater than that of the vehicle control group. Treatment-related lesions in the glandular stomach included epithelium atrophy and hyperplasia in males and females and epithelium necrosis in females. The incidences of epithelium atrophy were significantly increased in 600 mg/kg males and in 300 and 600 mg/kg females compared to the vehicle controls. The incidences of epithelium hyperplasia were significantly increased in the 600 mg/kg males and females. Epithelium necrosis of the glandular stomach was observed in two 600 mg/kg females, which died on day 4 of the study. Although this increase was not statistically significant, the necrosis of the glandular stomach in these females is considered to be treatment related. Male rats in the 600 mg/kg dose group had significantly decreased absolute left cauda and left epididymis weights and mean total number of sperm per cauda epididymis compared to those of the vehicle controls (approximately 22%, 16%, and 24% lower, respectively). Myristicin exposure via gavage exhibited the potential to be a reproductive toxicant in male F344/NTac rats. In the lung of females, significantly increased incidences of chronic active inflammation occurred at 30, 100, and 300 mg/kg and significantly increased incidences of alveolus infiltration cellular histiocyte occurred in 30 mg/kg or greater females.</t>
  </si>
  <si>
    <t>NTP, 2019</t>
  </si>
  <si>
    <t>National Toxicology Program. (2019). NTP Technical Report on the Toxicity Studies of Myristicin (CASRN 607-91-0) Administered by Gavage to F344/NTac Rats and B6C3F1/N Mice. Available from NTP at https://ntp.niehs.nih.gov/ntp/htdocs/st_rpts/tox095_508.pdf</t>
  </si>
  <si>
    <t>6471-49-4</t>
  </si>
  <si>
    <t>C.I. Pigment red 23</t>
  </si>
  <si>
    <t>3-Hydroxy-4-[(2-methoxy-5-nitrophenyl)diazenyl]-N-(3-nitrophenyl)naphthalene-2-carboxamide; Pigment Red 23; C.I. 12355</t>
  </si>
  <si>
    <t>C24H17N5O7</t>
  </si>
  <si>
    <t>COc1ccc(cc1/N=N/c2c3ccccc3cc(c2O)C(=O)Nc4cccc(c4)[N+](=O)[O-])[N+](=O)[O-]</t>
  </si>
  <si>
    <t>1N,2N,3N,4N,6N,7N,9N,10N,23N,29Y,33N,34N,35N,47N</t>
  </si>
  <si>
    <t>0, 10000, 25000, or 50000 ppm equivalent to  0, 425, 1100, or 2100 m/kg bw/day for males and 0, 500, 1300, or 2600 mg/kg bw/day for females</t>
  </si>
  <si>
    <t>Survival rates of males in the mid- high-dose and group and females in the high-dose group were significantly greater than those of the controls. The greater survival of the exposed groups was due principally to the chemically related decreased incidence of mononuclear cell leukemia. The mean body weights of mid- and high-dose females were consistently lower than that of the controls. At week 102, the mean body weights of females in the mid- and high- dose groups were 6% and 8% lower, respectively. Feed consumption by exposed male and female rats was similar to that of to the controls. The increased incidences of renal tubule hyperplasia and renal tubule neoplasms in high-dose males are supportive of equivocal evidence of carcinogenicity. No statistically significant changes in females or males at 102 weeks. Males in the high-dose group showed a significant increase in the severity of nephropathy. Mild anemia was present in females fed 50,000 ppm. Serum total bilirubin was signifcantly increased in females at 50,000 ppm. The Panel suggested that these findings demonstrated a mild hemolytic process. Relative brain weights of mid and high-dose females were significantly increased, secondary to lower body weight in these groups.</t>
  </si>
  <si>
    <t>106-35-4</t>
  </si>
  <si>
    <t>3-Heptanone</t>
  </si>
  <si>
    <t>Heptan-3-one; Ethyl n-butyl ketone; EBK</t>
  </si>
  <si>
    <t>O=C(CC)CCCC</t>
  </si>
  <si>
    <t>1N,2N,3N,4N,6N,7N,9N,10N,23Y,24N,25N,26bY,27N,28d(i)Y</t>
  </si>
  <si>
    <t>Sprague-Dawley [CRL: COBS CD (SD) BR]</t>
  </si>
  <si>
    <t>0, 250, 500, 1000, 2000, or 4000 mg/kg bw/day of 3-heptanone alone; 3-heptanone followed by 1500 mg/kg bw/day methyl ethyl ketone; 750 mg/kg bw/day methyl ethyl ketone; or 1500 mg/kg bw/day 5-methyl-2-octanone 5 days a week for 14 weeks. Dosing schedule adjusted dose levels are 0, 179, 357, 714, 1429, or 2857 mg/kg bw/day.</t>
  </si>
  <si>
    <t>Neurological and kidney</t>
  </si>
  <si>
    <t>EBK given by gavage at 2,000 mg/kg bw/day, 5 days/week for 14 weeks produced a typical central-peripheral distal axonopathy characterized by “giant” axonal swelling and neurofilamentous hyperplasia. At 2000 mg/kg bw/day hyaline droplet nephropathy. It was concluded that 3-heptanone has low neurotoxic potential, as oral doses of ≤1000 mg/kg bw per day did not induce axonal neuropathy or the associated clinical signs.</t>
  </si>
  <si>
    <t>O'Donoghue, J. L., Krasavage, W. J., DiVincenzo, G. D., &amp; Katz, G. V. (1984). Further studies on ketone neurotoxicity and interactions. Toxicology and applied pharmacology, 72(2), 201-209.</t>
  </si>
  <si>
    <t>103177-37-3</t>
  </si>
  <si>
    <t>Pranlukast</t>
  </si>
  <si>
    <t>ONO-1078; N-[4-oxo-2-(2H-tetrazol-5-yl)chromen-8-yl]-4-(4-phenylbutoxy)benzamide</t>
  </si>
  <si>
    <t>C27H23N5O4</t>
  </si>
  <si>
    <t>C1=CC=C(C=C1)CCCCOC2=CC=C(C=C2)C(=O)NC3=CC=CC4=C3OC(=CC4=O)C5=NNN=N5</t>
  </si>
  <si>
    <t>1N,2N,3N,4N,6N,7N,9N,10Y,11N,12N,13N,15N,16N,17Y,19N,20fY</t>
  </si>
  <si>
    <t>Jcl:SD</t>
  </si>
  <si>
    <t>The only clinical signes of toxicity was very scarce episodes of white stools, probably due to the unabsorbed drug, seen in 2 males and 2 females at 1,000 mg/kg bw/day during the treatment period. Author NOAEL: 1,000 mg/kg bw/day.</t>
  </si>
  <si>
    <t>Yonezawa et al., 1992</t>
  </si>
  <si>
    <t>Yonezawa, H., Yamaguchi, K., Shinomiya, K., &amp; Koide, T. (1992). Toxicological Study of 4-Oxo-8-[4-(4-phenylbutoxy) benzoylamino]-2-(tetrazol-5-yl)-4H-1-benzopyran hemihydrate (ONO-1078)(3) Twelve-month Oral Toxicity Study in Rats. PHARMACOMETRICS-SENDAI-, 44, 219-219.</t>
  </si>
  <si>
    <t>120-12-7</t>
  </si>
  <si>
    <t>Anthracene</t>
  </si>
  <si>
    <t>Paranaphthalene</t>
  </si>
  <si>
    <t>C14H10</t>
  </si>
  <si>
    <t>C1=CC=C2C=C3C=CC=CC3=CC2=C1</t>
  </si>
  <si>
    <t>1N,2N,3N,4N,6N,7N,9N,10N,23N,29Y,33aY</t>
  </si>
  <si>
    <t>CD-1 [(ICR)BR]</t>
  </si>
  <si>
    <t>0, 250, 500, or 1000 mg/kg bw/day for at least 90 days</t>
  </si>
  <si>
    <t xml:space="preserve">No adverse effects reported.
</t>
  </si>
  <si>
    <t>75-38-7</t>
  </si>
  <si>
    <t>1,1'-Difluoroethylene</t>
  </si>
  <si>
    <t>Vinylidene fluoride; VDF; VF2; Poly(vinylidene fluoride); 1,1-Difluoroethene</t>
  </si>
  <si>
    <t>C2H2F2</t>
  </si>
  <si>
    <t>C=C(F)F</t>
  </si>
  <si>
    <t>1N,2N,3N,4N,6N,7aY,8N</t>
  </si>
  <si>
    <t xml:space="preserve"> 0, 250, 1000, or 7000 ppm 6 hours/day 5 days/week for 13 weeks followed by 10 weeks of recovery for satelite groups. These concentrations correspond to approximately 0, 89.1, 356.3, or 2494 mg/kg bw/day.</t>
  </si>
  <si>
    <t>Nose</t>
  </si>
  <si>
    <t>This study was combined with a fertility/reproduction study. Microscopic examination revealed treatment related changes in the nose, in animals of both subsets. The changes occurred in the vomeronasal epithelium which covers partly the wall of the vomeronasal organ. The ciliated epithelium, which covers the other part of the wall, looked normal. Weanlings: At day 28 a varying number of large vacuoles was observed in the vomeronasal epithelium and, in the more severe cases, the vomeronasal epithelium showed a complete vacuolar change. The abnormality was noticed in 4 males and in all females exposed to 7000 ppm VF2. At day 91, similar degenerative lesions were observed, but they were distinctly less pronounced and were restricted to 3 females of the 7000 ppm group only. Young adults: At day 28, a varying number of large vacuoles was observed in the vomeronasal epithelium and in more severe cases, the vomeronasal epithelium showed a complete vacuolar change. The abnormality was noticed in 6 males and 9 females exposed to 7000 ppm VF2. At day 91 such degenrative changes were not found; the vomeronasal organ looked normal in all male and all female rats. The findings in the vomeronasal organ of rats is considered to be of doubtfull biological significance. NOEC rat 13 weeks: 1000 ppm. NOEC rat 13 weeks, fertility end point: 7000 ppm.</t>
  </si>
  <si>
    <t>Koeter et al., 1986; Reuzel et al., 1986</t>
  </si>
  <si>
    <t>1596-84-5</t>
  </si>
  <si>
    <t>Daminozide</t>
  </si>
  <si>
    <t>4-(2,2-Dimethylhydrazinyl)-4-oxobutanoic acid; DMASA; Aminozide</t>
  </si>
  <si>
    <t>C6H12N2O3</t>
  </si>
  <si>
    <t>O=C(NN(C)C)CCC(=O)O</t>
  </si>
  <si>
    <t>1N,2N,3g(ii)Y</t>
  </si>
  <si>
    <t xml:space="preserve">0, 100, 500, 5000, or 10,000 ppm corresponding to approximately 0, 5, 25, 250, or 500 mg/kg bw/day. JMPR: 5000 ppm=243 mg/kg bw/day </t>
  </si>
  <si>
    <t xml:space="preserve">There appeared to be a slight increase in number of males with withdrawn testes at 10000 ppm during the later weeks of the study. In females at 10000 ppm heart/body weight ratio was higher than controls. The only other non-neoplastic pathological change which may have been related to treatment was slightly increased incidence of atrophy of the ovary in all treated groups. Because degree of ovarian atrophy was slight at 5000 ppm and less, the NOAEL was considered to be 5,000 ppm, equivalent to 243 mg/kg bw/day. </t>
  </si>
  <si>
    <t>Johnson et al., 1988</t>
  </si>
  <si>
    <t>92-48-8</t>
  </si>
  <si>
    <t>6-Methylcoumarin</t>
  </si>
  <si>
    <t>6-Methylchromen-2-one</t>
  </si>
  <si>
    <t>C10H8O2</t>
  </si>
  <si>
    <t>CC=1C=C2C=CC(OC2=CC1)=O</t>
  </si>
  <si>
    <t>1N,2N,3N,4N,6N,7N,9N,10Y,11N,12aY</t>
  </si>
  <si>
    <t>0, 500, 1,000, 3,500, 7,500, or 15,000 ppm corresponding to approximately 0, 25, 50, 175, 375, or 750 mg/kg bw/day</t>
  </si>
  <si>
    <t>15,000 ppm: depression of growth, severe in males and moderate in females, and paralleled by decrease in food intake. Liver: microscopic: slight fatty metamorphosis, and very slight bile duct proliferation and focal telangiectasia. Testes: moderate atrophy, probably due to growth retardation. 7500 ppm: depression of growth in males. 3500 ppm: no effect.</t>
  </si>
  <si>
    <t>75-71-8</t>
  </si>
  <si>
    <t>Dichlorodifluoromethane</t>
  </si>
  <si>
    <t xml:space="preserve">Fluorocarbon-12; Freon-12; Dichloro(difluoro)methane
</t>
  </si>
  <si>
    <t>CCl2F2</t>
  </si>
  <si>
    <t>ClC(F)(F)Cl</t>
  </si>
  <si>
    <t>1N,2N,3N,4N,6N,7aY and 7b(i)Y</t>
  </si>
  <si>
    <t xml:space="preserve">Sprague-Dawley CD </t>
  </si>
  <si>
    <t xml:space="preserve">0, 25-11, or 250-130 mg/kg bw/day for 2 years starting with the offspring that had been exposed to the compound in utero </t>
  </si>
  <si>
    <t>Sherman, 1974</t>
  </si>
  <si>
    <t>3618-72-2</t>
  </si>
  <si>
    <t xml:space="preserve">C.I. Disperse Blue 79:1 (DB79) </t>
  </si>
  <si>
    <t>2-[5-Acetamido-N-(2-acetyloxyethyl)-4-[(2-bromo-4,6-dinitrophenyl)diazenyl]-2-methoxyanilino]ethyl acetate; Disperse Blue Black 79</t>
  </si>
  <si>
    <t>C23H25BrN6O10</t>
  </si>
  <si>
    <t>C(C)(=O)OCCN(C=1C(=CC(=C(C1)NC(C)=O)N=NC1=C(C=C(C=C1[N+](=O)[O-])[N+](=O)[O-])Br)OC)CCOC(C)=O</t>
  </si>
  <si>
    <t>1N,2N,3N,4N,6N,7aY,8N,33N,34bY. Acid: 1aY(Class I). Aromatic portion: 1N,2N,3N,4N,6N,7N,9N,10N,23N,29Y,33N,34N,35bY,36bY,41N,42N,43N,44N,45Y,46N,47N(Class IV)</t>
  </si>
  <si>
    <t xml:space="preserve">1786
</t>
  </si>
  <si>
    <t xml:space="preserve">0, 250, 1250, or 2500 mg/kg bw/day 5 days/week. 2500 mg/kg bw 5 days a week is 1786 mg/kg bw/day.
</t>
  </si>
  <si>
    <t>Van Miller and Wagner, 1991</t>
  </si>
  <si>
    <t>598-55-0</t>
  </si>
  <si>
    <t>Methyl carbamate</t>
  </si>
  <si>
    <t xml:space="preserve">Methylurethane; Carbamic acid, methyl ester
</t>
  </si>
  <si>
    <t>C(N)(OC)=O</t>
  </si>
  <si>
    <t>0, 100, or 200 mg/kg bw 5 days a week. Dosing schedule (5/7) adjusted dose levels are: 0, 71.4, or 143 mg/kg bw/day.</t>
  </si>
  <si>
    <t xml:space="preserve">In the 2-year studies, mean body weights of high dose (200 mg/kg) male rats were generally 5%-9% lower than those of the vehicle controls after week 20. Mean body weights of high dose female rats were 5%-8% lower than those of the vehicle controls after week 56. Survival of dosed and vehicle control rats was similar (male: vehicle control, 19/50; low dose, 26/50; high dose, 29/50; female: 29/50; 36/50; 35/50). The mean body weights of high dose (1,000 mg/kg) male mice were about 8%-18% lower than those of the vehicle controls after week 24. The mean body weights of high dose (1,000 mg/kg) female mice were about 16% lower than those of the vehicle controls after week 16 and 30% lower after week 64. Survival of dosed and vehicle control mice was similar (male: 28/50; 35/50; 28/50; female: 38/50; 36/50; 32/50). Chronic focal inflammation and cytologic alteration of the liver were observed at increased incidences in high dose rats of each sex. Hyperplasia of hepatocytes was observed at increased incidences in dosed male and high dose female rats. Neoplastic nodules or hepatocellular carcinomas (combined) in female rats occurred with a signifcant positive trend (0/50; 0/50; 6/49; P&lt;0.01); the incidence of neoplastic nodules or hepatocellular carcinomas (combined) in high dose female rats was greater (P&lt;0.03) than that in the vehicle controls. Incidences of liver neoplasms in dosed male rats were not significantly increased (4/50; 0150; 7/49). Inflammation of the harderian gland was observed at increased incidences in dosed rats (male: 4/50; 11/50; 16/50; female: 7/50; 16/50; 30150). The lesions were considered to be chemically related. In the 2-year studies in rats, significant decreases in tumor incidences included the following: leukemia (both sexes), pituitary gland (male), adrenal gland (male), and mammary gland (female). ECHA NOAEL: low dose. </t>
  </si>
  <si>
    <t>National Toxicology Program. (1987). NTP Toxicology and Carcinogenesis Studies of Methyl Carbamate (CAS No. 598-55-0) in F344/N Rats and B6C3F1 Mice (Gavage Studies). National Toxicology Program technical report series, 328, 1-176. Available from NTP at https://ntp.niehs.nih.gov/ntp/htdocs/lt_rpts/tr328.pdf. Reference for NOAEL conclusion: ECHA at https://echa.europa.eu/mt/registration-dossier/-/registered-dossier/18202/7/8</t>
  </si>
  <si>
    <t>6829-55-6</t>
  </si>
  <si>
    <t>Tocotrienol</t>
  </si>
  <si>
    <t>The mixture used in this study had the following composition: α-tocotrienol 21.4%, β-tocotrienol 3.5%, γ-tocotrienol 36.5%, δ-tocotrienol 8.6%, α-tocopherol 20.5%, β-tocopherol 0.7%, γ-tocopherol 1.0% and δ-tocopherol 0.5%.</t>
  </si>
  <si>
    <t>CC(=CCCC(=CCCC(=CCCC1(CCC2=C(O1)C=CC(=C2)O)C)C)C)C</t>
  </si>
  <si>
    <t>1N,2N,3N,4N,6N,7N,9N,10Y,11N,12N,13N,15N,16N,17N,18bY,47N</t>
  </si>
  <si>
    <t>Wistar Hannover</t>
  </si>
  <si>
    <t>365</t>
  </si>
  <si>
    <t>352.5</t>
  </si>
  <si>
    <t>0%, 0.08%, 0.4%, or 2% tocotrienol mixture. Note: top dose level was decreased to 1% for the last 2 weeks of the study due to deaths. Authors: The total intakes were 0, 8.76, 35.25, or 183.68, respectively, for males, and 0, 5.03, 38.51 and 140.02 g/kg/day for females. These numbers make no sense. Based on food consumption and body weight data, FDA estimates the dose levels to be 0, 87.6, 352.5, or 1836.8, respectively, for males, and 0, 50.3, 385.1 and 1400.2 mg/kg bw/day for females. Note, yet another place in the paper 0.4% is said to be 303 mg/kg bw/day in males and 472 mg/kg bw/day in females.</t>
  </si>
  <si>
    <t>Since 6 animals in the 2% male group died of hemorrhage of several organs by week 50, the maximum dose level was changed to 1% in both sexes for the last 2 weeks. Decrease of body weight gain was observed in the 2% males from week 5 and females from week 10, this persisting to the end of the study. With the high dose, prolongation of prothrombin time and increase of serum ALT in males, and increase of serum ALP in both sexes were observed with statistical significance. At necropsy, multiple cyst-like nodules on the liver surface were macroscopically pronounced in both sexes receiving 2%. On histopathological examination, hepatocellular nodules were evident with distortion of hepatic cords and compression of the surrounding tissue, almost all including areas of spongiosis hepatis. The constituent hepatocytes were immunohistochemically stained with proliferation cell nuclear antigen at high rates. Nevertheless, they did not exhibit overt atypia and the basic lobular architecture remained intact. Additionally, they were consistently negative for glutathione S-transferase placental form (GST-P). Accordingly, we propose the newly categorized but previously used name ‘nodular hepatocellular hyperplasia’, which may not necessarily have a neoplastic or regenerative nature. However, quantitative GST-P analysis of the liver sections overall showed numbers of GST-P foci in the high dose females to be significantly elevated as compared to the control value. Authors: Based on the present data demonstrating nodular liver lesions only at the high dose of both sexes, we conclude that the NOAEL is 0.4%.</t>
  </si>
  <si>
    <t>Tasaki, M., Umemura, T., Inoue, T., Okamura, T., Kuroiwa, Y., Ishii, Y., ... &amp; Nishikawa, A. (2008). Induction of characteristic hepatocyte proliferative lesion with dietary exposure of Wistar Hannover rats to tocotrienol for 1 year. Toxicology, 250(2-3), 143-150.</t>
  </si>
  <si>
    <t>150-38-9</t>
  </si>
  <si>
    <t>Trisodium ethylenediamine tetraacetic trihydrate</t>
  </si>
  <si>
    <t>Edetate trisodium trihydrate</t>
  </si>
  <si>
    <t>C10H18N2Na3O11</t>
  </si>
  <si>
    <t>C(CN(CC(=O)[O-])CC(=O)[O-])N(CC(=O)O)CC(=O)[O-].O.O.[Na+].[Na+].[Na+]</t>
  </si>
  <si>
    <t>1N,2N,3N,4Y,5aY,6N,7N,9N,10N,23Y,24N,25N,26N,47N</t>
  </si>
  <si>
    <t>0, 3750, and 7500 ppm corresponding to approximately 0, 187.5, and 375 mg/kg bw/day</t>
  </si>
  <si>
    <t>NTP, 1977</t>
  </si>
  <si>
    <t>85721-33-1</t>
  </si>
  <si>
    <t>Ciprofloxacin</t>
  </si>
  <si>
    <t>1-Cyclopropyl-6-fluoro-4-oxo-7-piperazin-1-ylquinoline-3-carboxylic acid</t>
  </si>
  <si>
    <t>C17H18FN3O3</t>
  </si>
  <si>
    <t>C1CC1N2C=C(C(=O)C3=CC(=C(C=C32)N4CCNCC4)F)C(=O)O</t>
  </si>
  <si>
    <t>1N,2N,3N,4N,6N,7aY,8N,11N,12N,13N,15N,16N,17N,18a(ii)Y,47N</t>
  </si>
  <si>
    <t>0 to 2500 ppm (later increased to 5000 ppm) representing a daily intake of about 300 to 500 mg/kg bw</t>
  </si>
  <si>
    <t>Schluter, 1989</t>
  </si>
  <si>
    <t>Schluter, G. (1989). Ciprofloxacin: toxicologic evaluation of additional safety data. The American Journal of Medicine, 87(5), S37-S39.</t>
  </si>
  <si>
    <t>142-83-6</t>
  </si>
  <si>
    <t>2,4-Hexadienal</t>
  </si>
  <si>
    <t>Sorbaldehyde; Sorbic aldehyde; Hexa-2,4-dienal; (2E,4E)-hexa-2,4-dienal</t>
  </si>
  <si>
    <t>C6H8O</t>
  </si>
  <si>
    <t>C(=O)C=CC=CC</t>
  </si>
  <si>
    <t>1N,2N,3N,4N,6N,7N,9N,10N,23Y,24N,25N,26aY,27N,28pY</t>
  </si>
  <si>
    <t>0, 22.5, 45, or 90 mg/kg bw 5 days/week. The dosing schedule (5/7) adjusted dose levels are 0, 16.1, 32, or 64 mg/kg bw/day.</t>
  </si>
  <si>
    <t>No clinical findings were reported at any dose that could be attributed to test substance administration. At all dose levels and in both sexes, statistically significant (p 6 0.01) increases in the incidences of mild-to-moderate epithelial hyperplasia were observed in the forestomach. Incidences of forestomach squamous cell papillomas were increased relative to the controls in the 45 and 90 mg/kg bw males and females. In males given 45 or 90 mg/kg bw, a statistically significant (p 6 0.01) increase in the combined incidence of forestomach squamous cell papillomas or carcinomas was reported. At any other dose level, there was no statistically significant increase in the incidences of forestomach squamous cell carcinomas in either males or females. No other significant treatment-related tumors were observed in the treated animals. Forestomach hyperplasia and squamous cell papillomas in rodents were common occurrences in the 2-year NTP studies that utilize gavage administration of irritating test substances. Squamous cell papillomas are benign lesions on organs that are lined with squamous epithelium. Most squamous cell papillomas arise as a result of chronic irritation, or due to specific viral infections. Gavage administration in corn oil of aldehydes (i.e., malonaldehyde, furfural, benzaldehyde, and 2,4-hexadienal) and other irritating substances (i.e., ethyl acrylate, dihydrocoumarin, and coumarin) in high concentrations are consistently associated with these papillomas. In the NTP studies described above, the papillomas that were reported in the rodent forestomach were likely due to a combination of high concentrations of irritating aldehydes, use of corn oil (which is a mild irritant and mitogen) as the vehicle, and daily introduction of a gavage tube into the forestomach. Gavage administration of a bolus dose can stress the epithelium of the forestomach. Daily repetition of this distress in chronic studies would likely lead to chronic inflammation and regenerative hyperplasia. Conversely, dietary administration to rodents produces lower maximum short-term concentrations in circulation, although ultimately the same total doses are achieved. As a result, the forestomach effects observed for 2,4-hexadienal that are a consequence of gavage installation of high bolus doses of would not likely occur if dietary administration routes were utilized. This hypothesis is supported by the disparity between the increased incidences of squamous cell papillomas and forestomach hyperplasia in gavage administration in corn oil of benzyl acetate for 2 years that do not occur when the same substance is provided in the diet at similar exposure levels (NTP, 1993). In recent 2-year studies, aromatic and aliphatic aldehydes [trans-cinnamaldehyde and 3,7-dimethyl-2,6-octadienal (citral)] were microencapsulated and given in the diet at higher concentration than those used in the gavage studies mentioned above. No evidence of forestomach hyperplasia, papillomas or carcinomas was found. Therefore, the incidences of forestomach lesions in 2-year rodent studies on trans,trans-2,4-hexadienal where high concentrations of test material were administered by gavage are not relevant to humans, since these lesions occur at the contact site (forestomach) and arise from the irritating effect of a bolus dose of the aldehyde given by gavage. These forestomach lesions are not due to the effects of high concentrations that are achieved in the whole animal. Human exposure to 2,4-hexadienal occurs through dietary consumption, and intake is low. The concentrations of 2,4-hexadienal used in the NTP study that resulted in forestomach papillomas and carcinomas in mice and rats are approximately 8 orders of magnitude higher than the amount ingested by human eaters of this flavor.</t>
  </si>
  <si>
    <t>National Toxicology Program. (2003). NTP toxicology and carcinogensis Studies of 2, 4-hexadienal (89% trans, trans isomer, CAS No. 142-83-6; 11% cis, trans isomer)(Gavage Studies). National Toxicology Program technical report series, (509), 1-290. Available from NTP at https://ntp.niehs.nih.gov/ntp/htdocs/lt_rpts/tr509.pdf. Reference for NOAEL selection: Adams, T. B., Gavin, C. L., Taylor, S. V., Waddell, W. J., Cohen, S. M., Feron, V. J., ... &amp; Smith, R. L. (2008). The FEMA GRAS assessment of α, β-unsaturated aldehydes and related substances used as flavor ingredients. Food and chemical toxicology, 46(9), 2935-2967.</t>
  </si>
  <si>
    <t>2440-22-4</t>
  </si>
  <si>
    <t>Drometrizole</t>
  </si>
  <si>
    <t>2-(2H-Benzotriazol-2-yl)-p-cresol; 2-(Benzotriazol-2-yl)-4-methylphenol</t>
  </si>
  <si>
    <t>C13H11N3O</t>
  </si>
  <si>
    <t>N=1N(N=C2C1C=CC=C2)C2=C(C=CC(=C2)C)O</t>
  </si>
  <si>
    <t>1N,2N,3N,4N,6N,7N,9N,10Y,11N,12N,13N,15N,16N,17Y,19N,20eY</t>
  </si>
  <si>
    <t>CFY</t>
  </si>
  <si>
    <t>142</t>
  </si>
  <si>
    <t xml:space="preserve">0, 100, 300, 1000, or 3000 ppm corresponding to 0, 4, 14, 47, or 142 mg/kg bw/day for males and 0, 6, 17, 58, or 169 mg/kg bw/day for females
</t>
  </si>
  <si>
    <t>OECD and EPA HPV: NOEL in this study was determined as 1000 ppm (equivalent to 47 to 58 mg/kg bw/day) based on decreased body weight and food intake observed at 3000 ppm. FDA: NOAEL: high dose. Based on the description found at OECD, the above effects do not seem to be adverse.</t>
  </si>
  <si>
    <t>Ciba-Geigy, 1975</t>
  </si>
  <si>
    <t>89331-94-2</t>
  </si>
  <si>
    <t>2-Anilino-3-methyl-6-(dibutylamino)fluoran</t>
  </si>
  <si>
    <t>2'-Anilino-6'-(dibutylamino)-3'-methylspiro[2-benzofuran-3,9'-xanthene]-1-one; 2-Anilino-6-dibutylamino-3-methylfluoran; 2-Phenylamino-3-methyl-6-di-n-butylaminofluoran</t>
  </si>
  <si>
    <t xml:space="preserve">C35H36N2O3
</t>
  </si>
  <si>
    <t>O=C2OC5(c1ccccc12)c6ccc(N(CCCC)CCCC)cc6Oc4cc(c(Nc3ccccc3)cc45)C</t>
  </si>
  <si>
    <t>1N,2N,3N,4N,6N,7N,9N,10Y,11N,12eY,10Y,11N,12N,13N,15N,16N,17N,18a(ii)Y,47N</t>
  </si>
  <si>
    <t xml:space="preserve">Wistar CRL
</t>
  </si>
  <si>
    <t xml:space="preserve">0, 62.5, 250, or 1000 mg/kg bw/day daily
</t>
  </si>
  <si>
    <t xml:space="preserve">During haematological examination, changes of blood parameters were detected. The most important changes related to red blood components were recorded in both sexes: decreased total erythrocyte count and related decreased concentration of haemoglobin and haematocrit (statistically significant decreases at the dose levels 250 and 1000 mg/kg/day). This change was irreversible (found at the end of recovery period in treated satellite males and females as well) and dependent on dose level. In females, platelet count was statistically significantly decreased at the dose levels 250 and 1000 mg/kg/day. This decrease was also dose-dependent and irreversible (found at the end of recovery period in treated satellite males and females as well). This irreversible effect was not accompanied by any significant clinical changes or pathomorphological findings of related tissues and organs at 1000 mg/kg/day. Upon histological examination, there were no changes that indicated an increase in erythrocyte damage in the spleen or a failure of hematopoiesis in the bone marrow. As the haematological findings were not supported by macroscopic findings, histological findings in bone marrow and spleen, no adverse effect on health status of the animals were observed and the values were still in the physiological range for animals of this strain, they can be regarded as adaptive changes. Therefore, these findings can be considered to be without significant toxicological importance.
</t>
  </si>
  <si>
    <t xml:space="preserve">Unknown, 2015
</t>
  </si>
  <si>
    <t xml:space="preserve">Unknown, 2015. Available from ECHA at https://echa.europa.eu/registration-dossier/-/registered-dossier/6612/7/6/2/?documentUUID=e4264969-100a-40e3-9910-08751564780d
</t>
  </si>
  <si>
    <t>127-69-5</t>
  </si>
  <si>
    <t>Sulfisoxazole</t>
  </si>
  <si>
    <t>Sulfafurazole, 4-amino-N-(3,4-dimethyl-1,2-oxazol-5-yl)benzenesulfonamide</t>
  </si>
  <si>
    <t>C11H13N3O3S</t>
  </si>
  <si>
    <t>CC1=C(ON=C1C)NS(=O)(=O)C2=CC=C(C=C2)N</t>
  </si>
  <si>
    <t>1N,2N,3N,4N,6N,7N,9N,10Y,11N,12N,13N,15N,16N,17Y,19N,20fY,47N</t>
  </si>
  <si>
    <t xml:space="preserve">0, 100, 215, 464, or 1000, 2160 mg/kg bw/day
</t>
  </si>
  <si>
    <t xml:space="preserve">The mean weights of males were 9% lower than the controls at the 2,160 mg/kg bw/day level. Only 1/5 male rat survived to 13 weeks at the highest dose. 2/5 animals had severe interstitial nephritis. In addition, animals of both sexes had tubular nephrosis at the highest dose. At the 1000 mg/kg bw/day level 2/5 males had slight interstitial nephritis. 
</t>
  </si>
  <si>
    <t xml:space="preserve">National Cancer Institute, Carcinogenesis Technical Report Series No. 138 (1979): Bioassay of Sulfisoxazole for Possible Carcinogenicity CAS No. 127-69-5. Available from NTP at http://ntp.niehs.nih.gov/ntp/htdocs/lt_rpts/tr138.pdf
</t>
  </si>
  <si>
    <t>7128-64-5</t>
  </si>
  <si>
    <t>2,5-Bis(5-tert-butyl-2-benzoxazolyl)thiophene</t>
  </si>
  <si>
    <t>C26H26N2O2S</t>
  </si>
  <si>
    <t>CC(C)(C)C1=CC2=C(C=C1)OC(=N2)C3=CC=C(S3)C4=NC5=C(O4)C=CC(=C5)C(C)(C)C</t>
  </si>
  <si>
    <t>1N,2N,3N,4N,6N,7N,9N,10Y,11N,12N,13N,15N,16N,17Y,19cY</t>
  </si>
  <si>
    <t>0, 1000, 3000, or 10000 ppm corresponding to 0, 71.8, 216.4, or 707.7 mg/kg bw/day in males and 0, 78.3, 246.0, or 788.8 mg/kg bw/day in females</t>
  </si>
  <si>
    <t>The only changes that could confidently be ascribed to treatment with the test substance were slightly higher absolute and body weight-relative liver weights of rats receiving 10000 ppm and even these inter-group differences from controls were minimal. The liver weights of rats receiving 3000 ppm were not disturbed by treatment. There was no evidence of histopathological change in the liver or the other tissues examined.ECHA NOEL: 3000 ppm and NOAEL: 10,000 ppm.</t>
  </si>
  <si>
    <t>Unknown, 1981</t>
  </si>
  <si>
    <t>Unknown, 1981. Available from ECHA at https://echa.europa.eu/registration-dossier/-/registered-dossier/10402/7/6/2</t>
  </si>
  <si>
    <t>106-43-4</t>
  </si>
  <si>
    <t>4-Chlorotoluene</t>
  </si>
  <si>
    <t>1-Chloro-4-methylbenzene; p-Chlorotoluene</t>
  </si>
  <si>
    <t>C7H7Cl</t>
  </si>
  <si>
    <t>ClC1=CC=C(C=C1)C</t>
  </si>
  <si>
    <t>1N,2N,3N,4N,6N,7aY,8N,33N,34N,35aY,38N,39N,40N,41N,42N,43N,44N,45Y,46N,47N</t>
  </si>
  <si>
    <t xml:space="preserve">Sprague-Dawley [Crl:CD BR]
</t>
  </si>
  <si>
    <t xml:space="preserve">0, 50, 200, or 800 mg/kg bw/day
</t>
  </si>
  <si>
    <t xml:space="preserve">4 of 10 males and 2 of 10 females in the high-dose group died due to treatment. Other signs for this treatment group included an adverse effect upon body weight and clinicail signs of languid behavior, prostration, tremors, sensitivity to touch, epistaxis, and respiratory distress. Increases in alkaline phosphatase and creatinine (males only), and increases in adrenail (absolute and relative, females), kidney (relative, both sexes), and liver (relative, both sexes) weights were also noted. Histopathologic findings of centrilobular hepatocellular hypertrophy, adrenal cortical hyperplasia, and exacerbation of chronic progressive nephropathy confirmeld the clinical laboratory and organ weight results as being treatment related for the animals receiving 800 mg/kg bw/day for 90 days. The total body weight gain (initiation to Week 13) was significantly decreased for high-dose males with no decrease in food consumption. Animals receiving 50 or 200 mg/kg bw/day (90 days) did not exhibit treatment-related findings.
</t>
  </si>
  <si>
    <t xml:space="preserve">Terrill et al., 1990
</t>
  </si>
  <si>
    <t xml:space="preserve">Terrill, J. B., Robinson, M., Wolfe, G. W., &amp; Billups, L. H. (1990). Subacute and subchronic oral toxicity of p-chlorotoluene in the rat. International Journal of Toxicology, 9(5), 487-495.
</t>
  </si>
  <si>
    <t>91-58-7</t>
  </si>
  <si>
    <t>2-Chloronaphthalene</t>
  </si>
  <si>
    <t>beta-Chloronaphthalene</t>
  </si>
  <si>
    <t>C10H7Cl</t>
  </si>
  <si>
    <t>ClC1=CC2=CC=CC=C2C=C1</t>
  </si>
  <si>
    <t>1N,2N,3N,4N,6N,7aY,8N,33N,34N,35bY,36aY,37N,47N</t>
  </si>
  <si>
    <t>0, 100, 250, or 600  mg/kg bw/day</t>
  </si>
  <si>
    <t xml:space="preserve">Daily observations revealed dyspnea, rough hair coat, and languid, thin, hunched appearance of high-dose animals; these signs were more prevalent among females than males. Although total food consumption was significantly increased in high-dose males throughout the study, this did not result in a significant increase in body weight gain, compared with controls. Absolute and relative liver and gall bladder weights were significantly increased in both sexes at the high-dose level and were accompanied by centrilobular hepatocellular enlargement. </t>
  </si>
  <si>
    <t>97-23-4</t>
  </si>
  <si>
    <t>Dichlorophen</t>
  </si>
  <si>
    <t>Dichlorophene; 4-Chloro-2-[(5-chloro-2-hydroxyphenyl)methyl]phenol</t>
  </si>
  <si>
    <t>C13H10Cl2O2</t>
  </si>
  <si>
    <t>C1=CC(=C(C=C1Cl)CC2=C(C=CC(=C2)Cl)O)O</t>
  </si>
  <si>
    <t>1N,2N,3N,4N,6N,7aY,8N,33N,34N,35bY,36cY,41N,42N,43N,44N,45Y,46N,47N</t>
  </si>
  <si>
    <t>0, 400, or 1000 mg/kg bw/day</t>
  </si>
  <si>
    <t>No evidence of toxic effects was found (histopathologic examinations were made) at 0.4 g/kg bw/day. At 1 g/kg bw/day there was evidence of kidney damage.</t>
  </si>
  <si>
    <t>Gucklhorn, 1969</t>
  </si>
  <si>
    <t>Gucklhorn, I. R. 1969a. Antimicrobials in cosmetics. Part 2. Manuf. Chem. Aerosol News 40:38–40</t>
  </si>
  <si>
    <t>822-36-6</t>
  </si>
  <si>
    <t>4-Methylimidazole</t>
  </si>
  <si>
    <t>4-Methyl-1H-imidazole; 5-Methyl-1H-imidazole</t>
  </si>
  <si>
    <t xml:space="preserve">C4H6N2 </t>
  </si>
  <si>
    <t>C1=NC(C)=CN1</t>
  </si>
  <si>
    <t>1N,2N,3N,4N,6N,7N,9N,10Y,11N,12N,13N,15N,16N,17Y,19bY</t>
  </si>
  <si>
    <t xml:space="preserve"> 0, 312, 625, or 1,250 ppm equivalent to approximately 0, 40, 80, or 170 mg/kg bw/day</t>
  </si>
  <si>
    <t xml:space="preserve">Mean body weights of males and females in the 1,250 ppm groups were less than those in the control groups after weeks 17 and 12, respectively. Mean body weights of 312 and 625 ppm females were less after weeks 85 and 65, respectively. Feed consumption by exposed groups of males and females was generally similar to that by the controls. The incidence of follicular cyst in 1,250 ppm females was significantly greater than that in the controls. Histologically, the affected follicles were variably dilated, filled with pale staining colloid, and often lined by flattened epithelial cells. This change ranged in severity from minimal to moderate. There was clear evidence of carcinogenic activity of 4-methylimidazole in male and female B6C3F1 mice based on increased incidences of alveolar/bronchiolar neoplasms. The incidences of alveolar/bronchiolar adenoma in all exposed groups of females, alveolar/bronchiolar carcinoma in 1,250 ppm males, and alveolar/bronchiolar adenoma or carcinoma (combined) in 1,250 ppm males and 625 and 1,250 ppm females were significantly greater than those in the control groups. The incidence of alveolar epithelium hyperplasia was significantly increased in 1,250 ppm females. </t>
  </si>
  <si>
    <t>NTP, 2007</t>
  </si>
  <si>
    <t xml:space="preserve">National Toxicology Program. (2007). Toxicology and carcinogenesis studies of 4-methylimidazole (Cas No. 822-36-6) in F344/N rats and B6C3F1 mice (feed studies). National Toxicology Program technical report series, (535), 1-274. Available from NTP at http://ntp.niehs.nih.gov/ntp/htdocs/lt_rpts/tr535.pdf
</t>
  </si>
  <si>
    <t>1918-00-9</t>
  </si>
  <si>
    <t>Dicamba</t>
  </si>
  <si>
    <t>3,6-Dichloro-2-methoxybenzoic acid; 3,6-Dichloro-o-anisic acid</t>
  </si>
  <si>
    <t>C8H6Cl2O3</t>
  </si>
  <si>
    <t>COC1=C(C=CC(=C1C(=O)O)Cl)Cl</t>
  </si>
  <si>
    <t>1N,2N,3N,4N,6N,7aY and 7dY</t>
  </si>
  <si>
    <t xml:space="preserve">0, 50, 250, or 2500 ppm for 115 (males) or 117 (females) weeks. These doses are equivalent to 0, 2, 11 or 107 mg/kg bw/day for males and 0, 3, 13 or 127 mg/kg bw/day for females. </t>
  </si>
  <si>
    <t>Treatment had no adverse effect on survival, body weight, body weight gain, food consumption, hematology, clinical chemistry, urinalysis, organ weights or gross pathology. Histopathology revealed increases in malignant lymphomas in males (0/60, 0/60, 4/60 and 4/60 at 0, 50, 250 and 2500 ppm, respectively) and thyroid parafollicular cell carcinomas in males (1/60, 0/60, 2/60 and 5/60 at 0, 50, 250 and 2500 ppm, respectively). The Cochran-Armitage trend test showed a statistically significant (p&lt; 0.05) tendency for the proportion of animals with tumors to increase steadily with increase in dose. Pairwise comparison (Fisher’s Exact test) showed no statistical significance. Therefore, these tumors were not considered to be toxicologically significant. Under the conditions of this study, dicamba was not carcinogenic in male or female rats at the doses tested. The lack of systemic toxicity indicate that the animals may have tolerated higher doses (i.e., an MTD was not achieved). However, the doses employed in this study were approved by the Agency (Memo: S. April to R. Taylor, RD, dated 09/26/86). The administration of dicamba to rats up to 2500 ppm (107 mg/kg/day for males, 127 mg/kg/day for females) in the diet revealed increases in malignant lymphomas in males (0/60, 0/60, 4/60 and 4/60 at 0, 50, 250 and 2500 ppm, respectively) and thyroid parafollicular cell carcinomas in males (1/60, 0/60, 2/60 and 5/60 at 0, 50, 250 and 2500 ppm, respectively). The CochranArmitage trend test showed a statistically significant (p&lt; 0.05) tendency for the proportion of animals with tumors to increase steadily with increase in dose. Pairwise comparison (Fisher’s Exact test) showed no statistical significance. Therefore, these tumors were not considered to be toxicologically significant.</t>
  </si>
  <si>
    <t>Goldenthal, 1985</t>
  </si>
  <si>
    <t>Goldenthal, E. (1985) Lifetime Dietary Toxicity and Oncogenicity Study in Rats: Technical Dicamba: 163-694. Unpublished study prepared by International Research and Development Corp. 2101 p. MRID 00146150. Available from EPA (2016) Memorandum: Dicamba and Dicamba BAPMA Salt Human Health Risk Assessment for Proposed Section 3 New Uses on Dicamba-tolerant Cotton and Soybean at https://www.regulations.gov/document/EPA-HQ-OPP-2010-0496-0021</t>
  </si>
  <si>
    <t>26040-51-7</t>
  </si>
  <si>
    <t>Bis(2-ethylhexyl) tetrabromophthalate</t>
  </si>
  <si>
    <t xml:space="preserve">Bis(2-ethylhexyl) 3,4,5,6-tetrabromobenzene-1,2-dicarboxylate; </t>
  </si>
  <si>
    <t>C24H34Br4O4</t>
  </si>
  <si>
    <t>BrC1=C(C(=C(C(=C1Br)Br)Br)C(=O)OCC(CCCC)CC)C(=O)OCC(CCCC)CC</t>
  </si>
  <si>
    <t>1N,2N,3N,4N,6N,7aY,8N,33N,34a(iii)Y</t>
  </si>
  <si>
    <t>Unknown, 2018</t>
  </si>
  <si>
    <t>Unknown, 2018. Available from ECHA at https://echa.europa.eu/registration-dossier/-/registered-dossier/10235/7/6/2</t>
  </si>
  <si>
    <t>536-33-4</t>
  </si>
  <si>
    <t>Ethionamide</t>
  </si>
  <si>
    <t>Trecator, 2-ethylpyridine-4-carbothioamide</t>
  </si>
  <si>
    <t>C8H10N2S</t>
  </si>
  <si>
    <t>CCC1=NC=CC(=C1)C(=S)N</t>
  </si>
  <si>
    <t>1N,2N,3eY</t>
  </si>
  <si>
    <t xml:space="preserve">Mean body weights of both the low- and high-dose male rats were lower than those of the matched controls. Mean body weights of the high-dose females were lower throughout the study, while those of the low-dose females were similar to those of the controls for the first 50 weeks, and lower thereafter. Fluctuations in the growth curve may be due to mortality; as the size of the group diminishes, the mean body weight may be subject to wide variation. No other signs of toxicity related to chemical administration were recorded in rats. Note: based on the bw figure, on average, the body weights of low-dose males and females were NMT 10% lower compred to controls over the duration of the experiment.
 </t>
  </si>
  <si>
    <t>National Cancer Institute (1978). Carcinogenesis Technical Report Series No. 46 (TR046). Bioassay of Ethionamide for Possible Carcinogenicity (CAS No. 536-33-4). Available from NTP at http://ntp.niehs.nih.gov/ntp/htdocs/lt_rpts/tr046.pdf</t>
  </si>
  <si>
    <t>5,6-Dehydrokawain</t>
  </si>
  <si>
    <t>4-Methoxy-6-[(E)-2-phenylethenyl]pyran-2-one; Desmethoxyyangonin</t>
  </si>
  <si>
    <t>COC1=CC(=O)OC(=C1)C=CC2=CC=CC=C2</t>
  </si>
  <si>
    <t>1N,2N,3N,4N,6N,7N,9N,10Y,11N,12bY</t>
  </si>
  <si>
    <t xml:space="preserve">0, 30, 100, or 300 mg/kg bw/day   </t>
  </si>
  <si>
    <t>No adverse effects reported. DK may have some sedating effect.</t>
  </si>
  <si>
    <t>Hsu et al., 1994</t>
  </si>
  <si>
    <t>Hsu, S.Y., Lin, M.H., Lin, L.C. &amp; Chou, C.J. (1994) Toxicologic studies of dihydro-5,6-dihydrokawain and 5,6-dehydrokawain. Planta Med., 60(1), 88-90</t>
  </si>
  <si>
    <t>26761-45-5</t>
  </si>
  <si>
    <t>Neodecanoic acid, oxiranylmethyl ester</t>
  </si>
  <si>
    <t xml:space="preserve">Glycidyl neodecanoate; oxiran-2-ylmethyl 2,2-dimethyloctanoate
</t>
  </si>
  <si>
    <t>CCCCCCC(C)(C)C(=O)OCC1CO1</t>
  </si>
  <si>
    <t xml:space="preserve">1N,2N,3N,4N,6N,7N,9N,10Y,11Y. Heteroxycle: 13Y,14N (Class IV). Carboxylic acid:1bY (Class I) </t>
  </si>
  <si>
    <t>Wistar Han [Han:RccHan:WIST]</t>
  </si>
  <si>
    <t>Body weight gains in males was 16% lower at the high dose and 5% lower at the mid dose compared to controls. At 1000 mg/kg bw/day, males showed statistically significant reductions in Hb, RBC, and Hct compared to controls that may indicate hemolytic anemia influenced by the histopathological changes to the liver. Increased bilirubin associated with the above changes in males at the 1,000 mg/kg bw/day dose level. Males treated with 300 or 1000 mg/kg bw/day showed an increase in both absolute and relative kidney weights compared to controls. All male treated dose groups showed an increase (p&lt;0.05 - p&lt;0.01) in absolute liver weight compared to controls, without a dose relationship present. The increase in liver weight for both males and females at 1000 mg/kg bw/day is considered to be associated with the histopathological changes. Hepatocellular hypertrophy, mainly in the centrilobular area was present in 4/10 males and 5/10 females treated with 1000 mg/kg bw/day. Increased hyaline droplets, granular casts and multifocal basophilic tubules or nephropathy were present in all males treated with 1000 mg/kg bw/day. The hyaline droplet formation extended to all males at 300 mg/kg bw/day with 5/10 males also showing granular casts and tubular basophilia. Hyaline droplet formation was seen in 4/10 males at 100 mg/kg bw/day. Hyaline droplet accumulation is specific to the male rat and is not generally considered to be significant in man. However, multifocal basophilic tubules/nephropathy and granular casts, generally considered to be associated with the hyaline droplet accumulation, are considered to be adverse. Hypertrophy of the follicular epithelium was present. The hypertrophy was considered likely to be linked to the histopathological change in the liver where the underlying mechanism is considered to be increased hepatic clearance of thyroid hormones, causing compensatory hypertrophy of follicular cells. ECHA: a NOAEL was established at 100 mg/kg bw/day for males and 1,000 mg/kg bw/day for females. FDA: the effects on the kidney in males are not relevant to humans and the liver effects are adaptive, non-adverse. Therefore, the NOAEL for both sexes is 300 mg/kg bw/day.</t>
  </si>
  <si>
    <t>Unknown, 2019. Available from ECHA at https://echa.europa.eu/fi/registration-dossier/-/registered-dossier/1888/7/6/2</t>
  </si>
  <si>
    <t>3155-51-9</t>
  </si>
  <si>
    <t>Dehydro-5,6-dehydrokawain</t>
  </si>
  <si>
    <t>7,8-Dihydro-5,6-dehydrokawain; 4-Methoxy-6-(2-phenylethyl)pyran-2-one</t>
  </si>
  <si>
    <t>COC1=CC(=O)OC(=C1)CCc2ccccc2</t>
  </si>
  <si>
    <t xml:space="preserve">0, 30, 100, or 300 mg/kg bw/day
</t>
  </si>
  <si>
    <t>No adverse effects reported. DDK may have some sedating effect.</t>
  </si>
  <si>
    <t>77-09-8</t>
  </si>
  <si>
    <t>Phenolphthalein</t>
  </si>
  <si>
    <t>3,3-Bis(4-hydroxyphenyl)-2-benzofuran-1-one</t>
  </si>
  <si>
    <t>C20H14O4</t>
  </si>
  <si>
    <t>C1=CC=C2C(=C1)C(=O)OC2(C3=CC=C(C=C3)O)C4=CC=C(C=C4)O</t>
  </si>
  <si>
    <t>1N,2N,3N,4N,6N,7N,9N,10Y,11N,12eY,33N,34N,35N,47N</t>
  </si>
  <si>
    <t>0, 3,000, 6,000, 12,000, 25,000, or 50,000 ppm equivalent to 0, 200, 400, 800, 1,600, or 3,500 mg/kg bw/day in males and 0, 200, 400, 800, 1,700, or 3,600 mg/kg bw/day in females</t>
  </si>
  <si>
    <t>The final mean body weight of the 50,000 ppm females and the mean body weight gains of the 25,000 and 50,000 ppm females were significantly lower than those of the controls, but no change in feed consumption from controls. The absolute and relative liver weights of 25,000 and 50,000 ppm males and the relative liver weights of 12,000 ppm males and of 25,000 and 50,000 ppm females were significantly greater than those of the control.</t>
  </si>
  <si>
    <t>NTP, 1996</t>
  </si>
  <si>
    <t xml:space="preserve">National Toxicology Program. (1996). Toxicology and carcinogenesis studies of phenolphthalein in F344/N rats and B6C3F1 mice (Feed Studies). NTP Technical Report No. 465. Available from NTP at https://ntp.niehs.nih.gov/ntp/htdocs/lt_rpts/tr465.pdf </t>
  </si>
  <si>
    <t>6959-47-3</t>
  </si>
  <si>
    <t>2-(Chloromethyl)pyridine hydrochloride</t>
  </si>
  <si>
    <t>2-Picolyl chloride hydrochloride</t>
  </si>
  <si>
    <t>C6H7Cl2N</t>
  </si>
  <si>
    <t>C1=CC=NC(=C1)CCl.Cl</t>
  </si>
  <si>
    <t>1N,2N,3N,4Y,5bY,6N,7aY,8N,11N,12N,13N,15N,16N,17Y,19N,20a(ii)Y,21N,22N,47N</t>
  </si>
  <si>
    <t>0, 75, or 150 mg/kg bw 3 days/week. Dosing schedule (3/7) adjusted dose levels are 0, 32, 64.3 mg/kg bw/day</t>
  </si>
  <si>
    <t>NTP: A large number of degenerative, proliferative and inflammatory changes were encountered in animals of the dosed and vehicle control groups (Appendix C). For the most part these nonneoplastic lesions are commonly seen in aged rats. An exception is the gastric hyperplasia of the forestomach observed in both vehicle control and dosed groups (i.e., 5/20 [25 percent], 27/49 [55 percent], and 22/49 [45 percent] in the vehicle control, low dose, and high dose males, respectively, and 3/20 [15 percent], 19/50 [38 percent], and 15/50 [30 percent] in the vehicle control, low dose and high dose females). This lesion was characterized by mild squamous-cell hyperplasia most frequently in the region of the gastric ridge. Associated with the hyperplastic mucosal change was mild inflammation of the subjacent lamina propria. This lesion has been encountered previously in other studies and is probably related to the gavage technique. That it is difficult to interpret the significance of these incidences is suggested by the fact that the occurrence of the lesion does not appear to be dose-dependent. More importantly, the focal nature of these lesions, coupled with the random sampling of the stomach and lack of squamous stomach in gastric sections from some animals suggests these differences should be viewed with caution.</t>
  </si>
  <si>
    <t>National Cancer Institute Carcinogenesis Technical Report Series No. 178, 1979. Bioassay of 2-(Chloromethyl)pyridine for Possible Carcinogenicity CAS No. 6959-47-3 NCI-CG-TR-178. Available from NTP at http://ntp.niehs.nih.gov/ntp/htdocs/lt_rpts/tr178.pdf</t>
  </si>
  <si>
    <t>18254-13-2</t>
  </si>
  <si>
    <t>Phenol, styrenated</t>
  </si>
  <si>
    <t>70% 2,4,6-Tris(1-phenylethyl)phenol (CAS 18254-13-2). Note: Styrenated phenol used to make surfactants has a typical tristyrenated
component content of 70%, with 23% distyrenated and 2% monostyrenated. Styrenated phenol used as an antioxidant has typically 43% di and tristyrenated phenol, with 11% of the monostyrenated component.</t>
  </si>
  <si>
    <t>C30H30O</t>
  </si>
  <si>
    <t>Oc1c(cc(cc1C(c2ccccc2)C)C(c3ccccc3)C)C(c4ccccc4)C</t>
  </si>
  <si>
    <t>252</t>
  </si>
  <si>
    <t>158</t>
  </si>
  <si>
    <t xml:space="preserve">0, 100, 316, 1000, 3160, or 10,000 ppm equivalent to approximately 0, 5, 15.8, 50, 158, or 500 mg/kg bw/day (EPA)
</t>
  </si>
  <si>
    <t>Growth and liver &amp; kidney weights</t>
  </si>
  <si>
    <t xml:space="preserve">Statistically lower body weights at 158 and 500 mg/kg/day. Report states that growth was depressed only at 500 mg/kg/day (body weight gain not reported). Report states that growth was depressed only at 500 mg/kg/day. Increased liver and kidney weights relative to body weight (no absolute organ weights reported). No histopathology and clinical pathology examinations were conducted. EPA HPV NOAEL: 158 mg/kg bw/day.
</t>
  </si>
  <si>
    <t>FDRL, 1962</t>
  </si>
  <si>
    <t>6728-26-3</t>
  </si>
  <si>
    <t xml:space="preserve">trans-2-Hexenal </t>
  </si>
  <si>
    <t>Leaf aldehyde; (E)-Hex-2-enal</t>
  </si>
  <si>
    <t>CCC/C=C/C=O</t>
  </si>
  <si>
    <t>0, 260, 640, 1600, or 4000 ppm equivalent to 0, 18, 45, 110, or 257 mg/kg bw/day in males and 0, 21, 52, 131, or 304 mg/kg bw/day in females</t>
  </si>
  <si>
    <t>The group given 4000 ppm showed a slight (but not statistically significant) reduction in growth rate associated with a reduced intake of a diet shown to be less palatable than the control diet. Under conditions of dehydration, the relatively low specific gravity and large volume of urine passed by males of the 4000-ppm group suggested a minimal degree of renal dysfunction. This was not, however, supported by urine analyses or kidney weights and histology. The only consistent changes in the absolute and relative organ weights were increases of ovary weight at all levels of treatment. This effect was not dose-related, but represented an increase of approximately 20-30% over the control values. There were no histological abnormalities in the ovaries. The reason for the increased ovary weights in the short-term rat study is not known but failure to reproduce the effect in rats, the negative results in another species and the lack of dose relationship in the short-term study suggest that the original observation was fortuitous.</t>
  </si>
  <si>
    <t>Gaunt, I. F., Colley, J., Creasey, M. W. M., Grasso, P., &amp; Gangolli, S. D. (1971). Acute and short-term toxicity studies on trans-2-hexenal. Food and cosmetics toxicology, 9(6), 775-786.</t>
  </si>
  <si>
    <t>127-00-4</t>
  </si>
  <si>
    <t>1-Chloro-2-propanol</t>
  </si>
  <si>
    <t>1-Chloropropan-2-ol; Chloroisopropyl alcohol</t>
  </si>
  <si>
    <t>C3H7ClO</t>
  </si>
  <si>
    <t>CC(CCl)O</t>
  </si>
  <si>
    <t>1N,2N,3N,4N,6N,7aY &amp; 7g(iii)Y</t>
  </si>
  <si>
    <t>0, 150, 325, or 650 ppm equivalent to approximately 0, 15, 30, or 65 mg/kg during the first several months of the study and 0, 8, 17, or 34 mg/kg for the remainder of the 2-year study</t>
  </si>
  <si>
    <t xml:space="preserve">National Toxicology Program. (1998). Toxicology and carcinogenesis studies of 1-Chloro-2-Propanol (Technical grade) in F344/N rats and B6C3F1 mice (drinking water studies). Available at https://ntp.niehs.nih.gov/ntp/htdocs/lt_rpts/tr477.pdf </t>
  </si>
  <si>
    <t>32588-76-4</t>
  </si>
  <si>
    <t>N,N'-ethylenebis(3,4,5,6-tetrabromophthalimide)</t>
  </si>
  <si>
    <t>EBTBP; Ethylene bis-(tetrabromophthalimide), Saytex BT 93, Saytex BT 93W, 4,5,6,7-Tetrabromo-2-[2-(4,5,6,7-tetrabromo-1,3-dioxoisoindol-2-yl)ethyl]isoindole-1,3-dione; 1,2-Bis(tetrabromophthalimide)ethane</t>
  </si>
  <si>
    <t>C18H4Br8N2O4</t>
  </si>
  <si>
    <t>C(CN1C(C2=C(C(=C(C(=C2C1=O)Br)Br)Br)Br)=O)N1C(C2=C(C(=C(C(=C2C1=O)Br)Br)Br)Br)=O</t>
  </si>
  <si>
    <t>1N,2N,3N,4N,6N,7aY,8N,11N,12N,13N,15N,16N,17N,18bY,47N</t>
  </si>
  <si>
    <t>0, 0.01, 0.1, or 1.0% for 90 days followed by 46 days of observation. ECHA &amp; EPA HPV: 1% is approximately 1000 mg/kg bw/day.</t>
  </si>
  <si>
    <t>Cannon Laboratories Inc., 1978</t>
  </si>
  <si>
    <t>5858-81-1</t>
  </si>
  <si>
    <t>Pigment Red 57</t>
  </si>
  <si>
    <t>D&amp;C Red No. 6; Lithol Rubine; Disodium;2-[(3-carboxy-2-oxidonaphthalen-1-yl)diazenyl]-5-methylbenzenesulfonate</t>
  </si>
  <si>
    <t>C18H12N2Na2O6S</t>
  </si>
  <si>
    <t>CC1=CC(=C(C=C1)N=NC2=C(C(=CC3=CC=CC=C32)C(=O)O)[O-])S(=O)(=O)[O-].[Na+].[Na+]</t>
  </si>
  <si>
    <t>1N,2N,3N,4Y,5aY,6N,7N,9N,10N,23N,29Y,33N,34N,35N,47a(ii)Y. Sulfonate fragment: 35 to 47cY (Class II), other fragment: 35 to 43N,44N,45Y,46N,47N(Class IV)</t>
  </si>
  <si>
    <t>0, 0.05, 0.3, or 2% approximately 0, 25, 150, or 1000 mg/kg bw/day for 2 years  (the offspring of rats was treated at the same levels for 60 days prior to mating and throughout pregnancy and lactation)</t>
  </si>
  <si>
    <t xml:space="preserve">In the long-term phase, mean food consumption values were similar for control and treated rats, but there was a treatment-related depression in body-weight gain, most marked in the high-dose group. In addition, increased mortality was observed in the male rats at the top dose. High-dose male rats showed organ weight variations relative to their reduced body weight. Increased incidence of kidney changes in both males and females. When pathologists from the US FDA subsequently examined tissue sections from the kidneys of all treated rats, they concluded that Lithol Rubine B exacerbated a spontaneous kidney disease of aged rats (chronic progressive nephrosis) in the mid- and high-dose males and in the high-dose females. An acceleration of testicular changes (degeneration of the testicular tubules), common in ageing rats, was also reported in high-dose males, but the increased incidence was of no statistical significance. The NOAEL was 150 mg/kg bw/day. </t>
  </si>
  <si>
    <t>BIBRA International, 1993</t>
  </si>
  <si>
    <t>852379-28-3</t>
  </si>
  <si>
    <t>C19H26N2O</t>
  </si>
  <si>
    <t>CC1CCC(C(C1)C(=O)NC2=CC=C(C=C2)CC#N)C(C)C</t>
  </si>
  <si>
    <t>1N,2N,3g(ix)Y</t>
  </si>
  <si>
    <t>Relative liver weights in male and female rats administered 300 or 1000 mg/kg bw/day were marginally increased in a statistically significant manner, probably associated with hepatic enzyme induction. JECFA: based on clinical pathology, organ weight and morphological pathology data, the NOAEL was 300 mg/kg bw/day. EFSA: NOAEL of 100 mg/kg bw/day.</t>
  </si>
  <si>
    <t>Eapen, 2006</t>
  </si>
  <si>
    <t>104-29-0</t>
  </si>
  <si>
    <t>Chlorphenesin</t>
  </si>
  <si>
    <t>3-(4-Chlorophenoxy)-1,2-propanediol, 3-(4-chlorophenoxy)propane-1,2-diol</t>
  </si>
  <si>
    <t>C9H11ClO3</t>
  </si>
  <si>
    <t>C1=CC(=CC=C1OCC(CO)O)Cl</t>
  </si>
  <si>
    <t>0, 50, 100, or 200 mg/kg bw/day</t>
  </si>
  <si>
    <t>1709-70-2</t>
  </si>
  <si>
    <t>1,3,5-Trimethyl-2,4,6-tris(3,5-di-tert-butyl-4-hydroxybenzyl)benzene</t>
  </si>
  <si>
    <t>C54H78O3</t>
  </si>
  <si>
    <t>CC1=C(C(=C(C(=C1CC1=CC(=C(C(=C1)C(C)(C)C)O)C(C)(C)C)C)CC1=CC(=C(C(=C1)C(C)(C)C)O)C(C)(C)C)C)CC1=CC(=C(C(=C1)C(C)(C)C)O)C(C)(C)C</t>
  </si>
  <si>
    <t>Carworth Farm E</t>
  </si>
  <si>
    <t xml:space="preserve">0, 1000, or 5000 ppm corresponding to approximately 0, 50, or 250 mg/kg bw/day respectively
</t>
  </si>
  <si>
    <t>Shell Research, 1969</t>
  </si>
  <si>
    <t xml:space="preserve">Shell Research Ltd. 1969. Studies on the oral toxicity of Ionox 330, carcinogenesis study with rats and
mice. London (UK): Shell Research Ltd; Sittingbourne (UK): Tunstall Laboratories. Project No.
T507190/1. Summary is available from Environment Canada, Health Canada (2011). Screening Assessment for the Challenge Phosphonic acid, [[3,5-bis(1,1-dimethylethyl)-4-hydroxyphenyl]methyl]-, monoethyl ester, calcium salt (2:1) at https://www.ec.gc.ca/ese-ees/6CB3FD8B-7A7A-4CEE-B6D9-FCB07DAFED61/Batch%208_65140-91-2_EN.pdf
</t>
  </si>
  <si>
    <t>27676-62-6</t>
  </si>
  <si>
    <t>Irganox 3114</t>
  </si>
  <si>
    <t>1,3,5-Tris(3,5-di-tert-butyl-4-hydroxybenzyl)-1,3,5-triazinane-2,4,6-trione; Tris(3,5-di-tert-butyl-4-hydroxybenzyl) isocyanurate</t>
  </si>
  <si>
    <t>C48H69N3O6</t>
  </si>
  <si>
    <t>CC(C)(C)C=1C=C(C=C(C1O)C(C)(C)C)CN1C(N(C(N(C1=O)CC1=CC(=C(C(=C1)C(C)(C)C)O)C(C)(C)C)=O)CC1=CC(=C(C(=C1)C(C)(C)C)O)C(C)(C)C)=O</t>
  </si>
  <si>
    <t>1N,2N,3N,4N,6N,7N,9N,10Y,11N,12N,13N,15N,16N,17N,18bY,28N,47N</t>
  </si>
  <si>
    <t>Albino Rats/Tif: RAIf (SPF), hybrids of RII/1 x RII/2</t>
  </si>
  <si>
    <t xml:space="preserve">92
</t>
  </si>
  <si>
    <t>0, 150, 800, 3000, or 15000 ppm corresponding to 0, 9, 48, 180, or 900 mg/kg bw for males and 0, 7.5, 40, 150, or 750 mg/kg bw for females (OECD)</t>
  </si>
  <si>
    <t>The mean food consumption of the male 15000 ppm group was considered slightly increased from week 5 onwards, reaching a final value of 13% above the control. Minimally higher numbers of blood platelets were observed in females given 3000 and 15000 ppm. In the absence of corroborative findings these minor elevations of circulating platelets were not considered to be an adverse effect but might result from a stimulation of megakaryocytopoiesis. OECD SIDS NOAEL: 900 mg/kg bw/day in males and 750 mg/kg bw/day in females.</t>
  </si>
  <si>
    <t>Ciba-Geigy, 1988</t>
  </si>
  <si>
    <t>95-74-9</t>
  </si>
  <si>
    <t>3-Chloro-p-toluidine</t>
  </si>
  <si>
    <t>Starlicide; 3-Chloro-4-methylaniline</t>
  </si>
  <si>
    <t>C7H8ClN</t>
  </si>
  <si>
    <t>Cc1ccc(N)cc1Cl</t>
  </si>
  <si>
    <t>1N,2N,3N,4N,6N,7aY,8N,33N,34N,35aY,38N,38N,40N,41N,42N,43N,44N,45Y,46N,47N</t>
  </si>
  <si>
    <t>Females: 0, 300, or 600 ppm corresponding to approximately 0, 45, or 90 mg/kg bw/day for 78 weeks followed by 12 weeks of observation. Males: 0, 600, or 1200 ppm corresponding to approximately 0, 90, or 180 mg/kg bw/day.</t>
  </si>
  <si>
    <t>Distinct and consistent dose-related mean group body weight depression was apparent in male mice (while not stated in the report, this depression seems to be significant in the high dose group). Mean body weight depression, relative to the controls, was apparent throughout a major portion of the bioassay for high dose females. Note: food consumption is not noted, hence it is unknown whether the body weight depression is due to decreased food consumption.</t>
  </si>
  <si>
    <t>80863-62-3</t>
  </si>
  <si>
    <t>Alitame</t>
  </si>
  <si>
    <t>(S)-3-Amino-4-oxo-4-(((R)-1-oxo-1-((2,2,4,4-tetramethylthietan-3-yl)amino)propan-2-yl)amino)butanoic acid</t>
  </si>
  <si>
    <t>C14H25N3O4S</t>
  </si>
  <si>
    <t>CC(C(=O)NC1C(SC1(C)C)(C)C)NC(=O)C(CC(=O)O)N</t>
  </si>
  <si>
    <t>0, 10, 30, 100, or 500 mg/kg bw/day</t>
  </si>
  <si>
    <t xml:space="preserve">The only gross pathological change observed was a moderate increase in absolute liver weight of 31% and 20% in high-dose males and females, respectively. This increase was statistically significant in males only. Histopathology was unremarkable in the treated animals. A slight increase in smooth endoplasmic reticulum was found in the livers of high-dose animals. All of the clinical pathology parameters were normal except for an increase in serum alkaline phosphatase activity in high-dose males and females. The alkaline phosphatase rise was not uniform at high dose, with some dogs showing little or no change.
</t>
  </si>
  <si>
    <t>Holmes  et al., 1985</t>
  </si>
  <si>
    <t xml:space="preserve">Holmes, C.L., Martz, F., Punzalan, E.R., Figdor, S.K., Roesler, A.R., Levinsky, H.V., Estes, P.C. (1985) Alitame: Eighteen-Month Feeding Study in Beagle Dogs. Unpublished Report No. 82-444-07 from Laboratoires Pfizer Centre de Recherche, 37400 Ambroise, France. Submitted to WHO by Pfizer Inc. Groton, CT, USA. A summary is available from WHO Food Additive Series 35, Alitame at http://www.inchem.org/documents/jecfa/jecmono/v35je11.htm 
</t>
  </si>
  <si>
    <t>23128-74-7</t>
  </si>
  <si>
    <t>Irganox 1098</t>
  </si>
  <si>
    <t>Benzenepropanamide, N,N'-1,6-hexanediylbis(3,5-bis(1,1-dimethylethyl)-4-hydroxy-; 3-(3,5-Ditert-butyl-4-hydroxyphenyl)-N-[6-[3-(3,5-ditert-butyl-4-hydroxyphenyl)propanoylamino]hexyl]propanamide; Antioxidant 1098; N,N'-(Hexane-1,6-diyl)bis(3-(3,5-di-tert-butyl-4-hydroxyphenyl)propanamide);  3,3'-Bis(3,5-di-tert-butyl-4-hydroxyphenyl)-N,N'-hexamethylenedipropionamide</t>
  </si>
  <si>
    <t>C40H64N2O4</t>
  </si>
  <si>
    <t>CC(C)(C)C1=CC(=CC(=C1O)C(C)(C)C)CCC(=O)NCCCCCCNC(=O)CCC2=CC(=C(C(=C2)C(C)(C)C)O)C(C)(C)C</t>
  </si>
  <si>
    <t>1N,2N,3N,4N,6N,7N,9N,10N,23N,29Y,33N,34N,35bY,36N,47N</t>
  </si>
  <si>
    <t>Sprague-Dawley [CRJ:CD(SD)]</t>
  </si>
  <si>
    <t xml:space="preserve">0, 500, 1500, or 5000 ppm equivalent to 0, 19, 57.7, or 191.5 mg/kg bw/day for males and 0, 24, 71.7, or 241.3 mg/kg bw/day for females. 
</t>
  </si>
  <si>
    <t>NOEL: 1500 ppm. At highest dose (5000 ppm) in males elevated plasma urea concentration, a higher incidence of haematuria and an increased kidney weight was detected. ECHA NOAEL: 5000 ppm.</t>
  </si>
  <si>
    <t>Unknown, 1980</t>
  </si>
  <si>
    <t>Unknown, 1980. Available from ECHA at https://echa.europa.eu/registration-dossier/-/registered-dossier/13768/7/6/2/?documentUUID=986d77e1-3732-4f76-b0e7-30e1d640da59</t>
  </si>
  <si>
    <t>126-86-3</t>
  </si>
  <si>
    <t>2,4,7,9-Tetramethyldec-5-yne-4,7-diol</t>
  </si>
  <si>
    <t xml:space="preserve">Surfynol 104; 2,4,7,9-Tetramethyl-5-decyne-4,7-diol; 5-Decyne-4,7-diol, 2,4,7,9-tetramethyl-
</t>
  </si>
  <si>
    <t>CC(C)CC(C#CC(CC(C)C)(O)C)(O)C</t>
  </si>
  <si>
    <t>1N,2N,3N,4N,6N,7N,9N,10N,23Y,24N,25N,26N,28c(ii)Y</t>
  </si>
  <si>
    <t xml:space="preserve">Oral: capsules
</t>
  </si>
  <si>
    <t xml:space="preserve">0, 200, 250, or 300 mg/kg bw/day for 91 days. Because the dogs had to be gradually acclimated from 50 mg/kg bw/day to higher dose levels of Surfynol 104 to avoid vomiting, the total test period was 130 days. 
</t>
  </si>
  <si>
    <t>ECHA: All dogs survived for the duration of this study with few clinical signs. Occasional dogs in the mid- and high-dose groups exhibited sporadic, compound-related, neurological disturbances (convulsions, tremors, incoordination and/or paralysis) during the study. All other observations, including feed consumption, body weight gains, organ weights (except liver), clinical chemistries, hematology, urinalysis, gross pathology, and histology were judged to reflect no compound-related/ biologically significant changes. This study did not establish a no-observed-effect-level (NOEL) of Surfynol 104 in dogs, since mean liver weights and liver-to-body weight ratios in all Surfynol 104-treated groups were higher than in corresponding control groups. However, since no histological abnormalities were observed in these livers, the liver enlargement was judged to be due to hyperplasia of the hepatic endoplasmic reticulum, where xenobiotic/drug metabolizing enzymes are located. These common adaptive liver changes are generally reversible, after test compound exposure is discontinued. FDA: NOAEL is 200 mg/kg bw/day.</t>
  </si>
  <si>
    <t>Unknown, 1979. Available from ECHA at https://echa.europa.eu/mt/registration-dossier/-/registered-dossier/14379/7/6/2/?documentUUID=fdb77985-3557-4299-9915-44e32829cbee and from EPA (2009) Ethoxylated Acetylenic Diols (JITF CST 19 Inert Ingredients). Human Health Risk Assessment to Support Proposed Exemption from the Requirement of a Tolerance When Used as Inert Ingredients in Pesticide Formulations at https://www.regulations.gov/document/EPA-HQ-OPP-2008-0710-0004</t>
  </si>
  <si>
    <t>16423-68-0</t>
  </si>
  <si>
    <t>Erythrosine</t>
  </si>
  <si>
    <t>FD and C Red No. 3; Erythrosin B; Erythrosine B;  C.I. Acid Red 51 Disodium;2',4',5',7'-tetraiodo-3-oxospiro[2-benzofuran-1,9'-xanthene]-3',6'-diolate</t>
  </si>
  <si>
    <t>C20H6I4Na2O5</t>
  </si>
  <si>
    <t>C1=CC=C2C(=C1)C(=O)OC23C4=CC(=C(C(=C4OC5=C(C(=C(C=C35)I)[O-])I)I)[O-])I.[Na+].[Na+]</t>
  </si>
  <si>
    <t>1N,2N,3N,4Y,5aY,6N,7aY,8N,11N,12eY,13N,15N,16N,17N,18a(ii)Y,47N</t>
  </si>
  <si>
    <t>F1 generation rats at levels of 0.0, 0.1, 0.5, or 1.0% (‘original study’) and 0.0 or 4.0% (‘high-dose study’). The average intakes of the colouring were 0, 49, 251, 507, or 2464 mg/kg bw/day by the male rat and 0, 61, 307, 641, or 302 mg/kg bw/day by the females. Duration for F1: 129 (M) and 128 (F) weeks in the original study and 125 (M) and 122 (F) weeks in the high dose study.</t>
  </si>
  <si>
    <t>No compound-related effects were noted in the in utero phase. Mean body weights of the female F1 rats on 4.0% FD&amp;C Red No. 3 (3029 mg/kg bw/body weight/day) were significantly lower than those of controls throughout the study. Food consumption increased in all treated groups in a dose-related manner. In male rats receiving 4.0% FD&amp;C Red No. 3 (2464 mg/kg/day) thyroid weights were increased, with a mean weight of 92 mg compared to 44 mg for controls, and statistically significant increases in the incidence of thyroid follicular cell hypertrophy, hyperplasia and adenomas were recorded. The NOAELs established in these studies were 0.5% (251 mg/kg/day) for male rats and 1.0% (641 mg/kg/day) for females.</t>
  </si>
  <si>
    <t>Borzelleca et al., 1987</t>
  </si>
  <si>
    <t>Borzelleca, J. F., Capen, C. C., &amp; Hallagan, J. B. (1987). Lifetime toxicity/carcinogenicity study of FD &amp; C Red No. 3 (erythrosine) in rats. Food and chemical toxicology, 25(10), 723-733.</t>
  </si>
  <si>
    <t>302-17-0</t>
  </si>
  <si>
    <t>Chloral hydrate</t>
  </si>
  <si>
    <t>2,2,2-Trichloroethane-1,1-diol; Noctec; Tosyl</t>
  </si>
  <si>
    <t>C2H3Cl3O2</t>
  </si>
  <si>
    <t>C(C(Cl)(Cl)Cl)(O)O</t>
  </si>
  <si>
    <t>1N,2N,3N,4N,6N,7aY and 7g(iii)Y</t>
  </si>
  <si>
    <t>0, 15, 45, or 135 mg/kg bw/day for 124 weeks (males) or 128 weeks (females).</t>
  </si>
  <si>
    <t>Histopathological examination revealed an increased incidence of hepatocellular hypertrophy at the highest exposure in males only (11% in controls versus 28% at the highest exposure, p&lt; 0.01). This finding, graded as minimal to slight in severity, was characterized by a diffuse liver cell enlargement with slightly eosinophilic cytoplasm and was considered by the authors as a first sign of toxicity.</t>
  </si>
  <si>
    <t>Leuschner and Beuscher, 1998</t>
  </si>
  <si>
    <t>dl-Alpha-tocopherol acetate</t>
  </si>
  <si>
    <t>Vitamin E acetate; [2,5,7,8-Tetramethyl-2-(4,8,12-trimethyltridecyl)-3,4-dihydrochromen-6-yl] acetate</t>
  </si>
  <si>
    <t>C31H52O3</t>
  </si>
  <si>
    <t>O=C(Oc2c(c(c1O[C@@](CCc1c2C)(C)CCC[C@@H](C)CCC[C@@H](C)CCCC(C)C)C)C)C</t>
  </si>
  <si>
    <t>1N,2N,3N,4N,6N,7N,9N,10Y,11Y. Acid: 1aY (Class I). Heterocycle: 13N,15N,16N,17N,18bY,47N (Class IV)</t>
  </si>
  <si>
    <t>0, 25, 250, 2500, 10000, or 25000 IU vitamin E (as dl-α-tocopheryl acetate)/kg diet, equivalent to approximately 0, 1.25, 12.5, 125, 500, or 1250 mg/kg bw/day, respectively, for 8 and 16 months</t>
  </si>
  <si>
    <t xml:space="preserve">Body weight gain was depressed at doses of 10000 IU/kg diet and above, and relative heart and spleen weights were increased in this dose group at 8 and 16 months, respectively. In the same dose groups, there was an increase in plasma alkaline phosphatase and a decrease in the bone ash content after 16 months. Prothrombin time was reduced (p &lt; 0.02) at 12 months, but not at 9 or 16 months. Urinary excretion of creatine and creatinine was normal at 11 months. No adverse effects were associated with vitamin E at levels of 2 500 IU/kg diet. The NOAEL can be estimated to be approximately 125 mg/kg bw/day. </t>
  </si>
  <si>
    <t>Yang and Desai, 1977</t>
  </si>
  <si>
    <t xml:space="preserve">Yang NY and Desai ID, 1977. Effect of high levels of dietary vitamin E on hematological indices and 2792
biochemical parameters in rats. Journal of Nutrition, 107, 1410–1417. Summary and discussion are available from EFSA Panel on Food additives and Nutrient Sources added to Food (ANS). (2015). Scientific Opinion on the re‐evaluation of tocopherol‐rich extract (E 306), α‐tocopherol (E 307), γ‐tocopherol (E 308) and δ‐tocopherol (E 309) as food additives. EFSA Journal, 13(9), 4247.
</t>
  </si>
  <si>
    <t>71277-79-7</t>
  </si>
  <si>
    <t>Disodium glycyrrhizinate</t>
  </si>
  <si>
    <t xml:space="preserve">Glycyrrhizinic acid disodium salt; Disodium glycyrrhizin; Disodium;(2S,3S,4S,5R,6R)-6-[(2S,3R,4S,5S,6S)-2-[[(3S,4aR,6aR,6bS,8aS,11S,12aR,14aR,14bS)-11-carboxylato-4,4,6a,6b,8a,11,14b-heptamethyl-14-oxo-2,3,4a,5,6,7,8,9,10,12,12a,14a-dodecahydro-1H-picen-3-yl]oxy]-6-carboxylato-4,5-dihydroxyoxan-3-yl]oxy-3,4,5-trihydroxyoxane-2-carboxylate
 </t>
  </si>
  <si>
    <t>C42H60Na2O16</t>
  </si>
  <si>
    <t>CC1(C2CCC3(C(C2(CCC1OC4C(C(C(C(O4)C(=O)[O-])O)O)OC5C(C(C(C(O5)C(=O)[O-])O)O)O)C)C(=O)C=C6C3(CCC7(C6CC(CC7)(C)C(=O)O)C)C)C)C.[Na+].[Na+]</t>
  </si>
  <si>
    <t>1N,2N,3N,4Y,5aY,6N,7N,9N,10Y,11Y. Fragment with 5 fused rings: 1N,2N,3N,4N,6N,7N,9N,10N,23N,29N,30N,47N (Class IV). Sugar acid: 1fY (Class I)</t>
  </si>
  <si>
    <t xml:space="preserve">B6C3F1 </t>
  </si>
  <si>
    <t>0, 0.04, 0.08, or 0.15% corresponding to 0, 71, 166, or 229 mg/kg bw/day in males and 0, 0.08, 0.15, or 0.3% corresponding to 0, 117, 217, or 407 mg/kg bw/day in females for 96 weeks followed by 14 weeks of observation period</t>
  </si>
  <si>
    <t>Kobuke et al., 1985</t>
  </si>
  <si>
    <t>Kobuke, T., Inai, K., Nambu, S., Ohe, K., Takemoto, T., Matsuki, K., &amp; Tokuoka, S. (1985). Tumorigenicity study of disodium glycyrrhizinate administered orally to mice. Food and chemical toxicology, 23(11), 979-983.</t>
  </si>
  <si>
    <t>79-01-6</t>
  </si>
  <si>
    <t>1,1,2-Trichloroethylene</t>
  </si>
  <si>
    <t>1,1-Dichloro-2-chloroethylene; 1,1,2-Trichloroethene</t>
  </si>
  <si>
    <t>C2HCl3</t>
  </si>
  <si>
    <t>Cl\C=C(/Cl)Cl</t>
  </si>
  <si>
    <t>1N,2N,3N,4N,6N,7aY and 7g(i)Y</t>
  </si>
  <si>
    <t>0, 50, or 250 mg/kg bw/day 4 or 5 days a week for 52 weeks. Dosing schedule (4.5/7) adjusted dose levels: 0, 32, or 161 mg/kg bw/day</t>
  </si>
  <si>
    <t>Evidence of general toxicity was limited to the observation of kidney tubule meganucleocytosis in 47% of males at 250 mg/kg bw/day only; females were not affected. A slight borderline (statistically not significant) increase in leukemias was observed in male rats (the incidence in the control, low and high-dose groups was, respectively, 3.3, 6.7 and 10%).</t>
  </si>
  <si>
    <t>Maltoni et al., 1986</t>
  </si>
  <si>
    <t>Maltoni C, Lefermine G and Cotti G. Archives of Research on Industrial Carcinogenesis (Eds: Maltoni C, Mehlman MA) Vol. 5; 1-393. Pub: Princeton Scientific, Princeton, NJ. 1986. Available from ECHA, European Chemicals Bureau, European Union Risk Assessment Report for Trichloroethylene (2004) at https://echa.europa.eu/documents/10162/83f0c99f-f687-4cdf-a64b-514f1e26fdc0</t>
  </si>
  <si>
    <t>1064-48-8</t>
  </si>
  <si>
    <t>Nigrosine</t>
  </si>
  <si>
    <t>C.I. Acid Black 1; Disodium;(6E)-4-amino-3-[(4-nitrophenyl)diazenyl]-5-oxo-6-(phenylhydrazinylidene)naphthalene-2,7-disulfonate</t>
  </si>
  <si>
    <t>C22H14N6Na2O9S2</t>
  </si>
  <si>
    <t>C1=CC=C(C=C1)N=NC2=C(C3=C(C(=C(C=C3C=C2S(=O)(=O)[O-])S(=O)(=O)[O-])N=NC4=CC=C(C=C4)[N+](=O)[O-])N)O.[Na+].[Na+]</t>
  </si>
  <si>
    <t>1N,2N,3N,4Y,5aY,6N,7N,9N,10N,23N,29Y,33N,34N,35N,47a(ii)Y. Anilin fragment: 35aY,38N,39N,40N,41N,42N,43N,44N,45Y,46N,47N (Class IV), sulfonate fragment: 35 to Q47bY (Class I), p-nitroaniline: 35 to 43a(i)Y (Class IV)</t>
  </si>
  <si>
    <t>0, 0.03, 0.3, or 3.0 % corresponding to approximately 0, 15, 150, or 1,500 mg/kg bw/day</t>
  </si>
  <si>
    <t>Female rats receiving 3.0% in the diet showed significant decrease in growth rate. At 3.0%, theere was a statistically significant increase in mean organ weight (mg/g rat) for liver and kidneys in both sexes, and the spleen for males. Histopathological changes attributed to the toxic effects of the color were noted in the kidneys and testes. Kidney: hyaline casts in both sexes of controls: 2/10, for both sexes at 3%: 4/10; nephritis: 0/10 in controls of both sexes and 2/10 of both sexes at 3%.</t>
  </si>
  <si>
    <t>Allmark et al., 1957</t>
  </si>
  <si>
    <t>Allmark, M. G., Mannell, W. A., &amp; Grice, H. C. (1957). Chronic toxicity studies on food colours: Part III. Observations on the Toxicity of Malachite Green, New Coccine and Nigrosine in Rats. Journal of Pharmacy and Pharmacology, 9(1), 622-628.</t>
  </si>
  <si>
    <t>41372-08-1</t>
  </si>
  <si>
    <t>Alpha-methyldopa sesquihydrate</t>
  </si>
  <si>
    <t>(2S)-2-Amino-3-(3,4-dihydroxyphenyl)-2-methylpropanoic acid;hydrate</t>
  </si>
  <si>
    <t>C10H15NO5</t>
  </si>
  <si>
    <t>O=C(O)C(N)(C)Cc1ccc(O)c(O)c1</t>
  </si>
  <si>
    <t>1N,2N,3N,4N,6N,7N,9N,10N,23N,29Y,33N,34N,35aY,38N,39N,40N,41N,42N,43N,44N,45Y,46N,47N</t>
  </si>
  <si>
    <t>Target concentrations: 0, 3100, 6300, 12500, 25000, or 50,000. Actual concentrations: 0, 3200, 6200, 13100, 25100, or 48800 ppm. These levels correspond to approximately 0, 160, 310, 655, 1255, or 2440 mg/kg bw/day.</t>
  </si>
  <si>
    <t xml:space="preserve">Only 6/10 males at 50000 ppm survived. For female rats, only 3/10 at 50000 ppm and 9/10 at 25000 ppm survived. Male body weights were 46% less at 50000 ppm, 22% less at 25000 ppm, 11% less at 125000 ppm, and 10% less at 6300 ppm compared to controls. Female body weights were 43% less at 50000 ppm and 26% less at 25000 ppm compared to controls. Feed consumption by dose group was lower than that by controls. Compound-related clinical signs of toxicity, which were more severe at levels of 12500 ppm or higher, included lethargy, hyperexcitability, ocular discharge, and rough hair coats. Male relative liver weights at 12500 and 25000 ppm were significantly lower than that of controls. Absolute liver weights of males at 6300 ppm and higher were significantly lower. Minimal to moderate tubular cell regeneration of the renal inner cortex occured in exposed rats of both sexes (males and females: at 12500 ppm and higher); severe pyelonephritis was present in the kidney of 4 high dosed males. Bone marrow hypoplasia in males (25000 ppm and higher) and females (6300 ppm and higher), moderate to severe seminal vesicle and testicular hypoplasia (50,000 ppm males), and minimal to moderate uterine hypoplasia ( at 6300 ppm and higher) were also considered treatment related. </t>
  </si>
  <si>
    <t xml:space="preserve">National Toxicology Program. (1989). Toxicology and carcinogenesis Studies of alpha-methyldopa sesquihydrate (Cas No. 41372-08-1) in F344/N rats and B6C3F1 mice (feed studies). Available from NTP at https://ntp.niehs.nih.gov/ntp/htdocs/lt_rpts/tr348.pdf
</t>
  </si>
  <si>
    <t>6416-68-8</t>
  </si>
  <si>
    <t>Tinopal RBS</t>
  </si>
  <si>
    <t>C.I. Fluorescent Brightener 46; Sodium;5-benzo[e]benzotriazol-2-yl-2-[(E)-2-phenylethenyl]benzenesulfonate; Sodium 4-(2H-naphtho[1,2-d]triazol-2-yl)stilbene-2-sulphonate</t>
  </si>
  <si>
    <t>C24H16N3NaO3S</t>
  </si>
  <si>
    <t>C1=CC=C(C=C1)C=CC2=C(C=C(C=C2)N3N=C4C=CC5=CC=CC=C5C4=N3)S(=O)(=O)[O-].[Na+]</t>
  </si>
  <si>
    <t>1N,2N,3N,4Y,5aY,6N,7N,9N,10Y,11N,12N,13N,15N,16N,17Y,19N,20eY,47N</t>
  </si>
  <si>
    <t>0, 40, 200, or 1000 ppm, 1000 ppm equivalent to 4, 20 or 100 mg/kg bw/day</t>
  </si>
  <si>
    <t>Keplinger, M. L., Fancher, O. E., Lyman, F. L., &amp; Calandra, J. C. (1974). Toxicologic studies of four fluorescent whitening agents. Toxicology and applied pharmacology, 27(3), 494-506. &amp; Lyman, F. L., Schulze, J., Ganz, C. R., Stensby, P. S., Keplinger, M. L., &amp; Calandra, J. C. (1975). Long-term toxicity of four fluorescent whitening agents. Food and cosmetics toxicology, 13(5), 521-527.</t>
  </si>
  <si>
    <t>3567-66-6</t>
  </si>
  <si>
    <t>D&amp;C Red No. 33</t>
  </si>
  <si>
    <t>C.I. Acid Red 33; Acid Fuchsine; 5-Amino-4-hydroxy-3-(phenylazo)-2,7-naphthalenedisulfonic acid disodium salt</t>
  </si>
  <si>
    <t>C16H11N3O7S2Na2</t>
  </si>
  <si>
    <t>C1=CC=C(C=C1)N=NC2=C(C3=C(C=C(C=C3C=C2S(=O)(=O)[O-])S(=O)(=O)[O-])N)O.[Na+].[Na+]</t>
  </si>
  <si>
    <t>1N,2N,3N,4Y,5aY,6N,7N,9N,10N,23N,29Y,33N,34N,35N,47a(ii)Y. Aniline fragment: 35aY,38N,39N,40N,41N,42N,43N,44N,45Y,46N,47N(Class IV).  Sulfonate fragment 33N,34N,35bY,36aY,37N,47bY (Class I)</t>
  </si>
  <si>
    <t>102</t>
  </si>
  <si>
    <t>0, 0.025, 0.05, or 0.2% equivalent to 0, 12, 25, or 102 mg/kg bw/day for males and 0, 15, 31, or 129 mg/kg bw/day for females (SCCP). Chronic study with exposure beginning in utero: at least 24 months.</t>
  </si>
  <si>
    <t>For the F0 of the study, 60 rats/sex were assigned to each treatment level and also to each of two control groups. After receiving the appropriate diets for 60 days, the rats were mated on a 1:1 ratio for one week. Test diet was administered throughout the mating, gestation and lactation period. A minimum of 35 litters per dosage level was used to select 70 rats/sex/group for the F1 study. Beginning at 21 days of birth, pups of a litter were weaned and continued to receive their respective diets. F1: 24 months exposure starting in utero. No adverse effects reported in F0 and F1. Note: In a 24-month study in mice, a LOAEL of 150 mg/kg bw/day was established, but no NOAEL.</t>
  </si>
  <si>
    <t>Benson, 1982</t>
  </si>
  <si>
    <t>4553-89-3</t>
  </si>
  <si>
    <t>Chocolate brown HT</t>
  </si>
  <si>
    <t>Brown HT; Disodium;4-[(2E)-2-[(5E)-3-(hydroxymethyl)-4,6-dioxo-5-[(4-sulfonatonaphthalen-1-yl)hydrazinylidene]cyclohex-2-en-1-ylidene]hydrazinyl]naphthalene-1-sulfonate</t>
  </si>
  <si>
    <t>C27H18N4Na2O9S2</t>
  </si>
  <si>
    <t>c1ccc2c(c1)c(ccc2S(=O)(=O)[O-])/N=N/c3cc(c(c(c3O)/N=N/c4ccc(c5c4cccc5)S(=O)(=O)[O-])O)CO.[Na+].[Na+]</t>
  </si>
  <si>
    <t>1N,2N,3N,4Y,5aY,6N,7N,9N,10N,23N,29Y,33N,34N,35N,47a(ii)Y. Fragment with  sulfonate: 35 to 43N,44N,45Y,46N,47cY(Class II), diamino benzene: 35aY,38N,39N,40N,41N,42N,43N,44N,45Y,46N,47N (Class IV)</t>
  </si>
  <si>
    <t>Tuck (TF1)</t>
  </si>
  <si>
    <t>0, 0.01, 0.1, or 0.5 equivalent to approximately 0, 14, 140 or 700 mg/kg bw/day</t>
  </si>
  <si>
    <t xml:space="preserve">At a dose of 715 mg/kg bw/day a brown coloration of the internal orgns was seen and considered due to the feeding of Brown HT. Furthermore, at the same dose, male mice displayed a slightly reduced body weight gain and a lower heart weight. In females, at the same dose, the packed cell volume and total leucocyte count values (at week 77) were lower than those of controls (treatment relatedness was however considered questionable). In addition, in females at 715 mg/kg bw/day an increased incidence of leucocyte infiltration in the liver and an increase in cystic ovaries was seen. There was no difference in survival between the groups and distribution of tumours was comparable in all groups. No carcinogenic effects were observed for Brown HT-treated groups. The NOAEL was considered to be 143 mg Brown HT/kg bw/day. </t>
  </si>
  <si>
    <t>1420-04-8</t>
  </si>
  <si>
    <t>Clonitralid</t>
  </si>
  <si>
    <t>Niclosamide ethanolamine salt; 2-Aminoethanol;5-chloro-N-(2-chloro-4-nitrophenyl)-2-hydroxybenzamide</t>
  </si>
  <si>
    <t>C15H15Cl2N3O5</t>
  </si>
  <si>
    <t>C1=CC(=C(C=C1[N+](=O)[O-])Cl)NC(=O)C2=C(C=CC(=C2)Cl)O.C(CO)N</t>
  </si>
  <si>
    <t>1N,2N,3N,4N,6N,7aY,8N,33N,34N,35bY,36cY,41N,42N,43N,44N,45Y,46N,47N(Class IV). Ethanolamine: 1N,2N,3N,4N,6N,7N,9N,10N,23Y,24N,25N,26a&amp;b,27N,28N (Class II)</t>
  </si>
  <si>
    <t>0, 274, or 549 ppm for 78 weeks followed by 13 to 14 weeks of observation. These levels correspond to approximately 0, 41.1, or 82.3 mg/kg bw/day.</t>
  </si>
  <si>
    <t xml:space="preserve">Only a very slight depression in mean group body weight depression was observed in high dose mice. </t>
  </si>
  <si>
    <t>National Cancer Institute Carcinogenesis Technical Report Series No. 91, 1978: Bioassay of Clonitralid for Possible Carcinogenicity CAS No. 1420-04-8 NCI-CG-TR-91. Available from NTP at http://ntp.niehs.nih.gov/ntp/htdocs/lt_rpts/tr091.pdf</t>
  </si>
  <si>
    <t>108-60-1</t>
  </si>
  <si>
    <t xml:space="preserve">Bis(2-chloro-1-methylethyl)ether </t>
  </si>
  <si>
    <t xml:space="preserve">1-Chloro-2-(1-chloropropan-2-yloxy)propane; 2,2'-Dichlorodiisopropyl ether
</t>
  </si>
  <si>
    <t>C6H12Cl2O</t>
  </si>
  <si>
    <t>C(C(OC(CCl)C)C)Cl</t>
  </si>
  <si>
    <t>SPF-ICR</t>
  </si>
  <si>
    <t>0, 80, 400, 2000, or 10,000 ppm equivalent to 0, 8.41, 40.1, 198, or 927 mg/kg bw/day for males and 0, 7.58, 35.8, 194, or 961 mg/kg bw/day for females</t>
  </si>
  <si>
    <t>Death appeared after 8 weeks of treatment. At week 52, the cumulative number of deaths in the 10,000-ppm group was 14 males and 22 females, compared to the 3 males and 4 females in the control group. In both sexes of the 10,000-ppm group, a remarkable depression of body weight gain was noted corresponding with the decrease in food consumption. Mild anemia and hemosiderin deposition and increased extramedullary hematopoiesis of the spleen were observed at 13, 2 6 and 52 weeks. Only female mice in the 2,000-ppm group showed a slight inhibition of body weight increase and an anemic tendency. No conspicuous changes attributable to the feeding of DCIP were observed less than in the 2,000-ppm group males and the 400-ppm group females. There was also no significant increase in the incidence of age-related lesions and tumors in any treated groups as compared with those in the control group. Based on these results, it was concluded that the maximum no-effect levels of DCIP were 2, 000 ppm for male mice (198mg/kg/day) and 400 ppm for female mice (35. 8 mg/kg/day).</t>
  </si>
  <si>
    <t>Mitsumori et al., 1979</t>
  </si>
  <si>
    <t>15481-70-6</t>
  </si>
  <si>
    <t>2,6-Toluenediamine dihydrochloride</t>
  </si>
  <si>
    <t>2-Methylbenzene-1,3-diamine dihydrochloride; 2,6-Diaminotoluene dihydrochloride</t>
  </si>
  <si>
    <t>C7H12Cl2N2</t>
  </si>
  <si>
    <t>CC1=C(C=CC=C1N)N.Cl.Cl</t>
  </si>
  <si>
    <t>1N,2N,3N,4Y,5bY,6N,7N,9N,10N,23N,29Y,33N,34N,35aY,38N,39N,40N,41N,42N,43a(ii)Y</t>
  </si>
  <si>
    <t>0, 250, or 500 ppm equivalent to 0, 19, or 40 mg/kg bw/day HCl salt in males and 0, 24, or 48 mg/kg bw/day HCl salt in females (or 0, 12, or 25 mg/kg bw/day in males and 0, 15, or 30 mg/kg bw/day in females for 2,6-toluenediamine) for 103 weeks followed by 1 week of observation</t>
  </si>
  <si>
    <t xml:space="preserve">Body weight was reduced through much of the study in high-dose males, and low and high-dose females, in comparison to controls. The researchers reported that mean body weight gains in females were reduced 17% in the low-dose group and 27% in the high-dose group, compared with controls. No treatmentrelated clinical signs were reported at any dose level in male or female rats. The small decreases in body weight in treated rats are not considered an adverse effect, making the high dose of 500 ppm the NOAEL. </t>
  </si>
  <si>
    <t>NCI, 1980</t>
  </si>
  <si>
    <t>National Cancer Institute Carcinogenesis Technical Report Series No. 200, NTP No. 80-20, 1980. Bioassay of 2,6-Toluenediamine Dihydrochloride for Possible Carcinogenicity (CAS No. 15481-70-6). Available from NTP at https://ntp.niehs.nih.gov/go/tr200. Note for NEL conclusion: EPA (2005) Provisional Peer Reviewed Toxicity Values for 2,6-Toluenediamine at https://cfpub.epa.gov/ncea/pprtv/documents/Toluenediamine26.pdf</t>
  </si>
  <si>
    <t>120-83-2</t>
  </si>
  <si>
    <t>2,4-Dichlorophenol</t>
  </si>
  <si>
    <t>2,4-DCP</t>
  </si>
  <si>
    <t>C6H4Cl2O</t>
  </si>
  <si>
    <t>Clc1cc(Cl)c(O)cc1</t>
  </si>
  <si>
    <t>0, 500, 2000, or 8000 ppm equivalent to 0, 33.4, 134, or 543 mg/kg bw/day in males and 0, 49.1, 194, or 768 mg/kg bw/day in females, respectively. OECD: Total exposure period: 17 to 18 weeks per generations. ATSDR: 28 week of study duration.</t>
  </si>
  <si>
    <t xml:space="preserve">At 500, 2000 and 8000 ppm, mammary swelling was frequently observed in the F0 and F1 females after weaning of their infants. This effect was transient and reversible. No further effect was seen after recovery. This phenomenon could be linked with a hormonal effect, but no difference could be evidenced between the highest dose group and the control in blood hormone levels such as prolactin, estrogen and in histopathology of the mammary gland. At 8000 ppm, in all groups, lower abdomen hair staining was observed. At this dose, male and female food consumption and body weight in both generations, except for F0 males were lower than those in the control groups and the difference were statistically significant during almost the entire study period. Relative weight of the kidney was significantly higher in F0 and F1 males than the control. Moreover, at 8000 ppm a significant increase of relative brain weight was observed in females F0 and in both males and females F1. In the 2000 ppm group, body weight gain of parental females was significantly decreased at the end of the pre-mating period (weeks 8 and 9, associated with a decrease in food consumption) in the F0 generation and during gestation days 0-14 in the F1 generation, however, these effects were transient and very slight and were not considered as adverse effect. The terminal body weight was not affected. Then, it was concluded that NOAEL for systemic toxicity on the parent animals is 2000 ppm (134 mg/kg bw/d for males and 194 mg/kg bw/d for females). In F0 and F1 females, at 2000 ppm and 8000 ppm, the numbers of the implantations and pups delivered were slightly less than those of the control. The effects were statistically significant in the 8000 ppm groups. In the F1 males, in 8000 ppm group, the age of sexual development (preputial separation) was slightly delayed and relative weight of testis was slightly increased. Sperm analyses revealed no treatment-related alterations in any of the treated groups. Therefore, NOAEL for fertility was judged as 500 ppm (33.4 mg/kg bw/d for males and 49.1 mg/kg bw/d for females). </t>
  </si>
  <si>
    <t>Aoyama et al., 2005</t>
  </si>
  <si>
    <t>Aoyama, H., Hojo, H., Takahashi, K. L., Shimizu, N., Araki, M., Harigae, M., ... &amp; Teramoto, S. (2005). A two-generation reproductive toxicity study of 2, 4-dichlorophenol in rats. The Journal of toxicological sciences, 30(Special), S59-78.</t>
  </si>
  <si>
    <t>Alkylate 215 (Benzene, C10-13-alkyl derivs.)</t>
  </si>
  <si>
    <t>Test substance: a mixture of linear decyl- to tridecylbenzenes. Representative substance: Dodecylbenzene</t>
  </si>
  <si>
    <t>C18H30</t>
  </si>
  <si>
    <t>CCCCCCCCCCCCC1=CC=CC=C1</t>
  </si>
  <si>
    <t>127</t>
  </si>
  <si>
    <t xml:space="preserve">0, 5, 50, or 500 mg/kg bw/day in two generation study. F0 animals received a 10-week premating treatment period and were then mated to produce a single litter (total of 127 days); F1 adults were selected from the F1 litters. F1 animals were dosed for 11 weeks before mating to produce a single litter.
</t>
  </si>
  <si>
    <t xml:space="preserve">In the A-215 reproduction study, there was evidence of toxicity in both adults and offspring at the 500 mg/kg/day. dose level. The most consistent effects were depressed weight gains in adults, smaller litters, and fewer live pups; decreased pup survival and lower pup weights were also found at some intervals, as was increased gestation length for the F2 litters. At the 50 mg/kg/day dose level, there was no consistent effect of treatment through the two generations and the two litter intervals in parental or neonatal animals. Decreased pup survival at this level for both litters during the Day 4-21 lactation period was not considered related to treatment because of the lack of a similar effect at the high dose. The slight decrease in pup weights at this level may have been related to treatment. Maternal body weights during gestation and lactation also tended to be lower in the mid-dose group than in controls, although not significantly so. However, the finding of a significant pup weight change only in one generation and time point suggests a marginal effect occurred,if ny. Under the conditions of this study, treatment at the 5 mg/kg bw/day dose level had no observed adverse effects. ECHA NOAEL for reproductive toxicity is 50 mg/kg bw/day for both parental and neonatal animals. Study authors: reproductive NOAEL is 5 mg/kg bw/day and developmental NOAEL is 125 mg/kg bw/day (from another study).
</t>
  </si>
  <si>
    <t>Robinson and Schroeder, 1992</t>
  </si>
  <si>
    <t xml:space="preserve">	
1303-96-4</t>
  </si>
  <si>
    <t>Borax</t>
  </si>
  <si>
    <t>Disodium;3,7-dioxido-2,4,6,8,9-pentaoxa-1,3,5,7-tetraborabicyclo[3.3.1]nonane;decahydrate</t>
  </si>
  <si>
    <t>B4H20Na2O17</t>
  </si>
  <si>
    <t>B1(OB2OB(OB(O1)O2)[O-])[O-].O.O.O.O.O.O.O.O.O.O.[Na+].[Na+]</t>
  </si>
  <si>
    <t>1N,2N,3N,4Y,5N</t>
  </si>
  <si>
    <t>104-week study: 0, 0.051, 0.103, or 0.309% equivalent to average daily intakes of 0, 13, 26, or 77 mg/kg bw/day test material and 0, 1.5, 2.9, or 8.8 mg/kg bw/day boron equivalents. 90-day study: 0, 0.0154, 0.154, or 1.54% in males, equivalent to average daily intakes of 0, 2.9, 35, or 268 mg/kg bw/day test material and 0, 0.34, 4.1, or 32 mg/kg bw/day boron equivalents; in females, to 0, 2.1, 22, or 192 mg/kg bw/day test material; 0, 0.25, 2.6 or 23 mg/kg bw/day boron equivalents.</t>
  </si>
  <si>
    <t xml:space="preserve">104-week study: There were no treatment-related effects on mortality, clinical signs of toxicity, body weight, food consumption, hematology, clinical chemistry, organ weights or gross/microscopic pathology that were considered to be clearly associated with treatment. At 0.302%, one of two males sacrificed at 104 weeks showed testicular atrophy and reduced testicular weight along with no sperm. The study pathologist determined that based on the characteristics of the histological findings, the atrophy was of recent origin and therefore not likely to be treatment-related. A second high dose male had low sperm count; however the reliability of the sperm assessment is unclear since the method for sperm collection was not described, and sperm were seen in this animal at study termination. Slight to moderate findings of atrophy or depression of spermatogenesis were reported in low and mid-dose (1-2/3) dogs, but these effects were not considered likely to be treatment related since a clear dose-response was not observed, slight atrophy was also observed n the control male at 117 weeks, and the effects were not observed at similar dose levels in the dog 90-day studies. Furthermore, no testicular effects were observed in the control or treated males sacrificed at 52 weeks. Examination of excreta and tissues for boron showed that (1) steady-state levels were achieved within 1-2 weeks; (2) tissue accumulation did not occur to a significant level. However, levels in the testes, the main target organ, were not evaluated. One 0.103% female was pregnant and gave birth during week 64 to two live and two dead pups. The NOAEL is 77 mg/kg bw/day borax (8.8 mg/kg/day boron equivalents; HDT). A LOAEL was not established (&gt;77 mg/kg/day). This chronic study is classified as acceptable/nonguideline and, when considered together with the 90-day and 38-week dietary toxicity studies on borax in the dog satisfies the guideline requirement for a chronic oral study. 90-day study: At 1.54% in males, testicular atrophy (complete in 4 males and partial in one) and significantly reduced testes weight (abs/rel., -44%/-45% below controls), slightly but statistically significantly decreased hematocrit/hemoglobin at 13 weeks in both sexes (-15%/-11% males and -6%/-11% females; not reduced at earlier times) and increased hemosiderin pigment in spleen, liver and kidneys was observed. Relative thyroid weights in males were significantly lower at the high dose (-23%) but no effects were seen in females. An increase in the width of the adrenal cortex in females and a slight increase in epithelial nests of the thyroid in males were reported; slightly widened adrenal cortex in females and slightly increased proportion of epithelial nests in males were also reported at 0.154% but were of uncertain toxicological significance and were not used to establish a LOAEL for this study. The report also noted that at 0.154%, 5/5 males showed artifactual distortion of tubules in the outer third of the testes. Based on this description, this observation was not considered an adverse effect of treatment. It was also not observed in the dog 2-year study at similar or higher dose levels. There were no treatment-related changes in mortality, clinical signs of toxicity, body weight, food consumption or clinical chemistries (body weight gains were slightly lower at high dose but overall weights showed no differences). The LOAEL is 1.54% (in males, 268 mg/kg/day test material and 32 mg/kg/day boron equivalents; in females, 192 mg/kg/day test material and 23 mg/kg/day boron equivalents), based on testicular histopathology and slightly decreased hematocrit/hemoglobin. The NOAEL is 0.154% (in males, 35 mg/kg/day test material and 4.1 mg/kg/day boron equivalents; in females, 22 mg/kg/day test material and 2.6 mg/kg/day boron equivalents). </t>
  </si>
  <si>
    <t>Weir and Crews, 1967 &amp; Paynter, 1963</t>
  </si>
  <si>
    <t>Weir, R.J. and Crews, L.M. (1967) Two Year Dietary Feeding – Dogs. Borax (Sodium Tetraborate Decahydrate) and Addendum. Hazleton Laboratories, Inc., Falls Church, VA. Laboratory Project ID 182-104, April 10, 1967 (original study on July 8, 1966). Unpublished report. MRID 40692310. &amp; Paynter, O.E. (1963) 90-Day Dietary Feeding – Dogs with 20 Mule Team Borax (Sodium Tetraborate Decahydrate). Hazleton Laboratories, Inc., Vienna, VA. No study number provided. February 15, 1963. Unpublished report. MRID 40692307. Available from EPA Memorandum (2015). Boric Acid/Sodium Salts of Boric Acid. Human Health Risk Draft Risk Assessment for Registration Review at https://www.regulations.gov/document/EPA-HQ-OPP-2009-0306-0024</t>
  </si>
  <si>
    <t>140-49-8</t>
  </si>
  <si>
    <t>4'-(Chloroacetyl)-acetanilide</t>
  </si>
  <si>
    <t>Acetamide, N-(4-(chloroacetyl)phenyl)-; 1-Acetamido-4-chloroacetylbenzene</t>
  </si>
  <si>
    <t>C10H10ClNO2</t>
  </si>
  <si>
    <t>c1(ccc(cc1)C(=O)CCl)NC(=O)C</t>
  </si>
  <si>
    <t>1N,2N,3N,4N,6N,7aY and 7g(v)Y</t>
  </si>
  <si>
    <t>0, 1000, or 2000 ppm for 42 weeks, followed by no treatment for 15 weeks, followed by 45 weeks of treatment (102 weeks in total), followed by 1 week of observation/no treatment. Adjusting for treatment schedule (87/102), these levels correspond to 0, 42.6, or 85.3 mg/kg bw/day.</t>
  </si>
  <si>
    <t>Bodyweight gain</t>
  </si>
  <si>
    <t>Distinct and consistent dose-related mean body weight depression was apparent in male rats throughout the bioassay. Female rats evidenced dose-related mean body weight depression from week 62 until termination of the bioassay. FDA notes that this is a dietary study and no feed consumption data is available; hence the body weight depression might be due to the unpalatability of the feed. FDA also notes that based on the body weight graphs, the body weight depression in low dose animals of both sexes was NMT 10%. Low dose males even had significantly higher survival rates than controls. Alveolar/bronchiolar neoplasms were observed in a slightly increased incidence in high dose males (it was not statistically significant).</t>
  </si>
  <si>
    <t>National Cancer Institute, Carcinogenesis, Technical Report Series No. 177, 1979. Bioassay of 4'-(Chloroacetyl)-acetanilide for Possible Carcinogenicity CAS No. 140-49-8, NCI-CG-TR-177. Available from NTP at http://ntp.niehs.nih.gov/ntp/htdocs/lt_rpts/tr177.pdf</t>
  </si>
  <si>
    <t>1222-05-5</t>
  </si>
  <si>
    <t>Galaxolide</t>
  </si>
  <si>
    <t>Galoxolide; HHCB; 4,6,6,7,8,8-Hexamethyl-1,3,4,7-tetrahydrocyclopenta[g]isochromene; 4,6,6,7,8,8-Hexamethyl-1,3,4,6,7,8-hexahydrocyclopenta[g]isochromene</t>
  </si>
  <si>
    <t>C18H26O</t>
  </si>
  <si>
    <t>CC1COCC2=CC3=C(C=C12)C(C(C3(C)C)C)(C)C</t>
  </si>
  <si>
    <t>1N,2N,3N,4N,6N,7N,9N,10Y,11N,12N,13N,15N,16N,17N,18a(ii)Y,47N</t>
  </si>
  <si>
    <t>154.6</t>
  </si>
  <si>
    <t>Nominal: 0, 5, 15, 50, or 150 mg/kg bw/day. The mean achieved doses were 0, 5.4, 15.7, 51.8, or 155.8 mg/kg bw/day for males and 0, 5.1, 15.6, 51.9, or 154.6 mg/kg bw/day for females. 13 weeks followed by 4 weeks of recovery.</t>
  </si>
  <si>
    <t>Api et al., 1999</t>
  </si>
  <si>
    <t>Api, A. M., &amp; Ford, R. A. (1999). Evaluation of the oral subchronic toxicity of HHCB (1, 3, 4, 6, 7, 8-hexahydro-4, 6, 6, 7, 8, 8-hexamethylcyclopenta-γ-2-benzopyran) in the rat. Toxicology letters, 111(1-2), 143-149.</t>
  </si>
  <si>
    <t>102-77-2</t>
  </si>
  <si>
    <t>2-(Morpholinothio)benzothiazole</t>
  </si>
  <si>
    <t>Sulfenamide M; 4-(1,3-Benzothiazol-2-ylsulfanyl)morpholine</t>
  </si>
  <si>
    <t>C11H12N2OS2</t>
  </si>
  <si>
    <t>S1C(=NC2=C1C=CC=C2)SN2CCOCC2</t>
  </si>
  <si>
    <t>1N,2N,3N,4N,6N,7N,9N,10Y,12N,13N,15N,16N,17Y,19N,20fY</t>
  </si>
  <si>
    <t xml:space="preserve">Charles River CD
</t>
  </si>
  <si>
    <t xml:space="preserve">Oral: Dietary
</t>
  </si>
  <si>
    <t xml:space="preserve">0, 5, 50, or 400 mg/kg bw/day </t>
  </si>
  <si>
    <t>Both males and females in the 50 and 400 mg dose groups exhibited statistically significant reductions in both body weight gain and food consumption as compared to control animals. Dose-related increases in kidney and liver weights were also observed in these two dose levels. Histopathologic examination of the tissues and organs taken from animals of the control group and the high- and mid-dose groups at sacrifice revealed no treatment-related lesions. Under the conditions of this test, no evidence of chronic toxicity was found. EPA NOAEL: 400 mg/kg bw/day. ECHA NOAEL: 50 mg/kg bw/day based on very slight reduction in body weight gain (and reduction in food consumption) and very slight increase in absolute and/or relative liver and kidney weights at 50 mg/kg bw/day.</t>
  </si>
  <si>
    <t>Monsanto, 1979</t>
  </si>
  <si>
    <t xml:space="preserve">Monsanto HL-79-39, Hazelton Laboratories, 1979. Available for review from EPA Robust Summary Document N-oxydiethylenebenzothiazole-2-sulfenamide CAS # 102-77-2 (2003) at https://ofmpub.epa.gov/oppthpv/document_api.download?FILE=c13323rr.pdf
</t>
  </si>
  <si>
    <t>2784-94-3</t>
  </si>
  <si>
    <t>HC blue no. 1</t>
  </si>
  <si>
    <t xml:space="preserve">2-[N-(2-hydroxyethyl)-4-(methylamino)-3-nitroanilino]ethanol
</t>
  </si>
  <si>
    <t>C11H17N3O4</t>
  </si>
  <si>
    <t>CNC1=C(C=C(C=C1)N(CCO)CCO)[N+](=O)[O-]</t>
  </si>
  <si>
    <t xml:space="preserve">0, 750, 1500, 3000, 6250, or 12500 ppm estimated to provide an intake of 0, 37.5, 75, 150, 312.5, or 625 mg/kg bw/day
</t>
  </si>
  <si>
    <t>Final mean body weights were depressed by 10.8% or 17.3% in male rats fed diets containing 6,250 or 12,500 ppm and by 9.7% in female rats fed diets containing 12,500 ppm. Feed consumption for rats receiving the highest dose was equal to or greater than that of controls. Brown-to-gold pigment granules (unidentified) were found in the cytoplasm of thyroid epithelial cells in 10/10 males and 10/10 females receiving 12,500 ppm and in 5/10 males and 10/10 females receiving 6,250 ppm.</t>
  </si>
  <si>
    <t xml:space="preserve">National Toxicology Program. (1985). NTP Toxicology and Carcinogenesis Studies of HC Blue No. 1 (CAS No. 2784-94-3) in F344/N Rats and B6C3F1 Mice (Feed Studies). National Toxicology Program technical report series, 271, 1-192. Available at http://ntp.niehs.nih.gov/ntp/htdocs/lt_rpts/tr271.pdf
</t>
  </si>
  <si>
    <t>17796-82-6</t>
  </si>
  <si>
    <t>2-Cyclohexylsulfanylisoindole-1,3-dione</t>
  </si>
  <si>
    <t>N-(Cyclohexylthio)phthalimide; Santogard PVI; 1H-Isoindole-1,3(2H)-dione, 2-(cyclohexylthio)-</t>
  </si>
  <si>
    <t>C14H15NO2S</t>
  </si>
  <si>
    <t>C1(CCCCC1)SN1C(C2=CC=CC=C2C1=O)=O</t>
  </si>
  <si>
    <t>0, 50, 150, or 500 mg/kg bw/day for 23 months for males and 24 months for females</t>
  </si>
  <si>
    <t>Body weights and weight gains were significantly reduced in males and females at the high-dose level, 500 mg/kg/day, and thus were considered to be compound-related; decreased body weights of the mid-dose (150 mg/kg/day) males probably reflected an effect of the chemical. Feed consumption was similar in all groups. Non-tumor clinical signs observed in all dose groups consisted primarily of alopecia and skin lesions which were incidental to chemical treatment. Decreased erythrocyte indices in high-dose males and females represented an apparent borderline response to the chemical. Mean absolute and relative organ weights, primarily of the liver, were significantly increased in the high-dose males; in females, the relative hepatic weight was also increased at the high-dose level. Histological lesions attributed to the chemical consisted of benign hepatic adenomas in high-dose females (the response was considered borderline in mid-dose females), hepatic fatty infiltration and bile duct hyperplasia in mid- and high-dose females and hepatic fatty infiltration in high-dose males. Author concluded the NOAEL to be 50 and the LOAEL to be 150 mg/kg bw/day.</t>
  </si>
  <si>
    <t>Monsanto, 1984</t>
  </si>
  <si>
    <t>40601-76-1</t>
  </si>
  <si>
    <t>1,3,5-Triazine-2,4,6(1H,3H,5H)-trione, 1,3,5-tris[[4-(1,1-dimethylethyl)-3-hydroxy-2,6-dimethylphenyl]methyl]-</t>
  </si>
  <si>
    <t>Cyanox CY 1790; Antioxidant 1790; 1,3,5-Tris[(4-tert-butyl-3-hydroxy-2,6-dimethylphenyl)methyl]-1,3,5-triazinane-2,4,6-trione; Tris(4-tert-butyl-3-hydroxy-2,6-dimethylbenzyl) isocyanurate</t>
  </si>
  <si>
    <t>C42H57N3O6</t>
  </si>
  <si>
    <t>CC(C)(C)C1=C(C(=C(C(=C1)C)CN1C(N(C(N(C1=O)CC1=C(C(=C(C=C1C)C(C)(C)C)O)C)=O)CC1=C(C(=C(C=C1C)C(C)(C)C)O)C)=O)C)O</t>
  </si>
  <si>
    <t>0, 25, 100, or 400 mg/kg bw/day</t>
  </si>
  <si>
    <t>Miller, 1977</t>
  </si>
  <si>
    <t>108-78-1</t>
  </si>
  <si>
    <t>Melamine</t>
  </si>
  <si>
    <t>1,3,5-Triazine-2,4,6-triamine; Cyanurotriamide; Cyanuramide</t>
  </si>
  <si>
    <t>C3H6N6</t>
  </si>
  <si>
    <t>C1(=NC(=NC(=N1)N)N)N</t>
  </si>
  <si>
    <t>1N,2N,3N,4N,6N,7N,9N,10Y,11N,12N,13N,15N,16N,17Y,19N,20a(ii)Y,21N,22N,47N</t>
  </si>
  <si>
    <t>0, 750, 1500, 3000, 6000, or 12000 ppm equivalent to approximately 0, 72, 150, 300, 590, or 1300 mg/kg bw/day for males and 0, 84, 150, 300, 600, or 1300 mg/kg bw/day for females (ECHA)</t>
  </si>
  <si>
    <t>Urinary system</t>
  </si>
  <si>
    <t xml:space="preserve">Mean body weight gain was depressed by more than 10% in male rats receiving 6000 or 12,000 ppm compared to controls. Other than stones in the bladder of dosed male rats, no compound-related effects were observed. The incidence of stones was dose related. (Two male rats presented urinary bladder stones at 750 ppm.) Hyperplasia of the transitional epithelium of the bladder was present in 1/10 males receiving 3,000 ppm, in 3/10 receiving 6,000 ppm, and in 9/9 receiving 12,000 ppm. The hyperplastic epithelial changes, which were found only in male rats that had bladder stones, were accompanied by prominent capillaries and occasional edema and scattered mast cells in the submucosa. Kidney changes in male rats were minimal. Dose-related calcareous deposits were observed in the straight segments of the proximal tubules in female rats (controls: 2/10, 750 ppm: 3/10, 1500 ppm: 4/10, 3000 ppm: 10/10, 6000 ppm: 8/10, and 12,000 ppm: 12,000 ppm). </t>
  </si>
  <si>
    <t>135-88-6</t>
  </si>
  <si>
    <t>n-Phenyl-2-naphthylamine</t>
  </si>
  <si>
    <t>N-Phenylnaphthalen-2-amine; Neozone</t>
  </si>
  <si>
    <t>C16H13N</t>
  </si>
  <si>
    <t>N(C1=CC=CC=C1)C1=CC2=C(C=CC=C2)C=C1</t>
  </si>
  <si>
    <t>Target: 0, 2500, 5000, 10000, 20000, or 40000 ppm. Average actual: 0, 2450, 5100, 10225, 19550, or 38750 ppm corresponding to approximately 0, 122.5, 255, 511.25, 977.5, or 1937.5 mg/kg bw/day.</t>
  </si>
  <si>
    <t>4/10 males and 9/10 females died at 40,000 ppm. The final mean body weights of rats that received 10,000, 20,000, and 40,000 ppm was 14, 24, and 40% lower for males and 19, 32, and 44% lower for females, respectively despite of comparable or higher feed consumption in these groups compared to controls. The liver weight to body weight ratios increased with dose and were significantly greater for males at 10,000, 20,000, or 40,000 ppm and for females at 5,000, 10,000, or 20,000 ppm than for the controls. Nephropathy was observed at increased incidences in dosed rats (2/10 females at 10,000 ppm, 4/10 males and 7/10 females at 20,000 ppm, and 7/10 males and 8/10 females at 40,000 ppm). The lesion consisted of degeneration of tubular epithelium and dilated tubules that contained reddish-brown granular material, remnants of tubular epithelial cells, and occasional degenerating leukocytes. Hematopoietic hypoplasia or atrophy of the femoral bone marrow was seen in 7/10 males and 8/10 females at 40,000 ppm and in 2/10 females at 20,000 ppm. Testicular hypospermatogenesis was observed in 2/10 males that received 40,000 ppm. Lymphoid degeneration of the thymus was observed in 4/10 males and 7/10 females that received 40,000 ppm. Lymphoid depletion of the spleen was observed in 2/10 males and 6/10 females that received 40,000 ppm.</t>
  </si>
  <si>
    <t>National Toxicology Program. (1988). NTP toxicology and carcinogenesis studies of N-phenyl-2-naphthylamine (CAS no. 135-88-6) in F344/N rats and B6C3F1 mice (feed studies). National Toxicology Program technical report series, 333, 1-168. Available from NTP at https://ntp.niehs.nih.gov/ntp/htdocs/lt_rpts/tr333.pdf</t>
  </si>
  <si>
    <t>91-20-3</t>
  </si>
  <si>
    <t>Naphthalene</t>
  </si>
  <si>
    <t xml:space="preserve">Naphthalin; Tar camphor; White tar </t>
  </si>
  <si>
    <t>C10H8</t>
  </si>
  <si>
    <t>C1=CC=CC2=CC=CC=C12</t>
  </si>
  <si>
    <t>0, 25, 50, 100, 200, or 400 mg/kg 5 days/week for 13 weeks. Dosing schedule (5/7) adjusted dose levels are 0, 17.9, 35.7, 71.4, 142.9, or 285.7 mg/kg bw/day</t>
  </si>
  <si>
    <t>At the highest dose level, 2/10 males died during the last week of treatment, and rats of both sexes displayed diarrhea, lethargy, hunched posture, and rough coats at intermittent intervals throughout the study. Food consumption was not affected by exposure, but mean decreases in terminal body weight greater than 10% compared with control values were found in several groups of exposed rats; namely, 23% depression in females at 400 mg/kg and a 29% and 12% depression in males at 400 and 200 mg/kg-day, respectively. 94% increase in numbers of mature neutrophils and a 25.1% decrease in numbers of lymphocytes in male 400-mg/kg rats and a 37.2% increase in mature neutrophils in 400-mg/kg females. Histological examinations revealed low incidences of lesions in exposed male kidneys and exposed female thymuses. Decreased body weight was the most sensitive effect noted in this study. EPA IRIS and RED NOAEL: 100 mg/kg. ECHA NOAEL: 200 mg/kg.</t>
  </si>
  <si>
    <t>BCL, 1980</t>
  </si>
  <si>
    <t>79-94-7</t>
  </si>
  <si>
    <t>Tetrabromobisphenol A</t>
  </si>
  <si>
    <t>Bromdian; 2,6-Dibromo-4-[2-(3,5-dibromo-4-hydroxyphenyl)propan-2-yl]phenol</t>
  </si>
  <si>
    <t>C15H12Br4O2</t>
  </si>
  <si>
    <t>CC(C)(C1=CC(=C(C(=C1)Br)O)Br)C1=CC(=C(C(=C1)Br)O)Br</t>
  </si>
  <si>
    <t>0, 10, 100, or 1000 mg/kg bw/day daily (2-generation reproductive study)</t>
  </si>
  <si>
    <t>Multiple (thyroid)</t>
  </si>
  <si>
    <t>In the parental generations, the only effect of treatment with TBBPA was seen in the F1 males at 1000 mg/kg/day and involved lower body weights for several weekly intervals during the study and lower weight gain over the entire week 1-11 premating period. No effect of treatment in either generation was evident from the clinical examinations, estrous cyclicity, reproductive performance, gestation/lactation body weights or food consumption, gestation length, litter data, or from the macroscopic and microscopic evaluations, organ weights, sperm evaluations, and primordial follicle counts. No effect on body weights or body weight gain was seen in the P animals or F1 parental females. Likewise, no adverse effect on food consumption was seen in the treated groups for either generation. No effect of treatment with TBBPA was evident in the F, and F2 pups in regard to body weights, clinical findings, sex ratios, survival to weaning, macroscopic findings, or organ weight data (Day 21 ). No effects on thyroid hormone levels (TSH, T3 and T4) were observed at the 10 mg/kg/day dose level in either generation. At 100 and 1000 mg/kg/day, some treatment-related effects on some thyroid hormone parameters (T3 and T4) were seen. TSH levels were unaffected, however, in either generation. Treatment with TBBPA demonstrated an increased incidence and magnitude of lower T4 values in the l00 and 1000 mg/kg/day groups. P males given 1000 mg/kg/day, and F, males given 100 or 1000 mg/kg/day also had mild reductions in T3 values. In the absence of increases in TSH hormone levels, moderate reductions in circulating serum T4 levels, with only mild decreases in T3 for a few 1000 mg/kg/day P males, and l00 and 1000 mg/kg/day F, males, are suggestive of induction of hepatic T4-uridine diphosphate glucuronyl transferase (UDP-GT) enzymes that increase the removal of thyroxine. TBBPA has been shown in vitro to competatively displace T4 from human transthyretin, a serum carrier protein. The decreases in T4 and T3 observed in this study did not exceed the threshold for stimulation of TSH production. Thus, repeat daily dosing with TBBP A at doses of l00 or 1000 mg/kg/day to P and F1 generation rats resulted in effects on thyroid function, probably secondary to enzyme induction, without alteration in TSH activity. The 10 mg/kg/day dose was determined to be a no observed effect level (NOEL) for TBBPA and its response on thyroid function.</t>
  </si>
  <si>
    <t>Schroeder, 2002</t>
  </si>
  <si>
    <t>33229-34-4</t>
  </si>
  <si>
    <t>HC Blue no.2</t>
  </si>
  <si>
    <t xml:space="preserve">2-[4-[Bis(2-hydroxyethyl)amino]-2-nitroanilino]ethanol; 2,2'-[4-(2-Hydroxyethylamino)-3-nitrophenylimino]diethanol; 2,2'-((4-((2-Hydroxyethyl)amino)-3-nitrophenyl)azanediyl)diethanol
</t>
  </si>
  <si>
    <t>C12H19N3O5</t>
  </si>
  <si>
    <t>OCCNc1ccc(cc1[N+](=O)[O-])N(CCO)CCO</t>
  </si>
  <si>
    <t xml:space="preserve">0, 3100, 6200, 12500, 25000, or 50000 ppm corresponding to approximately 0, 155, 310, 625, 1,250, or 2,500 mg/kg bw/day
</t>
  </si>
  <si>
    <t xml:space="preserve">Final mean body weights relative to those of the controls were depressed 12%-21% in males fed diets containing 6,200-50,000 ppm. Feed consumption by dosed and control rats was not dose related. At necropsy, the thyroid glands were dark in 40-80% of the rats in each dose group; the incidences were dose related. Note for the thyroid gland: in the 2-year study, the incidence of C-cell carcinomas of the thyroid gland increased in male rats (0/50, 3/50, 5/49), but this increase was accompanied by a decrease in C-cell adenomas, and the incidences of C-cell adenomas or carcinomas (combined) were not significantly different. Thus, the C-cell carcinomas were considered unrelated
to HC Blue No.2 administration. (Dose levels tested were 195 or 390 mg/kg bw/day (5000 or 10000 ppm) in males).
</t>
  </si>
  <si>
    <t xml:space="preserve">NTP, 1985
</t>
  </si>
  <si>
    <t xml:space="preserve">National Toxicology Program. (1985). Toxicology and carcinogenesis studies of HC Blue No. 2 in F-344/N rats and B6C3F 1 mice, US Dept. of Health and Human Services. Tech. Rep. Ser., No., 271. Available from NTP at http://ntp.niehs.nih.gov/ntp/htdocs/lt_rpts/tr293.pdf
</t>
  </si>
  <si>
    <t>5307-14-2</t>
  </si>
  <si>
    <t>2-Nitro-p-phenylenediamine</t>
  </si>
  <si>
    <t xml:space="preserve">2-NPPD; 2-Nitro-1,4-phenylenediamine; 1,4-Diamino-2-nitrobenzene
</t>
  </si>
  <si>
    <t>C6H7N3O2</t>
  </si>
  <si>
    <t>C1=CC(=C(C=C1N)[N+](=O)[O-])N</t>
  </si>
  <si>
    <t>1N,2N,3N,4N,6N,7N,9N,10N,23N,29Y,33N,34N,35aY,38N,39N,40N,41N,42N,43a(i)Y</t>
  </si>
  <si>
    <t>0, 550, or 1100 ppm for males and 0, 1100, or 2200 ppm for females for 78 weeks followed by 27 weeks of observation. These levels correspond to approximately 0, 27.5, or 55 mg/kg bw/day in males.</t>
  </si>
  <si>
    <t>Dose-related mean body weight depression was apparent in male rats from week 12 until week 87. Female rats evidenced distinct and consistent dose-related mean body weight depression throughout the bioassay. Note: food consumption is not discussed in the NTP report, and as such this might have been due to unpalatability of food. Also, it was not discussed whether the body weight depression was statistically significant. Looking at the graphs, we estimate the body weight depression to be NMT 10% for low and high dose males and around 12 and 17% for low and high dose females, respectively. The substance was not carcinogenic. At the top dose, there was a statistically significant increase in the incidence of thyroid pigmentation in males.</t>
  </si>
  <si>
    <t>National Cancer Institute (US). Division of Cancer Cause and Prevention. (1979). Bioassay of 2-nitro-p-phenylenediamine for Possible Carcinogenicity. Department of Health, Education, and Welfare, Public Health Service, National Institutes of Health, National Cancer Institute, Division of Cancer Cause and Prevention, Carcinogenesis Testing Program. Available from NTP at http://ntp.niehs.nih.gov/ntp/htdocs/lt_rpts/tr169.pdf.</t>
  </si>
  <si>
    <t>83-88-5</t>
  </si>
  <si>
    <t>Riboflavin</t>
  </si>
  <si>
    <t>Vitamin B2; Lactoflavin; 7,8-Dimethyl-10-[(2S,3S,4R)-2,3,4,5-tetrahydroxypentyl]benzo[g]pteridine-2,4-dione</t>
  </si>
  <si>
    <t>C17H20N4O6</t>
  </si>
  <si>
    <t>CC1=C(C)C=C2N(C[C@H](O)C(O)C(O)CO)C3=NC(=O)NC(=O)C3=NC2=C1</t>
  </si>
  <si>
    <t>1N,2N,3N,4N,6N,7N,9N,10Y,11N,1N,13N,15N,16N,17N,18bY,28N,47N</t>
  </si>
  <si>
    <t>0, 20, 50, or 200 mg/kg bw/day</t>
  </si>
  <si>
    <t>Buser et al., 1995</t>
  </si>
  <si>
    <t>Buser S, Hofmann P, Lina B, Forster S and Zabka S, 1995. Subchronic oral toxicity study with three different qualities of Riboflavin (Ro 01-3131/055 96 % ex fermentation, Ro 01-3131/054 98 % ex fermentation and Ro 01-3131/000 98 % ex synthesis) in rats (Project No 920V94), parts I to III. Unpublished study from TNO Nutrition and Food Institute, Zeist, Netherlands, dated 14 November 1995. Provided by Saqual GmbH, December 2010. Available from EFSA, A. (2013). Panel (EFSA Panel on Food Additive and Nutrient Sources added to food), 2013. Scientific Opinion on the re-evaluation for riboflavin (E 101 (i)) and Riboflavin-50-phosphate (E 101 (ii)). EFSA Journal 2013; 11 (10): 3357, 49 pp.</t>
  </si>
  <si>
    <t>624-18-0</t>
  </si>
  <si>
    <t>p-Phenylenediamine dihydrochloride</t>
  </si>
  <si>
    <t>PPD; Benzene-1,4-diamine dihydrochloride; 1,4-Phenylenediamine dihydrochloride; 1,4-Diaminobenzene dihydrochloride</t>
  </si>
  <si>
    <t>C6H10Cl2N2</t>
  </si>
  <si>
    <t>C1=CC(=CC=C1N)N.Cl.Cl</t>
  </si>
  <si>
    <t>1N,2N,3N,4Y,5bY,6N,7N,9N,10N,23N,29Y,33N,34N,35aY,38N,39N,40N,41N,42N,43a(i)Y</t>
  </si>
  <si>
    <t>0, 625, or 1250 ppm corresponding to approximately 0, 31.25, or 65 mg/kg bw/day</t>
  </si>
  <si>
    <t>Slight mean body weight depression was associated with compound administration in high dose male rats and slight dose-related mean body weight depression was evident in the females.</t>
  </si>
  <si>
    <t xml:space="preserve">National Cancer Institute. (1979). Bioassay of p-phenylenediamine dihydrochloride for possible carcinogenicity. National Cancer Institute carcinogenesis technical report series, 174, 1-107. Available from NTP at https://ntp.niehs.nih.gov/go/tr174 </t>
  </si>
  <si>
    <t>95-95-4</t>
  </si>
  <si>
    <t>2,4,5-Trichlorophenol</t>
  </si>
  <si>
    <t>TCP; Dowicide 2</t>
  </si>
  <si>
    <t>C6H3Cl3O</t>
  </si>
  <si>
    <t>Clc1cc(O)c(Cl)cc1Cl</t>
  </si>
  <si>
    <t>1N,2N,3N,4N,6N,7aY &amp; 7dY</t>
  </si>
  <si>
    <t>0.0, 0.01, 0.03, 0.1, 0.3, or 1.0% equivalent to 0, 10, 30, 100, 300, or 1000 mg/kg bw/day (EPA)</t>
  </si>
  <si>
    <t xml:space="preserve">No adverse effects were observed in either male or female rats maintained at 0.01, 0.03, or 0.1%. Mild diuresis and slight degenerative changes in the liver and kidneys were observed in rats of both sexes in the 3000 ppm (0.3%) and higher doses. The study author considers the pathologic changes in the kidneys and livers to be mild reversible changes; EPA still concluded a NOAEL of 100 and a LOAEL of 300 mg/kg bw/day though. </t>
  </si>
  <si>
    <t>McCollister et al., 1961</t>
  </si>
  <si>
    <t>107-07-3</t>
  </si>
  <si>
    <t>Ethylene chlorohydrin</t>
  </si>
  <si>
    <t xml:space="preserve">2-Chloroethanol; ECH; Glycol chlorohydrin; Ethanol, 2-chloro-  </t>
  </si>
  <si>
    <t>C2H5ClO</t>
  </si>
  <si>
    <t>C(CO)Cl</t>
  </si>
  <si>
    <t>0, 600, 900, or 1350 ppm equivalent to 0, 13.3, 18.4, or 18.3 mg/kg bw/day in males and 0, 16.9, 20.3, or 19.3 mg/kg bw/day in females for the control, low, intermediate, and high dose. Note: due to the significantly lower food consumption at the high dose, the intermediate dose animals consumed more test substance than the high dose animals.</t>
  </si>
  <si>
    <t>In a subchronic feeding study, the max. tolerated dose was ca. 20 mg/kg bw/day (emesis) and no adverse effects were reported at 13.3 mg/kg bw/day in males and 16.9 mg/kg bw/day in females. Severe emesis at the mid and high dose level was accompanied by reduced body weight.</t>
  </si>
  <si>
    <t>Oser et al., (1975)</t>
  </si>
  <si>
    <t>Oser, B. L., Morgareidge, K., Cox, G. E., &amp; Carson, S. (1975). Short-term toxicity of ethylene chlorohydrin (ECH) in rats, dogs and monkeys. Food and Cosmetics Toxicology, 13(3), 313-315.</t>
  </si>
  <si>
    <t>51481-61-9</t>
  </si>
  <si>
    <t>Cimetidine</t>
  </si>
  <si>
    <t>1-Cyano-2-methyl-3-[2-[(5-methyl-1H-imidazol-4-yl)methylsulfanyl]ethyl]guanidine; Tagamet, Eureceptor; Tametin</t>
  </si>
  <si>
    <t>C10H16N6S</t>
  </si>
  <si>
    <t>CC1=C(N=CN1)CSCC/N=C(\NC)/NC#N</t>
  </si>
  <si>
    <t>1N,2N,3g(ii)Y and g(ix)Y</t>
  </si>
  <si>
    <t>0, 41, 144, 336, or 504 mg/kg bw/day</t>
  </si>
  <si>
    <t>Liver and prostate</t>
  </si>
  <si>
    <t>504 mg/kg bw/day: marked tachycardia after dosing and rapid weight loss during the first 2 weeks. Two dogs had to be killed before the end of the test because of deterioration of their clinical condition. In these two dogs histological examination showed centrilobular degeneration in the liver and renal tubular nephrosis. Both dogs had high serum transaminases, and one dog had a high serum alkaline phosphatase, in blood samples taken immediately before they were killed. Occasional, but not progressive, elevations of serum transaminases and serum alkaline phosphatase were seen in other dogs in this dose group and minor degenerative changes were observed in the centrilobular areas of the liver in animals killed after 6 months’ dosing with 504 mg/kg bw/day. Such changes were not observed at lower doses and, in the top-dose group dogs killed after 12 months, no treatment-related histological changes were seen in the liver, despite the biochemical changes observed earlier, indicating that the slight changes seen at 6 months were not progressive. Of the dogs killed after 6 months’ dosing, all of the males receiving cimetidine at all dose levels showed a reduction in the development of the prostate. In the dogs killed at 1 year the reduction in the size of the prostate was found to have been progressive. Some reduced development of glandular elements of the prostate was seen in all males in the two higher-dose groups (504 and 336 mg/kg) and in two of six males receiving 114 mg/kg. Apart from this, the dogs receiving 114 mg/kg showed no other effects attributable to cimetidine, and no effects attributable to cimetidine were observed after 12 months’ dosing with 41 mg/kg bw/day.</t>
  </si>
  <si>
    <t>Leslie &amp; Walker, 1977</t>
  </si>
  <si>
    <t>Leslie, G. B., &amp; Walker, T. F. (1977). A toxicological profile of cimetidine. In Cimetidine (pp. 24-33). Amsterdam &amp; Oxford: Excerpta medica.</t>
  </si>
  <si>
    <t>95-88-5</t>
  </si>
  <si>
    <t>4-Chlororesorcinol</t>
  </si>
  <si>
    <t>4-Chlorobenzene-1,3-diol; p-Chlororesorcinol</t>
  </si>
  <si>
    <t>C6H5ClO2</t>
  </si>
  <si>
    <t>C1=CC(=C(C=C1O)O)Cl</t>
  </si>
  <si>
    <t>0, 35, 70, or 210 mg/kg bw/day daily for 13 weeks followed by 4 weeks of observation</t>
  </si>
  <si>
    <t>Due to the short and transient occurrence of the toxic signs observed in high dose animals (incl. spasm/tremor, hunched posture, abnormal gait, and salivation) after daily administrations, these findings could not be confirmed an the detailed weekly assessments. No relevant clinical signs were observed in animals of groups 1 (control), 2 (35 mg/kg), and 3 (70 mg/kg). A minimally depressed red blood cell count (RBC) was recorded at treatment end for high dose females. In high dose males, higher values were recorded for absolute and relative reticulocyte counts (Reti) at treatment and recovery end. However, a level of statistical significance was attained for high dose females at treatment end only. In addition, a shift in the reticulocyte maturity index included lower values for L Reti and higher values for M Reti and H Reti at the end of the treatment and recovery periods, when compared to the control values. However, due to the extreme control values, these effects on the reticulocyte population remain of doubtful toxicological relevance. A minimal effect on lipid metabolism parameters in high dose males at treatment end was substantiated by higher values for cholesterol, triglycerides, and phospho-lipids. Minimal but significant changes were recorded for the electrolyte parameters Na+ (increased at treatment end in mid and high dose males and females), K+ (increased at treatment end in high dose females), Cl- (increased at treatment end in males and females of the low, mid, and high dose groups), and P04-in (depressed in high dose females at treatment end). However, all these electrolyte concentrations were within their historical control ranges and completely regressed during recovery. Nevertheless, the practically identical effects on males and females corroborates a treatment-related effect of a non-adverse nature.</t>
  </si>
  <si>
    <t>Unknown, 2005. Available from ECHA at https://echa.europa.eu/registration-dossier/-/registered-dossier/21391/7/6/2/?documentUUID=1d758f0b-c0f9-4101-9074-ec55a107aa2c</t>
  </si>
  <si>
    <t>288-88-0</t>
  </si>
  <si>
    <t>1,2,4-Triazole</t>
  </si>
  <si>
    <t>1H-1,2,4-triazole</t>
  </si>
  <si>
    <t>C2H3N3</t>
  </si>
  <si>
    <t>N1N=CN=C1</t>
  </si>
  <si>
    <t>1N,2N,3N,4N,6N,7N,9N,10Y,11N,12N,13N,15N,16N,17Y,19N,20a(i)Y</t>
  </si>
  <si>
    <t>Wistar [Crl:WI[Glx/BRL/Han]IGS BR]</t>
  </si>
  <si>
    <t>0, 250, 500, 3000, or 1000/4000 ppm (1000 ppm for the first 4 weeks and 4000 ppm, thereafter) equivalent to 0, 16, 33, 183, or 210 mg/kg bw/day for males and 0, 19, 41, 234, or 275 mg/kg bw/day for females</t>
  </si>
  <si>
    <t>Combined short-term study of toxicity and neurotoxicity. Tremors were observed in one female from the group at 1000/4000 ppm. No other treatment related clinical signs of toxicity were observed in any rat during exposure, or during daily and weekly examinations. Beginning on approximately day 42, body weight was significantly or slightly decreased in both sexes at 1000/4000 ppm (92‒96% of control value) and at 3000 ppm (93‒96% of control value). Final body weight was 7% and 6% lower than values for controls in males and females at 3000 ppm, respectively; while reductions compared to control of 8% and 5% were noted at 1000/4000 ppm in males and females, respectively. Overall (days 0–91), body-weight gain was significantly decreased in males and females (79% of control value) at 1000/4000 ppm and in males (82% of control value) and females (81% of control value) at 3000 ppm. Food consumption in treated rats was comparable to that of the control group for most treated rats, with increased consumption in males and females at the highest dose during the latter half of the exposure period. Ophthalmoscopic examinations at termination revealed retinal degeneration in 4 out of 20 males and 2 out of 20 females at 3000 ppm, in 5 out of 20 males and females at 1000/4000 ppm compared with 2 out of 20 males in the control group and no females in the control group. There was a slight increase in numbers of corpora lutea in females at 3000 ppm and 1000/4000 ppm; although not statistically significant, this is consistent with similar findings in a study of reproductive toxicity. Absolute brain weight was significantly decreased in males and females at 3000 ppm (93–95% of control value), significantly decreased in males at 1000/4000 ppm (94% of control value) and non-significantly decreased in females at 1000/4000 ppm (94% of control value). Analysis of the activity of selected hepatic enzymes indicated slightly increased activities in males and females at 3000 and 1000/4000 ppm. In the FOB, effects were observed in males and females at 1000/4000 and 3000 ppm with the incidence and severity increased at week 8. Males were more severely affected than females. The effects, which were not observed during pre-treatment testing or in rats in the control group, included ungroomed appearance, red nasal and lacrimal stain, yellow-stained urine, muscle fasciculations, tremors, gait incoordination, decreased activity in the open field, decreased rearing, uncoordinated righting reflex and increased foot-splay. A decrease in motor and locomotor activity was also observed in males at 3000 ppm, during week 4 only. At necropsy, terminal body weight in the neurotoxicity groups was non-significantly decreased in males and females at 1000/4000 (93–94% of control value) and 3000 ppm (94% of control value). Fixed absolute brain weight was significantly decreased in males and females at 1000/4000 ppm (95% of control value) and nonsignificantly decreased in both sexes at 3000 ppm (96% of control value). On microscopic examination, nerve-fibre degeneration was observed in multiple peripheral nerves (sciatic, tibial, sural), in the Gasserian and dorsal root ganglia and in the spinal nerve roots with increased incidence and severity in males and females at 1000/4000 and 3000 ppm as compared with the control group. Males were more severely affected than females. In the brain, lesions were found in the more anterior dorsal cerebellum (level 7) in males and females at 1000/4000 ppm and 3000 ppm. The lesions included mineralization, axonal degeneration, degeneration/necrosis and nerve-fibre degeneration in males but were limited to degeneration/necrosis and nerve-fibre degeneration in females. In females at 1000/4000 ppm, an increase in nerve-fibre degeneration was also reported in brain levels 4 and 5. The LOAEL for toxicity/neurotoxicity was 3000 ppm, equal to 183 mg/kg bw per day, on the basis of decreased body weight and body-weight gain, FOB changes, decreased absolute brain weight, and increased incidence of neuropathology findings in the peripheral and central nervous system. The NOAEL was 500 ppm, equal to 33 mg/kg bw per day. Note: similar NOAEL in a 91-day study: 37.9 and 54.2 mg/kg bw per day in males and females, respectively, on the basis of retarded body-weight development, temporary slight effects on the central nervous system (CNS), decreases in erythrocyte parameters (males only) and hepatocellular fat accumulation (males only) at 2500 ppm (equivalent to 212.3 and 266.7 mg/kg bw per day for males and females, respectively.</t>
  </si>
  <si>
    <t>Wahle &amp; Sheets, 2004</t>
  </si>
  <si>
    <t>95-49-8</t>
  </si>
  <si>
    <t>2-Chlorotoluene; 1-Chloro-2-methylbenzene</t>
  </si>
  <si>
    <t>ClC1=C(C=CC=C1)C</t>
  </si>
  <si>
    <t>Harlan</t>
  </si>
  <si>
    <t>0, 20, 80, or 320 mg/kg bw/day for 103 or 104 days</t>
  </si>
  <si>
    <t>At doses of 80 and 320 mg/kg/day, male rats developed a statistically significant decrease in mean body weight gain (15% and 22%, respectively) and an increase in adrenal weight. Increased heart and testes weights, an increase in white blood cell (WBC) count, and a decrease in prothrombin time were observed in males at the 320 mg/kg/day dose level. At the 80 mg/kg/day dose, blood urea nitrogen (BUN) was increased in males.</t>
  </si>
  <si>
    <t>Gibson et al., 1974</t>
  </si>
  <si>
    <t>2832-40-8</t>
  </si>
  <si>
    <t>C.I. disperse yellow</t>
  </si>
  <si>
    <t xml:space="preserve">Disperse yellow 3; N-{4-[(2-Hydroxy-5-methylphenyl)diazenyl]phenyl}acetamide </t>
  </si>
  <si>
    <t>C15H15N3O2</t>
  </si>
  <si>
    <t>CC1=CC(N=NC2=CC=C(C=C2)NC(=O)C)=C(O)C=C1</t>
  </si>
  <si>
    <t>1N,2N,3N,4N,6N,7N,9N,10N,23N,29Y,33N,34N,35bY,36cY,41N,42N,43N,44N,45Y,46N,47N</t>
  </si>
  <si>
    <t>0, 1250, 2500, 5000, 10000, or 20000 ppm corresponding to approximately 0, 62.5, 125, 250, 500, or 1000 mg/kg bw/day</t>
  </si>
  <si>
    <t>Weight gain depression for male and mice receiving 5,000 ppm or higher was greater than 10% and for females receiving 10,000 ppm or higher. Hemosiderosis of the renal tubular epithelium was observed in all mice receiving 10,000 or 20,000 ppm; hemosiderosis of the spleen was observed in all mice receiving 5,000 ppm or more; and cytoplasmic swelling of the centrilobular hepatocytes was observed in 6/10 males and 6/10 females receiving 10,000 ppm and in 10/10 males and 8/10 females receiving 20,000 ppm.</t>
  </si>
  <si>
    <t>National Toxicology Program. (1982). Carcinogenesis Bioassay of Disperse Yellow 3 (CAS No. 2832-40-8) in F344 Rats and B6C3F1 Mice (Feed Study). National Toxicology Program technical report series, 222, 1-182. Available at http://ntp.niehs.nih.gov/ntp/htdocs/lt_rpts/tr222.pdf</t>
  </si>
  <si>
    <t>541-85-5</t>
  </si>
  <si>
    <t>5-Methylheptan-3-one</t>
  </si>
  <si>
    <t>5-Methyl-3-heptanone; 2-Methylbutyl ethyl ketone</t>
  </si>
  <si>
    <t>CCC(C)CC(=O)CC</t>
  </si>
  <si>
    <t>59</t>
  </si>
  <si>
    <t>0, 82, 410, or 820 mg/kg bw/day 5 days/week. Dosing schedule (5/7) adjusted dose levels are 0, 59, 293, or 586 mg/kg bw/day (note: only males tested)</t>
  </si>
  <si>
    <t>Neurotoxicity</t>
  </si>
  <si>
    <t>In the high-dose group depression of activity, gait disturbances, reductions in food consumption and body weight gain were observed; moreover, results indicated peripheral neuropathy. Similar clinical signs and functional deficits were observed less frequently and with reduced severity in the mid-dose group. No functional deficits were observed in the low-dose group animals. Examinations of the sciatic and tibial nerves from high-dose animals revealed lesions typical of the “giant” axonal neuropathy produced by gamma-diketones. Changes observed in the mid-dose group animals reflected the occurrence of reparative processes in the nerves. Nerves from the low-dose group animals did not show any evidence of pathology attributable to treatment. Based on behavioural effects and microscopic changes occurring at 410 and 820 mg/kg, the NOAEL for methyl-5-heptan-3-oneinduced neurotoxicity was 82 mg/kg.</t>
  </si>
  <si>
    <t>IBM Corp., 1989</t>
  </si>
  <si>
    <t>2814-77-9</t>
  </si>
  <si>
    <t>D&amp;C Red No. 36</t>
  </si>
  <si>
    <t>C.I. Pigment Red 4; Flaming Red; 1-[(2-Chloro-4-nitrophenyl)azo]-2-naphthalenol; 1-[(2-Chloro-4-nitrophenyl)diazenyl]naphthalen-2-ol</t>
  </si>
  <si>
    <t>C16H10N3O3
Cl</t>
  </si>
  <si>
    <t>C1=CC=C2C(=C1)C=CC(=C2N=NC3=C(C=C(C=C3)[N+](=O)[O-])Cl)O</t>
  </si>
  <si>
    <t>1N,2N,3N,4N,6N,7aY,8N,33N,34N,35N,47N</t>
  </si>
  <si>
    <t>Kupradinun et al., 2002</t>
  </si>
  <si>
    <t>Kupradinun, P., Rienkijakaru, M., Tanyakaset, M., Tepsuwan, A., &amp; Kusamran, W. R. (2002). Carcinogenicity Testing of the Cosmetic Dye: D and C Red No. 36. Asi. Pac. J. of Canc. Pre, 3, 55-60.</t>
  </si>
  <si>
    <t>6197-30-4</t>
  </si>
  <si>
    <t>Octocrylene</t>
  </si>
  <si>
    <t>Octocrilene; 2-Ethylhexyl 2-cyano-3,3-diphenylacrylate; 2-Ethylhexyl 2-cyano-3,3-diphenylprop-2-enoate; 2-Propenoic acid, 2-cyano-3,3-diphenyl-, 2-ethylhexyl ester</t>
  </si>
  <si>
    <t>C24H27NO2</t>
  </si>
  <si>
    <t>CCCCC(CC)COC(=O)C(=C(C1=CC=CC=C1)C2=CC=CC=C2)C#N</t>
  </si>
  <si>
    <t>0, 750, 2250, 4500, or 15000 ppm equivalent to approximately 0, 53, 163, 315, or 1027 mg/kg bw/day in males and 0, 63, 187, 365, or 1143 mg/kg bw/day in females. Mean doses in all animals were 0, 58, 175, 340, or 1085 mg/kg bw/day.</t>
  </si>
  <si>
    <t xml:space="preserve">340 mg/kg bw/day group had an increase in platelets, total protein and globulins in the females, decrease in alanine aminotransferase and aspartate aminotransferase in the females,and a decrease in total bilirubin in both sexes.  Increased absolute and relative liver weights in female rats in addition to hypertrophy of periacinar hepatocytes in both sexes, hypertrophy of centriacinar hepatocytes in males, minimal or slight hypertrophy of the thyroid follicular epithelium and associated pale staining colloid in both sexes. At the higher dose additional hematological changes, organ weights, pathology and histopathology findings observed. Body weight was impaired in high dose males and females, resulting in reduced values of 10/ 8% (males / females) at the end of the study. Body weight change was impaired in high dose males and females resulting in reduced values of 16/15 % (males/females) at the end of the study. The overall food consumption was reduced in high dose males and females, the values being about 13 and 10% below the control values, respectively. 
</t>
  </si>
  <si>
    <t>139-94-6</t>
  </si>
  <si>
    <t>Nithiazide</t>
  </si>
  <si>
    <t xml:space="preserve">Hepzide; 1-Ethyl-3-(5-nitrothiazol-2-yl)urea
</t>
  </si>
  <si>
    <t xml:space="preserve">C6H8N4O3S
</t>
  </si>
  <si>
    <t>CCNC(=O)NC1=NC=C(S1)[N+](=O)[O-]</t>
  </si>
  <si>
    <t>1N,2N,3f(iv)Y and 3h(iii)Y</t>
  </si>
  <si>
    <t xml:space="preserve">0, 625, or 1250 ppm calculated to provide an intake 0, 31.75, or 62.5 mg/kg bw/day for 38 weeks only, and as a result of a shortage of nithiazide, the animals were not fed the dosed feed for the next 9 weeks. The dosed feed diet was then resumed and continued for 56 weeks, after which time a 1-week observation period followed. 
</t>
  </si>
  <si>
    <t xml:space="preserve">For both male and female rats there was slight, although distinct, dose-related mean body weight depression. (No food consumption data provided.) For female rats the Cochran-Armitage test indicated a significant positive association between dosage and the incidences of a combination of fibroadenomas or cystadenomas NOS of the skin, subcutaneous tissue, and mammary gland. This was only statistically significant at the high dose level. In female rats the Cochran-Armitage test for association between dosage and incidence was significant for a combination of chromophobe adenomas and acidophil adenomas of the pituitary (P = 0.034) and also for endometrial stromal polyps of the uterus (P = 0.039). However, in both cases, the Fisher exact tests comparing the high dose group to the control and the low dose group to the control were not significant.
</t>
  </si>
  <si>
    <t xml:space="preserve">NCI, 1979
</t>
  </si>
  <si>
    <t xml:space="preserve">National Cancer Institute Carcinogenesis Technical Report Series No. 146, 1979. Bioassay of Nithiazide for Possible Carcinogenicity (CAS No. 139-94-6) NCI-CG-TR-146. Available from NTP at http://ntp.niehs.nih.gov/ntp/htdocs/lt_rpts/tr146.pdf
</t>
  </si>
  <si>
    <t>1918-02-1</t>
  </si>
  <si>
    <t>Picloram</t>
  </si>
  <si>
    <t>4-Amino-3,5,6-trichloropyridine-2-carboxylic acid; 4-Amino-3,5,6-trichloropicolinic acid</t>
  </si>
  <si>
    <t>C6H3Cl3N2O2</t>
  </si>
  <si>
    <t>ClC1=C(Cl)C(N)=C(Cl)C(C(O)=O)=N1</t>
  </si>
  <si>
    <t>1N,2N,3N,4N,6N,7aY,8N,11N,12N,13N,15N,16N,17Y,19N,20a(ii)Y,21N,22N,47N</t>
  </si>
  <si>
    <t>0, 7, 35, or 175 mg/kg bw/day</t>
  </si>
  <si>
    <t xml:space="preserve">The LOEL is 175 mg/kg/day based on increased liver
weight (absolute and relative). The NOEL is 35 mg/kg/day. </t>
  </si>
  <si>
    <t>Young, 1988</t>
  </si>
  <si>
    <t>101-21-3</t>
  </si>
  <si>
    <t>Chloropropham</t>
  </si>
  <si>
    <t xml:space="preserve">Propan-2-yl N-(3-chlorophenyl)carbamate
</t>
  </si>
  <si>
    <t xml:space="preserve">C10H12ClNO2
</t>
  </si>
  <si>
    <t xml:space="preserve">3.51
</t>
  </si>
  <si>
    <t>CC(C)OC(=O)NC1=CC(=CC=C1)Cl</t>
  </si>
  <si>
    <t>0, 30, 100, 500, or 1000 mg/kg bw/day</t>
  </si>
  <si>
    <t xml:space="preserve">100
</t>
  </si>
  <si>
    <t>Survival was not adversely affected by treatment. In fact, survival showed a dose-related increase with increasing dose. Body weight gain was reduced at the two highest dose levels. Indications of erythrocyte destruction or loss were evident at 100 mg/kg/day and higher. Erythrocyte count, hematocrit, and hemoglobin were decreased. Hematopoiesis in bone marrow and splenic hemosiderosis were increased. Additional compensatory changes or consequences of the anemia were observed at 500 mg/kg/day and above. The findings included increased reticulocyte count, increased hematopoiesis (liver, spleen, bone marrow), increased spleen weight, pigment accumulation in liver and kidney tubules, and presence of bilirubin in urine. At the two highest doses, blood was dark with a brown tint suggestive of methemoglobinemia (but unconfirmed). Morphological study of erythrocytes revealed crenated and polychromatic cells at the two highest dose levels. Crenated cells (associated with erythrocyte destruction) were most marked early in treatment whereas polychromatic cells (associated with compensation) were most marked later in the study. Cholesterol levels were increased at 500 and 1000 mg/kg/day. The only neoplastic lesion related to treatment was benign testicular Leydig cell tumor. The incidence showed a dose-related trend and was significantly increased (pair-wise comparison) at the highest dose. The incidence of focal hyperplasia of Leydig cells showed a similar dose-response relationship. EPA RED: The NOEL was 30 mg/kg/day, and the LOEL was 100 mg/kg/day based on the hematological effects.</t>
  </si>
  <si>
    <t>Botta, 1993</t>
  </si>
  <si>
    <t>95-31-8</t>
  </si>
  <si>
    <t>N-Tert-Butyl-2-benzothiazolesulfenamide</t>
  </si>
  <si>
    <t>C11H14N2S2</t>
  </si>
  <si>
    <t>CC(C)(C)NSC1=NC2=CC=CC=C2S1</t>
  </si>
  <si>
    <t>1N,2N,3N,4N,6N,7N,9N,10Y,11N,12N,13N,15N,16N,17Y,19N,20d(ii)Y,21N,22N,47N</t>
  </si>
  <si>
    <t>All animals survived the treatment period. changes appearently associated with the test substance exposure at 1000 mg/kg bw/day included increased urine specific gravity and decreased body weights among males. Females at this dose level had stained abdomens, increased urine specific gravity, elevated cholesterol values, and increased liver weights. Middle dose level (300 mg/kg/day) males had decreased body weight and females had increased urine specific gravity. Food consumption in dosed and undosed animals was similar. The lowest dose leve (100 mg/kg/day) produced no toxicologically significant changes.</t>
  </si>
  <si>
    <t>Unknown, 1985</t>
  </si>
  <si>
    <t>105-11-3</t>
  </si>
  <si>
    <t>p-Quinone dioxime</t>
  </si>
  <si>
    <t>1,4-Benzoquinone dioxime; P-Benzoquinonedioxime; N-(4-nitrosophenyl)hydroxylamine</t>
  </si>
  <si>
    <t>C6H6N2O2</t>
  </si>
  <si>
    <t>C1=CC(=NO)C=CC1=NO</t>
  </si>
  <si>
    <t>0, 375, or 750 ppm corresponding to approximately 0, 18.25, or 37.5 mg/kg bw/day for 104 weeks followed by 1 week of observation</t>
  </si>
  <si>
    <t>Bodyweight and urinary bladder</t>
  </si>
  <si>
    <t>Distinct dose-related mean body weight depression was observed among rats. Geriatric progressive kidney changes were present which appeared generally more severe in dosed animals, especially males. The principal lesion was tubular nephropathy resulting in concomitant regenerative changes. Hyperplasia of the transitional epithelium lining the renal pelvis was observed in 14 high dose males and 4 high dose females. In female rats the Cochran-Armitage test indicated a significant (P = 0.003) positive association between dose and the combined incidence of transitional-cell carcinomas, transitional-cell papillomas or squamous-cell carcinomas of the urinary bladder. This was supported by the Fisher exact test comparing the high dose group to the control group with a significant probability level of P = 0.012. For transitional-cell carcinomas alone, the Cochran-Armitage test indicated a significant (P = 0.011) positive association between dose and incidence but neither of the Fisher exact tests was significant.</t>
  </si>
  <si>
    <t>National Cancer Institute. (1979). Bioassay of p-Quinone dioxime for possible carcinogenicity (CAS No. 105-11-3). National Toxicology Program technical report series, 179, 1-115. Available from NTP at http://ntp.niehs.nih.gov/ntp/htdocs/lt_rpts/tr179.pdf</t>
  </si>
  <si>
    <t xml:space="preserve"> 271-89-6</t>
  </si>
  <si>
    <t>Benzofuran</t>
  </si>
  <si>
    <t>2,3-Benzofuran; Coumarone; 1-Benzofuran</t>
  </si>
  <si>
    <t>C8H6O</t>
  </si>
  <si>
    <t>C=1OC2=C(C1)C=CC=C2</t>
  </si>
  <si>
    <t>1N,2N,3N,4N,6N,7N,9N,10Y,11N,12N,13N,15N,16N,17Y,19N,20d(i)Y</t>
  </si>
  <si>
    <t>0, 31.25, 62.5, 125, 250, or 500 mg/kg bw/day 5 days a week. Dosing schedule adjusted (5/7) dose levels are 0, 22.3, 44.6, 89.3, 179, or 357 mg/kg bw/day.</t>
  </si>
  <si>
    <t xml:space="preserve">1/10 female died at the two top dose levels. At the top dose level, the final body weight of females was 11% lower than that of controls. For males, at 125, 250, and 500 mg/kg bw/day, the final body weight were 11, 17, and 27% lower than that of controls. Reduced motor activity was observed for both males and females that received 125, 250, or 500 mg/kg. Compound-related lesions were present in the liver, kidney, and adrenal glands. Necrosis of hepatocytes occurred in the liver of male and female rats that received 250 or 500 mg/kg benzofuran and in males that received 125 mg/kg. The lesions consisted of minimal centrilobular degeneration and necrosis of individual hepatocytes throughout the liver parenchyma; some increased mitotic activity was also evident. Nephropathy occurred with increased severity in male rats that received 250 or 500 mg/kg. Histologically, the nephropathy was characterized by foci of tubular regeneration and dilated tubules containing hyaline casts. These changes are consistent with spontaneous nephropathy that was exacerbated in male rats in the 250 and 500 mg/kg groups. Nephropathy similar to that present in males occurred with minimal-to-mild severity in female rats that received 250 or 500 mg/kg but was not observed in vehicle controls or in lower dose groups of female rats. Cytoplasmic vacuolization of the adrenal cortex occurred in all male and female rats that received 500 mg/kg. Note: age related nephropathy and potential alpha 2u-globulin phenomena observed in the 2-year study in males. </t>
  </si>
  <si>
    <t>National Toxicology Program (1989). Toxicology and carcinogenesis studies of benzofuran (CAS No. 271-89-6) in F344/N rats and B6C3f1 mice (gavage studies). Technical report series (No. PB-90-231127/XAB; NTP-TR-370). Available from NTP at http://ntp.niehs.nih.gov/ntp/htdocs/lt_rpts/tr370.pdf</t>
  </si>
  <si>
    <t>22775-37-7</t>
  </si>
  <si>
    <t>3,5-Dichloro-2-methoxybenzoic acid</t>
  </si>
  <si>
    <t>3.Benzoic acid,3,5-dichloro-2-methoxy-; 3,5-Dichloro-o-anisic acid; Dicamba</t>
  </si>
  <si>
    <t>COC1=C(C=C(C=C1C(=O)O)Cl)Cl</t>
  </si>
  <si>
    <t>0, 31.6, 100, 316, 1,000, or 3,162 ppm corresponding to average intakes of 0, 2.83, 12.1, 27.8, 91.8, or 286 mg/kg bw/day</t>
  </si>
  <si>
    <t>Absolute and relative liver weights increased in a dose-dependent manner and were statistically significant at the two highest dose. Author NOEL: 316 ppm</t>
  </si>
  <si>
    <t>Edson and Sanderson, 1965</t>
  </si>
  <si>
    <t>Edson, E. F., &amp; Sanderson, D. M. (1965). Toxicity of the herbicides, 2-methoxy-3, 6-dichlorobenzoic acid (dicamba) and 2-methoxy-3, 5, 6-trichlorobenzoic acid (tricamba). Food and cosmetics toxicology, 3, 299-304.</t>
  </si>
  <si>
    <t>3604-90-8</t>
  </si>
  <si>
    <t>Citranaxanthin</t>
  </si>
  <si>
    <t>5,9,14,18-Tetramethyl-20-(2,6,6-trimethylcyclohexen-1-yl)icosa-3,5,7,9,11,13,15,17,19-nonaen-2-one;  (3E,5E,7E,9E,11E,13E,15E,17E,19E)-5,9,14,18-tetramethyl-20-(2,6,6-trimethylcyclohexen-1-yl)icosa-3,5,7,9,11,13,15,17,19-nonaen-2-one</t>
  </si>
  <si>
    <t>C33H44O</t>
  </si>
  <si>
    <t>CC(=O)\C=C\C(\C)=C\C=C\C(\C)=C\C=C\C=C(/C)\C=C\C=C(/C)\C=C\C1=C(C)CCCC1(C)C</t>
  </si>
  <si>
    <t>1N,2N,3N,4N,6N,7N,9N,10N,23N,29N,30N,47N</t>
  </si>
  <si>
    <t>0, 86, 284, or 860 ppm corresponding to approximately 0, 4.3, 14.2, or 43 mg/kg bw/day. After 6 months, the highest concentration was raised to 1720 ppm or 86 mg/kg bw/day. Time weighed average dose for high dose is 53.75 mg/kg bw/day.</t>
  </si>
  <si>
    <t>Leuschner et al., 1976</t>
  </si>
  <si>
    <t>6358-53-8</t>
  </si>
  <si>
    <t>Citrus Red No. 2</t>
  </si>
  <si>
    <t>C.I. Solvent Red 80; 1-(2,5-Dimethoxy-phenylazo)-naphthalen-2-ol</t>
  </si>
  <si>
    <t>C18H16N2O3</t>
  </si>
  <si>
    <t>COC1=CC(=C(C=C1)OC)N=NC2=C(C=CC3=CC=CC=C32)O</t>
  </si>
  <si>
    <t>0, 0.01, 0.03, 0.1, 0.3, 1, or 3%. The 0.03% level provided 36 mg/kg bw/day, 0.1% provided 120 mg/kg bw/day, and 3% provided 3600 mg/kg bw/day.</t>
  </si>
  <si>
    <t>Mortality and liver</t>
  </si>
  <si>
    <t>Diets containing 0.3, 1.0 and 3.0% CR2 caused increased morbidity and mortality and the feeding test was terminated a few weeks after administration commenced. At the 0.1% level, there were increases in the mortality rate in both sexes and in the incidence of degenerative changes in the livers of female mice. No untoward effects were found in mice on the 0.03% level. Dietary levels up to 0.1% had no significant effect on the type, incidence or time of appearance of tumours.</t>
  </si>
  <si>
    <t>Sharratt et al., 1966</t>
  </si>
  <si>
    <t>Sharratt, M., Frazer, A. C., &amp; Paranjoti, I. S. (1966). Biological effects of Citrus Red No. 2 in the mouse. Food and cosmetics toxicology, 4, 493-502.</t>
  </si>
  <si>
    <t>99-08-1</t>
  </si>
  <si>
    <t>3-Nitrotoluene</t>
  </si>
  <si>
    <t>1-Methyl-3-nitrobenzene; m-Nitrotoluene</t>
  </si>
  <si>
    <t>CC1=CC(=CC=C1)[N+](=O)[O-]</t>
  </si>
  <si>
    <t>1N,2N,3N,4N,6N,7N,9N,10N,23N,29Y,33N,34N,35aY,38N,39N,40N,41N,42N,43N,44b(ii)Y</t>
  </si>
  <si>
    <t>46</t>
  </si>
  <si>
    <t xml:space="preserve">0, 625, 1250, 2500, 5000, or 10000 ppm equivalent to 0, 46, 36, 171, 342, or 661 mg/kg bw/day in males and 0, 48, 87, 172, 336, or 638 mg/kg bw/day in females
</t>
  </si>
  <si>
    <t xml:space="preserve">In male rats, 2u-globulin nephropathy was seen in all dosed groups. This type of nephropathy is species and gender specific and therefore not of relevance for humans. Significantly decreased mean final body weights in males at 10000 ppm and in females at 5000 and 10000 ppm along with decreased food consumption. The following effects were seen: increased bile acids in males at 5000 and 10,000 ppm and females at 10,000 ppm; mildly increased alanine aminotransferase (ALT) in females at 2500, 5000, and 10000 ppm; increased relative kidney weight at 10,000 ppm (males) and 5000 ppm (females); hyaline droplet nephropathy in males at all dose levels; changes (not specified) in hematology and clinical chemistry in both sexes at all doses, including increased methemoglobin at 10,000 (males and females) and at 5000 (males); and hemosiderin and/or congestion in the spleen in both sexes at 5000 and 10,000 ppm. Testicular degeneration occurred in all males at 10,000 ppm, along with decreased epididymal sperm count and concentration. The length of the estrus cycle in females increased at 5000 and 10,000 ppm, while the number of cycling animals decreased. </t>
  </si>
  <si>
    <t>Dunnick et al., 1994</t>
  </si>
  <si>
    <t xml:space="preserve">Dunnick, J. K., Elwell, M. R., &amp; Bucher, J. R. (1994). Comparative toxicities of o-, m-, and p-nitrotoluene in 13-week feed studies in F344 rats and B6C3F1 mice. Fundamental and Applied Toxicology, 22(3), 411-421. Also available from Dunnick, J. K. (1992). NTP Technical Report on Toxicity Studies of o-, m-, and p-nitrotoluenes (cas Nos.: 88-72-2, 99-01-1, 99-99-0) Administered in Dosed Feed to F344 N Rats and B6C3F 1 Mice. United States Department of Health and Human Services at https://ntp.niehs.nih.gov/ntp/htdocs/st_rpts/tox023.pdf.  </t>
  </si>
  <si>
    <t>1936-15-8</t>
  </si>
  <si>
    <t>C.I. Acid Orange 10</t>
  </si>
  <si>
    <t>Disodium;(8Z)-7-oxo-8-(phenylhydrazinylidene)naphthalene-1,3-disulfonate; Orange G</t>
  </si>
  <si>
    <t>C1=CC=C(C=C1)N=NC2=C(C=CC3=CC(=CC(=C32)S(=O)(=O)[O-])S(=O)(=O)[O-])O.[Na+].[Na+]</t>
  </si>
  <si>
    <t>1N,2N,3N,4Y,5aY,6N,7N,9N,10N,23N,29Y,33N,34N,35N,47a(ii)Y,sulfonate fragment:35 to 47bY(Class I). Aniline:35 to 43N,44N,45Y,46N,47N(Class IV)</t>
  </si>
  <si>
    <t>0, 1000, or 3000 ppm corresponding to approximately 0, 50, or 150 mg/kg bw/day for 103 weeks followed by 1 week of observation</t>
  </si>
  <si>
    <t>The incidences of male rats with neoplastic nodules in the liver were statistically significantly increased at 3000 ppm.</t>
  </si>
  <si>
    <t>National Toxicology Program. (1987). Carcinogenesis Studies of CI Acid Orange 10 (CAS No. 1936-15-8) in F344 Rats and B6C3F1 Mice (Feed Studies). National Toxicology Program technical report series, 211, 1-158. Available from NTP at https://ntp.niehs.nih.gov/ntp/htdocs/lt_rpts/tr211.pdf</t>
  </si>
  <si>
    <t>88-72-2</t>
  </si>
  <si>
    <t>2-Nitrotoluene</t>
  </si>
  <si>
    <t>1-Methyl-2-nitrobenzene; o-Nitrotoluene</t>
  </si>
  <si>
    <t>[N+](=O)([O-])C1=C(C=CC=C1)C</t>
  </si>
  <si>
    <t xml:space="preserve">0, 625, 1250, 2500, 5000, or 10000 ppm corresponding to, 0, 45, 89, 179, 353, or 694 mg/kg bw/day in males and 0, 44, 87, 178, 340, or 675 mg/kg bw/day in females
</t>
  </si>
  <si>
    <t>Final mean body weight of animals at 1250 ppm and above were significantly decreased in both sexes. Feed consumption was also decreased. In male rats, 2u-globulin nephropathy was seen in dosed groups. This type of nephropathy is species and gender specific and therefore not of relevance for humans. Mesotheliomas occured at 5000 ppm and mesothelial cell hyperplasia, a preneoplastic leasion at 10000 ppm. At necropsy, gross lesions were observed in the liver of all males administered 10000 ppm, which appeared larger than in controls, pale and with mottled focus. Relative liver weights were increased with increasing doses in both sexes from 625 ppm. Microscopic nonneoplastic lesions were seen only in males receiving 2500 ppm and above and consisted of cytoplasmic vacuolization, oval cell hyperplasia and inflammation. At necropsy, gross lesions were observed in the spleen of 5 males administered 10000 ppm, which appeared darker and/or sligthtly thicker than in controls. Biochemical changes in blood were consistent with a mild regenerative anaemia. Microscopic lesions were characterised by an increase in haematopoiesis (from 2500 ppm in males, from 5000 ppm in females) and hemosiderin accumulation (from 2500 ppm in both sexes). Both haematopoiesis and hemosiderin pigment increased in incidence and/or severity with increasing dose. In addition, there was capsular fibrosis (from 1250 ppm in males, from 5000 ppm in females) with an incidence of 9/10 males and 2/10 females in the 10000 ppm group. In females, the only treatment-related effect was an increase in oestrous cycle length in the 10000 ppm dose group. In males, at necropsy, testes from the highest dose group appeared smaller than in controls, pale and with mottled focus. There was a decrease in relative testis weight in the 10000 ppm dose group, and absolute epididymal weights were markedly lower than controls in the 2500, 5000 and 10000 ppm groups. Impaired testicular function occurred in the 5000 and 10000 ppm dose groups. EU Risk Assessment Report: relative liver weights were increased from 625 ppm in both sexes of rats. However, at this dose level there was not treatment-related histopathology. Nonneoplastic lesions occurred at dose levels of 1250 ppm and above. Therefore, the NOAEL for subchronic-toxicity was considered to be 625 ppm (45 mg/kg b.w.) based on capsular fibrosis observed in spleen of male rats at 1250 ppm (89 mg/kg b.w.).</t>
  </si>
  <si>
    <t>2489-77-2</t>
  </si>
  <si>
    <t>Trimethylthiourea</t>
  </si>
  <si>
    <t>1,1,3-trimethylthiourea</t>
  </si>
  <si>
    <t>C4H10N2S</t>
  </si>
  <si>
    <t>CNC(N(C)C)=S</t>
  </si>
  <si>
    <t>0, 250, or 500 ppm corresponding to approximately 0, 2.5, or 25 mg/kg bw/day. Administered for 77 weeks followed by 29 weeks of observation.</t>
  </si>
  <si>
    <t>The mean body weight of high dose female rats was depressed relative to the control group. Statistically signiificant increase of thyroid follicular-cell carcinoma and folicular-cell carcinoma or adenoma (combined incidence) in high dose females.</t>
  </si>
  <si>
    <t xml:space="preserve">Nationa Cancer Institute (1979). Carcinogesis, Technical Repot Series No. 129 (TR129) Bioassay of Trimethylthiourea for Possible Carcinogenicity (CAS No. 2489-77-2). Available from NTP at http://ntp.niehs.nih.gov/ntp/htdocs/lt_rpts/tr129.pdf
</t>
  </si>
  <si>
    <t>61-76-7</t>
  </si>
  <si>
    <t>Phenylephrine hydrochloride</t>
  </si>
  <si>
    <t>3-[(1R)-1-hydroxy-2-(methylamino)ethyl]phenol;hydrochloride</t>
  </si>
  <si>
    <t>C9H14ClNO2</t>
  </si>
  <si>
    <t>CNCC(C1=CC(=CC=C1)O)O.Cl</t>
  </si>
  <si>
    <t>1N,2N,3N,4Y,5bY,6N,7N,9N,10N,23N,29Y,33N,34N,35aY,38N,39N,40N,41N,42N,43N,44N,45Y,46N,47N</t>
  </si>
  <si>
    <t xml:space="preserve">Four of 10 male rats that received 20,000 ppm, 2/10 males that received 10,000 ppm, and 1/10 males that received 5,000 ppm died before the end of the studies. Final mean body weights of all groups of dosed males and all but the lowest dose group of female rats were more than 10% lower than those of the controls. The final mean body weights of rats that received 1250, 2500, 5,000, 10,000, or 20,000 ppm were 89%, 68%, 57%, 45%, or 35% that of the controls for males and 96%, 84%, 70%, 58%, or 51% that of the controls for females. Feed consumption by dosed rats was consistently lower than that by the controls and decreased as dose was increased. Rats that received 10,000 or 20,000 ppm were hyperexcitable. Minimal to mild testicular atrophy was observed in 4/8 males, and seminal vesicle atrophy was observed in 5/6 males that received 20,000 ppm; mild to moderate ovarian atrophy was observed in 5/10 females that received 20,000 ppm. ECHA NEL: 1250 ppm. FDA note: while the decreased body weight is related to decreased food consumption, usually a non-adverse effect, body weight was very significantly decreased at 2500 ppm and above; hence FDA also places the NEL for males at 1250 ppm. </t>
  </si>
  <si>
    <t>National Toxicology Program. (1987). NTP Toxicology and Carcinogenesis Studies of Phenylephrine Hydrochloride (CAS No. 61-76-7) in F344/N Rats and B6C3F1 Mice (Feed Studies). National Toxicology Program technical report series, 322, 1-172. Available from NTP at https://ntp.niehs.nih.gov/ntp/htdocs/lt_rpts/tr322.pdf</t>
  </si>
  <si>
    <t>85-84-7</t>
  </si>
  <si>
    <t>Yellow AB</t>
  </si>
  <si>
    <t>C16H13N3</t>
  </si>
  <si>
    <t>C1=CC=C(C=C1)N=NC2=C(C=CC3=CC=CC=C32)N</t>
  </si>
  <si>
    <t xml:space="preserve">0, 500, 1000, or 2500 ppm corresponding to approximately 0, 25, 50, or 125 mg/kg bw/day
</t>
  </si>
  <si>
    <t>Statistically significant increase in mortality at 2500 and 1000 ppm. Statistically significant growth retardation in females at 1000 and 2500 ppm and in males at 2500 ppm. Statistically significant lower red blood cells in females at 2500 and 1000 ppm. At the time of autopsy one or more of subcutaneous edema, hydrothorax, and ascites were seen frequently at the 2500 ppm dosage level, rarely at the 1000 ppm level, and were  not seen at 500 ppm or in controls. The frequency distribution of the heart changes was of the same type as that of the fluid accumulations; they indicated a pronounced effect of the colors at 2500 ppm, a slight but definite effect at 1000 ppm, and very little if any at 500 ppm. The roughening of the liver surface and the liver enlargement both varied from very slight to moderate; most examples were  slight. The enlargement might have been pronounced at 2500 ppm had there not been the presumably counteracting factor of moderately reduced body weight gain. Actually at this level some livers appeared slightly small. The spleen was often somewhat small  at 2500 ppm, and less often the testes were  small.</t>
  </si>
  <si>
    <t>Hansen et al., 1963</t>
  </si>
  <si>
    <t>Hansen, W. H., Nelson, A. A., &amp; Fitzhugh, O. G. (1963). Chronic toxicity of Yellow AB (1-phenylazo-2-naphthylamine) and Yellow OB (1-o-tolylazo-2-naphthylamine). Toxicology and applied pharmacology, 5(1), 16-35.</t>
  </si>
  <si>
    <t>94055-76-2</t>
  </si>
  <si>
    <t>Suplatast tosilate</t>
  </si>
  <si>
    <t xml:space="preserve">Suplatast tosylate; [3-[4-(3-Ethoxy-2-hydroxypropoxy)anilino]-3-oxopropyl]-dimethylsulfanium;4-methylbenzenesulfonate
</t>
  </si>
  <si>
    <t xml:space="preserve">C23H33NO7S2
</t>
  </si>
  <si>
    <t>CCOCC(COC1=CC=C(C=C1)NC(=O)CC[S+](C)C)O.CC1=CC=C(C=C1)S(=O)(=O)[O-]</t>
  </si>
  <si>
    <t>0, 50, 300, or 1800 mg/kg bw/day for 52 weeks and a 5-week recovery period</t>
  </si>
  <si>
    <t xml:space="preserve">Transient salivation and excretions with peculiar smells were noted in both sexes given 1800 mg/kg. One male and six females given 1800 mg/kg showed bradypnea, clonic/tonic convulsions, subnormal temperature, abnormal gait, and paralysis of extremities so they were sacrificed. Body weight was depressed in both sexes given 1800 mg/kg bw/day. No effect on food consumption was noted. At 300 mg/kg bw/day or more, there was a decrease in triglyceride in male rats. From the animals sacrificed, there was necrosis and degeneration of neurons and sponge-like change of neuropile in nucleus caudatus of the cerebrum, necrosis and partial disappearance of granular cells and Purkinje's cells, and swelling of Bergmann's cells in the cerebellum. In surviving animals, the relative organ weight of the liver in males given 300 mg/kg or more and females given 1800 mg/kg was increased, and histopathological examination revealed slight vacuolization and hypertrophy of centrilobular hepatocytes in males given 1800 mg/kg bw/day. In some females, similar changes of the cerebrum and the cerebellum were observed. Slight proliferation of smooth endoplasmic reticulum in hepatocytic cytoplasm was observed in males at 1800 mg/kg bw/day. The necrobiotic changes, such as condensation of nuclear chromatin, increased electron density of cytoplasm and nuclei, mitochondrial accumulation and vacuolization, in the cells in the cerebellum were observed in females given 1800 mg/kg bw/day. The mitochondrial swelling, decreased and dilated rough ER, and increased electron density of cytoplasm and nuclei with formation of cytoplasmic vacuole and membranous degenerated structure in neurons of cerebral temporal lobe cortex were observed in females given 1800 mg/kg bw/day, too. In recovery, examination revealed a slight degeneration of myelinated nerve fibers in the cerebellum in males given 1800 mg/kg bw/day. It was noted that these seemed reversible. The author concluded a NOEL of 50 mg/kg bw/day for males and 300 mg/kg bw/day for females. </t>
  </si>
  <si>
    <t>Kuwata et al., 1992</t>
  </si>
  <si>
    <t xml:space="preserve">Kuwata, M., Irimura, K., Kurokawa, K., Kashihara, A., &amp; Yamashita, K. (1992). A fifty-two week oral chronic toxicity study of suplatast tosilate (IPD-1151T) in rats. The Journal of Toxicological Sciences, 17(Supplement II), 69-99. </t>
  </si>
  <si>
    <t>1465-25-4</t>
  </si>
  <si>
    <t xml:space="preserve">N-(1-Naphthyl)ethylenediamine dihydrochloride </t>
  </si>
  <si>
    <t>Marshall's reagent; N'-naphthalen-1-ylethane-1,2-diamine;dihydrochloride</t>
  </si>
  <si>
    <t>C12H16Cl2N2</t>
  </si>
  <si>
    <t>C1=CC=C2C(=C1)C=CC=C2NCCN.Cl.Cl</t>
  </si>
  <si>
    <t>0, 500, or 1000 ppm corresponding approximately to 0, 25, or 50 mg/kg bw/day for 104 weeks followed by 3 weeks (low dose) and 4 weeks (high dose) of observation</t>
  </si>
  <si>
    <t>High dose male rats evidenced mean body weight depression relative to the control group. Distinct and consistent dose-related mean body weight depression was apparent in female rats throughout the bioassay. (Note: no food consumption data was provided.) A dose-related change was observed in the renal pelvis of the male rats: epithelial hyperplasia: 0/25 controls, 1/48 low dose males, and 7/49 high dose males.</t>
  </si>
  <si>
    <t>National Cancer Institute (US). Division of Cancer Cause and Prevention. (1979). Bioassay of N-(1-naphthyl) ethylenediamine Dihydrochloride for Possible Carcinogenicity. Department of Health, Education, and Welfare, Public Health Service, National Institutes of Health, National Cancer Institute, Division of Cancer Cause and Prevention, Carcinogenesis Testing Program. Available from NTP at https://ntp.niehs.nih.gov/ntp/htdocs/lt_rpts/tr168.pdf</t>
  </si>
  <si>
    <t>120-32-1</t>
  </si>
  <si>
    <t>o-Benzyl-p-chlorophenol</t>
  </si>
  <si>
    <t>Chlorophene; 2-Benzyl-4-chlorophenol</t>
  </si>
  <si>
    <t>C13H11ClO</t>
  </si>
  <si>
    <t>C(C1=CC=CC=C1)C1=C(C=CC(=C1)Cl)O</t>
  </si>
  <si>
    <t>0, 30, 60, or 120 mg/kg bw for males and 0, 60, 120, or 240 mg/kg bw for females 5 days/week. Dosing schedule (5/7) adjusted dose levels for males: 0, 21, 43, or 85.7 mg/kg bw/day.</t>
  </si>
  <si>
    <t xml:space="preserve">Rare, renal transitional cell carcinomas in both mid- and high dose female rats (one in each group) were observed. There was no occurrence of these tumors in concurrent controls of either sex or in any of 1,068 historical control females. There was also one renal tubule adenoma in a high dose female and one renal tubular carcinoma in a high dose male; however, these tumor types in rats were within the range of historical controls and are not considered treatment-related. Dosing in this study was considered adequate for carcinogenicity testing in rats based upon treatment-related increases in incidences of several microscopic lesions (dose-related increase in incidence/severity of renal nephropathy, hyperplasia of the kidney tubule and transitional cells, hyperplasia of the parathyroid gland, and fibrous osteodystrophy of the cranium and femur); increases in kidney weights; increases in supporting urinalysis values (coproporphyrin, protein, and alkaline phosphatase); decreases in galactosidase activities; and increases in yellow staining of the urogenital area. The systemic toxicity NOAEL was 30 mg/kg/day, and the systemic toxicity LOAEL was 60 mg/kg/day based upon increased incidence/severity of kidney nephropathy and increased urinary coproporphyrin.
</t>
  </si>
  <si>
    <t xml:space="preserve">National Toxicology Program. (1994). NTP Toxicology and Carcinogenesis Studies of o-Benzyl-p-Chlorophenol (CAS No. 120-32-1) in F344/N Rats and B6C3F1 Mice (Gavage Studies). National Toxicology Program technical report series, 424, 1-304. Available from NTP at http://ntp.niehs.nih.gov/ntp/htdocs/lt_rpts/tr424.pdf
</t>
  </si>
  <si>
    <t>7620-77-1</t>
  </si>
  <si>
    <t>Lithium 12-hydroxystearate</t>
  </si>
  <si>
    <t>Lithium;12-hydroxyoctadecanoate</t>
  </si>
  <si>
    <t>C18H35LiO3</t>
  </si>
  <si>
    <t>C(C(CCCCCC)O)CCCCCCCCCC(=O)[O-].[Li+]</t>
  </si>
  <si>
    <t>88</t>
  </si>
  <si>
    <t xml:space="preserve">0, 250, 500, or 1000 mg/kg bw/day daily. As the test substance contained 80% base oil and only 8.8% of Li 12-hydroxystearate, 1000 mg/kg provides 88 mg Li 12-hydroxystearate/kg bw/day.
</t>
  </si>
  <si>
    <t>Huntingdon, 1977</t>
  </si>
  <si>
    <t>131-79-3</t>
  </si>
  <si>
    <t>Yellow OB</t>
  </si>
  <si>
    <t>FD &amp; C Yellow No. 4; C.I. Solvent Yellow 6; 1-[(2-Methylphenyl)diazenyl]naphthalen-2-amine</t>
  </si>
  <si>
    <t>C17H15N3</t>
  </si>
  <si>
    <t>CC1=CC=CC=C1N=NC2=C(C=CC3=CC=CC=C32)N</t>
  </si>
  <si>
    <t>Statistically significant increase in mortality at 2500 and 1000 ppm. Statistically significant growth retardation in both sexes at 2500 ppm. Statistically significantly lower red blood levels in both sexes at 1000 ppm (by this time now 2500 ppm animals were alive). At the time of autopsy one or more of subcutaneous edema, hydrothorax, and ascites were seen frequently at the 2500 ppm dosage level, rarely at the 1000 ppm level, and were  not seen at 500 ppm or in controls. The frequency distribution of the heart changes was of the same type as that of the fluid accumulations; they indicated a pronounced effect of the colors at 2500 ppm, a slight but definite effect at 1000 ppm, and very little if any at 500 ppm. The enlargement might have been pronounced at 2500 ppm had there not been the presumably counteracting factor of moderately reduced body weight gain. Actually at this level some livers appeared slightly small. The spleen was often somewhat small  at 2500 ppm, and less often the testes were  small.</t>
  </si>
  <si>
    <t>609-20-1</t>
  </si>
  <si>
    <t>2,6-Dichloro-p-phenylenediamine</t>
  </si>
  <si>
    <t>2,6-Dichloro-1,4-phenylenediamine; Fast Brown RR Salt; 2,6-Dichlorobenzene-1,4-diamine</t>
  </si>
  <si>
    <t>C6H6Cl2N2</t>
  </si>
  <si>
    <t>C1=C(C=C(C(=C1Cl)N)Cl)N</t>
  </si>
  <si>
    <t>1N,2N,3N,4N,6N,7aY,8N,33N,34N,35aY,38N,39N,40N,41N,42N,43a(i)Y</t>
  </si>
  <si>
    <t>0,1000, 2000, 4000, 6000, or 8000 ppm corresponding to approximately 0, 50, 100, 200, 300, or 400 mg/kg bw/day</t>
  </si>
  <si>
    <t>Weight gain depression was dose-related among males and only slightly decreased among females. The weight change relative to controls in males were -23, -24, -25, and -38% at 2000, 4000, 6000, and 8000 ppm, respectively. The weight change relative to controls in females were -18, -8, and -12% at 4000, 6000, and 8000 ppm, respectively. Papillary necrosis of the kidney was found in 3/10 males, pyelonephritis in 4/10 males, and transitional cell hyperplasia in 3/10 males fed diets containing 8,000 ppm.</t>
  </si>
  <si>
    <t xml:space="preserve">National Toxicology Program. (1982). Carcinogenesis Bioassay of 2, 6-Dichloro-p-Phenylenediamine (CAS No. 609-20-1) in F344 Rats and B6C3F1 Mice (Feed Study). National Toxicology Program technical report series, 219, 1-121. Available from NTP at https://ntp.niehs.nih.gov/go/tr219 </t>
  </si>
  <si>
    <t>122-42-9</t>
  </si>
  <si>
    <t>Propham</t>
  </si>
  <si>
    <t xml:space="preserve">Isopropyl phenylcarbamate; Propan-2-yl N-phenylcarbamate
</t>
  </si>
  <si>
    <t>C10H13NO2</t>
  </si>
  <si>
    <t>CC(C)OC(=O)NC1=CC=CC=C1</t>
  </si>
  <si>
    <t>0, 250, 1000, or 2000 ppm corresponding to approximately 0, 12.5, 50, or 100 mg/kg bw/day</t>
  </si>
  <si>
    <t>Organ weight and ChE inhibition</t>
  </si>
  <si>
    <t>At 45 days, there was ChE depression in female rats at 100 mg/kg bw/day. In male rats, at 100 mg/kg bw/day, an increase in spleen weight occurred.</t>
  </si>
  <si>
    <t>PPG Industries, 1979</t>
  </si>
  <si>
    <t>75-35-4</t>
  </si>
  <si>
    <t>1,1-Dichloroethylene</t>
  </si>
  <si>
    <t>Vinylidene chloride</t>
  </si>
  <si>
    <t>C2H2Cl2</t>
  </si>
  <si>
    <t>ClC(Cl)=C</t>
  </si>
  <si>
    <t>0, 50, 100, or 200 ppm. The time-weighted average exposure over the 2-year period was 0, 7, 10, or 20 mg/kg bw/day for males and 0, 9, 14, or 30 mg/kg bw/day for females (EPA).</t>
  </si>
  <si>
    <t>The only treatment-related effect observed in rats was minimal hepatocellular midzonal fatty change and hepatocellular swelling. At the termination of the study, male rats showed increased incidence of minimal hepatocellular fatty change (control, 14/80; 50 ppm, 5/48; 100 ppm, 13/48; 200 ppm, 19/47) and minimal hepatocellular swelling (control, 0/80; 50 ppm, 1/48; 100 ppm, 2/48; 200 ppm, 3/47). The changes were statistically significant (p&lt;0.05) only in the 200 ppm group. At the termination of the study, female rats showed an increased incidence of minimal hepatocellular fatty change (control, 10/80; 50 ppm, 12/48; 100 ppm,14/48; 200 ppm, 22/48; statistically significant [p&lt;0.05] at 100 and 200 ppm) and minimal hepatocellular swelling (control, 3/80; 50 ppm, 7/48; 100 ppm, 11/48; 200 ppm, 20/48; statistically significant [p&lt;0.05] in all groups). No exposure-related neoplastic changes occurred at any exposure. No hepatocellular necrosis was evident at any exposure. Based on the minimal nature of the hepatocellular swelling reported by the authors and no change in liver weight, no change in clinical chemistry measurements diagnostic for liver damage, and no other indication of abnormal liver function, the hepatocellular swelling is not considered biologically significant or an adverse effect in this study. The statistically significant hepatocellular midzonal fatty change, however, is considered a minimal adverse effect in this study. Accordingly, the NOAEL in male rats is 10 mg/kg-day and the LOAEL is 20 mg/kgday; the NOAEL in female rats is 9 mg/kg-day and the LOAEL is 14 mg/kg-day.</t>
  </si>
  <si>
    <t>Quast et al., 1983</t>
  </si>
  <si>
    <t>83-67-0</t>
  </si>
  <si>
    <t>Theobromine</t>
  </si>
  <si>
    <t>3,7-Dimethylpurine-2,6-dione</t>
  </si>
  <si>
    <t>C7H8N4O2</t>
  </si>
  <si>
    <t>Cn1cnc2c1c(nc(=O)n2C)O</t>
  </si>
  <si>
    <t xml:space="preserve">0, 0.02, 0.1, or 0.2 % in a diet corresponding to approximately 0, 10, 50, or 100 mg/kg bw/day
</t>
  </si>
  <si>
    <t xml:space="preserve">0.2% males had a reduction in body weight and testicular size. Food consumption and body weight were significantly increased in the females consuming 0.1 and 0.2%. 
</t>
  </si>
  <si>
    <t>Tarka and Zoumas, 1983</t>
  </si>
  <si>
    <t>Tarka, S., &amp; Zoumas, B. (1983). Subchronic and oral toxicity evaluation of cocoa power and theobromine in Sprague-Dawley rats. Toxicologist, 3(4).</t>
  </si>
  <si>
    <t>67-20-9</t>
  </si>
  <si>
    <t>Nitrofurantoin</t>
  </si>
  <si>
    <t xml:space="preserve">1-[(E)-(5-nitrofuran-2-yl)methylideneamino]imidazolidine-2,4-dione; Furadantin; 5-Nitrofurantoin; Furadonine </t>
  </si>
  <si>
    <t>C8H6N4O5</t>
  </si>
  <si>
    <t>C1C(=O)NC(=O)N1/N=C/C2=CC=C(O2)[N+](=O)[O-]</t>
  </si>
  <si>
    <t>1N,2N,3f(iv)Y</t>
  </si>
  <si>
    <t>0, 600, 1300, 2500, 5000, or 10,000 ppm corresponding to approximately 0, 30, 65, 125, 250, or 500 mg/kg bw/day</t>
  </si>
  <si>
    <t>One of 10 female rats that received 10,000 ppm died before the end of the studies. The final mean body weights of rats that received 2,500, 5,000, or 10,000 ppm were 10%, 34%, or 47% lower than that of the controls for males and 15%, 31%, or 41% lower for females. Feed consumption by dosed and control groups was generally similar. The urine of dosed rats was bright yellow. Minimal-to-mild degeneration of the germinal epithelium of the seminiferous tubules of the testis with aspermatogenesis was observed in 29/30 males that received 2,500 ppm or more. Minimal-to-mild necrosis of the ovarian follicles was observed in 8/10 females that received 10,000 ppm, and minimal necrosis was observed in 3/10 females that received 5,000 ppm and 1/10 females that received 2,500 ppm. The liver weight to body weight ratios for rats that received 5,000 or 10,000 ppm were significantly greater than those of controls.</t>
  </si>
  <si>
    <t>National Toxicology Program. (1989). NTP Toxicology and Carcinogenesis Studies of nitrofurantoin (CAS No. 67-20-9) in F344/N rats and B6C3F1 mice (Feed Studies). National Toxicology Program technical report series, 341, 1-218. Available from NTP at http://ntp.niehs.nih.gov/ntp/htdocs/lt_rpts/tr341.pdf</t>
  </si>
  <si>
    <t>40487-42-1</t>
  </si>
  <si>
    <t>Pendimethalin</t>
  </si>
  <si>
    <t>3,4-Dimethyl-2,6-dinitro-N-pentan-3-ylaniline</t>
  </si>
  <si>
    <t>C13H19N3O4</t>
  </si>
  <si>
    <t>CCC(CC)NC1=C(C=C(C(=C1[N+](=O)[O-])C)C)[N+](=O)[O-]</t>
  </si>
  <si>
    <t>0, 100, 500, or 5,000 ppm corresponding to 0, 5, 25, or 250 mg/kg bw/day</t>
  </si>
  <si>
    <t>At 5,000 ppm, survival in males was slightly decreased and body weight gain was decreased. There was decreased food consumption, increased gamma glutamyl transferase and cholesterol, increase in liver weight and/or liver body and/or brain weight ratios, generalized icterus, dark adipose tissue in females, diffusely dark thyroids, follicular cell hyperplasia of the thyroid. At 500 ppm there was pigmentation of thyroid follicular cells in males and females. The LOEL is 5000 ppm (250 mg/kg/day) based on decreased survival, body weight gain and food consumption, increased gamma glutamyl transferase and cholesterol, increase in absolute and/or relative liver weight, generalized icterus, dark adipose tissue in females, diffusely dark thyroids and follicular cell hyperplasia of the thyroid. The NOEL is 500 ppm (25 mg/kg/day). There are thyroid follicular cell adenomas at 5000 ppm (250 mg/kg/day). Note: in a second 2-year study, a LOEL of 51 mg/kg bw/day was established and no NOEL.</t>
  </si>
  <si>
    <t>Weltman, 1987</t>
  </si>
  <si>
    <t>110-86-1</t>
  </si>
  <si>
    <t xml:space="preserve">Pyridine </t>
  </si>
  <si>
    <t>Azabenzene</t>
  </si>
  <si>
    <t xml:space="preserve">C5H5N </t>
  </si>
  <si>
    <t>C1=CC=NC=C1</t>
  </si>
  <si>
    <t xml:space="preserve">0, 100, 200, or 400 ppm equivalent to 0, 7, 14, or 33 mg/kg bw/day for 104 weeks for males or 105 weeks for females
</t>
  </si>
  <si>
    <t xml:space="preserve">Mean body weights of both sexes were decreased at 400 ppm compared to controls throughout the study and at 200 ppm during the second year. Water consumption of both sexes was generally greater than that of controls. Incidences of renal tubule adenoma and renal tubule adenoma or carcinoma (combined) in male rats exposed to 400 ppm were significantly increased compared to controls. An increased incidence of renal tubule hyperplasia was observed in 400 ppm males compared to controls. Incidences of mononuclear cell leukemia in female rats were significantly increased in the 200 and 400 ppm groups, and the incidence in the 400 ppm group exceeded the historical control range.
</t>
  </si>
  <si>
    <t xml:space="preserve">National Toxicology Program. (2000). NTP toxicology and carcinogenesis studies of pyridine (CAS No. 110-86-1) in F344/N rats, wistar rats, and B6C3F1 mice (drinking water studies). National Toxicology Program technical report series, 470, 1-330. Available from NTP at http://ntp.niehs.nih.gov/ntp/htdocs/lt_rpts/tr470.pdf
</t>
  </si>
  <si>
    <t>1119831-25-2</t>
  </si>
  <si>
    <t>3-(1-((3,5-Dimethylisoxazol-4-yl)methyl)-1H-pyrazol-4-yl)-1-(3-hydroxybenzyl)-imidazolidine-2,4-dione</t>
  </si>
  <si>
    <t xml:space="preserve">C19H19N5O4   </t>
  </si>
  <si>
    <t>Cc1c(c(on1)C)Cn2cc(cn2)N3C(=O)CN(C3(=O))Cc4cccc(c4)O</t>
  </si>
  <si>
    <t xml:space="preserve">0, 10, 30, or 100 mg/kg bw/day  </t>
  </si>
  <si>
    <t>Chase, 2010</t>
  </si>
  <si>
    <t>105-44-2</t>
  </si>
  <si>
    <t>Methyl isobutyl ketoxime</t>
  </si>
  <si>
    <t>Methyl isobutyl oxime;  N-(4-methylpentan-2-ylidene)hydroxylamine; MIBKO</t>
  </si>
  <si>
    <t>CC(C)C/C(=N\O)/C</t>
  </si>
  <si>
    <t>Sprague-Dawley [Crl: CD (SD)]</t>
  </si>
  <si>
    <t xml:space="preserve">0, 10, 30, or 100 mg/kg bw/day for about 84 days for males and 126 days for females
</t>
  </si>
  <si>
    <t>Spleen</t>
  </si>
  <si>
    <t>Salivation and chin rubbing were the only clinical signs attributed to administration of the test article. In both sexes, absolute and relative spleen weights were increased at 100 mg/kg. Minimal to moderate hemosiderosis was observed in higher incidence and severity in the 100 mg/kg group males and females. Statistically significant increases in spleen weight were observed in the 100-mg/kg group pups at day 28 of age, but were similar to controls in those animals exposed until they were 7 weeks of age. The NOAEL for parental toxicity was considered to be 30 mg/kg bw/day, based on histological effects on the spleen. NOAEL for the F1 generation and reproductive toxicity was 100 mg/kg/day.</t>
  </si>
  <si>
    <t>Rusch et al., 2009</t>
  </si>
  <si>
    <t>Rusch, G. M., Tveit, A., Waalkens-Berendsen, I. D., Wolterbeek, A. P., &amp; Armour, G. (2009). Comparative reprotoxicity of three oximes. Drug and chemical toxicology, 32(4), 381-394.</t>
  </si>
  <si>
    <t xml:space="preserve"> 1033366-59-4</t>
  </si>
  <si>
    <t>4-Amino-5,6-dimethylthieno[2,3-d]pyrimidin-2(1H)-one hydrochloride (S2383 HCl salt)</t>
  </si>
  <si>
    <t>4-Amino-5,6-dimethylthieno(2,3-d)pyrimidin-2(1H)-one hydrochloride; 4-Amino-5,6-dimethyl-3H-thieno[2,3-d]pyrimidin-2-one;hydrochloride</t>
  </si>
  <si>
    <t>C8H10ClN3OS</t>
  </si>
  <si>
    <t>C12=C(C(N)=NC(=O)N1)C(C)=C(C)S2.Cl</t>
  </si>
  <si>
    <t>1N,2N,3N,4Y,5bY,6N,7N,9N,10Y,11N,12N,13N,15N,16N,17Y,19cY</t>
  </si>
  <si>
    <t xml:space="preserve">Target dose levels: 10, 30, or 60 mg/kg bw/day. Achieved dose levels are 0, 10.3, 30.8, or 61.9 mg/kg bw/day for males and 0, 10.3, 30.6 and 60.3 mg/kg bw/day for females.
</t>
  </si>
  <si>
    <t>NOAEL is highest dose tested. Non-adverse effects reported: adaptive hepatic and renal changes.</t>
  </si>
  <si>
    <t>Ross, 2008</t>
  </si>
  <si>
    <t>81335-77-5</t>
  </si>
  <si>
    <t>Pursuit</t>
  </si>
  <si>
    <t>C15H19N3O3</t>
  </si>
  <si>
    <t>CCC1=CN=C(C2=NC(C)(C(C)C)C(=O)N2)C(=C1)C(O)=O</t>
  </si>
  <si>
    <t>0, 1000, 5000, or 10,000 ppm corresponding to approximately 0, 25, 125, or 250 mg/kg bw/day.</t>
  </si>
  <si>
    <t>Significant decreases in packed cell volume, hemoglobin, and erythrocytes were seen in females at 5000 and 10,000 ppm. No effects were seen in males at dose levels up to 10,000 ppm.</t>
  </si>
  <si>
    <t>American Cyanamid Co., 1987</t>
  </si>
  <si>
    <t>26172-55-4</t>
  </si>
  <si>
    <t>Chloromethylisothiazolone</t>
  </si>
  <si>
    <t>5-Chloro-2-methyl-4-isothiazolin-3-one; CMIT; 5-Chloro-2-methyl-1,2-thiazol-3-one; Methylchloroisothiazolinone</t>
  </si>
  <si>
    <t>C4H4ClNOS</t>
  </si>
  <si>
    <t>C1=C(C(=O)NS1)CCl</t>
  </si>
  <si>
    <t>Crl:CD BR</t>
  </si>
  <si>
    <t>0, 30, 100, or 300 ppm in drinking water. A mixture of chloromethylisothiazolone (CMI) and methylisothiazolone (MI) as a 14.2% (10.13% CMI and 3.85% MI) conc. was administered at dose levels equivalent to: 0, 2.0, 6.6, or 17.2 mg a.i./kg bw/day in males and 0, 0, 3.1, 9.8, or 25.7 mg a.i./kg bw/day in females. Equivalent to 0, 1.5, 4.2, or 12.9 mg/kg bw/day of CMI.</t>
  </si>
  <si>
    <t>Stomach irritation (local)</t>
  </si>
  <si>
    <t>Kathon™ 886 in the drinking water for 24 months produced no treatment-related effects on the type or incidence of neoplasms in rats at concentrations up to and including 300 ppm a.i. (17.2 to 25.7 mg/a.i./kg/day). CMI/MI is not considered carcinogenic. The No-Observed-Effect Level (NOEL) in this study was 30 ppm a.i. (2.0 to 3.1 mg a.i./kg/day), based primarily on gastric irritation of the stomach at 100 and 300 ppm a.i.. The No-Observed-Adverse-Effect Level (NOAEL) was 300 ppm a.i. (17.2 to 25.7 mg/a.i./kg/day), since no evidence of systemic toxicity was observed at any dose and there was no adverse effects on the histopathology of any tissues/organs distant from the site of dosing at any dose.</t>
  </si>
  <si>
    <t>Rohm and Haas, 1994</t>
  </si>
  <si>
    <t>23851-46-9</t>
  </si>
  <si>
    <t>Dichlorobenzilic acid</t>
  </si>
  <si>
    <t xml:space="preserve">4,4'-Dichlorobenzilic acid;  2,2-Bis(4-chlorophenyl)-2-hydroxyacetic acid
</t>
  </si>
  <si>
    <t>C14H10Cl2O3</t>
  </si>
  <si>
    <t>OC(=O)C(O)(C1=CC=C(Cl)C=C1)C2=CC=C(Cl)C=C2</t>
  </si>
  <si>
    <t>Unspcified</t>
  </si>
  <si>
    <t xml:space="preserve">0, 20, 100, 500, or 2500 ppm corresponding to approximately 0, 1, 5, 25, or 125 mg/kg bw/day
</t>
  </si>
  <si>
    <t xml:space="preserve">Food consumption, body-weight gain, mortality, organ weights, and gross and histopathology showed no significant changes from the controls, except possibly for a slight depression of kidney and testes weight at 2500 ppm.
</t>
  </si>
  <si>
    <t>Domenjoz, 1965</t>
  </si>
  <si>
    <t>13684-63-4</t>
  </si>
  <si>
    <t>Phenmedipham</t>
  </si>
  <si>
    <t xml:space="preserve">Betanal; [3-(Methoxycarbonylamino)phenyl] N-(3-methylphenyl)carbamate
</t>
  </si>
  <si>
    <t xml:space="preserve">C16H16N2O4
</t>
  </si>
  <si>
    <t>CC1=CC(=CC=C1)NC(=O)OC2=CC=CC(=C2)NC(=O)OC</t>
  </si>
  <si>
    <t>0, 20, 100, or 500 ppm corresponding to 0, 1, 5, or 25 mg/kg bw/day</t>
  </si>
  <si>
    <t>No adverse effects reported. Note: in a second study the LOAEL of 118 and 171 mg/kg bw/day in males and females, respectively, was based on hemolytic anemia in both sexes, decreased body weight/body weight gain &amp; food efficiency in females, increased renal pelvic epithelial hyperplasia and mineralization in males with a NEL of 24 mg/kg bw/day. This study was not chosen as only very limited details were available.</t>
  </si>
  <si>
    <t xml:space="preserve">Nor-Am Agricultural Products, Inc., 1980
</t>
  </si>
  <si>
    <t>149-30-4</t>
  </si>
  <si>
    <t>2-Mercaptobenzothiazole</t>
  </si>
  <si>
    <t>C7H5NS2</t>
  </si>
  <si>
    <t>SC1=NC2=CC=CC=C2S1</t>
  </si>
  <si>
    <t>1N,2N,3N,4N,6N,7N,9N,10Y,11N,12N,13N,15N,16N,17Y,19N,20d(ii)Y,21Y,28n(ii)Y</t>
  </si>
  <si>
    <t>Slc:ddY</t>
  </si>
  <si>
    <t>588</t>
  </si>
  <si>
    <t>13.5</t>
  </si>
  <si>
    <t>0, 30, 120, 480, or 1920 ppm corresponding to 0, 3.6, 14.7, 57.9, or 289.4 mg/kg bw/day for males and 0, 3.6, 13.5, 58.9, or 248 mg/kg bw/day for females for 20 months</t>
  </si>
  <si>
    <t>The authors suggested that the NOAEL is 120 ppm based on the cell infiltration in the interstitium of the kidney in males. However, according to MAK (1999) the biological relevance of these findings is questionable, because of the low number of animals used in this study, the absence of a clear dose response and the lack of a statistic evaluation of the study.</t>
  </si>
  <si>
    <t>Ogawa et al., 1989</t>
  </si>
  <si>
    <t>Ogawa, Y., Kamata, E., Suzuki, S., Kobayashi, K., Naito, K., Kaneko, T., ... &amp; Tobe, M. (1989). Toxicity of 2-mercaptobenzothiazole in mice. Eisei Shikenjo hokoku. Bulletin of National Institute of Hygienic Sciences, (107), 44-50.</t>
  </si>
  <si>
    <t>81335-37-7</t>
  </si>
  <si>
    <t>Imazaquin</t>
  </si>
  <si>
    <t>2-(4-Methyl-5-oxo-4-propan-2-yl-1H-imidazol-2-yl)quinoline-3-carboxylic acid</t>
  </si>
  <si>
    <t>C17H17N3O3</t>
  </si>
  <si>
    <t>CC(C)C1(C)N=C(NC1=O)C1=NC2=CC=CC=C2C=C1C(O)=O</t>
  </si>
  <si>
    <t>1N,2N,3N,4N,6N,7N,9N,10Y,11N,12N,13N,15N,16N,17Y,20eY</t>
  </si>
  <si>
    <t>Signs of toxicity noted at the high dose were: decreased body weight gain; skeletal myopathy; slight anemia; bone marrow hyperplasia; elevated serum SGOT, SGPT, and CPK; increased relative liver weight.</t>
  </si>
  <si>
    <t>American Cyanamid Company, 1984</t>
  </si>
  <si>
    <t>101-20-2</t>
  </si>
  <si>
    <t>Triclocarban</t>
  </si>
  <si>
    <t>1-(4-Chlorophenyl)-3-(3,4-dichlorophenyl)urea</t>
  </si>
  <si>
    <t>C13H9Cl3N2O</t>
  </si>
  <si>
    <t>ClC1=CC=C(C=C1)NC(=O)NC1=CC(=C(C=C1)Cl)Cl</t>
  </si>
  <si>
    <t>1N,2N,3h(iii)Y</t>
  </si>
  <si>
    <t xml:space="preserve">25
</t>
  </si>
  <si>
    <t xml:space="preserve">0, 25, 75, or 250 mg/kg bw/day
</t>
  </si>
  <si>
    <t xml:space="preserve">Mean body weight of males at 250 mg/kg bw/day and females at 75 and 250 mg/kg bw/day were slightly reduced compared to controls during most of the study. Anaemia was seen in males at 75 and 250 mg/kg bw/day and females at 250 mg/kg bw/day. Blood chemistry analysis showed a slight increase in alkaline phosphatase, blood urea nitrogen, glucose and total bilirubin at various time points for the high-dose males. Statistically significant changes were seen in certain organ weights compared to controls. These included increased liver weights in both sexes at 75 and 250 mg/kg bw/day, increased spleen weights at 75 (males) and 250 mg/kg bw/day (males and females), and increased testes and heart weights in males at 250 mg/kg bw/day. Grossly, flaccidity and decrease in size of the testes were shown by a large number of 250 mg/kg bw/day dose males. Microscopically significant findings were seen in the testes/epididymides, liver, kidneys, spleen, bone marrow and mesenteric lymph nodes. The microscopic pathological changes consisted of degeneration of seminiferous tubules; enlargement of epididymal secretory epithelium; decrease or absence of sperm in epididymal ducts; hepatocellular hypertrophy; brown pigment in Kupffer‘s cells; cholangiofibrosis; brown pigment in cytoplasm of proximal convoluted tubules; splenic congestion; hypercellularity and congestion of bone marrow.
</t>
  </si>
  <si>
    <t xml:space="preserve">Monsanto, 1981
</t>
  </si>
  <si>
    <t xml:space="preserve">A 24-Month DietaryToxicity/Carcinogenicity Study of TCC in Rats, Monsanto 1981, Bio/dynamics Project # 77-l 785, BDN-77-280. Available from ECHA at https://echa.europa.eu/registration-dossier/-/registered-dossier/12075/7/8/?documentUUID=1e537327-b945-47c1-b7c9-fbacd8b06e3d and from EPA HPV at https://ofmpub.epa.gov/oppthpv/Public_Search.PublicTabs?SECTION=1&amp;epcount=4&amp;v_rs_list=25267714,25233593,25233600,25233607
</t>
  </si>
  <si>
    <t>110553-27-0</t>
  </si>
  <si>
    <t>4,6-Bis(octylthiomethyl)-o-cresol</t>
  </si>
  <si>
    <t>Irganox 1520; 2-Methyl-4,6-bis(octylsulfanylmethyl)phenol; 2-Methyl-4,6-bis((octylthio)methyl)phenol</t>
  </si>
  <si>
    <t xml:space="preserve">C25H44OS2
</t>
  </si>
  <si>
    <t>C(c1c(O)c(cc(c1)CSCCCCCCCC)C)SCCCCCCCC</t>
  </si>
  <si>
    <t>0, 10, 100, or 1000 mg/kg bw/day administered daily for 91-93 days</t>
  </si>
  <si>
    <t>At the two higher dose groups, observed effects were mostly not dose related and so weak that it is difficult to assess whether they are incidental or actually treatment-related. A slight decrease in body weight was noted at 1000 mg/kg bw/day. A moderate increase in neutrophils at the dose level of 1000 mg/kg bw/day. At 100 and 1000 mg/kg bw/day, a slight to moderate increase in aminotransferases (ASAT and/or ALAT) and/or alkaline phosphatase activities was observed in a few individuals on weeks 4, 8 or 13. These increases were more prominent at 1000 mg/kg bw/day, especially on week 13 for one female which showed a marked increase in ALP (factor of 3). Evidence of reversibility was found after 4 weeks of recovery. In most cases, these increases had not progressed with time. The histopathological examination showed a slight to moderate biliary cell proliferation in the 100 and 1000 mg/kg bw/day groups, without evidence of of dose-relationship or reversibility. Biliary cell proliferation reverses slowly and full reversibility could not be expected within four weeks. The proliferation is an adaptive rather than an adverse response. From the above data, the liver was considered as the target organ. Based on the liver enzyme activities, effects at 1000 mg/kg bw may be considered adverse, whereas those at 100 m/kg are difficult to judge. A clear NOEL is identified at 10 mg/kg bw/day. FDA NOAEL: 100 mg/kg bw/day.</t>
  </si>
  <si>
    <t>Uknown, 1991</t>
  </si>
  <si>
    <t>Unknown, 1991. Available from ECHA at https://echa.europa.eu/registration-dossier/-/registered-dossier/13350/7/6/2/?documentUUID=a43b2005-ac4c-47fd-9c31-cd9cbe5983e5</t>
  </si>
  <si>
    <t>389-08-2</t>
  </si>
  <si>
    <t>Nalidixic acid</t>
  </si>
  <si>
    <t>1-Ethyl-7-methyl-4-oxo-1,8-naphthyridine-3-carboxylic acid; Nalidixin</t>
  </si>
  <si>
    <t>C12H12N2O3</t>
  </si>
  <si>
    <t>N1=C2C(=CC=C1C)C(=O)C(C(O)=O)=CN2CC</t>
  </si>
  <si>
    <t>0, 1000, 2000, 4000, 8000, or 16000 ppm  corresponding to approximately 50, 100, 200, 400, or 800 mg/kg bw/day</t>
  </si>
  <si>
    <t>One female rat that received 16,000 ppm nalidixic acid died before the end of the study; no other deaths occurred. Final mean body weights of rats that received 8,000 or 16,000 ppm were 23% or 49% lower than that of the controls for males and 11% or 31% lower for females. 16,000 ppm was approximately two-thirds that by controls. Relative liver weights for males that received 2,000 or more and females that received 8,000 ppm or more were significantly greater than those for controls. Degeneration of the germinal epithelium in the seminiferous tubules of the testis was severe in all male rats that received 16,000 observed in male rats that received 8,000 ppm.</t>
  </si>
  <si>
    <t>National Toxicology Program. (1989). NTP toxicology and carcinogenesis studies of nalidixic acid (CAS No. 389-08-2) in F344/N rats and B6C3F1 mice (feed studies). National Toxicology Program technical report series, 368, 1-195. Available from NTP at http://ntp.niehs.nih.gov/ntp/htdocs/lt_rpts/tr368.pdf &amp; Morrissey, R. E., Eustis, S., Haseman, J. K., Huff, J., &amp; Bucher, J. R. (1991). Toxicity and carcinogenicity studies of nalidixic acid in rodents. Drug and chemical toxicology, 14(1-2), 45-66.</t>
  </si>
  <si>
    <t>1934-20-9</t>
  </si>
  <si>
    <t>Acid orange 12</t>
  </si>
  <si>
    <t>Crocein Orange G; Acid orange 12; Ponceau 4G; Sodium;6-hydroxy-5-phenyldiazenylnaphthalene-2-sulfonate</t>
  </si>
  <si>
    <t>C16H11N2NaO4S</t>
  </si>
  <si>
    <t>[Na+].Oc1ccc2cc(ccc2c1\N=N\c3ccccc3)S(=O)(=O)[O-]</t>
  </si>
  <si>
    <t>1N,2N,3N,4Y,5aY,6N,7N,9N,10N,23N,29Y,33N,34N,35N,47a(ii)Y. Sulfonate fragment: 35 to 43N,44N,45Y,46N,47cY(Class II). Aniline:35 to 43N,44N,45Y,46N,47N(Class IV)</t>
  </si>
  <si>
    <t>BothM/F</t>
  </si>
  <si>
    <t xml:space="preserve">0, 0.05, or 0.25%  corresponding to approximately 0, 25, or 125 mg/kg bw/day
</t>
  </si>
  <si>
    <t xml:space="preserve">There were no significant differences in the mean organ weights of the different groups except that the rats on the 0.25% dose level showed elevated relative spleen weights. The female rats on the 0.05% diet showed a decreased food consumption with a corresponding decrease in growth rate. There were no significant haematological abnormalities, no gross pathological changes and no consistent histopathological changes. Note: Available short and long-term studies in pigs, rats and mice demonstrate adverse effects in the haemopoietic system (Heinz bodies) and the liver. Evidence of haemolytic anaemia in rats and pigs reinforces the significance of the observations of splenomegaly reported in the available long-term studies in the rat and mouse.
</t>
  </si>
  <si>
    <t>Dacre, 1969</t>
  </si>
  <si>
    <t xml:space="preserve">Dacre, J. C. (1969) Acute and chronic toxicity studies on Orange RN, Proc. Univ. Otaga med. Sch., 47, 3. Available from WHO Food Additive Series 6 and 12: Orange RN at http://www.inchem.org/documents/jecfa/jecmono/v06je24.htm and http://www.inchem.org/documents/jecfa/jecmono/v12je16.htm
</t>
  </si>
  <si>
    <t>55406-53-6</t>
  </si>
  <si>
    <t>Iodopropynyl butylcarbamate</t>
  </si>
  <si>
    <t>C8H12INO2</t>
  </si>
  <si>
    <t>C(CCC)NC(OCC#CI)=O</t>
  </si>
  <si>
    <t>0, 20, 40, or 80 mg/kg bw/day</t>
  </si>
  <si>
    <t>No evidence of carcinogenic potential was found, and the
NOAEL was 20 mg/kg/day for both sexes. Body weight gain decreased in the dosed males, from a slight reduction in the 20 mg/kg dose group, to a marked reduction in the 80 mg/kg group. Females administered 40 mg/kg and 80 mg/kg had moderate and marked reductions in body weight gain respectively. The 80 mg/kg-dosed males had slightly lower feed consumption, but no differences were observed in water consumption between groups. The 40 mg/kg males and 80 mg/kg males and females had increased incidences of gastric lesions. Rats of both sexes given 40 and 80 mg/kg/day also had lobular degeneration of the submaxillary salivary gland, submucosal edema, and inflammation (in the nonglandular portion) of the stomach. Acanthosis, hyperkeratosis, ulceration, basal cell proliferation, and lesions associated with ulcers were also observed in the nonglandular stomach in those two groups.</t>
  </si>
  <si>
    <t>Inveresk Research International, 1989</t>
  </si>
  <si>
    <t>Inveresk Research International, Ltd., 1989. 3-Iodo-2-Propynyl Butyl Carbamate (IPBC) 104 week dietary carcinogenicity study in rats. (Troy Chemical Corp.) Unpublished data submitted by TRS (Tab 19), Aug. 11, 1995. Summary is available from Cosmetic Ingredient Review: Re-review: Safety Assessment of Iodopropynyl Butylcarbamate as Used in Cosmetics, 2013, at https://www.cir-safety.org/sites/default/files/butylcarbamate_rr.pdf</t>
  </si>
  <si>
    <t>43222-48-6</t>
  </si>
  <si>
    <t>Difenzoquat metilsulfate</t>
  </si>
  <si>
    <t>Difenzoquat methyl sulfate; 1,2-Dimethyl-3,5-diphenylpyrazol-1-ium;methyl sulfate</t>
  </si>
  <si>
    <t>C18H20N2O4S</t>
  </si>
  <si>
    <t>1N,2N,3f(ix)Y</t>
  </si>
  <si>
    <t>0, 100, 500, or 2500 ppm corresponding to approximately 0, 5, 25, or 125 mg/kg bw/day. The 2500 ppm level was changed to 5000 ppm (250 mg/kg bw/day) after the 30th week. Top dose adjusted over 104 week: 214 mg/kg bw/day.</t>
  </si>
  <si>
    <t>At the 2500/5000 ppm level, body weight gain was depressed for both sexes at the 52, 78, and 104 week periods. The NOAEL was established at the 500 ppm for this study because of the depressed body weight gain at the high dose level. This effect was not considered to be of a severe nature but rather a consistent one during a significant part of the study.</t>
  </si>
  <si>
    <t>Amercian Cyanamid, 1975</t>
  </si>
  <si>
    <t>American Cyanamid Company. 1975. MRID No. 00037923. Available from EPA. Write to FOI,
EPA, Washington, DC 20460.  A summary is available from US EPA Integrated Risk Information System Chemical Assessment Summary for Difenzoquat; CARN 43222-48-6 (IRIS 0336). Available at http://cfpub.epa.gov/ncea/iris/iris_documents/documents/subst/0336_summary.pdf and from Difenzoquat: Reregistration Eligibility Decision (RED) from EPA at https://archive.epa.gov/pesticides/reregistration/web/pdf/0223.pdf</t>
  </si>
  <si>
    <t>110-69-0</t>
  </si>
  <si>
    <t>Butyraldoxime</t>
  </si>
  <si>
    <t>Butanal oxime; N-butylidenehydroxylamine</t>
  </si>
  <si>
    <t>C4H9NO</t>
  </si>
  <si>
    <t>CCCC=NO</t>
  </si>
  <si>
    <t>0, 25, 50, 100, 200, or 600 mg/kg, 5 days per week for 14 weeks. Dosing schedule (5/7) adjusted dose levels: 0, 18, 36, 71.4, 143, 429 mg/kg bw/day</t>
  </si>
  <si>
    <t>All 600 mg/kg rats died or were killed moribund during the first week of the study. Mean body weights of 100 and 200 mg/kg male rats were less than those of the controls. Clinical findings of toxicity in 600 mg/kg rats included loss of coordination, wobbly gait, shaking, blinking, constant grooming and scratching of the face, head weaving, burying of the face in bedding, lethargy, and prostration. Hematology results of the 14-week gavage studies indicate that butanal oxime induces a methemoglobinemia and a responsive anemia in rats and mice. Spleen weights of 100 and 200 mg/kg male rats, female rats administered 50 mg/kg or greater, were increased, as were the liver weights of 200 mg/kg female rats. In animals that died early due to butanal oxime administration, hepatocellular necrosis was the primary pathologic finding. Degeneration of the nasal olfactory epithelium was observed in dosed rats that died early as well as in animals that survived to the end of the studies. Additional chemical-related nasal findings were respiratory epithelial changes in male rats. Increased incidences and/or severities of splenic hematopoietic cell proliferation and pigmentation (hemosiderin) as well as bone marrow hyperplasia were also observed in dosed groups, particularly in the 200 and 600 mg/kg groups, and were indicative of erythrocyte damage.</t>
  </si>
  <si>
    <t>National Toxicology Program (2004). NTP technical report on the toxicity studies of Butanal oxime (CAS No. 110-69-0) administered in drinking water and by gavage to F344/N rats and B6C3F1 mice. Toxicity Report Series, (69), 1-F10. Available from NTP at http://ntp.niehs.nih.gov/ntp/htdocs/st_rpts/tox069.pdf</t>
  </si>
  <si>
    <t>59-02-9</t>
  </si>
  <si>
    <t>α-Tocopherol</t>
  </si>
  <si>
    <t>Vitamin E, 2,5,7,8-Tetramethyl-2-(4,8,12-trimethyltridecyl)-6-chromanol</t>
  </si>
  <si>
    <t>C29H50O2</t>
  </si>
  <si>
    <t>CC1=C(C(=C2CCC(OC2=C1C)(C)CCCC(C)CCCC(C)CCCC(C)C)C)O</t>
  </si>
  <si>
    <t>1N,2N,3N,4N,6N,7N,9N,10Y,11N,12N13N,15N,16N,17N,18bY,47N</t>
  </si>
  <si>
    <t>35 (control), 875, 1750, 3500, or 35,000 mg/kg feed corresponding to approximately 1.75, 43.75, 87.5, 175, or 1750 mg/kg bw/day</t>
  </si>
  <si>
    <t xml:space="preserve">After 8 weeks, rats in the highest-dose group (35,000 ppm) had significantly lower feed and protein efficiencies. After 13 weeks, SGPT was elevated in the highest-dose group. No effects at 875 and 1750 ppm. Note: the short summary does not discuss what effects were seen at 3500 ppm. </t>
  </si>
  <si>
    <t>Dysmsza &amp; Park, 1975</t>
  </si>
  <si>
    <t xml:space="preserve">Dymsza, H. A., &amp; Park, J. (1975, January). Excess Dietary Vitamin-E in Rats. In Federation Proceedings (Vol. 34, No. 3, pp. 912-912). 9650 Rockville Pike, Bethesda, MD 20814-3998: Federation Amer Soc Exp Biol. Available from JECFA at http://www.inchem.org/documents/jecfa/jecmono/v21je05.htm
</t>
  </si>
  <si>
    <t>74223-64-6</t>
  </si>
  <si>
    <t>Metsulfuron-methyl</t>
  </si>
  <si>
    <t>Ally; Methyl 2-[(4-methoxy-6-methyl-1,3,5-triazin-2-yl)carbamoylsulfamoyl]benzoate</t>
  </si>
  <si>
    <t>C14H15N5O6S</t>
  </si>
  <si>
    <t>CC1=NC(=NC(=N1)OC)NC(=O)NS(=O)(=O)C2=CC=CC=C2C(=O)OC</t>
  </si>
  <si>
    <t>1N,2N,3h(iv)Y</t>
  </si>
  <si>
    <t>0, 5, 25, 500, or 5000 ppm corresponding to approximately 0, 0.25, 1.25, 25, or 250 mg/kg bw/day</t>
  </si>
  <si>
    <t>The LEL for systemic chronic toxicity is considered to be 5000 ppm based on decreased body weights.</t>
  </si>
  <si>
    <t>duPont, 1985</t>
  </si>
  <si>
    <t>E.I. duPont de Nemours and Company, Inc. 1985. MRID No. 00125931, 00151029, 00154477. Available from EPA. Write to FOI, EPA, Washington, DC 20460. Available from EPA IRIS 288 at https://cfpub.epa.gov/ncea/iris/iris_documents/documents/subst/0288_summary.pdf</t>
  </si>
  <si>
    <t>126-98-7</t>
  </si>
  <si>
    <t>Methacrylonitrile</t>
  </si>
  <si>
    <t>2-Methylprop-2-enenitrile; Isopropene cyanide</t>
  </si>
  <si>
    <t>C4H5N</t>
  </si>
  <si>
    <t>CC(=C)C#N</t>
  </si>
  <si>
    <t>1N,2N,3g(x)Y</t>
  </si>
  <si>
    <t>0, 1.5, 3, or 6 mg/kg bw/day 5 days/week. Duration adjusted (5/7) dose levels are 0, 1.1, 2.6, or 4.3 mg/kg bw/day.</t>
  </si>
  <si>
    <t>Ghanayem, 2000</t>
  </si>
  <si>
    <t>Ghanayem, B. I. (2000). NTP technical report on the toxicity studies of methacrylonitrile (CAS No. 126-98-7). Administered by gavage to F344/N rats and B6C3F1 mice. Toxicity report series, (47), 1-56.</t>
  </si>
  <si>
    <t>85-68-7</t>
  </si>
  <si>
    <t>Butyl benzyl phthalate</t>
  </si>
  <si>
    <t>C19H20O4</t>
  </si>
  <si>
    <t>C(C=1C(C(=O)OCC2=CC=CC=C2)=CC=CC1)(=O)OCCCC</t>
  </si>
  <si>
    <t xml:space="preserve">1N,2N,3N,4N,6N,7N,9N,10N,23N,29Y,33N,34a(iii)Y </t>
  </si>
  <si>
    <t>0, 20, 100, or 500 mg/kg bw/day (F0 male rats were treated for 12 weeks prior to the 2-week cohabitation, until necropsy. F0 female rats were treated for 2 weeks prior to cohabitation (cohabitation was around 7 days), until necropsy (including during gestation, delivery, and lactation through postpartum day 21). F1 animals were treated by oral gavage after weaning (postnatal day 22) until necropsy. Duration estimated from Fig. 1)</t>
  </si>
  <si>
    <t>In the parent animals (F0), a decrease in body weight gain was observed in males in the 500 mg/kg bw/day group, although no significant decrease in food consumption was found. No dose-related changes were observed in estrous cyclicity, fertility, or lactation. A dose-dependent increase in kidney weight in rats of both sexes, an increase in liver weight in males, and a decrease in the weight of the ovaries in females were observed. Oral administration of BBP caused a decrease in the serum concentration of testosterone, and an increase in FSH. In the next generation (F1), the body weight of male and female offspring at birth in the 100 and 500 mg/kg groups was significantly decreased, and the body weight in the 500 mg/kg group was lower throughout the study, while viability was not affected. Anogenital distance (AGD) at birth was decreased in male pups and was increased in female pups of the 500 mg/kg bw/day group. Preputial separation for male offspring in the 500 mg/kg bw/day group was delayed, while vaginal opening for female offspring in this group was not affected. BBP did not affect reproductive ability, including delivery and lactation, at any dose whereas macroscopic and microscopic changes of the testis, and decreased serum concentrations of testosterone were observed in male offspring of the 500 mg/kg bw/day group after puberty. From these data, it would appear that 20 mg/kg BBP is the NOAEL for reproductive effects on parent animals and the next generation.</t>
  </si>
  <si>
    <t>Nagao et al., 2000</t>
  </si>
  <si>
    <t>Nagao, T., Ohta, R., Marumo, H., Shindo, T., Yoshimura, S., &amp; Ono, H. (2000). Effect of butyl benzyl phthalate in Sprague-Dawley rats after gavage administration: a two-generation reproductive study. Reproductive Toxicology, 14(6), 513-532.</t>
  </si>
  <si>
    <t>31430-15-6</t>
  </si>
  <si>
    <t>Flubendazole</t>
  </si>
  <si>
    <t>Methyl N-[6-(4-fluorobenzoyl)-1H-benzimidazol-2-yl]carbamate; Flumoxane; Fluvermal</t>
  </si>
  <si>
    <t>C16H12FN3O3</t>
  </si>
  <si>
    <t>COC(=O)NC1=NC2=C(N1)C=C(C=C2)C(=O)C3=CC=C(C=C3)F</t>
  </si>
  <si>
    <t>0, 10, 20, or 40 mg/100 g in the diet. Substance intake was equivalent to 5, 10, or 20 mg/kg bw/day.</t>
  </si>
  <si>
    <t>Verstraeten, et al., 1983</t>
  </si>
  <si>
    <t xml:space="preserve">Verstraeten, A., Vandenberghe, J., Van Cauteren, H. &amp; Marsboom, R. (1983b). Carcinogenicity study in Wistar rats. Unpublished results No. 684 from Department of Toxicology, Janssen Pharmaceutica N.V. Submitted to WHO by Janssen Research Products Information Service, Janssen Pharmaceutica, B-2340 Beerse, Belgium. Available at http://www.inchem.org/documents/jecfa/jecmono/v31je02.htm
</t>
  </si>
  <si>
    <t>556-52-5</t>
  </si>
  <si>
    <t>Glycidol</t>
  </si>
  <si>
    <t>Oxiranemethanol; Oxiran-2-ylmethanol</t>
  </si>
  <si>
    <t>C1C(O1)CO</t>
  </si>
  <si>
    <t>1N,2N,3N,4N,6N,7N,9N,10Y,11N,12N,13Y,14N</t>
  </si>
  <si>
    <t>0, 19, 38, 75, 150, or 300 mg/kg 5 days/week. Dosing schedule (5/7) adjusted dose levels are 0, 14, 27, 54, 107, or 214 mg/kg bw/day.</t>
  </si>
  <si>
    <t>Sperm motility</t>
  </si>
  <si>
    <t xml:space="preserve">All mice died at 300 mg/kg. 4/10 males and 3/10 females died at 150 mg/kg bw. The sperm count was 50% of that of controls at 150 mg/kg, 57% at 75 mg/kg, and 70% at 19 mg/kg (not statistically significant at 19 mg/kg). Sperm motility was also reduced. Compound-related lesions were observed in the medulla and thalamus (demyelination (150 mg/kg males and 300 mg/kg females)), testis (atrophy and/or degeneration), and kidney (tubular cell degradation (300 mg/kg males)). Note: ECHA placed the LOAEL at 19 (14) mg/kg bw/day based on reduced mean body weights; reduced sperm count mand reduced sperm motility in males. FDA notes that the body weight of males was only about 7% and the body weight of females was only about 6% lower at this level than that of the controls. FDA also notes that there was no dose response for body weight and at 38 mg/kg bw/day, males had 5% higher body weight than that of controls. Moreover, neither the sperm count nor the motility was significantly lower at 19 (14) mg/kg bw/day compared to controls. </t>
  </si>
  <si>
    <t xml:space="preserve">National Toxicology Program. (1990). NTP toxicology and carcinogenesis studies of glycidol (CAS No. 556-52-5) in F344/N rats and B6C3F1 mice (gavage studies). National Toxicology Program technical report series, 374, 1-229. Available from NTP at https://ntp.niehs.nih.gov/ntp/htdocs/lt_rpts/tr374.pdf </t>
  </si>
  <si>
    <t>150-68-5</t>
  </si>
  <si>
    <t>Monuron</t>
  </si>
  <si>
    <t>1,1-Dimethyl-3-(p-chlorophenyl)urea; 3-(4-Chlorophenyl)-1,1-dimethylurea</t>
  </si>
  <si>
    <t>C9H11ClN2O</t>
  </si>
  <si>
    <t>CN(C)C(=O)NC1=CC=C(C=C1)Cl</t>
  </si>
  <si>
    <t xml:space="preserve">0, 750, 1500, 3000, 6000, or 12000 ppm corresponding to approximately 0, 37.5, 75, 150, 300, or 600 mg/kg bw/day 
</t>
  </si>
  <si>
    <t xml:space="preserve">8/10 male rats and 9/10 female rats died at 12000 ppm during the first 2 weeks. 5/10 male rats and 6/10 female rats died at 6000 ppm during the first 4 weeks. Males had 11% lower body weight at 1500 ppm and females had 17% lower body weight at 3000 ppm than that of controls. A generalized atrophy of lymphocytic and hematopoietic tissues was observed in male and female rats fed 12,000 ppm. Similar but less severe changes were seen in male and female rats fed 6000 ppm. Changes seen in the lymphocytic and hematopoietic tissues of rats fed monuron at lower concentrations were considered to be slight or equivocal. Discoloration and mottling of the lungs, smooth ing and thinning of the stomach, and enlarge ment and discoloration of the adrenal glands were noted at necropsy and appeared to be compound related.
</t>
  </si>
  <si>
    <t xml:space="preserve">National Toxicology Program Technical Report Series No. 266. Toxicology and Carcinogenicity Studies of Monuron (CAS No. 150-68-5) in F344/N Rats and B6C3F1 Mice (Feed Studies), 1988. Available from NTP at http://ntp.niehs.nih.gov/ntp/htdocs/lt_rpts/tr266.pdf
</t>
  </si>
  <si>
    <t>1248-18-6</t>
  </si>
  <si>
    <t>Sodium 2-[(2-Hydroxynaphthyl)Azo]Naphthalenesulphonate</t>
  </si>
  <si>
    <t>Pigment red 49; C.I. Pigment Red 49; D&amp;C Red No. 10; Sodium;2-[(2-hydroxynaphthalen-1-yl)diazenyl]naphthalene-1-sulfonate</t>
  </si>
  <si>
    <t>C20H13N2NaO4S</t>
  </si>
  <si>
    <t>C1=CC=C2C(=C1)C=CC(=C2N=NC3=C(C4=CC=CC=C4C=C3)S(=O)(=O)[O-])O.[Na+]</t>
  </si>
  <si>
    <t>1N,2N,3N,4Y,5aY,6N,7N,9N,10N,23N,29Y,33N,34N,35N,47a(ii)Y. Sulfonate fragment:35 to 43N,44N,45Y,46N,47cY(Class II). Other fragment: 35 to 43N,44N,45Y,46N,47N(Class IV)</t>
  </si>
  <si>
    <t>0, 0.01, 0.05, 0.25, or 1% corresponding to approximately 0, 5, 25, 125, or  500 mg/kg</t>
  </si>
  <si>
    <t>Spleen and bone marrow</t>
  </si>
  <si>
    <t xml:space="preserve">The moderately enlarged splenic sections from the 1% feeding level rats showed moderate hemosiderosis and slight (to moderate) erythropoiesis. Splenic sections from the 0.25% feeding rats showed slightly more pigment than controls but approximately the same amount of erythropoiesis. Slight (to moderate) bone marrow hyperplasia was noted in the 1% feeding level rats and in the females only at the 0.25% feeding level. The hepatic sections from one female at the 0.25% feeding level showed multilocular cysts, considerable bile pigment, and small areas of necrotic parenchymal cells. Because of the undesirable side effects of splenomegaly and bone-marrow hyperplasia at the 1% and 0.25% feeding levels, the 0.05% level should be considered the “no-effect” level.
</t>
  </si>
  <si>
    <t>Davis &amp; Fitzhugh, 1963</t>
  </si>
  <si>
    <t xml:space="preserve">Davis, K. J., &amp; Fitzhugh, O. G. (1963). Pathologic changes noted in rats fed D&amp;C red no. 10 [monosodium salt of 2-(2-hydroxy-1-naphthylazo)-1-naphthalenesulfonic acid] for two years. Toxicology and applied pharmacology, 5(6), 728-734.
</t>
  </si>
  <si>
    <t>69444-90-2</t>
  </si>
  <si>
    <t xml:space="preserve">N-(2-(3,4-Dimethoxyphenyl)ethyl)-3,4-dimethoxycinnamic amide </t>
  </si>
  <si>
    <t>3-(3,4-Dimethoxyphenyl)-N-[2-(3,4-dimethoxyphenyl)ethyl]prop-2-enamide; 3-(3,4-Dimethoxyphenyl)-N-[2-(3,4-dimethoxyphenyl)-ethyl]-acrylamide</t>
  </si>
  <si>
    <t>C21H25NO5</t>
  </si>
  <si>
    <t>COC1=C(C=C(C=C1)CCNC(=O)C=CC2=CC(=C(C=C2)OC)OC)OC</t>
  </si>
  <si>
    <t>0, 350, 1050, or 4200 ppm equivalent to a calculated daily intake of 0, 23, 69, or 279 mg/kg bw for males and 0, 26, 82, or 340 mg/kg bw for females</t>
  </si>
  <si>
    <t xml:space="preserve">There were four unscheduled deaths during the course of the study. On day 64 a single male rat in the 350 mg/kg feed group was found dead of indeterminate cause. On days 14, 35 and 75, three female rats in the 4200 mg/kg feed group were found dead. The clinical observations prior to death included intermittent slight tremors, vocalization and prone posture in the female that died on day 75, and moderate to extreme ataxia, clonic convulsion, pallor, tremors, twitches, vocalization, hyperactivity and irregular respiration in the female that died on day 14. All other clinical signs were considered incidental and unrelated to the test substance in the diet. Statistically significant and dose-dependent reductions in body weight (red cell distribution width (male: +40%; female: +49%) and basophil levels (male: +80%; female: +100%). These changes were related to erythroid hyperplasia and haematopoiesis in spleen (males and females) and bone marrow (females). The study author considered these secondary findings related to regenerative anaemia in response to N-[2-(3,4-dimethoxyphenyl)ethyl]-3,4-dimethoxycinnamic acid amide in the diet. Other effects observed in haematology, clinical chemistry and urine analysis evaluations were considered not biologically relevant or nonadverse. Coagulation parameters were comparable between test and control groups for both sexes. Macroscopic changes in the low-dose male found dead on day 64 included a soft white mass between the frontal lobes of the brain with no microscopic correlate. The intestines and glandular stomach were gas-filled and slightly autolysed; in addition, red adrenals and the enlarged, engorged dark liver were considered agonal changes. In the prematurely dead female rats, the liver, thymus and/or cerebral haemorrhage with congestion and diffuse redness correlated with congestion were considered agonal but treatment-related changes. In addition, enlarged adrenal glands corresponding to adrenocortical vacuolization were observed. These animals were also reported to have distension, fluid- and gas-filling intestines and glandular stomach, and faecal retention, which were considered nonspecific postmortem changes. The only treatmentrelated macroscopic finding in the animals terminated at the end of the study was bilaterally enlarged adrenal glands in the 4200 mg/kg feed female group. Microscopic findings attributed to administration of the test substance included pigmentation of the tubular epithelium in the kidneys and of Kupffer cells in the liver, splenic haematopoiesis with pigmentation of macrophages of the red pulp, and cytoplasmic vacuolization of the adrenal cortex, in both males and females in the 4200 mg/kg feed groups. In high-dose females, brain mineralization and vacuolization of the neutrophil grey area of the forebrain was noted, as well as erythroid hyperplasia of the bone marrow. Absolute (up to 137% of controls) and relative (up to 163% of controls) weights of adrenal glands, spleen, heart, liver, ovaries and kidney were increased statistically significantly in high-dose male and female rats. JECFA: Based on general toxicity, the NOAEL is 1050 mg/kg feed, equal to 69 and 82 mg/kg bw per day for male and female rats, respectively. EFSA NOAEL: 23 and 26 mg/kg bw/day for males and females, respectively.  </t>
  </si>
  <si>
    <t>Bauter MR, 2013. 3-(3,4 Dimethoxy-phenyl)-N-[2-(3,4 dimethoxyphenyl)-ethyl]-acrylamide: a 90-day dietary study in rats. Product Safety Labs. Study no. 35184. June 20, 2013. Unpublished report submitted by Flavour Industry to FLAVIS Secretariat. Available from WHO Food Additive Series: 73. Safety evaluation of certain food additives (2017) at https://inchem.org/documents/jecfa/jecmono/v73je01.pdf. Also available from and reference for note for NEL conclusion: EFSA Journal 2014;12(4):3622: Scientific Opinion on Flavouring Group Evaluation 94, Revision 2 (FGE.94Rev2): Consideration of aliphatic amines and amides evaluated in an addendum to the group of aliphatic and aromatic amines and amides evaluated by the JECFA (68th meeting).</t>
  </si>
  <si>
    <t>121-81-3</t>
  </si>
  <si>
    <t>3,5-Dinitrobenzamide</t>
  </si>
  <si>
    <t>Nitromide; Tristat; Unistat</t>
  </si>
  <si>
    <t>C7H5N3O5</t>
  </si>
  <si>
    <t>C1=C(C=C(C=C1[N+](=O)[O-])[N+](=O)[O-])C(=O)N</t>
  </si>
  <si>
    <t>Chronic: unspecified</t>
  </si>
  <si>
    <t>Not specified, but included 520 and 1100 ppm. These levels correspond to 13 and 27.5 mg/kg bw/day.</t>
  </si>
  <si>
    <t>Growth &amp; histopathology</t>
  </si>
  <si>
    <t>The rats and dogs subacute NOEL is between 600-1000 ppm. The same NOEL was found in rats during the chronic toxicity study. The dog chronic toxicity study revealed histopathological changes at 1100 ppm but not and 520 ppm. In all tests, growth parameters was the most sensitive index. No other info available.</t>
  </si>
  <si>
    <t>Kerr et al., 1965</t>
  </si>
  <si>
    <t>Kerr, K. B., Abrahams. PR, &amp; Ipson, J. R. (1965, January). Abstracts of Papers for the Fourth Annual Meeting of the Society of Toxicology, Williamsburg, Virginia, March 8-10, 1965. 32. Evaluation of Safety of 3, 5-Dinitrobenzamide. In Toxicology and Applied Pharmacology (Vol. 7, No. 3, p. 488). 525 B ST, STE 1900, San Diego, CA 92101-4495: Academic Press Inc. Available at https://www-sciencedirect-com.fda.idm.oclc.org/science/article/pii/0041008X65901481?via%3Dihub</t>
  </si>
  <si>
    <t>952-23-8</t>
  </si>
  <si>
    <t>Proflavine hydrochloride</t>
  </si>
  <si>
    <t xml:space="preserve">Acridine-3,6-diamine; hydrochloride </t>
  </si>
  <si>
    <t>C13H12ClN3</t>
  </si>
  <si>
    <t>C1=CC(=CC2=NC3=C(C=CC(=C3)N)C=C21)N.Cl</t>
  </si>
  <si>
    <t>1N,2N,3N,4Y,5bY,6N,7N,9N,10Y,11N,12N,13N,15N,16N,17Y,19N,20eY</t>
  </si>
  <si>
    <t>F344/CR</t>
  </si>
  <si>
    <t>0, 300, or 600 ppm corresponding to 0, 15, or 30 mg/kg bw/day</t>
  </si>
  <si>
    <t>Body weight and intestine</t>
  </si>
  <si>
    <t>Lower body weights in high dose groups. In male rats, the only tumor with a statistically significant (Ρ=0.034) positive dose-related trend was leiomyosarcoma, which was seen in 3/45 (7%) of the high-dose group and in none of the other male or female groups. Two other high-dose males had tumors of the intestinal tract. When the Fisher exact test is applied to the total incidence 5/45, it shows statistical significance at the 0.026 probability level.</t>
  </si>
  <si>
    <t>National Toxicology Program. (1977). Bioassay of proflavine for possible carcinogenicity. National Cancer Institute carcinogenesis technical report series, 5, 1-103. Available from NTP at http://ntp.niehs.nih.gov/ntp/htdocs/lt_rpts/tr005.pdf</t>
  </si>
  <si>
    <t>101-05-3</t>
  </si>
  <si>
    <t>Anilazine</t>
  </si>
  <si>
    <t>4,6-Dichloro-N-(2-chlorophenyl)-1,3,5-triazin-2-amine</t>
  </si>
  <si>
    <t>C9H5Cl3N4</t>
  </si>
  <si>
    <t>C1=CC=C(C(=C1)NC2=NC(=NC(=N2)Cl)Cl)Cl</t>
  </si>
  <si>
    <t>1N,2N,3N,4N,6N,7aY,8N,11N,12N,13N,15N,16N,17Y,19N,20fY</t>
  </si>
  <si>
    <t xml:space="preserve">3 generations
</t>
  </si>
  <si>
    <t>0, 50, 330, or 2000 ppm equivalent to 0, 2.5, 16.5, or 100 mg/kg bw/day (JMPR)</t>
  </si>
  <si>
    <t>The highest dietary level of anilazine (2000 ppm) had an apparent adverse effect on the libido of F0 males and the fertility (and possible fecundity) of F0 females. This was indicated, respectively, by reductions in the number of females that mated and the number that became pregnant in comparison to controls.  Although the respective  differences were not remarkable nor evident in subsequent generations (F1 and F2), they were verified by a crossover mating experiment involving rats from the control and high-dose groups.  No adverse effects on the reproductive parameters were evident at anilazine dietary levels of 330 and 50 ppm. JMPR NOAEL: 330 ppm.</t>
  </si>
  <si>
    <t>Irvine, 1984</t>
  </si>
  <si>
    <t>Irvine, L.F.H. (1984)  Anilazine: 3-generation oral (dietary administration) reproduction study in the rat.  Unpublished Report No. 3744-262/26 from Hazleton Laboratories Europe, Ltd., Harrogate, England.  Submitted to WHO by Bayer AG, Institute of Toxicology, Wuppertal, FRG. Available from JMPR Anilazine at https://inchem.org/documents/jmpr/jmpmono/v89pr02.htm</t>
  </si>
  <si>
    <t>127-20-8</t>
  </si>
  <si>
    <t>Dalapon sodium salt_x000D_</t>
  </si>
  <si>
    <t>2,2-Dichloropropionic acid, sodium salt; Sodium 2,2-dichloropropionate</t>
  </si>
  <si>
    <t>C3H3Cl2O2Na</t>
  </si>
  <si>
    <t>C(C(=O)[O-])(C)(Cl)Cl.[Na+]</t>
  </si>
  <si>
    <t>1N,2N,3N,4Y,5aY,6N,7aY and 7g(v)Y</t>
  </si>
  <si>
    <t>Albino carworth</t>
  </si>
  <si>
    <t xml:space="preserve">0, 5, 15, or 50 mg/kg bw/day. As the test substance was 65% pure, the 15 and 50 mg/kg bw/day levels contain 9.75 and 32.5 mg/kg bw/day of dalapon sodium salt. </t>
  </si>
  <si>
    <t>A statistically significant increase over controls was observed in the kidney-to-body weight ratios of male rats receiving 50 mg/kg/day. No differences from controls were observed.</t>
  </si>
  <si>
    <t>Paynter et al., 1960</t>
  </si>
  <si>
    <t>Paynter, O. E., Tusing, T. W., McCollister, D. D., &amp; Rowe, V. K. (1960). Herbicide Toxicology, Toxicology of Dalapon Sodium (2, 2-Dichloropropionic Acid, Sodium Salt). Journal of Agricultural and Food Chemistry, 8(1), 47-51. Available from EPA IRIS 0146 at https://cfpub.epa.gov/ncea/iris/iris_documents/documents/subst/0146_summary.pdf</t>
  </si>
  <si>
    <t>141-94-6</t>
  </si>
  <si>
    <t>Hexetidine</t>
  </si>
  <si>
    <t>1,3-Bis(2-ethylhexyl)-5-methyl-1,3-diazinan-5-amine; Oraldene; Hexoral; and Glypesin</t>
  </si>
  <si>
    <t>C21H45N3</t>
  </si>
  <si>
    <t>CCCCC(CC)CN1CC(CN(C1)CC(CC)CCCC)(C)N</t>
  </si>
  <si>
    <t>0, 0.02, or 0.05% correspoding to 0, 20, or 50 mg/kg bw/day (EMA)</t>
  </si>
  <si>
    <t>Unknown</t>
  </si>
  <si>
    <t>EMA NOEL: 20 mg/kg bw/day. No details on the effects observed at 50 mg/kg bw/day.</t>
  </si>
  <si>
    <t xml:space="preserve">Unknown, n.d. European Medicines Agency (EMA), The European Agency for the Evaluation of Medicinal Products, Veterinary Medicines Evaluation Unit, Committee for Veterinary Medicinal Products; Hexetidine, Summary Report (April 1998). A summary is available from EMA at: http://www.ema.europa.eu/docs/en_GB/document_library/Maximum_Residue_Limits_-_Report/2009/11/WC500014401.pdf
</t>
  </si>
  <si>
    <t>126229-12-7</t>
  </si>
  <si>
    <t>Manidipine hydrochloride (CV-4093(2HCL))</t>
  </si>
  <si>
    <t>5-O-[2-(4-benzhydrylpiperazin-1-yl)ethyl] 3-O-methyl 2,6-dimethyl-4-(3-nitrophenyl)-1,4-dihydropyridine-3,5-dicarboxylate;dihydrochloride</t>
  </si>
  <si>
    <t>C35H40Cl2N4O6</t>
  </si>
  <si>
    <t>CC1=C(C(C(=C(N1)C)C(=O)OCCN2CCN(CC2)C(C3=CC=CC=C3)C4=CC=CC=C4)C5=CC(=CC=C5)[N+](=O)[O-])C(=O)OC.Cl.Cl</t>
  </si>
  <si>
    <t>1N,2N,3N,4Y,5bY,6N,7N,9N,10Y,11Y. Methanol: 1 to 28N (Class II). Piperazine fragment: 13N,15N,16N,17N,18bY,47N(Class IV). Other fragment: 13N,15N,16N,17N,18bY,47N (Class IV)</t>
  </si>
  <si>
    <t>ICR</t>
  </si>
  <si>
    <t xml:space="preserve">0, 1.2, 4,0, 12, or 40 mg/kg bw/day
</t>
  </si>
  <si>
    <t xml:space="preserve">No adverse effects reported. Note: in a preliminary 13-week study at 60 and 80 mg/kg bw/day hypertrophy of hepatocytes were observed.
</t>
  </si>
  <si>
    <t xml:space="preserve">Osheroff, 1989
</t>
  </si>
  <si>
    <t xml:space="preserve">Osheroff, M. R., Ando, T., &amp; Miyajima, H. (1989). Oncogenicity study in mice with manidipine hydrochloride [CV-4093 (2HCL)]. Yakuri Chiryo, 17, 1205-1216.
</t>
  </si>
  <si>
    <t>156-60-5</t>
  </si>
  <si>
    <t>trans-1,2,Dichloroethylene</t>
  </si>
  <si>
    <t>E-1,2-Dichloroethene</t>
  </si>
  <si>
    <t>C(=C/Cl)\Cl</t>
  </si>
  <si>
    <t>0, 0.1, 1.0, or 2.0 mg/mL in drinking water containing 1% emulphor. These drinking water concentrations were equivalent to doses of 0, 17, 175, or 387 mg/kg bw/day in male mice and 0, 23, 224, or 452 mg/kg bw/day in female mice.</t>
  </si>
  <si>
    <t>Significantly decreased (-11%) lung weight observed at the highest dose level. Significantly reduced thymus weight in females at the two highest dose levels (-18 and -33%). Exposure to DCE produced slight changes in several clinical parameters in both sexes. Although these values were significantly different from those of the controls, there were no consistent trends or any large deviations from the historical control values. SGPT and SGOT levels were decreased at all dose levels in the females. The most notable effects of oral exposure to DCE were decreased glutathione levels in males and decreased aniline hydroxylase activity in females. A significant increase in mean liver weights was
noted at the mid-dose (175 mg/kg-day), but not at the highest dose, in male mice.</t>
  </si>
  <si>
    <t>Barnes et al.,1985</t>
  </si>
  <si>
    <t>Barnes, D. W., Sanders, V. M., White, K. L., Shopp, G. M., &amp; Munson, A. E. (1985). Toxicology of Trans-1, 2-Dichloroethylene in the Mouse. Drug and chemical toxicology, 8(5), 373-392. Summary and discussion is available from EPA Toxicological review of cis-1,2-Dichloroethylene and trans-1,2-Dichloroethylene (2010) at https://cfpub.epa.gov/ncea/iris/iris_documents/documents/toxreviews/0418tr.pdf</t>
  </si>
  <si>
    <t>164150-85-0</t>
  </si>
  <si>
    <t>Fandofloxacino</t>
  </si>
  <si>
    <t>DW-116; 6-fluoro-1-(5-fluoropyridin-2-yl)-7-(4-methylpiperazin-1-yl)-4-oxoquinoline-3-carboxylic acid;hydrochloride</t>
  </si>
  <si>
    <t>C20H19ClF2N4O3</t>
  </si>
  <si>
    <t>CN1CCN(CC1)C2=C(C=C3C(=C2)N(C=C(C3=O)C(=O)O)C4=NC=C(C=C4)F)F.Cl</t>
  </si>
  <si>
    <t>1N,2N,3N,4Y,5bY,6N,7aY,8N,11N,12N,13N,15N,16N,17Y,19N,20fY</t>
  </si>
  <si>
    <t>Liver and WBC</t>
  </si>
  <si>
    <t xml:space="preserve">Treatment-related salivation was observed immediately after treatment. This finding was observed in five to 17 males and one to five females in the 125 mg/kg group on days 82 to termination. It is not clear whether the post-dosing salivation resulted from a reaction to the bitter taste of DW-116 or an interaction of toxicity induced by DW-116 treatment. Total WBC, lymphocyte and platelet counts of males were significantly increased in the 125 mg/kg group when compared with the vehicle control group. At the end of the recovery period (4 weeks), however, total WBC, lymphocyte and platelet counts were no longer increased in this group. In males, total bilirubin and ALT values were significantly increased in the 125 mg/kg group in a dose-dependent manner, and A/G ratio was significantly increased in all treatment groups when compared with the control group. All other changes were toxicologically insignificant and did not show a dose response. Overall, the results showed that daily doses of 125 mg/kg produced some adverse effects on liver and WBC count in male rats. The author concluded that the NOAEL for males is 25 mg/kg bw/day and the NOAEL for females is 125 mg/kg bw/day. </t>
  </si>
  <si>
    <t>Kim et al., 2003</t>
  </si>
  <si>
    <t>Kim, J. C., Shin, D. H., Ahn, T. H., Kang, S. S., Song, S. W., Han, J., ... &amp; Chung, M. K. (2003). 26-Week repeated oral dose toxicity study of the new quinolone antibacterial DW-116 in Sprague–Dawley rats. Food and chemical toxicology, 41(5), 637-645.</t>
  </si>
  <si>
    <t>1438-94-4</t>
  </si>
  <si>
    <t>N-Furfurylpyrrole</t>
  </si>
  <si>
    <t>1-(Furan-2-ylmethyl)-1H-pyrrole; 1-(Furan-2-ylmethyl)pyrrole</t>
  </si>
  <si>
    <t>C(C1=CC=CO1)N1C=CC=C1</t>
  </si>
  <si>
    <t>Nominal dose levels: 0, 25, 75, or 150 mg/kg bw/day. Based on food consumption data, the mean intake of 1-furfurylpyrrole was calculated to be 0, 25, 77, or 154 mg/kg bw/day for males and 0, 25, 75, or 151 mg/kg bw/day for females.</t>
  </si>
  <si>
    <t xml:space="preserve">By the time of necropsy body weights were lower in the 150 mg/kg bw/day dose group for both males (−17 %) and females (−11 %) and in the 75 mg/kg bw/day dose group of females (−8 %), relative to the control group. Decreased food consumption was also observed. These decreases were statistically significant for the male group at 150 mg/kg bw/day beginning on the first week and throughout the length of the study; for the female groups the decrease was not statistically significant, although the weight gain in these females was decreased statistically significantly. Slightly lower body weights were noted in the 25 and 75 mg/kg bw/day males and the 25 mg/kg bw/day females (4 %, 5 % and 6 %, respectively). Reductions in red blood cell counts (0.6 %, 7.0∗ % and 9.3∗∗ %), haemoglobin levels (3.6 %, 5.4* % and 9.6** %), and haematocrit values (3.7 %, 7.2* % and 9.9** %) and slightly higher red blood cell distribution widths (4.1 %, 4.9** % and 4.1** %) were observed in all treated groups (25, 75 and 150 mg/kg bw/day, respectively) of males, but were not observed in females. The effect at the lower exposure level was considered minor. Histopathology showed no changes in bone marrow at the highest dose level. Pigment deposits in the red pulp of the spleen were minimally increased only at the highest dose level in eight out of 10 males; for females this was one out of 10 at the middle dose and four out of 10 at the highest dose. In males, dose-dependent changes in serum chemistry values included higher total bilirubin (0.01±0.03, 0.02±0.04, 0.07±0.05** and 0.08±0.04** mg/dL respectively), which might be related to the reduced red blood cell counts and cholesterol (39*, 84** and 91** % respectively). In females similar increases were not dose-dependent: 0.04±0.05, 0.09±0.03**, 0.11±0.03** and 0.10±0.00** mg/dL) for total bilirubin and 41**, 33*  and 66** % for cholesterol. In parallel with the higher total bilirubin levels, the urobilinogen concentration in urine was increased at the higher dose levels. Only at the highest dose sorbitol dehydrogenase (SDH) values in both sexes were increased by 111** and 33 % in males and females respectively. The increases in total bilirubin and cholesterol suggest effects on the liver. Higher mean liver weights relative to final body weight were noted in the male (6, 16** and 32** %) and female groups (12**, 17** and 32** % increase based on body weight). Centrilobular hepatocellular vacuolation was observed in the 75 and 150 mg/kg bw/day male groups and the 150 mg/kg bw/day group females only. The male groups scored 5/10 minimal and 5/10 mild at the highest dose; 4/10 minimal and 1/10 mild at the middle dose; 0/10 at the lowest dose; against 0/10 in the controls; the females showed only at the highest dose in 7/10 centrilobular vacuolisation against 0/10 in the control and both lower dose groups. Other microscopic changes were identified in nasal sections and spleen. In the spleen, findings were limited to a very minimal increase in pigment deposits that were mainly restricted to the 150 mg/kg bw/day dose group. Microscopically, changes in nasal tissue included olfactory mucosa degeneration, depleted mucous secretion by goblet cells and thin deposits of a hyaline material along the surface of the olfactory epithelial cells. Olfactory mucosa degeneration was observed in both sexes at the 75 and 150 mg/kg bw/day intake levels and was slightly more prevalent and severe in males. The findings in the olfactory mucosa were considered to be adverse. Depleted mucous secretion by goblet cells was especially prominent in Nasal Section I and was observed in most rats administered 1-furfurylpyrrole. It is concluded that exposure to 1-furfurylpyrrole [FL-no: 13.134] in the diet for 90 days resulted in adverse effects in the 75 and 150 mg/kg bw/day groups of males and females and consisted of effects on liver, red blood cells and olfactory mucosa. Therefore, the no-observed adverse-effect level (NOAEL) of [FL-no: 13.134] was 25 mg/kg bw/day for male and female Crl:CD(SD) rats. </t>
  </si>
  <si>
    <t xml:space="preserve">Kappeler, 2013
</t>
  </si>
  <si>
    <t>Kappeler KV, 2013. A 90-Day Oral (Dietary) Toxicity Study of 1-Furfurylpyrrole in Sprague Dawley Rats. WIL Research. Study no. WIL-968004. 15 April 2013. Unpublished reportsubmitted by EFFA to FLAVIS Secretariat. Summary is available from EFSA Panel on Food Contact Materials, Enzymes, Flavourings and Processing Aids (CEF). (2015). Scientific Opinion on Flavouring Group Evaluation 77, Revision 2 (FGE. 77Rev2): Consideration of Pyridine, Pyrrole and Quinoline Derivatives evaluated by JECFA (63rd meeting) structurally related to Pyridine, Pyrrole, Indole and Quinoline Derivatives evaluated by EFSA in FGE. 24Rev2 (2013). EFSA Journal, 13(1), 3997. Available at https://efsa.onlinelibrary.wiley.com/doi/abs/10.2903/j.efsa.2015.3997</t>
  </si>
  <si>
    <t>76231-76-0</t>
  </si>
  <si>
    <t>α,β-Thujone</t>
  </si>
  <si>
    <t>alpha,beta-Thujone; Thujone; (1S,5R)-4-methyl-1-propan-2-ylbicyclo[3.1.0]hexan-3-one</t>
  </si>
  <si>
    <t>CC1[C@H]2C[C@]2(CC1=O)C(C)C</t>
  </si>
  <si>
    <t>1N,2N,3N,4N,6N,7N,9N,10N,23N,29N,30a(iii)Y,31N,32bY</t>
  </si>
  <si>
    <t>0, 3, 6, 12, or 25 mg/kg bw 5 days/week. The dosing schedule (5/7) adjusted dose levels are 0, 2, 4, 8.6, or 18.</t>
  </si>
  <si>
    <t>Seizure and mortality</t>
  </si>
  <si>
    <t>Rats not chosen because of renal nephopathy. Survival of male and female mice in the 25 mg/kg groups was significantly less than that of the vehicle controls. Mean body weights of 25 mg/kg females were less than those of the vehicle controls after week 29. Most male and all female 25 mg/kg mice had seizures.</t>
  </si>
  <si>
    <t xml:space="preserve">National Toxicology Program (2011). Technical Report on the Toxicology and Carcinogenesis Studies of α,β-Thujone (CAS No. 76231-76-0) in F344/N Rats and B6C3F1 Mice (Gavage studies) TR570. Available from NTP at https://ntp.niehs.nih.gov/ntp/htdocs/lt_rpts/tr570.pdf
</t>
  </si>
  <si>
    <t>2691-41-0</t>
  </si>
  <si>
    <t>Octogen</t>
  </si>
  <si>
    <t>Oktogen; 1,3,5,7-Tetranitro-1,3,5,7-tetrazocane; Tetramethylenetetranitramine</t>
  </si>
  <si>
    <t>C4H8N8O8</t>
  </si>
  <si>
    <t>[N+](=O)([O-])N1CN(CN(CN(C1)[N+](=O)[O-])[N+](=O)[O-])[N+](=O)[O-]</t>
  </si>
  <si>
    <t>Target: 0, 50, 150, 450, 1350, or 4000 mg/kg bw/day for males and 0, 50, 115, 270, 620, or 1500 mg/kg bw/day for females</t>
  </si>
  <si>
    <t>By week 5, animals in the two highest dose groups continued to have significantly depressed weight gains until study termination. Histopathological examination revealed a significant incidence of toxic liver changes occurring almost exclusively in males at 4000, 1350, and 450 mg/kg/day (the three highest dose levels) and some changes at 150 mg/kg/day. These liver changes were characterized by enlarged centrilobular cells with pale nuclei and dark cytoplasm, dilation of sinusoids, and necrosis. Tubular kidney changes characterized by focal atrophy and dilation were observed almost exclusively in females at the three highest doses. These changes seemed to correlate with some of the clinical pathology changes observed, i.e., increased AP activity and altered indicators of renal function (BUN, albumin, and total protein and urine changes). Thus, it would appear that there are sexual differences in the target organ response of rats to HMX. Red blood cell counts were also significantly decreased in high-dose females at week 12 when compared with controls. There were several organ weight changes in dosed animals. Kidney-to-body weight ratios were increased in females at all but the lowest dose level. Hemoglobin and hematocrit were decreased in high-dose males and females at week 5 and in high-dose females at week 12. An increase in absolute brain weight was seen in females receiving all but the lowest dose level, and an increase in brain to-body weight ratio was increased in males receiving 1350 and 4000 mg/kg/day. Based on the results of this study, a NOAEL of 50 mg/kg/day for males and 115 mg/kg/day for females can be estimated, together with a LOAEL of 150 mg/kg/day for toxic liver effects in males and 270 mg/kg/day for toxic renal effects in females.</t>
  </si>
  <si>
    <t>US DOD, 1985</t>
  </si>
  <si>
    <t>U.S. Department of Defense. 1985. AD-A171 601. Available from Defense Technical Information Center. Write to Documents, Cameron Station, Alexandria, VA 22314. A short summary is available from EPA (IRIS 0311) at http://cfpub.epa.gov/ncea/iris/iris_documents/documents/subst/0311_summary.pdf and from ECHA at https://echa.europa.eu/mt/registration-dossier/-/registered-dossier/5293/7/6/2. Also available from Johnson, M. S., &amp; Reddy, G. (2015). Wildlife toxicity assessment for high melting explosive (HMX). In Wildlife toxicity assessments for chemicals of military concern (pp. 87-105). Elsevier.</t>
  </si>
  <si>
    <t>674-82-8</t>
  </si>
  <si>
    <t>2-Oxetanone, 4-methylene-</t>
  </si>
  <si>
    <t>Diketene; 4-Methylideneoxetan-2-one; But-3-en-3-olide</t>
  </si>
  <si>
    <t>C4H4O2</t>
  </si>
  <si>
    <t>C=C1CC(O1)=O</t>
  </si>
  <si>
    <t>1N,2N,3N,4N,6N,7N,9N,10Y,11N,12cY</t>
  </si>
  <si>
    <t>Subcutaneous</t>
  </si>
  <si>
    <t>543</t>
  </si>
  <si>
    <t>4.7</t>
  </si>
  <si>
    <t>4 mg/injection once a week. Based on the weight of the animals (ave. 122.5 g) this is 32.65 mg/kg bw once a week. Dosing schedule (1/7) adjusted dose level: 4.7 mg/kg bw/day.</t>
  </si>
  <si>
    <t>No evidence of neoplasms. Note: no details on toxicity other than carcinogenicity.</t>
  </si>
  <si>
    <t>Van Duuren et al., 1967</t>
  </si>
  <si>
    <t>Van Duuren, B. L., Langseth, L., Orris, L., Baden, M., &amp; Kuschner, M. (1967). Carcinogenicity of epoxides, lactones, and peroxy compounds. V. Subcutaneous injection in rats. Journal of the National Cancer Institute, 39(6), 1213-1216.</t>
  </si>
  <si>
    <t>94-62-2</t>
  </si>
  <si>
    <t>Piperine</t>
  </si>
  <si>
    <t>C17H19NO3</t>
  </si>
  <si>
    <t>c1cc2c(cc1/C=C/C=C/C(=O)N3CCCCC3)OCO2</t>
  </si>
  <si>
    <t xml:space="preserve">1N,2N,3N,4N,6N,7N,9N,10Y,11N,33N,34N,35aY,38N,39N,40N,41N,42N,43N,44N,45Y,46N,47N </t>
  </si>
  <si>
    <t>Target: 0, 5, 15, or 50 mg/kg bw/day. Actual: 0, 4.8, 14.5, or 47.8 mg/kg bw/day, respectively, for males and 0, 4.8, 14.6, or 48.4 mg/kg bw/day, respectively, for females</t>
  </si>
  <si>
    <t>Decreased male body weight gain (20% reduction) and male (15% reduction) and female (12% reduction) food consumption at 50 mg/kg bw/day target dietary intake were considered the result of decreased food intake related to administration of high dietary concentrations of piperine since there was no effect on food efficiency. No effect was observed on the final body weights. EFSA: Based on the dose dependent increased in plasma cholesterol levels in males at the mid and high dose,the Panel decided that the lowest dose level of 5 mg/kg bw/day should be considered as the NOAEL. FDA NOAEL: 50 mg/kg bw/day.</t>
  </si>
  <si>
    <t>Bauter MR, 2013. Piperine: a 90-day dietary study in rats. Product Safety Labs. Study no. 35233. May 23, 2013. Unpublished report submitted by EFFA to FLAVIS Secretariat. Summary is available from EFSA Journal 2015;13(1):3998. Scientific Opinion on Flavouring Group Evaluation 86, Revision 2 (FGE.86Rev2): Consideration of aliphatic and arylalkyl amines and amides evaluated by JECFA (65th meeting). Also available from WHO Food Additive Series: 73. Safety evaluation of certain food additives (2017) at https://inchem.org/documents/jecfa/jecmono/v73je01.pdf</t>
  </si>
  <si>
    <t>126-99-8</t>
  </si>
  <si>
    <t>Chloroprene</t>
  </si>
  <si>
    <t>Chlorobutadiene; 2-Chlorobuta-1,3-diene; 2-Chloro-1,3-butadiene</t>
  </si>
  <si>
    <t>C4H5Cl</t>
  </si>
  <si>
    <t>C=CC(=C)Cl</t>
  </si>
  <si>
    <t>0, 10, 33, or 100 ppm 6 hours/day 5 days/week corresponding to approximately 0, 4.9, 16.3, or 49.3 mg/kg bw/day.</t>
  </si>
  <si>
    <t>No deaths; clinical symptoms during the first weeks (100 ppm); slight growth retardation (100 ppm, males); slight increase in the percentage of neutrophils and a decrease in the percentage of lymphocytes (100 ppm, males); more urine with a lower creatinine content (100 ppm, females); increase of the relative liver weights (all females in a dose-related manner, 100 ppm, males); increase of the relative kidney weights (100 ppm, both sex, 30 ppm, females); the microscopic pathological examination revealed no treatment-related abnormalities.</t>
  </si>
  <si>
    <t>Dreef-van der Meulen and Reuzel, 1980</t>
  </si>
  <si>
    <t>Dreef-van der Meulen, H.C. and Reuzel, P.G.J., Central Institute for Nutrition and Food Research, Report No. R 6637 (1980). Available from OECD SIDS Chloroprene at https://hpvchemicals.oecd.org/UI/handler.axd?id=c13767a0-8e85-4d03-944f-f1227d7df88b</t>
  </si>
  <si>
    <t>65884-46-0</t>
  </si>
  <si>
    <t>Cyadox</t>
  </si>
  <si>
    <t>Ciadox; 2-Cyano-N-[(E)-(1,4-dioxidoquinoxaline-1,4-diium-2-yl)methylideneamino]acetamide</t>
  </si>
  <si>
    <t>C12H9N5O3</t>
  </si>
  <si>
    <t>C1=CC=C2C(=C1)[N+](=CC(=[N+]2[O-])C=NNC(=O)CC#N)[O-]</t>
  </si>
  <si>
    <t>1N,2N,3f(ix)Y and 3g(ii)Y and g(ix)Y</t>
  </si>
  <si>
    <t>0, 50, 150, or 2500 ppm equivalent to approximately 0, 5, 15, or 250 mg/kg bw/day. F0:  through a 13-week prebreed period as well as during mating, gestation, parturition and lactation. F0 rats mated again after 10 days following weaning of the F1a generation to produce an F1b generation. F2a pups (parent: F1b) were necropsied on day 21 after birth as well as their parents (F1b).</t>
  </si>
  <si>
    <t>At the 250 mg/kg bw/day cyadox group, body weights of F1b pregnant rats and F2a on day 21 after birth decreased; fetal body lengths and tail lengths decreased; the number of fetal resorptions increased significantly; litter weights, number of viable fetuses decreased; number of embryo resorptions increased significantly; number of liveborn F1a, F1b and F2a decreased. No macroscopic or microscopic change of any significance was found in the reproductive organs. Significant increases in the incidence of cervial ribs or lumbar ribs in F2a pups and significant increases of relative organ weight of testis and epididymis in F1b were observed at the 250 mg/kg b.w./day cyadox group. The NOAEL for reproduction/development of cyadox for rats was estimated to be 150 mg/kg diet, which was equivalent to approximately 15 mg/kg bw/day.</t>
  </si>
  <si>
    <t>Wang et al., 2011</t>
  </si>
  <si>
    <t>Wang, X., Fang, G. J., Wang, Y. L., Ihsan, A., Huang, L. L., Zhou, W., ... &amp; Yuan, Z. H. (2011). Two generation reproduction and teratogenicity studies of feeding cyadox in Wistar rats. Food and chemical toxicology, 49(5), 1068-1079</t>
  </si>
  <si>
    <t>51218-45-2</t>
  </si>
  <si>
    <t>Metolachlor</t>
  </si>
  <si>
    <t>2-Chloro-N-(2-ethyl-6-methylphenyl)-N-(1-methoxypropan-2-yl)acetamide</t>
  </si>
  <si>
    <t>C15H22ClNO2</t>
  </si>
  <si>
    <t>CCC1=CC=CC(=C1N(C(C)COC)C(=O)CCl)C</t>
  </si>
  <si>
    <t>Albino CD</t>
  </si>
  <si>
    <t>0, 30, 300, or 3000 ppm corresponding to approximately 0, 1.5, 15, or 150 mg/kgbw/day</t>
  </si>
  <si>
    <t>EPA IRIS: NOEL for this study is 300 ppm, based on decreased body weight gain in rats fed 3000 ppm, the highest dose tested. In the EPA RED document, increased liver weights in high dose males are also noted. In addition, it is stated that " Increases of neoplastic modules and hepatocellular carcinomas were found in high dose females."</t>
  </si>
  <si>
    <t>Ciba-Geigy Corporation, 1983</t>
  </si>
  <si>
    <t>Ciba-Geigy Corporation. 1983. MRID No. 00129377. Available from EPA. Write to FOI, EPA, Washington, DC 20460. Available from EPA (IRIS 0074) at https://cfpub.epa.gov/ncea/iris/iris_documents/documents/subst/0074_summary.pdf and EPA Reregistration Eligibility Decision Metolachlor (1995) at https://archive.epa.gov/pesticides/reregistration/web/pdf/0001.pdf</t>
  </si>
  <si>
    <t>99-55-8</t>
  </si>
  <si>
    <t>5-Nitro-o-toluidine</t>
  </si>
  <si>
    <t>2-Methyl-5-nitroaniline; 2-Methyl-5-nitrobenzenamine; 2-Amino-4-nitrotoluene; Fast Scarlet G; PNOT</t>
  </si>
  <si>
    <t>C7H8N2O2</t>
  </si>
  <si>
    <t>[N+](=O)([O-])C1=CC=C(C(N)=C1)C</t>
  </si>
  <si>
    <t>1N,2N,3N,4N,6N,7N,9N,10N,23N,29Y,33N,34N,35aY,38N,39N,40N,41N,42N,43a(ii)Y</t>
  </si>
  <si>
    <t>0, 0.005, or 0.01% for 78 weeks followed by 31 weeks of observation (time-weighed average doses) corresponding to approximately 0, 2.5, or 5 mg/kg bw/day. EPA: equivalent to 0, 3.9, or 7.9 mg/kg bw/day for males and 0, 4.6, or 9.2 mg/kg bw/day for females.</t>
  </si>
  <si>
    <t xml:space="preserve">Slight mean body weight depression was observed for high dose male rats and for both high and low dose female rats when compared to their respective controls. Possible compound-related findings were limited to the occurrence of hepatocellular carcinomas in treated male rats. Under the conditions of this study, there was no conclusive evidence to indicate that the dietary administration of 5-nitro-otoluidine was carcinogenic to Fischer 344 rats. EPA: NOAEL of 7.9 mg/kg bw/day for males and 9.2 mg/kg bw/day for females based on a lack of statistically and toxicologically significant findings. 
</t>
  </si>
  <si>
    <t xml:space="preserve">National Cancer Institute Carcinogenesis Technical Report Series No. 107, 1978. Bioassay of 5-Nitro-o-Toluidine for Possible Carcinogenicity CAS No. 99-55-8 NCI-CG-TR-107. Available from NTP at http://ntp.niehs.nih.gov/ntp/htdocs/lt_rpts/tr107.pdf reference for NOAEL conclusion: EPA (2011) Provisional Peer-Reviewed Toxicity Values for 2-Methyl-5-Nitroaniline at https://cfpub.epa.gov/ncea/pprtv/documents/Methyl5Nitroaniline2.pdf </t>
  </si>
  <si>
    <t>121-66-4</t>
  </si>
  <si>
    <t>2-Amino-5-Nitrothiazole</t>
  </si>
  <si>
    <t>Entramin; 5-Nitro-1,3-thiazol-2-amine; Enheptin</t>
  </si>
  <si>
    <t>C3H3N3O2S</t>
  </si>
  <si>
    <t>C1=C(SC(=N1)N)[N+](=O)[O-]</t>
  </si>
  <si>
    <t xml:space="preserve">0, 50, or 150 ppm corresponding to approximately 0, 7.5, or 22.5 mg/kg bw/day
</t>
  </si>
  <si>
    <t>The results of the Cochran-Armitage test for positive dose­ related trend in the incidence of alveolar/bronchiolar adenoma of the lung in female mice (P = 0.048) and the incidence of combined alveolar/bronchiolar adenoma and carcinoma of the lung in female mice (P = 0.034) are significant. However, the results of the Fisher exact test are not significant for these tumors. Note: incidence of alveolar/bronchiolar adenoma in females is 4, 4, and 14% (control, low dose, high dose) and the incidence of alveolar/bronchical carcinoma is 0, 4, and 2%. NTP conclusion: No evidence of carcinogenicity in mice. While the incidence of alveolar/bronchical adenoma is not significant, we conservatively designate the low dose as the NEL. Also, the carcinogenicity study in rats yielded a LEL of 15 mg/kg bw/day and no NEL.</t>
  </si>
  <si>
    <t xml:space="preserve">National Toxicology Program. (1978). Bioassay of 2-amino-5-nitrothiazole for Possible Carcinogenicity. National Cancer Institute carcinogenesis technical report series, 53, 1-126. Available from NTP at http://ntp.niehs.nih.gov/ntp/htdocs/lt_rpts/tr053.pdf
</t>
  </si>
  <si>
    <t>569-61-9</t>
  </si>
  <si>
    <t>C.I. Basic Red 9</t>
  </si>
  <si>
    <t>Basic Red 9; Pararosaniline hydrochloride; Parafuchsin; 4-[(4-Aminophenyl)-(4-iminocyclohexa-2,5-dien-1-ylidene)methyl]aniline;hydrochloride</t>
  </si>
  <si>
    <t>C19H18ClN3</t>
  </si>
  <si>
    <t>C1=CC(=N)C=CC1=C(C2=CC=C(C=C2)N)C3=CC=C(C=C3)N.Cl</t>
  </si>
  <si>
    <t>1N,2N,3N,4Y,5bY,6N,7N,9N,10N,23N,29Y,33N,34N,35bY,36N,47N</t>
  </si>
  <si>
    <t>0, 250, 500, 1000, 2000, or 4000 ppm corresponding to approximately 0, 12.5, 25, 50, 100, or 200 mg/kg bw/day</t>
  </si>
  <si>
    <t>1/10 male and 2/10 female rats that received 4,000 ppm died before the end of the studies. Final mean body weights relative to those of the controls were 14% and 37% lower for females that received 2,000 ppm or 4,000 ppm and 40% lower for males that received 4,000 ppm. Enlarged thyroid glands were found in 8/10 male and 8/10 female rats that received 4,000 ppm and in 3/10 female rats that received 2,000 ppm. Adenomatous goiter was seen in 9/10 males and 9/9 females that received 4,000 ppm. Diffuse hyperplasia of the thyroid gland occurred in 1/10 male rats that received 4,000 ppm and in 7/10 female rats that received 2,000 ppm, as compared with 0/10 male controls and 0/9 female controls. Basophil hypertrophy was found in 5/7 male and 8/9 female rats that received 4,000 ppm and in 1/9 male and 1/10 female rats that received 2,000 ppm, as compared with none in the 9 male and 8 female controls examined. A fatty change in the liver was found in 1/10 male and 4/10 female rats that received 4,000 ppm but not in rats that received lower concentrations.</t>
  </si>
  <si>
    <t>National Toxicology Program. (1986). Toxicology and carcinogenesis studies of CI Basic Red 9 monohydrochloride (pararosaniline)(CAS No 569-61-9) in F344/N rats and B6C3F1 mice (feed studies). Technical Report Series No 285. Available from NTP at https://ntp.niehs.nih.gov/ntp/htdocs/lt_rpts/tr285.pdf</t>
  </si>
  <si>
    <t>68515-41-3</t>
  </si>
  <si>
    <t>1,2-Benzenedicarboxylic acid, Di-C7-9 Branched and Linear Alkyl esters</t>
  </si>
  <si>
    <t>Phthalate ester mixture derived from alcohols with 7–9 carbon atoms. Dialkyl 79 phthalate; Alphanol 79 phthalate; Di-C7-C9 phthalates, branched and linear</t>
  </si>
  <si>
    <t>6.9-8.6</t>
  </si>
  <si>
    <t>CCC(CC)C(C)COC(=O)C1=CC=CC=C1C(=O)OCC(C)C(CC)CC</t>
  </si>
  <si>
    <t>1N,2N,3N,4N,6N,7N,9N,10N,23N,29Y,33N,34a(iii)Y</t>
  </si>
  <si>
    <t>0.125, 0.25, 0.5, or 1.0%. Study author: 0.125% is equivalent to 60 mg/kg bw/day.</t>
  </si>
  <si>
    <t>NEL of 0.125% is based on decreased hemoglobin levels, red blood cell counts, and increased urinary cell excretion. At the highest two doses, liver and kidney weights were increased and hematocrit, hemoglobin, and red blood cell counts were significantly reduced. At the highest dose only, male growth rate was reduced, urine concentration was abnormal, and relative brain and gonad weights were significantly higher. In both sexes, the level of hemosiderin in the spleen was elevated.</t>
  </si>
  <si>
    <t xml:space="preserve">Gaunt, I. F., Colley, J., Grasso, P., Lansdown, A. B. G., &amp; Gangolli, S. D. (1968). Acute (rat and mouse) and short-term (rat) toxicity studies on dialkyl 79 phthalate. Food and Cosmetics Toxicology, 6(5), 609-618. </t>
  </si>
  <si>
    <t>148-79-8</t>
  </si>
  <si>
    <t>Thiabendazole</t>
  </si>
  <si>
    <t xml:space="preserve">4-(1H-benzimidazol-2-yl)-1,3-thiazole; 1H-Benzimidazole, 2-(4-thiazolyl)- </t>
  </si>
  <si>
    <t>C10H7N3S</t>
  </si>
  <si>
    <t>C1=CC=C2C(=C1)NC(=N2)C3=CSC=N3</t>
  </si>
  <si>
    <t>Haematopoietic</t>
  </si>
  <si>
    <t>Animals at the highest dose showed emesis, especially during the first 3 weeks and in females throughout the first half of the study. Animals at the highest dose showed decreased erythrocyte count, haemoglobin concentration and erythrocyte volume fraction and increased activated partial thromboplastin time and platelet count throughout the study (weeks 4–52). Histological examination showed a dose-related increase in the frequency of distal tubule vacuolation in the kidney of females; a dose-related increase in haemosiderin deposition in the spleen of females, with a very slight, not statistically significant effect in males at all doses with no dose–response relationship; and a dose-related increase in splenic erythropoiesis in animals at the two higher doses. Increased bone-marrow erythropoiesis was seen only in females at the highest dose.</t>
  </si>
  <si>
    <t>Lankas, 1993</t>
  </si>
  <si>
    <t>Lankas, G.R. (1993) Thiabendazole—Fifty-three-week oral toxicity study in dogs. Unpublished report No. TT #91-068-0 from Merck Research Laboratories, West Point, Pennsylvania, USA. Submitted to WHO by Syngenta, Basel, Switzerland. Available from WHO Food Additive Series:49. Toxicological Evaluation of Certain Veterinary Drug Residues in Food: Thiabendazole at http://www.inchem.org/documents/jecfa/jecmono/v49je03.htm</t>
  </si>
  <si>
    <t>83055-99-6</t>
  </si>
  <si>
    <t>Londax</t>
  </si>
  <si>
    <t>Bensulfuron-methyl; Methyl bensulfuron; Methyl 2-[(4,6-dimethoxypyrimidin-2-yl)carbamoylsulfamoylmethyl]benzoate</t>
  </si>
  <si>
    <t>C16H18N4O7S</t>
  </si>
  <si>
    <t>COC1=CC(=NC(=N1)NC(=O)NS(=O)(=O)CC2=CC=CC=C2C(=O)OC)OC</t>
  </si>
  <si>
    <t>0, 50, 750, or 7500 ppm equivalent to 0, 1.4, 21.4, or 237.3 mg/kg bw/day for males and 0, 1.4, 19.9, or 222.6 mg/kg bw/day for females</t>
  </si>
  <si>
    <t>Effects were only observed at the highest dose tested (7500 ppm). Effects included elevated alkaline phosphatase, SGPT (ALT), and liver weights, and brown pigment in the biliary canaliculi. Discoloration and inflammation of the oral mucosa was also observed.</t>
  </si>
  <si>
    <t>E.I. duPont de Nemours and Co., Inc., 1986</t>
  </si>
  <si>
    <t>E.I. du Pont de Nemours &amp; Company, Inc. 1986. MRID No. 40089319. Available from EPA. Write to FOI, EPA, Washington, DC 20460. Available from EPA (IRIS 0171) at https://cfpub.epa.gov/ncea/iris/iris_documents/documents/subst/0171_summary.pdf</t>
  </si>
  <si>
    <t>75-47-8</t>
  </si>
  <si>
    <t>Iodoform</t>
  </si>
  <si>
    <t>Triiodomethane; Methane, triiodo-; Carbon triiodide</t>
  </si>
  <si>
    <t>CHI3</t>
  </si>
  <si>
    <t>C(I)(I)I</t>
  </si>
  <si>
    <t xml:space="preserve">0, 71, or 142 mg/kg bw/day for male rats and 0, 27, or 55 mg/kg bw/day for female rats for 78 weeks followed by 34 weeks of observation. Dosing was 5 days/week. Dosing schedule (5/7) adjusted dose levels for females are 0, 19, or 39 mg/kg bw/day and adjusted levels for males are 0, 51, or 101 mg/kg bw/day. </t>
  </si>
  <si>
    <t>Male:multiple; Female: none</t>
  </si>
  <si>
    <t xml:space="preserve">For male rats, a significant positively association between increased dosage and mortality. No statistical significance could be attributed to the incidences of any neoplasms in rats of either sex when compared to their respective controls. From week 20 to the end of the first year, a hunched appearance was observed with greater frequency in the high dose males and females than in the low dose and control groups, but was noted at a comparable rate in all groups during the remainder of the study. Thyroid tumors were found in both male and female rats. For males for the combined incidence of follicular-cell carcinomas or follicular-cell adenomas of the thyroid, the Fisher exact test comparisons of low dose to both the pooled and the matched control had marginal test results which were not significant under the Bonferroni criterion. In historical control data collected by this laboratory for the NCI Carcinogenesis Testing Program, 11/200 (6 percent) of the male vehicle control Osborne-Mendel rats had one of these tumors—compared to the 8/35 (23 percent) and 4/18 (22 percent) observed in the low dose and high dose groups, respectively. Males: no NOAEL. Females: NOAEL: highest dose. Note: the highest dose in females is lower than the lowest dose in males.
 </t>
  </si>
  <si>
    <t>National Cancer Institute, Carcinogenesis, Technical Report Series No. 110, 1978. Bioassay of Iodoform for Possible Carcinogenicity CAS No. 75-47-8, NCI-CG-TR-110. Available from NTP at http://ntp.niehs.nih.gov/ntp/htdocs/lt_rpts/tr110.pdf</t>
  </si>
  <si>
    <t>76-03-9</t>
  </si>
  <si>
    <t>Trichloroacetic acid</t>
  </si>
  <si>
    <t>TCA; 2,2,2-Trichloroacetic acid; Trichloroethanoic acid</t>
  </si>
  <si>
    <t>C2HCl3O2</t>
  </si>
  <si>
    <t>C(=O)(C(Cl)(Cl)Cl)O</t>
  </si>
  <si>
    <t>0.05, 0.5, or 5 g/L. Study authors: 0, 8, 68, or 602 mg/kg bw/day. EPA IRIS: 0, 7.7, 68.2, or 602.1 mg/kg bw/day based on water consumption and measured concentrations.</t>
  </si>
  <si>
    <t>Decreased body weight by 15% in the high-dose group relative to the control. Significant, dose-related increases in absolute and relative liver weights were observed in the 0.5 and 5 g/L treatment groups. Nonneoplastic alterations in the liver and testes were seen at study termination at 60 weeks and appeared to be dose related. The nonneoplastic alterations observed in the liver included hepatocellular cytoplasmic alteration, necrosis, and inflammation. Cytoplasmic alterations were observed in all treatment groups; however, the incidence did not increase monotonically with dose. Hepatic necrosis was observed in the middle- and high-dose group at all time points. A significant increase in the severity of inflammation was seen in the high-dose group at 60 weeks. An increased incidence of testicular tubular degeneration was seen in the 0.5 and 5 g/L treatment groups. EPA NOAEL: 0.05 g/L.</t>
  </si>
  <si>
    <t>DeAngelo et al., 2008</t>
  </si>
  <si>
    <t>DeAngelo, A. B., Daniel, F. B., Wong, D. M., &amp; George, M. H. (2008). The induction of hepatocellular neoplasia by trichloroacetic acid administered in the drinking water of the male B6C3F1 mouse. Journal of Toxicology and Environmental Health, Part A, 71(16), 1056-1068. Also Available from EPA IRIS 655 at https://cfpub.epa.gov/ncea/iris/iris_documents/documents/subst/0655_summary.pdf and EPA Toxicological review of Trichloroacetic Acid (2011) at https://cfpub.epa.gov/ncea/iris/iris_documents/documents/toxreviews/0655tr.pdf</t>
  </si>
  <si>
    <t>40828-46-4</t>
  </si>
  <si>
    <t>Suprofen</t>
  </si>
  <si>
    <t>2-[4-(thiophene-2-carbonyl)phenyl]propanoic acid; 2-[4-(2-Thienylcarbonyl)phenyl]propanoic acid; Profenal; Sutoprofen; Suprofenum; Maldocil; Suprofene; Suprol</t>
  </si>
  <si>
    <t>C14H12O3S</t>
  </si>
  <si>
    <t>CC(C(=O)O)c2ccc(C(=O)c1cccs1)cc2</t>
  </si>
  <si>
    <t>0, 3, 6, 12, or 24 mg/kg bw/day. The 24 mg/kg group had a 4-week recovery period.</t>
  </si>
  <si>
    <t xml:space="preserve">24 mg/kg bw/day: Slight depression of body weight gain in females. Red swelling of the small intestine was observed macroscopically in the GI tract of 5 dogs (5 dogs/sex/dose level). On histopathological examination, submucosal congestive change was obderved. In addition, the dilation of interstitial glandular lumen in small intestine and congestion or hemorrhage of largeintestine were obseved. An increase in BUN and creatinine in both sexes, and urinary protein and glucose excretion. The kidney showed thickening, degeneration or regeneration in renal proximal tubular epithelium and cell infiltration or fibrosis in interstitium. Hyperplasia of mesanglial cells and dilation of Bowman's capsule were observed in a few animals. After the recovery period, urinary protein and glucose disappeared and BUN and creatinine slightly recovered. Maxium nontoxic dose: 12 mg/kg. Note: 90-day rat study NOAEL: 12 mg/kg bw/day and LOAEL: 12 mg/kg bw/day. </t>
  </si>
  <si>
    <t>Nakayama et al., 1984</t>
  </si>
  <si>
    <t>Nakayama, Tamaki; Yokoya, Fusayuki; Sakamoto, Kenji; Ohira, Kazuo; Oshika, Yasuhiro; Kasahara, Masao. (1984). A 26-week chronic oral toxicity study of ((+/-)-2-[p-(2-thenoyl)phenyl]propionic acid (suprofen) in dogs. Yakuri to Chiryo = Basic Pharmacology &amp; Therapeutics. Vol. 12, No. 3.</t>
  </si>
  <si>
    <t>57-41-0</t>
  </si>
  <si>
    <t>Phenytoin</t>
  </si>
  <si>
    <t>5,5-Diphenylhydantoin; 5,5-Diphenylimidazolidine-2,4-dione</t>
  </si>
  <si>
    <t>C15H12N2O2</t>
  </si>
  <si>
    <t>C1=CC=C(C=C1)C2(C(=O)NC(=O)N2)C3=CC=CC=C3</t>
  </si>
  <si>
    <t>0, 0.025, or 0.05% equal to 0, 9.8, or 20.3 mg/kg bw/day for males and 0, 11.6, or 23.1 mg/kg bw/day for females</t>
  </si>
  <si>
    <t>The mean body weights of the treated females demonstrated a dose-related decrease compared with the control values (body weight was only significantly lower in the top dose females, but comparable food consumption with controls). The absolute liver weight was significantly increased in the high-dose group of male rats.</t>
  </si>
  <si>
    <t>Jang et al., 1987</t>
  </si>
  <si>
    <t>Jang, J. J., Takahashi, M., Furukawa, F., Toyoda, K., Hasegawa, R., Sato, H., &amp; Hayashi, Y. (1987). Long-term in vivo carcinogenicity study of phenytoin (5, 5-diphenylhydantoin) in F344 rats. Food and chemical toxicology, 25(9), 697-702.</t>
  </si>
  <si>
    <t>315-18-4</t>
  </si>
  <si>
    <t>Mexacarbate</t>
  </si>
  <si>
    <t xml:space="preserve">Zectran; [4-(Dimethylamino)-3,5-dimethylphenyl] N-methylcarbamate
</t>
  </si>
  <si>
    <t>C12H18N2O2</t>
  </si>
  <si>
    <t>C1=C(OC(NC)=O)C=C(C(=C1C)N(C)C)C</t>
  </si>
  <si>
    <t>0, 68, or 135 ppm  for female and 0, 327, or 654 ppm for male mice for 78 weeks followed by 14-15 weeks of observation. These levels correspond to 0, 10.2, or 20.25 mg/kg bw/day for females and 0, 49.05, or 98.1 mg/kg bw/day for males</t>
  </si>
  <si>
    <t>Ovary and uterus</t>
  </si>
  <si>
    <t>Dietary administration of mexacarbate had no significant effect on survival, mean body weight, or clinical manifestations of abnormalities in male or female mice. For male mice the Cochran-Armitage test indicated a significant positive association between dosage and the incidence of hepatocellular carcinomas when the dosed groups were compared to either the matched control (P = 0.002) or the pooled control (P = 0.022). The Fisher exact test comparing high dose to pooled control had a probability level of P = 0.029, a marginal result which was not significant under the Bonferroni criterion. It should also be noted that one of the 16 untreated control groups in the historical data had an incidence of hepatocellular carcinomas that was higher (35 percent) than that found in the high dose group of this bioassay. In male mice the Cochran-Armitage test for a positive association between dosage and the incidence of fibroma of the skin was significant using both the matched control (P = 0.037) and the pooled control (P = 0.014). The Fisher exact tests, however, were not significant. For fibrosarcoma of the subcutaneous tissue in males, the Cochran-Armitage test was significant (P = 0.049) when the dosed groups were compared to the pooled control group. The Fisher exact test comparing the pooled control group to the high dose group had a probability level of P = 0.034, a marginal result which was not significant under the Bonferroni criterion. It is concluded that under the conditions of this bioassay, there was no convincing evidence that dietary administration of mexacarbate was carcinogenic to Osborne-Mendel rats or B6C3F1 mice. Incidence of uterine cystic hyperplasia in females: 65% at 0 ppm, 81% low dose and 92% in high dose groups. Ovarian cyst: 20% for controls, 25% for low dose, and 38% for high dose. Liver hyperplasia in male mice at 0%(?), 11%, and 17% in control, low dose, and high dose males, respectively, and at 0%(?), 2%, and 8% in control, low dose, and high dose females, respectively.</t>
  </si>
  <si>
    <t>National Cancer Institute, Carcinogenesis, Technical Report Series No. 147, 1978. Bioassay of Mexacarbate for Possible Carcinogenicity CAS No. 315-18-4 NCI-CG-TR-147. Available from NTP at http://ntp.niehs.nih.gov/ntp/htdocs/lt_rpts/tr147.pdf</t>
  </si>
  <si>
    <t>57-66-9</t>
  </si>
  <si>
    <t>Probenecid</t>
  </si>
  <si>
    <t>4-(Dipropylsulfamoyl)benzoic acid</t>
  </si>
  <si>
    <t>C13H19NO4S</t>
  </si>
  <si>
    <t>CCCN(CCC)S(=O)(=O)C1=CC=C(C=C1)C(O)=O</t>
  </si>
  <si>
    <t>1N,2N,3N,4N,6N,7N,9N,10Y,23N,29Y,33N,34N,35aY,38N,39N,40N,41N,42N,43N,44N,45Y,46N,47N</t>
  </si>
  <si>
    <t>0, 50, 100, 200, 400, or 800 mg/kg 5 days a week for 13 weeks. Dosing schedule adjusted dose levels: 0, 35.7, 71.4, 143, 286, or 571 mg/kg bw/day.</t>
  </si>
  <si>
    <t>Significant reductions in body weight gain occurred in male rats administered 800 mg/kg. All dose groups of male rats and all groups of female rats receiving 100 mg/kg or more showed significant increases in absolute and/or relative liver weights compared to control groups. No compound-related lesions occurred in rats of either sex.</t>
  </si>
  <si>
    <t>NTP, 1991</t>
  </si>
  <si>
    <t>National Toxicology Program, Technical Report Series No. 395. Toxicology and Carcinogenesis Studies of Probecid (CAS No. 57-66-9) in F344/N Rats and B6C3F1 Mice (Gavage Studies). 1991. Available from NTP at http://ntp.niehs.nih.gov/ntp/htdocs/lt_rpts/tr395.pdf</t>
  </si>
  <si>
    <t>101-61-1</t>
  </si>
  <si>
    <t>4,4'-Methylenebis (N,N-dimethyl)benzamine</t>
  </si>
  <si>
    <t>Michler's base; Tetra-base; Reduced Michler's Ketone (RMK); 4-[[4-(dimethylamino)phenyl]methyl]-N,N-dimethylaniline</t>
  </si>
  <si>
    <t>C17H22N2</t>
  </si>
  <si>
    <t>CN(C)c2ccc(Cc1ccc(cc1)N(C)C)cc2</t>
  </si>
  <si>
    <t>0, 375, or 750 ppm equivalent to 0, 10.6, or 21.3 mg/kg bw/day (EPA) for 59 weeks followed by 45 weeks of observation</t>
  </si>
  <si>
    <t xml:space="preserve">There was slight dose-related mean body weight depression among female rats, the mean body weight of high dose male rats was slightly less than that for controls. For both male and female rats, there was a significant positive association between the concentrations of the test substance administered and the incidences of follicular cell carcinomas of the thyroid (i.e., 1/18, 4/50, and 21/46 in the control, low dose, and high dose males, respectively; and 0/20, 3/46, and 23/45 in the control, low dose, and high dose females, respectively). The high dose to control Fisher exact comparisons were also significant for each sex, but not at the low dose. The rat thyroid follicular cell hyperplasia is a response not observed in humans who exhibit follicular hypertrophy as a response.The increased folllicular adenomas in high dose male and female rats were significant (0/18, 0.50, and 13/46 for males and 0/18, 1/46, and 13/45 for females). 
</t>
  </si>
  <si>
    <t>National Cancer Institute, Carcinogenesis, Technical Report Series No. 186, 1979. Bioassay of 4,4'-Methylenebis-(N,N-dimethyl)benzenamide for Possible Carcinogenicity CAS No. 101-61-1. NCI-CG-TR-186. Available from NTP at http://ntp.niehs.nih.gov/ntp/htdocs/lt_rpts/tr186.pdf Dose levels in mg/kg bw/day are from EPA IRIS 4,4'-Methylene bis(N,N'-dimethyl)aniline at https://cfpub.epa.gov/ncea/iris/iris_documents/documents/subst/0386_summary.pdf</t>
  </si>
  <si>
    <t>133-06-2</t>
  </si>
  <si>
    <t>Captan</t>
  </si>
  <si>
    <t>2-(Trichloromethylsulfanyl)-3a,4,7,7a-tetrahydroisoindole-1,3-dione</t>
  </si>
  <si>
    <t>C9H8Cl3NO2S</t>
  </si>
  <si>
    <t>C1C=CCC2C1C(=O)N(C2=O)SC(Cl)(Cl)Cl</t>
  </si>
  <si>
    <t>COBS CD</t>
  </si>
  <si>
    <t>0, 6, 12.5, or 25 mg/kg bw/day. After 102 days of treatment, males were mated with females. Parents were necropsied after weaning of F1 pups. Also, 0, 25, 100, 250, or 500 mg/kg bw/day was administered for 3 generation.</t>
  </si>
  <si>
    <t>No treatment-related effects because of administration of captan in the diet were seen with the exception of body weight reduction and food consumption. A dose-related decreased in both male and female parent body weight was reported at 100, 250, and 500 mg/kg bw/day. A related decrease in food consumption was reported for all groups except for 25 mg/kg bw/day in the F1 males and F2 females and 100 mg/kg bw/day females. Pup survival was reduced at 250 and 500 mg/kg bw/day. A decrease in pup litter weights was observed in all dosage groups. EPA IRIS NOEL: 12.5 mg/kg bw/day.</t>
  </si>
  <si>
    <t>Stauffer Chemical Company, 1982 &amp; Chevron Chemical Co., 1982</t>
  </si>
  <si>
    <t>Stauffer Chemical Company. 1982. MRID No. 00120315. Available from EPA. Write to FOI, EPA, Washington, DC 20460. &amp; Chevron Chemical Company. 1982. MRID No. 00125293. Available from EPA. Write to FOI, EPA, Washington D.C. 20460. Summaries are available from EPA (IRIS 0018) at https://iris.epa.gov/static/pdfs/0018_summary.pdf</t>
  </si>
  <si>
    <t>15299-99-7</t>
  </si>
  <si>
    <t>Napropamide</t>
  </si>
  <si>
    <t>C17H21NO2</t>
  </si>
  <si>
    <t>CCN(CC)C(=O)C(C)OC1=CC=CC2=CC=CC=C21</t>
  </si>
  <si>
    <t>1N,2N,3N,4N,6N,7N,9N,10N,23N,29Y,33N,34N,35bY,36aY,37N,47N</t>
  </si>
  <si>
    <t xml:space="preserve">0, 250, 1100, or 5000 ppm equivalent to 0, 11, 48, or 221 mg/kg bw/day for males and 0, 12, 55, or 261 mg/kg bw/day for females for 101 weeks for males and 104 weeks for females. An additional satellite group of animals were fed a diet containing 10,000 ppm napropamide (corresponding to 522 and 582 mg/kg bw/day, respectively, for males and females) for 52 weeks. </t>
  </si>
  <si>
    <t>A 1100 ppm, statistically significantly decreased weight gain was observed in females (up to 19% less than controls during the first year of the study). At 5000 ppm, body weight gain was also decreased in males (up to 12% less than controls). Increased severity of chronic progressive glomerulonephropathy and incidence of spongiosa hepatis and hepatocyte fatty vacuolization were observed in males; in both sexes mild anemia and slight diuretic effects were also reported at 5000 ppm. Mildly reduced food consumption was observed in females. Body weight gain was markedly depressed (up to 28%, males and 45%, females). Males at 10,000 ppm had increased incidence and severity of hepatocyte fatty vacuolization. The LOAEL for systemic toxicity is 1100 ppm for male and female rats (48/55 mg/kg/day), based on decreased weight gain in females and slightly increased incidence of spongiosis hepatis in males. The NOAEL is 250 ppm (11/12 mg/kg/day). Neither male nor female rats developed neoplastic lesions that could be attributed to treatment with napropamide for up to 104 weeks. Dosing was considered adequate to test for carcinogenicity of napropamide in rats.</t>
  </si>
  <si>
    <t>Pettersen and Walberg, 1992 &amp; Hodge, 1993</t>
  </si>
  <si>
    <t>Pettersen, J.; Walberg, J. (1992) Two-Year Chronic Toxicity/Oncogenicity Study with R-7465 in Rats: Final Report: Lab Project Number: T-13276. Unpublished study prepared by Ciba-Geigy Corp. 1085 p. MRID 42189102. &amp; Hodge, M. (1993) Two-year Chronic Toxicity/Oncogenicity Study with R-7465 (Napropamide) in Rats: Supplement to T-13276 Histopathology Report and Study Discussion: Addendum to 42189102: Lab Project Number: CTL/P/4137: PR0873. Unpublished study prepared by Zeneca Central Toxicology Lab. 1416 p. MRID 43068801. Available from EPA (2005) Memorandum: Napropamide: Final HED Chapter of the Reregistration Eligibility Decision (RED) Document. PC Code: 103001, Case #: 2450, DP Barcode: D312976 at https://www.regulations.gov/document/EPA-HQ-OPP-2004-0162-0032 and from EPA Reregistration Eligibility Decision for Napropamide (2005) at https://archive.epa.gov/pesticides/reregistration/web/pdf/napropamide_red.pdf</t>
  </si>
  <si>
    <t>13752-51-7</t>
  </si>
  <si>
    <t>Morpholine, 4-[(4-morpholinylthio)thioxomethyl]-</t>
  </si>
  <si>
    <t>Accelerator otos; Morpholin-4-yl morpholine-4-carbodithioate; N-Oxydiethylenethiocarbamyl-N'-oxydiethylenesulfenamide</t>
  </si>
  <si>
    <t>C9H16N2O2S2</t>
  </si>
  <si>
    <t>O1CCN(CC1)SC(N1CCOCC1)=S</t>
  </si>
  <si>
    <t>0, 20, 60, 200, or 600 ppm corresponding to approximately 0, 1, 3, 10, or 30 mg/kg bw/day</t>
  </si>
  <si>
    <t xml:space="preserve">The most significant findings of this study were in the urinary system of the high-dose males and females. Postmortem examinations revealed a compound-related increase in both benign and malignant urothelial tumors in these animals but not in animals at lower doses. These observations in the high-dose animals paralleled an increase in kidney weights and non-neoplastic urinary tract abnormalities. In both sexes of the high-dose group, body weights were significantly lower and the incidence of rales was significantly higher than those of control animals throughout the course of the study. Kidney weights and kidney/body weight ratios for the 600 ppm-treated males and females were higher than control values at both the 12-month interim and 26-month terminal deaths. However, only the differences at 12 months were statistically significant. A statistically significant increase in kidney weights was found at 12 months in the 200 ppm-treated males.
</t>
  </si>
  <si>
    <t>Hinderer et al., 1986</t>
  </si>
  <si>
    <t xml:space="preserve">Hinderer, R. K., Lankas, G. R., Knezevich, A. L., &amp; Auletta, C. S. (1986). The effects of long-term dietary administration of the rubber accelerator, N-oxydiethylene thiocarbamyl-N-oxydiethylene sulfenamide, to rats. Toxicology and applied pharmacology, 82(3), 521-531.
</t>
  </si>
  <si>
    <t>115436-74-3</t>
  </si>
  <si>
    <t>Ipazilide fumarate</t>
  </si>
  <si>
    <t xml:space="preserve">(E)-but-2-enedioic acid;N-[3-(diethylamino)propyl]-2-(4,5-diphenylpyrazol-1-yl)acetamide
</t>
  </si>
  <si>
    <t xml:space="preserve">C28H34N4O5
</t>
  </si>
  <si>
    <t>CCN(CC)CCCNC(=O)CN1C(=C(C=N1)C2=CC=CC=C2)C3=CC=CC=C3.C(=CC(=O)O)C(=O)O</t>
  </si>
  <si>
    <t xml:space="preserve">Sprague-Dawley [Albino Crl:CD(SD)BR]
</t>
  </si>
  <si>
    <t xml:space="preserve">0, 20, 80, or 160 mg/kg bw/day daily
</t>
  </si>
  <si>
    <t>Treatment-related clinical signs were limited to postdosing salivation. Increased relative liver weight (females, at 80 and 160 mg/kg) was correlated with centrilobular hypertrophy, but was not associated with significant increased serum liver enzymes activities. These liver weight changes were interpreted as an adaptive metabolic response and were not considered toxicologically significant. An increased incidence of centrilobular hepatocellular vacuolation representing lipid accumulation over that observed for male controls occurred for males in all ipazilide-treated groups. This observation, however, was not correlated with elevated hepatic enzyme activities. Hepatocellular basophilic foci were observed for females only (80 and 160 mg/kg groups); however, the significance of this lesion is unclear. Transient dosage-related duodenal villous atrophy/sloughing was observed for males from the 80 and 160 mg/kg groups. Mild increases in hemoglobin, hematocrit, urea, and creatinine (160 mg/kg), attributed to treatment, were considered of minor toxicologic importance. Likewise, no clinical or anatomical pathologic observations that may indicate cardiac toxicity were determined. Stud authors: It is concluded that a dosage of 20 mg/kg was considered a no-effect dosage level since it did not produce any effects of toxicological significance.</t>
  </si>
  <si>
    <t xml:space="preserve">Greener et al., 1993
</t>
  </si>
  <si>
    <t xml:space="preserve">Greener, Y., Barbolt, T. A., Zelinger, D. J., &amp; Gossett, K. A. (1993). Chronic (1-year) safety evaluation of ipazilide fumarate, an antiarrhythmic agent, administered orally to rats. Toxicological Sciences, 20(2), 147-154.
</t>
  </si>
  <si>
    <t>103-85-5</t>
  </si>
  <si>
    <t>1-Phenyl-2-thiourea</t>
  </si>
  <si>
    <t>Phenylthiourea; PTU</t>
  </si>
  <si>
    <t>C7H8N2S</t>
  </si>
  <si>
    <t>c1ccc(cc1)NC(=S)N</t>
  </si>
  <si>
    <t>0, 60, or 120 ppm corresponding to approximately 0, 3, or 6 mg/kg bw/day</t>
  </si>
  <si>
    <t>National Cancer Institute (1978). Carcinogenicity Technical Report Series. Bioassay of 1-phenyl-2-thiourea for possible carcinogenicity. Available from NTP at http://ntp.niehs.nih.gov/ntp/htdocs/lt_rpts/tr148.pdf</t>
  </si>
  <si>
    <t>95-57-8</t>
  </si>
  <si>
    <t>2-Chlorophenol</t>
  </si>
  <si>
    <t>o-Chlorophenol; 2-Hydroxychlorobenzene</t>
  </si>
  <si>
    <t>C6H5ClO</t>
  </si>
  <si>
    <t>Oc1ccccc1Cl</t>
  </si>
  <si>
    <t>0, 5, 50, or 500 ppm. EPA: 0, 0.5, 5, or 50 mg/kg bw/day. Assuming a rat drinks a daily amount of water equal to 10% of its bw, 50 mg/L x 0.1 L/kg bw/day = 5 mg/kg bw/day and 500 mg/L x 0.1 L/kg bw/day = 50 mg/kg bw/day. The rats were bred after 10 weeks of 2-chlorophenol treatment. Treatment was continued during breeding, gestation and weaning.</t>
  </si>
  <si>
    <t>An increase in the conception rate and in the number of stillborns as well as a decrease in the size of the litters was observed in the rats exposed to 500 ppm, the LOAEL. No effects were observed at 50 ppm.</t>
  </si>
  <si>
    <t>Exon and Koller, 1986</t>
  </si>
  <si>
    <t>Exon, J. H., &amp; Koller, L. D. (1982). Effects of transplacental exposure to chlorinated phenols. Environmental health perspectives, 46, 137-140. Available from EPA (IRIS 0303) at https://cfpub.epa.gov/ncea/iris/iris_documents/documents/subst/0303_summary.pdf</t>
  </si>
  <si>
    <t>626-17-5</t>
  </si>
  <si>
    <t>1,3-Benzenedicarbonitrile</t>
  </si>
  <si>
    <t>Isophthalonitrile; m-Phthalodinitrile; 1,3-Dicyanobenzene; Benzene-1,3-dicarbonitrile</t>
  </si>
  <si>
    <t>C8H4N2</t>
  </si>
  <si>
    <t>C1(=CC(=CC=C1)C#N)C#N</t>
  </si>
  <si>
    <t>Charles River Crl:CD BR VAF/PLUS</t>
  </si>
  <si>
    <t>4.9</t>
  </si>
  <si>
    <t>0, 1, 4.9, or 24.9 mg/kg bw/day in males and 1, 5.0, or 25.3 mg/kg bw/day in females (nominal doses of 0, 1, 5 or 25 mg/kg bw/day)</t>
  </si>
  <si>
    <t>Treatment-related effects observed in males in the high-dose group included changes in body weight and body weight gain with associated changes in food consumption, higher absolute and relative (to body and brain) kidney and adrenal weight, higher relative liver weight and increased incidence of centrilobular hepatocytomegaly. Treatment-related effects observed in females in the high-dose group included increases in urine volume, relative liver weight and gamma-glutamyltransferase (GGT). Hepatocytomegaly was observed in 2/15 high-dose females. Hyaline droplet formation with abnormal accumulation of alpha2µ-globulin was observed in the two highest dose groups in males. A NOAEL of 5 mg/kg bw/day for males based on increased liver weights measured in rats fed 25 mg/kg bw/day (LOAEL). A NOAEL for female rats was 5 mg/kg bw/day based on demonstrated increases in GGT and liver weights observed, centrilobular hepatocytomegaly, and increases in urine volume at 25 mg/kg bw/day.</t>
  </si>
  <si>
    <t>Unknown, n.d. Available from Safe Work Australia (2020). m-Phthalodinitrile at https://engage.swa.gov.au/54416/widgets/282997/documents/142472 and from EPA (2015) Screening-level Hazard Characterization Isophthalonitrile at https://chemview.epa.gov/chemview/proxy?filename=HC626175.pdf</t>
  </si>
  <si>
    <t>23696-28-8</t>
  </si>
  <si>
    <t>Olaquindox</t>
  </si>
  <si>
    <t>Bisergon; N-(2-hydroxyethyl)-3-methyl-4-oxido-1-oxoquinoxalin-1-ium-2-carboxamide</t>
  </si>
  <si>
    <t>C12H13N3O4</t>
  </si>
  <si>
    <t xml:space="preserve">Cc1c([n+](c2ccccc2[n+]1[O-])[O-])C(=O)NCCO </t>
  </si>
  <si>
    <t xml:space="preserve">0, 40, 120, or 360 ppm equivalent to approximately 0, 3, 10, or 30 mg/kg bw/day, for one week prior to mating and during a 3 week mating period. After mating the females were given the diets containing olaquindox until the young were 4 weeks old. The young got the diet for 2 years.
</t>
  </si>
  <si>
    <t>No overt signs of toxicity were noted in treated animals but after day 400 of treatment, male and female animals given the highest dietary level showed a marked and statistically significant reduction in body weight when compared with control values.</t>
  </si>
  <si>
    <t>Steinhoff, 1977</t>
  </si>
  <si>
    <t>Steinhoff, D. (1977). BAY VA 9391. Study as to chronic toxic effect in rats after oral application. (2-Year trial with additional transplacental treatment). Report No.  6556. Unpublished report from Bayer AG, Wuppertal-Elberfeld, FRG. Submitted to WHO by Bayer AG,
Wuppertal-Elberfeld, FRG. Summary is available from JECFA at http://www.inchem.org/documents/jecfa/jecmono/v27je08.htm</t>
  </si>
  <si>
    <t>60372-77-2</t>
  </si>
  <si>
    <t>Ethyl lauroyl arginate hydrochloride</t>
  </si>
  <si>
    <t>Ethyl (2S)-5-(diaminomethylideneamino)-2-(dodecanoylamino)pentanoate;hydrochloride</t>
  </si>
  <si>
    <t>C20H41N4O3Cl</t>
  </si>
  <si>
    <t>CCCCCCCCCCCC(=O)NC(CCCN=C(N)N)C(=O)OCC.Cl</t>
  </si>
  <si>
    <t xml:space="preserve">Sprague Dawley [Crl:CD] </t>
  </si>
  <si>
    <t>0, 3200, 12800, or 50000 mg formulation/kg diet resulting in overall mean intakes of the test formulation of 0, 220, 904 and 3324 mg/kg bw/day
for males and 0, 262, 1067 and 3927 mg/kg bw/day for females. Correcting for the fact that the test formulation contained only 19.5% of the active ingredient
ethyl-Nα-lauroyl-L-arginate in propylene glycol these intake levels would amount to ethyl-Nα-lauroyl-L-arginate intakes of 0, 43, 183, 648 mg ethyl-Nα-lauroyl-L-arginate/kg bw/day for male rats and 0, 51, 208 and 766 mg ethyl-Nα-lauroyl-L-arginate/kg bw/day for female rats. The applicant indicates that these dose levels amount to respectively 0, 47, 195 and 719 mg ethyl lauroyl arginate of the defined specifications/kg bw/day for male rats and 0, 56, 230 and 848 mg ethyl lauroyl arginate of the defined specifications /kg bw/day for female rats</t>
  </si>
  <si>
    <t>Alopecia and WBC</t>
  </si>
  <si>
    <t>When compared with control animals, slightly lower total white blood cell counts were noted amongst males and females receiving 12800 and 50000 mg of test formulation/kg diet. In males, the white blood cell counts amounted to 92.9% of control (change not significant) and 86.8% of control (change not significant) for the 12800 and 50000 mg/kg diet groups. For females, these values amounted to respectively 77.6% of control (p&lt;0.05) and 72.3 % of control (p&lt;0.01). There was no consistency in the cell type contributing to the lower total cell count. There was a slightly higher mean adjusted (bodyweight as covariate) liver weight amongst females receiving 50000 mg/kg diet of the test. The only change observed in macroscopic pathology was an increased incidence of alopecia amongst female rats receiving 12800 or 50000 mg/kg diet of the test substance. Applicant's NOAEL: 12800 mg/kg diet. EFSA Scientific Panel 1st evaluation: the effects on white blood cell counts and alopecia indicate a NOAEL of 3200 mg formulation/kg diet. Scientific Committee on Consumer Products Opinion on Ethyl lauroyl arginate HCl and ECHA: NOAEL is the mid dose of 12800 ppm.</t>
  </si>
  <si>
    <t>Huntingdon Life Sciences Ltd, 2001</t>
  </si>
  <si>
    <t>Study No LMA 031/004276: LAE toxicity study by dietary administration to Han Wistar rats for 13 weeks. Huntingdon Life Sciences Ltd, 2001. Available from EFSA Journal (2007) 511, 1-27. Opinion of the Scientific Panel on Food Additives, Flavourings, Processing Aids and Materials in Contact with Food on a request from the Commission related to an application on the use of ethyl lauroyl arginate as a food additive.  &amp; EFSA Panel on Food Additives and Flavourings (EFSA FAF Panel), Younes, M., Aquilina, G., Engel, K. H., Fowler, P., Frutos Fernandez, M. J., ... &amp; Castle, L. (2019). Safety of ethyl lauroyl arginate (E 243) as a food additive in the light of the new information provided and the proposed extension of use. EFSA Journal, 17(3), e05621.</t>
  </si>
  <si>
    <t>79-11-8</t>
  </si>
  <si>
    <t>Chloroacetic acid</t>
  </si>
  <si>
    <t>2-Chloroacetic acid; Monochloroacetic acid; MCAA</t>
  </si>
  <si>
    <t>C2H3ClO2</t>
  </si>
  <si>
    <t>ClCC(=O)O</t>
  </si>
  <si>
    <t>0, 0.05, 0.5, and 1.1 g/L in drinking water equal to 0, 3.5, 26.1, or 59.9 mg/kg bw/day</t>
  </si>
  <si>
    <t>Body weight depression</t>
  </si>
  <si>
    <t>Males only. Body weights and water consumption were significantly decreased at the top and mid dose levels. Relative and absolute liver weights and absolute kidney weights were significantly decreased  and the relative testes weight was significantly increased at the top and mid dose levels. These effects were considered secondary to the growth depression in these groups. In the high dose groupm at week 104, an increased incidence of myocardial degeneration and chronic inflammation of the nasal cavities wereobserved. Author NOAEL: 3.5 mg/kg bw/day, based on growth depression and decreased water consumption. Note: this author performed a second chronic drinking water study that yielded a NOAEL of 3.6 mg/kg bw/day. In the NTP carcinogenicity study, the NOAEL was &lt; 15 mg/kg bw/day in rats, the lowest dose tested.</t>
  </si>
  <si>
    <t>DeAngelo et al., 1997</t>
  </si>
  <si>
    <t>DeAngelo, A. B., Bernard Daniel, F., Most, B. M., &amp; Olson, G. R. (1997). Failure of monochloroacetic acid and trichloroacetic acid administered in the drinking water to produce liver cancer in male F344/N rats. Journal of toxicology and environmental health, 52(5), 425-445. &amp; DeAngelo, A. B. (1992). An evaluation of the carcinogenicity of the chloroacetic acids in the male F344 rat. Toxicologist, 12, 756. &amp; National Toxicology Program. (1992). NTP toxicology and carcinogenesis studies of monochloroacetic acid (CAS No. 79-11-8) in F344/N rats and B6C3F1 mice (gavage studies). National Toxicology Program technical report series, 396, 1-245. Available at http://ntp.niehs.nih.gov/ntp/htdocs/lt_rpts/tr396.pdf</t>
  </si>
  <si>
    <t>76738-62-0</t>
  </si>
  <si>
    <t>Paclobutrazol</t>
  </si>
  <si>
    <t>(2R,3R)-1-(4-chlorophenyl)-4,4-dimethyl-2-(1,2,4-triazol-1-yl)pentan-3-ol; 1-(4-Chlorophenyl)-4,4-dimethyl-2-(1,2,4-triazol-1-yl)pentan-3-ol</t>
  </si>
  <si>
    <t>C15H20ClN3O</t>
  </si>
  <si>
    <t>CC(C)(C)[C@H]([C@@H](CC1=CC=C(C=C1)Cl)N2C=NC=N2)O</t>
  </si>
  <si>
    <t>0, 50, 250, or 1250 ppm equivalent to 0, 2.2, 10.8, or 54.2 mg/kg bw/day for males and 0, 2.8, 14.0, or 72.1 mg/kg bw/day for females</t>
  </si>
  <si>
    <t>There were no treatment-related effects on mortality or any clinical signs of toxicity in either sex. Body weight was not adversely affected in males, but females at the high dose showed a progressive decrease in body weight, which was not statistically significant (↓10% by week 20; ↓15% by week 52, and ↓16% by week 104). Results show that at 1250 ppm, there was an increase in hypertrophy/steatosis of the liver (both sexes) and increased liver weights (14 and 13% in males and 9 and 24% in females for absolute and relative liver weights over control values, respectively). There appeared to be a borderline increase in uterine stromal polyps in the high dose and possibly mid—dose females (0/50, 4/50, 5/50 and 7/50 for the control, low dose, mid—dose and high dose groups, respectively). Pairwise comparisons were statistically significant at all dose levels (p&lt;0.05, p&lt;0.01 and p&lt;0.01 for the low dose, mid-dose and high dose groups, respectively), and a positive trend was observed with increasing dose (p&lt;0.05). Although the authors stated that this was due to the 0 frequency in the controls, which is unusual, it is considered to be a possible positive response. However, the study is considered to be inadequate for classification of the chemical for carcinogenicity. Although these chronic effects are considered to be sufficient to establish a NOAEL and an LOAEL for chronic toxicity, they are not considered adequately severe to assure that the animals were tested at a sufficiently high dose for an acceptable oncogenicity study. The LOAEL is 1250 ppm (54.2 /72.1 mg/kg/day) based upon an increase in hypertrophy/steatosis of the liver (both sexes), increased absolute and relative liver weights (both sexes) and possibl  borderline increase in uterine stromal polyps (females). The NOAEL for chronic effects is 250 ppm (10.8/14.0 mg/kg/day). Note: EPA NOAEL: 10.8 mg/kg bw/day and EFSA NOAEL: 2.2 mg/kg bw/day.</t>
  </si>
  <si>
    <t>Shaw, 1989</t>
  </si>
  <si>
    <t>Shaw, D. C. (1986). Paclobutrazol: 104-week oral (dietary administration) combined toxicity and carcinogenicity study in the rat with 52-week interim kill. MRID No. 40734301, HED Doc. No. 011061. Available from EPA Paclobutrazol: Final Human Health Risk Assessment for Registration Review at https://www.regulations.gov/document/EPA-HQ-OPP-2006-0109-0036 and https://archive.epa.gov/pesticides/chemicalsearch/chemical/foia/web/pdf/125601/125601-059.pdf. Reference for note in NEL description: EFSA, Conclusion on the peer review of the pesticide risk assessment of the active substance paclobutrazol. EFSA Journal 2010;8(11):1876.</t>
  </si>
  <si>
    <t>58-90-2</t>
  </si>
  <si>
    <t>2,3,4,6-Tetrachlorophenol</t>
  </si>
  <si>
    <t>2,3,4,5-TCP; Dowicide 6</t>
  </si>
  <si>
    <t>C6H2Cl4O</t>
  </si>
  <si>
    <t>Clc1c(O)c(Cl)c(Cl)c(Cl)c1</t>
  </si>
  <si>
    <t>0, 25, 100, or 200 mg/kg bw/day</t>
  </si>
  <si>
    <t>At 200 mg/kg/day dose, male rats showed progressive depression of body weights that was significantly different from controls. Liver and kidney weights and relative liver and kidney weights (ratio to body and brain weight) were significantly higher than controls both in males and females at the time of sacrifice. Centrilobular hypertrophy was observed histopathologically in 15/30 males and 6/30 females at this dose (200 mg/kg), compared with none seen in control. Females in the 200 mg/kg group had significantly reduced platelet count (increased alkaline phosphatase levels), and increased BUN levels at 100 and 200 mg/kg; whereas males in the high-dose group had increased SGPT levels and an A/G ratio. Both males and females had significantly reduced Cl levels at 200 mg/kg, and females (200 mg/kg) and males (100 and 200 mg/kg) had increased total protein and albumin levels. Rats administered 100 mg/kg/day tetrachlorophenol were found to have statistically significant elevations in liver weights (net and relative) in both males and females. In females, both absolute and relative kidney weights were also elevated. Centrilobular hypertrophy in livers was seen (with lower incidence than in the 200 mg/kg dosage group) in 12 males and 1 female. Based on the results discussed above, the 25 mg/kg/day dosage represents the NOAEL and the 100 mg/kg/day is the LOAEL.</t>
  </si>
  <si>
    <t>EPA, 1986</t>
  </si>
  <si>
    <t>38325-25-6</t>
  </si>
  <si>
    <t>Spiro(1,3-dithiolo(4,5-b)furan-2,3'(2'H)-furan), hexahydro-2',3a-dimethyl-</t>
  </si>
  <si>
    <t>2',3a-Dimethylspiro[6,6a-dihydro-5H-[1,3]dithiolo[4,5-b]furan-2,3'-oxolane]</t>
  </si>
  <si>
    <t>C10H16O2S2</t>
  </si>
  <si>
    <t>CC1C2(CCO1)SC3CCOC3(S2)C</t>
  </si>
  <si>
    <t>1N,2N,3N,4N,6N,7N,9N,10Y,12N,13N,15N,16N,17N,18a(ii)Y,47N</t>
  </si>
  <si>
    <t xml:space="preserve">CFY
</t>
  </si>
  <si>
    <t xml:space="preserve">0 or 500 ppm corresponding to 0 or 25 mg/kg bw/day (low-dose group), 5000 ppm corresponding to 250 mg/kg bw/day (medium-dose group), or 5000 ppm raised to 10000 ppm after week 1 and to 20000 ppm at week 6 corresponding to 250 mg/kg bw/day, raised to 500 mg/kg bw/day and further to 1000 mg/kg bw/day (high-dose group). 
</t>
  </si>
  <si>
    <t>A decrease in food consumption was reported in all treated groups throughout the study. Mean daily food consumption was for the low-dose group ca. 91 % of control, for the mediumdose group ca. 78 % of control and for the high-dose group ca. 78 % of control. For the low dose group food intake was depressed only during the first 8 weeks. Weight gain: At 13 weeks mean weight in the low-dose group was 91 % of control, in the mediumdose group 74 % of control and in the high-dose group 54 % of control. In the low-dose group body weights lagged behind the controls only in the final 4 weeks. Feed conversion ratio: Group mean feed conversion ratios were for months 1, 2 and 3 as follows, for control 3.6, 5.6, 6.4; for the low-dose group 3.4, 5.4, 9.6; for the medium-dose group 3.9, 5.9, 13.9; and for the high-dose group 4.9, 13.1, 25.5. The feed conversion ratio was affected in all dosage groups in a dose dependent manner, and seems also to be related to the time of exposure. Haematology: At 13 weeks samples of blood were drawn from 5 rats of control and dosage groups. In the high-dose group statistically significant decreases in PCV, Hb, RBC, MCHC, MCV and increase in total white cell count, and neutrophile and lymphocyte counts were observed. The medium-dose group exhibited a similar pattern, statistically significant for all parameters except for PCV and MCHC. Animals in the low-dose group did not show significant haematological changes. An abnormal blood pigmentation, identified as methaemoglobin was found in all animals in the high-dose group. All spleens of the high-dose group were enlarged. In a 4 weeks pre-test with doses of 5000 mg/kg feed and 10000 mg/kg feed (500 mg/kg bw) (this dose was lowered to 2500 mg/kg feed and then raised again) dark coloration of spleens were seen in all treated animals This is not discussed when the results of the 90-day study are presented, and presence or absence of such an effect is not mentioned. Histopathology was only performed on 5 animals from the high-dose group and on 5 animals from the control group. No specific findings are mentioned. Overall the study by Wheldon et al. (1970) does not follow current standard (OECD guidelines). Main limitations of the study are that only male rats were tested and that no blood chemistry or urine analyses were performed in the study. The low-dose group, however, does not show toxic effects other than that growth rate was slightly reduced during the final weeks of the study. The EFSA Panel concludes that this level of intake may be used as a NOAEL, which corresponds to an intake of 25 mg/kg bw/day. JECFA NOAEL is the same.</t>
  </si>
  <si>
    <t>Wheldon, 1970</t>
  </si>
  <si>
    <t>53-96-3</t>
  </si>
  <si>
    <t xml:space="preserve">2-Acetamidofluorene </t>
  </si>
  <si>
    <t>2-Acetylaminofluorene; 2-AAF; N-(9H-fluoren-2-yl)acetamide</t>
  </si>
  <si>
    <t>C15H13NO</t>
  </si>
  <si>
    <t>C13=CC=CC=C1CC2=CC(NC(C)=O)=CC=C23</t>
  </si>
  <si>
    <t>1N,2N,3N,4N,6N,7N,9N,10N,23N,29Y,33N,34N,35bY,36dY,41N,42N,43N,44N,45Y,46N,47N</t>
  </si>
  <si>
    <t xml:space="preserve">Experiment 1: 0.125 to 1.0%, Experiment 2: 0.031 to 0.125%, and Experiment 3: 0.008 to 0.031%. 0.016% corresponds to 8 mg/kg bw/day and 0.031% to 15.5 mg/kg bw/day. 0.031% was administered for 103 to 333 days.
</t>
  </si>
  <si>
    <t>This compound was very toxic when incorporated in the food and fed continuously to rats. No female rats lived as long as 100 days when the concentration in the food was 0.25% or greater; males could not live for that length of time on concentrations of 0.062% or more. Normal rate of growth was not observed unless the concentration was as low as 0.016% of the diet. The more severely poisoned of the rats living for 100 days had livers which were rough, yellowish, and slightly, though definitely, heavier than normal. Incorporation of acetaminofluorene in the diet in a concentration of 0.031% or higher, and for a period of 95 or more days led to an irregular epithelial hyperplasia of a number of organs, especially the bladder, renal pelvis, liver, pancreas and lung. All animals showed this change to some degree, but not necessarily in all organs. In 19 of the 39 animals fed acetaminofluorene for this length of time, tumors developed which were classified as malignant by virtue of their invasive growth. In all but 3 animals, the tumors were carcinomas. There was one sarcoma and in 2 animals the lesions in the livers resembled leukemic infiltrations. The tumors were multiple in several of the animals and in 3 of these were considered metastatic. Within the limits of this investigation, the time from the beginning of feeding acetaminofluorene was more important than the amount of the compound fed in producing hyperplasia and malignant growth.</t>
  </si>
  <si>
    <t>Wilson et al., 1941</t>
  </si>
  <si>
    <t>Wilson, R. H., DeEds, F., &amp; Cox, A. J. (1941). The toxicity and carcinogenic activity of 2-acetaminofluorene. Cancer Research, 1(8), 595-608.</t>
  </si>
  <si>
    <t>79-07-2</t>
  </si>
  <si>
    <t>Chloroacetamide</t>
  </si>
  <si>
    <t>2-Chloroacetamide,  Acetamide, 2-chloro-</t>
  </si>
  <si>
    <t>C2H4ClNO</t>
  </si>
  <si>
    <t>C(C(=O)N)Cl</t>
  </si>
  <si>
    <t>Wistar [Hoe: WISKf(SPF71)]</t>
  </si>
  <si>
    <t>0, 2, 10, or 50 mg/kg bw/day for 13 weeks followed by a 29-day obseration in half the animals</t>
  </si>
  <si>
    <t xml:space="preserve">In top dose animals, food consumption was reduced during the first 30 days of treatment and body weight gain was impaired. At the end of the feeding period, males of the top dose exhibited a significant reduction in testicular weight which was still present after the 29 day observation (recovery) period. Sizes of testes and epididymes were reduced. Histopathological examination revealed depression and/or cessation of spermiogenesis as well as moderate proliferation of Leydig cells immediately at the end of the feeding period. The epididymis contained neither mature nor immature sperm cells. At the end of the 29 day observation period there were signs of partial regeneration of the testicular tubules. No other histopathological changes were seen in the males. The females of all dose groups were without histopathological findings at both time points of examination. In top dose females, liver weights were statistically significantly reduced. Haematological investigations, clinical chemistry and urinalysis were conducted at the end of the study. The only treatment-related finding was an increase in leucocytes in all top dose animals of both sexes. In groups receiving 2 and 10 mg/kg bw/d, no substance-related organ changes were observed. A NOAEL of 10 mg/kg bw/day was derived from this study. </t>
  </si>
  <si>
    <t>Hoechst AG, 1985</t>
  </si>
  <si>
    <t>133-07-3</t>
  </si>
  <si>
    <t>Folpet</t>
  </si>
  <si>
    <t>2-(Trichloromethylsulfanyl)isoindole-1,3-dione</t>
  </si>
  <si>
    <t>C9H4Cl3NO2S</t>
  </si>
  <si>
    <t>C1=CC=C2C(=C1)C(=O)N(C2=O)SC(Cl)(Cl)Cl</t>
  </si>
  <si>
    <t>1N,2N,3N,4N,6N,7N,8N,11N,12N,13N,15N,16N,17N,18bY,47N</t>
  </si>
  <si>
    <t>0, 10, 60, or 120 mg/kg bw/day</t>
  </si>
  <si>
    <t>Body weight and serum chemistry</t>
  </si>
  <si>
    <t>A NOEL for systemic effects of 10 mg/kg bw/day was established based on decreases in food consumption and body weight gain, and decreases in serum cholesterol, total protein, and serum albumin and globulin levels in dogs given doses of 60 or 120 mg/kg bw/day.</t>
  </si>
  <si>
    <t>Chevron Chemical, 1986</t>
  </si>
  <si>
    <t>34301-55-8</t>
  </si>
  <si>
    <t>Isometamidium chloride</t>
  </si>
  <si>
    <t>Samorin; 3-[2-(3-amino-5-ethyl-6-phenylphenanthridin-5-ium-8-yl)iminohydrazinyl]benzenecarboximidamide;chloride</t>
  </si>
  <si>
    <t>C28H26ClN7</t>
  </si>
  <si>
    <t>CC[N+]1=C2C=C(C=CC2=C3C=CC(=CC3=C1C4=CC=CC=C4)N=NNC5=CC=CC(=C5)C(=N)N)N.[Cl-]</t>
  </si>
  <si>
    <t>1N,2N,3f(vii)Y (Class III) and 3g(ii)Y (Class IV)</t>
  </si>
  <si>
    <t>0, 50, 225, or 1000 mg/kg bw/day</t>
  </si>
  <si>
    <t>Immediately after treatment, all animals showed salivation, discoloured fur, hair loss and respiratory distress, which was most severe in the two highest dose groups. Three (out of 10) males and three (out of 10) females of the highest dose group died by week three, all showing disturbed gait and posture, diarrhoea, emaciation, distended abdomen and irregular breathing. The remaining animals receiving 1000 mg/kg bw/day were sacrificed during the fourth week and therefore were not reported further, as the effects observed were clearly related to treatment. There was some depression of body weight in the group receiving 225 mg/kg bw/day, but this did not reach statistical significance at any stage. Food and water consumption and efficiency of food utilization were not affected in the two lowest dose groups. There were variations in serum aspartate and alanine aminotransferases, total serum protein, serum albumin, and plasma phosphorus in some groups and, although the changes achieved statistical significance, they were minor and of no toxicological importance. At autopsy there was a slight, but significant, increase in relative spleen weight in the males treated at 225 mg/kg bw/day. Distension of the ileum was recorded in both sexes at 225 mg/kg bw/day while distension of the caecum was reported in all treated groups. Histopathological examination of the male rats treated at 225 mg/kg bw/day showed mild hyperplasia of the caecal mucosa with varying degrees of inflammatory cell infiltration and luminal dilation. Apart from the acute post-dosing clinical signs, which were of pharmacological origin and caecal distension at necropsy, there were no other treatment-related effects seen at 50 mg/kg bw/day, which was regarded as the non-toxic dose level in this study.</t>
  </si>
  <si>
    <t>Peters et al., 1991</t>
  </si>
  <si>
    <t>842-07-9</t>
  </si>
  <si>
    <t>C.I. Solvent Yellow 14</t>
  </si>
  <si>
    <t>Sudan I; 1-Phenylazo-2-naphthol; Fast Orange; 1-[(E)-Phenyldiazenyl]-2-naphthol; 1-Phenyldiazenylnaphthalen-2-ol</t>
  </si>
  <si>
    <t>C16H12N2O</t>
  </si>
  <si>
    <t>C1=CC=C(C=C1)/N=N/C2=C(C=CC3=CC=CC=C32)O</t>
  </si>
  <si>
    <t>Mean body weights of animals receiving 1,000 ppm or more were depressed by more than 10% when compared with the controls. Feed consumption by rats fed 2,000 or 4,000 ppm was 80% and 60%, respectively, that of the controls. Hepatic degeneration was observed in all rats receiving 4,000 ppm. Pigment deposition in the tubular epithelium of the kidney cortex was observed in all females receiving 500 ppm or more and in all males receiving 1,000 ppm or more. In males, the pigment was associated with nephrosis.</t>
  </si>
  <si>
    <t>National Toxicology Program. (1982). Carcinogenesis bioassay of CI Solvent Yellow 14 (CAS NO. 842-07-9) in F344/N rats and B6C3F1 mice (feed study). National Toxicology Program technical report series, 226, 1-164. Available from NTP at http://ntp.niehs.nih.gov/ntp/htdocs/lt_rpts/tr226.pdf</t>
  </si>
  <si>
    <t>23950-58-5</t>
  </si>
  <si>
    <t>Pronamide</t>
  </si>
  <si>
    <t xml:space="preserve">Propyzamide;  3,5-Dichloro-N-(2-methylbut-3-yn-2-yl)benzamide
</t>
  </si>
  <si>
    <t>C12H11Cl2NO</t>
  </si>
  <si>
    <t>CC(C)(C#C)NC(=O)C1=CC(=CC(=C1)Cl)Cl</t>
  </si>
  <si>
    <t>0, 40, 200, or 1000 ppm equivalent to 0, 1.73, 8.46, or 42.59 mg/kg bw/day in males and 0, 2.13, 10.69, or 55.09 mg/kg bw/day in females</t>
  </si>
  <si>
    <t>The NOAEL in this study was 8.46 mg/kg/day and the LOAEL was 42.59 mg/kg/day based upon increased relative liver weight and the non-neoplastic histologic changes in the liver (centrilobular hypertrophy and hepatocellular eosinophilic alteration in males and females), thyroid (follicular cell hypertrophy in males and females) and ovaries (sertoliform tubular hyperplasia in females).</t>
  </si>
  <si>
    <t>Bailey, 1990</t>
  </si>
  <si>
    <t>81810-66-4</t>
  </si>
  <si>
    <t>Quinocetone</t>
  </si>
  <si>
    <t>2-Cinnamoyl-3-methylquinoxaline 1,4-dioxide; (E)-1-(3-methyl-4-oxido-1-oxoquinoxalin-1-ium-2-yl)-3-phenylprop-2-en-1-one</t>
  </si>
  <si>
    <t>C18H14N2O3</t>
  </si>
  <si>
    <t>Cc1c([n+](c2ccccc2[n+]1[O-])[O-])C(=O)/C=C/c3ccccc3</t>
  </si>
  <si>
    <t>0, 50, 300, or 1800 ppm corresponding to approximately 0, 5, 30, or 180 mg/kg bw/day</t>
  </si>
  <si>
    <t xml:space="preserve">Related to control group, the body weight and feed intake were significantly decreased at 1800 mg/kg quinocetone group. However, a significant decrease in food efficiency of male and female rats fed with dietary level of 1800 mg/kg quinocetone was observed from the first to the eighth weeks. The authors concluded that the decrease was possibly caused by rejection of the diet for its bitter taste or toxic effects. On the 90th day, serum activity of ALT was significantly decreased in both genders in all treated groups. Significant decreases of TP and CREA in female rats and a significant increase of ALP in male rats were also observed when at 1800 mg/kg quinocetone group. For organ weights, relative body weights of liver and kidney in both genders, and testis and epididymis in male rats were significantly increased when compared with control at 1800 mg/kg quinocetone. Bile duct hyperplasia was observed at 1800 mg/kg quinocetone, too. The authors concluded a NOAEL of 300 mg/kg, which is equivalent to 30 mg/kg bw/day. </t>
  </si>
  <si>
    <t>Wang et al., 2010</t>
  </si>
  <si>
    <t>Wang, X., Zhang, W., Wang, Y., Peng, D., Ihsan, A., Huang, X., ... &amp; Yuan, Z. H. (2010). Acute and sub-chronic oral toxicological evaluations of quinocetone in Wistar rats. Regulatory Toxicology and Pharmacology, 58(3), 421-427.</t>
  </si>
  <si>
    <t>124750-99-8</t>
  </si>
  <si>
    <t>Losartan Potassium</t>
  </si>
  <si>
    <t>Erythropoietine; Cozaar; Lorzaar; Losaprex; Potassium; [2-butyl-5-chloro-3-[[4-[2-(1,2,3-triaza-4-azanidacyclopenta-2,5-dien-5-yl)phenyl]phenyl]methyl]imidazol-4-yl]methanol</t>
  </si>
  <si>
    <t>C22H22ClKN6O</t>
  </si>
  <si>
    <t>CCCCC1=NC(=C(N1CC2=CC=C(C=C2)C3=CC=CC=C3C4=NN=N[N-]4)CO)Cl.[K+]</t>
  </si>
  <si>
    <t>1N,2N,3N,4Y,5aY,6N,7aY,8N,11N,12N,13N,15N,16N,17Y,19N,20eY</t>
  </si>
  <si>
    <t>High-dose males: slight decrease in erythrocyte parameters (week 25); slight increase in serum phosphorus (week 25); focal erosions of the glandular mucosa of the stomach (also noted in one low-dose male). Mid- and high-dose males: increases in BUN; decreased heart weight and heart weight relative to brain weight (at terminal necropsy); very slight hyperplasia of juxtaglomerular cells (at interimnecropsy). High-dose females: increases in BUN; decreased absolute heart weight and heart weight relative to brain weight (at interim necropsy). Mid- and high-dose females: slight decreases in food consumption; slight decrease in erythrocyte parameters (high-dose week 39, mid-dose weeks 39 and 51). Mid- and high-dose groups: postdose salivation (weeks 11 and 20). High-dose groups: decrease in body weight gain.</t>
  </si>
  <si>
    <t>Unknown, n.d. Available from Product Monograph Pr Jamp-LOSARTAN, Jamp Pharma Corporation, 2020 at https://pdf.hres.ca/dpd_pm/00056079.PDF</t>
  </si>
  <si>
    <t>156-62-7</t>
  </si>
  <si>
    <t>Calcium cyanamide</t>
  </si>
  <si>
    <t xml:space="preserve">Calcium Carbimide (MW: 80.10 was divided by 2)
</t>
  </si>
  <si>
    <t>CN2Ca</t>
  </si>
  <si>
    <t>[Ca+2].[N-2]C#N</t>
  </si>
  <si>
    <t>1N,2N,3g(iv)Y</t>
  </si>
  <si>
    <t>0, 0.003, 0.012, 0.05, or 0.2% for 17-50 weeks. The study was then either terminated or animals were subjected to an additional recovery period of 4 weeks (0.2% dosage) or 4 month (0.05% dosage). The average drug intake was 1.3-3.8 mg/kg bw/day for the 0.003% group, 5.5-14.9 mg/kg bw/day for the 0.012% group, 24-63.9 mg/kg bw/day for the 0.05% group and 134-229 mg/kg bw/day for the 0.2% group.</t>
  </si>
  <si>
    <t>Thyroid and liver</t>
  </si>
  <si>
    <t>Both, bodyweights and food consumption were significantly decreased in the 0.2 and 0.05 % groups. Results revealed that oral administration of 0.2 % calcium cyanamide (180 mg/kg/day) up to 7 months caused extreme degree of thyroid hyperplasia, thyroidectomy cells and decrease of acidophilic cells in the anterior pituitary, postnecrotic liver cirrhosis and dental disorders. Similar findings but less pronounced and with lower frequency were observed in animals receiving 0.05 % (45 mg/kg/day) for one year. The 0.012 % dose level causes a few cases of thyroid hyperplasia and was, thus, considered the borderline adverse effect level (LOAEL). The significance of hyperplasia of the reproductive system and the decrease of bodyweight gain both found in animals of the 0.2% and the 0.05% group cannot be clearly attributed to treatment since two mechanisms, the decrease of food consumption and hypothyroidism, can be responsible for these phenomena. The liver changes observed at the two highest dose levels have been defined as postnecrotic cirrhosis. ECHA LOAEL: 11 mg/kg bw/day, NOAEL: 1.3 mg/kg bw/day.</t>
  </si>
  <si>
    <t>Unknown, 1960</t>
  </si>
  <si>
    <t>Unknown, 1960. Available from ECHA at https://echa.europa.eu/registration-dossier/-/registered-dossier/12164/7/6/2/?documentUUID=b7e8d9eb-43d3-4360-836c-78e78b63e571</t>
  </si>
  <si>
    <t xml:space="preserve">136-78-7 </t>
  </si>
  <si>
    <t>Sesone</t>
  </si>
  <si>
    <t>Crag® herbicide; Sodium;2-(2,4-dichlorophenoxy)ethyl sulfate</t>
  </si>
  <si>
    <t>C8H7Cl2NaO5S</t>
  </si>
  <si>
    <t>C1=CC(=C(C=C1Cl)Cl)OCCOS(=O)(=O)[O-].[Na+]</t>
  </si>
  <si>
    <t>1N,2N,3N,4Y,5aY,6N,7aY and 7dY</t>
  </si>
  <si>
    <t>Carworth Farms Wistar</t>
  </si>
  <si>
    <t>0, 0.002, 0.006, 0.02, or 0.06% corresponding to approximately 0, 1, 3, 10, or 30 mg/kg bw/day</t>
  </si>
  <si>
    <t xml:space="preserve">At 0.06% in males, an increased mortality rate and significantly increased liver and kidney weights were reported, in addition to increased incidences of kidney congestion and cloudy swelling, and increased incidence of liver congestion in both sexes. Only two male rats survived the 2-year period on 0.06%. </t>
  </si>
  <si>
    <t>Carpenter et al., 1961</t>
  </si>
  <si>
    <t>Carpenter, C. P., Weil, C. S., &amp; Smyth Jr, H. F. (1961). Herbicide Toxicity, Mammalian Toxicity of Sesone Herbicide. Journal of Agricultural and Food Chemistry, 9(5), 382-385.</t>
  </si>
  <si>
    <t>14885-29-1</t>
  </si>
  <si>
    <t>Ipronidazole</t>
  </si>
  <si>
    <t>Ipropran; 2-Isopropyl-1-methyl-5-nitroimidazole; 1-Methyl-5-nitro-2-propan-2-ylimidazole</t>
  </si>
  <si>
    <t>C7H11N3O2</t>
  </si>
  <si>
    <t>CC(C)(C1=NC=C(N1C)[N+](=O)[O-])O</t>
  </si>
  <si>
    <t>0, 20, 200, or 2000 ppm equal to 0, 0.51, 5.4, or 62 mg/kg bw/day</t>
  </si>
  <si>
    <t>The body weights of the male and female dogs of the 2000 ppm group were significantly lower than in the controls at the end of the study. Clinical signs observed more frequently in the treated groups included dermatitis, otitis and salivation.  In both male and female dogs of the 2000 ppm group, alkaline phosphatase was significantly increased throughout the study; in addition, potassium levels were significantly decreased in males (with the exception of 24 months) in females, potassium levels revealed significant decreases only after 6 and 9 months. At sacrifice, fat depletion was noted in 10/11 animals of the high dose group, relative liver weights were significantly increased in males and females and relative lung weights were increased in the females in the high dose group. Histological examination showed an increase of intrahepatocellular granular pigment in the high dose group animals. In the lower dose groups no drug related effects were observed. In this study the NOEL was 200 ppm, equal to 5.4 mg/kg bw/day for dogs.</t>
  </si>
  <si>
    <t>Tucek, 1980</t>
  </si>
  <si>
    <t>Tucek, P.C. (1980). Chronic feeding study in dogs. Unpublished report from International Research and Development Corporation, Mattawan, Michigan. Submitted to WHO by US Coordinator of the Codex Alimentarius, US Department of Agriculture, Washington, D.C. A short summary is available from JECFA: Ipronidazole. Available at http://www.inchem.org/documents/jecfa/jecmono/v25je04.htm</t>
  </si>
  <si>
    <t>834-12-8</t>
  </si>
  <si>
    <t>Ametryn</t>
  </si>
  <si>
    <t>4-N-ethyl-6-methylsulfanyl-2-N-propan-2-yl-1,3,5-triazine-2,4-diamine</t>
  </si>
  <si>
    <t>C9H17N5S</t>
  </si>
  <si>
    <t>CCNC1=NC(=NC(=N1)SC)NC(C)C</t>
  </si>
  <si>
    <t>1N,2N,3N,4N,6N,7N,9N,10Y,12N,13N,15N,16N,17Y,19N,20a(ii)Y,21N,22N,47N</t>
  </si>
  <si>
    <t>0, 0.71, 7.2, 70, 103, or 83 mg/kg bw/day in males and 0, 0.84, 8.1, 74, 112, or 92 mg/kg bw/day in females. Note: duration is 1 or 2 years.</t>
  </si>
  <si>
    <t>One male and one female in the 2500 group and three males in the 3000 ppm group were found dead during the study due to poor physical condition secondary to treatment. Clinical signs occurring primarily in the 2500 and 3000 ppm groups included ataxia, cachexia, coma, convulsions, hypersensitivity to touch, hypoactivity, hypotonia, pallor, tremors, and unkempt appearance. Food consumption was decreased the 2500 and 3000 ppm groups early in the study when the initial doses for those groups were 4000 and 80006000 ppm, respectively, and remained 49% and 20% lower in the 3000 ppm males and females, respectively, at 52 weeks. Body weight of the 2500 and 3000 ppm groups was significantly reduced for most weeks, and at study end body weight of the females in those groups was approximately 25% lower. Body weight gain was significantly lower in the 2500 and 3000 ppm groups throughout most of the study, and in the 3000 ppm group was only 20% of the control gain at 52 weeks. Alterations in red blood cell parameters and absolute and relative organ weights in the 2500 and 3000 ppm groups seen at study end were attributed to the decreased body weights. Increases in SGOT (up to 96%), SGPT (up to 154%), alkaline phosphatase (up to 176%), and gamma-GT (up to 358%) in groups receiving 2000 ppm Ametryn were correlated with inflammatory and degenerative liver lesions seen at histopathologic examination. These lesions included granulomatous, purulent, and lymphocytic inflammation; isolated cellular necrosis; endogenous pigment deposition; vacuolar degeneration; bile duct hyperplasia; and necrosis. The incidence and severity of lesions generally increased with increasing dose at 2000 ppm and above. During a four-week recovery period, the incidence and severity of most of these lesions decreased, suggesting they may be reversible. The LOAEL = 2000 ppm (70.0 mg/kg/day for males and 74 mg/kg/day for females), based on degenerative of liver lesions. The NOAEL is 200 ppm (7.2 mg/kg/day for males, and 8.1 mg/kg/day for females).</t>
  </si>
  <si>
    <t>94-59-7</t>
  </si>
  <si>
    <t>Safrole</t>
  </si>
  <si>
    <t>5-Allyl-1,3-benzodioxole; 5-Prop-2-enyl-1,3-benzodioxole</t>
  </si>
  <si>
    <t>C=CCc1ccc2c(c1)OCO2</t>
  </si>
  <si>
    <t xml:space="preserve">1N,2N,3N,4N,6N,7N,9N,10Y,11N,33N,34N,35aY,38Y </t>
  </si>
  <si>
    <t>0, 100, 500, 1000, or 5,000 ppm corresponding to approximately 0, 5, 25, 50, or 100 mg/kg bw/day, respectively</t>
  </si>
  <si>
    <t xml:space="preserve">Growth was significantly retarded at 5000 ppm in both sexes. Mild hypochromic anemia at 5000 ppm and slight leukocytosis. Statistically significantly lower survival rate at the high dose. The most serious pathological changes occurred in the liver. Numerous tumors were noted at 5000 ppm. Other gross changes at this level were slight to moderate liver enlargement, coarse, irregular, red and yellow mottling, foci of honeycomb appearance or occational single cysts, irregular coarse and fine nodularity, and slightly elevated indistinct foci somewhat paler that the sorrounding parenchyma. Lesions in the animals receiving lower dosages were similar but of lesser degree. Below 5000 ppm cysts were absent, nodularity was greatly reduced, and multiple tumors were rarely seen. The most striking change below 5000 ppm was the presence of multiple, scattered, pale, pinhead foci described above, these being particularly numerous at 1000 ppm. Degree of liver pathology depended on dose: severe at 5000 ppm, moderate at 1000 ppm, slight at 500 ppm, and very slight at 100 ppm. IN many of the 5000 ppm livers and in some of the others, the hepatic cells were up to three times the normal size. </t>
  </si>
  <si>
    <t>Long et al., 1963</t>
  </si>
  <si>
    <t>Long, E. L., Nelson, A. A., Fitzhugh, O. G., &amp; Hansen, W. H. (1963). Liver tumours produced in rats by feeding safrole. Arch. Pathol., 75, 595-604.</t>
  </si>
  <si>
    <t>34014-18-1</t>
  </si>
  <si>
    <t>Tebuthiuron</t>
  </si>
  <si>
    <t>1-(5-Tert-butyl-1,3,4-thiadiazol-2-yl)-1,3-dimethylurea</t>
  </si>
  <si>
    <t>C9H16N4OS</t>
  </si>
  <si>
    <t>CC(C)(C)C1=NN=C(S1)N(C)C(=O)NC</t>
  </si>
  <si>
    <t>&gt;101</t>
  </si>
  <si>
    <t>0, 100, 200, or 400 ppm. EPA: time-weighted average: 0, 7, 14, or 28 mg/kg bw/day. 101 days (F0 rats) or 121 days (F1 rats) and then for a further period sufficient to mate, deliver, and rear two successive litters of young to 21 days of age</t>
  </si>
  <si>
    <t>No adverse effects were reported in this study except a lower body weight gain during the pre-mating period in F1 females at dietary levels of 200 and 400 ppm (14 and 28 mg/kg bw/day).</t>
  </si>
  <si>
    <t>Elanco Products Company, 1981</t>
  </si>
  <si>
    <t>Elanco Products Company, Division of Eli Lilly and Company. 1981. MRID No. 00090108. HED Doc. No. 001459, 002160, 005822. Available from EPA. Write to FOI, EPA, Washington D.C. 20460. A summary is available from US EPA Integrated Risk Information System Chemical Assessment Summary for Tebuthiuron; CASRN 34014-18-1 (IRIS 0264). Available at http://cfpub.epa.gov/ncea/iris/iris_documents/documents/subst/0264_summary.pdf</t>
  </si>
  <si>
    <t>2257-09-2</t>
  </si>
  <si>
    <t>Phenethyl isothiocyanate</t>
  </si>
  <si>
    <t>2-Phenylethyl isothiocyanate; 2-Isothiocyanatoethylbenzene</t>
  </si>
  <si>
    <t>C9H9NS</t>
  </si>
  <si>
    <t>C1=CC=C(C=C1)CCN=C=S</t>
  </si>
  <si>
    <t>1N,2N,3h(i)Y</t>
  </si>
  <si>
    <t>224</t>
  </si>
  <si>
    <t>0, 0.01, 0.05, or 0.1% corresponding to approximately 0, 5, 25, or 50 mg/kg bw/day</t>
  </si>
  <si>
    <t>Liver and urinary bladder</t>
  </si>
  <si>
    <t>Only males were treated. The relative liver and urinary bladder weights were increased in a dose-dependent manner and were significantly increased at 25 and 50 mg/kg bw/day. Significant increases in the incidences of simple and
PN hyperplasias and dysplasia were also observed in the
groups fed 0.05% and 0.1% PEITC. 0.1% PEITC administration significantly increased the BrdU labeling indexes in normal tissue, PN hyperplasia, and dysplasia.</t>
  </si>
  <si>
    <t>Ogawa et al., 2001</t>
  </si>
  <si>
    <t>125-33-7</t>
  </si>
  <si>
    <t>Primidone</t>
  </si>
  <si>
    <t>5-Ethyl-5-phenyl-1,3-diazinane-4,6-dione; 2-Deoxyphenobarbital; Mysoline; Primaclone</t>
  </si>
  <si>
    <t>C12H14N2O2</t>
  </si>
  <si>
    <t>CCC1(C(=O)NCNC1=O)C2=CC=CC=C2</t>
  </si>
  <si>
    <t>1N,2N,3N,4N,6h(ii)Y</t>
  </si>
  <si>
    <t>0, 300, 600, 1,300, 2,500, or 5,000 ppm equivalent to average daily doses of approximately 0, 20, 40, 100, 200, or 400 mg/kg bw/day</t>
  </si>
  <si>
    <t xml:space="preserve">The mean body weights of male and female rats in the 2,500 and 5,000 ppm groups were significantly less than those of the controls. Feed consumption by all exposed rats was generally similar to that by the controls. A minimal to mild exposure-related thrombocytosis occurred on day 22 and at week 14 in all exposed groups of male rats and in females in the 1,300 ppm or greater groups. A minimal decrease in hemoglobin concentration occurred in 2,500 and 5,000 ppm male and female rats on day 22 and at week 14. The incidences of centrilobular hepatocyte hypertrophy in male rats exposed to 600 ppm or greater and in female rats exposed to 1,300 ppm or greater were significantly greater than those in the controls. The severity of chronic nephropathy in male rats exposed to 1,300 ppm or greater increased with increasing exposure concentration.
</t>
  </si>
  <si>
    <t xml:space="preserve">National Toxicology Program: TR-476 - Primidone (CASRN 125-33-7). Toxicology and Carcinogenesis Studies of Primidone (CAS No. 125-33-7) in F344/N Rats and B6C3F1 Mice (Feed Studies). Available at http://ntp.niehs.nih.gov/ntp/htdocs/lt_rpts/tr476.pdf
</t>
  </si>
  <si>
    <t>2185-92-4</t>
  </si>
  <si>
    <t xml:space="preserve">2-Biphenylamine </t>
  </si>
  <si>
    <t xml:space="preserve">2-Aminobiphenyl; 2-Phenylaniline                        </t>
  </si>
  <si>
    <t>C12H11N</t>
  </si>
  <si>
    <t>C1=CC=C(C=C1)C2=CC=CC=C2N</t>
  </si>
  <si>
    <t>1N,2N,3N,4N,6N,7N,9N,10N,23N,29Y,33N,34N,35bY,36bY,41N,42N,43N,44N,45Y,46N,47N</t>
  </si>
  <si>
    <t>0, 300, 1000, 3000, 10000, or 30000 ppm corresponding to approximately 0, 15, 50, 150, 500, or 1500 mg/kg bw/day.</t>
  </si>
  <si>
    <t>The maximum depression in body weight gain relative to con-trols was observed at 30,000 ppm, amounting to 47.6% for males and 38.9% for females. Significant dose-related decreases in hemoglobin concentration (at 3000 ppm and above) and red blood cells (at 3000 ppm and above) were observed in both male and female rats examined at weeks 1, 4, and 13. Leucocyte count was markedly increased (at 3000 ppm and above) in both male and female rats at weeks 1 and 4, but this trend had diminished somewhat by week 13. This diminishing trend in leucocyte count with time may be due to activation of a hemeostatic mechanism in these animals. Splenomegaly has observed in all rats fed 30000 ppm and in 8/10 males and 2/10 females fed 10000 ppm. Hemosiderosis, congestion, and extramedullary hematopoiesis were found in the spleens of 9/10 or 10/10 of each group of rats receiving 3,000 ppm or more and in females receiving 1,000 ppm or more. Adverse effects in spleen in both sexes at 1000 ppm and above. Erythroid hyperplasia of the bone marrow was observed in 2/10 males and 6/10 females receiving 10000 ppm and in all males and 4/5 females receiving 30000 ppm (note: 5/10 females died at 30000 ppm). Renal and urinary bladder effects at 30000 ppm. Liver effects at 30000 ppm.</t>
  </si>
  <si>
    <t>National Toxicology Program. (1982). Carcinogenesis Bioassay of 2-Biphenylamine Hydrochloride (CAS No. 2185-92-4) in F344/N Rats and B6C3F1 Mice (Feed Study). National Toxicology Program technical report series, 233, 1-159. Available fom NTP at https://ntp.niehs.nih.gov/ntp/htdocs/lt_rpts/tr233.pdf</t>
  </si>
  <si>
    <t>60207-90-1</t>
  </si>
  <si>
    <t>Propiconazole</t>
  </si>
  <si>
    <t>1-[[2-(2,4-dichlorophenyl)-4-propyl-1,3-dioxolan-2-yl]methyl]-1,2,4-triazole</t>
  </si>
  <si>
    <t>C15H17Cl2N3O2</t>
  </si>
  <si>
    <t>CCCC1COC(O1)(CN2C=NC=N2)C3=C(C=C(C=C3)Cl)Cl</t>
  </si>
  <si>
    <t>1N,2N,3N,4N,6N,7aY,8N,11Y. Heteroaromatic fragment:12N,13N,15N,16N,17Y,19N,20fY(Class IV). Diol: 1c(ii)Y (Class I)</t>
  </si>
  <si>
    <t>0, 100, 500, or 2500 ppm equivalent to 0, 10.0, 49.4, or 344.3 for males and 0, 10.8, 55.6, or 340.3 mg/kg bw/day for females</t>
  </si>
  <si>
    <t>LOAEL = 500 ppm (49.5 mg/kg/day) based on non-neoplastic liver effects (increased liver weight in males and increase in liver lesions (masses/raised areas/ swellings/nodular areas mainly)). The NOAEL was 100 ppm (10 mg/kg/day). Liver tumors at 2500 ppm in male mice.</t>
  </si>
  <si>
    <t>Hunter et al., 1982</t>
  </si>
  <si>
    <t>123482-22-4</t>
  </si>
  <si>
    <t xml:space="preserve">Zatosetron </t>
  </si>
  <si>
    <t>LY277359; Zatosetronum; 5-Chloro-2,2-dimethyl-N-[(1R,5S)-8-methyl-8-azabicyclo[3.2.1]octan-3-yl]-3H-1-benzofuran-7-carboxamide</t>
  </si>
  <si>
    <t>C19H25ClN2O2</t>
  </si>
  <si>
    <t>C3C4CC(NC(C1=C2C(=CC(Cl)=C1)CC(C)(C)O2)=O)CC(C3)N4C</t>
  </si>
  <si>
    <t>0, 10, 30, or 90 (females only were increased from 90 to 120 mg/kg bw/day for months 7-12) mg/kg bw/day</t>
  </si>
  <si>
    <t xml:space="preserve">Liver, kidney </t>
  </si>
  <si>
    <t xml:space="preserve">Treatment-related histologic changes occurred primarily in the liver and kidney of rats given 30 or 90/120 mg/kg and consisted of hepatocellular fatty change (males only), hepatic granuloma formation, and histiocytosis (females only), and renal pigment deposition (both sexes), lesions not previously described in animals treated with 5-HT3 receptor antagonists. Decreased erythrocyte parameters, increased total leukocyte, lymphocyte, and neutrophil counts, and increased serum alkaline phosphatase, gamma glutamyltransferase, alanine transaminase, and liver weights in females were most likely related to the chronic inflammatory process in the liver. Increased alanine transaminase and transiently increased alkaline phosphatase with increased liver weights in males were likely related to the hepatocellular fatty change. Increased renal tubular epithelial pigment deposition (lipofuscin and hemosiderin) was observed in males and females in the high-dose group and in females in the middle-dose group. Both had increased kidney weights and increased serum inorganic phosphorus. Females in the high-dose group had increased urine volume, decreased pH, and increased total excretion of sodium, potassium, chloride, and creatinine. These changes may have been a reflection of tubular dysfunction associated with excessive pigment deposition. No toxicologically significant effects occurred in rats treated with 10 mg/kg/day for 1 year. </t>
  </si>
  <si>
    <t>Bendele et al., 1994</t>
  </si>
  <si>
    <t>Bendele, A. M., Buenger, D. A., McGrath, J. P., Schmalz, C. A., &amp; Hanasono, G. K. (1994). Chronic toxicity, metabolism, and pharmacokinetics of the 5-HT3 receptor antagonist zatosetron (LY277359) in Fischer 344 rats. Toxicological Sciences, 22(4), 494-504.</t>
  </si>
  <si>
    <t>68157-60-8</t>
  </si>
  <si>
    <t>Forchlorfenuron</t>
  </si>
  <si>
    <t>1-(2-chloropyridin-4-yl)-3-phenylurea; 1-(2-Chloro-4-pyridyl)-3-phenylurea; CPPU</t>
  </si>
  <si>
    <t>C12H10ClN3O</t>
  </si>
  <si>
    <t>C1=CC=C(C=C1)NC(=O)NC2=CC(=NC=C2)Cl</t>
  </si>
  <si>
    <t xml:space="preserve">0, 150, 2,000, or 7,500 ppm corresponding to 0, 7, 93, or 352 mg/kg bw/day for males and 0, 9, 122, or 518 mg/kg bw/day for females </t>
  </si>
  <si>
    <t xml:space="preserve">Mertens, 1996
</t>
  </si>
  <si>
    <t>127-18-4</t>
  </si>
  <si>
    <t>Tetrachloroethylene</t>
  </si>
  <si>
    <t>1,1,2,2-Tetrachloroethethene; Tetrachloroethene</t>
  </si>
  <si>
    <t>C2Cl4</t>
  </si>
  <si>
    <t>ClC(=C(Cl)Cl)Cl</t>
  </si>
  <si>
    <t>0, 14, 400, or 1400 mg/kg bw/day</t>
  </si>
  <si>
    <t>Significantly lower body weights were observed in males receiving 1400 mg/kg and in females receiving 400 or 1400 mg/kg/day. 5'-Nucleotidase activity was significantly elevated in females at the highest dose and in males at the two higher doses (400 and 1400 mg/kg/day), suggesting possible hepatotoxicity; however, other serum indicators of hepatic function were unaffected by the treatment. Liver and kidney to body weight ratios were higher in males and females at the highest dose; the kidney ratio was also higher in males at the mid dose. However, the liver and kidney to brain weight ratios were not significantly different from the vehicle control.</t>
  </si>
  <si>
    <t>Hayes et al., 1986</t>
  </si>
  <si>
    <t>Hayes, J. R., Condie, L. W., &amp; Borzelleca, J. F. (1986). The subchronic toxicity of tetrachloroethylene (perchloroethylene) administered in the drinking water of rats. Toxicological Sciences, 7(1), 119-125.</t>
  </si>
  <si>
    <t>3864-99-1</t>
  </si>
  <si>
    <t>2,4-Di-tert-butyl-6-(5-chloro-2H-benzotriazol-2-yl)phenol</t>
  </si>
  <si>
    <t>2,4-Ditert-butyl-6-(5-chlorobenzotriazol-2-yl)phenol</t>
  </si>
  <si>
    <t>C20H24ClN3O</t>
  </si>
  <si>
    <t>CC(C)(C)C1=CC(=C(C(=C1)N2N=C3C=CC(=CC3=N2)Cl)O)C(C)(C)C</t>
  </si>
  <si>
    <t>1N,2N,3N,4N,6N,7aY,8N,11N,13,15N,16N,17Y,19N,20eY</t>
  </si>
  <si>
    <t>0, 15, 30, 60, 120, or 240 mg/kg bw/day</t>
  </si>
  <si>
    <t>Increased activity of serum ALP was seen in several beagle dogs at 60 mg/kg bw/day or higher. Pathological examinations showed increased liver weight at 60 mg/kg bw/day or higher. No distinct dose-related changes were seen in liver slides. Remarkable dose-related changes in kidney consisted of adhesions and homogeneous inclusions in the glomeruli at 60 mg/kg bw/day or higher. NOAEL in this study was determined as 30 mg/kg bw/day and LOAEL as 60 mg/kg bw/day based on renal pathology.</t>
  </si>
  <si>
    <t>Ciba-Geigy Corporation, 1992</t>
  </si>
  <si>
    <t>66332-96-5</t>
  </si>
  <si>
    <t>Flutolanil</t>
  </si>
  <si>
    <t>NNF-136; N-(3-propan-2-yloxyphenyl)-2-(trifluoromethyl)benzamide</t>
  </si>
  <si>
    <t>C17H16F3NO2</t>
  </si>
  <si>
    <t>CC(C)OC1=CC=CC(=C1)NC(=O)C2=CC=CC=C2C(F)(F)F</t>
  </si>
  <si>
    <t xml:space="preserve">Crj:CD </t>
  </si>
  <si>
    <t>0, 40, 200, 2000, or 10,000 ppm equivalent to 0, 1.8, 9, 87, or 460 mg/kg bw/day for males and 0, 2.1, 10, 100, or 540 mg/kg bw/day for females</t>
  </si>
  <si>
    <t>At the 12-month interim sacrifice, the only notable effect on organ weights was an increase in liver weight. At terminal sacrifice, increased liver and kidney weights were seen at the highest concentration. Lesions associated with administration of flutolanil included vacuolar degeneration of the liver, decreased cellular elements of the spleen (also described as atrophy in the report) in males at concentrations &gt; 2000 ppm, reticulocyte proliferation in the spleen and bone marrow (‘dyshaematopoiesis’) in females at the highest concentration. Two rare tumours were seen at increased incidences in the groups at the two higher concentrations: liver cholangioma and urinary bladder papilloma. Although the incidences of these two tumour types were not statistically significant, none occurred in the groups at 0, 40 and 200 ppm. The NOAEL was 200 ppm, equal to 9 mg/kg bw per day, on the basis of a pattern of effects at 2000 ppm, including reduced erythrocyte parameters, decreased spleen cellularity and carcinogenicity.</t>
  </si>
  <si>
    <t>Katoh et al., 1982</t>
  </si>
  <si>
    <t>298-81-7</t>
  </si>
  <si>
    <t>8-Methoxypsoralen</t>
  </si>
  <si>
    <t>Methoxsalen; Xanthotoxin; Ammoidin; 9-methoxyfuro[3,2-g]chromen-7-one</t>
  </si>
  <si>
    <t>C12H8O4</t>
  </si>
  <si>
    <t>COC1=C2C(=CC3=C1OC=C3)C=CC(=O)O2</t>
  </si>
  <si>
    <t xml:space="preserve">0, 25, 50, 100, 200, or 400 mg/kg 5 times a week. Dosing schedule (5/7) adjusted dose levels: 0, 18, 36, 71.4, 143, or 286 mg/kg bw/day
</t>
  </si>
  <si>
    <t xml:space="preserve">Six of 10 males and 8/10 females that received 400 mg/kg died before the end of the studies. The final mean body weight of male rats that received 100, 200, or 400 mg/kg was 12%, 22%, or 45% lower than that of vehicle controls. The final mean body weight of female rats that recieved 200 or 400 mg/kg was 15% or 35% lower than that of vehicle controls. The liver weight to body weight ratios for all dosed groups of rats except the lowest (25 mg/kg) were significantly greater than those of the cotnrols. There were also compound-related changes in the liver, adrenal glands, testes, seminal vesicles, and prostate at both the 200 mg/kg and 400 mg/kg dose levels in male and female rats. 
</t>
  </si>
  <si>
    <t>787-93-9</t>
  </si>
  <si>
    <t>Ameltolide</t>
  </si>
  <si>
    <t>4-Amino-N-(2,6-dimethylphenyl)benzamide</t>
  </si>
  <si>
    <t>C15H16N2O</t>
  </si>
  <si>
    <t>CC1=C(C(=CC=C1)C)NC(=O)C2=CC=C(C=C2)N</t>
  </si>
  <si>
    <t>Monkey</t>
  </si>
  <si>
    <t>Rhesus</t>
  </si>
  <si>
    <t>Nasogastric</t>
  </si>
  <si>
    <t xml:space="preserve">0, 5, 10, 20, 45, or 100 mg/kg bw/day </t>
  </si>
  <si>
    <t xml:space="preserve">No treatment-related clinical signs were seen in monkeys given 5, 10, or 20 mg/kg bw/day. Monkeys treated with 100 mg/kg had clinical signs of diarrhea, weakness, inappetence, emesis, and ataxia. These clinical signs occurred sporadically throughout the study period. One monkey given 45 mg/kg had an episode of clonic convulsions 3 min after the eleventh dose was administered and then died 20 min later. No other monkeys at 45 mg/kg had similar effects. Only monkeys treated with 100 mg/kg had decreased food consumption and bodyweight during the first three weeks of the study. These animals regained the lost body weight when food consumption returned to normal about one month into the study. Leukocytosis was seen in male and female monkeys treated with 100 mg/kg beginning after one month of treatment. The degree of leukocytosis was mild and remained constant at this level for the duration of the study. These monkeys also had an expansion of the bone marrow myeloid mitotic pool as determined by bone marrow smears. Several monkeys in this group also had a mild lymphocytosis. Methemoglobin concentration was also increased in male and female monkeys treated with 45 or 100 mg/kg (4 to 10%) relative to controls (1-3%). Absolute and relative liver weights were increased less than 10% in female monkeys at 45 mg/kg and in both sexes given 100 mg/kg. These differences were significantly different from control weights but there was no difference between the two dose groups. The author concluded that ameltolide did not cause any toxicologically significant alterations when given to monkeys at doses up to 20 mg/kg/day for three months. </t>
  </si>
  <si>
    <t>Engelhardt et al, 1992</t>
  </si>
  <si>
    <t xml:space="preserve">Engelhardt, J. A., Parli, C. J., Kovach, P. M., Shoufler, J. R., Emmerson, J. L., &amp; Leander, J. D. (1992). Subchronic Toxicity, Metabolism, and Pharmacokinetics of the Aminobenzamide Anticonvulsant Ameltolide (LY2O1 116) in Rhesus Monkeys. Toxicological Sciences, 19(2), 197-201. </t>
  </si>
  <si>
    <t>7173-51-5</t>
  </si>
  <si>
    <t>Didecyldimethylammonium chloride</t>
  </si>
  <si>
    <t>Didecyl(dimethyl)azanium;chloride</t>
  </si>
  <si>
    <t>C22H48ClN</t>
  </si>
  <si>
    <t>C(CCCCCCCCC)[N+](CCCCCCCCCC)(C)C.[Cl-]</t>
  </si>
  <si>
    <t xml:space="preserve">365
</t>
  </si>
  <si>
    <t xml:space="preserve">0, 3, 10, or 30/20 mg/kg bw/day
</t>
  </si>
  <si>
    <t>The NOEL/LOEL were considered to be 10 and 20 mg/kg bw/day based on increased incidence of clinical observations (emesis and soft/mucoid feces) in males and females and decreased total cholesterol levels in females.</t>
  </si>
  <si>
    <t>Schulze, 1991</t>
  </si>
  <si>
    <t xml:space="preserve">Schulze, G. E. (1991). Chronic oral toxicity study of didecyl dimethyl ammonium chloride in dogs. MRID No. 41970401, HED Doc No. 010689. Summary is available from EPA Memorandum RfD/Peer Review Report of Bardac 22 (Didecyl Dimethyl Ammonium Chloride) (1994) at https://www3.epa.gov/pesticides/chem_search/cleared_reviews/csr_PC-069149_30-Aug-94_048.pdf
</t>
  </si>
  <si>
    <t>98-28-2</t>
  </si>
  <si>
    <t xml:space="preserve">4-Tert-butyl-2-chlorophenol
</t>
  </si>
  <si>
    <t xml:space="preserve">Phenol, 2-chloro-4-(1,1-dimethylethyl)-; Crufomate metabolite
</t>
  </si>
  <si>
    <t>C10H13ClO</t>
  </si>
  <si>
    <t>CC(C)(C)C1=CC(=C(C=C1)O)Cl</t>
  </si>
  <si>
    <t xml:space="preserve">0, 20, 200. or 2000 ppm corresponding to approximately 0, 0.5, 5, or 50 mg/kg bw/day
</t>
  </si>
  <si>
    <t xml:space="preserve">The male dogs on 2000 ppm showed atrophy and degenerative changes in the seminiferous tubules of the testes. No other gross or microscopic effect was observed at any dose level. No adverse effects in females. (Note: rat 2 year NOEL: 50 mg/kg bw/day by McCollister, 1964).
</t>
  </si>
  <si>
    <t>Dieterich et al., 1965</t>
  </si>
  <si>
    <t>74051-80-2</t>
  </si>
  <si>
    <t>Sethoxydim</t>
  </si>
  <si>
    <t>Aljaden; 2-[(E)-N-ethoxy-C-propylcarbonimidoyl]-5-(2-ethylsulfanylpropyl)-3-hydroxycyclohex-2-en-1-one</t>
  </si>
  <si>
    <t>C17H29NO3S</t>
  </si>
  <si>
    <t>CCCC(=NOCC)C1=C(CC(CC1=O)CC(C)SCC)O</t>
  </si>
  <si>
    <t>0, 8.86, 17.5, or 110 mg/kg bw/day for males and 0, 9.41, 19.9, or 129 mg/kg bw/day for females</t>
  </si>
  <si>
    <t>Bone marrow and liver</t>
  </si>
  <si>
    <t>No compound related neoplastic lesions were found. The target organs were the bone marrow and the liver. NOEL is 300 ppm for both sexes. The LEL is 600 ppm based upon mild anemia observed in males.</t>
  </si>
  <si>
    <t>BASF, 1984</t>
  </si>
  <si>
    <t>102-06-7</t>
  </si>
  <si>
    <t>1,3-Diphenylguanidine</t>
  </si>
  <si>
    <t>Melaniline; 1,2-Diphenylguanidine</t>
  </si>
  <si>
    <t>C13H13N3</t>
  </si>
  <si>
    <t>C1=CC=C(C=C1)NC(=NC2=CC=CC=C2)N</t>
  </si>
  <si>
    <t>0, 250, 500, 750, 1500, or 3000 ppm corresponding to 0, 17, 32, 50, 100, or 181 mg/kg bw/day in males and 0, 17, 32, 49, 95, or 184 mg/kg bw/day in females</t>
  </si>
  <si>
    <t xml:space="preserve">Due to the poor palatability of the 1,3-diphenylguanidine-treated feed, a decreased feed consumption and reduced body weights were observed as of 750 ppm compared to controls (final weight relative to controls: 750 ppm (m/f): 92%/93%; 1,500 ppm: 79%/86%; 3,000 ppm: 52%/-). Increased mortality was observed for both sexes after receiving 3,000 ppm in feed, whereby all females of this concentration group died. Primarily substance-induced effects on the organs were not observed. The diverse deviations from the controls, determined also for the haematological and clinical-chemical parameters particularly in both highest concentrations (1,500 and 3,000 ppm), are seen exclusively as the result of emaciation by reduced feed intake. Secretory depletion of the seminal vesicles and prostate gland, epididymal hypospermia, spermatogenic arrest, and significant reductions in the absolute weights of the prostate gland, seminal vesicles, and testis were observed in male rats in the 3,000 ppm group. Uterine hypoplasia characterized by a reduction in uterine size due to thinner and less developed endometrium was observed in female rats that received diets containing 750 ppm or greater. The mean length of the estrous cycle was greater in female rats that received 750 or 1,500 ppm feed than in the controls.  Alkaline phosphatase activity and bile acid concentrations were greater than the controls in most groups exposed to DPG and were considered to be an indication of cholestasis. OECD SIDS and ECHA: NOAEL is 17 mg/kg bw/day.
</t>
  </si>
  <si>
    <t xml:space="preserve">National Toxicology Program (1995). Toxicity Studies of 1, 3-diphenylguanidine (CAS No. 102-06-7) Administered in Feed to F344/N Rats and B6C3F1 Mice. Available from NTP at https://ntp.niehs.nih.gov/ntp/htdocs/st_rpts/tox042.pdf
</t>
  </si>
  <si>
    <t>54965-21-8</t>
  </si>
  <si>
    <t>Albendazole</t>
  </si>
  <si>
    <t xml:space="preserve">Methyl N-(6-propylsulfanyl-1H-benzimidazol-2-yl)carbamate
</t>
  </si>
  <si>
    <t>C12H15N3O2S</t>
  </si>
  <si>
    <t>CCCSC1=CC2=C(C=C1)N=C(N2)NC(=O)OC</t>
  </si>
  <si>
    <t xml:space="preserve">0, 1, 2.5, or 5 mg/kg bw/day for 60 days and then through mating, gestation and post-natal periods. Similar size groups of F1 animals received 0, 3.5, 7, or 20 mg/kg bw/day for 28 months. </t>
  </si>
  <si>
    <t xml:space="preserve">Treatment-related effects were not observed in F0 animals. In the F1 animals, mortality was slightly increased after 24 months in 20 mg/kg males. The 20 mg/kg animals showed increased incidences of flaccid testes, degeneration/atrophy of germinal and relative liver weights in males and hepatic fatty metamorphosis in males and females.
</t>
  </si>
  <si>
    <t>Daly &amp; Knezevich, 1987</t>
  </si>
  <si>
    <t>604-75-1</t>
  </si>
  <si>
    <t>Oxazepam</t>
  </si>
  <si>
    <t xml:space="preserve">Tazepam; Serax; Adumbran; 7-Chloro-3-hydroxy-5-phenyl-1,3-dihydro-1,4-benzodiazepin-2-one </t>
  </si>
  <si>
    <t>C15H11ClN2O2</t>
  </si>
  <si>
    <t>C1=CC=C(C=C1)C2=NC(C(=O)NC3=C2C=C(C=C3)Cl)O</t>
  </si>
  <si>
    <t>0, 0.015, 0.03, 0.06, or 0.12% for 55-56 weeks corresponding to approximately 0. 7.5, 15, 30, or 60 mg/kg bw/day</t>
  </si>
  <si>
    <t>Liver weights were greater at all dose levels except 0.015%, kidney weights were greater at the 0.06 and 0.12% levels in males only, and ventral prostate and uterine weights were smaller at the 0.12% level only. There was some indication of splenic enlargement, but only in rats that received 0.06% of the drug. Fatty changes, slight to moderate in intensity within liver parenchymal cells were reported. These were found in 34 of 57 rats that received 0.12% but in only 7 treated with 0.06%. These changes were considered to be reversible, based on the evidence given in the description of the subchronic study.</t>
  </si>
  <si>
    <t>Owen et al., 1970</t>
  </si>
  <si>
    <t>Owen, G., Smith, T. H. F., &amp; Agersborg Jr, H. P. K. (1970). Toxicity of some benzodiazepine compounds with CNS activity. Toxicology and applied pharmacology, 16(2), 556-570.</t>
  </si>
  <si>
    <t>616-23-9</t>
  </si>
  <si>
    <t>2,3-Dichloropropanol</t>
  </si>
  <si>
    <t xml:space="preserve">2,3-Dichloropropan-1-ol
</t>
  </si>
  <si>
    <t>C3H6Cl2O</t>
  </si>
  <si>
    <t>ClCC(Cl)CO</t>
  </si>
  <si>
    <t>1N,2N,3N,4N,6N,7a and 7g(iii)Y</t>
  </si>
  <si>
    <t>0, 10, 35, or 100 mg/kg bw/day</t>
  </si>
  <si>
    <t>The results of this study indicated significant dose-related hypoactivity and mortality attributed to myocardial degeneration in rats dosed with 100 mg/kg/day. Other organs affected were kidney and liver, showing hypertrophy of both organs and karyomegaly and bile duct proliferations in the liver. Hematological and serum enzyme changes seen in the mid- and high-dose groups in this study were also considered to be treatment-related. Myocardial degeneration,
as well as other toxic effects, were observed to a lesser extent at the intermediate dose of 35 mg/kg/day. The 10 mg/kg dosage produced no apparent adverse effect.</t>
  </si>
  <si>
    <t>1918-16-7</t>
  </si>
  <si>
    <t>Propachlor</t>
  </si>
  <si>
    <t>2-Chloro-N-isopropylacetanilide; 2-chloro-N-phenyl-N-propan-2-ylacetamide</t>
  </si>
  <si>
    <t>C11H14ClNO</t>
  </si>
  <si>
    <t>CC(C)N(C1=CC=CC=C1)C(=O)CCl</t>
  </si>
  <si>
    <t>0, 100, 300, 1000, or 2500 [males]/5000 [females] ppm corresponding to 0, 5.4, 16.1, 53.6, or 125.3 in males and 0, 6.4, 19.3, 65.5, or 292.1 mg/kg bw/day in females, respectively (EPA)</t>
  </si>
  <si>
    <t>Liver and stomach</t>
  </si>
  <si>
    <t xml:space="preserve">Both sexes at the highest dose level displayed decreased body weight throughout most of the study, which was accompanied by a decreased food intake [attributable to poor palatability of the test material]. Small decreases in body weight and food consumption were observed in both sexes at the 1000 ppm dose level also. Body-weight gains at the two highest dose levels of both sexes were significantly decreased throughout much of the study. Several clinical pathology findings [initial
decrease in red cell indices suggesting a mild anemia, increases in platelets/WBC in females, decreases in serum enzymes, increased GGT levels] may be treatment-related, although wide variability occurred in both sexes. At both the 12-month and terminal sacrifices, increased liver weight [absolute and relative-to-brain] was observed in females at the highest dose level, but males at the highest dose level displayed increased liver weight only at the interim sacrifice. At the highest dose level, kidney weights [absolute and relative-to-brain] were decreased in both sexes at the terminal sacrifice. At study termination, increased testicular weight was observed in males at the highest dose level and decreased thyroid weight was observed in females at the highest dose level. In the stomach, herniated mucosal glands [submucosa/tunica muscularis], mucosal hyperplasia of the pylorus, and pyloric cyst(s) were observed only in treated rats of both sexes, and the incidence and severity increased with dose in males.  Females at the 65.5 mg/kg bw/day dose level and both sexes at the highest dose level also displayed erosion/ulceration of the glandular mucosa of the stomach. The incidence and severity of hepatocellular hypertrophy (centrilobular/midzonal) were increased in a dose-related manner in both sexes. One male at the highest dose level displayed a glandular stomach carcinoma and, because of the other lesions observed in this organ, it could not be ruled out and appeared to be treatment related. At the doses tested, with the exception of the uncommon stomach tumor in one high-dose male, there was no apparent treatment-related increase in tumors in the treated rats when compared to the control rats. The NOEL in males is 5.4 mg/kg bw/day and in females is 6.4 mg/kg bw/day. The LOEL in males is 16.1 mg/kg bw/day and in females is 19.3 mg/kg bw/day, based on stomach lesions in males and liver lesions in both sexes. </t>
  </si>
  <si>
    <t>Naylor and Thanke, 1996</t>
  </si>
  <si>
    <t>745047-51-2</t>
  </si>
  <si>
    <t>N-(Heptan-4-yl)benzo[d][1,3]dioxole-5-carboxamide</t>
  </si>
  <si>
    <t>N-Heptan-4-yl-1,3-benzodioxole-5-carboxamide; N-(1-Propylbutyl)-1,3-benzodioxole-5-carboxamide</t>
  </si>
  <si>
    <t>C15H21NO3</t>
  </si>
  <si>
    <t>CCCC(CCC)NC(=O)c1ccc2OCOc2c1</t>
  </si>
  <si>
    <t>1N,2N,3N,4N,6N,7N,9N,10Y,11N,33N,34N,35aY,38N,39N,40N,41N,42N,43N,44N,45Y,46N,47N</t>
  </si>
  <si>
    <t>Sprague-Dawley [Crl:CD(SD)IGS BR]</t>
  </si>
  <si>
    <t>0, 2, 10, or 20 mg/kg bw/day</t>
  </si>
  <si>
    <t>59-87-0</t>
  </si>
  <si>
    <t>Nitrofurazone</t>
  </si>
  <si>
    <t xml:space="preserve">Furacilin; Furacin; Nitrofural, [(E)-(5-nitrofuran-2-yl)methylideneamino]ureafrom </t>
  </si>
  <si>
    <t>C6H6N4O4</t>
  </si>
  <si>
    <t>NC(=O)N\N=C\C1=CC=C(O1)[N+]([O-])=O</t>
  </si>
  <si>
    <t>1N,2N,3f(iv)Y and 3g(ii)Y and 3h(iii)Y</t>
  </si>
  <si>
    <t>0, 150, 310, 620, 1250, or 2500 ppm corresponding to 0, 10, 23, 47, 93, or 188 mg/kg bw/day (JECFA)</t>
  </si>
  <si>
    <t>Multiple (liver and testis)</t>
  </si>
  <si>
    <t xml:space="preserve">Final mean body weights of rats that received 620, 1,250, or 2,500 ppm nitrofurazone were 11%, 32%, or 55% lower, respectively, than that of the controls for males and 2%, 12%, or 36% lower for females. With the exception of the highest dose group, feed consumption by dosed and control groups was comparable. Liver weight to body weight ratios for dosed rats were significantly greater than those for the controls. Stimulus-induced convulsive seizures were observed in males at 2,500 ppm. Females that received 1,250 or 2,500 ppm and males that received 1,250 ppm were hyperexcitable. Atrophy constricture of the hind quarters was seen in males and females that received 2,500 ppm. Moderate to severe degeneration of the seminiferous epithelium in the testis was observed in all male rats in the four highest dose groups. Testes of males that received 150 ppm were normal. Chemical-related histopathologic effects were observed in the long bones of male and female rats and in the testis of males. Male and female rats receiving 1,250 or 2,500 ppm had reduced amounts of trabecular bone in the metaphyseal region (osteoporosis). Subsequent to the completion of the 2-year studies, degenerative changes in the articular cartilage were characterized by the formation of subchondral cysts and irregularly thickened cartilage containing numerous chondrocyte clones (degenerative arthropathy). </t>
  </si>
  <si>
    <t>3688-53-7</t>
  </si>
  <si>
    <t>Furylfuramide</t>
  </si>
  <si>
    <t xml:space="preserve">Tofuron; AF 2 (Preservative); (Z)-2-(furan-2-yl)-3-(5-nitrofuran-2-yl)prop-2-enamide </t>
  </si>
  <si>
    <t>C11H8N2O5</t>
  </si>
  <si>
    <t>C1=COC(=C1)C(=CC2=CC=C(O2)[N+](=O)[O-])C(=O)N</t>
  </si>
  <si>
    <t>Donryu</t>
  </si>
  <si>
    <t>0, 0.0125, 0.05, or 0.2% corresponding to approximately 0, 6.25, 25, or 100 mg/kg bw/day</t>
  </si>
  <si>
    <t>By the 18th month, 100% of animals at the high dose level died. By the 21st month, 100% of animals died in the middle dose level vs 24 month for the low dose group and the controls. Significantly lower body weights observed at the high and middle dose levels. Significant liver weight increase at the top dose level and hypertrophy of the liver cells reported.</t>
  </si>
  <si>
    <t>Miyaji, 1971</t>
  </si>
  <si>
    <t>Miyaji, T. (1971). Acute and chronic toxicity of furylfuramide in rats and mice. The Tohoku journal of experimental medicine, 103(4), 331-369.</t>
  </si>
  <si>
    <t>7681-76-7</t>
  </si>
  <si>
    <t>Ronidazole</t>
  </si>
  <si>
    <t>(1-Methyl-5-nitroimidazol-2-yl)methyl carbamate; Ridzol</t>
  </si>
  <si>
    <t>C6H8N4O4</t>
  </si>
  <si>
    <t>CN1C(COC(N)=O)=NC=C1[N+]([O-])=O</t>
  </si>
  <si>
    <t>1N,2N,3f(iv)Y and 3g(ii)Y</t>
  </si>
  <si>
    <t>Testes and mammary tumors</t>
  </si>
  <si>
    <t>A significant decrease in survival was noted in the 20 mg/kg bw/day groups during the last few months of the study. Survival in all other treated groups was comparable to controls. Body weight gain in the 10 and 20 mg/kg bw/day groups of both sexes decreased slightly compared to controls during the second year of the study. The only non-neoplastic lesion due to ronidazole treatment was an increased incidence of testicular atrophy at the 20 mg/kg bw/day dosage level. The only significant neoplastic effect was an increased incidence of benign fibro-epithelial mammary tumors in the 20 mg/kg bw/day males and in females at the 10 and 20 mg/kg bw/day levels.</t>
  </si>
  <si>
    <t>Lankas et al., 1988</t>
  </si>
  <si>
    <t>3081-14-9</t>
  </si>
  <si>
    <t>N,N'-Bis(1,4-dimethylpentyl)-P-phenylenediamine</t>
  </si>
  <si>
    <t xml:space="preserve">Eastozone 33; 1-N,4-N-bis(5-methylhexan-2-yl)benzene-1,4-diamine
</t>
  </si>
  <si>
    <t>C20H36N2</t>
  </si>
  <si>
    <t>CC(CCC(C)C)NC1=CC=C(C=C1)NC(CCC(C)C)C</t>
  </si>
  <si>
    <t xml:space="preserve">Charles River Albino
</t>
  </si>
  <si>
    <t>7.5</t>
  </si>
  <si>
    <t xml:space="preserve">0, 30, 100, or 300 ppm equivalent to approximately 0, 2.25, 7.5, or 22.5 mg/kg bw/day (ECHA)
</t>
  </si>
  <si>
    <t xml:space="preserve">Reductions in body weights and body weight gains were noted for males and females at the 300 ppm.
</t>
  </si>
  <si>
    <t>Monsanto, 1978</t>
  </si>
  <si>
    <t>79-08-3</t>
  </si>
  <si>
    <t>2-Bromoacetic acid</t>
  </si>
  <si>
    <t>Bromoacetic acid</t>
  </si>
  <si>
    <t>C2H3BrO2</t>
  </si>
  <si>
    <t>BrCC(O)=O</t>
  </si>
  <si>
    <t>0, 48, 120 or 300 mg bromoacetic acid/kg drinking solution. 120 ppm: 10.2 mg/kg bw/day (male), 14.1 mg/kg bw/day (female). 300 ppm: 20.6 mg/kg bw/day (male) and 24.2 mg/kg bw/day (female).</t>
  </si>
  <si>
    <t>From the start of the study, there was a dose-related decrease in water consumption in both sexes, which averaged about 10, 20 and 40% in the low-, mid- and high-dose group, respectively. This effect was considered to be due to reduced palatability of drinking water containing the test substance. In addition to the markedly decreased water consumption, animals of the high-dose group showed several changes, which were judged to be secondary to the low water consumption: slight decreases in food consumption and body weight, an increased relative kidney weight, and a decreased volume and increased density of the urine. These urinary changes indicate a good ability of the kidneys to concentrate the urine in response to the lower fluid intake. The increased relative brain weight, decreased absolute liver weight and possibly the decreased plasma levels of total protein, cholesterol and phospholipids in the high-dose group were ascribed to the decreased body weight and food consumption in this group. Apart from these secondary changes males and/or females of the high-dose group showed an increased mean corpuscular volume, decreased thrombocyte count, decreased number of crystals in the urinary sediment, and increased plasma levels of alkaline phosphatase, chloride and bilirubin. Treatment-related changes observed in the low- and mid-dose group were limited to decreased water consumption and an increased plasma alkaline phosphatase activity in both sexes. The significance of the changes in alkaline phosphatase was not clear. They were not clearly dose-related, nor consistently correlated with the changes in water consumption. In the rat, ALP activity in plasma is mainly of intestinal origin and altering the feeding pattern may influence plasma ALP and has been reported before. Such a phenomenon might have occurred in the present study due to the lower water consumption. In the absence of any treatment-related histopathological alterations in animals treated with Bromoacetic acid, no toxicological significance was attached to the increases in plasma ALP. The following LO(A)ELs and NO(A)ELs were established: LO(A)EL 20.6 mg/kg bw/day males 24.2 mg/kg bw/day females. NO(A)EL: 10.2 mg/kg bw/day males; 14.1 mg/kg bw/day females.</t>
  </si>
  <si>
    <t>Unknown, 1998</t>
  </si>
  <si>
    <t xml:space="preserve">Unknown, 1998. Available from ECHA at https://echa.europa.eu/registration-dossier/-/registered-dossier/13566/7/6/2
</t>
  </si>
  <si>
    <t>59756-60-4</t>
  </si>
  <si>
    <t>Fluridone</t>
  </si>
  <si>
    <t>1-Methyl-3-phenyl-5-[3-(trifluoromethyl)phenyl]pyridin-4-one</t>
  </si>
  <si>
    <t>C19H14F3NO</t>
  </si>
  <si>
    <t>CN1C=C(C(=O)C(=C1)C2=CC(=CC=C2)C(F)(F)F)C3=CC=CC=C3</t>
  </si>
  <si>
    <t>Fischer</t>
  </si>
  <si>
    <t>0, 200, 650, or 2000 ppm equivalent to 0, 8, 25, or 81 mg/kg bw/day (EPA)</t>
  </si>
  <si>
    <t>Effects observed at 650 ppm included glomerulonephritis, atrophic testes, eye keratitis, decreased body weight and organ weights.</t>
  </si>
  <si>
    <t>Elanco Products Company, 1980</t>
  </si>
  <si>
    <t>23564-05-8</t>
  </si>
  <si>
    <t>Thiophanate-methyl</t>
  </si>
  <si>
    <t xml:space="preserve">Methyl N-[[2-(methoxycarbonylcarbamothioylamino)phenyl]carbamothioyl]carbamate; Thiophanate M; Methylthiofanate
</t>
  </si>
  <si>
    <t>C12H14N4O4S2</t>
  </si>
  <si>
    <t>COC(=O)NC(=S)NC1=CC=CC=C1NC(=S)NC(=O)OC</t>
  </si>
  <si>
    <t>1N,2N,3eY and 3g(ii)Y</t>
  </si>
  <si>
    <t>SPF-Sprague-Dawley</t>
  </si>
  <si>
    <t>0, 10, 40, 160, or 640 ppm corresponding to approximately 0, 0.5, 2, 8, or 32 mg/kg bw/day</t>
  </si>
  <si>
    <t xml:space="preserve">EPA: The systemic NOEL was 160 ppm (8 mg/kg/day), and the LEL was 640 ppm (32 mg/kg/day). The treatment caused growth retardation, decreased spermatogenesis, and histologic evidence of hyperthyroidism. </t>
  </si>
  <si>
    <t>Pennwalt Corporation, 1972</t>
  </si>
  <si>
    <t>542-75-6</t>
  </si>
  <si>
    <t>1,3-Dichloropropene</t>
  </si>
  <si>
    <t>Telone II; (E)-1,3-dichloroprop-1-ene</t>
  </si>
  <si>
    <t>C3H4Cl2</t>
  </si>
  <si>
    <t>C(\CCl)=C\Cl</t>
  </si>
  <si>
    <t>0, 2.5, 12.5, or 25 mg/kg bw/day</t>
  </si>
  <si>
    <t>Body weights were significantly decreased in a dose-dependent manner in treated animals. Decreases were greater than 10% for both sexes at 25 mg/kg/day. In the 12.5 mg/kg/day group, average body weight decreases for males and females were 5% and 8%, respectively. Food consumption was statistically decreased and averaged 11% and 7% less than controls in males at 12.5 and 25 mg/kg/day, respectively, and 5% less than controls for females at 25 mg/kg/day. Thus, the observed decrement in body weights is at least partially attributable to reduced food consumption. Decreased absolute adrenal, heart, and liver weights and higher relative brain and kidney weights were observed in males at 25 mg/kg/day. Females at 25 mg/kg/day had statistically significant decreases in adrenal and liver weights and increases in relative brain, heart, kidney, and liver weights compared with controls. The only histopathology observed was in the forestomach, which exhibited mild basal cell hyperplasia of the mucosal lining characterized by increased cytoplasmic basophilia and increased number of cell layers in the basilar portion of the mucosa. Basal cell nuclei were oval in shape. There was a slight prominence of mononuclear cells at the basement membrane consisting of endothelial, fibroblast, and inflammatory cells. The forestomach hyperplasia is believed to be a manifestation of chronic irritation, which is consistent with the observation of primary dermal irritation. The incidence of hyperplasia was statistically increased at 12.5 and 25 mg/kg/day. There were no indications of basal cell hyperplasia in the 2.5 mg/kg/day group. On the basis of results of this study, the NOAEL and LOAEL for noncancer effects are 2.5 and 12.5 mg/kg/day, respectively, based on chronic irritation manifested by an increased incidence of forestomach hyperplasia in rats of both sexes. The co-critical effect of body weight decrease, which was less sensitive, occurred at 25 mg/kg/day. The NOAEL and LOAEL for tumors are 12.5 and 25 mg/kg/day, respectively, based on a statistically significant increase in benign hepatocellular adenomas.</t>
  </si>
  <si>
    <t>Stott et al., 1995</t>
  </si>
  <si>
    <t>57837-19-1</t>
  </si>
  <si>
    <t>Metalaxyl</t>
  </si>
  <si>
    <t>Methyl 2-(N-(2-methoxyacetyl)-2,6-dimethylanilino)propanoate</t>
  </si>
  <si>
    <t>C15H21NO4</t>
  </si>
  <si>
    <t>COCC(=O)N(c1c(C)cccc1C)C(C(=O)OC)C</t>
  </si>
  <si>
    <t>1N,2N,3N,4N,6N,7N,9N,10N,23N,29Y,33N,34bY. Methanol: 1 to 28N(Class II). Aromatic portion: 1 to 35aY,38N,39N,40N,41N,42N,43N,44N,45Y,46N,47N(Class IV)</t>
  </si>
  <si>
    <t>0, 50, 250, or 1000 ppm corresponding to 0, 1.25, 6.25, or 25 mg/kg bw/day (EPA IRIS) or 0, 1.6, 7.8, or 30.6 mg/kg bw/day for
males, and 0, 1.7, 7.4, or 32.4 mg/kg bw/day for females, respectively</t>
  </si>
  <si>
    <t>Alkaline phosphatase levels in the dogs given the 1000 ppm diet were significantly higher than those for control group. Liver-to-brain weight ratios for the high dose group females were significantly increased in comparison with control group values, and absolute liver weights and liver-to-body weight ratios showed a dose-related trend toward increasing liver weight. However, these trends were not statistically significant. These results suggested a NOEL of 250 ppm (6.3 mg/kg/day) and an LEL of 1000 ppm (25 mg/kg/day). Note: 2-year rat study provided a NEL of 12.5 and a LEL of 62.5 mg/kg bw/day with liver as the endpoint.</t>
  </si>
  <si>
    <t>Beck et al., 1981</t>
  </si>
  <si>
    <t>139-40-2</t>
  </si>
  <si>
    <t>Propazine</t>
  </si>
  <si>
    <t xml:space="preserve">Gesamil; 6-Chloro-2-N,4-N-di(propan-2-yl)-1,3,5-triazine-2,4-diamine
</t>
  </si>
  <si>
    <t>C9H16N5Cl</t>
  </si>
  <si>
    <t>CC(C)NC1=NC(=NC(=N1)Cl)NC(C)C</t>
  </si>
  <si>
    <t>1N,2N,3N,4N,6N,7aY,N,8N,11N,12N,13N,15N,16N,17Y,19N,20a(ii)Y,21N,22N,47N</t>
  </si>
  <si>
    <t>0, 3, 100, or 1000 ppm corresponding to approximately 0, 0.15, 5, or 50 mg/kg bw/day</t>
  </si>
  <si>
    <t>Mammary tumors and body weight</t>
  </si>
  <si>
    <t>At 1000 ppm there was a significant decrease in body weight in both sexes. There was a significant increase in mammary tumors in females at 1000 ppm. The NOEL for systemic effects was 100 ppm.</t>
  </si>
  <si>
    <t>Ciba Geigy, 1980</t>
  </si>
  <si>
    <t>75640-26-5</t>
  </si>
  <si>
    <t>Dehydromenthofurolactone</t>
  </si>
  <si>
    <t>(6R)-3,6-Dimethyl-5,6-dihydro-4H-1-benzofuran-2-one</t>
  </si>
  <si>
    <t>O=C1C(=C2CCC(C=C2O1)C)C</t>
  </si>
  <si>
    <t>0, 1, 10, or 100 mg/kg bw/day</t>
  </si>
  <si>
    <t>Body weights and food consumption of animals receiving the highest dose animals were significantly lower (p &gt;0.05) than those of the control animals throughout the study. Since no difference in food conversion (body-weight gain per gram of food consumed) was reported at any dose, the decreased food consumption and body-weight gains of the animals receiving the highest dose were attributed to the decreased palatability of the diet at this dose. Oesophageal and gastric changes in animals given the highest dose may also have had an effect on food consumption. The incidence of slight to mild hyperkeratosis and epithelial thickening of the oesophageal mucosa was significantly increased (p &lt;0.05) in the groups receiving the two higher doses when compared with controls. Rats given the highest dose exhibited a significant increase in the incidence of hyperkeratosis of the squamous forestomach at termination. However, the authors did not consider these observations to be of any toxicological significance since they were not associated with any other dose-related biological alterations (i.e. basal cell proliferation). Instead, the authors attributed these changes to the irritation of the mucosa, resulting from the continuous ingestion of high doses of dehydromenthofurolactone. No other lesions were reported. Increased relative liver weights were reported in both sexes at 10 and 100 mg/ kg bw per day, but not at 1.0 mg/kg bw per day. However, since absolute liver weights were unchanged, the increased relative organ weights were attributed to the lower body weights of rats. Increased concentrations of total protein and albumin in the serum were noted only in males at the highest dose. This was not considered to be biologically important because the increase did not affect the albumin:globulin ratio at any dose and it was not accompanied by any changes in clinical, haematological, or urine analysis parameters. On the basis of the findings of the study, the author reported the NOEL for dehydromenthofurolactone to be 1.0 mg/kg bw per day. FDA NOAEL: 10 mg/kg bw/day.</t>
  </si>
  <si>
    <t>Voss, 1985</t>
  </si>
  <si>
    <t>18472-87-2</t>
  </si>
  <si>
    <t>D&amp;C Red No. 28</t>
  </si>
  <si>
    <t>C.I. Acid Red 92; Phloxine B; 2',4',5',7'-Tetrabromo-4,5,6,7-tetrachlorofluorescein disodium salt; Cyanosine; Acid Red 92; Disodium;2',4',5',7'-tetrabromo-4,5,6,7-tetrachloro-3-oxospiro[2-benzofuran-1,9'-xanthene]-3',6'-diolate</t>
  </si>
  <si>
    <t>C20H2O5Br4
Cl4Na2</t>
  </si>
  <si>
    <t>C1=C2C(=C(C(=C1Br)[O-])Br)OC3=C(C(=C(C=C3C24C5=C(C(=C(C(=C5Cl)Cl)Cl)Cl)C(=O)O4)Br)[O-])Br.[Na+].[Na+]</t>
  </si>
  <si>
    <t>Wistar [HanBrI: Wist(SPF)]</t>
  </si>
  <si>
    <t>0, 10, 50, or 250 mg/kg bw/day</t>
  </si>
  <si>
    <t xml:space="preserve">Reported at 250 mg/kg bw/day: myosis, increased volume of urine,decreased density of urine, and increased pH of urine, stomach irritation in males and females, decreased locomotor activity, decreased glycerides and protein levels, decreased ALAT activity, in males only, and increased absolute eosinophils count in females only. At 50 mg/kg bw/day slight stomach irritaion (squamous hyperplasia) was reported only in males (local effect). 
</t>
  </si>
  <si>
    <t>RCC Ltd, 2003</t>
  </si>
  <si>
    <t>51235-04-2</t>
  </si>
  <si>
    <t>Hexazinone</t>
  </si>
  <si>
    <t>3-Cyclohexyl-6-(dimethylamino)-1-methyl-1,3,5-triazine-2,4-dione</t>
  </si>
  <si>
    <t>C12H20N4O2</t>
  </si>
  <si>
    <t>CN1C(=NC(=O)N(C1=O)C2CCCCC2)N(C)C</t>
  </si>
  <si>
    <t>0, 200, 1500, or 6000 ppm corresponding to approximately 0, 5, 37.5, or 150 mg/kg bw/day</t>
  </si>
  <si>
    <t>In the mid-dose group, the following findings were observed in males: increased serum alkaline phosphatase and globulin, decreased albumin, increased incidence of hepatocellular vacuolation and thinness (in one dog). The only findings reported for the mid-dose females were pale kidneys (in one dog) and an increased incidence of cytoplasmic inclusions and pigmented Kupffer cells in the liver. In the high-dose group, the following effects were observed in both sexes: decreased body weight gain and food consumption; decreased serum albumin, calcium, cholesterol, glucose and inorganic phosphorus; increased blood urea nitrogen (BUN), globulin, mean corpuscular volume (MCV) and mean corpuscular hemoglobin concentration (MCHC); and increased serum aspartate amino transferase (AST or SGOT), alanine amino transferase (ALT or SGPT) and alkaline phosphatase activities. Red blood cells, hematocrit and hemoglobin were decreased only in the males, total protein was decreased only in the females, whereas creatinine was increased only in the females. Also, relative liver weight (liver weight/body weight ratio) was increased in the males (57.1%) and the females (62.5%). Non-neoplastic liver histopathology was present in both sexes at the high-dose. EPA NOEL: 200 ppm (5 mg/kg bw/day) for both sexes and LOEL: 1500 ppm (37.5 mg/kg bw/day).</t>
  </si>
  <si>
    <t>Dalgard, 1991</t>
  </si>
  <si>
    <t>Dalgard, D. (1991) Chronic Toxicity Study in Dogs with DPXA3674-207 (Hexazinone): Lab Project Number: 8754-001: 201905: HLO 164-91. Unpublished study prepared by E. I. du Pont de Nemours and Co. 526 p. Summary is available from EPA Reregistration Eligibility Decision (RED) Hexazinone (1994) at https://www3.epa.gov/pesticides/chem_search/reg_actions/reregistration/red_PC-107201_1-Sep-94.pdf. Summary is also available from the USDA, Forest Service, Hexazinone - Human Health and Ecological Risk Assessment - Final Report (2005) at https://www.fs.fed.us/foresthealth/pesticide/pdfs/102505_hexazinone_ra.pdf</t>
  </si>
  <si>
    <t>50-33-9</t>
  </si>
  <si>
    <t>Phenylbutazone</t>
  </si>
  <si>
    <t>4-Butyl-1,2-diphenylpyrazolidine-3,5-dione</t>
  </si>
  <si>
    <t>C19H20N2O2</t>
  </si>
  <si>
    <t>CCCCC1C(=O)N(N(C1=O)C2=CC=CC=C2)C3=CC=CC=C3</t>
  </si>
  <si>
    <t>0, 25, 50, 100, 200, or 300 mg/kg bw 5 days/week for 13 weeks. Dosing schedule (5/7) adjusted dose levels are 0, 18, 36, 71.4, 143, 214 mg/kg bw/day.</t>
  </si>
  <si>
    <t>Male survival: 3/10 at 300 mg/kg, 9/10 at 200 mg/kg. Female survival: 2/10 at 300 mg/kg, 8/10 at 200 mg/kg. Bodyweight of males at 300 mg/kg was 31% lower than that of controls and for females the bosy weight was 13% lower at 300 mg/kg and 12 lower at 200 mg/kg than that of the controls. The liver weight to body weight ratios were significantly increased in the 200 and 300 mg/kg groups. Compound-related clinical signs at 200 or 300 mg/kg included diarrhea, unkept fur, a red exudate around the eyes, and decreased activity. Renal papillary necrosis (at 100 mg/kg and above in both sexes), papillary edema (at 50 mg/kg and higher in females and at 100 mg/kg and higher in males), and multifocal mineralization (at 100 g/kg and higher in males and at 50 mg/kg and higher in females)were observed at increased incidences in dosed rats; the severity of mineralization increased with increased dose. Testicular degeneration was observed in 4/6 males that received 300 mg/kg, 2/10 males that received 200 mg/kg, and 1/10 males that received 100 mg/kg. Lymphoid depletion of the thymus, spleen, mesenteric lymph node, or mandibular lymph node was seen in 6/7 males and 6/8 females that received 300 mg/kg and 1/10 males and 1/10 females that received 200 mg/kg but in none of the vehicle controls.</t>
  </si>
  <si>
    <t>National Toxicology Program (1990). NTP toxicology and carcinogenesis studies of phenylbutazone (CAS No. 50-33-9) in F344/N rats and B6C3F1 mice (gavage studies). National Toxicology Program technical report series, 367, 1-205. Available from NTP at https://ntp.niehs.nih.gov/ntp/htdocs/lt_rpts/tr367.pdf</t>
  </si>
  <si>
    <t>569-64-2</t>
  </si>
  <si>
    <t>Malachite Green</t>
  </si>
  <si>
    <t>Basic Green 4; China Green; Malachite Green Chloride; [4-[[4-(Dimethylamino)phenyl]-phenylmethylidene]cyclohexa-2,5-dien-1-ylidene]-dimethylazanium;chloride</t>
  </si>
  <si>
    <t>C23H25ClN2</t>
  </si>
  <si>
    <t>CN(C)C1=CC=C(C=C1)C(=C2C=CC(=[N+](C)C)C=C2)C3=CC=CC=C3.[Cl-]</t>
  </si>
  <si>
    <t>F334</t>
  </si>
  <si>
    <t>0, 100, 300, or 600 ppm equivalent to average daily doses of approximately 0, 7, 21, and 43 mg/kg bw/day</t>
  </si>
  <si>
    <t xml:space="preserve">Multiple </t>
  </si>
  <si>
    <t>Mean body weights of the 300 and 600 ppm females were generally less than those of the controls. Feed consumption by exposed groups of rats was generally similar to that by the control group. The relative liver weight was significantly increased in the 600 ppm females. The incidence of eosinophilic foci in the liver was increased in the exposed groups of rats. Thyroid follicular cell adenomas and carcinomas occurred in female rats receiving 300 or 600 ppm malachite green chloride, and the combined incidence of adenomas and carcinomas exceeded the historical control range. Mammary gland carcinomas were increased (not statistically significant) in the female rats receiving 600 ppm and the incidence exceeded the historical control range.</t>
  </si>
  <si>
    <t>National Toxicology Program (2005). Technical Report on the Toxicology and Carcinogenesis Studies of Malachite Green Chloride and Leucomalachite Green in F344/N and B6C3F1 Mice (Feed Studies). Available from NTP at https://ntp.niehs.nih.gov/ntp/htdocs/st_rpts/tox071.pdf</t>
  </si>
  <si>
    <t>1093200-92-0</t>
  </si>
  <si>
    <t>3-[(4-Amino-2,2-dioxido-1H-2,1,3-benzothiadiazin-5-yl)oxy]-2,2-dimethyl-N-propylpropanamide</t>
  </si>
  <si>
    <t xml:space="preserve">C15H22N4O4S 
</t>
  </si>
  <si>
    <t>CCC(=O)NCC(C)(C)COc1cccc2c1C(=NS(=O)(=O)N2)N</t>
  </si>
  <si>
    <t>Dong, 2009</t>
  </si>
  <si>
    <t>108-45-2</t>
  </si>
  <si>
    <t>m-Phenylenediamine</t>
  </si>
  <si>
    <t>Benzene-1,3-diamine; 1,3-Benzenediamine; 1,3-Phenylenediamine</t>
  </si>
  <si>
    <t>C1(=CC(=CC=C1)N)N</t>
  </si>
  <si>
    <t>Sprague-Dawley [OFA(SD)SPD]</t>
  </si>
  <si>
    <t>0, 2, 6, or 18 mg/kg bw/day</t>
  </si>
  <si>
    <t>A significant increase in relative and absolute liver weight, accompanied by an increased incidence of degenerative liver lesions occurred in rats treated with 18.0 mg/kg bw/day. Female rats treated at the 18 mg/kg/day dose also had significantly increased relative kidney weights.</t>
  </si>
  <si>
    <t>Hofer et al., 1982</t>
  </si>
  <si>
    <t>36734-19-7</t>
  </si>
  <si>
    <t>Iprodione</t>
  </si>
  <si>
    <t>3-(3,5-Dichlorophenyl)-2,4-dioxo-N-propan-2-ylimidazolidine-1-carboxamide</t>
  </si>
  <si>
    <t>C13H13Cl2N3O3</t>
  </si>
  <si>
    <t>CC(C)NC(=O)N1CC(=O)N(C1=O)C2=CC(=CC(=C2)Cl)Cl</t>
  </si>
  <si>
    <t>0, 150, 300, or 1600 ppm equivalent to 0, 6.1, 12.4, or 69 mg/kg bw/day in males and 0, 8.4, 16.5, or 95 mg/kg bw/day in females, respectively (EPA)</t>
  </si>
  <si>
    <t>There were no adverse effects on survival or clinical signs in either sex. Body-weight gains were decreased in both sexes at the high-dose level compared to the controls and overall, body-weight gains were 86% and 92% of control values in the high-dose males and females, respectively. At week 12, body-weight gain was 83.6% of the control in males and 80.7% of the control in females at the high-dose level. Food consumption was decreased slightly at this dose level in both sexes also. There were no treatment-related clinical pathology findings in either sex. At the interim sacrifice, high-dose males displayed an increase in the incidence of lesions in the adrenals, and there was an increased incidence of centrilobular hepatocyte enlargement in mid- and high-dose males. High-dose females displayed an increase in centrilobular hepatocyte enlargement and an increase in the incidence of generalized rarefaction and fine vacuolation of the zone fasciculata in the adrenals compared to the control and other dose groups. At the terminal sacrifice, increased liver weight [absolute and relative-to-body] was observed in males at the mid- and high-dose levels [dose-related]. At the high-dose level in males, testes with epididymides and thyroid weights [absolute and relative-to-body] were increased at the terminal sacrifice. At the terminal sacrifice, interstitial cell hyperplasia in the testes, reduced spermatozoa in the epididymides, and absent/empty secretory colloid cells or reduced secretion in the seminal vesicles were observed in the mid- and high-dose males. Atrophy of the seminiferous tubules in the testes, with atrophy of the prostate and absence of spermatozoa in the epididymides were observed at the high-dose level. Centrilobular hepatocyte enlargement was increased in males at the high-dose level. Adrenal lesions were observed in both sexes at the mid- and high-dose levels, although the males displayed more lesions than the females. There was an increased incidence of tubular hyperplasia in the ovaries and increased sciatic nerve fiber degeneration in the highdose females compared to the controls. Hemosiderosis was increased in females at the midand high-dose levels. The NOEL for non-neoplastic changes is 150 ppm, and the LOEL is 300 ppm, based on increases in generalized enlargement of the cells of the zona glomerulosa in males and females, in fine vacuolation of the zona fasciculata and in generalized fine vacuolation of the zone reticularis in males in the adrenal cortex, an increased incidence of interstitial cell hyperplasia, reduced spermatozoa in the epididymides, reduced secretion of the seminal vesicles, increased hemosiderosis in the spleen in females, and increased liver weight. There was an increase in the incidence of both unilateral and bilateral benign interstitial cell tumors in the testes of males at the 1600 ppm dose level. There was a dose-related increasing trend and a significant difference in the pairwise comparison of the 1600 ppm dose group with controls for testicular tumors, which exceeds the historical control incidence.</t>
  </si>
  <si>
    <t>Chambers et al., 1992, Larochelle, 1993</t>
  </si>
  <si>
    <t>26628-22-8</t>
  </si>
  <si>
    <t xml:space="preserve">Sodium azide </t>
  </si>
  <si>
    <t xml:space="preserve">Natriumazid; Sodiumazide; Sodium;azide
</t>
  </si>
  <si>
    <t>N3Na</t>
  </si>
  <si>
    <t>[N-]=[N+]=[N-].[Na+]</t>
  </si>
  <si>
    <t xml:space="preserve">0, 1.25, 2.5, 5, 10, or 20 mg/kg 5 days/week. Dosing schedule (5/7) adjusted dose levels are 0, 0.9, 1.8, 3.6, 7.1, or 14 mg/kg bw/day. </t>
  </si>
  <si>
    <t>Mortality occurred only in the highest dose groups (20 mg/kg). Eighteen of 20 rats receiving 20 mg/kg died as a result of chemical toxicity. The weight gain at the end of the studies for all groups of male and female rats was within 10% of the controls, although a trend toward reduced weight gain was noted in male rats receiving 10 or 20 mg/kg sodium azide. Clinical findings of toxicity in all high-dose male and female rats included hunched posture after dosing, ruffled fur, lethargy, decreased appetite, and impaired breathing. Males receiving 10 mg/kg exhibited hunched posture after dosing from week 8 until the end of the study. There were no clinical findings of toxicity in the lower dose groups. The absolute liver weights of male rats in all dose groups were within 6% of the control values. The relative liver weights for dosed males were within 10% of control values. In female rats receiving 1.25, 2.5, and 5 mg/kg sodium azide, absolute liver weights were significantly higher than controls. Females in all dose groups had significantly elevated (8%-15%) relative liver weights. Compound-related histopathologic lesions were limited to the brain in male and female rats receiving 20 mg/kg sodium azide. These lesions were observed in five males and eight females. All females exhibiting the brain lesions died within 7 weeks, and all affected males died within 11 weeks; the brain lesions were considered to be the cause of death. The lesions were characterized by cerebral necrosis, particularly prominent in the area of the caudate nucleus and putamen. In some instances, the necrosis involved the thalamus and, rarely, the corpus callosum. No brain lesions were observed in rats receiving 10 mg/kg sodium azide. Pulmonary congestion and hemorrhage, with or without edema, were observed in seven male and seven female rats receiving 20 mg/kg sodium azide. All rats exhibiting these pulmonary lesions died during the studies, and the lesions were attributed to cardiovascular collapse secondary to brain necrosis. The two high-dose males killed at the end of the study did not exhibit lesions of this nature, nor were similar lesions observed in rats receiving 10 mg/kg sodium azide. EPA IRIS NOAEL: 5 mg/kg bw. ECHA NOAEL: 10 mg/kg bw. Note: in the 2-year study at the low dose (5 mg/kg bw), significant treatment-related finding in the brain was necrosis of the cerebrum, thalamus, or both. This lesion was observed in a large percentage of the high-dose males and females. There was a single occurrence of cerebral necrosis in a low-dose male and a low-dose female and a single occurrence of thalamic necrosis in a low-dose male. ECHA NOAEL: 5 mg/kg bw for the chronic study.</t>
  </si>
  <si>
    <t>58-33-3</t>
  </si>
  <si>
    <t>Promethazine hydrochloride</t>
  </si>
  <si>
    <t>Phenergan; N,N-dimethyl-1-phenothiazin-10-ylpropan-2-amine;hydrochloride</t>
  </si>
  <si>
    <t>C17H21ClN2S</t>
  </si>
  <si>
    <t>CC(CN1C2=CC=CC=C2SC3=CC=CC=C31)N(C)C.Cl</t>
  </si>
  <si>
    <t>1N,2N,3N,4Y,5bY,6N,7N,9N,10Y,12N,13N,15N,16N,17N,18a(ii)Y,47N</t>
  </si>
  <si>
    <t xml:space="preserve">0, 8.3, 16.6, or 33.3 mg/kg bw 5 days a week. Dosing schedule (5/7) adjusted dose levels are 0, 5.9, 11.9, or 23.8 mg/kg bw/day.
</t>
  </si>
  <si>
    <t xml:space="preserve">There was a significant dose-related decrease in survival of rats. The survival rates in the 16.6 and 33.3 mg/kg male groups and in the 33.3 mg/kg female group were significantly lower than those of the controls. The final mean body weight of male rats receiving 33.3 mg/kg promethazine hydrochloride was 10% lower than that of the controls. Final mean body weights of female rats in the 16.6 and 33.3 mg/kg groups were 9% and 11% lower than that of the controls, respectively. Significant increases in the absolute and relative liver weights of mid- and high-dose female rats and the relative liver weights of mid- and high-dose male rats were observed at the 15-month interim evaluation. No neoplasms in male rats that reached significance. For non-neoplastic lesions, clear cell focus in the liver was significant at the top dose for males and diffuse fatty change in the liver was significant at the top two dose levels in males after two years of administration. Mixed cell focus in the liver was also significant at the top dose level in male rats. Edema in the lungs was significant in the highest dose level, too. No neoplasms in female rats reached significance in the two year evaluation. For non-neoplastic lesions, hepatodiaphragmatic nodules in the liver reached significance at the top dose level in female rats. 
</t>
  </si>
  <si>
    <t xml:space="preserve">National Toxicology Program (1993). NTP toxicology and carcinogenesis studies of promethazine hydrochloride (CAS no. 58-33-3) in F344/N rats and B6C3F1 mice (gavage studies). National Toxicology Program technical report series, 425, 1-272. Available from NTP at at https://ntp.niehs.nih.gov/ntp/htdocs/lt_rpts/tr425.pdf
</t>
  </si>
  <si>
    <t>7446-34-6</t>
  </si>
  <si>
    <t>Selenium sulphide</t>
  </si>
  <si>
    <t>Selenium sulfide (SeS); Selsun; Selenium monosulfide</t>
  </si>
  <si>
    <t>SSe</t>
  </si>
  <si>
    <t>S=[Se]</t>
  </si>
  <si>
    <t>0, 3, or 15 mg/kg bw 5 days/week. Dosing schedule (5/7) adjusted dose levels are 0, 2, or 11  mg/kg bw/day.</t>
  </si>
  <si>
    <t>Body weights were slightly decreased relative to vehicle controls (approximately 10%) in highdose male and female rats, suggesting an MTD had been achieved. Survival was comparable (approximately 78%) between treated groups and vehicle controls. A significant dose-related trend was seen in the incidence of hepatocellular carcinoma or neoplastic nodules in males and females. A statistically significant increase in the incidence of hepatocellular carcinomas and combined hepatocellular carcinoma or neoplastic nodules was observed in high-dose males and females relative to their respective vehicle controls. In males, incidence of hepatocellular carcinoma was 0/50, 0/50 and 14/49, and the incidence of hepatocellular carcinoma or neoplastic nodules was 1/50, 0/50 and 24/49 for the vehicle control, low-, and high-dose groups, respectively. In females, the incidence of hepatocellular carcinoma was 0/50, 0/50 and 21/50, and the incidence of hepatocellular carcinoma or neoplastic nodules was 1/50, 0/50 and 37/50 for vehicle control, low-, and high-dose groups, respectively. In male rats, there was a statistically significant dose-related increase in the incidence of lymphoma or leukemia. The incidence in the treated groups was significantly higher than the vehicle-control group; however, the untreated-control group was not included in the statistical analysis, and the incidence of lymphoma or leukemia in untreated controls was 21/49 (43%) compared with 7/50 (14%), 15/50 (30%), and 17/49 (35%) for the vehicle control, low-dose and high-dose groups, respectively. Because the incidence of these tumors was lower in the low- and high-dose groups than in the untreated controls, their occurrence in male rats cannot be clearly related to administration of selenium sulfide. In male rats, incidence of testicular interstitial-cell tumors showed a statistically significant dose related trend (41/50, 82% vehicle control; 45/50, 90% low dose; 47/49, 96% high dose) and the elevation in the high-dose group was statistically significant relative to vehicle controls. The untreated control incidence was 42/48 (88%). No historical records for this laboratory in which aqueous carboxymethyl cellulose was used as a vehicle are available for comparison. However, NCI reports that interstitial-cell tumors occur in 75-100% of aged control male F344 rats.</t>
  </si>
  <si>
    <t>58306-30-2</t>
  </si>
  <si>
    <t>Febantel</t>
  </si>
  <si>
    <t>Rintal; Combotel; Oratel; Methyl (NE)-N-[[2-[(2-methoxyacetyl)amino]-4-phenylsulfanylanilino]-(methoxycarbonylamino)methylidene]carbamate</t>
  </si>
  <si>
    <t>C20H22N4O6S</t>
  </si>
  <si>
    <t xml:space="preserve">1.53
</t>
  </si>
  <si>
    <t>COCC(=O)NC1=C(C=CC(=C1)SC2=CC=CC=C2)N/C(=N\C(=O)OC)/NC(=O)OC</t>
  </si>
  <si>
    <t>0, 20, 100, or 500 ppm corresponding to 0, 2, 8, or 40 mg/kg bw/day for an 11-week period prior to mating, during a 20-day mating period, and during the subsequent lactation period (up to 33 days). A total of 60 male and 60 female pups from each dose group was then given the same dietary level as the respective parental animals for up to 30 months.</t>
  </si>
  <si>
    <t xml:space="preserve">The highest dietary level depressed body weights in parental animals and in their young. Litter size was reduced significantly at birth, 7 days, and at week 3 in animals given the highest level. Pups in the 500 ppm level group had significant reductions in weight when compared with controls at birth, 7 days and week 3. Body weights of these animals remained reduced throughout the course of the study. In animals given the highest level, mean corpuscular haemoglobin and mean corpuscular haemoglobin concentrations were reduced, sometimes significantly, at all 4 examination points, in male and female rats. Significant increases in alkaline phosphatase activities in males and females given the highest level of febantel. There were significant increases in liver weights, both absolute and relative, at termination in males and females given the highest dietary level, and in relative liver weights at week 65 in males and females. Rats sacrificed at week 65 revealed fatty vacuolation of the liver in animals given the highest dietary level. Similar observations were made at terminal sacrifice.
</t>
  </si>
  <si>
    <t>Bomhard and Mager, 1987</t>
  </si>
  <si>
    <t>113-92-8</t>
  </si>
  <si>
    <t>Chlorpheniramine maleate</t>
  </si>
  <si>
    <t>Piriton; Teldrin; Chlortrimeton; (Z)-but-2-enedioic acid;3-(4-chlorophenyl)-N,N-dimethyl-3-pyridin-2-ylpropan-1-amine</t>
  </si>
  <si>
    <t>C20H23ClN2O4</t>
  </si>
  <si>
    <t>CN(C)CCC(C1=CC=C(C=C1)Cl)C2=CC=CC=N2</t>
  </si>
  <si>
    <t xml:space="preserve">0, 3.75, 7.5, 15, 30, or 60 mg/kg 5 days a week. Dosing schedule (5/7) adjusted dose levels are 0, 2.68, 5.4, 11, 21, or 43 mg/kg bw/day
</t>
  </si>
  <si>
    <t xml:space="preserve">Final mean body weights of males that received 15, 30, or 60 mg/kg were 8%, 9%, or 13% lower than that of the vehicle controls. Final mean body weights of female rats were not related to dose. Piloerection was observed in male and female rats at 60 mg/kg. Hyperactivity during the early weeks of the study (generally between weeks 2 and 6) and postgavage lethargy during the latter weeks of the study (weeks 6 through 10) were noted in male and female rats at the 60 mg/kg dose.
</t>
  </si>
  <si>
    <t xml:space="preserve">NTP, 1986
</t>
  </si>
  <si>
    <t xml:space="preserve">National Toxicology Program Technical Report Series No. 317. Toxicology and Carcinogenicity Studies of Chlorpheniramine maleate (CAS No. 113-92-8) in F344/N Rats and B6C3F1 Mice (Gavage Studies), 1986. Available from NTP at http://ntp.niehs.nih.gov/ntp/htdocs/lt_rpts/tr317.pdf
</t>
  </si>
  <si>
    <t>8062-14-4</t>
  </si>
  <si>
    <t>Brown FK</t>
  </si>
  <si>
    <t>C.I. Food Brown 1; Trisodium;4-[(2,4-diamino-5-methylphenyl)diazenyl]benzenesulfonate;4-[[2,4-diamino-5-[(4-sulfonatophenyl)diazenyl]phenyl]diazenyl]benzenesulfonate</t>
  </si>
  <si>
    <t xml:space="preserve">C31H27N10Na3O9S3 
</t>
  </si>
  <si>
    <t>Cc1c(cc(c(c1)/N=N/c2ccc(cc2)S(=O)(=O)[O-])N)N.c1c(ccc(c1)S(=O)(=O)[O-])/N=N/c2c(cc(c(c2)/N=N/c3ccc(cc3)S(=O)(=O)[O-])N)N.[Na+].[Na+].[Na+]</t>
  </si>
  <si>
    <t>1N,2N,3N,4Y,5aY,6N,7N,9N,10N,23N,29Y,33N,34N,35N,47a(ii)Y. Sulfonate fragment: 35 to 43N,44N,45Y,46N,47cY(Class II). Benzene with 3 amines: 35 to 43N,44N,45Y,46N,47N(Class IV). Benzene with 4 amines: 35 to 43N,44N,45Y,46N,47N(Class IV)</t>
  </si>
  <si>
    <t>Colworth-Wistar</t>
  </si>
  <si>
    <t>0, 0.01, 0.03, 0.06, 0.1, or 0.5% corresponding to 0, 5, 15, 30, 50, or 250 mg/kg bw/day</t>
  </si>
  <si>
    <t>Spleen and liver</t>
  </si>
  <si>
    <t>Only at the 0.5% level was there increased splenic weight and hepatic granulomata. Pigment deposition was seen at dose levels of 0.06% and higher. The no-effect level for pigment deposition was 0.03%; it was 0.06% when based on toxicity evidence.</t>
  </si>
  <si>
    <t>Wilson et al., 1971</t>
  </si>
  <si>
    <t>17804-35-2</t>
  </si>
  <si>
    <t>Benomyl</t>
  </si>
  <si>
    <t>Methyl N-[1-(butylcarbamoyl)benzimidazol-2-yl]carbamate</t>
  </si>
  <si>
    <t xml:space="preserve">C14H18N4O3 </t>
  </si>
  <si>
    <t>CCCCNC(=O)n1c2ccccc2nc1NC(=O)OC</t>
  </si>
  <si>
    <t>ChR-CD</t>
  </si>
  <si>
    <t>0, 100, 500, or 2500 ppm corresponding to approximately 0, 5, 25, or 125 mg/kg bw/day (3-generation reproductive study)</t>
  </si>
  <si>
    <t>Bodyweight of pup</t>
  </si>
  <si>
    <t xml:space="preserve">No treatment-related effects were seen with the exception of pup weanling weights in F2b, F3b, and F3c litters at 500 and 2500 ppm as compared with control values. The NOEL was 100 ppm (5 mg/kg bw/day) and the LEL, based on decreased pup weanling weights, was 500 ppm (25 mg/kg bw/day).
</t>
  </si>
  <si>
    <t>du Pont, 1968</t>
  </si>
  <si>
    <t>57775-29-8</t>
  </si>
  <si>
    <t>Carazolol</t>
  </si>
  <si>
    <t>1-(9H-carbazol-4-yloxy)-3-(propan-2-ylamino)propan-2-ol</t>
  </si>
  <si>
    <t>C18H22N2O2</t>
  </si>
  <si>
    <t>CC(C)NCC(COC1=CC=CC2=C1C3=CC=CC=C3N2)O</t>
  </si>
  <si>
    <t>0, 100, 300, or 900 ppm corresponding to approximately 0, 5, 15, or 45 mg/kg bw/day</t>
  </si>
  <si>
    <t>A decrease in neutrophils and eosinophils (males only) was observed at 300 and 900 mg/kg food. At the same dose levels glucose and protein levels were decreased in both males and females. At 900 mg/kg food glucose was decreased in females and creatinine in males.</t>
  </si>
  <si>
    <t>Hartig, 1981</t>
  </si>
  <si>
    <t>43210-67-9</t>
  </si>
  <si>
    <t>Fenbendazole</t>
  </si>
  <si>
    <t xml:space="preserve">Methyl N-(6-phenylsulfanyl-1H-benzimidazol-2-yl)carbamate
</t>
  </si>
  <si>
    <t>C15H13N3O2S</t>
  </si>
  <si>
    <t>COC(=O)NC1=NC2=C(N1)C=C(C=C2)SC3=CC=CC=C3</t>
  </si>
  <si>
    <t>0, 5, 15, 45, or 135 mg/kg bw/day</t>
  </si>
  <si>
    <t xml:space="preserve">Treatment-related physical signs reported included diarrhoea and red material in faeces (45 mg/kg bw/day and 135 mg/kg bw/day) and reddish-brown urine (15, 45, and 135 mg/kg bw/day). Body weights and weight gains were reduced for the 45 and 135 mg/kg bw/day groups versus controls with comparable food consumption for all groups. The alkaline phosphatase in the 15, 45 and 135 mg/kg bw/day groups and SGOT in the 135 mg/kg bw/day group were consistently elevated in a manner suggesting biological significance. Histopathologic findings: enlargement or cyst formation in lymph nodes of rats from the 45 and 135 mg/kg bw/day groups, liver mass and/or nodule formation in rats of the 135 mg/kg bw/day group, cyst formation in the liver of females in the 135 mg/kg w./day group, and testicular masses among males at the 135 mg/kg bw/day dose-level. Treatment-related histopathologic findings reported included: sinus ectasia and reactive hyperplasia of the mesenteric lymph nodes in all but the low dose level; centrilobular hepatocellular hypertrophy, focal hepatocellular hyperplasia, hepatocellular cytoplasmic vacuolation, focal bile duct proliferation, and biliary cyst formation in the 45 and 135 mg/kg b.w./day dose levels, nodular hepatocellular hyperplasia in female rats of the 45 and 135 mg/kg b.w./day dose levels, and testicular interstitial cell adenomas in the 135 mg/kg b.w./day male rats. Based on these findings the authors concluded the no effect level for this study was 5 mg/kg bw/day.
</t>
  </si>
  <si>
    <t>Goldenthal, 1980</t>
  </si>
  <si>
    <t>121-69-7</t>
  </si>
  <si>
    <t>N,N'-Dimethylaniline</t>
  </si>
  <si>
    <t>Dimethylaniline; Dimethylphenylamine; N,N-Dimethylbenzenamine</t>
  </si>
  <si>
    <t>CN(C)C1=CC=CC=C1</t>
  </si>
  <si>
    <t>0, 3, or 30 mg/kg 5 days a week. Dosing schedule adjusted (5/7) levels are 0, 2, or 21 mg/kg bw/day.</t>
  </si>
  <si>
    <t>Fatty metamorphosis and fibrosis in the spleen of high dose male rats were increased (fatty metamorphosis: vehicle control, 0/49; low dose, 1/49; high dose, 10/50; fibrosis: 5/49; 2/49; 22/50). Sarcomas of the spleen were seen in 3/50 high dose male rats, and an osteosarcoma was seen in another high dose male rat. One additional high dose male rat had a sarcoma of the thymus. Splenic sarcomas are uncommon in corn oil vehicle control male F344/N rats (NTP historical incidence 3/2,081,0.1%),and thus, these neoplasms in high dose male rats (4/50,8%)were considered to be chemically related. The severity of haematopoiesis and haemosiderosis of the spleen was increased in high-dose rats of each sex.</t>
  </si>
  <si>
    <t>National Toxicology Program (1989). Toxicology and Carcinogenesis Studies of N, N-Dimethylaniline (CAS No. 121-69-7) in F344/N Rats and B6C3F1 Mice (Gavage Studies). National Toxicology Program technical report series, 360, 1-175. Available from NTP at http://ntp.niehs.nih.gov/ntp/htdocs/lt_rpts/tr360.pdf</t>
  </si>
  <si>
    <t>70321-86-7</t>
  </si>
  <si>
    <t>2-(2H-Benzotriazol-2-yl)-4,6-bis(1-methyl-1-phenylethyl)phenol</t>
  </si>
  <si>
    <t>2-(Benzotriazol-2-yl)-4,6-bis(2-phenylpropan-2-yl)phenol</t>
  </si>
  <si>
    <t>C30H29N3O</t>
  </si>
  <si>
    <t>N=1N(N=C2C1C=CC=C2)C2=C(C(=CC(=C2)C(C)(C2=CC=CC=C2)C)C(C)(C)C2=CC=CC=C2)O</t>
  </si>
  <si>
    <t xml:space="preserve">RAI f (SPF); hybrid of RII 1/Tif x RII 2/ Tif 
</t>
  </si>
  <si>
    <t>22.1</t>
  </si>
  <si>
    <t xml:space="preserve">0, 50, 300, 2000, or 10,000 ppm corresponding to 0, 3.7, 22.1, 152.7, or 779.5 mg/kg bw in males and 0, 3.7, 22.5, 155.1, or 802.2 mg/kg bw in females for 13 weeks followed by 4 weeks of recovery period. </t>
  </si>
  <si>
    <t>At the end of the treatment period, a statistically significant (p&lt; 0.05) increase in mean liver weights, the liver to body ratio and/or liver to brain ratio was observed in males from group 5 (10,000 ppm) and 4 (2,000 ppm), and in females from group 3 (300 ppm) and above. The effect was not reversible as similarly increased liver weights were seen in males and females from group 4 and 5 at the end of the recovery period. The increased liver weights are concomitant with a slight to moderate hypertrophy and/or cytoplasmic vacuolization of hepatocytes in 10/10 males and 9/10 females from group 5 (10,000 ppm), 6/10 males and 9/10 females from group 4 (2,000 ppm), and 5/10 females from group 3 (300 ppm). At the end of the recovery period, 10/10 males and 7/10 females from group 5, 6/10 males and 2/10 females from group 4, and 1/10 female from group 3 showed similar findings in hepatocytes. The statistically significant increase in relative and/or absolute mean liver weight noted in group 2 (50 ppm) at the end of the recovery period was not considered to be of experimental relevance, since it was not related to histopathological changes, and since it was not detected at the end of the treatment period. ECHA NOAEL: 300 ppm for both males and females. OECD NOAEL: 50 ppm.</t>
  </si>
  <si>
    <t>Basler and Gfeller, 1987</t>
  </si>
  <si>
    <t>33820-53-0</t>
  </si>
  <si>
    <t>Isopropalin</t>
  </si>
  <si>
    <t xml:space="preserve">2,6-Dinitro-4-propan-2-yl-N,N-dipropylaniline; Paarlan
</t>
  </si>
  <si>
    <t>C15H23N3O4</t>
  </si>
  <si>
    <t>CCCN(CCC)C1=C(C=C(C=C1[N+](=O)[O-])C(C)C)[N+](=O)[O-]</t>
  </si>
  <si>
    <t>0, 250 ppm, 750 ppm, or 2250 ppm. Average daily intake was 0, 32, 93, or 288 mg/kg bw/day at the start and decreased to 0, 15, 48, or 192 mg/kg bw/day by the end of 90 days.</t>
  </si>
  <si>
    <t>Blood and organ weights</t>
  </si>
  <si>
    <t>No effects were observed at 250 ppm. Reduced hemoglobin concentrations, lowered hematocrits, and altered organ weights were observed at the higher doses.</t>
  </si>
  <si>
    <t>Elanco Products Company, 1969</t>
  </si>
  <si>
    <t>71133-14-7</t>
  </si>
  <si>
    <t xml:space="preserve">Bromodichloroacetic acid </t>
  </si>
  <si>
    <t>2-Bromo-2,2-dichloroacetic acid</t>
  </si>
  <si>
    <t>C2HBrCl2O2</t>
  </si>
  <si>
    <t>C(=O)(C(Cl)(Cl)Br)O</t>
  </si>
  <si>
    <t>Drinking water concentrations of 0, 62.5, 125, 250, 500, or 1,000 mg/L resulting in average daily doses of approximately 5, 9, 19, 37, and 72 mg bromodichloroacetic acid/kg bw to males and 5, 10, 20, 43, and 69 mg/kg bw to females.</t>
  </si>
  <si>
    <t>Final mean body weights and body weight gains of 1,000 mg/L females were less than those of the controls by approximately 5% and 12%, respectively. At week 14, the 500 and 1,000 mg/L females had mild decreases in serum total protein concentrations. In addition, serum albumin concentrations were mildly decreased in all exposed female groups. The magnitude of the decrease was greatest in the 1,000 mg/L females (≥11%). The decreases in the total protein concentration were driven by the decreases in albumin concentration, as albumin is a major component of the total protein concentration. The mechanism for the decrease in albumin concentration was not clear. The absolute kidney weights of 1,000 mg/L females and relative kidney weights of 250, 500, and 1,000 mg/L females were significantly greater than those of the controls by approximately 5% to 15%. Relative liver weights were increased by approximately 9% in males exposed to 1,000 mg/L. These changes in organ weights, though statistically significant, were considered minor effects. Male rats exposed to 1,000 mg/L bromodichloroacetic acid in drinking water exhibited decreased left testis weights and sperm motility (approximately 5% less than concurrent controls). Given the small magnitude of change, inconsistent response in testis weight, and absence of correlating histopathology, the relationship of the observed changes to bromodichloroacetic acid exposure is uncertain.</t>
  </si>
  <si>
    <t>NTP, 2015</t>
  </si>
  <si>
    <t>National Toxicology Program (2015). NTP Technical Report on the Toxicology Studies of Bromodichloroacetic Acid (CASRN 71133-14-7) in F344/N Rats and B6C3F1/N Mice and Toxicology and Carcinogenesis Studies of Bromodichloroacetic Acid in F344/NTac Rats and B6C3F1/N Mice (Drinking Water Studies). Available from NTP at  https://ntp.niehs.nih.gov/ntp/htdocs/lt_rpts/tr583_508.pdf</t>
  </si>
  <si>
    <t>88107-10-2</t>
  </si>
  <si>
    <t>Tomelukast</t>
  </si>
  <si>
    <t>LY 171883; 1-[2-Hydroxy-3-propyl-4-[4-(2H-tetrazol-5-yl)butoxy]phenyl]ethanone</t>
  </si>
  <si>
    <t>C16H22N4O3</t>
  </si>
  <si>
    <t>CCCC1=C(C=CC(=C1O)C(=O)C)OCCCCC2=NNN=N2</t>
  </si>
  <si>
    <t>0, 0.01, 0.03, or 0.1% corresponding to approximately 0, 5, 15, or 50 mg/kg bw/day</t>
  </si>
  <si>
    <t>Leukotrine antagonist. Mild dose-related hepatotoxicity occurred in rats given approximately 15 or 50 mg/kg of LY 171883. The hepatotoxicity was characterized by liver enlargement associated with induction of hepatic peroxisomal beta-oxidation and microsomal drug metabolism. Male rats also had hepatocellular fatty change, centrilobular hypertrophy of hepatocytes, and increased levels of serum alanine transaminase and total bilirubin. Other effects in rats included minimal decreases in hematocrit values, decreases in serum triglycerides and cholesterol, and increased kidney weight.</t>
  </si>
  <si>
    <t>Hoover et al., 1990</t>
  </si>
  <si>
    <t>Hoover, D. M., Bendele, A. M., Hoffman, W. P., Foxworthy, P. S., &amp; Eacho, P. I. (1990). Effects of chronic treatment with the leukotriene D4 antagonist compound LY171883 on Fischer 344 rats and rhesus monkeys. Fundamental and Applied Toxicology, 14(1), 123-130.</t>
  </si>
  <si>
    <t>3734-67-6</t>
  </si>
  <si>
    <t xml:space="preserve">Red 2G </t>
  </si>
  <si>
    <t>Acid red 1; C.I. Acid Red 1; Azophloxin; Azofloxin; disodium;(3Z)-5-acetamido-4-oxo-3-(phenylhydrazinylidene)naphthalene-2,7-disulfonate</t>
  </si>
  <si>
    <t>C18H13N3Na2O8S2</t>
  </si>
  <si>
    <t>CC(=O)NC1=C2C(=CC(=C1)S(=O)(=O)[O-])C=C(C(=C2O)N=NC3=CC=CC=C3)S(=O)(=O)[O-].[Na+].[Na+]</t>
  </si>
  <si>
    <t>1N,2N,3N,4Y,5aY,6N,7N,9N,10N,23N,29Y,33N,34N,35N,47a(ii)Y. Sulfonate fragment:35 to 47bY(Class I). Other fragment: 35 to 43N,44N,45Y,46N,47N(Class IV)</t>
  </si>
  <si>
    <t>0, 0.004, 0.016, 0.064, or 0.16% corresponding to approximately 0, 2, 8, 32, or 80 mg/kg bw/day</t>
  </si>
  <si>
    <t>At 0.064 and 0.16% of Red 2G caused splenic enlargement and darkening attributable to increased storage of iron resulting from haemolysis of red blood cells. Necrosis of splenic elastica was also identified, this lesion being a sequel to prolonged splenic enlargement.</t>
  </si>
  <si>
    <t>Jenkins et al., 1971</t>
  </si>
  <si>
    <t>7287-19-6</t>
  </si>
  <si>
    <t>Prometryn</t>
  </si>
  <si>
    <t>6-Methylsulfanyl-2-N,4-N-di(propan-2-yl)-1,3,5-triazine-2,4-diamine</t>
  </si>
  <si>
    <t>C10H19N5S</t>
  </si>
  <si>
    <t>CC(C)NC1=NC(=NC(=N1)SC)NC(C)C</t>
  </si>
  <si>
    <t>0, 15, 150, or 1500 ppm corresponding to 0, 0.375, 3.75, or 37.5 mg/kg bw/day</t>
  </si>
  <si>
    <t>Degenerative hepatic changes, renal tubule degeneration, slight bone marrow atrophy.</t>
  </si>
  <si>
    <t>Ciba-Geigy, 1965</t>
  </si>
  <si>
    <t>3296-90-0</t>
  </si>
  <si>
    <t>Dibromoneopentyl glycol (FR-1138 containing 80% dibromoneopentyl glycol)</t>
  </si>
  <si>
    <t>2,2-Bis(bromomethyl)-1,3-propanediol; 2,2-Bis(bromomethyl)propane-1,3-diol; Pentaerythritol dibromide</t>
  </si>
  <si>
    <t>C5H10Br2O2</t>
  </si>
  <si>
    <t>BrCC(CO)(CO)CBr</t>
  </si>
  <si>
    <t xml:space="preserve">SPF-derived Sprague-Dawley </t>
  </si>
  <si>
    <t>0, 5, or 100 mg/kg bw/day FR-1138 containing 80% dibromoneopentyl glycol. Purity adjusted dose levels for dibromoneopentyl glycol are 0, 4, or 80 mg/kg bw/day.</t>
  </si>
  <si>
    <t xml:space="preserve">Female rats receiving 100 mg/kg bw/day had statistically increased mortality rates for months 16 and 17. In view of the isolated occurance, this observation was considered to be of questionable toxicological significance. Male rats given 100 mg/kg bw/day killed after one year of treatment showed a statistically significant increase in relative liver weight. The study authors considered it to be the reasult of treatment. Histopathological examination indicated a slight liver alteration which was seen in 100 mg/kg bw/day male rats. All male rats in the high dose group showed an increased centrilobular homogeneity of the hepatocellular cytoplasm. The livers of femae rats given 100 mg/kg bw/day after 2 years showed hepatocellular degenerative changes consisting of increased eosinophilic cytoplasmic homogeneity which was accompanied by a slight increase in the incidence of livers having several foci or a single area of hepatocellular alteration. The trend towards a slight incidence of individual helatocellular necrosis noted in this group may or may not have been the result of treatment according to the study authors. For rats that died during the study, a statistically significant increase in the incidence of thyroid retention cyst formation in the 100 mg/kg bw/day male group was reported. The authors were unsure whether this was a result of the treatment. At the end of the study, the eye lenses of the females in the high dose group indicated alterations: 6/11 females had bilateral diffuse opacity of the lenses, 6/11 females showed bilateral lenticular degeneration of the anterior cortex graded as moderate in degree, and some of the rats of tis high dose group showed bilateral degeneration of the posterior cortex and basophilic staining material within this region of the lense. The authors stated that these changes in the lense are probably the result of treatment at 100 mg/kg bw/day. </t>
  </si>
  <si>
    <t>Keyes et al., 1980</t>
  </si>
  <si>
    <t>Keyes, D.G., Kociba, R.J., Schwetz, R.W., Wade, C.E., Dittenber, D.A., Quinn, T., Gorzinski, S.J., Hermann, E.A., Momany, J.J. &amp; Schwetz, B.A. (1980) Results of a two-year toxicity and oncogenic study of rats ingesting diets containing dibromoneopentyl glycol (FR1138). J. Combustion Toxicol., 7, 77–98. Also available from IARC. Monographs on the Evaluation of the Carcinogenic Risk of Chemicals to Humans. Geneva: World Health Organization, International Agency for Research on Cancer, 1972-PRESENT (Multivolume work) at http://monographs.iarc.fr/ENG/Classification/index.php , p. V77 (2000) 458 and 462 and from EPA HPV at https://ofmpub.epa.gov/oppthpv/Public_Search.PublicTabs?SECTION=1&amp;epcount=5&amp;v_rs_list=25007619,25007249,25094405,25005708,25007104</t>
  </si>
  <si>
    <t>2,5-Diaminotoluene sulfate</t>
  </si>
  <si>
    <t>2,5-Toluenediamine sulfate; Fouramine STD; 2-Methylbenzene-1,4-diamine;sulfuric acid</t>
  </si>
  <si>
    <t>C7H12N2O4S</t>
  </si>
  <si>
    <t>CC1=C(C=CC(=C1)N)N.OS(=O)(=O)O</t>
  </si>
  <si>
    <t>0, 2.5, 5, 10, or 20 mg/kg bw/day daily</t>
  </si>
  <si>
    <t>Muscle</t>
  </si>
  <si>
    <t xml:space="preserve">ECHA: The only test substance related change in clinical chemistry was an elevation in aspartate aminotransferase (AST) in the high dose males and females on Day 92. The increase in males was not statistically significant and was observed in a minority of animals. This elevation in AST correlated with microscopic changes in the skeletal muscle of the thigh, diaphragm, tongue, and periocular muscle. At the end of the recovery period, AST levels were comparable to those of controls. Test substance related microscopic changes were only observed in animals at 20 mg/kg bw/day and were found in the skeletal muscle of the thigh, diaphragm and tongue and in the periocular muscle of the eye. These changes consisted of mononuclear cell infiltrates (eye, diaphragm, thigh and tongue), muscular degeneration (diaphragm, thigh and tongue), and muscular regeneration (diaphragm). After a 28 -day recovery period, the test substance findings noted at the terminal sacrifice were not present at the recovery sacrifice. ECHA NOAEL: 10 mg/kg bw/day. EPA: SCCP concluded a NOAEL of 2.5 mg/kg bw/day based on significantly elevated AST levels at 5 mg/kg-day. However, PPRTV had some reservations about that conclusion, saying "experimental data were not presented in the summary, and the adversity of the reported effects has not been demonstrated (there was no mention of the magnitude or dose response of the observed change in AST, or corresponding changes in other serum enzymes or liver pathology)." </t>
  </si>
  <si>
    <t>Hill, 1997</t>
  </si>
  <si>
    <t>Hill, RE. (1997) Paratoluenediamine 13-week oral (gavage) toxicity study in the rat. Quintiles England Ltd. (cited in SCCP, 2007). Available from ECHA at https://echa.europa.eu/registration-dossier/-/registered-dossier/13667/7/6/2 and from the Scientific Committee on Consumer Products (SCCP) (2007) Opinion on Toluene-2,5-diamine at https://ec.europa.eu/health/ph_risk/committees/04_sccp/docs/sccp_o_108.pdf and from EPA (2013) Provisional Peer-Reviewed Toxicity Values for Toluene-2,5-diamine (CASRN 95-70-5) and Compounds at https://cfpub.epa.gov/ncea/pprtv/documents/Benzenediamine2methylsulfate14.pdf</t>
  </si>
  <si>
    <t>129-73-7</t>
  </si>
  <si>
    <t>Leucomalachite Green</t>
  </si>
  <si>
    <t>4,4'-(Phenylmethanediyl)bis(N,N-dimethylaniline); 4-[[4-(Dimethylamino)phenyl]-phenylmethyl]-N,N-dimethylaniline</t>
  </si>
  <si>
    <t>C23H26N2</t>
  </si>
  <si>
    <t>CN(C)c1ccc(cc1)C(c2ccccc2)c3ccc(cc3)N(C)C</t>
  </si>
  <si>
    <t>F344/N [Nctr BR]</t>
  </si>
  <si>
    <t>0, 91, 272, or 543 ppm equivalent to average daily doses of approximately 0, 5, 15, or 30 mg/kg bw/day for males and 0, 6, 17, or 35 mg/kg bw/day for females</t>
  </si>
  <si>
    <t>Mean body weights of 543 ppm males and females and 272 ppm females were less than those of the controls throughout the study; mean body weights of 272 ppm males and 91 ppm females were less than those of the controls during year 2 of the study. Feed consumption by 543 ppm males and females was intermittently less than that by the controls throughout the study; feed consumption by 272 ppm females was intermittently less during year 2 of the study. Liver weights were significantly increased for 272 and 543 ppm males; relative liver weights were significantly increased for 272 and 543 ppm females. Relative thyroid gland weights of 543 ppm males and females were significantly increased. Hepatocellular adenomas were minimally increased (not statistically significant) in female rats exposed to 91 or 543 ppm leucomalachite green, with the incidence exceeding the historical control range. Nonneoplastic liver lesions including eosinophilic focus, cystic degeneration, and cytoplasmic vacuolization were generally significantly increased in the exposed groups of male and female rats. Thyroid gland follicular cell adenomas or carcinomas (combined) and cysts were observed in exposed males and females. The increases were minimal and not statistically significant; however, the increases may be biologically significant due to the rarity of the neoplasm and related nonneoplastic changes. Testicular interstitial cell adenoma occurred with a positive trend in male rats, and the incidence was significantly increased in the 543 ppm group. The broad range of incidences in the historical control data and the uncertainty of the relationship between pituitary gland neoplasms and testicular adenomas may confound this result. The incidences of mononuclear cell leukemia were significantly decreased in exposed rats. The incidences of pituitary gland adenoma were significantly decreased in exposed male rats. JECFA: he NOAEL for noncancer endpoints is 91 ppm equal to 5 mg/kg bw/day.</t>
  </si>
  <si>
    <t>90982-32-4</t>
  </si>
  <si>
    <t>Chlorimuron-ethyl</t>
  </si>
  <si>
    <t xml:space="preserve">Ethyl 2-[(4-chloro-6-methoxypyrimidin-2-yl)carbamoylsulfamoyl]benzoate
</t>
  </si>
  <si>
    <t>C15H15ClN4O6S</t>
  </si>
  <si>
    <t>CCOC(=O)C1=CC=CC=C1S(=O)(=O)NC(=O)NC2=NC(=CC(=N2)Cl)OC</t>
  </si>
  <si>
    <t>0, 25, 250, or 1500 ppm corresponding to approximately 0, 0.625, 6.25, or 37.5 mg/kg bw/day</t>
  </si>
  <si>
    <t>Liver and hematological</t>
  </si>
  <si>
    <t>Compound-related decreases were seen in RBC counts, HCT values, and Hb concentrations. In the high-dose group males, ALP activity was significantly elevated at 3, 6, 9, and 12 months. The high dose females had significantly elevated ALP activity at 6 months and elevated WBC counts with increased neutrophils and monocytes. These effects were considered compound-related. Although there were no changes in liver morphology, the increase in relative liver weight for the female high-dose group was considered compound-related, primarily because of the associated increase in ALP activities.</t>
  </si>
  <si>
    <t>du Pont, 1985</t>
  </si>
  <si>
    <t>82558-50-7</t>
  </si>
  <si>
    <t>Isoxaben</t>
  </si>
  <si>
    <t>2,6-Dimethoxy-N-[3-(3-methylpentan-3-yl)-1,2-oxazol-5-yl]benzamide; Benzamizole; Flexidor; Gallery</t>
  </si>
  <si>
    <t>C18H24N2O4</t>
  </si>
  <si>
    <t>CCC(C)(CC)C1=NOC(=C1)NC(=O)C2=C(C=CC=C2OC)OC</t>
  </si>
  <si>
    <t xml:space="preserve">0, 125, 1250, or 12500 ppm equivalent to 0, 5, 50.7, or 526.5 mg/kg bw/day in males and 0, 6.2, 61.8, or 646.6 mg/kg bw/day in females
</t>
  </si>
  <si>
    <t xml:space="preserve">Mid dose (1250 ppm): Increased BUN, decreased serum levels of alkaline phosphatase (AP) and aspartate aminotransferase (AST), decreased food consumption efficiency (males and females); increased heart-to-body weight (males). High dose (12,500 ppm): Decreased body weight and body weight gains; increase in alkaline phosphatase; increased liver-to-body weight ratios, kidney-to-body weight, and brain-to-body weight (males and females); increased creatinine, decreased prostate weights, increased liver weights, and increased heart-to-body weight (males).
</t>
  </si>
  <si>
    <t>Elanco Products, 1985</t>
  </si>
  <si>
    <t>134-72-5</t>
  </si>
  <si>
    <t>Ephedrine sulfate</t>
  </si>
  <si>
    <t>(1R,2S)-2-(methylamino)-1-phenylpropan-1-ol;sulfuric acid (MW: 428.54, but has 2 ephedrine subunits)</t>
  </si>
  <si>
    <t>C20H32N2O6S</t>
  </si>
  <si>
    <t>CC(C(C1=CC=CC=C1)O)NC.CC(C(C1=CC=CC=C1)O)NC.OS(=O)(=O)O</t>
  </si>
  <si>
    <t>0, 125, 250, 500, 1000, or 2000 ppm corresponding to 0, 4.6, 9.6, 22.2, 43.4, or 87.4 mg/kg bw/day (mean) for males and 8.1, 16.6, 35.6, 67.2, or 144.9 mg/kg bw/day (mean) for females (ECHA)</t>
  </si>
  <si>
    <t>Bodyweight.</t>
  </si>
  <si>
    <t xml:space="preserve">Final mean body weights of rats that received 500, 1,000 or 2,000 ppm were 12, 20%, and 23% lower than those of the controls for males and 8, 10%, and 17% lower for females. Feed consumption by dosed and control groups was generally comparable. Rats that received 2,000 ppm were hyperexcitable and had rough coats. The mean packed cell volume of male rats that received 2,000 ppm was 6% greater than that of the controls. The relative adrenal gland weight of male rats that received 2,000 ppm was significantly greater than that of the controls, and the adrenal gland weight and heart weight of female rats that received 2,000 ppm were significantly lower than those of the controls. Concentrations selected for rats for the 2-year studies were 125 and 250 ppm ephedrine sulfate in feed. The reduced weight gain that occurred at higher concentrations was felt to be potentially life threatening over the duration of a 2-year study. ECHA NOAEL: 500 ppm, FDA NOAEL: 250 ppm. Note: no NOEL in the 2-year study. </t>
  </si>
  <si>
    <t xml:space="preserve">National Toxicology Program. (1986). NTP toxicology and carcinogenesis studies of ephedrine sulfate (CAS no. 134-72-5) in F344/N rats and B6C3F1 mice (feed studies). National Toxicology Program technical report series, 307, 1-186. Available from NTP at https://ntp.niehs.nih.gov/ntp/htdocs/lt_rpts/tr307.pdf and the mg/kg bw/day dose levels calculated from ECHA at https://echa.europa.eu/registration-dossier/-/registered-dossier/11520/7/6/2/?documentUUID=26bcad75-e81a-4340-bbf1-a4711476f546
</t>
  </si>
  <si>
    <t>140-57-8</t>
  </si>
  <si>
    <t>Aramite</t>
  </si>
  <si>
    <t>Niagaramite; 1-(4-Tert-butylphenoxy)propan-2-yl 2-chloroethyl sulfite</t>
  </si>
  <si>
    <t>C15H23ClO4S</t>
  </si>
  <si>
    <t>CC(COC1=CC=C(C=C1)C(C)(C)C)OS(=O)OCCCl</t>
  </si>
  <si>
    <t>FDRL &amp; CFN</t>
  </si>
  <si>
    <t xml:space="preserve">0, 100, 200, or 400 ppm corresponding to approximately 0, 5, 10, or 20 mg/kg bw/day. Note: 3 different strains of rats were used.
</t>
  </si>
  <si>
    <t>FDRL rats: At the end of the study, survival in the males was 59, 50, 46 and 46% in the control, low-, mid- and high-dose groups, respectively. In females survival was 61, 64, 40 and 34%, in the control, low-, mid-, and high-dose groups, respectively. There was a statistically significant dose-related increase in the incidence of hyperplastic liver nodules: 2/193, 2/93, 3/100 and 20/90 in rats (male and female data combined) in the control, low-, mid- and high-dose groups, respectively. The hyperplastic nodules described by Popper et al. (1960) would now be classified as neoplastic liver nodules. Also, in the high-dose group two liver carcinomas and five bile duct adenomas were found; these tumor types were not observed in any other groups. Rats with carcinomas also had neoplastic nodules (hence were counted in the incidence data above), but it is unclear whether the rats with the bile duct adenomas also had neoplastic liver nodules. Groups of 50 CFN rats/sex and 50 Sprague-Dawley rats/sex were also fed 100, 200 or 400 ppm aramite in the diet for 104 weeks. CFN rats showed a dose-related increased incidence of neoplastic nodules; 5/180, 3/93, 10/90 and 22/96 in the 0, 100, 200 or 400 ppm groups, respectively. No liver carcinomas were observed in CFN rats, but the incidences of bile duct adenomas were 0/180, 2/93, 1/200 and 2/96 in the control, 100, 200 and 400 ppm groups, respectively. It is unclear whether these rats also had neoplastic liver nodules. Only Sprague-Dawley rats dying after 1 year were examined. High mortality (about 60%) (unrelated to treatment) in the ninth and tenth months due to respiratory infections in the Sprague-Dawley rats precluded evaluation for late developing tumors. Respiratory infections also caused many deaths in CFN rats (about 20%) (unrelated to treatment) after 6 months.</t>
  </si>
  <si>
    <t>Oser and Oser, 1960, 1962 &amp; Popper et al., 1960</t>
  </si>
  <si>
    <t>109-97-7</t>
  </si>
  <si>
    <t>Pyrrole</t>
  </si>
  <si>
    <t>1H-pyrrole</t>
  </si>
  <si>
    <t>C1=CNC=C1</t>
  </si>
  <si>
    <t>0, 0.03, 0.30, or 3.0 mg/kg bw/day daily</t>
  </si>
  <si>
    <t>Marumo, 2008</t>
  </si>
  <si>
    <t>Marumo H, 2008. 90-day repeated oral dose toxicity study of pyrrole in rats. Final report. Hatano Research Institute, Food and Drug Safety Center. Study no. C-06-009. January 25, 2008. Unpublished report submitted by EFFA to FLAVIS Secretariat. A summary of the report is available from EFSA Scientific opinion on flavouring group evaluation 77, revision 3 (FGE.77Rev3): consideration of pyridine, pyrrole and quinoline derivatives evaluated by JECFA (63rd meeting) structurally related to pyridine, pyrrole, indole and quinoline derivatives evaluated by EFSA in FGE.24Rev2 (2018). Available at https://efsa.onlinelibrary.wiley.com/doi/pdf/10.2903/j.efsa.2018.5226</t>
  </si>
  <si>
    <t>122-39-4</t>
  </si>
  <si>
    <t>Diphenylamine</t>
  </si>
  <si>
    <t xml:space="preserve">DPA; N-Phenylaniline
</t>
  </si>
  <si>
    <t>C1(=CC=CC=C1)NC1=CC=CC=C1</t>
  </si>
  <si>
    <t>2.5</t>
  </si>
  <si>
    <t>0, 0.01, 0.1, or 1.0% corresponding to approximately 0, 2.5, 25, or 250 mg/kg bw/day</t>
  </si>
  <si>
    <t xml:space="preserve">Growth of both sexes was arrested by the 0.1 and 1.0% diets. A pronounced anemia developed in the dogs on the 1.0% diet, one of mild degree appearing at the 0.1% level. After two years the erythrocytes of the dogs on the 1.0% diet showed a moderately decreased resistance to hypotonicity. Sulfobromophthalein tests of liver function from day 618 to day 627 indicated a moderate degree of liver damage in the dogs fed the 1.0% diet. All lesions discovered were in the dogs fed the 1.0% diet, these being a peripherolobular fatty change in the liver with a marked increase in liver weight and ether-extractable lipids; a mild hemosiderosis of the spleen, kidneys, and bone marrow; and a slight increase in kidney weight. </t>
  </si>
  <si>
    <t>Thomas et al., 1967</t>
  </si>
  <si>
    <t>28588-74-1</t>
  </si>
  <si>
    <t>2-Methyl-3-furanthiol</t>
  </si>
  <si>
    <t>2-Methylfuran-3-thiol, MTF</t>
  </si>
  <si>
    <t>Sc1c(occ1)C</t>
  </si>
  <si>
    <t>1N,2N,3N,4N,6N,7N,9N,10Y,11N,12N,13N,15N,16N,17Y,19N,20a(ii)Y,21Y,28n(ii)Y</t>
  </si>
  <si>
    <t>0, 5 mg/kg bw/day Performed at either a single or multiple doses that produced no adverse effects.</t>
  </si>
  <si>
    <t>Oser B.L. (1970) 90-day feeding studies with 2-methyl-3-furanthiol in rats. Private communication to FEMA. Unpublished. Summary is available from WHO Food Additives Sulfur-substituted Furan Derivatives. Also available from EFSA Scientific Opinion on Flavouring Group Evaluation 65, Revision 1 (FGE.65Rev1): Consideration of sulfur-substituted furan derivatives used as flavouring agents evaluated by JECFA (59th meeting) structurally related to a subgroup of substances within the group of ‘Furfuryl and furan derivatives with and without additional side-chain substituents and heteroatoms from chemical group 14’ evaluated by EFSA in FGE.13Rev2 (2011). EFSA Journal 2015;13(2):4024</t>
  </si>
  <si>
    <t>3380-34-5</t>
  </si>
  <si>
    <t>Triclosan</t>
  </si>
  <si>
    <t>5-Chloro-2-(2,4-dichlorophenoxy)phenol; 2,4,4'-Trichloro-2'-hydroxydiphenyl ether; Irgasan</t>
  </si>
  <si>
    <t>C12H7Cl3O2</t>
  </si>
  <si>
    <t>C1=CC(=C(C=C1Cl)O)OC2=C(C=C(C=C2)Cl)Cl</t>
  </si>
  <si>
    <t>1N,2N,3N,4N,6N,7aY,8N,33N,34N,35bY,36bY,41N,42N,43N,44N,45Y,46N,47N</t>
  </si>
  <si>
    <t>Oral: gelatin capsule</t>
  </si>
  <si>
    <t>0, 12.5, 25, 50, or 100 mg/kg bw/day daily. At the 50 mg/kg bw/day level, additional dogs were tested to allow a 4 week recovery period prior to termination.</t>
  </si>
  <si>
    <t>2/2 male dogs at the 100 mg/kg bw/day and 1/2 female dogs at the 50 mg/kg bw/day level either died or were sacrificed in extremis. Each of above three animals displayed weight loss, anorexia, lethargy, and symptoms of jaundice three to five days prior to death. Histopathological examination of tissues revealed that the jaundice was a result of hepatotoxicity. Upon examination of all the study animals at necropsy, it was noted that there were treatment-related morphological changes in the livers of most animals at the 25, 50, and 100 mg/kg bw/day dose groups. The changes included focal acidophilic to granular degeneration of the cytoplasm of hepatocytes. Serum alkaline phosphatase activity was elevated in dogs receiving 50 and 100 mg/kg bw/day.</t>
  </si>
  <si>
    <t>Burther and Gordon, 1973</t>
  </si>
  <si>
    <t>Burther, B.R.; Gordon, D.E. (1973) “Report to Ciba-Geigy Corporation: 90-day Subacute Oral Toxicity Study with Irgasan DP-300 in Beagle Dogs: IBT No. C1435.” (Unpublished study; prepared by Industrial Bio- Test Laboratories, Inc., submitted by Ciba-Geigy Corp., Greensboro, N.C.; CDL:008400-C). MRID 96102. Available from US EPA, 2008: Reregistration Eligibility Decision for Triclosan. List B Case No. 2340. Available at https://www.regulations.gov/document/EPA-HQ-OPP-2007-0513-0036</t>
  </si>
  <si>
    <t>523-44-4</t>
  </si>
  <si>
    <t xml:space="preserve">FD &amp; C Orange number I
</t>
  </si>
  <si>
    <t>Sodium;4-[(4-hydroxynaphthalen-1-yl)diazenyl]benzenesulfonate; Orange I; C.I. Acid Orange 20</t>
  </si>
  <si>
    <t>C1=CC=C2C(=C1)C(=CC=C2O)N=NC3=CC=C(C=C3)S(=O)(=O)[O-].[Na+]</t>
  </si>
  <si>
    <t>1N,2N,3N,4Y,5aY,6N,7N,9N,10N,23N,29Y,33N,34N,35N,47a(ii)Y. Sulfonate fragment 35aY,38N,39N,40N,41N,42N,43N,44N,45Y,46N,47cY (Class II) . Other fragment 35bY,36aY,37N,47N (Class IV)</t>
  </si>
  <si>
    <t xml:space="preserve">Including 0, 0.02, 0.2, or 1.0%. 0.02% is approximately 5 mg/kg bw/day, and 0.2% is 50 mg/kg bw/day.
</t>
  </si>
  <si>
    <t>Nonspecific</t>
  </si>
  <si>
    <t xml:space="preserve">The dogs on the lowest level survived for five years without showing any effect. At higher levels (0.2% or more of the diet) effects were variable; some dogs survived only for short periods, others showed little or no effect for long periods. Pathological changes were generally non-specific; some animals were found dead with little to explain the death; others were emaciated and showed organ changes chiefly of inanition.
</t>
  </si>
  <si>
    <t>Bourke et al., 1956; US FDA, 1963</t>
  </si>
  <si>
    <t>64902-72-3</t>
  </si>
  <si>
    <t>Chlorsulfuron</t>
  </si>
  <si>
    <t>1-(2-chlorophenyl)sulfonyl-3-(4-methoxy-6-methyl-1,3,5-triazin-2-yl)urea</t>
  </si>
  <si>
    <t>C12H12ClN5O4S</t>
  </si>
  <si>
    <t>CC1=NC(=NC(=N1)OC)NC(=O)NS(=O)(=O)C2=CC=CC=C2Cl</t>
  </si>
  <si>
    <t>0, 100, 500, or 2500 ppm corresponding to approximately 0, 5, 25, or 125 mg/kg bw/day</t>
  </si>
  <si>
    <t>Mild to moderate reduction in mean body weights and weight gains in male rats fed 500 ppm or 2500 ppm chlorsulfuron.</t>
  </si>
  <si>
    <t>duPont de Nemours and Co., 1980</t>
  </si>
  <si>
    <t>148-01-6</t>
  </si>
  <si>
    <t>3,5-Dinitro-o-toluamide</t>
  </si>
  <si>
    <t>Dinitolmide; 2-Methyl-3,5-dinitrobenzamide; Zoalene</t>
  </si>
  <si>
    <t>C8H7N3O5</t>
  </si>
  <si>
    <t>CC1=C(C=C(C=C1C(=O)N)[N+](=O)[O-])[N+](=O)[O-]</t>
  </si>
  <si>
    <t>0, 62.5, or 125 ppm equivalent to 0, 3, or 6 mg/kg bw/day. Other dose levels may have also been tested.</t>
  </si>
  <si>
    <t>LOEL for 2-year study: 125 ppm, NOEL: 62.5 ppm. At the LOEL the most sensitive criteria were the liver. Slight liver weight increase in females and slight fatty changes in livers of both sexes. In a 90-day study, the LOEL was 0.03% (300 ppm) and the NOEL was 0.01% (100 ppm). In the 90-day study, at the LOEL testes micropathology was reported as ,the most sensitive indicator of toxicity while at the next higher level testes, liver, and spleen weight changes along with body weight change were reported. (The direction of these changes were not reported.) Beagles of both sexes when fed 10 mg/kg bw/day for a year had no adverse effects. In 3-generation repro/dev study: no reproductive or developmental effects at 6 mg/kg bw/day, the highest dose tested.</t>
  </si>
  <si>
    <t>Dow Chemical Co., 1973</t>
  </si>
  <si>
    <t>93-15-2</t>
  </si>
  <si>
    <t>Methyleugenol</t>
  </si>
  <si>
    <t>4-Allyl-1,2-dimethoxybenzene; 1,2-Dimethoxy-4-prop-2-enylbenzene</t>
  </si>
  <si>
    <t>COC1=C(C=C(C=C1)CC=C)OC</t>
  </si>
  <si>
    <t xml:space="preserve">1N,2N,3N,4N,6N,7N,9N,10N,23N,29Y,33N,34N,35aY,38Y </t>
  </si>
  <si>
    <t xml:space="preserve"> F344/N</t>
  </si>
  <si>
    <t>0, 10, 30, 100, 300, or 1000 mg/kg  5 days per week for 14 weeks. Dosing schedule (5/7) adjusted dose levels are 0, 7.1, 21, 71.4, 214, or 714.3 mg/kg bw/day</t>
  </si>
  <si>
    <t>Methyleugenol administration to rats induced erythrocyte microcytosis and thrombocytosis in male and female rats. It also caused an increase in serum alanine aminotransferase and sorbitol dehydrogenase activities and bile acid concentration, suggesting hepatocellular injury, cholestasis or altered hepatic function. Additionally, methyleugenol induced hypoproteinemia and hypoalbuminemia, evidenced by decreased total protein and albumin concentrations in both male and female rats, suggesting in inefficiency of dietary protein utilization due to methyleugenol-induced toxic effects on the liver and glandular stomach of rats and mice. The increase in gastrin and gastric pH of rats and mice given methyleugenol suggests that gastrin feedback was impaired and resulted in conditions not conducive to protein digestion. In rats, methyleugenol caused an increase in the incidences of hepatocyte cytologic alteration, cytomegaly, Kupffer cell pigmentation, mixed foci of cellular alteration and bile duct hyperplasia of the liver and atrophy and chronic inflammation of the mucosa of the glandular stomach. In mice, it caused an increase in the incidence of cytologic alteration, necrosis, bile duct hyperplasia and subacute inflammation of the liver and atrophy, degeneration, necrosis, edema, mitotic alteration, and cystic glands of the fundic region of the glandular stomach. The increased incidences of adrenal gland cortical hypertrophy and/or cytoplasmic alteration in the submandibular salivary glands, adrenal glands, testis and uterus of rats were considered secondary to the chemical-related effects observed in the liver and glandular stomach. Based on mortality, body weight gain, clinical chemistry and gross and microscopic evaluation of tissues of rats and mice, the no-observed-effect level (NOEL) of methyleugenol for both species (mice and rats) was estimated at 10 mg/kg.</t>
  </si>
  <si>
    <t>Abdo et al., 2001</t>
  </si>
  <si>
    <t>Abdo, K. M., Cunningham, M. L., Snell, M. L., Herbert, R. A., Travlos, G. S., Eldridge, S. R., &amp; Bucher, J. R. (2001). 14-Week toxicity and cell proliferation of methyleugenol administered by gavage to F344 rats and B6C3F1 mice. Food and chemical toxicology, 39(4), 303-316.</t>
  </si>
  <si>
    <t>2176-62-7</t>
  </si>
  <si>
    <t>Pentachloropyridine</t>
  </si>
  <si>
    <t xml:space="preserve">2,3,4,5,6-Pentachloropyridine </t>
  </si>
  <si>
    <t>C5Cl5N</t>
  </si>
  <si>
    <t>ClC1=C(C(=C(C(=N1)Cl)Cl)Cl)Cl</t>
  </si>
  <si>
    <t>0, 0.3, 1, 3, 10, or 30 mg/kg bw/day</t>
  </si>
  <si>
    <t>Male rats given 30 mg/kg bw/day had increased relative liver and kidney weights and mild focal hyaline droplet degeneration of the convoluted tubules of the renal cortex. Testicular tubal atrophy of varying degrees was observed in all dose groups, including controls. In an effort to clarify testicular findings among dosed rats, additional groups were administered 2,3,4,5,6-pentachloropyridine via gavage or the diet. In the follow-up gavage study, male rats (10/dose) were administered 2,3,4,5,6-pentachloropyridine (vehicle not indicated) at 0, 62.5, 125 or 250 mg/kg-bw/day for 5 days/week for 2 weeks. In the follow-up dietary study, male rats (30/dose) were administered 2,3,4,5,6-pentachloropyridine at 0, 62.5, 125 or 250 mg/kg-bw/day for 242 days. No treatment-related testicular effects were observed in the two follow-up studies.LOAEL (males) = 30 mg/kg-bw/day (based on increased liver and kidney weights and degeneration of renal tubules)NOAEL (males) = 10 mg/kg-bw/day. NOAEL (females) = 30 mg/kg-bw/day (highest dose tested), no toxicity seen.</t>
  </si>
  <si>
    <t>Dow, 1968</t>
  </si>
  <si>
    <t>10605-21-7</t>
  </si>
  <si>
    <t>Methyl 2-benzimidizolecarbamate</t>
  </si>
  <si>
    <t>Carbendazim; Bavistin; Mecarzole; methyl N-(1H-benzimidazol-2-yl)carbamate; Carbendazole</t>
  </si>
  <si>
    <t>C9H9N3O2</t>
  </si>
  <si>
    <t>COC(=O)NC1=NC2=CC=CC=C2N1</t>
  </si>
  <si>
    <t>0, 100, 500, or 2500 mg/kg corresponding to approximately 0, 2.5, 12.5, or 62.5 mg/kg bw/day</t>
  </si>
  <si>
    <t>No mortality was reported for the control or the 100- and 500-mg/kg dose groups. Mortality in the 2500 mg/kg group was not listed. The dogs in the 500-mg/kg groups had increased levels of cholesterol, blood urea nitrogen (BUN), total protein and SGPT. Swollen vacuolated hepatic cells and marginal proliferation of the portal triads with cellular infiltration was observed in one dog sacrificed after one year, which had been fed 500 mg/kg. No histopathological liver lesions were observed in animals fed 500 mg/kg. Inflammatory and fibrotic liver changes were observed in the 2500 mg/kg but there was uncertainty surrounding the regime, time of exposure, and number of dogs so no conclusion was made. Diffuse testicular atrophy and aspermatogenesis were observed in males (two out of four) at 100 mg/kg but not at 500 mg/kg. EPA: The LOAEL of 12.5 mg/kg bw/day was based on histopathological lesions of the liver characetrized as swollen, vacuolated hepatic cells, hepatic cirrhosis and chronic hepatitis in both sexes.</t>
  </si>
  <si>
    <t>Sherman et al., 1972</t>
  </si>
  <si>
    <t>52645-53-1</t>
  </si>
  <si>
    <t>Permethrin</t>
  </si>
  <si>
    <t>(3-Phenoxyphenyl)methyl 3-(2,2-dichloroethenyl)-2,2-dimethylcyclopropane-1-carboxylate</t>
  </si>
  <si>
    <t>C21H20Cl2O3</t>
  </si>
  <si>
    <t>CC1(C(C1C(=O)OCC2=CC(=CC=C2)OC3=CC=CC=C3)C=C(Cl)Cl)C</t>
  </si>
  <si>
    <t>Long-Evans</t>
  </si>
  <si>
    <t>0, 20, 100, or 500 ppm corresponding to approximately 0, 1, 5, or 25 mg/kg bw/day</t>
  </si>
  <si>
    <t>No effects were noted at 1 mg/kg bw/day, but slight liver weight increases were seen at 5 mg/kg bw/day; this increase is considered below the level of toxicological significance. A definite effect level for liver weight increases was observed at 25 mg/kg bw/day.</t>
  </si>
  <si>
    <t>FMC Corporation, 1977</t>
  </si>
  <si>
    <t>99-35-4</t>
  </si>
  <si>
    <t>1,3,5-Trinitrobenzene</t>
  </si>
  <si>
    <t>Sym-Trinitrobenzene; S-Trinitrobenzene</t>
  </si>
  <si>
    <t>C6H3N3O6</t>
  </si>
  <si>
    <t>C1=C(C=C(C=C1[N+](=O)[O-])[N+](=O)[O-])[N+](=O)[O-]</t>
  </si>
  <si>
    <t>0, 5, 60, or 300 ppm corresponding to 0, 0.23, 2.68, or 13.31 mg/kg bw/day for females and 0, 0.22, 2.64, or 13.44 mg/kg bw/day for males</t>
  </si>
  <si>
    <t>Kidney and hematology</t>
  </si>
  <si>
    <t>Terminal body weights were decreased and water intake was increased in both sexes (300 ppm), whereas food consumption was decreased in males (60 and 300 ppm groups) only. The relative spleen weights were significantly decreased in both sexes (300 ppm), whereas the relative brain weights were increased in females only (300 ppm). Hematological effects were not observed in animals killed at the 2-year time point, except significant decrease in the mean corpuscular hemoglobin (MCH) in males (300 ppm) and in females (60 and 300 ppm). Methemoglobin levels were increased in both sexes in the high dose group. Histopathological examination showed treatment-related changes in the kidney (hyaline droplets; 60 and 300 ppm) and the spleen (erythroid cell hyperplasia and pigment deposition; 300 ppm) of both sexes. Cytoplasmic hyaline droplets in the kidneys were characterized by immunohistochemistry as alpha-2μ-globulin. The study authors proposed a chronic, oral NOAEL of 2.68 mg/kg BW/day for TNB in the rat, based on the hematological and renal changes.</t>
  </si>
  <si>
    <t>Reddy et al., 2001, 1997</t>
  </si>
  <si>
    <t>95-16-9</t>
  </si>
  <si>
    <t>Benzothiazole</t>
  </si>
  <si>
    <t>1,3-Benzothiazole</t>
  </si>
  <si>
    <t>C7H5NS</t>
  </si>
  <si>
    <t>S1C=NC2=C1C=CC=C2</t>
  </si>
  <si>
    <t>0 or 5.1 mg/kg bw/day</t>
  </si>
  <si>
    <t>No adverse effects at single dietary level</t>
  </si>
  <si>
    <t>Morgareidge, 1971</t>
  </si>
  <si>
    <t>957-51-7</t>
  </si>
  <si>
    <t>Diphenamid</t>
  </si>
  <si>
    <t>C16H17NO</t>
  </si>
  <si>
    <t>CN(C)C(=O)C(C1=CC=CC=C1)C1=CC=CC=C1</t>
  </si>
  <si>
    <t>0, 3, 10, or 30 mg/kg bw/day</t>
  </si>
  <si>
    <t>Histopathologic observations revealed no distinction between treated and control dogs, with the exception of an increase in portal macrophages and fibroblasts in the 10 and 30 mg/kg/day groups. A slight increase in liver weight occurred in the 10 and 30 mg/kg/day groups. At 30 mg/kg/day these effects were noted in a greater number of dogs.</t>
  </si>
  <si>
    <t>Woodard et al., 1966</t>
  </si>
  <si>
    <t>54556-98-8</t>
  </si>
  <si>
    <t>Propiverine hydrochloride (P-4)</t>
  </si>
  <si>
    <t>(1-methylpiperidin-4-yl) 2,2-diphenyl-2-propoxyacetate;hydrochloride</t>
  </si>
  <si>
    <t>C23H30ClNO3</t>
  </si>
  <si>
    <t>CCCOC(C1=CC=CC=C1)(C2=CC=CC=C2)C(=O)OC3CCN(CC3)C.Cl</t>
  </si>
  <si>
    <t>1N,2N,3N,4Y,5bY,6N,7N,9N,10Y,11Y. Heterocycle:13N,15N,16N,17N,18N,28N(Class III). Aromatic fragment:1N,2N,3N,4N,6N,7N,9N,10N,23N,29Y,33N,34N,35bY,36N,47N(Class IV)</t>
  </si>
  <si>
    <t>0, 0.5, 5, or 50 mg/kg bw/day</t>
  </si>
  <si>
    <t>Mydriasis, transitory salivation were observed in both sexes receiving 50 mg/kg/day, and soil of the abdomen was also noted in females receiving 50 mg/kg/day. Body weight gain was suppressed from initiation of administration in both sexes receiving 50 mg/kg/day. There were no significant or remarkable changes in food consumption, hematology and ophthalmology. Urinary findings in animals receiving 50 mg/kg/day showed increases of urine and potassium excretion volumes and decrease of urine osmotic pressure in both sexes, negativity of urine protein and decrease of urobilinogen value in females. Biochemical findings in animals receiving 50 mg/kg/day showed increase of urea-nitrogen (Urea N) in both sexes and decrease of triglyceride (TG), total cholesterol (T. cho), free cholesterol (F. cho), non-esterified fatty acids (NEFA) and phospholipid (PL) in males. The absolute and/or relative weights of the liver increased in animals receiving 50 mg/kg/day. Histopathological examination in animals receiving 50 mg/kg/day revealed intranuclear eosinophilic inclusions and cytoplasmic eosinophilic substance in renal proximal tubular epithelium and midzonal lipid droplets in liver. Histochemical examination in animals receiving 50 mg/kg/day revealed the slight increase of gamma-GTP positive area in peripheral zone of liver. Electron-microscopic examination in animals receiving 50 mg/kg/day revealed intranuclear and intracellular large and homogeneous spherical-like structure with low electron density in renal proximal tubular epithelium, and slight hyperplasia of smooth endoplasmic reticulum with dilatation of cisternae and deposition of large lipid droplets in hepatocytes, but there was no difference of VLDL and its distributions in hepatocytes among groups.</t>
  </si>
  <si>
    <t>Yamashita et al., 1990</t>
  </si>
  <si>
    <t>Yamashita, K., Kuwata, M., Irimura, K., Morinaga, N., Kurokawa, K., &amp; Ashizawa, M. (1990). Fifty-two-weeks oral chronic toxicity study of propiverine hydrochloride in rats. The Journal of toxicological sciences, 15(2), 107-144.</t>
  </si>
  <si>
    <t>86-88-4</t>
  </si>
  <si>
    <t>1-(1-Naphthyl)-2-thiourea</t>
  </si>
  <si>
    <t>1-Naphthylthiourea; Dirax; Smeesana; Naphthalen-1-ylthiourea</t>
  </si>
  <si>
    <t>C11H10N2S</t>
  </si>
  <si>
    <t>C1=CC=C2C(=C1)C=CC=C2NC(=S)N</t>
  </si>
  <si>
    <t>0, 50, 100, 200, 400, 600, or 800 ppm corresponding to approximately 0, 2.5, 5, 10, 20, 30, or 40 mg/kg bw/day</t>
  </si>
  <si>
    <t xml:space="preserve">Only males tested. Deaths occured at 800 ppm due to test substance. 100 to 800 ppm were toxic. At 100 ppm and above there was a significant reduction in body weight gain at 3 months and a 200 ppm and above at 12 months. The dislike for the food containing ANTU was evident in rats on dosages from 400 to 800 ppm. Externally, the rats were stunted and showed spectacle eyes, thinning and coarsening of the hair and deformities of the legs and feet. Histopathological changes consisted of hyperplasia of the thyroid, hyperplasia of the splenic pulp, hyaline changes in the cytoplasm of the centrolobular hepatic cells, a slight to moderate decrease in the thickness of the adrenal cortex, calcified tubular casts in the renal medulla, slight myeloid hyperplasia of the bone marrow, and slight modifications in bone structure. </t>
  </si>
  <si>
    <t>Fitzhugh, O. G., &amp; Nelson, A. A. (1947). Chronic oral toxicity of alpha-naphthyl thiourea. Experimental Biology and Medicine, 64(3), 305-310.</t>
  </si>
  <si>
    <t>117-81-7</t>
  </si>
  <si>
    <t>Bis(2-Ethylhexyl)phthalate</t>
  </si>
  <si>
    <t>DEHP; Di(2-ethylhexyl) phthalate; Octyl phthalate; bis(2-ethylhexyl) benzene-1,2-dicarboxylate</t>
  </si>
  <si>
    <t>C(C)C(COC(C=1C(C(=O)OCC(CCCC)CC)=CC=CC1)=O)CCCC</t>
  </si>
  <si>
    <t>Sprague-Dawley [Crl:CD BR]</t>
  </si>
  <si>
    <t>4.8</t>
  </si>
  <si>
    <t>1.5, 10, 30, 100, 300, 1000, 7500, or 10000 ppm. Note: control is 1.5 ppm as this amount of DEHP was found in the control diet. These levels correspond to 0.12, 0.78, 2.4, 7.9, 23, 77, 592 and 775 mg/kg bw/day in the F0 animals; 0.09, 0.48, 1.4, 4.9, 14, 48, 391 and 543 mg/kg bw/day in the F1 animals; and 0.1, 0.47, 1.4, 4.8, 14, 46 and 359 mg/kg bw/day in the F2 animals.</t>
  </si>
  <si>
    <t>The NOAEL for testicular toxicity in this study was 100 ppm (equivalent to approximately 8 mg DEHP/kg bw/day in the F0 animals and approximately 5 mg DEHP/kg bw/day in the F1 and F2 animals) and was based on decreased absolute and/or relative testis weights noted at 7,500 (F1, F2 and F3 males) and 10,000 ppm (F0 and F1 males), macroscopic pathological findings (small or aplastic testes) noted at 300 (3/45 non-mating F1 males, 1/21 non-mating F2 males), 1,000 (3/25 non-mating F2 males), 7,500 (7/10 mating F1 males, 10/30 non-mating F1 males, 9/10 mating F2 males, 11/20 non-mating F2 males) and 10,000 ppm (2 or 3 of 10 F0 males, 10/10 mating F1 males, 21/21 non-mating F1 males), and microscopic pathological findings (testis seminiferous tubular atrophy) noted at 300 (1/10 F1 males), 7,500 (all F1 and F2 males) and 10,000 ppm (all F1 males, 2 or 3 of 10 F0 males). Microscopic and/or macroscopic pathological findings and organ weight changes (absolute and/or relative) were also noted in the epididymis, seminal vesicles and prostate. Thus, macroscopically small and/or aplastic epididymis were noted at 300 (2/45 non-mating F1 males, 1/21 non-mating F2 male), 1,000 (3/25 non-mating F2 males), 7,500 (1 or 2 of 10 mating F1 males, 9/10 mating F2 males, 7/20 non-mating F2 males) and 10,000 ppm (21/21 non-mating F1 males). Small seminal vesicles were noted at 300 (1/45 non-mating F1 males) and 7500 ppm (1/10 mating F1 males), and small prostate was noted at 1,000 (3 or 4 of 43 F1 non-mating males), 7,500 (1/10 F0 mating males, 1/10 F1 mating males, 1/30 non-mating F1 males) and 10,000 ppm (1 or 2 of 21 non-mating F1 males). Microscopic pathological changes in the epididymis including sloughed epithelial cells/residual bodies and aspermia/oligospermia were found in F0 and F1 males at 7,500 and 10,000 ppm. Organ weight changes were noted in the epididymis (F1 and F2 males at 7,500 ppm; F0 and F1 males at 10,000 ppm), seminal vesicles (F2 males at 7,500 ppm; F1 males at 10,000 ppm) and prostate (F1 males at 7,500 and 10,000 ppm). At 7,500 ppm changes in epididymis and prostate weights were also noted in F3 males. The low observed adverse effect level (LOAEL) for testicular toxicity was set at 300 ppm (equivalent to approximately 23 mg DEHP/kg bw/day in the F0 animals and 14 mg DEHP/kg bw/day in the F1 and F2 animals). At this dose level macroscopic pathological findings in testes (aplastic and/or small) were noted in animals of both generations (F1 and F2), and microscopic pathological findings in testes (seminiferous tubular atrophy) were noted in 1/10 F1 males. Further on, macroscopic pathological findings in male accessory sex organs other than testes (mentioned above) were also present at this dose level and at higher doses. Atrophy of seminiferous tubules in testis was also observed at 100 ppm. However, this effect on testis at 100 ppm was only noted in one animal in one generation (F1) and in the absence of any accompanying findings. At 300 ppm additional parameters and several generations of animals were affected. Effects on male accessory sex organs other than testis could also be taken into consideration at this dose level. Therefore, the LOAEL was set at 300 ppm. The NOAEL for fertility toxicity in this study was 1,000 ppm (equivalent to approximately 77 mg DEHP/kg bw/day in the F0 animals, and 48 and 46 mg DEHP/kg bw/day in the F1 and F2 animals respectively) and was based on impaired fertility and litter parameters noted at 7,500 ppm and above, and decreased various sperm end-points noted at 7500 (F1-, F2-, F3 males) and 10,000 ppm (F0-, F1 males). None of the F1 mating pairs produced offspring at 10,000 ppm (this finding was correlated with no spermatids present in the testes of F1 males at 10,000 ppm). At 7,500 ppm statistically significant decreases in the pregnancy indices were noted for the F2 mating pairs (8/17 vs. 17/17). The total number of males per litter was decreased at 10,000 ppm in the F1a litter (26%) and at 7,500 ppm across all F1 litters combined (F1a+F1b+F1c) (approximately 20%). The total number of F1a pups per litter was decreased at 7,500 ppm (22%) and at 10,000 ppm (21%). The total number of pups per litter across all F1 F1a+F1b+F1c) litters combined (18%) was also decreased at 7,500 ppm. There was also an increase in the number of cumulative days to deliver the F1a litter for F0 animals at 10,000 ppm. The NOAEL for developmental toxicity in this study was 100 ppm (equivalent to approximately 8 mg DEHP/kg bw/day in the F0 animals and approximately 5 mg DEHP/kg bw/day in the F1 and F2 animals) and was based on the fact that the testicular effects were much more severe in the F1 and F2 generations than in F0, indicating the developmental phases as sensitive to the testicular toxicity of DEHP. The NOAEL for effects not related to reproductive toxicity in adult animals was 300 ppm (equivalent to approximately 23 mg DEHP/kg bw/day in the F0 animals, and 14 mg DEHP/kg bw/day in the F1 and F2 animals) and was based on reductions in bodyweights noted in both sexes at 7,500 (F1, F2 animals) and 10,000 ppm (F0, F1 animals), absolute and/or relative organ weight changes noted at 1000 ppm and above (increased liver: 1,000 ppm and above; increased kidneys: 1,000 ppm and above; increased adrenals: 10,000 ppm; increased pituitary: 10,000 ppm), and microscopic pathological findings noted at 1,000 ppm and above (liver hypertrophy: 1,000 ppm and above; cortex vacuolisation of the adrenals: 7,500 ppm and above; dilation of the tubules and mineralization in the kidneys occasionally associated with chronic pyelonephritis: 1,000 ppm and above). Microscopic pathological findings in the adrenal glands were also indicated in F1 animals at 1,000 ppm (no further data). In conclusion, a NOAEL of 4.8 mg/kg/day is obtained for testicular toxicity and developmental (testicular) toxicity. The NOAEL for fertility is 46 mg/kg/day.</t>
  </si>
  <si>
    <t>Wolfe, 2003</t>
  </si>
  <si>
    <t>99-30-9</t>
  </si>
  <si>
    <t>Dicloran</t>
  </si>
  <si>
    <t>Dichloran; DCNA; Botran; 2,6-Dichloro-4-nitroaniline</t>
  </si>
  <si>
    <t>C6H4Cl2N2O2</t>
  </si>
  <si>
    <t>C1=C(C=C(C(=C1Cl)N)Cl)[N+](=O)[O-]</t>
  </si>
  <si>
    <t>0, 20, 100, or 3000 ppm equvalent to 0, 0.5, 2.5, or 75 mg/kg bw/day</t>
  </si>
  <si>
    <t>No mortality was observed in 104 weeks except 1/4 female dog from the high dose group dies in a comatose state during the 74th week. Mild yellowing of the sclera, mucous membranes, and abdominal skin was noted for three dogs in the high dose group (4 males and 4 females in group) which may be due to deposits of the chemical and/or its metabolite or liver toxicity (jaundice). Hemoglobin values were slightly lower for the high dose starting at week 4. Similar trends were observed for the hematocrit values. The erythrocytic series showed immature cells and numerous polychromatophilic macrocytes. Significant elevation in serum SGPT and SAP (serum alkaline phosphatase) values occured in the high dose group during specific intervals of the study. Urinalysis indicated highly pigmented urine in the high-dose group. Statistically significant increases of kidney, spleen, andliver weights were evident in the high dose group. Liver changes in the high dose group characterized by irregular hepatic cell size, hepatic cell hypertrophy, increased pigmentation of hepatic cells and of liver macrophages. Changes in gall bladder were observed for two dogs in the high dose group and one dog in the 20 ppm group. LOAEL: 3000 ppm based on reduced body weight gain, increased spleen, liver and kidney weights, hematological and clinical biochemistry, and histopathological changes in the liver. Note, there is a 1-year dog study with the same NOAEL with a LOAEL of 25 mg/kg bw/day.</t>
  </si>
  <si>
    <t>Woodward and Cronin, 1962; Woodward et al., 1964; Kakuk et al., 1979</t>
  </si>
  <si>
    <t>1912-24-9</t>
  </si>
  <si>
    <t>Atrazine</t>
  </si>
  <si>
    <t>6-Chloro-4-N-ethyl-2-N-propan-2-yl-1,3,5-triazine-2,4-diamine</t>
  </si>
  <si>
    <t>C8H14ClN5</t>
  </si>
  <si>
    <t>CCNC1=NC(=NC(=N1)Cl)NC(C)C</t>
  </si>
  <si>
    <t>0, 10, 70, 500, or 1000 ppm equal to 0, 0.4, 2.6,
19.9, or 41.7 mg/kg bw/day in males and 0, 0.5, 3.5, 29.5, or 64.7 mg/kg bw/day in females (JMPR)</t>
  </si>
  <si>
    <t xml:space="preserve">In contrast to males, survival in females was decreased in a dose-related manner and was significantly lower in high- dose females when compared with controls. Mean body weights were significantly depressed  in males and females receiving 500 (M: 8%; F: 19%) and 1000 (M: 19%; F: 27%) ppm. The 24-month weight gain in the high-dose animals was 76% of control for males and 64.5% of control for females. In females receiving 1000 ppm, statistically significantly lower mean red cell count, hemoglobin and hematocrit were noted. Increase platelet counts were also seen at 6 (both sexes) and 12 months in females receiving 1000 ppm. Acinar hyperplasia of the mammary gland and epithelial hyperplasia of the prostate were increased in males receiving 1000 ppm when compared to controls. In females receiving 500 or 1000 ppm, there was an increased myeloid hyperplasia in the bone marrow of both the femur and sternum. It was reported that the bone marrow changes, as well as an increase in extramedullary hematopoiesis in the spleen, were sequellae related to mammary fibroadenomas and adenocarcinomas.EPA: MOA leading to mammary gland tumors in the rat is not relevant to humans. </t>
  </si>
  <si>
    <t>Ciba-Geigy Corporation, 1986</t>
  </si>
  <si>
    <t>94-82-6</t>
  </si>
  <si>
    <t>4-(2,4-Dichlorophenoxy)butanoic acid</t>
  </si>
  <si>
    <t xml:space="preserve">Butoxone; 2,4-DB
</t>
  </si>
  <si>
    <t>C10H10Cl2O3</t>
  </si>
  <si>
    <t>c1cc(c(cc1Cl)Cl)OCCCC(=O)O</t>
  </si>
  <si>
    <t xml:space="preserve">0, 3, 30, or 90 mg/kg bw/day (other dose levels may have also been administered, unknown)
</t>
  </si>
  <si>
    <t>Significant effects at 90 mg a.e./kg bw/day for males, and at 30 and 90 mg a.e./kg bw/day for females. Effects in males at the highest treatment level (90 mg a.e./kg-bw/day) included decreased body weight (8% reduction), body weight gain (14% reduction) and reduced food consumption during the first 50 weeks of the study, while effects in females included decreased body weight gain (6 and 15% reductions at 30 and 90 mg a.e./kg-bw/day, respectively) and reduced food consumption in the first 10-13 weeks of the study. FDA: Unclear why the above effects were considered adverse.</t>
  </si>
  <si>
    <t>Mackenzie, 1987</t>
  </si>
  <si>
    <t>55283-68-6</t>
  </si>
  <si>
    <t>Ethalfluralin</t>
  </si>
  <si>
    <t>N-ethyl-N-(2-methylprop-2-enyl)-2,6-dinitro-4-(trifluoromethyl)aniline</t>
  </si>
  <si>
    <t>C13H14F3N3O4</t>
  </si>
  <si>
    <t>c1(c(cc(C(F)(F)F)cc1[N+](=O)[O-])[N+](=O)[O-])N(CC(C)=C)CC</t>
  </si>
  <si>
    <t>0, 4, 20, or 80 mg/kg bw/day</t>
  </si>
  <si>
    <t>The LOEL was 20 mg/kg bw/day based on increased urinary bilirubin, variations in erythrocytes morphology, increased thrombocyte count, and increased erythroid series of the bone marrow. Elevated alkaline phosphatase levels were found at the two higher doses and siderosis of the liver at the high dose.</t>
  </si>
  <si>
    <t>Adams and Bernard, 1985</t>
  </si>
  <si>
    <t>Adams, E., Bernard, N. 1985. The Toxicity of Ethalfluralin Administered Orally to Beagle Dogs for One Year. Study No. DO 1684. Unpublished study conducted by Lilly. Summary is available from EPA (1994) HED Records Center Series 361 Science Reviews - File R056548 at https://www3.epa.gov/pesticides/chem_search/cleared_reviews/csr_PC-113101_27-Jul-94_a.pdf and from EPA (1995) Reregistration Eligibility Decision (RED) Ethalfluralin at https://archive.epa.gov/pesticides/reregistration/web/pdf/2260.pdf</t>
  </si>
  <si>
    <t>4861-58-9</t>
  </si>
  <si>
    <t>2-Pentylthiophene</t>
  </si>
  <si>
    <t>Thiophene, 2-pentyl-; 2-n-Pentylthiophene; 2-Amylthiophene; 2-n-Amylthiophene</t>
  </si>
  <si>
    <t>C9H14S</t>
  </si>
  <si>
    <t>CCCCCC1=CC=CS1</t>
  </si>
  <si>
    <t>Sprague-Dawley [CD IGS]</t>
  </si>
  <si>
    <t>0, 28, 140, or 700 ppm equivalent to 0, 1.0, 5.5, or 24.4 mg/kg bw/day for males and 0, 1.1, 6.2, or 28.4 mg/kg bw/day for females</t>
  </si>
  <si>
    <t>The only statistically significant (p &lt; 0.05) haematology finding among females was limited to a decrease in mean cell  haemoglobin concentration in the highest dose group. There were minimal changes in haemoglobin concentration, erythrocyte count and haematocritin males of the high-dose group, which did not reach statistical significance. For males in the highest dosage group there was a statistically significant (p &lt; 0.05) decrease in prothrombin time. Based  on  the  haematological effects observed in males at the high-dose level, a NOAEL can be derived from the mid-dose group of 5.5 mg/kg bw/day. This NOAEL is supported by the observation that no significant toxicological or haematological  effects were observed after oral administration (gavage) of 2-pentylthiophene at a dose level of 3 mg/kg bw/day for a period of 28 days.</t>
  </si>
  <si>
    <t>Bauter MR, 2013. 2-Pentylthiophene: a 90-day dietary study in rats. Product Safety Labs, study no 33511. May 21 2013. Unpublished report submitted by EFFA to FLAVIS Secretariat. Available from EFSA Panel on Food Contact Materials, Enzymes, Flavourings and Processing Aids (CEF). (2015). Scientific Opinion on Flavouring Group Evaluation 21, Revision 5 (FGE. 21Rev5): Thiazoles, thiophenes, thiazoline and thienyl derivatives from chemical groups 29 and 30. EFSA Journal, 13(4), 4066.</t>
  </si>
  <si>
    <t>114-26-1</t>
  </si>
  <si>
    <t>Propoxur</t>
  </si>
  <si>
    <t xml:space="preserve">Baygon; Aprocarb; 2-Isopropoxyphenyl methylcarbamate;(2-Propan-2-yloxyphenyl) N-methylcarbamate
</t>
  </si>
  <si>
    <t>C11H15NO3</t>
  </si>
  <si>
    <t>CC(C)OC1=CC=CC=C1OC(=O)NC</t>
  </si>
  <si>
    <t>1-year study: 0, 200, 600, or 1800/3600/5400 ppm (0, 6.77, 22.0, or 98.2 mg/kg bw/day (EPA RED)). 6-month study: 0 or 70 ppm (2.46 mg/kg bw/day for males and 2.71 mg/kg bw/day for females).</t>
  </si>
  <si>
    <t>Cholesterol level</t>
  </si>
  <si>
    <t xml:space="preserve">1-year study: multiple effects reported. Since the low-dose dogs showed an elevated mean cholesterol level which was part of a well-defined dose trend, a NOEL was not observed in the original one-year study. Subsequently, in the bridging study (6 months) no indication of any effect (including an elevation of cholesterol levels) on animals receiving the diet containing 70 ppm propoxur. This establishes a NOEL in the dog of 2.46 mg/kg/day. </t>
  </si>
  <si>
    <t>Hoffmann and Groning, 1984</t>
  </si>
  <si>
    <t>93-76-5</t>
  </si>
  <si>
    <t>2,4,5-Trichlorophenoxyacetic acid</t>
  </si>
  <si>
    <t>Fortex; TCPA; 2-(2,4,5-Trichlorophenoxy)acetic acid</t>
  </si>
  <si>
    <t>C8H5Cl3O3</t>
  </si>
  <si>
    <t>Clc1cc(OCC(=O)O)c(Cl)cc1Cl</t>
  </si>
  <si>
    <t>An increase in urinary excretion of coproporphyrins (at 4 months only) was reported for males at 10 and 30 mg/kg/day, and for females only at the high-dose level. A mild dose-related increase in the incidence of mineralized deposits in the renal pelvis was reported for females at 10 and 30 mg/kg/day after 2 years.</t>
  </si>
  <si>
    <t>Kociba et al., 1979</t>
  </si>
  <si>
    <t>21087-64-9</t>
  </si>
  <si>
    <t>Metribuzin</t>
  </si>
  <si>
    <t>Sencor; Lexone; 4-Amino-6-tert-butyl-3-methylsulfanyl-1,2,4-triazin-5-one</t>
  </si>
  <si>
    <t>C8H14N4OS</t>
  </si>
  <si>
    <t>CC(C)(C)C1=NN=C(N(C1=O)N)SC</t>
  </si>
  <si>
    <t>1N,2N,3N,4N,6N,7N,9N,10Y,11N,12N13N,15N,16N,17N,18bY,28N,47N</t>
  </si>
  <si>
    <t>0, 25, 100, or 1500 ppm corresponding to 0, 0.625, 2.5, or 37.5 mg/kg bw/day</t>
  </si>
  <si>
    <t>Multiple (liver and kidney)</t>
  </si>
  <si>
    <t>High mortality, decreased body weight, increased relative liver weight along with related clinical tests, and histopathologic findings of liver and kidney damage were noted in the 1500 ppm test group. The two lower dose groups did not exhibit any treatment-related effects.</t>
  </si>
  <si>
    <t>Mobay Chemical Corporation, 1974</t>
  </si>
  <si>
    <t>87-86-5</t>
  </si>
  <si>
    <t>Pentachlorophenol</t>
  </si>
  <si>
    <t>Chlorophen; Lauxtol; 2,3,4,5,6-Pentachlorophenol</t>
  </si>
  <si>
    <t>C6HCl5O</t>
  </si>
  <si>
    <t>ClC1=C(C(=C(C(=C1O)Cl)Cl)Cl)Cl</t>
  </si>
  <si>
    <t>0, 1, 3, 10, or 30 mg/kg bw/day. Males: 22 months, females: 24 months.</t>
  </si>
  <si>
    <t>Effects at the high dose level included decreased body weight gain (females), increased serum glutamic pyruvic transaminase activity (both sexes), and increased urine specific gravity (females). An accumulation of pigment was observed in the livers and kidneys of females at 30 and 10 mg/kg bw/day and males at 30 mg/kg bw/day. Ingestion of 3 mg/kg bw/day or less in females and 10 mg/kg bw/day or less in males was not associated with any significant toxicologic effects. Ingestion of 3 mg/kg bw/day had no effect on reproduction or neonatal growth, survival or development. The study authors determined that the LOAEL was 30 mg/kg bw/day for males and 10 mg/kg bw/day for females, based on dose-related increased pigment accumulation in the liver and kidney. The NOAELs were 10 mg/kg bw/day for males and 3 mg/kg bw/day for females.</t>
  </si>
  <si>
    <t>Schwetz et al., 1978</t>
  </si>
  <si>
    <t>51-79-6</t>
  </si>
  <si>
    <t>Urethane</t>
  </si>
  <si>
    <t xml:space="preserve">Ethyl carbamate; Carbamic acid, ethyl ester
</t>
  </si>
  <si>
    <t>CCOC(=O)N</t>
  </si>
  <si>
    <t>0, 0.6, 3, 6, 60, or 600 ppm corresponding to 0, 0.095, 0.58, 1.0, 10, or 100 mg/kg bw/day</t>
  </si>
  <si>
    <t xml:space="preserve">Only males were tested. 600 ppm: significant decrease in mean survival time. (All mice died by the 46th week.) At the highest level, there was a significant increase in the incidences of lung alveolar/bronchiolar adenoma and carcinoma, liver peliosis, hemangioma, and angiosarcoma, and heart hemangioma. At the 60 ppm level, there was a significant increase in the incidences of lung alveolar/bronchiolar adenomas and liver peliosis. </t>
  </si>
  <si>
    <t>Inai et al., 1991</t>
  </si>
  <si>
    <t>Inai, K., Arihiro, K., Takeshima, Y., Yonehara, S., Tachiyama, Y., Khatun, N., &amp; Nishisaka, T. (1991). Quantitative Risk Assessment of Carcinogenicity of Urethane (Ethyl Carbamate) on the Basis of Long‐term Oral Administration to B6C3F1 Mice. Cancer Science, 82(4), 380-385.</t>
  </si>
  <si>
    <t>74-88-4</t>
  </si>
  <si>
    <t>Iodomethane</t>
  </si>
  <si>
    <t>Methyl iodide; Monoiodomethane</t>
  </si>
  <si>
    <t>CH3I</t>
  </si>
  <si>
    <t>CI</t>
  </si>
  <si>
    <t>0, 1.5, 6, or 12 mg/kg bw/day daily for a minimum of 52 weeks</t>
  </si>
  <si>
    <t xml:space="preserve">4 dogs/sex/dose. One male in the 6.0 mg/kg/day group and one female in the 12.0 mg/kg/day group were euthanised in extremis during the study. Test material-related clinical observations were noted in the 6.0 and 12.0 mg/kg/day group males and females throughout the study and included decreased defecation, diarrhoea, emesis, evidence of excessive salivation (clear material around the mouth and excessive drooling), head shaking, hypoactivity, soft faeces, thinness and white foamy material around the mouth. Excessive salivation extended into the 1.5 mg/kg/day group males and females. Higher mean platelet counts were noted in the 6.0 and 12.0 mg/kg/day groups at both the study week 25 and 52 evaluations. Lower mean serum albumin, total protein and serum calcium levels and albumin/globulin ratio were observed in the 12.0 mg/kg/day group at the study week 25 and/or 52 evaluations. Mean serum cholesterol in the 6.0 and 12.0 mg/kg/day group males and females tended to be higher than the control group throughout the study; the toxicological significance of these changes was unclear. Higher mean thyroid stimulating hormone (TSH) levels were noted in the 12.0 mg/kg/day group males and females; these changes were largely attributed to one male and one female. Test material-related macroscopic findings were noted in the 6.0 and 12.0 mg/kg/day group animals euthanized in extremis and in one 12.0 mg/kg/day group male that survived to the scheduled necropsy. These findings included thickening and discoloration of the oesophagus, firmness and enlargement of the mandibular salivary gland and thickening of the stomach. Microscopically, extensive ulceration of the oesophagus, mucous cell hypertrophy and/or decreased secretion of the mandibular salivary gland and hyperplasia and/or decreased secretion of the stomach were noted in these same animals. These effects were considered secondary to the irritative nature of the test material. Mild to severe colloid depletion and moderate follicular cell hypertrophy of the thyroid gland and minimal to mild hyperplasia of basophilic cells within the pars distalis of the pituitary gland were noted in one male and one female of the 12.0 mg/kg/day group. These animals were considered to have corresponding elevated TSH levels. Bilateral seminiferous tubule degeneration in the testes, and increased incidence and severity of vacuolar change in the liver were also noted in the 12.0 mg/kg/day group. Minimal unilateral seminiferous tubule degeneration was noted in one male each in the 1.5 and 6.0 mg/kg/day groups, although the toxicological significance is unknown. Higher mean relative (to final body and/or brain weight) liver weights and lower mean absolute and relative thyroid/parathyroid weights were noted in the 12.0 mg/kg/day group. When administered at 6.0 and 12.0 mg/kg/day, the irritative properties of the test material resulted in secondary effects of oesophageal ulceration and associated microscopic changes in the salivary glands and stomach. The local effect of ulceration was the cause of death for the 6.0 mg/kg/day group male and 12.0 mg/kg/day group female euthanised in extremis. Additional clinical pathology findings were noted at 6.0 and 12.0 mg/kg/day, as well as systemic microscopic findings in the liver and thyroid in the 12.0 mg/kg/day group. Based on the clinical findings of excessive salivation, as well as the potentially test material-related microscopic findings of seminiferous tubule degeneration of the testes extending to the 1.5 mg/kg/day group, the no-observed-adverse-effect level (NOAEL) for oral (capsule) administration of the test material to dogs for 52 consecutive weeks was 1.5 mg/kg/day.
</t>
  </si>
  <si>
    <t>Unknown, 2004</t>
  </si>
  <si>
    <t>Unknown, 2004. Available from ECHA at https://echa.europa.eu/registration-dossier/-/registered-dossier/12834/7/6/2/?documentUUID=6f8817cb-8f07-44a8-8984-b92e890ee858</t>
  </si>
  <si>
    <t>989-38-8</t>
  </si>
  <si>
    <t>Rhodamine 6G HCl</t>
  </si>
  <si>
    <t xml:space="preserve">Basic Red 1; C.I. Basic Red 1; [9-(2-Ethoxycarbonylphenyl)-6-(ethylamino)-2,7-dimethylxanthen-3-ylidene]-ethylazanium;chloride
</t>
  </si>
  <si>
    <t xml:space="preserve">C28H31ClN2O3 </t>
  </si>
  <si>
    <t>1N,2N,3N,4Y,5bY,6N,7N,9N,10Y,11Y. Heterocycle:12N,13N,15N,16N,17N,18a(ii)Y,28N,47N (Class IV). Ethanol: 1aY (Class I)</t>
  </si>
  <si>
    <t xml:space="preserve">0, 120, or 200 ppm equivalent to 0, 5, or 10 for males and 0, 5, or 12 mg/kg bw/day for females
</t>
  </si>
  <si>
    <t xml:space="preserve">Increased incidences of keratoacanthomas of the skin in high dose male rats and pheochromocytomas or malignant pheochromocytomas in high dose female rats. In the current studies, it is conceivable that the increased incidence of keratoacanthomas of the skin could have resulted from systemic exposure or via direct contact with the skin. Exposure of the skin and fur of dosed male and female rats to rhodamine 6G was evident from the staining of the fur and bedding as a consequence of contact with rhodamine 6G in the ground meal diet and the dust generated. In addition to the evidence of direct skin contact, another factor that affects interpretation of the increase in keratoacanthomas in high dose male rats is the genotoxicity of rhodamine 6G. 
</t>
  </si>
  <si>
    <t>110-26-9</t>
  </si>
  <si>
    <t xml:space="preserve">N,N'-Methylenebisacrylamide
</t>
  </si>
  <si>
    <t>N,N'-Methylenediacrylamide; N-[(prop-2-enoylamino)methyl]prop-2-enamide</t>
  </si>
  <si>
    <t xml:space="preserve">C7H10N2O2
</t>
  </si>
  <si>
    <t>C=CC(=O)NCNC(=O)C=C</t>
  </si>
  <si>
    <t>1N,2N,3N,4N,6N,7N,9N,10N,23Y,24N,25N,26N,47N</t>
  </si>
  <si>
    <t>COBS Crl:CD-1 (ICR)BR VAF/Plus outbred Swiss Albino</t>
  </si>
  <si>
    <t>0, 10, 30, or 60 ppm in the drinking water equivalent to approximately 0, 1.6, 4.7, or 9.3 mg/kg bw/day in F0 and 0, 2.6, 9.6, or 16.3 mg/kg bw/day for F1. Duration: well over 98 days.</t>
  </si>
  <si>
    <t xml:space="preserve">There was a slight but significant decrease in the aggregate mean number of live pups/litter in the middle and high dose concentration groups. Both absolute and adjusted live pup weight was decreased at the top concentration. Cumulative days to deliver each litter were increased only in the top concentration for litters 2, 3, and 5 (increased an average of about 4 days each litter). For the number of live pups in each litter, there was a difference in the first litter, in which the control pairs delivered significantly more live pups than did the middle- and high-dose groups. There were, however, no differences across groups for the 2nd and 3rd litters. In the 4th and 5th litters, only the mid-dose group delivered significantly fewer pups/litter than the controls. If anything, the number of live pups/litter increased slightly in all groups over time; there clearly was no progressive reduction in fertility. MBA was also assessed for dominant lethal potential bu cohabiting each treated male from the 60 ppm group with naive females after Task 2's continuous cohabitation. There was a slight but significant increase in early resoprtions in the high-dose group. As a result, total postimplantation loss was increased in this group, compared to controls. There was no corresponding decrease in the number of live implants. Parental males: There was a slight concentration-related decrease in right testis weight that was significant for the mid- and high-dose animals. There was a concentration-related decrease in total number of spermatids/testis; from controls to high dose. F1 female mice weighed 13% less than the controls. For F1 the calculated doses were 0, 2.6, 9.6, or 16.3 mg/kg bw/day. The fertility and reproductive performance of second-generation MBA-exposed mice: fewer live pups were delivered in the mice exposed to 60 ppm, and the absolute and adjusted pup weights were decreased in both the middle- and high-concentration groups. </t>
  </si>
  <si>
    <t>Chapin et al., 1995</t>
  </si>
  <si>
    <t>Chapin, R. E., Fail, P. A., George, J. D., Grizzle, T. B., Heindel, J. J., Harry, G. J., ... &amp; Teague, J. (1995). The reproductive and neural toxicities of acrylamide and three analogues in Swiss mice, evaluated using the continuous breeding protocol. Fundamental and Applied Toxicology, 27(1), 9-24.</t>
  </si>
  <si>
    <t>79-43-6</t>
  </si>
  <si>
    <t>Dichloroacetic acid</t>
  </si>
  <si>
    <t>2,2-Dichloroacetic acid</t>
  </si>
  <si>
    <t>C2H2Cl2O2</t>
  </si>
  <si>
    <t>ClC(C(=O)O)Cl</t>
  </si>
  <si>
    <t>3.9</t>
  </si>
  <si>
    <t>0, 0.05, 0.5, or 5 g/L equivalent to dosage levels of approximately 0, 3.9, 35.5, or 345 mg/kg bw/day, respectively</t>
  </si>
  <si>
    <t>Water consumption was significantly reduced in the 0.5 and 5 g/L treatment groups. Terminal body weights were significantly reduced, and there were increases in liver- and kidney-to-body weight ratios at dose levels of 35.5 mg/kg-day or greater. At the highest dose, the spleen-to-body weight ratio increased. Total serum protein levels were significantly depressed at all doses. Significant increases in alkaline phosphatase were seen at the two highest doses, while alanine aminotransferase levels were increased at the highest dose. Hepatic peroxisomal beta-oxidation activity was significantly increased at the highest dose. Liver effects were also observed at the high dose, including focal hepatocellular enlargement, intracellular swelling, and glycogen accumulation. Kidney effects at the highest dose used were characterized by diffuse degeneration of the tubular epithelium and glomeruli. Although spleen weights increased, histopathological changes in the spleen were not observed. Based on hepatic and renal effects in male rats, this study defined a NOAEL and a LOAEL of 3.9 and 35.5 mg/kg-day, respectively.</t>
  </si>
  <si>
    <t>Mather et al., 1990</t>
  </si>
  <si>
    <t>101-96-2</t>
  </si>
  <si>
    <t>N,N'-Di-sec-butyl-p-phenylenediamine</t>
  </si>
  <si>
    <t>Antioxidant 22; Topanol M; 1-N,4-N-di(butan-2-yl)benzene-1,4-diamine</t>
  </si>
  <si>
    <t>C14H24N2</t>
  </si>
  <si>
    <t>CC(CC)NC1=CC=C(C=C1)NC(CC)C</t>
  </si>
  <si>
    <t>6.6</t>
  </si>
  <si>
    <t xml:space="preserve">After 65 days of treatment, the low-dose (20 ppm) group was increased to 1000 ppm for 25 days, and then to 2000 ppm for the final 4 days of the study. 0, 20, 100, or 500 ppm are equivalent to 0, 1.1, 6.6, or 36 mg/kg bw/day.
</t>
  </si>
  <si>
    <t>The EPA NOEL was determined to be 100 ppm (6.6 mg/kg bw/day) for both males and females based upon the reduced body weights seen at 500 ppm. No food consumption data from EPA is available, hence cannot be determined whether the reduced body weights are adverse. ECHA: Growth of the male rats fed 500 ppm showed a progressive depression and average weight of this group was significantly lower than that of the controls at the conclusion of the experiment. Females at this level showed a slight, but statistically significant depression in weight. As the dietary level was increased in the 20-ppm group, the rats responded with a drop in weight which was more severe in the males than in the females. Males and females receiving 100 ppm showed no significant differences in weight when compared to the controls. ECHA NOAEL: 100 ppm.</t>
  </si>
  <si>
    <t>DuPont, 1987</t>
  </si>
  <si>
    <t xml:space="preserve">E.I. DuPont de Nemours, unpublished data, 1987. Available from EPA HPV at https://ofmpub.epa.gov/oppthpv/Public_Search.PublicTabs?SECTION=1&amp;epcount=2&amp;v_rs_list=25143107,25143091. Note: ECHA reference is Unknown, 1957. Available from ECHA at https://echa.europa.eu/mt/registration-dossier/-/registered-dossier/13653/7/6/2/?documentUUID=909bab7b-6ea1-4ab6-b466-13e072d5217d
</t>
  </si>
  <si>
    <t>793-24-8</t>
  </si>
  <si>
    <t>N-(1,3-Dimethylbutyl)-N′-phenyl-p-phenylenediamine</t>
  </si>
  <si>
    <t xml:space="preserve">Santoflex 13; 6PPD; 4-N-(4-methylpentan-2-yl)-1-N-phenylbenzene-1,4-diamine; N1-(4-Methylpentan-2-yl)-N4-phenylbenzene-1,4-diamine </t>
  </si>
  <si>
    <t>C18H24N2</t>
  </si>
  <si>
    <t>CC(CC(C)C)NC1=CC=C(C=C1)NC1=CC=CC=C1</t>
  </si>
  <si>
    <t>2.6</t>
  </si>
  <si>
    <t>0, 50, 250, or 1500 ppm equivalent to 0, 2.6, 13.5, or 84.8 mg/kg bw/day in males and 0, 3.2, 16.5, or 109.5 mg/kg bw/day in females (MAK). OECD SIDS: ca. 0, 4, 20, or 120 mg/kg bw/day.</t>
  </si>
  <si>
    <t>At the interim necropsy of 18 to 20 animals per group after 12 months, the following findings were obtained: in the female rats of the middle and high dose groups, and in the males of the high dose group, body weights were reduced and various haematological parameters were affected. In some male and females of the high dose group, effects on biochemical parameters in serum (increase in cholesterol, total protein, globulin or potassium levels) were found. At the high dose, absolute and relative liver and kidney weights (males and females) and absolute and relative spleen weights (males) were significantly increased. The severity, but not the incidence of chronic nephropathy was slightly increased compared with that in the controls. In addition, pigmentation of hepatocytes and reticuloendothelial cells was found in females. At the end of the study after 24 months, the absolute and relative liver weights of the male rats of the middle and high dose groups, and of the female rats of the high dose group were increased; also at the end of the study, the severity, but not the incidence of the chronic nephropathy found in both sexes of the high dose group was slightly increased. During the entire study duration, the mean body weights of the female rats of the high and middle dose groups and of the male rats of the high dose group were consistently lower than those of the controls. The food intake, on the other hand, was increased in both the males and females of the high dose group, compared with that in the controls. On the basis of these results, NOAELs of 2.6 (males) and 3.2 (females) mg/kg bw.</t>
  </si>
  <si>
    <t>Monsanto, 1993</t>
  </si>
  <si>
    <t>Monsanto (1993) A combined chronic (24 month) oral toxicity and oncogenicity study with Santoflex 13 in the rat via dietary admixture. Biodynamics Inc., BD-87-151, Monsanto Company, St. Louis, USA, unpublished report. Available from Hartwig, A., &amp; MAK Commission. (2002). N‐(1, 3‐Dimethylbutyl)‐N′‐phenyl‐p‐phenylenediamine (6‐PPD)[MAK Value Documentation, 2013]. The MAK‐Collection for Occupational Health and Safety: Annual Thresholds and Classifications for the Workplace, 1(2), 746-770. Also available from OECD SIDS N-(1,3-Dimethylbutyl)-N´-phenyl-1,4-phenylenediamine (2004) at https://hpvchemicals.oecd.org/UI/handler.axd?id=5e1a446c-5969-479c-9270-7ced8726952e</t>
  </si>
  <si>
    <t>80-51-3</t>
  </si>
  <si>
    <t>4,4'-Oxydi(benzenesulphonohydrazide)</t>
  </si>
  <si>
    <t>4,4'-Oxybis(benzenesulfonyl hydrazide); 4-[4-(Hydrazinesulfonyl)phenoxy]benzenesulfonohydrazide</t>
  </si>
  <si>
    <t xml:space="preserve">C12H14N4O5S2 </t>
  </si>
  <si>
    <t>NNS(=O)(=O)c2ccc(Oc1ccc(S(=O)(=O)NN)cc1)cc2</t>
  </si>
  <si>
    <t xml:space="preserve">0, 2, 10, or 50 mg/kg bw/day daily </t>
  </si>
  <si>
    <t>Test item-related salivation was observed at ≥10 mg/kg in both sexes but resolved before the next dosing. In hematology, absolute and relative reticulocytes in both sexes and absolute and relative neutrophil counts in females were increased at 50 mg/kg/day. In clinical chemistry, aspartate aminotransferase (AST) at 50 mg/kg/day and alanine aminotransferase (ALT) at 10 and 50 mg/kg/day were decreased in both sexes. Increases in total bilirubin (TBIL), triglyceride (TG), inorganic phosphorus (IP) and potassium (K) and a decrease in glucose (GLU) were observed in females at 50 mg/kg/day. In organ weights, statistical and significant increased kidneys and liver weights, both absolute and relative, were observed in both sexes at 50 mg/kg/day. These organ weight changes were not supported with histopathological changes. In spleen, minimally increased extramedullary hematopoiesis (EMH) was observed in both sexes at 50 mg/kg/day. This change was associated with an increase of reticulocyte. It was considered test item-related changes, but not considered adverse. In conclusion, daily oral administration of 4,4’-Oxybis(benzenesulfonyl hydrazide) (OBSH) to SD rats at 0, 2, 10 and 50 mg/kg bw/d for 13 weeks resulted in organ weight changes (kidney and liver), histopathological changes (EHM) in the spleen and changes in haematological and clinical chemistry parameters at 50 mg/kg bw/d. Based on these results, NOAEL was considered to be 10 mg/kg in both sexes.</t>
  </si>
  <si>
    <t xml:space="preserve">Unknown, 2017.
</t>
  </si>
  <si>
    <t xml:space="preserve">Unknown, 2017. Available from ECHA at https://echa.europa.eu/registration-dossier/-/registered-dossier/14546/7/6/2
</t>
  </si>
  <si>
    <t>71-43-2</t>
  </si>
  <si>
    <t>Benzene</t>
  </si>
  <si>
    <t>Benzol; Benzole; Cyclohexatriene</t>
  </si>
  <si>
    <t>C6H6</t>
  </si>
  <si>
    <t>C1=CC=CC=C1</t>
  </si>
  <si>
    <t>0, 1, 10, 50, or 100 mg/kg 5 days/week. Dosing schedule (5/7) adjusted dose elevls are 0, 0.7, 7.1, 35.7, or 71.4 mg/kg/ bwday for 6 months</t>
  </si>
  <si>
    <t>Leukopenia was reported for 10 mg/kg; at higher dose levels erythrocytopenia and leukopenia were also observed. The authors reported that rats fed 1 mg/kg had “no evidence of ill effects.” This study identified a NOAEL of 0.7 mg/kg/day and a LOAEL of 7.1 mg/kg/day for hematologic effects in female rats treatedby gavage for 6 months.</t>
  </si>
  <si>
    <t>147-24-0</t>
  </si>
  <si>
    <t>Diphenhydramine hydrochloride</t>
  </si>
  <si>
    <t>2-Benzhydryloxy-N,N-dimethylethanamine;hydrochloride</t>
  </si>
  <si>
    <t>C17H22ClNO</t>
  </si>
  <si>
    <t>CN(C)CCOC(C1=CC=CC=C1)C2=CC=CC=C2.Cl</t>
  </si>
  <si>
    <t xml:space="preserve">0, 156, 313, 625, 1250, or 2500 ppm corresponding to approximately 0, 7.8, 15.7, 31.3, 662.50, or 125 mg/kg bw/day
</t>
  </si>
  <si>
    <t xml:space="preserve">The final mean body weights of rats that received 1,250 or 2,500 ppm were 12% or 37% lower than that of controls for males and 17% or 32% lower for females. At week 7, significantly lower feed consumption was seen in both sexes at 2500 ppm, but at week 13 significantly higher feed consumption was seen at 2500 ppm compared to controls. The final mean body weight of female rats that received 625 ppm was 9% lower than that of controls. Increased activity was observed for all male and female rats that received 1,250 and 2,500 ppm. Moderate aggression, rough coats, and humped backs were observed for all rats that received 2,500 ppm. Cytoplasmic vacuolization of the liver, characteristic of fat accumulation, was observed in 10/10 males and 5/10 females that received 2,500 ppm and in all rats that received 1,250, 625, and 313 ppm. The severity of this change increased with increased dose.
</t>
  </si>
  <si>
    <t xml:space="preserve">National Toxicology Program. (1989). NTP Toxicology and carcinogenesis studies of diphenhydramine hydrochloride (CAS No. 147-24-0) in F344/N rats and B6C3F1 mice (feed studies). National Toxicology Program technical report series, 355, 1-176. Available from NTP at https://ntp.niehs.nih.gov/ntp/htdocs/lt_rpts/tr355.pdf
</t>
  </si>
  <si>
    <t>6028-61-1</t>
  </si>
  <si>
    <t>Dipropyl trisulfide</t>
  </si>
  <si>
    <t>1-(Propyltrisulfanyl)propane</t>
  </si>
  <si>
    <t>C6H14S3</t>
  </si>
  <si>
    <t>CCCSSSCCC</t>
  </si>
  <si>
    <t>1N,2N,3N,4N,6N,7N,9N,10N,23Y,24N,25N,26bY,27N,28n(iv)Y</t>
  </si>
  <si>
    <t>0 or 4.8 mg/kg bw/day</t>
  </si>
  <si>
    <t>Morgareidge and Oser, 1970</t>
  </si>
  <si>
    <t>546-80-5</t>
  </si>
  <si>
    <t>Alpha-Thujone</t>
  </si>
  <si>
    <t>(1S,4R,5R)-4-methyl-1-propan-2-ylbicyclo[3.1.0]hexan-3-one</t>
  </si>
  <si>
    <t>C[C@@H]1[C@H]2C[C@]2(CC1=O)C(C)C</t>
  </si>
  <si>
    <t>0, 5, 10, or 20 mg/kg 6 times a week. Dosing schedule (6/7) adjusted dose elevels are 0, 4, 9, or 17 mg/kg bw/day.</t>
  </si>
  <si>
    <t>Convulsions</t>
  </si>
  <si>
    <t>There were 3 deaths in females and 1 in males associated with convulsions at the top dose level. The NOEL for convulsions was reported to be 10 mg/kg in males and 5 mg/kg in females.</t>
  </si>
  <si>
    <t>Margaria, 1963</t>
  </si>
  <si>
    <t>123482-23-5</t>
  </si>
  <si>
    <t>(Z)-but-2-enedioic acid;5-chloro-2,2-dimethyl-N-[(1S,5R)-8-methyl-8-azabicyclo[3.2.1]octan-3-yl]-3H-1-benzofuran-7-carboxamide</t>
  </si>
  <si>
    <t>C23H29ClN2O6</t>
  </si>
  <si>
    <t>C3C(NC(C1=C2C(=CC(Cl)=C1)CC(C)(C)O2)=O)CC4CCC3N4C</t>
  </si>
  <si>
    <t>1N,2N,3N,4N,6N,7aY,8N,11N,12N,13N,15N,16N,17N,18bY,28N,47N</t>
  </si>
  <si>
    <t>Nasogastric intubation</t>
  </si>
  <si>
    <t>0, 3, 10, or 25 mg/kg bw/day expressed as free base in publication, but the maleate was administered. These doses with the maleate are 0, 4, 13, or 33 mg/kg bw/day.</t>
  </si>
  <si>
    <t>Clinical signs of toxicity characterized by salivation, diarrhea or soft stools, and/or emesis occurred in animals that received 10 or 25 mg/kg of zatosetron. One monkey in the high-dose group and one in the middle-dose group died as a result of intratracheal administration of the compound. The death of another monkey in the high-dose group was associated with an unexpectedly high (3-fold the mean plasma Cmax value in surviving females in this group) plasma level of zatosetron as indicated by postmortem analysis of heart blood. Animals of both sexes in all treatment groups gained weight at a slightly reduced rate when compared to control monkeys. Depressed appetite occurred in some monkeys in all treatment groups but was most evident in those receiving 25 mg/kg. Evaluation of ECG's indicated that treatment with zatosetron did not produce any rhythm or conduction disturbances. However, there was a mild increase in the Q-Tc interval throughout the treatment period at 4 hours postdosing in monkeys in the middle- and high-dose groups and a slight increase prior to dosing in animals in the high-dose group. Mean plasma Cmax and AUC(0–24 hr) values on Day 360 were dose proportional for zatosetron and for the N-demethylated metabolite in both sexes over the dose range tested. The mean t1/2 (elimination phase) for the plasma disappearance of zatosetron ranged from 3.4 to 7.2 hr in males and from 2.3 to 6.8 hr in females. Hematology, urinalysis, and clinical chemistry parameters were unaffected by treatment. There were no treatment-related gross or microscopic alterations or changes in organ weights. With the exception of mild effects on body weight gain, there was no evidence of chronic toxicity in monkeys given 3 mg/kg zatosetron daily for 1 year.</t>
  </si>
  <si>
    <t>Bendele et al., 1995</t>
  </si>
  <si>
    <t>Bendele, A., Means, J., Shoufler, J., Schmalz, C., Hanasono, G., Symanowski, J., &amp; Adams, E. (1995). Chronic toxicity of zatosetron, a 5-HT3 receptor antagonist, in rhesus monkeys. Drug and chemical toxicology, 18(1), 61-82.</t>
  </si>
  <si>
    <t>2050-87-5</t>
  </si>
  <si>
    <t>Diallyl trisulfide</t>
  </si>
  <si>
    <t>Allitridin; Trisulfide, di-2-propenyl; 3-(Prop-2-enyltrisulfanyl)prop-1-ene</t>
  </si>
  <si>
    <t>C6H10S3</t>
  </si>
  <si>
    <t>C=CCSSSCC=C</t>
  </si>
  <si>
    <t>4.6 mg/kg bw/day</t>
  </si>
  <si>
    <t>123-73-9</t>
  </si>
  <si>
    <t>2-Butenal</t>
  </si>
  <si>
    <t>Crotonaldehyde; Crotonal; (E)-but-2-enal</t>
  </si>
  <si>
    <t>C4H6O</t>
  </si>
  <si>
    <t>C(=O)C=CC</t>
  </si>
  <si>
    <t>1.8</t>
  </si>
  <si>
    <t>0, 2.5, 5, 10, 20, or 40 mg/kg bw/day on 5 days/week for 13 weeks. Dosing schedule (5/7) adjusted dose levels: 0, 1.8, 3.6, 7.1, 14, or 29 mg/kg bw/day</t>
  </si>
  <si>
    <t>IARC: Dose-related mortality was observed in rats at doses at and above 5 mg/kg bw/day. Dose-related lesions of the forestomach (hypertension, inflammation, hyperkeratosis and/or necrosis) were seen in rats at and above 10 mg/kg bw/day. Acute inflammation of the nasal cavity was seen in rats at and above 5 (males) and 20 mg/kg bw/day (females). Note, in the IPCS document the oposite was stated: acute inflammation of the nasal cavity was seen in rats at and above 5 (females) and 20 mg/kg bw/day (males).</t>
  </si>
  <si>
    <t>Wolfe et al., 1987</t>
  </si>
  <si>
    <t>43121-43-3</t>
  </si>
  <si>
    <t>Bayleton</t>
  </si>
  <si>
    <t>Triadimefon; 1-(4-Chlorophenoxy)-3,3-dimethyl-1-(1H-1,2,4-triazol-1-yl)-2-butanone</t>
  </si>
  <si>
    <t>C14H16ClN3O2</t>
  </si>
  <si>
    <t>CC(C)(C)C(=O)C(N1C=NC=N1)OC2=CC=C(C=C2)Cl</t>
  </si>
  <si>
    <t>0, 50, 500, or 5000 ppm corresponding to approximately 0, 2.5, 25, and 250 mg/kg bw/day</t>
  </si>
  <si>
    <t>Body weight gain and hematological</t>
  </si>
  <si>
    <t xml:space="preserve">A decrease in body weight gain, erythrocyte count, and hemoglobin level was observed at 500 ppm. At 5000 ppm, cyclic decreases in food consumption accompanied by violent motor reactions were observed. Decreased body weight gain, increased mortality, decreased hemoglobin, decreased hematocrit and thrombocyte count, and increased cholesterol were observed at the high dose. </t>
  </si>
  <si>
    <t>Mobay Chemical, 1978</t>
  </si>
  <si>
    <t>5160-02-1</t>
  </si>
  <si>
    <t>Brilliant Red</t>
  </si>
  <si>
    <t>D and C Red No. 9; Pigment Red 53:1; Brilliant Red; Lake Red CBA; C.I. Pigment Red 53; Barium(2+);5-chloro-2-[(2-hydroxynaphthalen-1-yl)diazenyl]-4-methylbenzenesulfonate. MW: 888.94 divided by 2 due to two identical subunits.</t>
  </si>
  <si>
    <t>C34H24BaCl2N4O8S2</t>
  </si>
  <si>
    <t>CC1=CC(=C(C=C1Cl)S(=O)(=O)[O-])N=NC2=C(C=CC3=CC=CC=C32)O.CC1=CC(=C(C=C1Cl)S(=O)(=O)[O-])N=NC2=C(C=CC3=CC=CC=C32)O.[Ba+2]</t>
  </si>
  <si>
    <t>1N,2N,3N,4Y,5aY,6N,7aY,8N,33N,34N,35N,47a(ii)Y. Halogenated fragment:35 to 43N,44N,45Y,46N,47c(Class II), other fragment:35 to 43N,44N45Y,46N,47N(Class IV)</t>
  </si>
  <si>
    <t>0, 150, 1000, or 5000 ppm corresponding to approximately 0, 3.75, 25, or 125 mg/kg bw/day.</t>
  </si>
  <si>
    <t>Splenomegaly and destruction of red blood cells occurred with 1000 and 5000 ppm, increased liver weights with 5000 ppm. No neoplasia observed. NOEL assigned to 3.75 mg/kg bw/day.</t>
  </si>
  <si>
    <t>78587-05-0</t>
  </si>
  <si>
    <t>Savey</t>
  </si>
  <si>
    <t>Hexythiazox, (4S,5S)-5-(4-chlorophenyl)-N-cyclohexyl-4-methyl-2-oxo-1,3-thiazolidine-3-carboxamide</t>
  </si>
  <si>
    <t>C17H21ClN2O2S</t>
  </si>
  <si>
    <t>C[C@H]1[C@@H](SC(=O)N1C(=O)NC2CCCCC2)C3=CC=C(C=C3)Cl</t>
  </si>
  <si>
    <t>0, 100, 500, or 5000 ppm equivalent to 0, 2.9, 13.1, or 153 mg/kg bw/day for males and 0, 3.2, 13.9, or 148 mg/kg bw/day for females</t>
  </si>
  <si>
    <t>Endocrine</t>
  </si>
  <si>
    <t>Body weight gain was reduced at the high dose levels. Alkaline phosphatase was reduced in high-dose males and females. The NOEL for savey in beagle dogs was 100 ppm (2.5 mg/kg/day) based on adrenal cortex hypertrophy in both sexes at 500 and 5000 ppm (12.5 and 125 mg/kg/day). Adrenal weight was increased in both sexes of the high-dose dogs. Significant relative liver weight increase and liver hypertrophy were reported in the high-dose males. JMPR: The NOAEL in this study is 100 ppm, equal to 2.87 mg/kg (males) and 3.17 mg/kg (females). Note: 2-year rat study had similar NOAEL: 60 ppm, equal to 3.2 and 4.2 mg/kg bw/day for males and females respectively. EFSA: the dog is the most sensitive species.</t>
  </si>
  <si>
    <t>du Pont, 1984</t>
  </si>
  <si>
    <t>93106-60-6</t>
  </si>
  <si>
    <t>Enrofloxacin</t>
  </si>
  <si>
    <t>Baytril; 1-Cyclopropyl-7-(4-ethylpiperazin-1-yl)-6-fluoro-4-oxoquinoline-3-carboxylic acid</t>
  </si>
  <si>
    <t>C19H22FN3O3</t>
  </si>
  <si>
    <t>CCN1CCN(CC1)C2=C(C=C3C(=C2)N(C=C(C3=O)C(=O)O)C4CC4)F</t>
  </si>
  <si>
    <t>Study 1: 0, 100, or 500 mg/kg feed (equal to 0, 5.3, or 26 mg/kg bw/day for males and 0, 7.2, or 36 mg/kg bw/day for females, respectively). Study 2 (limited to establish NOEL): 0, 10, or 50 mg/kg feed (equal to 0, 0.6, or 2.9 mg/kg bw/day for males and 0, 0.7, or 3.5 mg/kg bw/day for females, respectively)</t>
  </si>
  <si>
    <t>Bile duct</t>
  </si>
  <si>
    <t xml:space="preserve">At terminal sacrifice, an increased number of males had swollen livers. Sclerotic bile duct hyperplasia was more common in both males and females treated with enrofloxacin than in control animals.  The incidence was statistically significantly increased in the 100 and 500 mg/kg feed groups after 52 weeks of treatment, and in males and females at 500 mg/kg feed after 104 weeks of treatment. The total number of females affected was markedly less than the number of males. A second limited scope study was conducted to establish a NOEL for the treatment-related bile duct hyperplasia observed in previous (multiple!) chronic studies. In study 2, the incidence and severity of bile duct hyperplasia in the exposed female and male rats were comparable with the controls. The NOEL was 50 ppm (equal to 2.9 mg/kg bw/day).
</t>
  </si>
  <si>
    <t>Leser, 1992 &amp; 1993</t>
  </si>
  <si>
    <t>2425-06-1</t>
  </si>
  <si>
    <t>Captafol</t>
  </si>
  <si>
    <t>Difolatan; Merpafol; Folcid; and Arborseal; 2-(1,1,2,2-Tetrachloroethylsulfanyl)-3a,4,7,7a-tetrahydroisoindole-1,3-dione</t>
  </si>
  <si>
    <t>C10H9Cl4NO2S</t>
  </si>
  <si>
    <t>ClC(Cl)C(Cl)(Cl)SN1C(=O)C2CC=CCC2C1=O</t>
  </si>
  <si>
    <t>CR Crl:CD</t>
  </si>
  <si>
    <t>Target: 0, 75, 300, or 1200 ppm. Actual: 0, 56, 241, or 1096 ppm corresponding to approximately 0, 2.8, 12, or 55 mg/kg bw/day.</t>
  </si>
  <si>
    <t>The highest concentration was associated with statistically significant increases in renal tubular cell adenomas/carcinomas in male rats and carcinomas in females rats. Liver neoplastic nodules and mammary gland fibroadenomas also were increased significantly in high-concentration females. The highest concentration appeared to be high enough to evaluate carcinogenic activity without being overly toxic, based on findings of reductions in body weight gain of -10 to -12% in both sexes throughout the study, as well as on renal tubular epithelial cell hyperplasia, increased renal megalocytic cells, and nonneoplastic stomach lesions. EPA IRIS NOEL is 2.8 mg/kg bw/day.</t>
  </si>
  <si>
    <t>Cox et al., 1983</t>
  </si>
  <si>
    <t xml:space="preserve"> 1107-26-2</t>
  </si>
  <si>
    <t xml:space="preserve">Beta-apo-8'-carotenal </t>
  </si>
  <si>
    <t xml:space="preserve">Food orange No. 6; C.I. Food Orange 6; Apocarotenal; (2E,4E,6E,8E,10E,12E,14E,16E)-2,6,11,15-Tetramethyl-17-(2,6,6-trimethyl-1-cyclohexen-1-yl)-2,4,6,8,10,12,14,16-heptadecaoctaenal </t>
  </si>
  <si>
    <t>C30H40O</t>
  </si>
  <si>
    <t>CC1=C(C(CCC1)(C)C)/C=C/C(=C/C=C/C(=C/C=C/C=C(\C)/C=C/C=C(\C)/C=O)/C)/C</t>
  </si>
  <si>
    <t>0, 10, 30, or 100 mg/kg bw/day</t>
  </si>
  <si>
    <t xml:space="preserve">Statistically significant increases in white blood cells and some of the associated parameters were seen in males receiving 30 and 100 mg/kg bw/day. Minor increases were seen in AST and ALT levels in females at 100 mg/kg bw/day. These differences were not evident after the recovery phase. Administration of β-apo-8’-carotenal in the diet was associated with eosinophilic droplets in the kidneys of both sexes at 10 mg/kg bw/day and above, multinucleate hepatocytes in the liver of females at 30 mg/kg bw/day and above, and with increased numbers of inflammatory cell foci in the liver of females at 100 mg/kg bw/day. The finding of eosinophilic droplets at 10 and 30 mg/kg bw/day was minimal in degree in all affected animals and, in the absence of other changes in the kidney, was considered by the authors not to be an adverse effect. 
</t>
  </si>
  <si>
    <t>Edwards J, Evers R, Perry C, Shearer J, Schierle J, Decker-Ramanzina N, 2007. 13-week toxicity study incorporating neurotoxicity screen in rats with administration by the diet with a 4 week recovery period (2007) Charles River Laboratories Study No: 457761 – DSM Nutritional Products. Available from EFSA Journal: EFSA Panel on Food Additives and Nutrient Sources added to Food (ANS). (2012). Scientific Opinion on the re‐evaluation of β‐apo‐8’‐carotenal (E 160e) as a food additive. EFSA Journal, 10(3), 2499.</t>
  </si>
  <si>
    <t>57-68-1</t>
  </si>
  <si>
    <t>Sulfadimidine</t>
  </si>
  <si>
    <t>Sulfamethazine, 4-amino-N-(4,6-dimethylpyrimidin-2-yl)benzenesulfonamide</t>
  </si>
  <si>
    <t>C12H14N4O2S</t>
  </si>
  <si>
    <t>CC1=CC(=NC(=N1)NS(=O)(=O)C2=CC=C(C=C2)N)C</t>
  </si>
  <si>
    <t>0, 10, 40, 600, 1200, or 2400 ppm equivalent to 0, 0.6, 2.4, 29.8, 59.7, or 121.4 mg/kg bw/day for females and 0, 0.5, 2.2, 26.3, 52.5, or 105.0 mg/kg bw/day for males</t>
  </si>
  <si>
    <t>Multiple (Thyroid)</t>
  </si>
  <si>
    <t>Fullerton study: Male and female rats fed sulfadimidine at 1200 or 2400 ppm for 12, 18, or 24 months showed significantly greater thyroid weights when compared to controls. The serum T3 levels were not significantly different for males or females after any exposure period. Serum T4 levels were significantly lower for females dosed at 1200 or 2400 ppm for 18 months and for males dosed at 600, 1200, or 2400 ppm for 24 months. However, the decrease in serum T4 levels did not show a consistent dose response trend. The serum TSH levels were not significantly different for males or females after any exposure period. There no significant differences in T3 uptake for males or females after any exposure period. The authors reported a significant decrease in the total thyroid hormone to pituitary hormone ratio (T3 + T/TSH) in male and female animals receiving doses of sulfadimidine of 600 ppm and above for 18 and 24 months, except for females dosed at 2400 ppm for 24 months. Littlefield study (same dose levels and duration): There was a significant trend for increased thyroid weight in both sexes and at each sacrifice interval, except for females at 24 months. Significant differences from the controls in thyroid weight were seen in all 2400 ppm dose groups except the females at 24 months and the males at 18 and 24 months. The liver weight was depressed at 24 months in females at the 2400 ppm dose and in males at the 1200 and 2400 ppm dose. The heart weight was depressed at 24 months in females at all doses. The kidney weight was depressed at 24 months in both sexes in the 600, 1200, and 2400 ppm dose groups. Calculation of organ/body weight ratios showed differences that correlated with the changes in absolute weight. In addition, the authors stated that the brain/body weight ratio at 24 months was significantly different in both males and females at all dose levels, but the data were not included in the report. The body weight gain was similar in all groups for approximately 20 weeks, at which time the rate of gain in the high dose group animals decreased and their body weights from this point to the end of the study were less than the other groups. From approximately 65 weeks until the end of the study, the average body weight of the control group was greater than any of the dosed groups. There was no significant difference in food consumption on a body weight basis between any of the groups. The dosed animals had a lower mortality rate than the control group. Histopathological examination of the tissues revealed a neoplastic response only in the thyroid gland. In females scheduled for sacrifice at 18 months, follicular cell adenomas were observed only in the 40 and 2400 ppm dose groups. The incidence rate was 7% in both groups. In males scheduled for sacrifice at 18 months, follicular cell adenomas were observed in only the control, 600 ppm, and 2400 ppm dose groups, with incidence rates of 7, 7, and 14%, respectively. The report of the Pathology Working Group on this study is not yet available. Since mortality in the control animals was higher than in the dosed animals, the question arises as to whether a larger number of control animals might have developed tumors of the thyroid had they lived as long as the dosed animals. To examine this question the data for only those animals that were sacrificed at 24 months were analyzed. These data are shown in Table 3. In the thyroid gland of both males and females, dose responses were noted for increases in follicular cell hyperplasia, focal cellular changes of the follicular cell, and follicle cyst (multilocular).</t>
  </si>
  <si>
    <t>Fullerton et al., 1987; Littlefield, 1988</t>
  </si>
  <si>
    <t>91-15-6</t>
  </si>
  <si>
    <t>o-Phthalodinitrile</t>
  </si>
  <si>
    <t>1,2-Benzenedicarbonitrile; 1,2-Dicyanobenzene; 1,2-Benzodinitrile; o-Benzenedinitrile; Benzene-1,2-dicarbonitrile</t>
  </si>
  <si>
    <t>C1=CC=C(C(=C1)C#N)C#N</t>
  </si>
  <si>
    <t xml:space="preserve">0, 3, 8, or 25 mg/kg bw/day in males, and 0, 3, 10, or 30 mg/kg bw/day in females </t>
  </si>
  <si>
    <t xml:space="preserve">A reduced body weight gain (body weights were 87 % and 80 % compared to controls for males and females, respectively at the end of the study), which correlated to a reduced feed consumption, was observed in both sexes of high dose group. Histopathological examination indicated kidney lesions (hyaline droplet formation in tubules) in males of 8 and 25 mg/kg/day groups but this change was considered to be a species-specific change as observed in MHW study. During FOB, the substance caused a significant increase in motor activity in males of the high dose group and in females of the high and intermediated dose group but no macroscopical or neurohistopathological correlations were found in the central and peripheral nervous system. In opthalmological evaluations, clouding of the lens (focal cataracts involving posterior cortex at the junction of suture lines in 60 % of high dosed males and females and in 20 % of mid dose females) was detected at the end of the study in both sexes of the high dose group and in some females in the intermediate dose group, an effect that was not evident after 4 weeks. The cataracts were not extensive enough to decrease vision at the time of examination The NOAELs are considered to be 8 mg/kg/day in male and 3 mg/kg/day in female. Note: In a reproductive/developmental study, a NOAEL of 6 mg/kg bw/day was establsihed. </t>
  </si>
  <si>
    <t>BG Chemie, 1995</t>
  </si>
  <si>
    <t>119-65-3</t>
  </si>
  <si>
    <t>Isoquinoline</t>
  </si>
  <si>
    <t xml:space="preserve">2-Azanaphthalene
</t>
  </si>
  <si>
    <t>C9H7N</t>
  </si>
  <si>
    <t>C1=CC=C2C=NC=CC2=C1</t>
  </si>
  <si>
    <t>0, 0.03, 0.3, or 3 mg/kg bw/day</t>
  </si>
  <si>
    <t>Kojima, 2006</t>
  </si>
  <si>
    <t>34256-82-1</t>
  </si>
  <si>
    <t>Acetochlor</t>
  </si>
  <si>
    <t>2-Chloro-N-(ethoxymethyl)-N(2-ethyl-6-methylphenyl)acetamide</t>
  </si>
  <si>
    <t>C14H20ClNO2</t>
  </si>
  <si>
    <t>CCC1=CC=CC(=C1N(COCC)C(=O)CCl)C</t>
  </si>
  <si>
    <t>0, 2, 10, or 50 mg/kg bw/day</t>
  </si>
  <si>
    <t>Systemic toxicity was evident at 10 and 50 mg/kg bw/day in both male and female dogs. Symptoms included excessive salivation and abnormal shaking of the head. At 50 mg/kg-day, significant increases in alanine aminotransferase (ALT), gamma-glutamyl transpeptidase, and ornithine carbamyl transferase were observed in male and female dogs over the course of treatment. At 10 mg/kg- day, histopathological changes were observed only in the kidneys, epididymides, and testes of males. Kidney changes consisted of interstitial nephritis and chronic vasculitis. Hypospermia of the epididymides and seminiferous tubule degeneration were reported at 10 mg/kg-day. Testicular toxicity, evident at both 10 and 50 mg/kg-day, consisted of decreased relative testes weight, atrophy, and degeneration of seminiferous tubules and hypospermia. Renal toxicity was evident at 50 mg/kg-day after 24 weeks of treatment as evidenced by increased water intake, urinary volume, and significantly increased blood urea and creatinine values. This was accompanied by renal histopathology consisting hyperplasia in the collecting duct, transitional cell hyperplasia, cortical atrophy with fibrosis and scarring accompanied by chronic vasculitis, interstitial nephritis, dilatation of Bowman's space, and deposition of lipofuscin pigment in cortical tubules. Significant neurological effects were also evident at 50 mg/kg-day and consisted of abnormal head movements; stiffness and rigidity of the hindlimbs; ataxia; tremor; depressed righting, hopping, and flexor reflexes; and exaggerated tonic neck reflex. These neurologic symptoms were accompanied by histopathological findings in the vermis cerebellum.</t>
  </si>
  <si>
    <t>ICI Inc., 1988</t>
  </si>
  <si>
    <t>31431-39-7</t>
  </si>
  <si>
    <t>Mebendazole</t>
  </si>
  <si>
    <t>Vermox; Telmin; Mebenvet; Methyl N-(6-benzoyl-1H-benzimidazol-2-yl)carbamate</t>
  </si>
  <si>
    <t>C16H13N3O3</t>
  </si>
  <si>
    <t>COC(=O)NC1=NC2=C(N1)C=C(C=C2)C(=O)C3=CC=CC=C3</t>
  </si>
  <si>
    <t>0, 2.5, 10, or 40 mg/kg 6 days a week. Dosing schedule (6/7) adjusted dose levels are 0, 2.14, 8.6, or 34.3 mg/kg bw/day.</t>
  </si>
  <si>
    <t>Liver weight were significantly increased in the 10 mg/kg bw group but not in the 40 mg/kg bw group. There were considerable fluctuations in haematology and clinical chemistry values but no dose related trends. In the 13-week study at 10 mg/kg bw haemoglobin and erythrocyte counts were reduced, serum alkaline phosphatase, bilirubin, cholesterol, and total protein concentrations significantly increased and the relative liver weight was significantly increased. Similar, though less marked effects were seen in the group given 0.63 mg/kg for 7 weeks increased to 40 mg/kg be for the last 6 weeks. Based on the combined effects from this study, the NOAEL will be placed at 2.5 mg/kg bw, same as in the 13-week dog study.</t>
  </si>
  <si>
    <t>39515-41-8</t>
  </si>
  <si>
    <t>Fenpropathrin</t>
  </si>
  <si>
    <t>Danitol; [cyano-(3-phenoxyphenyl)methyl] 2,2,3,3-tetramethylcyclopropane-1-carboxylate</t>
  </si>
  <si>
    <t>C22H23NO3</t>
  </si>
  <si>
    <t>CC1(C(C1(C)C)C(=O)OC(C#N)C2=CC(=CC=C2)OC3=CC=CC=C3)C</t>
  </si>
  <si>
    <t>0, 100, 250, or 750 ppm corresponding to 0, 2.5, 6.25 or 18.75 mg/kg bw/day</t>
  </si>
  <si>
    <t>Tremors</t>
  </si>
  <si>
    <t>One dog, a male from the 750-ppm dose group, did not survive the study. This animal was found dead during week 32 and it was reported that prior to death, this dog was languid, thin and exhibited clinical signs of ataxia, tremor, polypnea and excessive salivation. Incidences of ataxia in both sexes and languid behavior were observed at 750 ppm. Incidences of tremor also were observed in the 250 ppm and 750 ppm groups. No other significant effects were noted. Therefore, based on tremors, the LEL for systemic toxicity is 250 ppm (6.25 mg/kg-day).</t>
  </si>
  <si>
    <t>Sumitomo Chemical Co., Ltd., 1984</t>
  </si>
  <si>
    <t>91-60-1</t>
  </si>
  <si>
    <t>2-Naphthalenethiol</t>
  </si>
  <si>
    <t>Naphthalene-2-thiol; 2-Mercaptonaphthalene; 2-Thionaphthol</t>
  </si>
  <si>
    <t>C10H8S</t>
  </si>
  <si>
    <t>C1=CC=C2C=C(C=CC2=C1)S</t>
  </si>
  <si>
    <t xml:space="preserve">0 or 3.42 mg/kg bw/day (single dose study)
</t>
  </si>
  <si>
    <t>556-61-6</t>
  </si>
  <si>
    <t>Methyl isothiocyanate</t>
  </si>
  <si>
    <t>Isothiocyanatomethane; MITC</t>
  </si>
  <si>
    <t>C2H3NS</t>
  </si>
  <si>
    <t>CN=C=S</t>
  </si>
  <si>
    <t>0, 2, 10, or 50 ppm. Study author: 10 ppm=0.514 mg/kg bw/day in males and 0.746 mg/kg bw/day in females. ECHA dose levels: 0, 0.08, 0.37, and 1.6 mg/kg bw/day for males and 0, 0.12, 0.56, and 2.65 mg/kg bw/day for females</t>
  </si>
  <si>
    <t xml:space="preserve">ECHA and EFSA: White blood cell parameters, histopathological findings such  as bone marrow hyperplasia, increased kidney microcalculi,  liver effects, and spleen hyperplasia/increased haematopoiesis were reported at the highest dose (1.6 mg/kg bw/day) and could be related to MITC exposure. </t>
  </si>
  <si>
    <t>Schering, 1990</t>
  </si>
  <si>
    <t>5707-69-7</t>
  </si>
  <si>
    <t>Drazoxolon</t>
  </si>
  <si>
    <t>Drazoxolone; Ganocide; Sopracol; (4Z)-4-[(2-chlorophenyl)hydrazinylidene]-3-methyl-1,2-oxazol-5-one</t>
  </si>
  <si>
    <t>C10H8ClN3O2</t>
  </si>
  <si>
    <t>CC1=C(C(=O)ON1)N=NC2=CC=CC=C2Cl</t>
  </si>
  <si>
    <t>1N,2N,3N,4N,6N,71Y,8N,11N,12N,13N,15N,16N,17Y,19N,20fY,47N</t>
  </si>
  <si>
    <t>SPF Albino</t>
  </si>
  <si>
    <t>0, 30, 100, or 300 ppm corresponding to approximately 0, 1.5, 5, and 15 mg/kg bw/day</t>
  </si>
  <si>
    <t>At 100 and 300 ppm rats gained less weight and ate less food than controls. Some of this reduction in body-weight gain may be attributed to the unpalatable nature of the compound in the diet. Male bw at 300 ppm was 15.5% less than controls and female bw was 15.7% less than that of controls. At 100 ppm the % differences between the body weight of treated and untreated animals was below 10%. Slight roughening of the fur was noted in the rats receiving 300 ppm, but not in the other groups.</t>
  </si>
  <si>
    <t>Clark and McElligott, 1969</t>
  </si>
  <si>
    <t>Clark, D. G., &amp; McElligott, T. F. (1969). Acute and short-term toxicity of drazoxolon (4-(2-chlorophenylhydrazone)-3-methyl-5-isoxazolone). Food and cosmetics toxicology, 7, 481-491.</t>
  </si>
  <si>
    <t>110-00-9</t>
  </si>
  <si>
    <t>Furan</t>
  </si>
  <si>
    <t xml:space="preserve">Divinylene oxide
</t>
  </si>
  <si>
    <t>C4H4O</t>
  </si>
  <si>
    <t>C1=COC=C1</t>
  </si>
  <si>
    <t>1.4</t>
  </si>
  <si>
    <t>0, 4, 8, 15, 30, or 60 mg/kg bw for females and 0, 2, 4, 8, 15, or 30 mg/kg bw 5 days/week. Dosing schedule (5/7) adjusted dose levels are 0, 1.4, 2.9, 5.7, 10.7, or 21.4 mg/kg bw/day for males.</t>
  </si>
  <si>
    <t xml:space="preserve">Clinical signs of toxicity were, for the most part, confined to male and female rats and female mice in the high-dose (60 mg/kg) group. High-dose male and female rats and high-dose (30 mg/kg) male mice had treatment-related reduced rates of body weight gain. In rats, histopathologic examination revealed a dose-related increased severity in liver lesions; lesions observed at the 4 mg/kg dose level were considered "minimal to mild." Measurement of relative organ weights revealed a dose-related increase in liver size in all treated groups of males and in all but the lowest dose (4 mg/kg) groups of female rats. In mice, relative organ weight measurements suggest that treatment-related increases in liver weight occurred in male mice at doses greater than or equal to 15 mg/kg and in females at doses greater than or equal to 30 mg/kg. Upon histopathologic examination, toxic hepatitis of dose- related severity was noted in male mice at doses greater than or equal to 8 mg/kg and in female mice at doses greater than or equal to 15 mg/kg. Doses of 2 and 4 mg/kg/day were without toxic effect. Examination of the NTP data indicated that the rat study failed to define a threshold for toxic hepatitis, the major lesion in the target organ for the toxicity of furan. The mouse study (NTP) indicated a threshold for toxic hepatitis, in that 2 and 4 mg/kg were doses in males at which lesions did not occur; mild lesions of toxic hepatitis occurred at 8 mg/kg. In females, lesions of toxic hepatitis were absent at 8 mg/kg and present at 15 mg/kg. Considering these data together, a dose of 2 mg/kg/day is a reasonable choice for the NOAEL. Since treatment was performed 5 days/week, the 2 mg/kg dose can be transformed to an equivalent dose of 1.4 mg/kg/day. </t>
  </si>
  <si>
    <t>7-Acetyl-1,1,3,4,4,6-hexamethyl-1,2,3,4-tetrahydronaphthalene</t>
  </si>
  <si>
    <t>AHTN; Tonalide; Acetyl hexamethyl tetralin; 1-(3,5,5,6,8,8-Hexamethyl-6,7-dihydronaphthalen-2-yl)ethanone</t>
  </si>
  <si>
    <t>Cc1cc2c(cc1C(=O)C)C(CC(C2(C)C)C)(C)C</t>
  </si>
  <si>
    <t>0, 1.6, 5.0, 15.2. or 50.9 mg/kg bw/day for males and 0, 1.5, 5.1, 15.1, or 50.7 mg/kg bw/day for females</t>
  </si>
  <si>
    <t>There were no adverse effects revealed upon clinical examination or following extensive histopathological examinations. A statistically significant decrease in body weight gain was observed in both sexes in the high dose group only. A green to dark brown coloration in the livers and mesenteric lymph nodes was also seen in high dose animals. At the end of the treatment-free period, the color change was almost completely reversed. A green coloration of the lacrimal glands in females, but not males, was also seen in 8/12, 4/15 and in 1 female given 50, 15 and 5 mg/kg body weight/day, respectively. This green color was still present in 2/3 of the high dose females after the treatment-free period. Author NOEL: 1.5 mg/kg bw/day. ECHA: "In summary, the highest dose level of AHTN of 50 mg/kg bw/day clearly elicited adverse effects. The observations at this dose level point to reduced weight gain, signs of haematotoxicity and pigmentation of livers, mesenteric lymph nodes and, in females only, lachcrymal glands, but there were no histopathological findings in these, or in any other organs, including reproductive organs. At the end of the treatment-free period, the haematological and biochemistry parameters had returned to control values and the green to dark brown colouration in the livers and mesenteric lymph nodes was almost completely reversed. The green colouration of the lachcrymal glands, however, was still present. The evidence of toxicity is less consistent at lower doses. Some of the changes observed in the highest dose group in the haematological and biochemistry parameters were also observed at lower doses. Although all values for these parameters were within the range of historical controls, for some a dose-response was seen (mainly at 15 and 50 mg/kg bw/day). At lower doses the pigmentation of livers and mesenteric lymph nodes was not observed, whereas the green coloured lachrymal glands were also seen in females given 15 and 5 mg/kg bw/day, but again without associated histopathological findings. Although the tissue discolouration observed at levels down to 5 mg/kg bw/day is clearly a
treatment-related and undesirable effect, this effect is not considered adverse for the following reasons:
• in none of the tissues where the colouration was observed (livers, mesenteric lymph nodes
and lachcrymal glands) tissue damage was seen upon histopathology, not even at the
highest dose of 50 mg/kg bw/day;
• the colouration was reversible, at least in livers and mesenteric lymph nodes;
• from the studies with microsomes by Pipino et al. (2004) it is clear that the pigment does not originate from a direct reaction of metabolites with proteins. It seems plausible that the pigment results from the reaction of photo-oxidation products with proteins and therefore is likely to be formed in tissues other than those in which the colouration was seen, and where this pigment is apparently merely sequestered. Therefore, based on the small but dose-related changes in some of the haematological and biochemistry parameters at 15 and 50 mg/kg bw/day, the NOAEL in this study is set at 5 mg/kg bw/day.</t>
  </si>
  <si>
    <t>Api et al., 2004</t>
  </si>
  <si>
    <t>61-82-5</t>
  </si>
  <si>
    <t>Amitrole</t>
  </si>
  <si>
    <t>3-Amino-1,2,4-triazole; Aminotriazole; Amitrol; 1H-1,2,4-triazol-5-amine</t>
  </si>
  <si>
    <t>C2H4N4</t>
  </si>
  <si>
    <t>C1=NNC(=N1)N</t>
  </si>
  <si>
    <t xml:space="preserve">Rat, </t>
  </si>
  <si>
    <t>0, 1, 10, and 100 ppm corresponding to approximately 0, 0.05, 0.5, and 5 mg/kg bw/day</t>
  </si>
  <si>
    <t xml:space="preserve">The decrease of survival times at 100 ppm were statistically indicative of a treatment-related effect on rats. In rats, histologic alterations (excluding tumors) indicative of an amitrole effect were seen only in thyroid and pituitary. A particular alteration in the thyroid was the very large number of cystically dilated follicles at the highest dietary level. In the pituitary, there was a dose unrelated increase in the number of hemorrhages and hyperemias as compared with the controls (cystically-dilated follicles of the thyroid: 2 at 0 ppm, 8 at 1 ppm, 4 at 10 ppm, and 108 at 100 ppm; hemorrhages or hyperemias of the pituitary: 21 at 0 ppm, 35 at 1 ppm, 26 at 10 ppm, and 36 at 100 ppm). There was a marked increase in the number of benign and malignant thyroid tumors in male and female rats fed 100 ppm, and in the number of benign pituitary tumors in 100-ppm females. The weights of thyroids from 100-ppm rats showed a significant increase.
</t>
  </si>
  <si>
    <t>Steinhoff et al., 1983</t>
  </si>
  <si>
    <t>5836-10-2</t>
  </si>
  <si>
    <t>Chloropropylate</t>
  </si>
  <si>
    <t>Chlorpropylat; Rospine; Propan-2-yl 2,2-bis(4-chlorophenyl)-2-hydroxyacetate</t>
  </si>
  <si>
    <t>C17H16Cl2O3</t>
  </si>
  <si>
    <t>C1=CC(=CC=C1C(C2=CC=C(C=C2)Cl)(C(OC(C)C)=O)O)Cl</t>
  </si>
  <si>
    <t xml:space="preserve">0, 40, or 125 ppm corresponding to approximately 0, 2, or 6.25 mg/kg bw/day
</t>
  </si>
  <si>
    <t xml:space="preserve">At 125 ppm the decrease in prostate weight, apparent already as a trend at 40 ppm, became significant. Similarly an increased incidence of chronic renal disease, and doubtful fatty changes in the liver were more commonly encountered at 125 ppm.
</t>
  </si>
  <si>
    <t>Woodard, 1966</t>
  </si>
  <si>
    <t>85-00-7</t>
  </si>
  <si>
    <t>Diquat dibromide</t>
  </si>
  <si>
    <t>C12H12Br2N2</t>
  </si>
  <si>
    <t>C1C[N+]2=CC=CC=C2C3=CC=CC=[N+]31.[Br-].[Br-]</t>
  </si>
  <si>
    <t>1N,2N,3f(viii)Y</t>
  </si>
  <si>
    <t>0, 5, 15, 75, or 375 ppm equivalent to 0, 0.19, 0.58, 2.91, or 14.88 mg/kg bw/day in males and 0, 0.24, 0.72, 3.64, or 19.44 mg/kg bw/day in females of diquat cation (MW 184.24). For the pure substance, the dose levels are 0, 9.3, 28.0, 140, or 700.5 ppm equivalent to 0, 0.35, 1.08, 5.44, or 27.8 mg/kg bw/day in males and 0, 0.45, 1.34, 6.80, or 36.3 mg/kg bw/day in females</t>
  </si>
  <si>
    <t>Eye</t>
  </si>
  <si>
    <t xml:space="preserve">With the exception of minimal lens opacity (cataracts), in 7/52 (13%) male rats and 3/41 (7%) female rats which died or were sacrificed moribund in the 5 ppm and 15 ppm groups during weeks 79-104, nothing remarkable was observed in these groups. Treatment-related effects in the 75 ppm group were: lens opacity in 4/9 (44%) males and 6/10 (60%) females which were sacrificed at week 52 (interim sacrifice); lens opacity in 19/21 (90%) males and 15/20 (75%) females, and marked or severe cataracts in 5/21 (14%) males and 7/20 (10%) females which were sacrificed at the termination of the study; lens opacity in 12/28 (43%) males and 16/30 (53%) females, and marked or severe cataracts in 4/28 (14%) males which died or were sacrificed during weeks 53-104; and extralenticular lesions (vitreous adhesions, retinal detachment and synechia) in 4-6/59 (7-10%) males and 1-3/60 (2-5%) females during the entire study. JMPR: The NOAEL was 5 ppm, based on cataractous changes seen at 15 ppm. There was no evidence of carcinogenic potential. The NOAEL for carcinogenicity was 375 ppm. ECHA &amp; EPA RED NOEL: 15 ppm. </t>
  </si>
  <si>
    <t>Colley et al., 1985</t>
  </si>
  <si>
    <t>533-74-4</t>
  </si>
  <si>
    <t>Dazomet</t>
  </si>
  <si>
    <t>3,5-Dimethyl-1,3,5-thiadiazinane-2-thione; Mylone</t>
  </si>
  <si>
    <t>C5H10N2S2</t>
  </si>
  <si>
    <t>CN1CN(C(=S)SC1)C</t>
  </si>
  <si>
    <t>0, 5, 20, 80, or 320 ppm equivalent to 0, 0.3, 1, 4, or 18 mg/kg bw/day in males and 0, 0.3, 1, 6, or 23 mg/kg bw/day in females (NRA) or  0, 0.23, 0.94, 3.81, or 16.36 mg/kg bw/day in males and 0, 0.29, 1.19, 5.09, or 21.5 mg/kg bw/day in females (EPA)</t>
  </si>
  <si>
    <t>NRA: At the high dose there was a reduction in bodyweight gain. Ophthalmoscopy was negative. Clinical chemistry and haematological examinations revealed reduced total protein, albumin, globulins, triglycerides and serum cholinesterase (80 and 320 ppm females), decreased RBCs, Hb and Hct (80 and 320 ppm females) and increased platelets (320 ppm males, 80 and 320 ppm females). At the high dose, relative liver weights were increased in males while in females there was a slightly increased incidence and severity of hepatocellular fat deposition, which was associated with vacuolation in some animals. There were no substance-related effects at 5 or 20 ppm. There was no evidence of any oncogenic effect of dazomet at any of the doses tested. The NOEL was 20 ppm (about 1 mg/kg/day) for females and 80 ppm (about 4 mg/kg/day) for males. EPA: NOAEL = 0.94 mg/kg/day and LOAEL= 3.81 mg/kg/day based on increased serum albumin, globulins, total protein, hemoglobin, hematocrit, and RBC in female rats and serum cholesterol in male rats.</t>
  </si>
  <si>
    <t>Kuhborth et al., 1989</t>
  </si>
  <si>
    <t>847565-09-7</t>
  </si>
  <si>
    <t>N-(2-(Pyridin-2-yl)ethyl)-3-p-menthanecarboxamide</t>
  </si>
  <si>
    <t xml:space="preserve">(1R,2S,5R)-5-methyl-2-(propan-2-yl)-N-[2-(pyridin-2-yl)ethyl]cyclohexanecarboxamide </t>
  </si>
  <si>
    <t>C18H28N2O</t>
  </si>
  <si>
    <t>C[C@@H]1CC[C@H]([C@@H](C1)C(=O)NCCC2=CC=CC=N2)C(C)C</t>
  </si>
  <si>
    <t xml:space="preserve">0, 5, 20, or 50 mg/kg bw/day
</t>
  </si>
  <si>
    <t xml:space="preserve">Test article-related higher liver weights were noted for the 50 mg/kg bw/day group males at the primary necropsy; however, no histological changes were found. The effect was reversible as observed in the recovery group. In females mild centrilobular hepatocellular hypertrophy was noted in the liver of some 20 (n = 3) and 50 (n = 2) mg/kg/day group (n = 10 in each group) females at the primary and one in the 50 mg/kg bw/day recovery Group (n = 5) necropsies; it was considered a non-adverse adaptive response by the authors of the study. Indeed, blood clinical chemistry did not show any signs of liver toxicity. A dose-related increase in thyroid-stimulating hormone (TSH) values of 50 % at the highest dose was noted in both males and females at the primary necropsy; values at the recovery necropsy indicated reversibility. The levels of the thyroid hormones T3, T4 and rT312 were also measured. For rT3 there was no effect in any treatment group. However, T4 (thyroxine) showed a dose-related increase (by max. 40 %) in females, but no change at all in males; again in the recovery group the effect had disappeared, indicating reversibility. For T3 only the highest dose showed a 25 % increase in both sexes similarly, which seemed reversible. By histopathology a dose-related decreased amount of colloid (scored as minimal to moderate) as well as follicular cell hypertrophy (scored as minimal to moderate) were noted in the thyroid gland of the 5, 20 and 50 mg/kg bw/day males and 5 and 50 mg/kg bw/day females. At the 5 mg/kg bw/day only minimal effects were observed in four and one rats of the male and female group, respectively. Given the ability of mild to moderate thyroid follicular hypertrophy to progress to neoplasia in rats, mild and moderate changes could be considered to be adverse. The authors, however, considered these thyroid gland effects secondary to hepatic microsomal enzyme induction, but did not provide data to support this. Indeed, induction of the UDP glucuronyltransferase (UGT) that conjugates T4 in the liver would give rise to a compensatory increase in TSH in the rat. In humans, T4 is metabolised by sulphation, and therefore the observed effect in the rat may be considered irrelevant for humans, as extensively discussed by (Capen, 2008). However, data on UGT induction have not been provided by the authors. Mild to moderate thyroid follicular hypertrophy, as observed in the 20 and 50 mg/kg bw/day groups, was considered adverse. This finding might be considered to be of negligible toxicological relevance to humans (Capen, 2008); however, the authors did not prove the proposed mechanism by measurement of UGT activity in the liver of treated animals. The EFSA Panel considered 5 mg/kg bw/day as the NOAEL when administered in the diet to rats over a period of 90 days, given the minimal thyroid changes in this dose group. </t>
  </si>
  <si>
    <t>Kirkpatrick, 2013</t>
  </si>
  <si>
    <t>5902-51-2</t>
  </si>
  <si>
    <t>Terbacil</t>
  </si>
  <si>
    <t>Sinbar; 3-Tert-butyl-5-chloro-6-methyl-1H-pyrimidine-2,4-dione; 3-Tert-butyl-5-chloro-6-methyl uracil</t>
  </si>
  <si>
    <t>C9H13ClN2O2</t>
  </si>
  <si>
    <t>CC1=C(C(=O)N(C(=O)N1)C(C)(C)C)Cl</t>
  </si>
  <si>
    <t>1N,2N,3N,4N,6N,7aY,8N,11N,12N,13N,15N,16N,17N,18Y,28N,47N</t>
  </si>
  <si>
    <t>0, 50, 250, or 2500 ppm corresponding to approximately 0, 1.25, 6.25, or 62.5 mg/kg bw/day. The highest dose tested was periodically increased from the 26th to the 46th week of the study to a final concentration of 10,000 ppm (250 mg/kg bw/day).</t>
  </si>
  <si>
    <t>The NOEL was 50 ppm (1.25 mg/kg/day) based on increased thyroid/body weight ratio, slight increase in liver weights and elevated alkaline phosphatase in dogs administered 250 ppm (6.25 mg/kg/day) and above.</t>
  </si>
  <si>
    <t>E.I. duPont de Nemours &amp; Co., 1967</t>
  </si>
  <si>
    <t>56425-91-3</t>
  </si>
  <si>
    <t>Flurprimidol</t>
  </si>
  <si>
    <t>2-Methyl-1-pyrimidin-5-yl-1-[4-(trifluoromethoxy)phenyl]propan-1-ol</t>
  </si>
  <si>
    <t>C15H15F3N2O2</t>
  </si>
  <si>
    <t>FC(F)(F)Oc1ccc(cc1)C(O)(c2cncnc2)C(C)C</t>
  </si>
  <si>
    <t>0, 25, 100, or 1000 ppm equivalent to 0, 1.8, 7.3, or 74 mg/kg bw/day for 70 days prior to mating, The animals were then bred to obtain the F1a litters. F1b were produced the same way. Following a 70 day feeding period the F1a rats were bred to obtain the F2a. After the F2a litters were weaned, the F1 parents (about 26 weeks old) were mated again to produce the F2b litters.</t>
  </si>
  <si>
    <t>No parental systemic toxicity was observed at 25 ppm (1.8 mg/kg/day) whereas an increased incidence of altered hepatocellular histology was observed in both generations of males at 100 ppm (7.3 mg/kg/day), as well as the high-dose females. Hepatocellular changes included fatty change, vacuolation and centrilobular hypertrophy (HDT only). Increased susceptibility to stress factors was observed in the first generation females. The increased evidence of stress at 100 and 1000 ppm was indicated by signs of toxicity (pallor and weakness) prior to death. Thus the NOEL and LEL for parental systemic toxicity is 25 ppm (1.8 mg/kg/day) and 100 ppm (7.3 mg/kg/day), respectively. The NOEL for reproductive toxicity is 100 ppm (7.3 mg/kg/day) and the LEL is 1000 ppm (74 mg/kg/day) based on decreased fertility (male and female) and gestation survival with an associated decrease in litter size.</t>
  </si>
  <si>
    <t>Eli Lilly &amp; Co., 1986</t>
  </si>
  <si>
    <t>107-13-1</t>
  </si>
  <si>
    <t>Acrylonitrile</t>
  </si>
  <si>
    <t>2-Propenenitrile; Vinyl cyanide; Propenenitrile; Prop-2-enenitrile</t>
  </si>
  <si>
    <t>C3H3N</t>
  </si>
  <si>
    <t>C(C=C)#N</t>
  </si>
  <si>
    <t>0, 1, 3, 10, 30, or 100 ppm in drinking water for 23 months in females and 26 months in males. These dose levels are equivalent to 0, 0.1, 0.3, 0.8, 2.5, or 8.4 mg/kg bw/day for males and 0, 0.1, 0.4, 1.3, 3.7, or 10.9 mg/kg bw/day for females</t>
  </si>
  <si>
    <t xml:space="preserve">Mortality in both males and females receiving 100 ppm was markedly greater than controls, while mortality in the males receiving 10 ppm and the females receiving 3 and 30 ppm was also significantly greater than controls. Body weights for the males and females receiving 100 ppm were consistently lower (p&lt;0.01) than the controls, while bodyweights for the males only receiving 30 ppm were significantly lower (p&lt;0.01) than the controls.Consistent, but not always statistically significant, elevations in the mean relative (to bw) liver and kidney weights were noted (p&lt;0.01) for animals receiving 100 ppm at most necropsy intervals. Mean relative heart weights were also elevated (p&lt;0.05) for this group at 18 months and termination. The increases in the mean relative weights of these organs at most necropsy intervals in animals receiving 100 ppm were considered treatment related effects. In addition, at the terminal sacrifice the mean absolute and relative liver and heart weights were elevated (p&lt;0.05) for females at 30 ppm, while their mean body weight was comparable to controls. Elevated (p&lt;0.05) mean organ/brain weight ratios were noted for heart and liver in the females receiving 30 ppm at termination. Small but generally consistent reductions in haemoglobin (occasionally achieving statistical significance of p&lt;0.05), haematocrit and erythrocyte counts were noted for the females receiving 100 ppm throughout the study. Slight increases in alkaline phosphatase activity (p&lt;0.05) were noted for the females receiving 100 ppm from 12 months onwards (to termination), while values for the males in this group were elevated (p&lt;0.01) at 18 months onwards (to termination). Slight elevations (p&lt;0.05) in the alkaline phosphatase activity were also noted in females receiving 10 and 30 ppm, at termination only. ECHA: Due to the lack of a dose response relationship in the female mortality data, the NOAEL was considered to be 3 ppm for both males and females; equivalent to average daily dose levels of 0.25 mg/kg bw/d in males and 0.36 mg/kg bw/d in females. </t>
  </si>
  <si>
    <t>Johannsen and Levinskas, 2002</t>
  </si>
  <si>
    <t>Johannsen, F. R., &amp; Levinskas, G. J. (2002). Chronic toxicity and oncogenic dose–response effects of lifetime oral acrylonitrile exposure to Fischer 344 rats. Toxicology letters, 132(3), 221-247. A discussion is available from ECHA at https://echa.europa.eu/fi/registration-dossier/-/registered-dossier/15561/7/6/2/?documentUUID=924105a5-c3c9-4067-be48-7026e20ca3e5</t>
  </si>
  <si>
    <t>2212-67-1</t>
  </si>
  <si>
    <t>Molinate</t>
  </si>
  <si>
    <t>S-ethyl azepane-1-carbothioate</t>
  </si>
  <si>
    <t>C9H17NOS</t>
  </si>
  <si>
    <t>CCSC(=O)N1CCCCCC1</t>
  </si>
  <si>
    <t>1</t>
  </si>
  <si>
    <t xml:space="preserve"> 0, 1, 10, 50, or 100 mg/kg bw/day</t>
  </si>
  <si>
    <t>Neurological and hematocrit</t>
  </si>
  <si>
    <t>The 100 mg/kg bw/day group was taken off treatment on day 106 and administered empty capsules for the remaining duration of the study. Neurological effects included clinical signs of ataxia, splayed hind limbs, reduced locomotor activity, tremor, abnormal voice, and noisy breathing in 50 and 100 mg/kg bw/day groups. Many of the functional deficits observed in animals at 100 mg/kg bw/day showed no signs of recovery upon removal from the treatment for 259 days. At 50 mg/kg bw/day, dogs exhibited hind limb functional deficits (awkwardness to ataxia) beginning at about 3 months. Intermittent clinical signs (abnormal postural reactions) were noted in male (1/4) and female (2/4) dogs dosed with molinate at 10 mg/kg bw/day for 9 months. Microscopic findings indicated eosinophilic bodies or vacuolation in the brain, significant reduction in brain weight (20%), demyelination in the periphery at 50 mg/kg bw/day, and demyelination of the sciatic nerve at all doses. However, considering the sciatic and tibial nerves together, there was no clear dose response in  incidence or severity in the histological evidence of neuropathies at the lower doses compared to the controls. The NOEL for neurotoxicity, based on clinical signs, was 1 mg/kg bw/day. Evidence of a mild hemolytic anemia included: a decrease in red blood cells, hemoglobin, and hematocrit; an increase in reticulocyte counts and red blood cell fragility; an increase in the degree and/or incidence of splenic hemosiderosis and/or extramedullary hematopoiesis; an increase in hemosiderin-laden Kupffer cells; an increase in platelet counts. Reduction in hematocrit was statistically significant in males at 10, 50, 100 mg/kg bw/day for 3 and 6 months. The NOEL for mild hemolytic anemia was 1 mg/kg bw/day based on the reduction in hematocrit.</t>
  </si>
  <si>
    <t>Pettersen and Wadsworth, 1990</t>
  </si>
  <si>
    <t>2124-57-4</t>
  </si>
  <si>
    <t>Menaquinone-7</t>
  </si>
  <si>
    <t xml:space="preserve">Menaquinone; Vitamin K2(35); Menaquinone K7; Vitamin MK 7; 2-[(2E,6E,10E,14E,18E,22E)-3,7,11,15,19,23,27-heptamethyloctacosa-2,6,10,14,18,22,26-heptaenyl]-3-methylnaphthalene-1,4-dione </t>
  </si>
  <si>
    <t>C46H64O2</t>
  </si>
  <si>
    <t xml:space="preserve">Oral: gavage </t>
  </si>
  <si>
    <t>Pucaj et al., 2011</t>
  </si>
  <si>
    <t>88-06-2</t>
  </si>
  <si>
    <t>2,4,6-Trichlorophenol</t>
  </si>
  <si>
    <t>Dowicide 2S; Phenachlor; 2,4,6-TCP</t>
  </si>
  <si>
    <t>C1=C(C=C(C(=C1Cl)O)Cl)Cl</t>
  </si>
  <si>
    <t>0, 3, 30, or 300 ppm in the drinking water for a total exposure period of approximately 13 weeks corresponding to approximately 0, 0.30, 3.0, and 30 mg/kg bw/day (EPA)</t>
  </si>
  <si>
    <t>Litter size</t>
  </si>
  <si>
    <t xml:space="preserve">Significantly decreased mean litter size was noted in the 300-ppm group. Although the level of statistical significance (0.10) is higher than that commonly used (0.05), the magnitude of the decrease (25%) is considered to be biologically significant. Similar decreases in litter size were seen with other chlorophenols tested in this study (2-chlorophenol, 2,4-dichlorophenol), lending some support to this being an important endpoint for this class of chemicals. It is noteworthy, however, that average control litter size varied over a considerable range in the three experiments (9.8-12.1). This study identified a LOAEL of 30 mg/kg-day (300 ppm exposure group) and a NOAEL of 3.0 mg/kg-day (30 ppm exposure group) for 2,4,6-TCP, based on decreased mean litter size. Note: Ten randomly selected pups were weaned at 3 weeks and continued on 2,4,6-TCP treatment for approximately 12 weeks. These animals had statistically increased spleen and liver weights at 300 ppm. </t>
  </si>
  <si>
    <t>Exon and Koller, 1985</t>
  </si>
  <si>
    <t>Exon, J.H. and L.D. Koller. 1985. Toxicity of 2-chlorophenol, 2,4-dichlorophenol, and 2,4,6-trichlorophenol. In: Water Chlorination: Chemistry, Environmental Impact and Health Effects, R.L. Jolley et al., Ed. Proceedings Fifth Conference Williamsburg, Chelsea, MI. Lewis Publishers. p. 307-330. Summary is available from EPA Superfund Health Risk Technical Support Center, National Center for Environmental Assessment Office of Research and Development: Provisional Peer Reviewed Toxicity Values for 2,4,6-Trichlorophenol (2007) at https://hhpprtv.ornl.gov/issue_papers/Trichlorophenol246.pdf</t>
  </si>
  <si>
    <t>765-34-4</t>
  </si>
  <si>
    <t>Glycidaldehyde</t>
  </si>
  <si>
    <t>Glycidal; Oxirane-2-carbaldehyde</t>
  </si>
  <si>
    <t>C1C(O1)C=O</t>
  </si>
  <si>
    <t>Hine et al., 1961</t>
  </si>
  <si>
    <t>Hine, C. H., Guzman, R. J., Dunlap, M. K., Lima, R., &amp; Loquvam, G. S. (1961). Studies on the toxicity of glycidaldehyde. Archives of Environmental Health: An International Journal, 2(1), 23-30.</t>
  </si>
  <si>
    <t>27314-13-2</t>
  </si>
  <si>
    <t>Norflurazon</t>
  </si>
  <si>
    <t>4-Chloro-5-(methylamino)-2-[3-(trifluoromethyl)phenyl]pyridazin-3-one</t>
  </si>
  <si>
    <t>C12H9ClF3N3O</t>
  </si>
  <si>
    <t>CNC1=C(C(=O)N(N=C1)C2=CC=CC(=C2)C(F)(F)F)Cl</t>
  </si>
  <si>
    <t>0, 50, 150, or 450 ppm equivalent to 0, 1.5, 5.0, or 14 mg/kg bw/day in males and 0, 1.6, 4.8, or 18 mg/kg bw/day in females (EPA)</t>
  </si>
  <si>
    <t xml:space="preserve">LOAEL = 4.8 mg/kg/day based on increased thyroid
weight and histopathological changes (increased
colloid/vacuolation and epithelial desquamation in both
sexes, fat cell infiltration in females only); as well as
increased liver weights and serum levels of cholesterol in
both sexes, and increased serum levels of ALP in males. </t>
  </si>
  <si>
    <t>Klotzsche et al., 1973</t>
  </si>
  <si>
    <t>67485-29-4</t>
  </si>
  <si>
    <t>Amdro</t>
  </si>
  <si>
    <t>Hydramethylnon; N-[[(1E,4E)-1,5-bis[4-(trifluoromethyl)phenyl]penta-1,4-dien-3-ylidene]amino]-5,5-dimethyl-4,6-dihydro-1H-pyrimidin-2-amine</t>
  </si>
  <si>
    <t>C25H24F6N4</t>
  </si>
  <si>
    <t>CC1(CNC(=NN=C(/C=C/c2ccc(cc2)C(F)(F)F)/C=C/c3ccc(cc3)C(F)(F)F)NC1)C</t>
  </si>
  <si>
    <t>0, 25, 50, 100, or 200 ppm equivalent to 0, 1.2, 2.4, 4.9, or 10.0 mg/kg bw/day in males, and 0, 1.5, 3.0, 6.2, or 12.1 mg/kg bw/day in females</t>
  </si>
  <si>
    <t xml:space="preserve">Body weights in the males were as much as 17% less than the controls at 200 ppm, and 5% at 100 ppm. Body weights in the females were as much as 42% less than the controls at 200 ppm, and 22% at 100 ppm. Body weights were comparable in the other groups. Food consumption was reduced an average of 7% in the 200 ppm males, and 16% in the 200 ppm females. The other groups were comparable. There were no biologically significant clinical pathology anomalies, yet there were dose-related organ weight anomalies. Absolute testicular weights were reduced 59% in the 200 ppm males, and 27% in the 100 ppm males. Relative testicular weights were reduced 51% in the 200 ppm males and 22% in the 100 ppm males. Testicular weights were comparable in the lower doses. The only compound related gross lesions were small and soft testes in the 100 ppm (19/50) and 200 ppm (42/50) males. Histopathology revealed testicular atrophy in these groups (23/47 and 46/50, respectively). Glomerulonephrosis was greater in the treated males and females than in the controls, but there was no dose-response relationship. On May 28, 1998, the Agency’s Cancer Peer Review Committee concluded that the dose levels of 100 ppm in males, and 50 ppm in females were adequate to assess the carcinogenic potential of hydramethylnon in rats. This conclusion was based on significant decreases in body weight at higher doses. The statistically significant increases in tumors observed in the uterus (adenomatous polyps) and adrenals (medullary adenomas) were not considered to be biologically significant since they were seen at excessive doses (i.e., at 200 ppm). Under the conditions of this study, the NOAEL was 50 ppm (2.4 mg/kg/day in males, 3.0 mg/kg/day in females), and the LOAEL was 100 ppm (4.9 mg/kg/day in males, 6.2 mg/kg/day in females) based on small, soft testes, decreased testicular weights, and testicular atrophy in males; and decreased body weight gain in females. </t>
  </si>
  <si>
    <t>Blair et al., 1982</t>
  </si>
  <si>
    <t>7220-79-3</t>
  </si>
  <si>
    <t xml:space="preserve">Methylene Blue trihydrate </t>
  </si>
  <si>
    <t>C.I. Basic Blue 9 trihydrate; Methylthionine chloride; C.I. 52015; [7-(Dimethylamino)phenothiazin-3-ylidene]-dimethylazanium;chloride;trihydrate</t>
  </si>
  <si>
    <t>C16H24ClN3O3S</t>
  </si>
  <si>
    <t>CN(C)C1=CC2=C(C=C1)N=C3C=CC(=[N+](C)C)C=C3S2.O.O.O.[Cl-]</t>
  </si>
  <si>
    <t>0, 2.5, 12.5, or 25 mg/kg 5 days a week. Dosing schedule (5/7) adjusted dose levels: 0, 1.8, 8.93, or 18 mg/kg bw/day.</t>
  </si>
  <si>
    <t>The primary responses to methylene blue trihydrate administration were development of a methemoglobinemia and increased Heinz body formation. The highest dose in this study was 25 mg/kg, and the changes were not dramatic or consistent. Dose-related Heinz body formation occurred in the 12.5 and 25 mg/ kg groups at essentially all time points, but the percentage of erythrocytes with Heinz bodies varied widely from less than 1% to greater than 20%, depending on the sex and time point. The increase in methemoglobin diminished, and increased concentrations occurred in the 12.5 and 25 mg/kg females at month 18; the 25 mg/kg males also may have been affected. It appeared that the macrocytic, hyperchromic, responsive anemia that had been apparent in the short-term studies was no longer macrocytic or hyperchromic and, at most, was minimal and transient. The incidences of carcinoma of the small intestine occurred with a positive trend in males. The incidences were within the historical control range for all routes of administration; however, the incidence in the 25 mg/kg group was at the upper end of the historical control range for all gavage studies. In addition, the incidence of adenoma or carcinoma (combined) in the 25 mg/kg group exceeded the historical control range for all study routes. There was a positive trend in the incidences of alveolar/bronchiolar carcinoma in males, and the incidence in 25 mg/kg males was significantly greater than that in the vehicle control group. The incidences of alveolar/bronchiolar carcinoma in dosed groups of males were within the historical control range for all routes and the historical vehicle control range for all gavage studies; the incidence in vehicle controls in the current study was below both historical control ranges. The incidences of malignant lymphoma occurred with a positive trend in females, and the incidences in the 12.5 and 25 mg/kg groups were significantly greater than that in the vehicle controls. The incidences, including that in the vehicle controls, were within the historical control ranges for all routes and gavage studies. In 25 mg/kg males, the incidence of malignant lymphoma was slightly increased and exceeded the historical control ranges for all routes and gavage studies. The incidences of hematopoietic cell proliferation were significantly increased in the 12.5 and 25 mg/kg males and in 25 mg/kg females.</t>
  </si>
  <si>
    <t>National Toxicology Program. (2008). Toxicology and carcinogenesis studies of methylene blue trihydrate (Cas No. 7220-79-3) in F344/N rats and B6C3F1 mice (gavage studies). National Toxicology Program technical report series, (540), 1-224. Available from NTP at https://ntp.niehs.nih.gov/ntp/htdocs/lt_rpts/tr540.pdf</t>
  </si>
  <si>
    <t>52-01-7</t>
  </si>
  <si>
    <t>Spiranolactone</t>
  </si>
  <si>
    <t>S-[(7R,8R,9S,10R,13S,14S,17R)-10,13-dimethyl-3,5'-dioxospiro[2,6,7,8,9,11,12,14,15,16-decahydro-1H-cyclopenta[a]phenanthrene-17,2'-oxolane]-7-yl] ethanethioate</t>
  </si>
  <si>
    <t>C24H32O4S</t>
  </si>
  <si>
    <t>CC(=O)S[C@@H]1CC2=CC(=O)CC[C@@]2([C@@H]3[C@@H]1[C@@H]4CC[C@]5([C@]4(CC3)C)CCC(=O)O5)C</t>
  </si>
  <si>
    <t>Males</t>
  </si>
  <si>
    <t>0, 6, 50, or 200 mg/kg bw/day</t>
  </si>
  <si>
    <t>After 13 weeks of treatment, the absolute and relative weights of the thyroid gland were significantly increased at all doses. Histologically, there was a subtle alteration in follicular size patterns, observed primarily in animals of the 200 mg/kg group. Serum TSH concentrations were significantly increased in the 50 mg/kg group at and in the 200 mg/kg group. UDP-GT activity was significantly increased in the livers of the high dose animals.In additon, the absolute and relative liver weights significatly increased at the high dose level. The pattern of elevated serum TSH and transiently decreased serum T4 suggests that the change in thyroid morphology was a compensatory reaction to lowered thyroid hormone levels. In conclusion, the hypothesis is that treatment with spironolactone at high doses increases the hepatic clearance of T4 by induction of UDP-GT which, in turn, causes the decrease in the serum concentration of these hormones,
releasing the feedback inhibition on TSH which rises in the plasma and acts to cause thyroidal gland hyperplasia and the return of thyroid hormone concentration to normal.</t>
  </si>
  <si>
    <t>Semler et al., 1989</t>
  </si>
  <si>
    <t>Semler, D. E., Chengelis, C. P., &amp; Radzialowski, F. M. (1989). The effects of chronic ingestion of spironolactone on serum thyrotropin and thyroid hormones in the male rat. Toxicology and applied pharmacology, 98(2), 263-268.</t>
  </si>
  <si>
    <t>93-65-2</t>
  </si>
  <si>
    <t>Mecoprop</t>
  </si>
  <si>
    <t>2-(4-Chloro-2-methylphenoxy)propanoic acid</t>
  </si>
  <si>
    <t>C10H11ClO3</t>
  </si>
  <si>
    <t>Clc1cc(c(OC(C(=O)O)C)cc1)C</t>
  </si>
  <si>
    <t>0, 50, 150, or 450 ppm equivalent to 0, 3, 9, or 26 mg/kg bw/day</t>
  </si>
  <si>
    <t xml:space="preserve">At 150 ppm (9 mg/kg/day), there was increased absolute and relative kidney weights in males and increased relative kidney weights in females. At 450 ppm (26 mg/kg/day), there was an increased relative and absolute kidney weights in both sexes and increased creatinine levels in females and decreased glucose levels in males. Therefore, the NOEL for this study is 3 mg/kg/day. </t>
  </si>
  <si>
    <t>BASF Aktiegesellschaft,1985</t>
  </si>
  <si>
    <t>35367-38-5</t>
  </si>
  <si>
    <t>Diflubenzuron</t>
  </si>
  <si>
    <t>Difluron; N-[(4-chlorophenyl)carbamoyl]-2,6-difluorobenzamide</t>
  </si>
  <si>
    <t>C14H9ClF2N2O2</t>
  </si>
  <si>
    <t>C1=CC(=C(C(=C1)F)C(=O)NC(=O)NC2=CC=C(C=C2)Cl)F</t>
  </si>
  <si>
    <t>1N,2N,3h(iii)</t>
  </si>
  <si>
    <t>0, 10, 20, 40 or 160 ppm equivalent to 0, 0.35, 0.70, 1.43 or 5.83 mg/kg bw/day in males and 0, 0.43, 0.88, 1.73 or 7.05 mg/kg bw/day in females</t>
  </si>
  <si>
    <t>Methemoglobinemia</t>
  </si>
  <si>
    <t>Sulfhemoglobin and methemoglobin formation were assayed for the control, 40 and 160 ppm groups only. Sulfhemoglobin formation was non-detectable in this study. The NOEL for methemoglobinemia in this study was 1.43 mg/kg/day in males and 1.73 mg/kg/day in females. The LEL is 5.83 mg/kg/day in males and 7.05 mg/kg/day in females.</t>
  </si>
  <si>
    <t xml:space="preserve">Hunter et al., 1975 &amp; Colley and Offer, 1977
</t>
  </si>
  <si>
    <t>94-81-5</t>
  </si>
  <si>
    <t>4-(4-Chloro-2-methylphenoxy)butanoic acid</t>
  </si>
  <si>
    <t>MCPB</t>
  </si>
  <si>
    <t>C11H13ClO3</t>
  </si>
  <si>
    <t>O=C(O)CCCOC1=C(C)C=C(Cl)C=C1</t>
  </si>
  <si>
    <t>0, 6, 30, or 150 ppm equivalent to 0, 0.20, 1.02, or 5.32 mg/kg bw/day for males and 0, 0.21, 1.02, or 5.12 mg/kg bw/day for females, respectively (EPA)</t>
  </si>
  <si>
    <t>The LOAEL is 30 ppm (1.02 mg/kg/day), based on renal toxicity (evident as gross and histopathological changes) in males and female beagle dogs and hepatotoxicity (changes in clinical chemistry parameters) in female beagle dogs. The NOAEL is 6 ppm (0.2 and 0.21 mg/kg/day for males and females, respectively).</t>
  </si>
  <si>
    <t>Hellwig, 1986</t>
  </si>
  <si>
    <t>Hellwig (1986) Report on the study of the toxicity of MCPA in beagle dogs after 12-month administration in the diet (project no. 33D0046/8341). BASF Aktiengesellschaft, Abteiling Toxicology, Department of Toxicology, D6700 Ludwigshaften. Laboratory study number 33D0046/8341, October 13, 1986. MRID 00164352. Unpublished. Available from U.S. EPA Memorandum: MCPA: Toxicology Chapter for RED (2003) at https://www.regulations.gov/document/EPA-HQ-OPP-2004-0156-0019</t>
  </si>
  <si>
    <t>39300-45-3</t>
  </si>
  <si>
    <t>Dinocap</t>
  </si>
  <si>
    <t>JMPR: Dinocap consists of 2,4- and 2,6-dinitrooctylphenyl crotonates where the octyl moiety is either 1-methylheptyl, 1-ethylheptyl or 1-propylpentyl.</t>
  </si>
  <si>
    <t>C18H24N2O6</t>
  </si>
  <si>
    <t>CCCCCCC(C)C1=C(OC(=O)C=CC)C(=CC(=C1)[N+]([O-])=O)[N+]([O-])=O</t>
  </si>
  <si>
    <t>1N,2N,3N,4N,6N,7N,9N,10N,23N,29Y,33N,34bY. Carboxylic acid: 1aY (Class I). Aromatic ring: 1N,2N,3N,4N,6N,7N,9N,10N23N,29Y,33N,34N,35aY,38N,39N,40N,41N,42N,43N,44N,45Y,46N,47N(Class IV)</t>
  </si>
  <si>
    <t>0, 15, or 60 ppm for 107 weeks. A  fourth group was initially fed 240 ppm during the first week; due to toxicity dose levels were reduced to 0 ppm during weeks 2-3, 120 ppm during weeks 4-30, 240 ppm during weeks 31-32 and 180 ppm during weeks 33-61. The high dose level animals were sacrificed after 62 weeks. The time weighed average dose level for the highest dose is approximately 150 ppm. JECFA: 15 ppm is 0.4 mg/kg bw/day.</t>
  </si>
  <si>
    <t>NOAEL of 15 ppm was observed for ocular toxicity in a two-year study in dogs (Weatherholz et al., 1979) in the 1989 JMPR (Annex 1, reference 38). At 60 ppm, four of eight dogs had slight to moderate discolouration of the tapetum lucidum, although no retinal atrophy and no changes in the vascularity of the retina were noted. The remaining four dogs at this dose showed moderate to marked discolouration of the tapetum, reduced vascularity of the retina, and retinal atrophy (three dogs). At 120/240 ppm, the four surviving dogs had marked discolouration of the tapetum, reduced vascularity of the retina, and retinal atrophy. Retinal atrophy was therefore present only in dogs with severe tapetal changes, and no dog showed retinal effects without effects in the tapetum. A review of the literature for compounds that are toxic to the tapetum lucidum of dogs was submitted (Solomon, 1991). Of six compounds known to affect the tapetum, three (zinc pyridinethione, SCH 19927, and rosaramicin) had no effect in atapetal dogs, and no ocular effects were reported in other atapetal animals. The other three compounds (dinocap, hydroxy pyridinethione, and diphenyl thiocarbazine) affected the tapetum in dogs (with no information on atapetal dogs) but did not cause ocular effects in atapetal species. The author concluded that the retinal atrophy seen with dinocap was secondary to damage to the tapetum lucidum. Since humans do not have a tapetum, it was concluded that humans would not be susceptible to retinal damage as a consequence of this effect. The review is brief, and the adequacy of the methods used, the sensitivity, and the comparability of the findings were not considered. The conclusions cannot therefore be regarded as definitive, although the data support the hypothesis. The NOAEL in the study of Weatherholz et al. (1979) was therefore identified for other effects. The 1989 JMPR report (Annex 1, reference 58) indicates that significant effects, including deaths, occurred at doses of 180-240 ppm, giving a NOAEL of 60 ppm, equivalent to 1.5 mg/kg bw per day.</t>
  </si>
  <si>
    <t>Weatherholtz et al., 1979</t>
  </si>
  <si>
    <t>2439-10-3</t>
  </si>
  <si>
    <t>Dodine</t>
  </si>
  <si>
    <t>1-Dodecylguanidine acetate; n-Dodecylguanidine acetate; Acetic acid;2-dodecylguanidine</t>
  </si>
  <si>
    <t>C15H33N3O2</t>
  </si>
  <si>
    <t>CCCCCCCCCCCCN=C(N)N.CC(=O)O</t>
  </si>
  <si>
    <t>0, 50, 200, or 800 ppm corresponding to 0, 1.25, 5, or 20 mg/kg bw/day</t>
  </si>
  <si>
    <t xml:space="preserve">Exposure related effects, at 800 ppm, were changes in the shape of follicular epithelial cells of the thyroid from squamous to cuboidal and low columnar in 4/4 dogs; increased vascularity; and partially filled follicles that stained less intensely. Milder changes of the same kind in 1 dog of 4 given 200 ppm were seen, and thus 50 ppm is considered the NOEL by EPA IRIS. </t>
  </si>
  <si>
    <t>American Cyanamid, 1958</t>
  </si>
  <si>
    <t>15707-24-1</t>
  </si>
  <si>
    <t>2,3-Diethylpyrazine</t>
  </si>
  <si>
    <t>Pyrazine, 2,3-diethyl-</t>
  </si>
  <si>
    <t>CCc1c(nccn1)CC</t>
  </si>
  <si>
    <t>1N,2N,3N,4N,6N,7N,9N,10Y,11N,12N,13N,15N,16N,17Y,19N,20a(ii)Y,21Y,28eY</t>
  </si>
  <si>
    <t>0 or 1.8 mg/kg (single dose study)</t>
  </si>
  <si>
    <t xml:space="preserve">Posternak, J. M., Linder, A., &amp; Vodoz, C. A. (1969). Summaries of toxicological data: toxicological tests on flavouring matters. Food and Cosmetics Toxicology, 7, 405-407.
</t>
  </si>
  <si>
    <t>1972-08-3</t>
  </si>
  <si>
    <t>delta-9-Tetrahydrocannabinol</t>
  </si>
  <si>
    <t>Dronabinol; Marinol; (6aR,10aR)-6,6,9-trimethyl-3-pentyl-6a,7,8,10a-tetrahydrobenzo[c]chromen-1-ol</t>
  </si>
  <si>
    <t>C21H30O2</t>
  </si>
  <si>
    <t>CCCCCC1=CC(=C2C3C=C(CCC3C(OC2=C1)(C)C)C)O</t>
  </si>
  <si>
    <t>0, 5, 15, 50, 150, or 500 mg THC/kg bw 5 days/week. Dosing schedule (5/7) adjusted dose levels: 0, 4, 11, 36, 107, or 357 mg/kg bw/day</t>
  </si>
  <si>
    <t>2 studies: a 13-week and a 13-week with a 9-week recovery period. 10 animals/sex/dose. 13-week study: Deaths at 50 and 500 mg/kg in males and at 15 and 500 mg/kg in females. With the exception of 5 mg/kg rats, the final mean body weights and weight gains of all dosed groups of males and females were significantly lower than those of the controls. 13-week+9-week recovery study: deaths at 500 mg/kg in both sexes and in males at 150 and 50 mg/kg. Beginning at week 5 of the 13-week study, convulsions were observed in 150 and 500 mg/kg males and females. Beginning at week 8 of the recovery study,  convulsions were observed in 150 and 500 mg/kg males and females. Convulsions were often followed by hypersensitivity to touch. At 13 weeks, the erythrocyte count and the hematocrit and hemoglobin values of 500 mg/kg female rats were significantly greater than those of the controls, consistent with dehydration. At the end of the recovery study, erythrocyte count and hematocrit and hemoglobin values of 500 mg/kg females were similar to those of the controls. At 13weeks, increases in the relative brain, heart, right kidney, and right testis weights of 15, 50, 150, and 500 mg/kg males were attributed to lower final mean body weights, as were the increases in relative liver weights of 150 and 500 mg/kg males. Also, at the end of the 13-week study, the right epididymal weight of 500 mg/kg males was significantly decreased, and there was an increase in the percentage of abnormal sperm in this group. Treatment-related multifocal atrophy was observed in the testes of 150 and 500 mg/kg males in both the 13-week studies. Atrophic seminiferous tubules were few to moderate in number, decreased in diameter, scattered across the histological section, and contained only a few spermatogonia-type cells and/or Sertoli cells surrounding empty lumens. At the end of the recovery study, the relative liver weights of 150 and 500 mg/kg males were significantly greater than that of the controls. In females at the end of the 13-week study, the absolute and relative heart, right kidney, and liver weights of 500 mg/kg females were significantly greater than those of the controls, but the absolute and relative uterus weight of 50, 150, and 500 mg/kg females were significantly lower than those of the controls. Estrous cycle lengths of 15, 50, 150, and 500 mg/kg females were significantly longer than that of the controls. Uterine and ovarian hypoplasia observed in 150 and 500 mg/kg females were considered to be related to THC administration. The small uteri had decreased cellularity and thickness of the epithelial lining and a decreased number of endometrial glands. Ovarian hypoplasia was characterized by a decrease in the size of maturing follicles. In females at the end of the recovery study, there were no significant differences in absolute or relative organ weights, hematology parameters, vaginal cytology, or estrous cycle lengths. There were no treatment-related lesions observed in females.</t>
  </si>
  <si>
    <t>National Toxicology Program Technical Report Series No. 446: Toxicology and carcinogenesis studies of 1-trans-delta9-tetrahydrocannabinol (CAS No. 1972-08-3) in F344/N rats and B6C3F1 mice (gavage studies) (1996). Available from NTP at http://ntp.niehs.nih.gov/ntp/htdocs/lt_rpts/tr446.pdf</t>
  </si>
  <si>
    <t>67-72-1</t>
  </si>
  <si>
    <t>Hexachloroethane</t>
  </si>
  <si>
    <t>Distopan; 1,1,1,2,2,2-Hexachloroethane</t>
  </si>
  <si>
    <t>C2Cl6</t>
  </si>
  <si>
    <t>ClC(C(Cl)(Cl)Cl)(Cl)Cl</t>
  </si>
  <si>
    <t>0, 1, 15, or 62 mg/kg bw/day</t>
  </si>
  <si>
    <t>The authors concluded the NOEL for both male and female rats was 1 mg/kg-day. For male rats, EPA considered 1 mg/kg-day as NOAEL and 15 mg/kg-day as the LOAEL, based on renal tubule toxicity. For female rats, EPA considered the NOAEL as 15 mg/kg-day and the LOAEL as 62 mg/kg-day, based on renal tubule toxicity. At the high dose, male rats displayed statistically significant increases in absolute and relative kidney weights and gross pathological alterations. Male rats of the 62 mg/kg-day group exhibited statistically significant increases in absolute and relative liver weights; histopathology revealed a slight swelling of the hepatocytes in the 15 and 62 mg/kg-day dose groups. Female rats exhibited a statistically significant increase in relative liver weight at the high dose, although there was no evidence of hepatotoxicity in the histopathological examination. Male rats displayed slight hypertrophy and/or dilation of proximal convoluted tubules of the kidneys at incidences of 0/10, 1/10, 7/10, and 10/10 for the 0, 1, 15, and 62 mg/kg-day dose groups, respectively. The increased incidence of slight hypertrophy and/or dilation of proximal convoluted tubules was statistically significant in males at the 15 and 62 mg/kg-day doses. The increased incidence of atrophy and degeneration of renal tubules was statistically significant in males at the 15 and 62 mg/kg-day doses. The increased incidence of atrophy and degeneration of proximal tubules was statistically significant in females at the 62 mg/kg-day dose.</t>
  </si>
  <si>
    <t>Grozinski et al., 1985</t>
  </si>
  <si>
    <t>Gorzinski, S. J., Nolan, R. J., McCollister, S. B., Koclba, R. J., &amp; Mattsson, J. L. (1985). Subchronic oral toxicity, tissue distribution and clearance of hexachloroethane in the rat. Drug and chemical toxicology, 8(3), 155-169.</t>
  </si>
  <si>
    <t>35554-44-0</t>
  </si>
  <si>
    <t>Imazalil</t>
  </si>
  <si>
    <t>Enilconazole; 1-[2-(2,4-Dichlorophenyl)-2-prop-2-enoxyethyl]imidazole</t>
  </si>
  <si>
    <t>C14H14Cl2N2O</t>
  </si>
  <si>
    <t>C=CCOC(Cn1ccnc1)c2ccc(cc2Cl)Cl</t>
  </si>
  <si>
    <t xml:space="preserve">0, 1.25, 5.0, or 20 mg/kg bw/day
</t>
  </si>
  <si>
    <t xml:space="preserve">The 20 mg/kg level produced frequent emesis and frequent and abundant salivation, after compound administration, in all dogs. Examination of tissues revealed no compound or dose related effects except for slight ground glass aspect of the cytoplasma in the centrilobular areas of the liver in the dogs receiving 5 and 20 mg/kg. Controls and the 1.25 mg/kg dosed dogs showed a normal and comparable weight gain during the study. At 5 mg/kg, weight gain was slightly lower (P &lt; 0.05). The 20 mg/kg groups gain was also lower (P &lt; 0.01) than the controls at 24 months. </t>
  </si>
  <si>
    <t>Penwalt Corporation, 1977</t>
  </si>
  <si>
    <t>50471-44-8</t>
  </si>
  <si>
    <t>Vinclozolin</t>
  </si>
  <si>
    <t xml:space="preserve">Ronilan; 3-(3,5-Dichlorophenyl)-5-ethenyl-5-methyl-1,3-oxazolidine-2,4-dione
</t>
  </si>
  <si>
    <t>C12H9Cl2NO3</t>
  </si>
  <si>
    <t>CC1(OC(=O)N(C1=O)C1=CC(Cl)=CC(Cl)=C1)C=C</t>
  </si>
  <si>
    <t xml:space="preserve">0, 25, 50, 150, 500, 1500, 3000, or 4500 ppm equivalent to 0, 1.2, 2.4, 7.0, 23, 71, 143, or 221 mg/kg bw/day (males) and 0, 1.6, 3.1, 7.0, 23, 71, 180, or 221 mg/kg bw/day (females) </t>
  </si>
  <si>
    <t>Multiple (carcinogenic)</t>
  </si>
  <si>
    <t>An increased incidence of neoplasms occurred at dose levels greater than the maximum tolerated dose (MTD) of greater than or equal to 23 mg/kg bw/day in the liver, adrenal, pituitary, prostate (males), uterus (females), and ovaries (females) at dose levels greater than or equal to 143 mg/kg bw/day. In the testes (males), Leydig cell adenomas were seen at the MTD for dose levels greater than or equal to 23.0 mg/kg bw/day due to the anti-androgenic nature of vinclozolin NOAEL of 1.2 mg/kg bw/day (males) and 1.6 mg/kg bw/day (females).</t>
  </si>
  <si>
    <t>Mellert, 1994</t>
  </si>
  <si>
    <t>74115-24-5</t>
  </si>
  <si>
    <t>Clofentezine</t>
  </si>
  <si>
    <t>Apollo; 3,6-Bis(2-chlorophenyl)-1,2,4,5-tetrazine</t>
  </si>
  <si>
    <t>C14H8Cl2N4</t>
  </si>
  <si>
    <t>C1=CC=C(C(=C1)C2=NN=C(N=N2)C3=CC=CC=C3Cl)Cl</t>
  </si>
  <si>
    <t>1N,2N,3N,4N,6N,7aY,8N,11N,12N,13N,15N,16N,17Y,19N,20eY</t>
  </si>
  <si>
    <t>0, 50, 1000, or 20,000 ppm corresponding to 0, 1.25, 25, or 500 mg/kg bw/day</t>
  </si>
  <si>
    <t xml:space="preserve">Apollo affected the liver of dogs given dietary levels of l000 and 20,000 ppm. The effects included hepatocyte enlargement with eosinophilic cytoplasm; increased liver, thyroid, and adrenal weights; and elevated serum cholesterol, triglycerides, and alkaline phosphatase. </t>
  </si>
  <si>
    <t>BFC Chemicals, Inc. 1984</t>
  </si>
  <si>
    <t>80-33-1</t>
  </si>
  <si>
    <t>Chlorfenson</t>
  </si>
  <si>
    <t>(4-Chlorophenyl) 4-chlorobenzenesulfonate; Ovex; Difenson; Mitran</t>
  </si>
  <si>
    <t>C12H8Cl2O3S</t>
  </si>
  <si>
    <t>C1=CC(=CC=C1OS(=O)(=O)C2=CC=C(C=C2)Cl)Cl</t>
  </si>
  <si>
    <t xml:space="preserve">1N,2N,3N,4N,6N,7aY,8N,33N,34bY. Benzenesulfonic acid fragment:Q1 to 35aY,38N,39N,40N,41N,42N,43N,44N,45Y,46N,47cY (Class II). Phenol: Q1 to 7a&amp;7dY (Class IV). </t>
  </si>
  <si>
    <t>0, 0.63, 1.25, 2.5, 5, 15, or 50 mg/kg bw/day</t>
  </si>
  <si>
    <t>Increases in the average weights of liver and kidney and histopathological changes in these organs were noted at doses of 2.5 mg/kg and above. Microscopically they were fatty changes in the liver and chronic glomerulonephritis in the kidneys. NOAEL: 1.25 mg/kg bw/day.</t>
  </si>
  <si>
    <t>Weil and McCollister, 1963</t>
  </si>
  <si>
    <t>1610-18-0</t>
  </si>
  <si>
    <t>Prometon</t>
  </si>
  <si>
    <t>C10H19N5O</t>
  </si>
  <si>
    <t>COC1=NC(NC(C)C)=NC(NC(C)C)=N1</t>
  </si>
  <si>
    <t>1N,2N,3N,4N,6N,7N,9N,10Y,11N,12N,13N,15N,16N,17Y,19N,20a(ii),21N,22N,47N</t>
  </si>
  <si>
    <t>0, 20, 500, or 1500 ppm corresponding to 0, 0.89, 23.3, or 73.3 mg/kg bw/day in males and 0, 1.18, 31.2, or 102.5 mg/kg bw/day</t>
  </si>
  <si>
    <t>There was a statistically significant trend for the adenocarcinoma counts and the combined (adenocarcinoma and adenoma only) tumor counts. Additionally, the pair-wise comparisons of the adenomacarcinomas with the controls and the combined (adenocarcinoma and adenoma only) group  with the control were of borderline significance and the tumor incidence was within historical control incdence. Systemic effects consisted of depressed mean body weights and body weight gains in the mid and high dose animals; depressed urine volumes of the high dose males and increased mineralized concentrations in the high dose male kidneys. Systemic LOEL: 500 ppm and systemic NOEL: 20 ppm based on body weight depression.</t>
  </si>
  <si>
    <t>O'Connor et al., 1988</t>
  </si>
  <si>
    <t>15972-60-8</t>
  </si>
  <si>
    <t>Alachlor</t>
  </si>
  <si>
    <t>Metachlor; 2-Chloro-N-(2,6-diethylphenyl)-N-(methoxymethyl)acetamide</t>
  </si>
  <si>
    <t>ClCC(=O)N(C1=C(C=CC=C1CC)CC)COC</t>
  </si>
  <si>
    <t>0, 1, 3, or 10 mg/kg bw/day</t>
  </si>
  <si>
    <t>Hemosiderosis</t>
  </si>
  <si>
    <t xml:space="preserve">The LEL for systemic toxicity is 3 mg/kg bw/day based on hemosiderosis seen in the kidney (1/6) and spleen (1/6). In the high-dose group, the hemosiderosis was seen in the liver (3/6) and correlated with hematologic findings showing red cell destruction and consequent red cell replenishment. The hematologic findings noted in the high-dose males were also seen as a trend (except for the increased reticulocyte count) in the mid-dose dogs. In addition, liver weights (absolute and relative-tobody-weight) were significantly higher in high-dose males. </t>
  </si>
  <si>
    <t>Monsanto Co., 1984</t>
  </si>
  <si>
    <t>82657-04-3</t>
  </si>
  <si>
    <t>Biphenthrin</t>
  </si>
  <si>
    <t>Bifenthrin; (2-Methyl-3-phenylphenyl)methyl (1R,3R)-3-[(Z)-2-chloro-3,3,3-trifluoroprop-1-enyl]-2,2-dimethylcyclopropane-1-carboxylate</t>
  </si>
  <si>
    <t>C23H22ClF3O2</t>
  </si>
  <si>
    <t>Cc1c(cccc1c2ccccc2)COC(=O)C3C(C3(C)C)C=C(C(F)(F)F)Cl</t>
  </si>
  <si>
    <t>0, 0.75, 1.5, 3.0, or 5.0 mg/kg bw/day</t>
  </si>
  <si>
    <t>Tremors at 3 mg/kg/day level and higher. Males appeared to display a greater incidence of tremors. Tremors did not persist past week 29. No other treatment-related effects were noted.</t>
  </si>
  <si>
    <t>FMC Corp., 1985</t>
  </si>
  <si>
    <t>5234-68-4</t>
  </si>
  <si>
    <t>Carboxin</t>
  </si>
  <si>
    <t>6-Methyl-N-phenyl-2,3-dihydro-1,4-oxathiine-5-carboxamide</t>
  </si>
  <si>
    <t>C12H13NO2S</t>
  </si>
  <si>
    <t>CC1=C(SCCO1)C(=O)NC2=CC=CC=C2</t>
  </si>
  <si>
    <t>Males: 0, 20, 200, or 400 ppm equivalent to 0, 0.82, 8.65 or 16.86 mg/kg bw/day. Females: 0, 20, 300, or 600 ppm equivalent to 0, 1.05, 15.08, or 33.48 mg/kg bw/day.</t>
  </si>
  <si>
    <t>Survival was significantly lower in males at 400 ppm (weeks 65 - 102) and was lower in females at 600 ppm (weeks 85 - 102). Clinical effects were observed at all dose levels and included; anorexia, thin, few/no faeces, soft faeces, low body temperature, languid and rough hair coat. A statistically significant reduction in body weight was observed from 200 ppm in males and from 300 ppm in females. Water consumption was statistically significantly increased in males from 200 ppm and in females at 600 ppm. At the interim sacrifice, there was an increased incidence of chronic nephritis; tubular cell degeneration and tubular mineralisation in the kidneys of both sexes at the mid dose and above, but these changes were more prominent in males. In the unscheduled deaths, renal lesions were a major factor in premature deaths of male and female rats. There was an increase incidence of kidney cysts at 200 ppm and above in males and at 600 ppm in females. In males that died or were sacrificed prematurely, there was an apparent treatment-related increase in fibrous osteodystropathy in the femurs at 20 ppm and above which was characterised by parathyroid hyperplasia and reduced renal function. In females, the incidences of ovarian cysts appeared to be increased at all dose levels compared to the control females there was no dose-response relationship. EFSA and EPA RED NOAEL: 0.82 mg/kg bw/day.</t>
  </si>
  <si>
    <t>Kehoe, 1991</t>
  </si>
  <si>
    <t>79277-27-3</t>
  </si>
  <si>
    <t>Thifensulfuron-methyl</t>
  </si>
  <si>
    <t>Harmony; Methyl 3-[(4-methoxy-6-methyl-1,3,5-triazin-2-yl)carbamoylsulfamoyl]thiophene-2-carboxylate</t>
  </si>
  <si>
    <t xml:space="preserve">C12H13N5O6S2 </t>
  </si>
  <si>
    <t>CC1=NC(=NC(=N1)OC)NC(=O)NS(=O)(=O)C2=C(SC=C2)C(=O)OC</t>
  </si>
  <si>
    <t xml:space="preserve">0, 25, 500, or 2500 ppm corresponding to approximately 0, 1.25, 25, or 125 mg/kg bw/day
</t>
  </si>
  <si>
    <t xml:space="preserve">A slight but significant body weight reduction was seen in high dose males, body weight gains were significantly lower at the two highest doses. Serum sodium levels were sporadically lower at 500 and 2500 ppm throughout the study. Sodium levels in the rat are normally around 144 mg% and vary only slightly from animal to animal and over time. However, with administration of harmony, both the mid- (500 ppm) and high-dose (2500 ppm) groups showed a consistent decrease in serum sodium levels. Given the powerful homeostatic mechanisms that must be affected to change serum sodium levels from 144 mg%, the results appear to be a clearly compound-related. </t>
  </si>
  <si>
    <t>du Pont, 1986</t>
  </si>
  <si>
    <t>67-45-8</t>
  </si>
  <si>
    <t>Furazolidone</t>
  </si>
  <si>
    <t>Nitrofuroxon; Furoxone; 3-[(E)-(5-nitrofuran-2-yl)methylideneamino]-1,3-oxazolidin-2-one</t>
  </si>
  <si>
    <t>C1COC(=O)N1N=CC2=CC=C(O2)[N+](=O)[O-]</t>
  </si>
  <si>
    <t>0, 0.7, 3.4, or 10.4 mg/kg bw/day for males and 0, 0.8, 4.3 or 14 mg/kg bw/day for females</t>
  </si>
  <si>
    <t>At the end of the study, survival had decreased in female rats, particularly in the high-dose group (26/35, 22/35, 23/35 and 15/35 for control, low-, midand high-dose groups, respectively). At termination of the study (day 726), a clear dose-related reduction in red blood cell parameters (red blood cell count, haematocrit and haemoglobin) was observed in mid- and high-dose female rats. A similar but smaller effect was seen at earlier sampling times. In males and females of the high-dose group, a significantly increased incidence of adrenal cortical hyperplasia was observed. In females, an increase in thyroid atrophy was observed in 1/33 animals of the mid-dose group and 8/35 animals of the high-dose group, but not in the control and low-dose group. In females, an increased incidence of malignant mammary tumours was observed (unspecified malignant mammary tumours: 1/34, 3/35, 4/33 and 4/35; adenocarcinomas: 1/34, 2/35, 2/35 and 3/35; carcinosarcomas: 0/34, 1/35, 2/33 and 1/35; for the control, low-, mid- and high-dose groups, respectively). In addition, the incidence of mammary fibroadenomas increased in treated animals, but without a clear dose–response relationship. The authors reported that the time of onset of mammary neoplasms was approximately 2 months earlier in the mid- and high-dose females than in the other groups.</t>
  </si>
  <si>
    <t>King et al., 1972; Halliday et al., 1973</t>
  </si>
  <si>
    <t>King CD, Sutton ML and Levin RA 1972. Chronic toxicopathological safety study (two years) of NF-180 in rats. Unpublished status report no 1 project no 475.09c d.d. 18 October 1972. Pathological and Toxicology Section, Research and Development Department, Norwich Pharmacal Company, Norwich, New York, NY, USA, not published. Halliday RP, Sutton ML, Sigler FW and Levin RA, 1973. Chronic toxicopathological safety study (two years) of NF-180 in rats. Unpublished final report project no 475.09-C d.d. 9 November 1973. Pathological and Toxicology Section, Norwich Pharmacal Company, Norwich, New York, NY, USA, not published. Available from EFSA Panel on Contaminants in the Food Chain (CONTAM). (2015). Scientific Opinion on nitrofurans and their metabolites in food. EFSA Journal, 13(6), 4140.</t>
  </si>
  <si>
    <t>330-55-2</t>
  </si>
  <si>
    <t>Linuron</t>
  </si>
  <si>
    <t xml:space="preserve">3-(3,4-Dichlorophenyl)-1-methoxy-1-methylurea
</t>
  </si>
  <si>
    <t>C9H10Cl2N2O2</t>
  </si>
  <si>
    <t>CN(C(=O)NC1=CC(=C(C=C1)Cl)Cl)OC</t>
  </si>
  <si>
    <t>1N,2N,3h(ii)Y</t>
  </si>
  <si>
    <t>0,  10, 25, 125, or 625 ppm equivalent to 0, 0.29, 0.79, 4.17, or 18.6 mg/kg bw/day for males and 0, 0.3, 0.77, 3.49, or 16.1 mg/kg bw/day for females, respectively</t>
  </si>
  <si>
    <t>In a previous 2-year dog study, linuron was administered in the diet to beagle dogs at 25, 125, or 625 ppm (0.625, 3.13, or 15.63 mg/kg/day); an abnormal pigment was observed in the blood of animals at all dose levels. Decreased red blood cell count, hematocrit, and hemoglobin levels were also noted in males at 625 ppm. Since the abnormal pigment was postulated to be met- and sulfhemoglobin, assays for these substances were conducted on the 1-year study. The presence of one or both substances in the blood was confirmed for both sexes in the 125 and 625 ppm dose groups at all intervals tested (3, 6, 9, and 12 months). At 625 ppm, evidence of red blood cell destruction was noted as increased hemosiderin deposition on the Kupffer cells of the liver (male and female), slight decreases in erythrocyte count, hemoglobin, and hematocrit levels at all time periods tested, and a small increase in erythropoietic activity in the bone marrow. Secondary hematological changes at 625 ppm included increased platelet count, leukocyte count, and serum cholesterol levels. In addition, absolute liver weight was increased in males at 625 ppm; relative liver weight was increased in males at 125 and 625 ppm. Based upon hematology changes, the LOEL for systemic toxicity was determined as 125 ppm (4.17 mg/kg/day for males; 3.49 mg/kg/day for females). The NOEL for systemic toxicity is 25 ppm (0.79 mg/kg/day for males; 0.77 mg/kg/day for females).</t>
  </si>
  <si>
    <t>Malley, 1988 &amp; Hodge et al., 1963</t>
  </si>
  <si>
    <t>1861-32-1</t>
  </si>
  <si>
    <t>Dacthal</t>
  </si>
  <si>
    <t>Chlorthal-dimethyl; DCPA; Dacthalor; Dimethyl 2,3,5,6-tetrachlorobenzene-1,4-dicarboxylate</t>
  </si>
  <si>
    <t>C10H6Cl4O4</t>
  </si>
  <si>
    <t>COC(=O)C1=C(Cl)C(Cl)=C(C(=O)OC)C(Cl)=C1Cl</t>
  </si>
  <si>
    <t>1N,2N,3N,4N,6N,7aY,8N,33N,34bY. Methanol: 1 to 28N(Class II). Aromatic portion: 1N,2N,3N,4N,6N,7aY,8N,33N,34N,35aY,38N,39N,40N,41N,42N,43N,44N,45Y,46N,47N(Class IV)</t>
  </si>
  <si>
    <t>0, 1, 10, 50, 500, or 1000 mg/kg bw/day</t>
  </si>
  <si>
    <t>The LOEL was 10 mg/kg/day, with effects observed in the lungs, liver, and thyroid; decreases in thyroid hormone levels in both sexes; and effects in eyes in females. The specific effects were: (1) increased mortality in males at 1000 mg/kg/day (HDT) during the second year; (2) either decreased body weights or decreased body weight gains in both sexes at 1000 mg/kg/day, and in females at 500 mg/kg/day; (3) changes in hematology and clinical chemistry parameters indicative of liver and kidney toxicity at both 500 and 1000 mg/kg/day in both sexes; (4) treatment-related increases in thyroid, liver, and kidney weights in both sexes; (5) a dose-related increase in white foci in the lungs, which correlated with an increased incidence of foaming macrophages in both sexes at doses of 10 mg/kg/day and higher; (6) treatment-related exacerbation of chronic nephropathy in both sexes at 50 mg/kg/day and higher; (7) a dose-related increase in centrilobular hepatocytic swelling in both sexes at doses of 10 mg/kg/day and higher; (8) a dose-related increase in liver neoplasms in females; (9) an increase in follicular cell  hyperplasia/hypertrophy at 10 mg/kg/day in males and at doses of 50 mg/kg/day and higher in both sexes; (10) decreased T4  (thyroid hormone/thyroxine) values at 10 mg/kg/day in males, and at 50 mg/kg/day and higher in both sexes; and (11) a treatment-related increase in thyroid follicular cell neoplasms in both sexes.</t>
  </si>
  <si>
    <t>Lucas et al., 1993</t>
  </si>
  <si>
    <t>82097-50-5</t>
  </si>
  <si>
    <t>Triasulfuron</t>
  </si>
  <si>
    <t>Logran; 1-[2-(2-Chloroethoxy)phenyl]sulfonyl-3-(4-methoxy-6-methyl-1,3,5-triazin-2-yl)urea</t>
  </si>
  <si>
    <t>C14H16ClN5O5S</t>
  </si>
  <si>
    <t>CC1=NC(=NC(=N1)OC)NC(=O)NS(=O)(=O)C2=CC=CC=C2OCCCl</t>
  </si>
  <si>
    <t>0, 10, 1000, 5000, or 10,000 ppm equivalent to 0, 1.2, 129, 619.6, or 1301.3 mg/kg bw/day in males and 0, 1.5, 157.5, 792.5, or 1473.5 mg/kg bw/day in females</t>
  </si>
  <si>
    <t>In males and females receiving 5000 or 10,000 ppm, mean body weight and/or body weight gain were marginally depressed below control values; this was accompanied by a decreased food consumption in females. Centrilobular hepatocytomegaly was observed in male mice receiving 1000, 5000, and 10,000 ppm and in females receiving 10,000 ppm. Increased centrilobular degeneration, focal accumulation of inflammatory cells, microgranulomas, and pigment depositions were also observed in the liver of 10,000-ppm males.</t>
  </si>
  <si>
    <t>Ciba-Geigy Corp., 1988</t>
  </si>
  <si>
    <t>103577-45-3</t>
  </si>
  <si>
    <t xml:space="preserve">Lansoprazole </t>
  </si>
  <si>
    <t>Prevacid; Bamalite; Monolitum; 2-[[3-Methyl-4-(2,2,2-trifluoroethoxy)pyridin-2-yl]methylsulfinyl]-1H-benzimidazole</t>
  </si>
  <si>
    <t>C16H14F3N3O2S</t>
  </si>
  <si>
    <t>C1=CC=CC2=C1[NH]C(=N2)[S](CC3=NC=CC(=C3C)OCC(F)(F)F)=O</t>
  </si>
  <si>
    <t>0, 1.5, 5, 15, or 50 mg/kg bw 5 days/week. Dosing schedule adjusted dose levels are 0, 1.1, 3.6, 11, or 36 mg/kg bw/day.</t>
  </si>
  <si>
    <t>Survival rates were 27 to 33% in males and 30 to 45% in females. The median survival time was 650 days in males and 683 days in females. Body weight gain was decreased at 50 mg/kg/day in both sexes and at all dosages in females. At the end of the study, body weight gains for high-dose males and females were both decreased 20% compared to controls. There were no other clinical signs of toxicity. The incidence of interstitial (Leydig) cell hyperplasia was increased above concurrent and historical control levels at dosages of 15 and 50 mg/kg/day. The incidence of Leydig cell tumors was increased above concurrent control levels at 15 mg/kg/day and was at the high end of the historical control range at 50 mg/kg/day. The increases in incidence of Leydig cell hyperplasia and tumors were statistically significant at 15 and 50 mg/kg/day when compared to concurrent controls. Histologically, the Leydig cell tumors appeared similar to those that occur spontaneously in Sprague-Dawley rats and in aging Fischer 344 rats. There were numerous changes in the gastric mucosa indicative of the pharmacologic effect of lansoprazole that were similar to those seen in previous toxicity studies. This included necrosis of chief cells which was seen at 5 mg/kg/day or more. A small increase in incidence of intestinal metaplasia was seen in both sexes at 50 mg/kg/day. Detailed examination of the intestinal metaplasia foci revealed the presence of Paneth cells, indicating complete type intestinal metaplasia in virtually every case. A single, carcinoid tumor was seen in the gastric fundic mucosa in a female at 50 mg/kg/day. The decreases in body weight gain, necrosis of chief cells, and increased incidence of Leydig cell hyperplasia and tumors demonstrated that a MTD was administered. The results suggest that oral administration of lansoprazole at dosages of 15 and 50 mg/kg/day for 2 years leads to higher levels of interstitial (Leydig) cell hyperplasia and tumors than found in control rats. There was no evidence for any other tumorigenic response due to drug administration.</t>
  </si>
  <si>
    <t>Sivem Pharmaceuticals ULC, 2021</t>
  </si>
  <si>
    <t>Beta-Apo-8'-carotenoic acid, methyl and/or ethyl ester</t>
  </si>
  <si>
    <t>Beta-Apo-8'-carotenoic acid methyl and/or ethyl ester, exact composition is not reported (structure of methyl ester displayed)</t>
  </si>
  <si>
    <t>C31H42O2</t>
  </si>
  <si>
    <t>COC(=O)/C(=C/C=C/C(=C/C=C/C=C(\C)/C=C/C=C(\C)/C=C/C1=C(CCCC1(C)C)C)/C)/C</t>
  </si>
  <si>
    <t>0, 10, 50, 100, 1000, or 10000 ppm equivalent to  0, 0.7, 3.3, 6.7, 67.6, or 682.9 mg/kg bw/day in males, and to 0, 0.8, 3.9, 7.7, 76.0, or 802.1 mg/kg bw/day in females</t>
  </si>
  <si>
    <t>At 50 mg/kg feed or greater, there was yellow colouration of organs (mainly jejunum, ileum and mesenteric lymph nodes, but also of liver, renal proximal tubules, thymus, brain, fat, adrenals, ovaries and uterus, at high doses) and an increase in serum phosphorus (males). In females, given 100 mg/kg or more, and males, given 1,000 mg/kg feed or more, there was hyperplasia of reticuloendothelial cells in spleen, bone marrow and adrenal glands, and there were foci of nodular hyperplasia in the lobules of the liver, the foci consisted of activated reticuloendothelial cells including Kupffer cells. Serum biochemistry showed increases that were consistent with hepatotoxicity in aspartate aminotransferase (AST), alanine aminotransferase (ALT), total cholesterol, leucine aminopeptidase (females) and total bilirubin (females) at dietary levels of 1,000 mg/kg or more. In females at 1,000 mg/kg or more, there were signs of anaemia (decreased red blood cell (RBC) count, haemoglobin (Hb), packed cell volume (PCV) and mean corpuscular haemoglobin (MCH), and increased reticulocyte count). When disregarding the increase in serum phosphorus in males as a fortuitous finding unrelated to treatment and disregarding the pigmentation of tissues as being an indication of exposure but not of toxicity, the NOAEL for this study was 50 mg/kg (3.9 mg/kg bw per day) in females and 100 mg/kg (6.7 mg/kg bw per day) in males.</t>
  </si>
  <si>
    <t>93-72-1</t>
  </si>
  <si>
    <t>Fenoprop</t>
  </si>
  <si>
    <t>2-(2,4,5-Trichlorophenoxy)propanoic acid</t>
  </si>
  <si>
    <t>C9H7Cl3O3</t>
  </si>
  <si>
    <t>CC(Oc(c1)c(Cl)cc(Cl)c(Cl)1)C(=O)O</t>
  </si>
  <si>
    <t>0, 0.75, 2.5, or 7.4 mg/kg bw/day</t>
  </si>
  <si>
    <t>The only observed adverse effects were dose-related histopathological changes in the livers of female dogs receiving the high dose and in males receiving the mid and high dose.</t>
  </si>
  <si>
    <t>Mullison, 1966; Gehring and Betso, 1978</t>
  </si>
  <si>
    <t>330-54-1</t>
  </si>
  <si>
    <t>Diuron</t>
  </si>
  <si>
    <t>3-(3,4-Dichlorophenyl)-1,1-dimethylurea</t>
  </si>
  <si>
    <t>C9H10Cl2N2O</t>
  </si>
  <si>
    <t>CN(C)C(=O)NC1=CC(=C(C=C1)Cl)Cl</t>
  </si>
  <si>
    <t>0, 25, 125, 250, or 1250 ppm corresponding to approximately 0, 0.625, 3.125, 6.25, or 31.25 mg/kg bw/day</t>
  </si>
  <si>
    <t xml:space="preserve">Body weight were maintained with only minimal increases or decreases for the dogs fed diets containing 25, 125, or 250 ppm. At 1250 ppm, 2/3 male dogs and 1/3 female dogs showed persistent weight losses during the 2-year period. Hematology and urine analysis. Normal at 25 and 125 ppm. The trend toward lower erythrocyte counts, haemoglobin concentrations and haematocrit values in the dogs given the 250 ppm diet was statistically significant only for the red blood cell counts of the male dogs at the end of the 2-year period. Male and female dogs fed 1250 ppm showed depressions of red blood cell counts and of haemoglobin and haematocrit values throughout the study. The average absolute and relative liver weights increased at 1250 ppm. Changes attributable to the test substance: spleen (increased haematopoiesis) and bone marrow (erythroid hyperplasia of statistical significance in both sexes). Associated with erythrogenic activity, increased pigment was observed in the Kupffer cells of the liver. </t>
  </si>
  <si>
    <t>Hodge et al., 1967</t>
  </si>
  <si>
    <t>92-84-2</t>
  </si>
  <si>
    <t>Phenothiazine</t>
  </si>
  <si>
    <t>C12H9NS</t>
  </si>
  <si>
    <t>C1=CC=C2C(=C1)NC3=CC=CC=C3S2</t>
  </si>
  <si>
    <t>1.59</t>
  </si>
  <si>
    <t>0, 50, 200, 500, or 2000 ppm equivalent to 0, 1.54, 6.06, 16.93, or 69.30 mg/kg bw/day for males and 0, 1.59, 6.82, 17.68, or 67.05 mg/kg bw/day
for females</t>
  </si>
  <si>
    <t>Unspecified cellular toxicity (spleen)</t>
  </si>
  <si>
    <t>Dark-colored spleens in all of the animals from the 2000-ppm dose group. Study authors observed the following tissue alterations that were concluded to be related to the toxic effects of phenothiazine on the red blood cells (RBCs) and were present in all high-dose test animals: marked splenic congestion, with areas of increased extramedullary hematopoiesis; deposition of hemosiderin in the spleen, liver, kidney, and bone marrow; and increased cellularity of the bone marrow with a marked increase in erythroid elements. Hemosiderin deposition was present, but to a lesser degree, in the liver and kidney sections of males (3/4) and females (1/4) from the 500-ppm dosage group. The other phenothiazine-induced effects (e.g., increased cellularity of the bone marrow as an adaptive response to the hematological effects) suggested to the study authors that the animals responded well physiologically, and, purportedly, the response of the animals at the 500-ppm dose is of minor biological significance. Relative spleen weight for high-dose males was increased by 22.3% at 13 weeks, although not reaching statistical significance at the 5% level. Relative liver weight was increased for high-dose males by 13.6% and for females at 500 ppm and 2000 ppm by 11.5% and 15.7%, respectively; none of the increases were statistically significant. At 13 weeks, the hematocrit, hemoglobin, and RBC count values were reduced for high-dose males by 16 to 18% and were statistically significant. At lower dose levels, the males showed statistically-significant increases in RBC counts (50 ppm) and white blood cell counts (200 ppm); the biological significance of the increased RBC counts at the low dose is uncertain but serves to accentuate the subsequent dose-related decline. The 27% increase in serum glutamic pyruvic transaminase (SGPT) measured in 200-ppm males may be part of a trend of increasing values; however, there is a low mean value in the high-dose group, which is unexplained. This general trend in increasing SGPT, with a decrease in the high-dose group, is also seen in the treated females. The only statistically significant values for females are the serum glutamic oxaloacetic transaminase (SGOT) levels at 200 and 2000 ppm; however, there appears to be an overall trend of increasing SGOT values compared to the control group, with a 31% increase at 200 ppm. SGOT levels appear to increase with dose in the treated males as well, with a 21% increase at 2000 ppm (15% at 50 ppm) but do not reach the level of statistical significance. Both males and females in the high-dose group showed increases in bromsulphalein retention of 28% and 39%, respectively. While some of these endpoints, particularly the RBC effects, do not reach the level of statistical significance at all dose levels, a dose-related trend is observed beginning at the 200-ppm exposure level. The decreases in the hematocrit, hemoglobin, and RBC counts are supported by the findings of the histopathological analysis, which reported splenic congestion with increased extramedullary hematopoiesis; hemosiderin deposition in the spleen, liver, kidney, and bone marrow; and increased cellularity of the bone marrow with an increase in erythroid elements observed in the 2000-ppm dose group. Taken together, these results suggest hematological toxicity from exposure at the high dose. At lower exposure levels, the SGOT increases, beginning at 200 ppm for females and increased relative liver weights at 2000 ppm, suggest possible tissue damage, perhaps in liver or muscle, although there were no liver lesions reported in the histopathological analysis. A similar, but less-pronounced pattern is seen for males. Together, these endpoints support identification of a LOAEL of 6.82 mg/kg-day (200 ppm) in females for potential unspecified cellular toxicity, with a corresponding NOAEL of 1.59 mg/kg-day. Follow up study: Based on the RBC effects and the effects in the spleen of treated animals, a LOAEL of 67.05 mg/kg-day is identified. A NOAEL could not be identified because only one dose was examined in the study, and effects were seen at that dose level.</t>
  </si>
  <si>
    <t>Hazelton Laboratories, Inc., 1974</t>
  </si>
  <si>
    <t>55285-14-8</t>
  </si>
  <si>
    <t>Carbosulfan</t>
  </si>
  <si>
    <t xml:space="preserve">(2,2-Dimethyl-3H-1-benzofuran-7-yl) N-(dibutylamino)sulfanyl-N-methylcarbamate
</t>
  </si>
  <si>
    <t>C20H32N2O3S</t>
  </si>
  <si>
    <t>C12=CC=CC(OC(N(C)SN(CCCC)CCCC)=O)=C1OC(C)(C)C2</t>
  </si>
  <si>
    <t>0, 10, 20, 500, or 2,500 ppm corresponding to approximately 0, 0.5, 1.0, 25, or 125 mg/kg bw/day</t>
  </si>
  <si>
    <t>Multiple (ChE inhibition)</t>
  </si>
  <si>
    <t>At 500 ppm, decreased body weight and food consumption, and increased incidence of toxic signs were observed. Brain, plasma and RBC cholinesterase inhibition was also observed at 500 ppm.</t>
  </si>
  <si>
    <t>FMC, 1982</t>
  </si>
  <si>
    <t>122-34-9</t>
  </si>
  <si>
    <t>Simazine</t>
  </si>
  <si>
    <t>6-Chloro-2-N,4-N-diethyl-1,3,5-triazine-2,4-diamine</t>
  </si>
  <si>
    <t>C7H12ClN5</t>
  </si>
  <si>
    <t>CCNC1=NC(=NC(=N1)Cl)NCC</t>
  </si>
  <si>
    <t>0, 10, 100, or 1000 ppm equivalent to 0, 0.41, 4.2, or 45.8 mg/kg bw/day in males and 0, 0.52, 5.3, or 63.1 mg/kg bw/day in females</t>
  </si>
  <si>
    <t>Mean body weights for high-dose male and female rats were statistically significantly lower than the control group beginning on day 7 of study and continuing to study termination. Mid-dose female rats had statistically significant lower mean body weights compared with controls both at different time intervals throughout the study and at study termination. Mean body weight gains were also statistically significantly lower in high-dose male and female rats as compared with controls throughout the study. For mid-dose male and female rats, statistically significantly lower body weight gains were seen occasionally at different time intervals but not at study termination. A statistically significant reduction in food consumption was observed in high- dose male rats beginning at day 7 through 700 of the study. Statistically significant depression of food intake was also reported for high-dose female rats on days 7 through 560 on study, but not during the final 6 months of the study. The reduced food consumption in high-dose animals was correlated with decreased body weight and body weight gains in the same groups throughout the study. Changes in food consumption of low- and mid-dose animals were seen only rarely during the study. A number of hematology parameters appeared were affected by simazine treatment. These apparent treatment-related effects were pronounced mainly in the high-dose females on most sampling days. Statistically significant differences between the control and high-dose group values were seen in females as follows: the red blood cell (RBC) count was depressed at all sample times; hemoglobin (HGB) was depressed on days 361, 537, and 725 on study; hematocrit (HCT) was depressed on days 361, 537, and 725 of sampling; mean corpuscular hemoglobin (MCHB) was elevated on days 361, 537, and 725 of sampling; mean corpuscular hemoglobin concentration (MCHC) was elevated on days 174 of sampling; white blood cell (WBC) count was elevated on days 174, 361, 537, and 725 of sampling; the percent of neutrophils was elevated on day 316 of sampling; and lymphocytes were depressed on day 361 of sampling. Changes in these parameters, although only occasionally statistically significant, were also observed in the mid-dose females. Comparable changes between the control and high-dose groups were also seen in females of the recovery group. In males, the MCHC was statistically significantly higher in the high-dose group compared with the control group on day 361 of sampling (with an apparent dose-related trend); while the leukocyte count was statistically significantly lower than controls in the mid- and high-dose groups on day 537 of sampling. Other changes seen were not considered treatment-related. For males in the recovery group, hematology parameter values were comparable for the most part between the high-dose group and the control groups. Statistically significantly lower values were seen on day 537 for mean corpuscular volume (MCV) and on days 537 and 725 for MCHB. Based on decreased body weight gains and hematologic parameters in females, the LEL for systemic toxicity of Simazine is 100 ppm (5.3 mg/kg-day). The NOEL for systemic toxicity is 10 ppm (0.52 mg/kg-day).</t>
  </si>
  <si>
    <t>Ciba Geigy, 1988</t>
  </si>
  <si>
    <t>78-67-1</t>
  </si>
  <si>
    <t>Propanenitrile, 2,2'-azobis[2-methyl-</t>
  </si>
  <si>
    <t>2,2'-Azobis(2-methylpropionitrile); Genitron; Azobisisobutyronitrile; 2-(2-cyanopropan-2-yldiazenyl)-2-methylpropanenitrile</t>
  </si>
  <si>
    <t>C8H12N4</t>
  </si>
  <si>
    <t>N(=NC(C#N)(C)C)C(C#N)(C)C</t>
  </si>
  <si>
    <t>1N,2N,3g(vii)Y</t>
  </si>
  <si>
    <t>1.25</t>
  </si>
  <si>
    <t>0, 50, 150, 300, or 1000 ppm corresponding to 0, 1.25, 3.75, 7.5, or 25 mg/kg bw/day. After the death of 1 animal, the surviving 1,000 ppm group animals were sacrificed in extremis on Day 28 of the
investigation.</t>
  </si>
  <si>
    <t>A 90 day subacute oral toxicity study was conducted with group of purebred beagle dogs fed ABN catalyst at dietary levels of 0, 50, 150, 300 or 1000 parts per millions. After the death of 1 animal, the surviving 1,000 ppm group animals were sacrificed in extremis on Day 28 of the investigation. The remaining group showed no death nor unsual reactions. Body weight gain and food comsumption were comparable in the test group (50, 150 and 300 ppm) and in the control group. Blood chemistry in the 50 and 150 ppm group was comparable to the control goup animals, whereas the 300 ppm group showed an increase in serum alkaline phosphatase activity. The femals fed 300 ppm exhibited a slight increase in blood thiocyanate. The results obtained for the hematologic studies and urinanalysis were comparable between the test group (50, 150 and 300 ppm) and the control animals. Marginal increases in liver to body weight ratios were reported in the 300 ppm group. One male fed 150 ppm exhibited increases in liver weight and ratios. Morphologic changes in the liver sections, eosinophilic staining, oval shaped membranous cytoplasmic bodies in the hepatocytes of somes animals in the 150 and 300 ppm groups were reported during the histopathologic examination. The main findings in this study were related to the highest concentration of ABN Catalyst used, 1000 ppm, where death occured. The remaing middle and high dose levels showed changes in blood chemistry and in the liver to body weight ratios in some animals. The histopathologic findings were attributed to an adaptive response of the liver cells. NOAEL: 50 ppm.</t>
  </si>
  <si>
    <t>Unknown, 1992. Available from ECHA at https://echa.europa.eu/registration-dossier/-/registered-dossier/14322/7/6/2/?documentUUID=eb840</t>
  </si>
  <si>
    <t>76578-14-8</t>
  </si>
  <si>
    <t>Quizalofop-ethyl</t>
  </si>
  <si>
    <t xml:space="preserve">Assure; Ethyl 2-[4-(6-chloroquinoxalin-2-yl)oxyphenoxy]propanoate
</t>
  </si>
  <si>
    <t>C19H17ClN2O4</t>
  </si>
  <si>
    <t>CCOC(=O)C(C)OC1=CC=C(C=C1)OC2=CN=C3C=C(C=CC3=N2)Cl</t>
  </si>
  <si>
    <t>1N,2N,3N,4N,6N,7aY,8N,11Y. Heteroaromatic fragment:13N,15N,16N,17Y,19N,20eY (Class IV). Ethanol: 1aY (Class I)</t>
  </si>
  <si>
    <t>0, 25, 100, or 400 ppm equivalent to 0, 0.9, 3.7, or 15.5 mg/kg bw/day for males and 0, 1.1, 4.6, or 18.6 mg/kg bw/day for females</t>
  </si>
  <si>
    <t>An increased incidence of hepatocyte enlargement was observed in high dose males and females, 15.5 and 18.6 mg/kg/day respectively, at interim and terminal sacrifices. A slight increase in the incidence of hepatocyte enlargement was also observed in 3.7 mg/kg/day males at interim and terminal sacrifices.</t>
  </si>
  <si>
    <t>1910-42-5</t>
  </si>
  <si>
    <t>Paraquat dichloride</t>
  </si>
  <si>
    <t>Methyl viologen, 1-methyl-4-(1-methylpyridin-1-ium-4-yl)pyridin-1-ium;dichloride</t>
  </si>
  <si>
    <t>C12H14Cl2N2</t>
  </si>
  <si>
    <t>C[N+]1=CC=C(C=C1)C2=CC=[N+](C=C2)C.[Cl-].[Cl-]</t>
  </si>
  <si>
    <t>0, 15, 30, or 50 ppm equivalent to 0, 0.45, 0.93, or 1.51 mg paraquate cation/kg bw/day for males and 0, 0.48, 1.00, or 1.58 mg paraquate cation/kg bw/day for females. Paraquat dichloride (real test substance): 0, 0.62, 1.28, or 2.08 mg/kg bw/day.</t>
  </si>
  <si>
    <t>JMPR: Respiratory dysfunction was observed at 50 mg/kg (hyperpnea). Increased vesicular sounds were heard in the lungs at auscultation. Erythema of the dorsum of the tongue was seen at 30 and 50 mg/kg in males, and at 50 mg/kg in females. Alkaline phosphatase activity was elevated in females at 30 and 50 mg/kg, and plasma concentrations of triglycerides were raised in both sexes at 50 mg/kg. Urinary specific gravity was elevated at 50 mg/kg in males. Lung weights (both absolute and relative) were significantly increased at 50 mg/kg. At 30 and 50 mg/kg, macroscopically there was yellow discoloration in the lungs. Microscopically, there was peribronchial mononuclear infiltration, peribronchial and interalveolar fibrosis and changes in the alveolar epithelium (alveolar cell hyperplasia and hypertrophy). These changes were accompanied by the presence of haemosiderin-laden macrophages. These changes were more severe at 50 mg/kg than at 30 mg/kg. Erythrophagocytosis in the bronchial lymph nodes was present at 30 mg/kg and 50 mg/kg. The NOAEL for the study was 15 mg/kg on the basis of erythema of the tongue at 30 mg/kg in males, elevated alkaline phosphatase in both sexes, and histopathological changes in the lung at &gt; 30 mg/kg. EPA IRIS: NOEL is 15 ppm.</t>
  </si>
  <si>
    <t>Kalinowski et al., 1983</t>
  </si>
  <si>
    <t>7803-57-8</t>
  </si>
  <si>
    <t>Hydrazine hydrate</t>
  </si>
  <si>
    <t>Hydrazine monohydrate; Hydrazine;hydrate</t>
  </si>
  <si>
    <t xml:space="preserve">H6N2O
</t>
  </si>
  <si>
    <t>NN.O</t>
  </si>
  <si>
    <t>SPF bred Wistar</t>
  </si>
  <si>
    <t>0, 2, 10, or 50 ppm. Based on body weight and drinking water consumption data, these levels are approximately 0, 0.2, 0.8, or 3.75 mg/kg bw/day in females and 0, 0.12, 0.6, or 3 mg/kg bw/day in males. Based on graph, the study duration was about 160 weeks or until death (mean survival time: 915 study days, will be used as duration for study).</t>
  </si>
  <si>
    <t>Body weight and bile duct</t>
  </si>
  <si>
    <t xml:space="preserve">Only the rats at 50 ppm differed appreciably from the control rats in their behaviour and appearance. 50 ppm animals had severely reduced body weights, ruffled coats, and severely reduced vitality. At 10 ppm the body weight reduction is less pronounced, but still appreciable (MTD). Somewhat reduced survival rate in females at 50 ppm. There was a tendency towards an increased incidence of bile duct proliferation. A weak carcinogenic effect was detected in the 50 ppm group only on the basis of an increased frequency of liver tumors (this after the administration of clearly toxic doses for a whole lifetime). No carcinogenic effects was detected at 10 ppm. A tendency towards an increased incidence of bile duct proliferations (males: 0, 4, 5, and 7 and females 2, 1, 7, and 6 (control, low, mid, and high dose)). ECHA NOAEL: low dose. </t>
  </si>
  <si>
    <t>Steinhoff and Mohr, 1988</t>
  </si>
  <si>
    <t>Steinhoff, D., &amp; Mohr, U. (1988). The question of carcinogenic effects of hydrazine. Experimental pathology, 33(3), 133-143.</t>
  </si>
  <si>
    <t>67747-09-5</t>
  </si>
  <si>
    <t>Prochloraz</t>
  </si>
  <si>
    <t>Mirage; Octave; Prelude; N-propyl-N-[2-(2,4,6-trichlorophenoxy)ethyl]imidazole-1-carboxamide</t>
  </si>
  <si>
    <t>C15H16Cl3N3O2</t>
  </si>
  <si>
    <t>CCCN(CCOC1=C(C=C(C=C1Cl)Cl)Cl)C(=O)N2C=CN=C2</t>
  </si>
  <si>
    <t>0, 30, 135, or 600/1000 ppm equivalent to 0, 0.94, 4.47, or 18.1/28.9 mg/kg bw/day for males and 0, 0.90, 4.07, or 18.0/27.5 mg/kg bw/day. After 56 weeks on the study, 600 ppm was increased to 1000 ppm.</t>
  </si>
  <si>
    <t>At 135 ppm an increase in serum alkaline phosphatase (SAP) and liver weights was observed. At the HDT, 600/1000 ppm, increases in SAP, liver weight, and prostatic atrophy were observed. The overall NOEL for dogs fed prochloraz was 30 ppm and the LEL was 135 ppm, based on liver weight data, increased SAP levels and liver histopathology.</t>
  </si>
  <si>
    <t>FBC Limited, 1981</t>
  </si>
  <si>
    <t>99-65-0</t>
  </si>
  <si>
    <t>m-Dinitrobenzene</t>
  </si>
  <si>
    <t>1,3-Dinitrobenzene</t>
  </si>
  <si>
    <t>C6H4N2O4</t>
  </si>
  <si>
    <t>[N+](=O)([O-])C1=CC(=CC=C1)[N+](=O)[O-]</t>
  </si>
  <si>
    <t>Carworth Farm</t>
  </si>
  <si>
    <t>0, 3, 8, or 20 ppm in drinking water equivalent to 0, 0.40, 1.13, or 2.64 mg/kg bw/day for males and 0, 0.48, 1.32, or 3.10 mg/kg bw/day.</t>
  </si>
  <si>
    <t>Multiple (spleen)</t>
  </si>
  <si>
    <t>The concentration of 20 ppm m-dinitrobenzene decreased body weight gain in females (only partly attributable to reduced feed intake), moderately decreased hemoglobin concentrations, decreased testicular weights, and caused testicular atrophy in males, slight to moderate decrease in seprmatogenesis, and was associated with splenic enlargement and hemosiderin deposits in both sexes of rats. Significantly increased spleen weights were also observed in both sexes of rats treated with 8 ppm. No effects considered to be treatment-related were found at 3 ppm m-dinitrobenzene.</t>
  </si>
  <si>
    <t>Cody et al., 1981</t>
  </si>
  <si>
    <t>2164-17-2</t>
  </si>
  <si>
    <t>Fluometuron</t>
  </si>
  <si>
    <t>1,1-Dimethyl-3-[3-(trifluoromethyl)phenyl]urea</t>
  </si>
  <si>
    <t>C10H11F3N2O</t>
  </si>
  <si>
    <t>CN(C)C(=O)NC1=CC=CC(=C1)C(F)(F)F</t>
  </si>
  <si>
    <t>F344 CD-F</t>
  </si>
  <si>
    <t xml:space="preserve">A reduction in body weight gain occurred in both sexes (8% M/ 9% F) at the high dose during the first 49 weeks. No body weight changes were noted for the low- or mid-dose groups compared with controls. At week 53, the high-dose interim group had a marginal decreased hematocrit (3/4% in ME), hemoglobin (5/6% in M/F), and RBC count (8/13% in M/F). Increased spleen weight (22%) with an increased incidence and severity of splenic hemosiderin (Severity Code 3: 5 vs.1 control) in high-dose females also occurred at week 53. At terminal sacrifice, an increased incidence and deposition of splenic hemosiderin in both sexes at mid- (and high-dose rats. The NOAEL is 10 ppm. The LOAEL is 300 mg/kg/day, based on the splenic hemosiderin pigment deposition findings. The MTD for both sexes was 1000 ppm based on a reduction in body weight gain. </t>
  </si>
  <si>
    <t>Burdock et al., 1982</t>
  </si>
  <si>
    <t>80-07-9</t>
  </si>
  <si>
    <t>4,4'-Dichlorodiphenyl sulfone</t>
  </si>
  <si>
    <t>p,p'-Dichlorodiphenylsulfone; 1-Chloro-4-(4-chlorophenyl)sulfonylbenzene</t>
  </si>
  <si>
    <t>C12H8Cl2O2S</t>
  </si>
  <si>
    <t>C1=CC(=CC=C1S(=O)(=O)C2=CC=C(C=C2)Cl)Cl</t>
  </si>
  <si>
    <t>0, 30, 100, 300, 1,000, or 3,000 ppm equivalent to average daily doses of approximately 0, 2, 6, 19, 65, or 200 mg/kg bw/day (OECD)</t>
  </si>
  <si>
    <t>Body weight gain: Final mean body weights and body weight gains of rats exposed to 300 ppm or greater were significantly less than those of the controls. Food consumption: During the first week of the study, feed consumption by male and female rats exposed to 3,000 ppm was 23 % and 39 % less than that by the controls, respectively. However, feed consumption by all exposed groups was generally similar to that by the controls at week 13. Clinical chemistry: Increased albumin and total protein concentrations were observed in groups exposed to 300 ppm or greater. Bile acid concentrations were increased in 3,000 ppm males. Minimal increases in urea nitrogen and creatinine concentrations occurred in the 3,000-ppm male and female rats. Haematology: Alteration of the erythron was demonstrated by minimal decreases in the hemoglobin concentrations in the 1,000 and 3,000 ppm male and female rats. Organ weights: Absolute and relative liver weight of male and female rats exposed to 100 ppm or greater were significantly increased compared to the controls. Kidney and testis weights of 1,000 and 3,000 ppm male rats were thymus weights of male rats exposed to 300 ppm or greater were significantly less when compared to controls. For males the increase of the absolute liver weight was 17, 30, 61 and 70 % for doses of 100, 300, 1,000 and 3,000 ppm, respectively. For females the increase of the absolute liver weight was 9, 24, 63 and 95 % for doses of 100, 300, 1,000 and 3,000 ppm, respectively. The increase of the male absolute kidney weight was 18 and 15 % for doses of 1,000 and 3,000 ppm, respectively. Histopathology: Incidences of centrilobular hepatocyte hypertrophy in male rats exposed to 100 ppm or greater and in female rats exposed to 300 ppm or greater were significantly increased compared to the controls. There were significant increases in the incidences of nephropathy in 1,000 and 3,000 ppm female rats. Nephropathy was mild in 300 ppm males, moderate in 1,000 ppm males and marked in 3,000 pm males.</t>
  </si>
  <si>
    <t>Chhabra et al., 2001</t>
  </si>
  <si>
    <t>Chhabra, R. S., Herbert, R. A., Bucher, J. R., Travlos, G. S., Johnson, J. D., &amp; Hejtmancik, M. R. (2001). Toxicology and carcinogenesis studies of p, p'-dichlorodiphenyl sulfone in rats and mice. Toxicological Sciences, 60(1), 28-37.</t>
  </si>
  <si>
    <t>1582-09-8</t>
  </si>
  <si>
    <t>Trifluralin</t>
  </si>
  <si>
    <t>2,6-Dinitro-N,N-dipropyl-4-(trifluoromethyl)aniline</t>
  </si>
  <si>
    <t>C13H16F3N3O4</t>
  </si>
  <si>
    <t>CCCN(CCC)C1=C(C=C(C=C1[N+]([O-])=O)C(F)(F)F)[N+]([O-])=O</t>
  </si>
  <si>
    <t>0, 30, 150, or 750 ppm corresponding to approximately 0, 0.75, 3.75, or 18.75 mg/kg bw/day</t>
  </si>
  <si>
    <t>Blood effects and liver weight</t>
  </si>
  <si>
    <t>There were some significant decreases in red blood cell parameters in high-dose males and females. There was an increase in methemoglobin in mid- and high-dose males and females. Total serum lipids, triglycerides, and cholesterol were increased in high-dose males and females when compared with controls. There were increases in liver weight in males receiving 150 and 750 ppm and females receiving 750 ppm trifluralin and increases in mean spleen weight in females receiving 750 ppm. There was no histologic findings that correlated with organ weight changes. EPA IRIS (1987) and EPA RED (1986): Based on the increases in liver weights and methemoglobin, the NOEL is 30 ppm. Note, other EPA documents call 30 ppm the NOAEL.</t>
  </si>
  <si>
    <t>Bathe, 1984</t>
  </si>
  <si>
    <t>53716-50-0</t>
  </si>
  <si>
    <t>Oxfendazole</t>
  </si>
  <si>
    <t xml:space="preserve">Fenbendazole sulfoxide; Synanthic; OFDZ; Methyl N-[6-(benzenesulfinyl)-1H-benzimidazol-2-yl]carbamate
</t>
  </si>
  <si>
    <t>C15H13N3O3S</t>
  </si>
  <si>
    <t>COC(=O)NC1=NC2=C(N1)C=CC(=C2)S(=O)C1=CC=CC=C1</t>
  </si>
  <si>
    <t>0, 0.7, 2, or 7 mg/kg bw/day for males and 0, 0.9, 2.5, or 8.8 mg/kg bw/day for females</t>
  </si>
  <si>
    <t xml:space="preserve">No significant effects on bodyweight, food consumption, clinical condition, haematology or survival were noted. There was no evidence of carcinogenicity. A dose-related increase in hepatocellular lipid vacuolation was seen in the mid and high dose animals; the NOEL was 0.7 mg/kg bw per day for males and 0.9 mg/kg bw per day for females. </t>
  </si>
  <si>
    <t>DePass and Bidlack, 1987</t>
  </si>
  <si>
    <t>106990-43-6</t>
  </si>
  <si>
    <t>N,N'''-[1,2-ethanediylbis[[[4,6-bis[butyl(1,2,2,6,6-pentamethyl-4-piperidinyl)amino]-1,3,5-triazin-2-yl]imino]-3,1-propanediyl]]bis[N',N"-dibutyl-N',N"-bis(1,2,2,6,6-pentamethyl-4-piperidinyl)-1,3,5-triazine-2,4,6-triamine</t>
  </si>
  <si>
    <t>Chimassorb 119; Tinuvin 119; Antioxidant 110; 6-N-[3-[[4,6-bis[butyl-(1,2,2,6,6-pentamethylpiperidin-4-yl)amino]-1,3,5-triazin-2-yl]-[2-[[4,6-bis[butyl-(1,2,2,6,6-pentamethylpiperidin-4-yl)amino]-1,3,5-triazin-2-yl]-[3-[[4,6-bis[butyl-(1,2,2,6,6-pentamethylpiperidin-4-yl)amino]-1,3,5-triazin-2-yl]amino]propyl]amino]ethyl]amino]propyl]-2-N,4-N-dibutyl-2-N,4-N-bis(1,2,2,6,6-pentamethylpiperidin-4-yl)-1,3,5-triazine-2,4,6-triamine</t>
  </si>
  <si>
    <t>C132H250N32</t>
  </si>
  <si>
    <t>CCCCN(C1CC(N(C(C1)(C)C)C)(C)C)C2=NC(=NC(=N2)NCCCN(CCN(CCCNC3=NC(=NC(=N3)N(CCCC)C4CC(N(C(C4)(C)C)C)(C)C)N(CCCC)C5CC(N(C(C5)(C)C)C)(C)C)C6=NC(=NC(=N6)N(CCCC)C7CC(N(C(C7)(C)C)C)(C)C)N(CCCC)C8CC(N(C(C8)(C)C)C)(C)C)C9=NC(=NC(=N9)N(CCCC)C1CC(N(C(C1)(C)C)C)(C)C)N(CCCC)C1CC(N(C(C1)(C)C)C)(C)C)N(CCCC)C1CC(N(C(C1)(C)C)C)(C)C</t>
  </si>
  <si>
    <t>Tif:RAIf (SPF), hybrids of RII/1 x RII/2</t>
  </si>
  <si>
    <t>0, 4.77, 28.4, or 192 mg/kg bw/day for males and 0, 5.05, 29.2, or 200 mg/kg bw/day for females</t>
  </si>
  <si>
    <t>Treatment-related clinical signs indicating a general loss of condition (including distended abdomen, hunched posture, discolored eyes, piloerection and bodyweight loss) were confined to males and females of group 4 (200 mg/kg) and occurred in the few weeks preceding death. In addition, swollen hindlimbs were recorded in groups 3 and 4 (30 and 200 mg/kg) . Following 10 months of treatment a progressive mortality occurred among males and females of group 4 (200 mg/kg) with all animals dead or sacrificed by week 82. Treatment resulted in significantly lower bodyweights for males and females of group 4 (200 mg/kg). Bodyweights of other treated groups were not influenced by treatment. Males of group 4 (200 mg/kg) consumed progressively less food whereas the food intakes by group 4 females were essentially similar to control values. The food intake values for other treated groups were similar to control values.Among group 4 rats, higher ratios were obtained during the latter part of the groups survival. Treatment had no effect on the quantity of water consumed. Treatment with 200 mg/kg (group 4) produced a marked leukocytosis with neutrophilia and hyper segmentation of neutrophils. In addition, a slight, hypochromic anemia with microcytosis of red blood cells and a thrombocytosis was noted. To some extent the effects on white blood cells were also seen in animals treated with 30 mg/kg (group 3). Treatment-related macroscopical changes were found in animals from group 3 (30 mg/kg) and group 4 (200 mg/kg). These included enlargement, nodules and masses of various organs in group 4 (200 mg/kg), most frequently of the mesenteric lymph node, which was also affected in group 3 (30 mg/kg), and of some other organs, most notably the liver, spleen and salivary gland. Some male and female rats from group 3 (30 mg/kg) showed ankylosing osteoarthritis affecting the joints of the tail and/or the extremities. In treated animals from groups '3 and 4 (30 and 200 mg/kg) disseminated inflammatory lesions of chronic and recurrent nature, described as "chronic necrotizing inflammation", were found upon microscopical examination. Untreated animals and rats from group 2 (5 mg/kg) were not affected. Inflammation in the tissues included circumscribed granulomatous lesions with coagulative necrosis, as well as neutrophil infiltration and accumulation of foam cells. Chronic necrotizing inflammation occurred most extensively in the mesenteric lymph nodes of all animals from group 4 (200 mg/kg) and in a large number of rats from group 3 (30 mg/kg). In group 3 animals (30 mg/kg) chronic necrotizing inflammation was confined to the mesenteric lymph nodes except for one female rat with the salivary gland affected additionally. In rats from group 4 (200 mg/kg) chronic necrotizing inflammation additionally affected various other organs, most frequently the liver in both sexes and the ovaries in female rats. Furthermore, frequently involved sites in both sexes were the salivary and adrenal gland, the spleen, other lymph nodes, the teeth (with necrotizing pulpitis), the myocardium, the nasopharynx and the kidneys. A smaller incidence of inflammatory foci was also observed at vastly different sites, e.g. mediastinum, peritoneum, chorioid plexus and brain, pancreas, adenohypophysis and vagina. In some rats of either sex from group 4 (200 mg/kg) areas of foam cell accumulation were noted in the ileal mucosa, which otherwise was not affected by inflammatory lesions. Neither the incidence of any type of tumour nor the total number of primary tumours indicated a treatment-related increase. In conclusion, dietary administration of the test substance at adjusted food concentrations resulting in a dose level of 200 mg/kg bodyweight per day caused reduced longevity in both sexes. Typically, death was preceded by general loss of condition. At 30 and 200 mg/kg bodyweight, histopathological evaluation revealed widespread inflammatory reaction of chronic and recurrent nature, involving principally parts of the reticuloendothelial system, mainly the mesenteric lymph nodes. The hematological, profile indicated leucocytosis with neutrophilia, and additionally in high dose animals thrombocytosis and a slight anemia. Under the conditions of this test, the no effect level is defined as 5 mg/kg bodyweight/day for both sexes. No evidence of carcinogenicity was obtained.</t>
  </si>
  <si>
    <t>Unknown, 1991. Available from ECHA at https://echa.europa.eu/mt/registration-dossier/-/registered-dossier/13733/7/8/?documentUUID=6f97fcb0-56fe-405e-ab69-c73c83991ab6</t>
  </si>
  <si>
    <t>75-01-4</t>
  </si>
  <si>
    <t>Vinyl chloride</t>
  </si>
  <si>
    <t>Chloroethylene; Chloroethene</t>
  </si>
  <si>
    <t>C2H3Cl</t>
  </si>
  <si>
    <t>C(=C)Cl</t>
  </si>
  <si>
    <t>0, 0.014, 0.13, or 1.3 mg/kg bw/day for up to 1043 days for males and 1050 days for females</t>
  </si>
  <si>
    <t xml:space="preserve">A variety of lesions were observed histologically at the highest dose level of 1.3 mg/kg-day, including increased incidences of angiosarcomas, neoplastic nodules, hepatocellular carcinoma, cellular foci (clear-cell, basophilic, and eosinophilic), liver-cell polymorphism, and cysts. Of the above lesions, all except cysts and liver cell polymorphism are considered neoplastic or preneoplastic. Cysts, described as proliferating bile duct epithelium, are not considered precursors of hepatocellular tumors because tumors did not develop from this location. Liver cell polymorphism is considered to be a noncarcinogenic cytotoxic effect. The incidence of female rats having "many" hepatic cysts was 3/98 in controls, 4/100 at 0.014 mg/kg, 9/96 at 0.13 mg/kg, and 24/49 at 1.3 mg/kg. The incidence of male rats with liver cell polymorphism characterized as moderate or severe was 5/99 in controls, 5/99 at 0.014 mg/kg, 8/99 at 0.13 mg/kg, and 13/49 at 1.3 mg/kg; the corresponding incidence in females was 16/98, 16/100, 12/96, and 24/49. Benchmark dose analysis was attempted but was not successful with these data. The LOAEL based on these endpoints is clearly at the highest dose of 1.3 mg/kg-day and the NOAEL at the next highest dose of 0.13 mg/kg-day.  </t>
  </si>
  <si>
    <t>Til et al., 1983, 1991</t>
  </si>
  <si>
    <t>101200-48-0</t>
  </si>
  <si>
    <t>Express</t>
  </si>
  <si>
    <t>Tribenuron methyl; Sulfmethmeton-methyl; Cameo; methyl 2-[[(4-methoxy-6-methyl-1,3,5-triazin-2-yl)-methylcarbamoyl]sulfamoyl]benzoate</t>
  </si>
  <si>
    <t xml:space="preserve">C15H17N5O6S  </t>
  </si>
  <si>
    <t>CC1=NC(=NC(=N1)OC)N(C)C(=O)NS(=O)(=O)C2=CC=CC=C2C(=O)OC</t>
  </si>
  <si>
    <t xml:space="preserve">0, 25, 250, or 1500 ppm equivalent to 0, 0.79, 8.16, or 51.46 mg/kg bw/day in males and 0, 0.90, 8.18, or 52.02 mg/kg bw/day in females
</t>
  </si>
  <si>
    <t xml:space="preserve">No treatment related effects were observed at 25 ppm (0.79 mg/kg/day) in male dogs, while at 250 ppm (8.16 mg/kg/day), several effects were observed: elevated serum bilirubin levels reported at weeks 12, 26, and 52; elevated AST serum levels at 26 and 52 weeks; and increased urinary volume at 36 weeks. At the HDT, 1500 ppm (51.46 mg/kg/day), elevated serum creatinine levels, increased urinary volume, and a 20% decreased in body weight gain was observed. Thus the NOEL and LEL for male dogs is 25 ppm (0.79 mg/kg/day) and 250 ppm (8.16 mg/kg/day), respectively. No effects were observed in female dogs at 25 ppm or 250 ppm. At 1500 ppm, the following effects were observed: elevated creatinine levels in the serum at 4, 12, 26, 36, and 52 weeks; elevated serum AST levels at 4 weeks; elevated globulin levels at 12 weeks; elevated blood bilirubin levels at 26 weeks; and an 18.2% decrease in body weight gain. Therefore the NOEL and LEL for female dogs is 250 ppm (8.18 mg/kg/day) and 1500 ppm (52.02 mg/kg/day), respectively. 
</t>
  </si>
  <si>
    <t>26401-97-8</t>
  </si>
  <si>
    <t>Dioctyltin di(isooctyl thioglycolate)</t>
  </si>
  <si>
    <t>Advastab TM 188; Dioctyltin di(isooctyl thioglycolate); 6-Methylheptyl 2-[[2-(6-methylheptoxy)-2-oxoethyl]sulfanyl-dioctylstannyl]sulfanylacetate</t>
  </si>
  <si>
    <t>C36H72O4S2Sn</t>
  </si>
  <si>
    <t>CCCCCCCC[Sn](CCCCCCCC)(SCC(=O)OCCCCCC(C)C)SCC(=O)OCCCCCC(C)C</t>
  </si>
  <si>
    <t>1N,2N,3N,4Y,5e(iv)Y</t>
  </si>
  <si>
    <t>0, 20, 60, or 200 ppm. In ECHA: F0 generation these levels are approximately 0, 1.5, 4.4, or 14.7 mg/kg bw/day. In F1 generation these levels are approximately 0, 1.6, 4.7, or 15.9 mg/kg bw/day. The F0-generation animals were exposed to the appropriate test diets seven days/week for a 70-day (10-week) premating treatment period. The male rats continued to be treated daily during the 21-day mating period and post-mating period until sacrifice. The female rats continued to be treated daily during mating and mated females continued to receive test diet during the ensuing gestation and lactation periods. Unmated females continued on the test diets until sacrifice. The F1-generation animals received the appropriate diet (dose-level of the parent animals of the F0-generation) seven days/week for a 98-day (14-week) premating period. The male rats continued to receive the appropriate test diets during the 21-day mating period and post-mating period until sacrifice. The female rats continued to be treated throughout the ensuing mating, gestation and lactation periods similar to the animals of the F0-generation.</t>
  </si>
  <si>
    <t>The NOEL for the males and females of the F0-generation was 20 ppm (approx. 1.5 mg/kg bw/day). Starting at 60 ppm (approx. 4.4 mg/kg bw/day) a slightly reduced relative thymus weight for the males was observed. At 200 ppm (approx. 14.7 mg/kg bw/day) the incidence of thymic involution was increased. The changes of the thymus represent an expected well-known effect of compounds in the test material.The NOEL for the F1-generation until weaning was 20 ppm (approx. 1.6 mg/kg bw/day). At 60 ppm (approx. 4.7 mg/kg bw/day) the relative thymus weight was decreased in male (slightly) and female pups (significantly). At 200 ppm (approx. 15.9 mg/kg bw/day) the relative thymus weight was significantly reduced in both sexes. The body weight of the pups at birth was slightly reduced and the body weight gain was distinctly inhibited. For the F1-generation post lactation, the no effect dose-level was also 20 ppm (approx. 1.6 mg/kg bw/day). Starting at 60 ppm (approx. 4.7 mg/kg bw/day) a slightly reduced relative thymus weight was observed for the males. In addition, a suspected increase in still births was observed. 200 ppm (approx. 15.9 mg/kg bw/day) caused moderate toxicity such as reduced body weight and reduced food consumption and influenced reproduction parameters (increased number of stillbirths, decreased viability index, decrease in pup weights). The relative thymus weight of males and females was significantly below the controls and the incidence of thymic involution was increased in the male animals. In all treated groups no effects on organ weights nor histopathological changes were observed in the F2-generation. No teratogenic effect was observed. No influence on reproduction parameters were observed at 20 and 60 ppm in F0 and F1 generation. There was a slight increase in stillbirths at 60 ppm (F1) which was suspected to be treatment-related. Under the conditions of the study the NOEL of the test material for reproduction in the F0 and F1 generations was 20 ppm in the diet (equivalent to approximately 1.5 - 1.6 mg/kg bw/day).</t>
  </si>
  <si>
    <t>Unknown, 1997. Available from ECHA at https://echa.europa.eu/registration-dossier/-/registered-dossier/25365/7/9/2/?documentUUID=2ee1a210-369e-4a02-b5d2-4bc7b000b9bb</t>
  </si>
  <si>
    <t>27090-63-7</t>
  </si>
  <si>
    <t>N,N,N',N'-Tetrabutylhexane-1,6-diamine</t>
  </si>
  <si>
    <t>C22H48N2</t>
  </si>
  <si>
    <t>C(CCC)N(CCCCCCN(CCCC)CCCC)CCCC</t>
  </si>
  <si>
    <t>1N,2N,3N,4N,6N,7N,9N,10N,23Y,24N,25N,47N</t>
  </si>
  <si>
    <t xml:space="preserve">2
</t>
  </si>
  <si>
    <t xml:space="preserve">0, 2, 5, or 20 mg/kg bw/day
</t>
  </si>
  <si>
    <t>Group mean body weights were statistically significantly lower for males of the high-dose group from weeks 1 to 13 and in the high-dose females from weeks 2 to 13. At the high dose, elevated leukocytes were noted in both sexes and liver effects included elevated alanine and aspartate aminotransferases in males and females, elevated alkaline phosphatase and cholesterol in females, elevated liver-to-body weights in both sexes (only statistically significant in females), cellular hypertrophy and toxic hepatitis. Lesions characterizing the toxic hepatitis included multifocal inflammatory cell infiltration within lobules and portal triads, hepatocyte degeneration including cytoplasmic vacuolation and necrosis, increased mitosis and bile duct proliferation. The same findings were seen in a few females of the mid-dose group. These findings were less severe than in the high-dose females and there were no correlative changes in serum biochemistry. Females at the mid-dose level had decreased body weights at weeks 12 and 13. LOAEL = 5 mg/kg-day (based on liver effects in females) and NOAEL = 2 mg/kg-day</t>
  </si>
  <si>
    <t>International Research and Development Corp., 1985</t>
  </si>
  <si>
    <t>100-01-6</t>
  </si>
  <si>
    <t>4-Nitroaniline</t>
  </si>
  <si>
    <t>p-Nitroaniline, p-Aminonitrobenzene; p-Nitraniline; Benzenamine, 4-nitro-</t>
  </si>
  <si>
    <t>C1=CC(=CC=C1N)[N+](=O)[O-]</t>
  </si>
  <si>
    <t>0, 0.25, 1.5, or 9.0 mg/kg bw/day daily for 2 years (both chronic and reproductive toxicity studies)</t>
  </si>
  <si>
    <t>Methemoglobinemia, anemia, splenomegaly</t>
  </si>
  <si>
    <t>Nair at al., 1990</t>
  </si>
  <si>
    <t>Nair, R. S., Auletta, C. S., Schroeder, R. E., &amp; Johannsen, F. R. (1990). Chronic toxicity, oncogenic potential, and reproductive toxicity of p-nitroaniline in rats. Toxicological Sciences, 15(3), 607-621.</t>
  </si>
  <si>
    <t>96-23-1</t>
  </si>
  <si>
    <t>1,3-Dichloro-2-propanol</t>
  </si>
  <si>
    <t>1,3-Dichloropropan-2-ol; Dichlorohydrin; 1,3-DCP</t>
  </si>
  <si>
    <t>ClCC(O)CCl</t>
  </si>
  <si>
    <t>0, 0.1, 1, 10, or 100 mg/kg 5 days/week for 13 weeks. Dosing schedule (5/7) adjusted dose levels are 0, 0.07, 0.7, 7.1, or 71.4 mg/kg bw/day.</t>
  </si>
  <si>
    <t xml:space="preserve">Decreases in body-weight gain and feed consumption, altered haematological parameters, increased liver and kidney weights, alterations in serum chemistry and urinary parameters, gross pathological changes in the stomach and histopathological changes in the stomach, kidney, liver, and nasal tissue were observed in males and females at the highest dose. The changes in serum chemistry were considered secondary to the renal and hepatic changes. At 10 mg/kg bw per day, increased liver weights were found in males and females and histopathological changes in the stomach, kidneys, and liver of males. The treatment related-effects observed at this dose were less frequent and/or less severe than those observed at the highest dose. </t>
  </si>
  <si>
    <t>Jersey et al., 1991</t>
  </si>
  <si>
    <t>96-45-7</t>
  </si>
  <si>
    <t>Ethylenethiourea</t>
  </si>
  <si>
    <t>2-Imidazolidinethione; imidazolidine-2-thione; ETU</t>
  </si>
  <si>
    <t>C3H6N2S</t>
  </si>
  <si>
    <t>C1CNC(=S)N1</t>
  </si>
  <si>
    <t>0, 5, 50, or 500 ppm equivalent to 0, 0.18, 1.8, or 18 mg/kg bw/day (high dose level in mg/kg bw/day was not provided, but assumed to be 18 mg/kg bw/day by FDA)</t>
  </si>
  <si>
    <t xml:space="preserve">4/sex/group. Mortality was evidenced in the high-dose group with the death of one male and the sacrifice of one male and one female prior to study termination. Pale mucous membranes in four males and one female of the high-dose group were associated with subdued behavior and a change in the color of the faces (yellow/orange).  Body weight in surviving animals at 52 weeks was decreased 15% in both males and females at the high-dose and 8% in the mid-dose males. In the high-dose group, treatment-related low values (75-80% of normal) in hemoglobin, RBC, packed cell volume were reported for all animals dying or sacrificed moribund as well as one surviving male.  Additionally, the decrease in RBC was accompanied by an increased reticulocyte count, a decrease in mean corpuscular hemoglobin and an increase in mean corpuscular volume. Low values in platelet count were also observed in high-dose animals. Values for globulin were statistically significantly higher at weeks 13 and 52 for the high-dose animals (males and females combined).  A decrease in the albumin/globulin ratio was also statistically significant at week 52 for the high-dose animals (males and females combined). High-dose animals dying on study or killed in a moribund condition all manifested centrolobular hepatocellular necrosis of the liver (multifocal and moderately severe in males and multifocal and minimal in the female). Pigment accumulations in Kupffer's cells and occasionally hepatocytes were observed in both males and females of the intermediate and high-dose groups.  Hypertrophy of the thyroid with colloid retention was observed in the intermediate and high-dose group and ranged in severity from slight to moderately severe. The NOAEL was 5 ppm, equal to 0.18 mg/kg bw/day based on reduction in body-weight gain, hypertrophy of the thyroid with colloid retention, a slight increase in thyroid weight and pigment accumulation in the liver at 50 ppm. </t>
  </si>
  <si>
    <t>Briffaux, 1992</t>
  </si>
  <si>
    <t>118-96-7</t>
  </si>
  <si>
    <t>2,4,6-Trinitrotoluene</t>
  </si>
  <si>
    <t>TNT; Trinitrotoluene;Trotyl; Tolite; 2-Methyl-1,3,5-trinitrobenzene</t>
  </si>
  <si>
    <t>C7H5N3O6</t>
  </si>
  <si>
    <t>Cc1c(cc(cc1[N+](=O)[O-])[N+](=O)[O-])[N+](=O)[O-]</t>
  </si>
  <si>
    <t>0.0, 0.4, 2, 10, or 50 mg/kg bw/day</t>
  </si>
  <si>
    <t>A NOAEL of 0.4 mg/kg/day is based on the absence of systemic effects of TNT on the spleen, kidney, bone marrow, and bladder. Note: in the chronic study in dogs, the major target was the liver.</t>
  </si>
  <si>
    <t>U.S. DOD, 1984</t>
  </si>
  <si>
    <t>77501-63-4</t>
  </si>
  <si>
    <t>Lactofen</t>
  </si>
  <si>
    <t>Cobra; (1-ethoxy-1-oxopropan-2-yl) 5-[2-chloro-4-(trifluoromethyl)phenoxy]-2-nitrobenzoate</t>
  </si>
  <si>
    <t>C19H15ClF3NO7</t>
  </si>
  <si>
    <t>CCOC(=O)C(C)OC(=O)C1=C(C=CC(=C1)OC2=C(C=C(C=C2)C(F)(F)F)Cl)[N+](=O)[O-]</t>
  </si>
  <si>
    <t>1N,2N,3N,4N,6N,7aY,8N,33N,34bY. Ethanol: 1aY (Class I). Hydroxycarboxylic acid: 1c(i)Y (Class I). Aromatic: 1N,2N,3N,4N,6N,7aY,8N,33N,34N,35bY,36bY,41N,42N, 43N,44N,45Y,46N,47N (Class IV)</t>
  </si>
  <si>
    <t xml:space="preserve">0, 40, 200, or 1000/3000 ppm, equivalent to 0, 0.79, 3.96, or 19.78/59.3 mg/kg bw/day )EPA). Due to the lack of significant toxicity at 1000 ppm, the dose was increased to 3000 ppm after 4 months of treatment. </t>
  </si>
  <si>
    <t>Effects seen at the highest-dose tested (19.78/59.3 mg/kg/day) included: 1) decreases in body weight, body weight gain, and food consumption in males only; 2) decreases in the red blood cell count (RBC), hematocrit and hemoglobin levels as well as increases in the leukocyte and lymphocyte counts (males and females) [these changes in hematology and clinical chemistry parameters were first noted during the month 5 evaluation and persisted until the end of the study period]; 3) statistically significant decreases in the absolute weights of the heart, spleen, adrenals, thyroid, and kidneys; 4) statistically significant increases in the relative weights of the liver and kidneys (organ/body weight); and 5) increase in the incidence of proteinaceous casts in the kidneys (2/6 %, 1/6 &amp;). EPA LOAEL of 3.96 mg/kg bw/day based on proteinaceous casts in the kidneys (1/6 %), and statistically significant increases in the absolute weights of the thyroid and adrenal glands in males.</t>
  </si>
  <si>
    <t>PPG Industries, 1982</t>
  </si>
  <si>
    <t>PPG Industries, 1982. MRID No. 00128446, 00150367. Available from EPA. Write to FOI, EPA, Washington, DC 20460. Available from EPA (2007) Lactofen: Preliminary Human Health Risk Assessment for Tolerance Reassessment Incorporating Revised Cancer Unit Risks at https://www.regulations.gov/document/EPA-HQ-OPP-2005-0287-0011</t>
  </si>
  <si>
    <t>57-14-7</t>
  </si>
  <si>
    <t>1,1-Dimethylhydrazine</t>
  </si>
  <si>
    <t>Dimazine; N,N-Dimethylhydrazine</t>
  </si>
  <si>
    <t>C2H8N2</t>
  </si>
  <si>
    <t>CN(C)N</t>
  </si>
  <si>
    <t xml:space="preserve">0, 1, 50, or 100 ppm equal to 0, 0.07, 3.2, or 6.2 mg/kg bw/day for males and 0, 0.1, 4.5, or 7.9 mg/kg bw/day for females (calculated as average daily intake throughout the duration of the study) for 24 months
</t>
  </si>
  <si>
    <t>Liver and cornea</t>
  </si>
  <si>
    <t xml:space="preserve">Total hepatocellular neoplasms was increased in female rats at 50 ppm (10%) and 100 ppm (10%) with respect to controls (0%) but not in male rats. In female rats the incidence was 0%, 2%, 4% and 2% for hepatocellular adenoma and 0%, 0%, 6% and 8% for hepatocellular carcinomas at 0, 1, 50 and 100 ppm UDMH, respectively. The incidences of cloudy cornea were found to be slightly higher in the mid- and high-dose groups of female rats (37% and 41%, respectively) compared with controls (21%). A corresponding increase in the incidence of corneal mineralization was reported. A NOAEL of 0.1 mg/kg-day and LOAEL of 4.5 mg/kg-day for corneal clouding and mineralization in female rats is identified in the Goldenthal. Pituitary adenomas were significantly increased in the high-dose females.
</t>
  </si>
  <si>
    <t>Goldenthal, 1989</t>
  </si>
  <si>
    <t>63-25-2</t>
  </si>
  <si>
    <t>Carbaryl</t>
  </si>
  <si>
    <t xml:space="preserve">1-Naphthyl N-methylcarbamate; Naphthalen-1-yl N-methylcarbamate
</t>
  </si>
  <si>
    <t>C12H11NO2</t>
  </si>
  <si>
    <t>CNC(=O)OC1=CC=CC2=CC=CC=C21</t>
  </si>
  <si>
    <t>Sprague-dawley [Crl:CD(SD)BR]</t>
  </si>
  <si>
    <t xml:space="preserve">0, 1, 10, or 30 mg/kg bw/day </t>
  </si>
  <si>
    <t>Acetylcholinesterase</t>
  </si>
  <si>
    <t>Subchronic neurotoxicity study. There was an increased incidence of clinical signs of toxicity, including slight and moderate salivation and tremors, in the 30 mg/kg/day males and females. Body weight over the course of the study was statistically significantly decreased in the 30 mg/kg/day males (14%) and females (15%). Body weight gain for these groups was decreased 27% in males and 37% in females, compared to controls. Food consumption was decreased during most of the study for the 30 mg/kg/day males and females. Males and females in the 30 mg/kg/day group had a statistically significant decrease in RBC (M:42-46%; F:52-55%), whole blood (M: 49-51%; F: 59-63%) and plasma cholinesterase values (M: 63-69%; F: 63-69%) at most of the testing periods. Males and females in the 10 mg/kg/day group had a statistically significant decrease in RBC (M: 26-38%; F: 17-24%); whole blood (M: 30-41%; F: 21-26%) and plasma cholinesterase values (M:43-48%; F: 23-30%). There was a statistically significant decrease in brain cholinesterase in males and females in the 10 mg/kg/day (M: 27- 61%; F: 20-58%) and 30 mg/kg/day (M: 36-80%; F: 50-73%) groups. For the 1 mg/kg/day males, there were statistically significant decreases in whole blood (13%) at week 13 and for plasma (20%) at week 8. These changes are not considered toxicologically significant since they occurred infrequently and were relatively minor effects. Multiple qualitative and quantitative FOB parameters were affected in the 10 and 30 mg/kg/day males and females, including the following: slight tremors, gait alterations, pinpoint pupils, increased salivation, reduced extensor thrust, decreased pinna reflex, reduced number of rearings, decreased vocalizations, decreased body temperature and decreased forelimb grip. Reduced number of defecations was observed only at 30 mg/kg/day. There was an occasional alteration at the 1 mg/kg/day dose. At week 8, males had a very slight increase in the incidence of pinpoint pupils (incidence in control, 1, 10 and 30 mg/kg/day groups was 0/12, 1/12, 6/12 and 10/12, respectively). A statistically significant decrease in forelimb grip was observed at week 4 in males (values for control, 1, 10 and 30 mg/kg/day groups were 1060.8, 943.8, 943.8 and 950.0, respectively). The number of defecations was statistically reduced in females at week 13 (mean number of defecations in control, 1, 10 and 30 mg/kg/day groups were 1.4, 0.2, 0.5 and 0.0, respectively). The toxicological significance of these effects in the 1 mg/kg/day group is questionable since the incidence was either low or there was no dose-response relationship. Motor activity was statistically significantly decreased in the 30 mg/kg/day males at Week 4 and the 30 mg/kg/day females at Weeks 4 and 8. On necropsy, there was an increased incidence of dark areas in the meninges of the 30 mg/kg/day males; these animals had an increased incidence of hemorrhage on microscopic examination. One female in the 30 mg/kg/day group also had retinal atrophy. There were no differences in brain length or width measurements. The LOAEL for neurotoxicity was 10.0 mg/kg/day based on an increased incidence of FOB changes; the NOAEL was 1.0 mg/kg/day. The LOAEL for cholinesterase inhibition was 10.0 mg/kg/day based on statistically significant decreases in RBC, whole blood, plasma and brain cholinesterase; the NOAEL was 1.0 mg/kg/day.</t>
  </si>
  <si>
    <t xml:space="preserve">Robinson and Broxup, 1996 </t>
  </si>
  <si>
    <t>41663-84-7</t>
  </si>
  <si>
    <t>N-Methyl-4-nitrophthalimide</t>
  </si>
  <si>
    <t>2-Methyl-5-nitroisoindole-1,3-dione</t>
  </si>
  <si>
    <t>C9H6N2O4</t>
  </si>
  <si>
    <t>CN1C(C2=CC=C(C=C2C1=O)[N+](=O)[O-])=O</t>
  </si>
  <si>
    <t>1N,2N,3N,4N,6N,7N,9N,10Y,11,N,12N,13N,14N,15N,16N17N,18bY,28N,47N</t>
  </si>
  <si>
    <t xml:space="preserve">1.0
</t>
  </si>
  <si>
    <t xml:space="preserve">0, 0.1, 1.0, or 10 mg/kg bw/day
</t>
  </si>
  <si>
    <t xml:space="preserve">Statistically significant increases were found in the absolute liver and spleen weights of the high dose animals. Males had decreased eosinophils and females had increased reticulocytes at the highest dose. 
</t>
  </si>
  <si>
    <t>Osheroff, M. 1989</t>
  </si>
  <si>
    <t>20018-09-1</t>
  </si>
  <si>
    <t>Diiodomethyl p-tolyl sulfone</t>
  </si>
  <si>
    <t>1-((Diiodomethyl)sulfonyl)-4-methylbenzene; 1-(diiodomethylsulfonyl)-4-methylbenzene; Tolyl diiodomethyl sulfone; DIMPTS</t>
  </si>
  <si>
    <t>C8H8I2O2S</t>
  </si>
  <si>
    <t>C1(=CC=C(C=C1)S(=O)(=O)C(I)I)C</t>
  </si>
  <si>
    <t>0, 2, 10, or 60 mg/kg bw/day</t>
  </si>
  <si>
    <t xml:space="preserve">Male dog body weights were unaffected by treatment as the differences in body weight and body weight gains were due to one animal that lost 4.2 kg between days 35 and 84; however, female dog body weight gain in the high dose group was significantly lower than controls. The weight loss in the male dog had been partially recovered by day 91 (+1.9 kg), but this decrease was regarded as treatment-related. No effect on feed consumption. Elevated white blood cell counts were found in high-dose dogs, and were considered to be secondary to inflammation (gastritis and sialadenitis) observed in some animals. Clinical chemistry revealed decreased albumin:globulin ratios and decreased mean serum calcium levels for the high dose male dogs, and were likewise considered a response to gastrointestinal lesions. Gross pathological changes were limited to gastrointestinal tracts of three high-dose dogs, characterized by patchy discoloration of the fundic mucosa of the stomach, and mucoid appearance to the mucosa of the small intestines. Microscopic treatment-related alterations were found in the thyroid glands of mid- and high-dose animals, and salivary glands and GI-tracts of high-dose animals. Thyroid degeneration (colloid mineralization, clumping of follicular cells, and colloid depletion) was observed in three mid-dose dogs and six high-dose dogs. Salivary gland changes (minimal to mild ductal and periductal inflammation) were detected in five high-dose dogs. Gastrointestinal lesions consisting of hemorrhagic gastritis and superficial intestinal necrosis were noted in four high-dose dogs. Other treatment-related findings were considered to be a secondary effects of the deteriorating clinical condition in the dogs. The toxic effects are consistent with the principle toxic effects of iodine, and presumably arise from the release of iodine moieties from the DIMPTS molecule. NOAEL= 2 mg/kg bw/day, based on decreased body weight gain, decreased activity, dehydration, mucoid ocular discharge, weakened appearance, abnormal feces, a degeneration of the thyroid. </t>
  </si>
  <si>
    <t>Berdasco et al., 2012</t>
  </si>
  <si>
    <t>Berdasco, N. A. M., Pitt, J. A., Saghir, S. A., &amp; Spencer, P. J. (2012). Subchronic toxicity and genotoxicity of diiodomethyl-p-tolylsulfone (DIMPTS) in laboratory animals. Regulatory Toxicology and Pharmacology, 62(3), 459-470.</t>
  </si>
  <si>
    <t>2227-13-6</t>
  </si>
  <si>
    <t>1,2,4-Trichloro-5-(4-chlorophenyl)sulfanylbenzene</t>
  </si>
  <si>
    <t>2,4,5,4'-tetrachlorodiphenylsulphide; 4-Chlorophenyl-2,4,5-trichlorophenylsulfide; Tetrasul, Animert; 4,2',4',5'-Tetrachlorodiphenyl sulfide</t>
  </si>
  <si>
    <t>C12H6Cl4S</t>
  </si>
  <si>
    <t>C1=CC(=CC=C1SC2=CC(=C(C=C2Cl)Cl)Cl)Cl</t>
  </si>
  <si>
    <t>0, 10, 25, 50, 200, 1000, or 3000 ppm corresponding to approximately 0, 0.5, 1.25, 2.5, 10, 50, or 150 mg/kg bw/day</t>
  </si>
  <si>
    <t>There was a reduction of growth and food intake at the 1000- and 3000-ppm levels. Reduction of haemoglobin occurred at a 6-month stage with dose levels of 200 ppm and above. Stridor occurred at dose levels of 50 ppm and above, and the incidence was dose-related. Survival was shorter for the 1000- and 3000-ppm groups. Liver and thyroid weights were increased at all stages. In the liver characteristic histological alterations were observed with the formation of SER (smooth endoplasmic reticulum} whorls at the 200 ppm and higher levels. In the thyroid hyperplastic changes were observed at the 1000- and 3000-ppm levels. The 10-ppm level was without any adverse effect and in the 25-ppm group adaptive changes occurred in the liver of a small number of animals.</t>
  </si>
  <si>
    <t>Verschuuren et al., 1973</t>
  </si>
  <si>
    <t>Verschuuren, H. G., Kroes, R., &amp; Van Esch, G. J. (1973). Toxicity studies on tetrasul I. Acute, long-term and reproduction studies. Toxicology, 1(1), 63-78.</t>
  </si>
  <si>
    <t>56-23-5</t>
  </si>
  <si>
    <t>Carbon tetrachloride</t>
  </si>
  <si>
    <t>Tetrachloromethane</t>
  </si>
  <si>
    <t>CCl4</t>
  </si>
  <si>
    <t>C(Cl)(Cl)(Cl)Cl</t>
  </si>
  <si>
    <t>0, 1, 10, 33 mg/kg bw 5 days/wk. Adjusted for dosing schedule these doses correspond to 0.7, 7.1, 23.6 mg/kg bw/day.</t>
  </si>
  <si>
    <t>Substantial toxicity was evident in rats exposed to 33 mg/kg/day. Body weight gain in this group was significantly reduced by 17% after 90 days. Liver toxicity in this group was manifested by significantly elevated ALT (up to 34 times the control level), SDH (up to 50 times the control level), and OCT (up to 8 times the control level) from week 2 through the end of exposure, significantly increased liver:body weight ratio, and extensive occurrence of degenerative lesions (including lipid vacuolization, nuclear and cellular polymorphism, bile duct hyperplasia, and periportal fibrosis). Only moderate liver effects were seen in animals exposed to 10 mg/kg-day, as shown by a significant (two- to threefold) elevation of SDH during the second half of the exposure period and the presence of mild centrilobular vacuolization in the liver. During the 2-week recovery period, serum ALT and SDH levels returned towards control levels in both mid- and high-dose rats. Hepatic lesions were still present in both groups, but severity was reduced for lesions other than fibrosis and bile duct hyperplasia, the severity of which did not change. This study identified a NOAEL of 0.71 mg/kg-day and a LOAEL of 7.1 mg/kg-day for carbon tetrachloride induced liver toxicity.</t>
  </si>
  <si>
    <t>Bruckner et al., 1986</t>
  </si>
  <si>
    <t>94-75-7</t>
  </si>
  <si>
    <t>2,4-Dichlorophenoxyacetic acid</t>
  </si>
  <si>
    <t>2-(2,4-Dichlorophenoxy)acetic acid; Hedonal</t>
  </si>
  <si>
    <t>Clc1cc(Cl)ccc1OCC(=O)O</t>
  </si>
  <si>
    <t>0, 1.0, 5.0, 15.0, or 45.0 mg/kg bw/day</t>
  </si>
  <si>
    <t>The results of the study showed statistically significant reductions in mean hemoglobin (both sexes), mean hematocrit and red blood cell levels (both sexes), and mean reticulocyte levels (males only) at the 5.0 mg/kg/day dose or higher after 7 weeks. There were also statistically significant reductions in liver enzymes LDH, SGOT, SGPT, and alkaline phosphatase at week 14 in animals treated at the 15.0 mg/kg/day or higher doses. Kidney weights (absolute and relative) showed statistically significant increases in all animals at the 15.0 mg/kg/day dose or higher at the end of the experimental protocol. Histopathologic examinations correlated well with kidney organ weight changes showing cortical and subcortical pathology.</t>
  </si>
  <si>
    <t>Dow Chemical Co., 1983</t>
  </si>
  <si>
    <t>1861-40-1</t>
  </si>
  <si>
    <t>Benfluralin</t>
  </si>
  <si>
    <t>CCCCN(CC)C1=C(C=C(C=C1[N+](=O)[O-])C(F)(F)F)[N+](=O)[O-]</t>
  </si>
  <si>
    <t>0, 10, 100, 2500, and 5000 ppm equivalent to 0, 0.5, 5.4, 136.3 or 274.8 mg/kg bw/day for males and 0, 0.7, 6.8, 167.9 or 331.3 mg/kg bw/day for females</t>
  </si>
  <si>
    <t>Liver, thyroid, and kidney</t>
  </si>
  <si>
    <t xml:space="preserve">The NOAEL for chronic toxicity was 0.5 mg/kg/day for males and 0.7 mg/kg/day for females, based on an increased incidence of histologic lesions of the kidney in males and females at the LOAEL of 5.4 mg/kg/day for males and 6.8 mg/kg/day for females. Male rats had a significant increasing trend, and significant differences in the pair-wise comparison of the 5000-ppm dose group with the controls, for liver adenomas and combined adenomas/carcinomas, all at p &lt; 0.01. There were significant increasing trends in thyroid follicular cell adenomas, carcinomas, and combined adenomas/carcinomas, all at p &lt; 0.01. There was a significant difference in the pair-wise comparison of the 5000-ppm dose group with the controls for thyroid follicular cell adenomas at p&lt;0.05. There were also significant differences in the pair-wise comparisons of the 2500 and 5000 ppm dose groups with the control for thyroid follicular cell carcinomas and combined thyroid follicular cell adenomas/carcinomas, at p &lt; 0.01 or p&lt;0.05. Historical control data on tumors in the Fisher 344 rat (1989 to 1995) submitted by the testing laboratory indicate that the incidence of male liver adenomas and combined adenomas/carcinomas at 5000 ppm was higher than the historical control data. The increase in liver carcinomas in males at $2500 ppm was not statistically significant, but the incidence was slightly outside the range for the historical controls. The incidences of male thyroid follicular cell adenomas at 5000 ppm, as well as carcinomas and combined adenomas/carcinomas at $2500 were outside the corresponding historical control ranges. These combined thyroid tumors in males, which were statistically significantly increased at $2500 ppm, exceeded their respective historical control range. There was no treatment related increase in liver tumors in female rats. Females had
significant increasing trends in thyroid follicular cell adenomas at p &lt; 0.05, and combined adenomas/carcinomas at p &lt; 0.01. There was a significant difference in the pair-wise comparison of the 2500 ppm dose group with the controls for combined thyroid follicular cell adenomas/carcinomas, at p &lt; 0.05. However, the incidence of combined thyroid follicular cell adenomas/carcinomas was not significant at 5000 ppm. The incidences of thyroid follicular cell adenomas (at 2500 ppm), carcinomas (at 100 ppm) and combined adenomas/carcinomas (at 2500 ppm) were outside the corresponding historical control ranges. Although the incidences of thyroid adenomas, carcinomas or combined adenomas/carcinomas were not statistically significant at 5000 ppm in females, the CARC believed that they were biologically significant. Thus, increases in thyroid tumors in females at 2500 and 5000 ppm were considered to be treatment related. Non-neoplastic lesions: The hepatocellular hypertrophy, pigment and individual cell necrosis, occasionally with coagulation necrosis, seen at 2500 and 5000 ppm are consistent with the liver adenomas and carcinomas seen in males at the same dose levels. Although, no dose related increase in liver necrosis and hepatocellular tumors were seen, there was dose related increase in thyroid tumors in females at 2500 ppm. The hepatocellular hypertrophy seen in males at the 2500 ppm dose levels supported the P450 enzyme induction seen in the subchronic study (MRID# 44050001) at comparable dose levels. Kidney lesions were seen in males and females at 100 ppm dose levels. Kidney hyaline droplet formation was seen as low as 100 ppm in males and females, and transition cell hyperplasia and pelvic calculi in males at 100 ppm. Female kidneys showed tubule cell karymegally, transition cell hyperplasia and pelvic calculi at 2500 ppm in addition the hyaline droplets at 100 ppm. Females showed no dose-related increase in hepatocellular adenomas or carcinomas or combined tumors. The incidence of hepatocellular hypertrophy in females was similar to males at 2500 ppm.  </t>
  </si>
  <si>
    <t>Moore 1996, 1998</t>
  </si>
  <si>
    <t>121-82-4</t>
  </si>
  <si>
    <t>Hexahydro-1,3,5-trinitro-1,3,5-triazine</t>
  </si>
  <si>
    <t>Hexogen; Cyclonite; RDX; Hexolite; 1,3,5-Trinitro-1,3,5-triazinane</t>
  </si>
  <si>
    <t>C3H6N6O6</t>
  </si>
  <si>
    <t>[N+](=O)([O-])N1CN(CN(C1)[N+](=O)[O-])[N+](=O)[O-]</t>
  </si>
  <si>
    <t>0, 0.3, 1.5, 8.0, or 40.0 mg/kg bw/day</t>
  </si>
  <si>
    <t>Multiple (prostate)</t>
  </si>
  <si>
    <t>Mortality was increased in high-dose males and females throughout the study.  Tremors and convulsions were frequently observed prior to deaths of high-dose males and females beginning at week 25. Behavioral hypersensitivity to stimuli resulted in fighting among cohabited high-dose males. The incidence of cataracts was significantly increased in high-dose females. Hepatotoxicity, primarily at 40 mg/kg/day, was evidenced by hepatomegaly (although histological changes were not reported to be apparent), hypocholesteremia, hypotriglyceridemia, reduced serum albumin/total protein levels, and increased lactic dehydrogenase (LDH) levels. renal toxicity was found primarily in high-dose males. Absolute kidney weights were significantly increased in high-dose females, and relative kidney weights were significantly increased in high-dose males throughout the study. In males receiving 1.5, 8.0, and 40.0 mg/kg/day, there was increased pigment in the spleen (possibly a hematopoietic response and not adverse) and suppurative inflammation of the prostate. The only significant (p&lt;0.05) histologic change in females was an increase in lenticular cataracts. LOEL is based on the prostate of males.</t>
  </si>
  <si>
    <t>Levine et al., 1983</t>
  </si>
  <si>
    <t xml:space="preserve">Levine, BS; Lish, PM; Furedi, EM; Rac, VS; Sagartz, JM. (1983). Determination of the chronic mammalian toxicologicaleffects of RDX (twenty-four month chronic toxicity/carcinogenicity study of hexahydro-1,3,5-trinitro-1,3,5-triazine (RDX) in the Fischer 344 rat): Final report--phase V. Chicago, IL: IIT Research Institute. Available from EPA (2018) Toxicological Review of Hexahydro-1,3,5-trinitro-1,3,5-triazine (RDX) at https://cfpub.epa.gov/ncea/iris/iris_documents/documents/toxreviews/0313tr.pdf </t>
  </si>
  <si>
    <t>1563-66-2</t>
  </si>
  <si>
    <t>Carbofuran</t>
  </si>
  <si>
    <t>Yaltox; Furadan; (2,2-Dimethyl-3H-1-benzofuran-7-yl) N-methylcarbamate</t>
  </si>
  <si>
    <t>C12H15NO3</t>
  </si>
  <si>
    <t>C12=CC=CC(OC(NC)=O)=C1OC(C)(C)C2</t>
  </si>
  <si>
    <t xml:space="preserve">0.25
</t>
  </si>
  <si>
    <t>0, 10, 20, or 500 ppm corresponding to approximately 0, 0.25, 0.50, or 12.5 mg/kg bw/day</t>
  </si>
  <si>
    <t>Multiple (ChE inhibition and testicular)</t>
  </si>
  <si>
    <t>Decreased plasma and RBC AChE depression throughout
the year in both sexes at 12.5 mg/kg bw/day; changes in clinical chemistry (decreases in protein, calcium, and sodium levels, and lowered hematocrit, hemoglobin, and RBC at 12.5 mg/kg bw/day); histopathology showed testicular seminiferous tubule degeneration, giant cell formation, and aspermia at 12.5 mg/kg bw/day; and uterine hyperplasia and hydrometra at 12.5 mg/kg bw/day. EPA NOAEL: 0.5 mg/kg bw/day, EFSA NOAEL: 0.25 mg/kg bw/day. EFSA: It was confirmed that testicular degeneration was observed in 2/6 dogs at the 20 ppm dose (0.5 mg/kg
bw/day), and at 500 ppm in 4/5 dogs and that the NOAEL in this study is 0.25 mg/kg bw/day</t>
  </si>
  <si>
    <t xml:space="preserve">FMC Corporation, 1983, </t>
  </si>
  <si>
    <t>1649-18-9</t>
  </si>
  <si>
    <t>Azaperone</t>
  </si>
  <si>
    <t>1-(4-Fluorophenyl)-4-(4-pyridin-2-ylpiperazin-1-yl)butan-1-one; Stresnil; Suicalm</t>
  </si>
  <si>
    <t>C19H22FN3O</t>
  </si>
  <si>
    <t>C1CN(CCN1CCCC(=O)C2=CC=C(C=C2)F)C3=CC=CC=N3</t>
  </si>
  <si>
    <t>0, 1.25, 5, or 20 mg/kg bw/day  6 days/week. Dosing schedule (6/7) adjusted dose levels are 0, 1.1, 4.3, or 17 mg/kg bw/day.</t>
  </si>
  <si>
    <t>Dogs of the 20 mg/kg bw/day group exhibited a sedative effect for 3 to 4 hours post-dosing in addition to decreased general activity, ptosis and catatonia. Emesis and salivation were seen occasionally at 5 mg/kg bw/day and frequently at 20 mg/kg bw/day.  At terminal necropsy, liver weights tended to increased values at 5 and 20 mg/kg bw/day, but a dose-relationship was not evident. Gross and histopathology were unaffected. JECFA NOEL: 1.25 mg/kg.</t>
  </si>
  <si>
    <t>Marsboom et al., 1973</t>
  </si>
  <si>
    <t>121-14-2</t>
  </si>
  <si>
    <t>2,4-Dinitrotoluene</t>
  </si>
  <si>
    <t>Benzene, 1-methyl-2,4-dinitro-; 2,4-DNT</t>
  </si>
  <si>
    <t>Cc1ccc(cc1[N+](=O)[O-])[N+](=O)[O-]</t>
  </si>
  <si>
    <t>Oral: gelatin capsules</t>
  </si>
  <si>
    <t>0, 0.2, 1.5, or 10 mg/kg bw/day</t>
  </si>
  <si>
    <t>Deaths occurred in males at the highest dose.  These animals exhibited progressive paralysis. Neurotoxic effects, characterized by incoordination and paralysis, were exhibited by all dogs at this dose level within 6 months of study initiation and during month 16 in one dog receiving 1.5 mg/kg bw/day. CNS lesions included vacuolization, endothelial proliferation, and gliosis of the cerebellum. In dogs fed 1.5 and 10 mg/kg bw/day, there was methemoglobinemia with associated reticulocytosis and Heinz bodies; biliary tract hyperplasia; and pigmentation of the gallbladder, kidneys, and spleen. The hematologic effects were minimal during year 2, presumably due to an adaptive response. No males had testicular effects. The LOAEL in this study is 1.5 mg/kg bw/day based on neurotoxicity and the presence of Heinz bodies and biliary tract hyperplasia.</t>
  </si>
  <si>
    <t>Ellis et al., 1985</t>
  </si>
  <si>
    <t>19666-30-9</t>
  </si>
  <si>
    <t>Oxadiazon</t>
  </si>
  <si>
    <t>5-tert-butyl-3-(2,4-dichloro-5-propan-2-yloxyphenyl)-1,3,4-oxadiazol-2-one</t>
  </si>
  <si>
    <t>C15H18Cl2N2O3</t>
  </si>
  <si>
    <t>CC(C)OC1=C(Cl)C=C(Cl)C(=C1)N1N=C(OC1=O)C(C)(C)C</t>
  </si>
  <si>
    <t>1N,2N,3N,4N,6N,7aY,8N,11Y,1N,2N,3N,4N,6N,7aY,8N,33N,34N,35aY,38N,39N,40N,41N,42N,43N,44N,45Y,46N,47N</t>
  </si>
  <si>
    <t>0, 10, 100, 1000, 3000 ppm corresponding to approximately 0, 0.5, 5, 50, and 150 mg/kg bw/day. EPA RED: 10 ppm=0.36 mg/kg bw/day and 100 ppm=3.5 mg/kg bw/day. EFSA: 1000 ppm=39 mg/kg bw/day.</t>
  </si>
  <si>
    <t>At the 100 ppm, there were increased levels of serum proteins (females, 18%) and increased liver weights (31%). At 1000 ppm the following effects were seen: hepatotoxicity, hemolytic anemia, body weight changes (in males, only slight decrease in females), decreased food consumption, increases in kidney weight, and pigment nephrosis (both sexes).</t>
  </si>
  <si>
    <t>Kudo et al., 1981</t>
  </si>
  <si>
    <t>94-74-6</t>
  </si>
  <si>
    <t>(4-Chloro-2-methylphenoxy)acetic acid</t>
  </si>
  <si>
    <t xml:space="preserve">MCPA; 2-(4-Chloro-2-methylphenoxy)acetic acid; Agroxone
</t>
  </si>
  <si>
    <t>C9H9ClO3</t>
  </si>
  <si>
    <t>Clc1cc(c(OCC(=O)O)cc1)C</t>
  </si>
  <si>
    <t>No treatment-related effects were found in the low-dose animals (6 ppm). In the mid-dose group, the following statistically significant clinical chemistry findings were noted: increased potassium concentrations in females at 52 weeks; increased urea concentrations in males at 13 weeks; increased creatinine concentrations in females at 26 weeks; increased triglycerides and cholesterol in females at week 13. Abnormal gross necropsy findings included dark brown discoloration of the kidneys in 4/6 females with none of these findings noted in controls. Histopathology findings included the dose-related increased severity of pigment deposition in the proximal tubular epithelium of the kidney in females (graded “moderate” in 4/6 animals vs. 1/6 controls). In the high-dose group, mean cumulative body weight gain in males was 77% of controls for the day 1-364 interval. The following statistically significant clinical chemistry findings were noted: increased potassium concentrations in females at 26 weeks and in females at 52 weeks; increased urea concentrations in males at 13 weeks and in males and females at 26 weeks; increased creatinine concentrations in males and females at 13, 26, and 52 weeks; increased triglycerides and cholesterol in females at week 13; and increased serum alanine aminotransferase and aspartate aminotransferase activities in males and females at most sampling intervals. Additional findings in the high-dose group were as follows: decreased absolute and relative brain weights (90 and 89% of controls, respectively; p&lt;0.05 for absolute weight only) in females and increased absolute and relative thyroid weights in males (140 and 150% of controls, respectively; p&lt;0.01) and in females (111 and 108% of controls, respectively; n.s.). Abnormal gross necropsy findings included red-brown discoloration of the bile in 2/6 females and dark brown discoloration of the kidneys in 4/6 males, and 6/6 females, with none of these findings noted in controls. Histopathology findings included the following: dose-related increased severity of pigment deposition in the proximal tubular epithelium of the kidney in males (graded “pronounced” in 3/6 animals vs. 0/6 controls) and in females (graded “moderate” in animals vs. 1/6 controls); increased incidences of pituitary cysts in the high dose group; and focal hyperplasia of thyroid follicles in a single male, compared to none of the controls. The LOAEL is 30 ppm (1.02 mg/kg/day), based on renal toxicity (evident as gross and histopathological changes) in males and female beagle dogs and hepatotoxicity (changes in clinical chemistry parameters) in female beagle dogs. The NOAEL is 6 ppm (0.2 and 0.21 mg/kg/day for males and females, respectively). Note: Based on the chronic toxicity studies, dog is much more sensitive than rat to MCPA exposure. The increased sensitivity of dogs to MCPA effect with repeated dosing was demonstrated to be a consequence of reduced capacity in elimination of MCPA in dogs relative to rats. Rat chronic/carcinogencity NOAEL is 4.4 mg/kg bw/day.</t>
  </si>
  <si>
    <t>107-02-8</t>
  </si>
  <si>
    <t>Acrolein</t>
  </si>
  <si>
    <t>Acrylaldehyde; 2-Propenal; Prop-2-enal</t>
  </si>
  <si>
    <t>C3H4O</t>
  </si>
  <si>
    <t>C=CC=O</t>
  </si>
  <si>
    <t>0, 0.05, 0.5, or 2.5 mg/kg bw/day daily</t>
  </si>
  <si>
    <t>Among high-dose males, survival was significantly reduced after one year, and marginally (not significantly) reduced among mid-dose males. In females, statistically significant decrease in survival was reported in the high-dose group, while a decrease in survival in the mid-dose group was marginally significant. Although the differences in survival were statistically significant in females after two years, it should be noted that the differences were relatively small.</t>
  </si>
  <si>
    <t>Parent et al., 1992</t>
  </si>
  <si>
    <t>42874-03-3</t>
  </si>
  <si>
    <t>Oxyfluorfen</t>
  </si>
  <si>
    <t>Oxyfluorofen; 2-Chloro-1-(3-ethoxy-4-nitrophenoxy)-4-(trifluoromethyl)benzene</t>
  </si>
  <si>
    <t>C15H11ClF3NO4</t>
  </si>
  <si>
    <t>CCOC1=C(C=CC(=C1)OC2=C(C=C(C=C2)C(F)(F)F)Cl)[N+](=O)[O-]</t>
  </si>
  <si>
    <t>0, 2, 20, 200 ppm equal to 0, 0.3, 3.0, or 30 mg/kg bw/day</t>
  </si>
  <si>
    <t>EPA IRIS: The following results were noted: 1) increased absolute liver weight at 20 ppm; 2) necrosis, regeneration, and hyperplastic nodules in liver at 20 ppm; and 3) increased incidence of effects at 200 ppm. NOAEL: 2 ppm. EFSA: Systemic NOAEL: 2 ppm. Carcinogenicity NOAEL: 20 ppm. EPA RED: NOAEL: 20 ppm (not stated whether systemic or carcinogenicity).</t>
  </si>
  <si>
    <t>Goldenthal and Wazeter, 1977</t>
  </si>
  <si>
    <t>87-68-3</t>
  </si>
  <si>
    <t>Hexachlorobutadiene</t>
  </si>
  <si>
    <t>1,1,2,3,4,4-Hexachloro-1,3-butadiene; Hexachlorobuta-1,3-diene; HCBD</t>
  </si>
  <si>
    <t>C4Cl6</t>
  </si>
  <si>
    <t>ClC(=C(C(=C(Cl)Cl)Cl)Cl)Cl</t>
  </si>
  <si>
    <t>0, 0.2, 2.0, or 20 mg/kg bw/day</t>
  </si>
  <si>
    <t>Lifetime ingestion of the highest dose level of 20 mg/kg-day of HCBD caused multiple toxicologic effects. This included increased mortality (males), decreased body weight gain (males and females), increased urinary excretion of coproporphyrin (males and females), and increased terminal weights. of kidneys (males and females). Pathologic examination revealed changes in the kidneys, including hyperplasia and neoplasia of renal tubular epithelium. Some of the neoplasms were noted grossly as nodules in the kidneys. These nodules in the kidneys were microscopically diagnosed as renal tubular adenomas or adenocarcinomas, some of which metastasized to the lungs. Approximately 23% of the males and 15% of the females from the 20 mg/kg-day dose level had renal tubular neoplasms (Table 5). At the intermediate dose level of 2.0 mg/kg-day of HCBD, findings considered related to treatment were limited to an increased urinary excretion of coproporphyrin (females only) and increased hyperplasia of renal tubular epithelium. This intermediate dose level of 2 mg/kg-day of HCBD caused no neoplasms considered related to treatment. Lifetime ingestion of the lowest dose level of 0.2 mg/kg-day of HCBD caused no discernible ill effects in any of the parameters monitored in this study.</t>
  </si>
  <si>
    <t>Kociba et al., 1977</t>
  </si>
  <si>
    <t>Kociba, R. J., Schwetz, B. A., Keyes, D. G., Jersey, G. C., Ballard, J. J., Dittenber, D. A., ... &amp; Humiston, C. G. (1977). Chronic toxicity and reproduction studies of hexachlorobutadiene in rats. Environmental Health Perspectives, 21, 49-53. &amp; Kociba, R. J., Keyes, D. G., Jersey, G. C., Ballard, J. J., Dittenber, D. A., Quast, J. F., ... &amp; Schwetz, B. A. (1977). Results of a two year chronic toxicity study with hexachlorobutadiene in rats. American Industrial Hygiene Association Journal, 38(11), 589-602.</t>
  </si>
  <si>
    <t>115-32-2</t>
  </si>
  <si>
    <t>Dicofol</t>
  </si>
  <si>
    <t>2,2,2-Trichloro-1,1-bis(4-chlorophenyl)ethanol</t>
  </si>
  <si>
    <t>C14H9Cl5O</t>
  </si>
  <si>
    <t>C1=CC(=CC=C1C(C2=CC=C(C=C2)Cl)(C(Cl)(Cl)Cl)O)Cl</t>
  </si>
  <si>
    <t>1N,2N,3N,4N,6N,7aY,8N,33N,34N,35bY,36N,47N</t>
  </si>
  <si>
    <t>0, 5, 50, or 250 ppm equivalent to 0, 0.22, 2.23, or 11.34 mg/kg bw/day for males and 0, 0.27, 2.69, or 14.26 mg/kg bw/day for females, respectively</t>
  </si>
  <si>
    <t>Multiple (adrenal glands and liver)</t>
  </si>
  <si>
    <t>The LOAEL was based on decreased food consumption, decreased body weight gain, reduced triglyceride levels, and increased hepatic mixed function oxidase activity, seen at or before 12 months. There were also histological changes that included the following: the liver showed centrilobular hepatocyte hypertrophy, vacuolation, and areas of necrosis in 50 and 250 ppm males and females, and the adrenal glands showed cortical cell vacuolation in 250 ppm males and females.</t>
  </si>
  <si>
    <t>Hazelton and Harris, 1989</t>
  </si>
  <si>
    <t>59865-13-3</t>
  </si>
  <si>
    <t>Cyclosporin A</t>
  </si>
  <si>
    <t xml:space="preserve">Cyclosporine; (3S,6S,9S,12R,15S,18S,21S,24S,30S,33S)-30-ethyl-33-[(E,1R,2R)-1-hydroxy-2-methylhex-4-enyl]-1,4,7,10,12,15,19,25,28-nonamethyl-6,9,18,24-tetrakis(2-methylpropyl)-3,21-di(propan-2-yl)-1,4,7,10,13,16,19,22,25,28,31-undecazacyclotritriacontane-2,5,8,11,14,17,20,23,26,29,32-undecone </t>
  </si>
  <si>
    <t>C62H111N11O12</t>
  </si>
  <si>
    <t>CCC1C(=O)N(CC(=O)N(C(C(=O)NC(C(=O)N(C(C(=O)NC(C(=O)NC(C(=O)N(C(C(=O)N(C(C(=O)N(C(C(=O)N(C(C(=O)N1)C(C(C)CC=CC)O)C)C(C)C)C)CC(C)C)C)CC(C)C)C)C)C)CC(C)C)C)C(C)C)CC(C)C)C)C</t>
  </si>
  <si>
    <t>OFA</t>
  </si>
  <si>
    <t>0, 0.5, 2, or 8 mg/kg bw/day</t>
  </si>
  <si>
    <t xml:space="preserve">Higher mortality rates at the highest dose. Slight decrease in weight gain at 2 mg/kg bw/day and significant decrease at 8 mg/kg bw/day. BUN, creatin, SAP, SGOT, bilirubin increased slightly at the highest dose, while total protein decreased. Slight anemia and leucopenia observed at the top 2 dose levels. Hepatotoxicity and nephrotoxicity at the two highest levels. </t>
  </si>
  <si>
    <t>Ryffel et al., 1983</t>
  </si>
  <si>
    <t>Ryffel, B., Donatsch, P., Madörin, M., Matter, B. E., Rüttimann, G., Schön, H., ... &amp; Wilson, J. (1983). Toxicological evaluation of cyclosporin A. Archives of toxicology, 53(2), 107-141.</t>
  </si>
  <si>
    <t>886-50-0</t>
  </si>
  <si>
    <t>Terbutryn</t>
  </si>
  <si>
    <t>CCNC1=NC(=NC(=N1)SC)NC(C)(C)C</t>
  </si>
  <si>
    <t>0, 2, 300, or 3000 ppm calculated to provide a daily intake of 0, 0.1, 15, or 150 mg/kg bw/day</t>
  </si>
  <si>
    <t>Based upon a statistical reevaluation of the hematologic data from this study, a NOEL for systemic effects can be set at 2 ppm. The LEL is 300 ppm based upon a statistically significant and dose-related decrease in hemoglobin and erythrocytes in female rats at 18 months. This parameter was not measured for the mid-dose group at term. At the HDT (3000 ppm) there was also a statistically significant decrease in hematocrit in females at both 18 and 24 months.</t>
  </si>
  <si>
    <t>Ciba-Geigy Corporation, 1980</t>
  </si>
  <si>
    <t>12798-51-5</t>
  </si>
  <si>
    <t>Teucrin A (furyl diterpene)</t>
  </si>
  <si>
    <t xml:space="preserve">Spiro(furan-3(2H),6'-(6H)naphtho(1,8-bc)furan)-2,2'(4'H)-dione, 5-(3-furanyl)-3',4,5,5',5'a,7',8',8'a-octahydro-8'-hydroxy-7'-methyl-, (5aS-(5'aalpha,6'beta(R*),7'beta,8'beta,8'aalpha))-
</t>
  </si>
  <si>
    <t>C19H20O6</t>
  </si>
  <si>
    <t>O[C@@H]1[C@@H]2OC(=O)C3=C2[C@@H]([C@]2([C@@H]1C)C[C@H](OC2=O)c1cocc1)CCC3</t>
  </si>
  <si>
    <t>1N,2N,3N,4N,6N,7N,9N,10Y,11N,12eY,10Y,11N,12N,13N,15N,16N,17Y,19N,20fY</t>
  </si>
  <si>
    <t xml:space="preserve">Sprague Dawley [Crl: CD (SD) BR] </t>
  </si>
  <si>
    <t>0.4</t>
  </si>
  <si>
    <t>The hydroalcoholic extract of T. chamaedrys containing 7130 mg Teucrin A/L and diluted in deionised water, was given to rats for 13 weeks at dose levels of 0, 56, 280, or 1400 mg/kg bw/day corresponding to about 0, 0.4, 2, or 10 mg Teucrin A/kg bw/day followed by 6 weeks of observation period.</t>
  </si>
  <si>
    <t>At the 0.4 mg Teucirin A/kg bw/day level, the compound had minor effects on body weight of both males and females and slight, reversible liver changes, confined to females, which mainly consisted of hepatocellular hypertrophy. This modification, in absence of other morphological findings, can be considered an adaptative metabolic, rather than toxic, change. At the 2 mg Teucirin A/kg bw/day level liver changes, even though reversible, appeared more evident and diffuse than at the lowest dose, and involved both males and females; hepatocellular steatosis was also present. At the highest dose the compound was poorly tolerated causing severe toxic effects on the liver and related clinical alterations. The main target in males appeared to be hepatocytes (hypertrophy associated with diffuse steatosis and other degenerative changes, including necrosis), while in females the most important changes occurred in the hepatobiliary system (bile duct hyperplasia, associated with sclerosis and or dilation and interstitial fibrosis and inflammation). Three females died towards the end of the treatment period in consequence of the abovementioned liver changes. The NOAEL was considered to be 0.4 mg Teucrin A/kg bw/day.</t>
  </si>
  <si>
    <t>RBM SpA, 1997</t>
  </si>
  <si>
    <t>3846-71-7</t>
  </si>
  <si>
    <t>2-(2H-Benzo[d][1,2,3]triazol-2-yl)-4,6-di-tert-butylphenol</t>
  </si>
  <si>
    <t>2-(Benzotriazol-2-yl)-4,6-ditert-butylphenol</t>
  </si>
  <si>
    <t>C20H25N3O</t>
  </si>
  <si>
    <t>CC(C)(C)C1=CC(=C(C(=C1)N2N=C3C=CC=CC3=N2)O)C(C)(C)C</t>
  </si>
  <si>
    <t>1N,2N,3N,4N,6N,7N,9N,10Y,11N,13N,15N,16N,17Y,19N,20eY</t>
  </si>
  <si>
    <t>0, 0.1, 0.5, or 2.5 mg/kg bw/day in males and 0, 0.5, 2.5, or 12.5 mg/kg bw/day in females</t>
  </si>
  <si>
    <t>No substance-related deaths or clinical signs of toxicity were observed in any group; however, a lowered body weight was found from day 36 to the end of the 52-week administration period at 2.5 mg/kg in males. Urinalysis revealed a significant increase in osmotic pressure at 0.5 mg/kg and higher in males, while it was significantly decreased at 12.5 mg/kg in females. A significant increase in urine volume was also detected at 12.5 mg/kg in females. At the completion of the dosing period, a decrease in red blood cells at 0.5 mg/kg and higher, and in hematocrit at 2.5 mg/kg, was detected in males. Blood biochemical changes, including increases in the levels of alkaline phosphatase and glucose and the A/G ratio, were also found at 0.5 mg/kg and higher in males and at 12.5 mg/kg in females. At necropsy, absolute and relative liver weight was increased at 0.5 mg/kg and higher in males and at 12.5 mg/kg in females. Histopathological changes were observed in the liver; centrilobular hypertrophy of hepatocytes at 0.5 mg/kg and higher in males, and at 12.5 mg/kg in females, and altered hepatocellular foci at 0.5 mg/kg and higher, and cystic degeneration and lipofuscin deposition in hepatocytes at 2.5 mg/kg in males. Based on these findings, the no observed adverse effect level was concluded to be 0.1 mg/kg/day in male rats and 2.5 mg/kg/day in female rats.</t>
  </si>
  <si>
    <t>Hirata-Koizumi et al., 2008</t>
  </si>
  <si>
    <t>Hirata-Koizumi, M., Ogata, H., Imai, T., Hirose, A., Kamata, E., &amp; Ema, M. (2008). A 52-week repeated dose toxicity study of ultraviolet absorber 2-(2′-hydroxy-3′, 5′-di-tert-butylphenyl) benzotriazole in rats. Drug and chemical toxicology, 31(1), 81-96.</t>
  </si>
  <si>
    <t>149-29-1</t>
  </si>
  <si>
    <t>Patulin</t>
  </si>
  <si>
    <t>Clavacin, Clavatin; Expansine; 4-Hydroxy-4,6-dihydrofuro[3,2-c]pyran-2-one</t>
  </si>
  <si>
    <t xml:space="preserve">C7H6O4    </t>
  </si>
  <si>
    <t>C1C=C2C(=CC(=O)O2)C(O1)O</t>
  </si>
  <si>
    <t xml:space="preserve">Wistar derived FDRL
</t>
  </si>
  <si>
    <t>0.04</t>
  </si>
  <si>
    <t xml:space="preserve">0, 0.1, 0.5, or 1.5 mg/kg bw 3 times a week. Dosing schedule (3/7) adjusted dose levels are 0, 0.04, 0.2, or 0.6 mg/kg bw/day.
</t>
  </si>
  <si>
    <t xml:space="preserve">Body weight
</t>
  </si>
  <si>
    <t xml:space="preserve">Patulin treatment at 0.5 and 1.5 mg/kg to male rats caused a significant decrease in body weight gain in comparison to controls. Patulin administered to male and female rats at 1.5 mg/kg caused a significantly increased mortality rate as compared to respective control animals. The cause of death appeared to be increased pulmonary and laryngotracheal inflammation. 
</t>
  </si>
  <si>
    <t>Becci et al., 1981</t>
  </si>
  <si>
    <t>Becci, P. J., Hess, F. G., Johnson, W. D., Gallo, M. A., Babish, J. G., Dailey, R. E., &amp; Parent, R. A. (1981). Long‐term carcinogenicity and toxicity studies of patulin in the rat. Journal of Applied Toxicology, 1(5), 256-261.</t>
  </si>
  <si>
    <t>62-74-8</t>
  </si>
  <si>
    <t>Sodium fluoroacetate</t>
  </si>
  <si>
    <t>Sodium;2-fluoroacetate; Sodium monofluoroacetate; Natriumfluoracetat</t>
  </si>
  <si>
    <t>C2H2FO2Na</t>
  </si>
  <si>
    <t>FCC(=O)[O-].[Na+]</t>
  </si>
  <si>
    <t>0, 0,05, 0.20, or 0.50 mg/kg bw/day 7 days a week for 13 weeks</t>
  </si>
  <si>
    <t>Observed dose-related effects in organ weights were: increased absolute and relative heart weight in mid- and high-dose females and high-dose males; significantly decreased absolute and relative testis weights in mid- and high- dose males; and significantly decreased absolute spleen weights in high-dose males. In mid- and high-dose males, changes in the testes included bilateral hypospermatogenesis with fusion bodies in the seminiferous tubules, and in the epididymides, immature and/or abnormal sperm and reduced sperm count were noted. High-dose females exhibited decreased total serum protein, and mid- and high-dose females had decreased globulin. Based on increased heart weight in mid-dose females and testicular changes in mid-dose males, the LOAEL is considered to be 0.2 mg/kg bw/day and the NOAEL to be 0.05 mg/kg bw/day.</t>
  </si>
  <si>
    <t>U.S. EPA, 1988</t>
  </si>
  <si>
    <t>50-29-3</t>
  </si>
  <si>
    <t>1,1'-(2,2,2-Trichloroethylidene)bis(4-chloro)-benzene</t>
  </si>
  <si>
    <t>DDT; Chlorophenothane; Clofenotane; 1-chloro-4-[2,2,2-trichloro-1-(4-chlorophenyl)ethyl]benzene; Dichlorodiphenyltrichloroethane</t>
  </si>
  <si>
    <t>C14H9Cl5</t>
  </si>
  <si>
    <t>C1=CC(=CC=C1C(C2=CC=C(C=C2)Cl)C(Cl)(Cl)Cl)Cl</t>
  </si>
  <si>
    <t>0, 1, 5, 10, or 50 ppm of commercial DDT (81% P,P isomer and 19% O,P isomer) for 15-27 weeks corresponding to approximately 0, 0.05, 0.25, 0.5, or 2.5 mg/kg bw/day. JMPR: study duration is 23 weeks; EPA IRIS: duration is 27 weeks.</t>
  </si>
  <si>
    <t>Females stored more DDT in peripheral fat than did males, but pathologic changes were seen to a greater degree in males. Increasing hepatocellular hypertrophy, especially centrilobularly, increased cytoplasmic oxyphilia, and peripheral basophilic cytoplasmic granules were observed at dose levels of 5 ppm and above. The effect was minimal at 5 ppm (LOAEL) and more pronounced at higher doses. No effects were reported at 1 ppm.</t>
  </si>
  <si>
    <t>Laug et al., 1950</t>
  </si>
  <si>
    <t>79-06-1</t>
  </si>
  <si>
    <t>Acrylamide</t>
  </si>
  <si>
    <t>2-Propenamide; Prop-2-enamide</t>
  </si>
  <si>
    <t>C3H5NO</t>
  </si>
  <si>
    <t>C(C=C)(=O)N</t>
  </si>
  <si>
    <t>1N,2N,3N,4N,6N,7N,9N,10N,23Y,24N,25N,26bY,27N,28bY</t>
  </si>
  <si>
    <t>0, 0.01, 0.1, 0.5, or 2.0 mg/kg bw/day</t>
  </si>
  <si>
    <t>Neurological and cancer</t>
  </si>
  <si>
    <t>The mean body weights of male and female rats receiving 2.0 mg/kg/day and of male rats receiving 0.5 mg/kg/day were minimally decreased when compared with controls. During the last 4 months of the study, there was an increase in mortality among male and female rats receiving 2.0 mg/kg/day. A target organ effect, characterized by degeneration of peripheral nerves, was observed in rats receiving 2.0 mg/kg/day. The incidence of several tumor types was increased in the rats receiving 2.0 mg/kg/day when compared with controls. In females, increased tumor incidences were observed in the mammary gland, central nervous system, thyroid gland-follicular epithelium, oral tissues, uterus, and clitoral gland. In males the incidence of tumors of the thyroid gland-follicular epithelium and scrotal mesothelium was increased. Male rats receiving 2.0 mg/kg/day also had increased incidence of central nervous system tumors when compared to historical controls but not when compared to concurrent controls. The only tumor incidence which was significantly increased at the 0.5 mg/kg/day level was scrotal mesothelioma. There was no statistically significant increase of any tumor type at the 0.1 or 0.01 mg/kg/day dose levels. However, the incidence of scrotal mesothelioma at the 0.1 mg/kg/day level was greater than that observed in the control group or historically reported in this laboratory.</t>
  </si>
  <si>
    <t>Johnson et al., 1986</t>
  </si>
  <si>
    <t>Johnson, K. A., Gorzinski, S. J., Bodner, K. M., Campbell, R. A., Wolf, C. H., Friedman, M. A., &amp; Mast, R. W. (1986). Chronic toxicity and oncogenicity study on acrylamide incorporated in the drinking water of Fischer 344 rats. Toxicology and applied pharmacology, 85(2), 154-168.</t>
  </si>
  <si>
    <t>2795-39-3</t>
  </si>
  <si>
    <t>Potassium perfluorooctanesulfonate</t>
  </si>
  <si>
    <t xml:space="preserve">Perfluorooctanesulfonic acid potassium salt; PFOS; Potassium;1,1,2,2,3,3,4,4,5,5,6,6,7,7,8,8,8-heptadecafluorooctane-1-sulfonate; are Potassium heptadecafluoro-1-octanesulfonate </t>
  </si>
  <si>
    <t>C8F17KO3S</t>
  </si>
  <si>
    <t>C(C(C(C(C(F)(F)S(=O)(=O)[O-])(F)F)(F)F)(F)F)(C(C(C(F)(F)F)(F)F)(F)F)(F)F.[K+]</t>
  </si>
  <si>
    <t>1N,2N,3N,4Y,5aY,6N,7aY,8N</t>
  </si>
  <si>
    <t xml:space="preserve">Cynomolgus </t>
  </si>
  <si>
    <t xml:space="preserve">0, 0.03, 0.15, or 0.75 mg/kg bw/day </t>
  </si>
  <si>
    <t>Liver and thyroid hormone</t>
  </si>
  <si>
    <t>Compound-related mortality occurred in 2 of 6 male monkeys in the 0.75 mg/kg bw/day dose group. The remaining animals showed decreased body weights, increased liver weights, lowered serum total cholesterol and high-density lipoproteins (HDL), increased TSH levels, lowered triiodothyronine (T3) concentrations, and lowered estradiol levels (male animals). At various time points following treatment at the lowest dose level of 0.03 mg/kg, cholesterol levels were statistically significantly decreased compared to controls in male and female monkeys, and HDL levels were decreased in male monkeys, with no clear dose or time relationship. At 0.15 mg/kg bw/day the following changes were observed: lowered levels of HDL (female animals), increased levels of TSH (male animals) and lowered triiodothyronine concentrations (male and female animals). The thyroid hormone levels of some of the serum samples taken at the end of the study were subsequently reanalysed in an independent laboratory, and were not statistically significantly different from control. Complete reversal of clinical and hepatic effects and significant decreases in serum and liver PFOS occurred within 211 days post treatment. Seacat et al. (2002) concluded that the NOAEL in this study was 0.15 mg/kg bw/day. However, the EFSA Panel considered that the changes in thyroid hormones and in HDL observed at this dose level were treatment-related and therefore concluded that it was justified to consider 0.03 mg/kg bw/day as a NOAEL.  Note: PFOS is a strong peroxisomal proliferator in rats.</t>
  </si>
  <si>
    <t>Seacat et al., 2002</t>
  </si>
  <si>
    <t>Seacat, A. M., Thomford, P. J., Hansen, K. J., Olsen, G. W., Case, M. T., &amp; Butenhoff, J. L. (2002). Subchronic toxicity studies on perfluorooctanesulfonate potassium salt in cynomolgus monkeys. Toxicological Sciences, 68(1), 249-264. A discussion of the study and its reevaluation is available from the EFSA Journal (2008) 653, 1-131. Perfluorooctane sulfonate (PFOS), perfluorooctanoic acid (PFOA) and their salts Scientific Opinion of the Panel on Contaminants in the Food chain.</t>
  </si>
  <si>
    <t>69806-40-2</t>
  </si>
  <si>
    <t>Haloxyfop-methyl</t>
  </si>
  <si>
    <t>Haloxyfop methyl ester; Verdict; Methyl 2-[4-[3-chloro-5-(trifluoromethyl)pyridin-2-yl]oxyphenoxy]propanoate</t>
  </si>
  <si>
    <t>C16H13ClF3NO4</t>
  </si>
  <si>
    <t>CC(C(=O)OC)OC1=CC=C(C=C1)OC2=C(C=C(C=N2)C(F)(F)F)Cl</t>
  </si>
  <si>
    <t>1N,2N,3N,4N,6N,7aY,8N,11Y.Heterocycle:13N,15N,16N,17Y,19N,20fY (Class IV). Methanol: 1N,2N,3N,4N,6N,7N,9N,10N,23Y,24N,25N,26aY,27N,28N (Class II)</t>
  </si>
  <si>
    <t>CDF Fischer</t>
  </si>
  <si>
    <t>0, 0.005, 0.05, or 1.0 mg/kg bw/day beginning 102 days prior to breeding (F0 generation). The F1b litters were maintained on test diets for 137 days, then bred as the initial matings to produce the F2a, F2b, and F2c litters.</t>
  </si>
  <si>
    <t>Multigenerational reproductive study. Signs of toxicity in parental rats at 1 mg/kg/day level were reduced body weight gain and reduced food consumption. In addition, a significant increase in relative liver weight and enlarged livers were observed, however this finding was more frequent in males than females. Significant decrease in relative kidney weight was observed at 0.05 and 1 mg/kg/day, but it again occurred more frequently in the F0, F1, and F2b adult male rats. Renal pigmentation was also reported at 1 mg/kg/day for male and female adult rats. Based on decreases in relative kidney weights, the LEL for systemic toxicity is 0.05 mg/kg/day. The reproductive LEL is 0.05 mg/kg/day based on reduced fertility indices in the F2b generation. Reduced fertility indices was also noted at the HDT. Therefore, the reproductive NOEL is 0.005 mg/kg/day.</t>
  </si>
  <si>
    <t>Dow Chemical, 1985</t>
  </si>
  <si>
    <t>224-42-0</t>
  </si>
  <si>
    <t xml:space="preserve">Dibenz[a,j]acridine </t>
  </si>
  <si>
    <t xml:space="preserve">1,2,7,8-Dibenzacridine; DB(a,j)AC; 13-Azapentacyclo[12.8.0.03,12.04,9.017,22]docosa-1(14),2,4,6,8,10,12,15,17,19,21-undecaene </t>
  </si>
  <si>
    <t>C21H13N</t>
  </si>
  <si>
    <t>C1=CC=C2C(=C1)C=CC3=NC4=C(C=C32)C5=CC=CC=C5C=C4</t>
  </si>
  <si>
    <t>A</t>
  </si>
  <si>
    <t>0 or 1 mg. Assuming a mouse weight of 25 mg, 1 mg corresponds to 40 mg/kg bw/day.</t>
  </si>
  <si>
    <t xml:space="preserve">No sarcomas developed, but all mice developed lung tumors over 40 weeks of observation vs 4/19 controls. </t>
  </si>
  <si>
    <t>Andervont &amp; Shimkin, 1940</t>
  </si>
  <si>
    <t>Andervont, H. B., &amp; Shimkin, M. B. (1940). Biologic testing of carcinogens. II. Pulmonary-tumor-induction technique. Journal of the National Cancer Institute, 1(2), 225-239.</t>
  </si>
  <si>
    <t>226-36-8</t>
  </si>
  <si>
    <t>Dibenz[a,h]acridine</t>
  </si>
  <si>
    <t>DB[a,h]AC; 1,2,5,6-Dibenzacridine; 2-Azapentacyclo[12.8.0.03,12.04,9.015,20]docosa-1(14),2,4,6,8,10,12,15,17,19,21-undecaene</t>
  </si>
  <si>
    <t>C1=CC=C2C(=C1)C=CC3=C2C=C4C=CC5=CC=CC=C5C4=N3</t>
  </si>
  <si>
    <t>0.25 mg intravenously. Assuming a mouse weight of 25 g, this corresponds to 10 mg/kg bw/day. Animals were killed after 8, 14, or 20 weeks.</t>
  </si>
  <si>
    <t>Multiple lung tumours developed in 3/10 mice, 9/13, and 11/12 survivors at 8, 14, and 20 weks, respectively. ln 20 controls, single lung tumours developed in 1/20 after 8 weeks, in 3/20 after 44 weeks and in 4/19 after 20 weeks.</t>
  </si>
  <si>
    <t>194-59-2</t>
  </si>
  <si>
    <t xml:space="preserve">7H-Dibenzo[c,g]carbazole </t>
  </si>
  <si>
    <t>7H-DB(c,g)C; Dibenzo(c,g)carbazole; 3,4,5,6-Dibenzocarbazole; 12-Azapentacyclo[11.8.0.02,11.03,8.016,21]henicosa-1(13),2(11),3,5,7,9,14,16,18,20-decaene</t>
  </si>
  <si>
    <t>C20H13N</t>
  </si>
  <si>
    <t>C1=CC=C2C(=C1)C=CC3=C2C4=C(N3)C=CC5=CC=CC=C54</t>
  </si>
  <si>
    <t>Lung tumours developed in 7/10, 9/10 and 12/22 after 8, 14, or 20 weeks, respectively, whilst lung tumour 3/20 and 4/19 at the stated periods.</t>
  </si>
  <si>
    <t>54350-48-0</t>
  </si>
  <si>
    <t>Etretinate</t>
  </si>
  <si>
    <t>Ethyl (2E,4E,6E,8E)-9-(4-methoxy-2,3,6-trimethylphenyl)-3,7-dimethylnona-2,4,6,8-tetraenoate</t>
  </si>
  <si>
    <t>C23H30O3</t>
  </si>
  <si>
    <t>CCOC(=O)\C=C(C)\C=C\C=C(C)\C=C\C1=C(C)C(C)=C(OC)C=C1C</t>
  </si>
  <si>
    <t>1N,2N,3N,4N,6N,7N,9N,10N,23N,29Y,33N,34bY. Ethanol: 1aY(Class I). Aromatic portion: 1N,2N,3N,4N,6N,7N,9N,10N,23N,29Y,33N,34N,35aY,38N,39N,40N,41N,42N,43N,44N,45Y,46N,47N(Class IV)</t>
  </si>
  <si>
    <t>Sprague-Dawley [Crl:CD[SD]IBR]</t>
  </si>
  <si>
    <t>0, 1, 3, 6, 10, 15, or 25 mg/kg bw on GD 8 or 0, 10, 25 mg/kg bw on GD 6, 7, or 8 (teratology study)</t>
  </si>
  <si>
    <t>Dose levels 10 and 25 mg/kg on gd 8 produced malformations 10 and 58% vs 0% for control. The resorption rats were 6, 16, and 64% for 0, 10, and 25 mg/kg on gd 8. Exencephaly, cleft palate, protruding tongue, and eye defects (ano- and exophthalmia) were the most frequently observed findings in the affected fetuses. No evidence of embryotoxicity was observed at dosages of 1, 3, and 6 mg/kg.</t>
  </si>
  <si>
    <t>Agnish et al., 1990</t>
  </si>
  <si>
    <t>Agnish, N. D., Vane, F. M., Rusin, G., DiNardo, B., &amp; Dashman, T. (1990). Teratogenicity of etretinate during early pregnancy in the rat and its correlation with maternal plasma concentrations of the drug. Teratology, 42(1), 25-33.</t>
  </si>
  <si>
    <t>25425-12-1</t>
  </si>
  <si>
    <t>Citreoviridin</t>
  </si>
  <si>
    <t>6-[(1E,3E,5E,7Z)-8-(3,4-dihydroxy-2,4,5-trimethyloxolan-2-yl)-7-methylocta-1,3,5,7-tetraenyl]-4-methoxy-5-methylpyran-2-one; CTVD</t>
  </si>
  <si>
    <t>C23H30O6</t>
  </si>
  <si>
    <t>CC1C(C(C(O1)(C)C=C(C)C=CC=CC=CC2=C(C(=CC(=O)O2)OC)C)O)(C)O</t>
  </si>
  <si>
    <t>0, 5, 10, or 15 mg/kg bw/day on GD 8-11 (group A) or on GD 12-15 (group B) in fetotoxicity study</t>
  </si>
  <si>
    <t>Fetotoxicity and maternal toxicity</t>
  </si>
  <si>
    <t>Deaths occurred in the high dose groups. The mean daily feed consumption was significantly reduced at the top 2 dose levels in both groups. Weight gain during pregnancy in both groups was reduced with increasing dosage. Male and female pup weights were reduced with increasing dosage for both groups A and B. The post-implantation foetal loss rate was significantly increased to 33% in group A high-dose animals. The main effect of citreoviridin on skeletal development in both groups A and B was one of retardation. In group A, major treatment-related retardations involved sternebrae or caudal centra that were not ossified and there were also increased numbers of thoracic centra that were split or dumbbell shaped. Most of these changes were in the two highest dose groups. In group B, metacarpal, metatarsal, sternebrae and braincase ossifications were significantly retarded in the high-dose group. Some smaller than average pups from dams in group B that were treated with the high dose of citreoviridin had slightly dilated lateral ventricles of the brain and, in some cases, a palate defect. The foetotoxicity induced by citreoviridin was observed only at doses that also induced maternal toxicity.</t>
  </si>
  <si>
    <t>Morrissey and Vesonder, 1986</t>
  </si>
  <si>
    <t>Morrissey, R. E., &amp; Vesonder, R. F. (1986). Teratogenic potential of the mycotoxin, citreoviridin, in rats. Food and Chemical Toxicology, 24(12), 1315-1320.</t>
  </si>
  <si>
    <t>131-18-0</t>
  </si>
  <si>
    <t xml:space="preserve">Dipentyl phthalate </t>
  </si>
  <si>
    <t>Amyl phthalate; Diamyl phthalate; Dipentyl benzene-1,2-dicarboxylate; Di-n-pentyl phthalate</t>
  </si>
  <si>
    <t>C18H26O4</t>
  </si>
  <si>
    <t>CCCCCOC(=O)C1=CC=CC=C1C(=O)OCCCCC</t>
  </si>
  <si>
    <t>Harlan SD</t>
  </si>
  <si>
    <t xml:space="preserve">0, 11, 33, 100, or 300 mg/kg bw/day on GD 14-18. </t>
  </si>
  <si>
    <t xml:space="preserve">Five-day (GD 14–18) DPeP dosing did not cause any overt maternal or fetal toxicity at dosage levels as high as 300 mg/kg/day. DPeP administered to pregnant dams over the period of sexual differentiation (GD 14–18) decreased fetal testicular T production on GD 18 in a dose responsive fashion; significantly reduced T production was noted at dose levels of 33 mg/kg/day or higher. Five-day DPeP exposure reduced fetal testicular mRNA expression levels of all three genes tested in the current study. Total mRNA copies of StAR, insl3, and Cyp11a were significantly reduced from control values at dose levels of 100 mg/kg/day or greater on GD 18. </t>
  </si>
  <si>
    <t>Hannas et al., 2011</t>
  </si>
  <si>
    <t xml:space="preserve">Hannas, B. R., Furr, J., Lambright, C. S., Wilson, V. S., Foster, P. M., &amp; Gray, L. E., Jr (2011). Dipentyl phthalate dosing during sexual differentiation disrupts fetal testis function and postnatal development of the male Sprague-Dawley rat with greater relative potency than other phthalates. Toxicological sciences : an official journal of the Society of Toxicology, 120(1), 184–193. </t>
  </si>
  <si>
    <t>2348-79-0</t>
  </si>
  <si>
    <t>2-(Dimethylamino)-1,4-naphthoquinone</t>
  </si>
  <si>
    <t>2-(Dimethylamino)naphthalene-1,4-dione;  2-(Dimethylamino)naphthoquinone</t>
  </si>
  <si>
    <t>CN(C)C1=CC(=O)C2=CC=CC=C2C1=O</t>
  </si>
  <si>
    <t>125 µmol/kg bw/day on 6 consequitive days. This is eqivalent to 25.2 mg/kg bw/day.</t>
  </si>
  <si>
    <t>Hemolytic and kidney</t>
  </si>
  <si>
    <t>It was demonstrated to be a haemolytic agent and potent nephrotoxicant. Significantly increased relative splenic weight, decrease in packed cell volume, and increase in splenic level of iron were observed. There was also a significant increase in renal weight, plasma urea and creatinine levels, and the number and severity of tubular necrosis and tubular casts.</t>
  </si>
  <si>
    <t>Munday et al., 2007</t>
  </si>
  <si>
    <t>Munday, R., Smith, B. L., &amp; Munday, C. M. (2007). Structure‐activity relationships in the haemolytic activity and nephrotoxicity of derivatives of 1, 2‐and 1, 4‐naphthoquinone. Journal of Applied Toxicology: An International Journal, 27(3), 262-269.</t>
  </si>
  <si>
    <t>1694-01-5</t>
  </si>
  <si>
    <t>2-Methylamino-3-methyl-1,4-naphthoquinone</t>
  </si>
  <si>
    <t>2-Methyl-3-(methylamino)-1,4-naphthoquinone; 2-Methyl-3-(methylamino)naphthalene-1,4-dione</t>
  </si>
  <si>
    <t>CC1=C(C(=O)C2=CC=CC=C2C1=O)NC</t>
  </si>
  <si>
    <t>750 µmol/kg bw/day on 6 consequitive days. This is eqivalent to 151 mg/kg bw/day.</t>
  </si>
  <si>
    <t>There were significant decreases in packed cell volume and haemoglobin levels; there was a significant increase in splenic level of iron and hepatic iron levels.</t>
  </si>
  <si>
    <t>22158-41-4</t>
  </si>
  <si>
    <t>2-Amino-3-hydroxy-1,4-naphthoquinone</t>
  </si>
  <si>
    <t>2-Amino-3-hydroxynaphthoquinone; 2-Amino-3-hydroxynaphthalene-1,4-dione; 3-Amino-4-hydroxynaphthalene-1,2-dione</t>
  </si>
  <si>
    <t>C10H7NO3</t>
  </si>
  <si>
    <t>c1ccc2c(c1)C(=O)C(=C(C2=O)O)N</t>
  </si>
  <si>
    <t>750 µmol/kg bw/day on 6 consequitive days. This is eqivalent to 142 mg/kg bw/day.</t>
  </si>
  <si>
    <t xml:space="preserve">There was a significant decrease in packed cell volume at the dose level tested. </t>
  </si>
  <si>
    <t>14423-00-8</t>
  </si>
  <si>
    <t>2-Methylamino-1,4-naphthoquinone</t>
  </si>
  <si>
    <t>2-(methylamino)naphthalene-1,4-dione; 2-(Methylamino)naphthoquinone</t>
  </si>
  <si>
    <t>C11H9NO2</t>
  </si>
  <si>
    <t>CNC1=CC(=O)C2=CC=CC=C2C1=O</t>
  </si>
  <si>
    <t>125 and 375 µmol/kg bw/day on 6 consequitive days. This is eqivalent to 23.4 and 70.2 mg/kg bw/day.</t>
  </si>
  <si>
    <t xml:space="preserve">The test comound was a haemolytic agent and potent nephrotoxicant. There was a statistically significant increase of splenic weight at 375 umol/kg bw/day. Significant decreases of packed cell volume and haemoglobin levels at the top dose were also noted. Significant dose-dependent increase of splenic level of iron at both dose levels was reported. Dose dependent increase in renal weight that was statistically significant at both dose levels was also observed as well as significant increases in plasma urea and creatinine levels at the higher dose. Dose dependent increase in tubular necrosis that was statistically significant at both dose levels and dose-dependent increase of number and severity of tubular casts were also noted. </t>
  </si>
  <si>
    <t>7427-09-0</t>
  </si>
  <si>
    <t>2-Amino-3-methyl-1,4-naphthoquinone</t>
  </si>
  <si>
    <t>2-Amino-3-methylnaphthalene-1,4-dione</t>
  </si>
  <si>
    <t>CC1=C(C(=O)C2=CC=CC=C2C1=O)N</t>
  </si>
  <si>
    <t>750 µmol/kg bw/day on 6 consequitive days. This is eqivalent to 140 mg/kg bw/day.</t>
  </si>
  <si>
    <t>There was a significant increase in relative splenic weight, a decrease in packed cell volume and haemoglobin, and significant increases of hepatic iron level and splenic level of iron.</t>
  </si>
  <si>
    <t>2348-81-4</t>
  </si>
  <si>
    <t>2-Amino-1,4-naphthoquinone (QA)</t>
  </si>
  <si>
    <t>3-Aminonaphthoquinone; 2-aminonaphthalene-1,4-dione</t>
  </si>
  <si>
    <t>C10H7NO2</t>
  </si>
  <si>
    <t>C1=CC=C2C(=C1)C(=O)C=C(C2=O)N</t>
  </si>
  <si>
    <t>375 and 500 µmol/kg bw/day on 6 consequitive days. This is eqivalent to 64.9 and 86.6 mg/kg bw/day.</t>
  </si>
  <si>
    <t xml:space="preserve">This compound was considered a haemolytic agent. There was a dose dependent increase in splenic weight and a statistically significant increase of splenic weight at 500 umol/kg bw/day. At both dose levels, there was a dose dependent and significant decrease of packed cell volume and haemoglobin level. Significant decreases in hepatic level of iron and increase in splenic level of iron were also observed. </t>
  </si>
  <si>
    <t>5460-35-5</t>
  </si>
  <si>
    <t>4-Aminonaphthoquinone</t>
  </si>
  <si>
    <t>4-Amino-1,2-naphthoquinone; 4-Aminonaphthalene-1,2-dione</t>
  </si>
  <si>
    <t>C1=CC=C2C(=C1)C(=CC(=O)C2=O)N</t>
  </si>
  <si>
    <t>375 µmol/kg bw/day on 6 consequitive days. This is eqivalent to 64.9 mg/kg bw/day.</t>
  </si>
  <si>
    <t>Defined as a haemolytic agent and potent nephrotoxicant. A significant increase in relative splenic weight, decrease in packed cell volume and haemoglobin levels, and significant increases in hepatic and splenic iron levels were all observed, as well as a significant increase in kidney weight, plasma urea and creatinine levels, and in the number and severity of tubular necrosis and tubular casts.</t>
  </si>
  <si>
    <t>6628-97-3</t>
  </si>
  <si>
    <t>2-Phenylamino-1,4-naphthoquinone</t>
  </si>
  <si>
    <t>2-Anilinonaphthoquinone; 2-Anilino-1,4-naphthoquinone; 2-(Phenylamino)naphthalene-1,4-dione; 2-Anilinonaphthalene-1,4-dione</t>
  </si>
  <si>
    <t>C16H11NO2</t>
  </si>
  <si>
    <t>C1=CC=C(C=C1)NC2=CC(=O)C3=CC=CC=C3C2=O</t>
  </si>
  <si>
    <t>0 or 750 µmol/kg bw/day on 6 consequitive days. This is eqivalent to 187 mg/kg bw/day.</t>
  </si>
  <si>
    <t xml:space="preserve">There was a significant decrease in packed cell volume and haemoglobin levels and a significant increase in splenic and hepatic levels of iron. </t>
  </si>
  <si>
    <t>548-62-9</t>
  </si>
  <si>
    <t>Gentian violet</t>
  </si>
  <si>
    <t>Crystal violet; Methylrosaniline chloride; Hexamethylpararosaniline chloride; [4-[bis[4-(dimethylamino)phenyl]methylidene]cyclohexa-2,5-dien-1-ylidene]-dimethylazanium;chloride; Basic violet 3; Methyl Violet 10B</t>
  </si>
  <si>
    <t>C25H30ClN3</t>
  </si>
  <si>
    <t>CN(C)C1=CC=C(C=C1)C(=C2C=CC(=[N+](C)C)C=C2)C3=CC=C(C=C3)N(C)C.[Cl-]</t>
  </si>
  <si>
    <t>0, 2.5, 5, or 10 mg/kg bw/day on GD 6–15</t>
  </si>
  <si>
    <t xml:space="preserve">TThree of 32 dams in the 10 mg/kg bw/day group died. Body weight gain was also significantly reduced in the 5 and 10 mg/kg bw/day dams. Clinical signs of toxicity (i.e. wheezing, lethargy, weakness, diarrhoea, lacrimation and rough coat) were observed to increase in a dose-related manner. There were no maternal signs of toxicity at 2.5 mg/kg bw/day. Treatment at 10 mg/kg bw/day resulted in a statistically significant increase in hydroureter, hydronephrosis and short ribs in the fetuses and clinical signs of maternal toxicity along with decreased body weight gain during treatment and the remainder of the gestation period. The fetal effects were seen only in conjunction with maternal toxicity and so were not seen at 2.5 mg/kg/day or at 5 mg/kg bw/day, where the maternal toxicity was limited. The maternal NOAEL was 2.5 mg/kg bw/day and the embryo and fetal NOAEL was 5 mg/kg bw/day. </t>
  </si>
  <si>
    <t>Wolkowski-Tyl et al., 1982</t>
  </si>
  <si>
    <t>54029-12-8</t>
  </si>
  <si>
    <t>Albendazole sulfoxide</t>
  </si>
  <si>
    <t xml:space="preserve">Albendazole oxide; methyl N-(6-propylsulfinyl-1H-benzimidazol-2-yl)carbamate; Ricobendazole
</t>
  </si>
  <si>
    <t>C12H15N3O3S</t>
  </si>
  <si>
    <t>CCC[S+](C1=CC2=C(C=C1)NC(=N2)NC(=O)OC)[O-]</t>
  </si>
  <si>
    <t xml:space="preserve">0, 2.5, 5, 10, 20, or 30 mg/kg bw/day on GD 6-15 </t>
  </si>
  <si>
    <t>No maternal toxicity was reported. The % resorptions at 20 and 30 mg/kg bw/day were higher compared to controls. Regarding early resoprtions, only the 30 mg/kg bw/day group showed higher % compared to the controls. At 20 and 30 mg/kg bw/day, fibrosis-like circular lesion was reported in placentas. Placentas in treated animals had smaller weights and sizes compared to control. At 5 mg/kg bw/day and higher, fetal weight and size were significantly lower compared to controls. In the 20 mg/kg bw/day group, slow growth and lack of proportion among different corporal regions were observed. Skeletal analysis showed an increase in the number of bones affected as the dose level increased. At the 20 mg/kg bw/day dose, adactylia, brachydactylia and meromelia were observed in 23% of the fetuses, inferior brachygnathia observed as macroscopic alteration was confirmed by skeletal analysis. Lack of ossification of 1 mercaptal and 1 metatarsal bone was observed at 2.5 mg/kg bw/day, 1 or 2 mercaptal and metatarsal bones at 5 mg/kg bw/day, and the 10 and 20 mg/kg bw/day doses provoked alterations in 1, 2, or 3 metacarpal and metatarsal bones. Note: the low ossification was statistically significant only at and above 5 mg/kg bw/day.</t>
  </si>
  <si>
    <t>Teruel et al., 2003</t>
  </si>
  <si>
    <t>Teruel, M. T., Felipe, A. E., Solana, H. D., Sallovitz, J. M., &amp; Lanusse, C. E. (2003). Placental and fetal toxicity of albendazole sulphoxide in Wistar rats. Veterinary and human toxicology, 45(3), 131-136.</t>
  </si>
  <si>
    <t>84-74-2</t>
  </si>
  <si>
    <t>Dibutyl phthalate</t>
  </si>
  <si>
    <t>Dibutyl benzene-1,2-dicarboxylate; D-n-butyl phthalate</t>
  </si>
  <si>
    <t>C(C=1C(C(=O)OCCCC)=CC=CC1)(=O)OCCCC</t>
  </si>
  <si>
    <t>0, 1, 10, 50, 100, 250, or 500 mg/kg bw/day</t>
  </si>
  <si>
    <t xml:space="preserve">Growth of pups receiving 500 mg DBP/kg/d was reduced during the first 24 hours, with an increase in body weight of only 5% compared with a gain of 16% to 21.5% in other treatment groups. Subsequent weight gain by of all but 2 pups in the 500 mg DBP/kg/d group was equivalent to that of all other males, and by 7 or 14 days of age, there was no difference in body weight between treatment groups. The 2 exceptional males in the 500 mg DBP/kg/d group failed to gain weight after 24 hours and were killed before completion of the experiment. After 3 days of treatment, a trend toward increased heart to body weight ratios with increasing DBP dose reached significance in the 500 mg DBP/kg/d group, an effect that was lost by 14 days. After 72 hours of treatment, testis to body weight ratio in mice administered 500 mg DBP/kg/d was 75% that of corn oil-fed animals. After 10 days, a dose-dependent effect was evident, with significant retardation of testis growth in mice administered 50 mg DBP/kg/d or greater. This was estimated to result in a reduction of testis weight of 1.10, 1.52, 2.69, and 3.50 mg for animals fed 50, 100, 250, and 500 mg DBP/kg/d, respectively. At ≥1 mg/kg bw/day, delayed spermatogenesis, reduced Sertoli cell proliferation, and reduced anogenital distance were recorded findings. At ≥10 mg/kg bw/day, impaired Sertoli cell maturation was noted. At 500 mg/kg bw/day, decreased testosterone and testicular serum levels were noted and androgen activity was reduced. The LOAEL was 1 mg/kg bw/day. Note: these results are supported by: Mitsuhashi M, Morimura K, Wanibuchi H, Hayashi S, Kiyota A, Wada S, et al. Di-n-butyl phthalate is toxic to the male reproductive system and its toxicity is enhanced by thioacetamide induced liver injury. J Toxicol Pathol. 2004;17:177–85. Male F344/DuCrj rats were used. Route was oral: gavage. Duration was 4 weeks. Dose levels were 0, 31.25, 125, or 500 mg/kg bw/day, 5 days a week. Growth retardation was noted at 500 mg/kg/day. Similarly, food consumption was also decreased at 500 mg/kg/day. Water consumption was unaffected. At ≥ 31.25 mg/kg bw/day, increased sperm abnormalities and testicular atrophy were recorded. At ≥ 125 mg/kg bw/day, there were increased relative liver and kidneys weights recorded as well as a decreased sperm count. The LOAEL was 31.25 mg/kg bw/day, adjusted to 22.32 mg/kg bw/day. </t>
  </si>
  <si>
    <t>Moody et al., 2013</t>
  </si>
  <si>
    <t xml:space="preserve">Moody S, Goh H, Bielanowicz A, Rippon P, Loveland K, Itman C. Prepubertal mouse testis growth and maturation and androgen production are acutely sensitive to di-n-butyl phthalate. Endocrinology. 2013;154(9):3460–75. </t>
  </si>
  <si>
    <t>2050-68-2</t>
  </si>
  <si>
    <t>4,4'-Dichlorobiphenyl</t>
  </si>
  <si>
    <t>PCB 15; 1,1'-Biphenyl, 4,4'-dichloro-; 1-chloro-4-(4-chlorophenyl)benzene; DCB</t>
  </si>
  <si>
    <t>C12H8Cl2</t>
  </si>
  <si>
    <t>C1=CC(=CC=C1C2=CC=C(C=C2)Cl)Cl</t>
  </si>
  <si>
    <t>Albino (CD-1)</t>
  </si>
  <si>
    <t>0, 16, 32, or 64 mg/kg bw/day on GD 6-15</t>
  </si>
  <si>
    <t>Although DCB was toxic to the dams at 64 mg/kg/day, developmental toxicity was not detected. Only the high-dose group had a statistically significant decrease in maternal weight gain.</t>
  </si>
  <si>
    <t>Marks et al., 1989</t>
  </si>
  <si>
    <t>Marks, T. A., Kimmel, G. L., &amp; Staples, R. E. (1989). Influence of Symmetrical Polychlorinated Biphenyl Isomers on Embryo and Fetal Development in Mice: II. Comparison of 4, 4′-Dichlorobiphenyl, 3, 3′ 4, 4′-Tetrachlorobiphenyl, 3, 3′ 5, 5′-Tetrachlorobiphenyl, and 3, 3′ 4, 4′-Tetramethylbiphenyl. Toxicological Sciences, 13(4), 681-693.</t>
  </si>
  <si>
    <t>50-53-3</t>
  </si>
  <si>
    <t>Chlorpromazine</t>
  </si>
  <si>
    <t>Thorazine; Largactil; Contomin; 3-(2-Chlorophenothiazin-10-yl)-N,N-dimethylpropan-1-amine</t>
  </si>
  <si>
    <t>C17H19ClN2S</t>
  </si>
  <si>
    <t>CN(C)CCCN1c2ccccc2Sc3c1cc(cc3)Cl</t>
  </si>
  <si>
    <t>0, 1, 3, or 9 mg/kg bw/day on GD 6-15</t>
  </si>
  <si>
    <t>In females dosed with 9 mg/kg bw/day decreased activity was observed 2 to 4 hours postdosing. Statistically significant decreases were found in average pup weight of 3 and 9 mg/kg bw/day groups but no dose-response relationship was observed. Significantly increased activity in an open field test was observed in the 9 mg/kg bw/day group in week 7 postpartum. The same was observed in the 3 mg/kg bw/day group in the 13th week postpartum. There was a significant decrease in latency time in intermediate and high-dose groups in weeks 3 and 13 postpartum.</t>
  </si>
  <si>
    <t>Robertson et al., 1980</t>
  </si>
  <si>
    <t xml:space="preserve">Robertson, R. T., Majka, J. A., Peter, C. P., &amp; Bokelman, D. L. (1980). Effects of prenatal exposure to chlorpromazine on postnatal development and behavior of rats. Toxicology and Applied Pharmacology, 53(3), 541-549. </t>
  </si>
  <si>
    <t>58-14-0</t>
  </si>
  <si>
    <t>Pyrimethamine</t>
  </si>
  <si>
    <t xml:space="preserve">5-(4-Chlorophenyl)-6-ethylpyrimidine-2,4-diamine; Daraprim; Chloridine
</t>
  </si>
  <si>
    <t>C12H13ClN4</t>
  </si>
  <si>
    <t>CCC1=C(C(=NC(=N1)N)N)C2=CC=C(C=C2)Cl</t>
  </si>
  <si>
    <t>1N,2N,3N,4N,6N,7aY,8N,11N,12N,13N,15N,16N,17Y,19N,20c(ii)Y,21N,22N,47N</t>
  </si>
  <si>
    <t xml:space="preserve">Rats in one group were given single doses of 1 or 2 mg on day 10 of pregnancy. A second group received single doses of 5 mg on day 9, 10, 11, 12 or 13. A third group was treated with daily doses of 0.25 or 0.5 mg beginning on day 5, 6, or 7 and continuing through day 14. </t>
  </si>
  <si>
    <t>Teratogenicity</t>
  </si>
  <si>
    <t xml:space="preserve">A single dose of 1 or 2 mg pyrimethamine on day 10 of gestation had no apparent embroytoxic effects in rats, for there were few resorptions and all of the 96 live fetuses obtained were normal. However, when 5 mg was given on day 10 there were numerous fetal deaths and some malformed individuals among the survivors. Following treatment on day 9, 10 or 11 there was high mortality, whereas on day 12 or 13 the incidence of deaths was much lower but about 70% of the live fetuses had malformations of various kinds. Repeated daily doses of 0.25 mg did not appear to harm the fetuses, but daily administration of 0.5 mg caused a number of the offspring to be abnormal. Pyrimethamine caused a variety of malformations, including brachygnathia, cleft palate, and limb defects, which included syndactyly, oligodactyly, and phocomelia. A few cases of polydactylous hind feet were seen. A very frequent anomaly was cleft palate; cleft upper lip also occurred, but was much less common. Exencephaly occurred in some specimens, particularly in those from females given repeated daily doses of the drug from an early day of gestation. Bone defects seen in alizarin clearances included fused or angulated ribs and shortening or absence of limb bones. </t>
  </si>
  <si>
    <t>Sullivan &amp; Takacs, 1971</t>
  </si>
  <si>
    <t>Sullivan, G. E., &amp; Takacs, E. (1971). Comparative teratogenicity of pyrimethamine in rats and hamsters. Teratology, 4(2), 205-209.</t>
  </si>
  <si>
    <t>63659-18-7</t>
  </si>
  <si>
    <t>Betaxolol</t>
  </si>
  <si>
    <t>1-{4-[2-(Cyclopropylmethoxy)ethyl]phenoxy}-3-(isopropylamino)-2-propanol</t>
  </si>
  <si>
    <t>C18H29NO3</t>
  </si>
  <si>
    <t>CC(C)NCC(COC1=CC=C(C=C1)CCOCC2CC2)O</t>
  </si>
  <si>
    <t>0, 8, 40, or 200 mg/kg bw/day on 7-17</t>
  </si>
  <si>
    <t>Dams treated with more than 40 mg/kg/day occasionally showed salivation after the administration. Body weight gain was suppressed and water intake decreased in 200 mg/kg group. Dams of the group also showed blepharoptosis decrease of spontaneous motor activity and paretic gait. The mean placental weight decreased in a dose dependent manner and was statistically significantly reduced at the mid and high dose levels. No of sternebrae statistically significantly increased at the mid and high dose levels. Authors: the maximum no-effect dose level of betaxolol in general toxicological safety assessment, maternal reproductive performance, and F1 generation development are estimated to be 8, 200, and 200 mg/kg bw/day, respectively.</t>
  </si>
  <si>
    <t>Tateda et al., 1990</t>
  </si>
  <si>
    <t>Tateda C; Ichikawa K; Ono C; Kiwaki S; Oketani Y; Tanaka E; Toshida K.  [Reproduction study of betaxolol (2) -- teratogenicity study in rats]. Yakuri To Chiryo 1990;18(Suppl 7):107-27 [Japanese] [DART]</t>
  </si>
  <si>
    <t>86-54-4</t>
  </si>
  <si>
    <t>Hydralazine</t>
  </si>
  <si>
    <t>1-Hydrazinophthalazine; Hypophthalin; Phthalazin-1-ylhydrazine; Phthalazin-1-ylhydrazine</t>
  </si>
  <si>
    <t>C8H8N4</t>
  </si>
  <si>
    <t>C1=CC=C2C(=C1)C=NN=C2NN</t>
  </si>
  <si>
    <t xml:space="preserve">0, 15, or 30 mg/kg be/day on GD 8-19 </t>
  </si>
  <si>
    <t xml:space="preserve">No effects at highest dose. Note: There is a poorly performed long-term dog study: Not enough dogs/dose to perform statistical analysis, the doses and the route of administration were changed over time differently depending on the dog, and the duration of the study varried amongst the individual dogs. The animals tolerated 10 mg/kg bw/day or less without difficulty and by gradually increasing the dosage, tolerance can be developed to as much as 25 mg/kg bw/day. The pattern and the rate of toxic reactions varried directly with the dosing schedule. At doses of 20 mg/kg bw/day, progressive toxic anemia, probably hemolytic in type, terminating in death by cachexia or convulsive seizures was reported. </t>
  </si>
  <si>
    <t>Pryde et al., 1993</t>
  </si>
  <si>
    <t>Pryde, P. G., Abel, E. L., Hannigan, J., Evans, M. I., &amp; Cotton, D. B. (1993). Effects of hydralazine on pregnant rats and their fetuses. American journal of obstetrics and gynecology, 169(4), 1027-1031. Reference for note for NEL conclusion: Dubois, E. L., Katz, Y. J., Freeman, V., &amp; Garbak, F. (1957). Chronic toxicity studies of hydralazine (Apresoline) in dogs with particular reference to the production of the “hydralazine syndrome”. The Journal of Laboratory and Clinical Medicine, 50(1), 119-126.</t>
  </si>
  <si>
    <t>4342-03-4</t>
  </si>
  <si>
    <t>Dacarbazine</t>
  </si>
  <si>
    <t>DTIC, (5E)-5-(dimethylaminohydrazinylidene)imidazole-4-carboxamide; Deticene; Biocarbazine; 4-[(E)-dimethylaminodiazenyl]-1H-imidazole-5-carboxamide</t>
  </si>
  <si>
    <t>C6H10N6O</t>
  </si>
  <si>
    <t>CN(C)NN=C1C(=NC=N1)C(=O)N</t>
  </si>
  <si>
    <t>Dutch Belted</t>
  </si>
  <si>
    <t>Intraperitonial</t>
  </si>
  <si>
    <t>0, 2.5, 5, or 10 mg/kg bw/day on GD 6-18</t>
  </si>
  <si>
    <t xml:space="preserve">During the treatment interval, rabbits from the 10 mg/kg bw/day dose group lost weight. Varying degrees of anorexia and diarrhea occured at all dose levels. In rabbits DTIC was maternal- and fetotoxic and resulted in numerous skeletal abnormalities in fetuses from those treated with10 mg/kg bw/day. No major skeletal abnormalities occurred at dosages of 2.5 or 5 mg/kg.
</t>
  </si>
  <si>
    <t>Thompson et al., 1975</t>
  </si>
  <si>
    <t>Thompson, D. J., Molello, J. A., Strebing, R. J., &amp; Dyke, I. L. (1975). Reproduction and teratology studies with oncolytic agents in the rat and rabbit. II. 5-(3, 3-dimethyl-1-triazeno) imidazole-4-carboxamide (DTIC). Toxicology and Applied Pharmacology, 33(2), 281-290.</t>
  </si>
  <si>
    <t>103628-46-2</t>
  </si>
  <si>
    <t>Sumatriptan</t>
  </si>
  <si>
    <t>Imitrex; Sumatran; 1-[3-[2-(Dimethylamino)ethyl]-1H-indol-5-yl]-N-methylmethanesulfonamide</t>
  </si>
  <si>
    <t>C14H21N3O2S</t>
  </si>
  <si>
    <t>CNS(=O)(=O)CC1=CC2=C(C=C1)NC=C2CCN(C)C</t>
  </si>
  <si>
    <t>0, 5, 15, or 50 mg/kg bw/day on GD 8-20</t>
  </si>
  <si>
    <t xml:space="preserve">Maternal toxicity (seen as poor condition with weight loss) was seen in rabbits at 50 mg/kg bw/day. Embryotoxicity was also noted at the maternally toxic dose of 50 mg/kg bw/day. At 50 mg/kg, an increase in skeletal variation was noted. A number of cervicothoracic vascular changes were noted but, in the discussion, the authors noted that these effects were not the result of sumatriptan administration. </t>
  </si>
  <si>
    <t>Owen et al., 1996</t>
  </si>
  <si>
    <t>Owen, K., Hartley, K., Tucker, M. L., Parkinson, M. M., Tweats, D. J., &amp; Jackson, M. R. (1996). The preclinical toxicological evaluation of sumatriptan. Human &amp; experimental toxicology, 14(12), 959-973.</t>
  </si>
  <si>
    <t>30388-01-3</t>
  </si>
  <si>
    <t>2-Hydroxypropyl methanethiosulfonate</t>
  </si>
  <si>
    <t>1-Methylsulfonylsulfanylpropan-2-ol</t>
  </si>
  <si>
    <t>C4H10O3S2</t>
  </si>
  <si>
    <t>CC(CSS(=O)(=O)C)O</t>
  </si>
  <si>
    <t xml:space="preserve">New Zealand
</t>
  </si>
  <si>
    <t xml:space="preserve">0, 0.75, 4.0, or 7.5 mg/kg bw/day on GD 6-18. The compound was 80% pure. It is unclear whether these dose levels are adjusted for purity or not. 
</t>
  </si>
  <si>
    <t xml:space="preserve">Maternal toxicity
</t>
  </si>
  <si>
    <t xml:space="preserve">The maternal NOEL and LOEL were 0.75 mg/kg/day and 4.0 mg/kg/day, respectively, based on decreased body weights. The developmental NOEL was 7.5 mg/kg/day (HDT).
</t>
  </si>
  <si>
    <t xml:space="preserve">Rodwell, 1988
</t>
  </si>
  <si>
    <t xml:space="preserve">2530-10-1
</t>
  </si>
  <si>
    <t xml:space="preserve">3-Acetyl-2,5-dimethylthiophene </t>
  </si>
  <si>
    <t>1-(2,5-Dimethylthiophen-3-yl)ethanone</t>
  </si>
  <si>
    <t>C8H10OS</t>
  </si>
  <si>
    <t>CC1=CC(=C(S1)C)C(=O)C</t>
  </si>
  <si>
    <t>0 or 10 mg/kg bw/day</t>
  </si>
  <si>
    <t>Daily clinical examinations and weekly measurements of body weight and food consumption revealed decreased food consumption (7%, p &lt; 0.01) by males during the first week. No significant decrease in food consumption was observed among females or males during the second week of the study. On the basis that similar changes were seen with other substances in this study and that the changes in body weight were not accompanied by other signs of toxicity, this was considered not to be a treatment-related effect. At day 14, decreased body-weight gain was observed in males and females given 3-acetyl-2,5-dimethylthiophene (17% and 11%, respectively). At necropsy, decreased absolute (11–14%) and relative liver weights (7–10%, p &lt; 0.05) and decreased absolute kidney weights (8–11%, p &lt; 0.05) were reported for treated males. No difference in absolute or relative liver or kidney weights was observed between control and test females. Macroscopic and histopathological examination did not reveal any gross or microscopic lesions that could be attributed to treatment. JECFA: A NOEL could not be identified. Cohen et al., 2017: The substance did not cause any notable or biologically relevant toxicity. NOAEL: 10 mg/kg bw/day.</t>
  </si>
  <si>
    <t>Gill &amp; Van Miller, 1987</t>
  </si>
  <si>
    <t>Gill, M.W. &amp; Van Miller, J.P. (1987) Fourteen-day dietary minimum toxicity (MTS) in albino rats. Unpublished report from Bushy Run Research Centre, Export, Pennsylvania, USA. Submitted to WHO by Flavor and Extract Manufacturers’ Association of the United States. Summary is Available from WHO Food Additive Series: 50; Sulfur-containing heterocyclic compounds at http://www.inchem.org/documents/jecfa/jecmono/v50je12.htm and from Cohen, S. M., Fukushima, S., Gooderham, N. J., Guengerich, F. P., Hecht, S. S., Rietjens, I. M., ... &amp; Taylor, S. V. (2017). Safety evaluation of substituted thiophenes used as flavoring ingredients. Food and Chemical Toxicology, 99, 40-59.</t>
  </si>
  <si>
    <t>13679-70-4</t>
  </si>
  <si>
    <t>5-Methyl-2-thiophenecarboxaldehyde</t>
  </si>
  <si>
    <t>5-Methylthiophene-2-carbaldehyde</t>
  </si>
  <si>
    <t>C6H6OS</t>
  </si>
  <si>
    <t>CC1=CC=C(S1)C=O</t>
  </si>
  <si>
    <t>At day 14, decreased body-weight gain was observed in males and females given 5-methyl-2-thiophenecarboxyaldehyde (11% and 20%, respectively). At necropsy, decreased absolute (11–14%) and relative liver weights (7–10%, p &lt; 0.05) and decreased absolute kidney weights (8–11%, p &lt; 0.05) were reported for treated males. Macroscopic and histopathological examination did not reveal any gross or microscopic lesions that could be attributed to treatment. JECFA: A NOEL could not be identified. Cohen et al., 2017: The substance did not cause any notable or biologically relevant toxicity. NOAEL: 10 mg/kg bw/day.</t>
  </si>
  <si>
    <t>3021-02-1</t>
  </si>
  <si>
    <t xml:space="preserve">5,5'-Bis-1H-tetrazole diammonium salt </t>
  </si>
  <si>
    <t>5,5'-Bitetrazole Diammonium Salt; Azane;5-(2H-tetrazol-5-yl)-2H-tetrazole</t>
  </si>
  <si>
    <t>C2H8N10</t>
  </si>
  <si>
    <t>C1(=NNN=N1)C2=NNN=N2.N.N</t>
  </si>
  <si>
    <t>0, 10, 50, or 250 mg/kg bw/day on GD 6-20</t>
  </si>
  <si>
    <t>Teratogenic effects occurred in form of malformations of the eye (anophthalmia, aphakia, retina folds, and lens alterations) at all three dose levels (10, 50 and 250 mg/kg/d) and in form of malformations of the great blood vessels (absent innominate artery and right sided aortic arcli) at the medium and high dose levels (50 and 250 mg/kg/d). Incompletely ossified bones and variations of the ribs (thickened or wavy ribs) were additionally seen in all three dose groups (10, 50 and 250 mg/kg/d) with the highest incidence in the high dose group (250 mg/kg/d). The effects on the ribs were clearly dose-dependent. Therefore, the NOAEL for embryo-foetal development was below the low dose of 10 mg/kg/d due to substance-related effects on the eye, the great blood vessels, and ribs.</t>
  </si>
  <si>
    <t>72-43-5</t>
  </si>
  <si>
    <t>Methoxychlor</t>
  </si>
  <si>
    <t>DMDT; 1,1'-(2,2,2-Trichloroethylidene)bis(4-methoxybenzene); 1-Methoxy-4-[2,2,2-trichloro-1-(4-methoxyphenyl)ethyl]benzene</t>
  </si>
  <si>
    <t>C16H15Cl3O2</t>
  </si>
  <si>
    <t>COC1=CC=C(C(C2=CC=C(OC)C=C2)C(Cl)(Cl)Cl)C=C1</t>
  </si>
  <si>
    <t xml:space="preserve">0, 5, 50, or 150 mg/kg bw/day. Dams: from GD 14 to PND 7. Pups: from PND 7-42. Some pup were treated postnatally from 7 to 12 weeks of age  (for 11 weeks), then mated for a week. </t>
  </si>
  <si>
    <t xml:space="preserve">Groups A and B: from GD 14 through PMD 7: Weight gain for dams treated with 50 and 150MXC was reduced by *17 and *37%, respectively. This can be plausibly attributed, at least in part, to the smaller litters these dams were carrying. Postnatal dam weight gain was unaffected by MXC treatment. Group D (Neurotoxicity assessment): from PND 7 to PND 66: Fewer live pups were born at 150MXC. Pup birth weight (both absolute and adjusted for litter size) was decreased by 10- 20% at 150MXC but was unchanged at lower doses. Male rats treated with the highest dose (150MXC) displayed clearly increased handling reactivity throughout testing, but this was the only indication of increased excitability. There were statistically significant but non-dose-related changes in locomotor activity (increased in females at 50MXC), click response (decreased in 5MXC females, decreased in males at 5MXC and 150MXC), and approach stimulus (lower in 5MXC males). Urination in the open field was increased in female rats in a dose-dependent manner (50MXC and 150MXC) on the last day of testing only (pnd66). Defecation also revealed a significant dose-by-time interaction in female rats, but no one-way ANOVAs for each test day were significant; however, there appeared to be more defecation at 150MXC on day 31. Lower hindlimb grip strength emerged over time in the 50MXC female rats (80 and 82% of control values on pnd47 and 66, respectively). Group F (Pubertal Necropsy):  from PND 7 to PND 46: Fewer live pups were born at 150MXC. Pup birth weight (both absolute and adjusted for litter size) was decreased by 10- 20% at 150MXC but was unchanged at lower doses. Vaginal opening (VO) was accelerated in all MXC groups: in controls, the mean age at VO was 37.4 days, while it was reduced by 2, 7, and 4 days in the low to high MXC groups, respectively. Additionally, the mean day of prepuce separation was delayed in the 50MXC and 150 MXC males by 8 and 34 days, respectively. Thymus weight was decreased in the middle-dose males by 15 % and in both sexes of high dose pups by 30%. Weights of testis, epididymis, seminal vesicles, and prostate were all reduced in the middle dose group by 30% and in the high dose group by 43-70%. Uterus weight was reduced at the high dose by 35%, while ovarian weight was reduced in the low, middle, and high dose groups by 30%, 50%, and 50%, respectively. Testes from the control males contained all steps and stages of spermatogenesis, although the numbers of steps 18 and 19 spermatids were clearly less than found in adults. As dose of MXC increased, testes of treated animals showed progressive inhibition of development. Cell death was not prominent, but fewer mature germ cells were present, and fewer germ cells of each type were present. The interstitium appeared normal. The accessory sex organs appeared structurally normal, although smaller. Ovaries of control and 5MXC were morphologically comparable and characterized by an admixture of follicles of all sizes, mature corpora lutea, and interstitial tissue. Ovaries from the 50 MXC and 150MXC were hypoplastic and characterized by a predominance of primordial and small follicles, few antral follicles and an absence of corpora lutea. Uteri from controls and 5MXC rats were normal, and indistinguishable. Two of seven uteri from 50MXC rats showed mild to marked hyperplastic growth; four of five uteri at 150MXC showed mild to marked endometrial hyperplasia and one showed squamous metaplasia. Group G (Immunotoxicity assessment): from PND 7 to PND 152 (males) or 165 (females): Absolute and relative thymus weights were reduced in the pnd46 males at 50 and 150MXC, and in the 150MXC females at pnd46 and 165. There was also a significant decrease in male plaque-forming cells/spleen. The 5MXC and 50MXC males were 35% and 42% less than the control cell number. Group H (Reproductive assessment): Dams were PND 42 by this point and mating was started at 12 weeks of age. Mating was 7 days and the resulting pups were killed on PND 11. Dams were re-mated after 3-7 days. In the second mating, dams were killed on GD 19. By this point, the animals were noted to be about 165 days old. Males were also killed on PND 152. In the 4 weeks immediately prior to mating, the proportion of animals who had normal cycles in the control, low, middle, and high dose groups were 13/15, 14/ 15, 3/15, and 2/15, respectively.  Cycles were highly irregular or absent at 50MXC and 150MXC: 11 females in each group had extended (&gt;3 days) durations of estrous or proestrous smears. Finally, smears showing cells characteristic of extended (&gt;3 days) diestrous were seen in 2, 1, 1, and 2 females in the control to high dose groups, respectively. In the first female mating trial, of the 15 cohabited females/group, 13, 11, 3, and 0 females became pregnant in the controls and low to high dose groups, respectively. At the high dose, no pairs mated, and no litters were delivered. In those animals delivering, there was no statistically significant change in litter size; although litter size was clearly decreased at 50MXC (8.3 pups/litter, vs 11.7 in control); the lack of statistical significance is likely due to the low number of litters. During the second mating of treated females, of the 15 breeding pairs per group, 10, 11, 2, and 0 females became pregnant in the control to high dose level, respectively. The 50MXC litters had only 32% of the implants found in the controls. There was no increase in uterine resorptions, and the corpora lutea count was significantly reduced in the 50MXC females, leading to an increase in the calculated preimplantation loss probably mediated by reduced ovulation. Organ weight data from the females showed that thymus weights were increased at 50MXC (by 60%, n = 2), and there was a monotonic reduction in uterine weight in pregnant animals that was significant for both the 5MXC and 50MXC group. In the nonpregnant females also euthanized at this time, there was a monotonic increase in pyelonephritis. There were no changes in the weight of liver, kidney, or spleen; thymus weight was decreased by 30% at 150MXC, and uterus weight was the same across groups. At 50MXC, only two animals had uterine implants. Uteri from the remaining animals had mild to severe endometrial squamous metaplasia and endometrial hyperplasia. Vaginas i, FIG. 4. Photomicrograph of an ovary from 42-day-old treated with 150 MXC mg/kg/day. This ovary is typical of the 50- and 150 MXC groups, and contains large antral and early cystic follicles (asterisks) in addition to numerous small follicles, but a paucity of corpora lutea. from six animals at 50MXC were cornified, an estrogenic response. One female had vaginal epithelial hyperplasia. Most (11/13) ovaries in this group had &gt; 4 fluid-filled cysts (were polycystic), while two females had cystic oviducts, and one had hypertrophy of the oviduct muscle layer. While the mammary tissue of two females contained alveoli, mammary tissue of seven others contained no visible alveoli; only ducts were visible. At 150MXC, no animals were pregnant. Eleven of 15 females had uterine squamous metaplasia, while 8/15 had endometrial hyperplasia. Vaginas of 8 females were cornified, and 1 showed epithelial hyperplasia. One polycystic ovary was observed, but ovaries from most (11) females were atrophied, with little or no detectable follicular development and few/no corpora lutea. In males, weights were significantly reduced for testis and right epididymis at 50MXC and 150MXC, while weights of left cauda epididymis, seminal vesicles, and ventral prostate were significantly reduced at 150MXC. The proportion of motile sperm was reduced by 14% at 150MXC, while epididymal sperm density and the number of testicular homogenization-resistant spermatid nuclei per testis were each reduced by 33%. Sperm counts were unchanged at 50MXC and 5MXC. The serum estrogen: progesterone ratio was significantly elevated in the 50MXC and 150MXC groups compared to control and 5MXC during estrus. This alteration is attributed to a lack of progesterone due to absence of ovulation and corpora lutea formation at 50 and 150MXC. While serum FSH levels were not different between control and 5MXC rats on proestrous, FSH levels were significantly suppressed in all MXC-treated rats determined to be in estrus by vaginal histology. In three 5MXC females, the uteri had mild to moderate areas of focal to locally extensive squamous metaplasia, while ovaries were normal. A single focus of similar metaplasia was seen in one control. The ovaries from the 150MXC females were uniformly polycystic, while the ovaries from the mating group of 150MXC females were atrophic. Ovaries from 50MXC and 150MXC rats had polycystic ovaries and uterine hyperplasia and metaplasia. In 3/20, 17/20, and 16/16 females in the 5MXC, 50MXC, and 150MXC groups, respectively, uteri were composed of hyperplastic endometrium and/or focal or locally extensive areas of squamous epithelium (metaplasia). </t>
  </si>
  <si>
    <t>Chapin et al., 1997</t>
  </si>
  <si>
    <t>Chapin, R. E., Harris, M. W., Davis, B. J., Ward, S. M., Wilson, R. E., Mauney, M. A., ... &amp; Collins, B. J. (1997). The effects of perinatal/juvenile methoxychlor exposure on adult rat nervous, immune, and reproductive system function. Toxicological Sciences, 40(1), 138-157.</t>
  </si>
  <si>
    <t>20268-52-4</t>
  </si>
  <si>
    <t>7-Chlorobenz[a]anthracene</t>
  </si>
  <si>
    <t>7-Chlorotetraphene; Cl-BaA</t>
  </si>
  <si>
    <t>C18H11Cl</t>
  </si>
  <si>
    <t>C1=CC=C2C(=C1)C=CC3=C(C4=CC=CC=C4C=C32)Cl</t>
  </si>
  <si>
    <t xml:space="preserve">1N,2N,3N,4N,6N,7aY,8N,33N,34N,35N,47N </t>
  </si>
  <si>
    <t>0, 1, or 10 mg/kg bw/day</t>
  </si>
  <si>
    <t xml:space="preserve">The gain in body weight was inhibited at 10 mg/kg bw/day, and consequent increase in relative liver weight was reported. After administration of Cl-BaA, only the CYP1A2 gene was significantly induced. ALT and ALP were decreased in every treated  animals, and were significantly
decreased at 10 mg/kg bw/day. At 1 mg/kg bw/day, the chemical inhibited  the  developmental  increase  in  body weight  compared  with  the  control,  but  this  inhibition  was not significant.
</t>
  </si>
  <si>
    <t>Kido et al., 2013</t>
  </si>
  <si>
    <t>Kido, T., Sakakibara, H., Ohura, T., Guruge, K. S., Kojima, M., Hasegawa, J., ... &amp; Shimoi, K. (2013). Evaluation of chlorinated benz [a] anthracene on hepatic toxicity in rats and mutagenic activity in Salmonella typhimurium. Environmental toxicology, 28(1), 21-30.</t>
  </si>
  <si>
    <t>12542-36-8</t>
  </si>
  <si>
    <t>Gossypol-Acetic acid</t>
  </si>
  <si>
    <t>Gossypol acetate; Acetic acid;7-(8-formyl-1,6,7-trihydroxy-3-methyl-5-propan-2-ylnaphthalen-2-yl)-2,3,8-trihydroxy-6-methyl-4-propan-2-ylnaphthalene-1-carbaldehyde</t>
  </si>
  <si>
    <t>C32H34O10</t>
  </si>
  <si>
    <t>CC1=C(C(=C2C(=C1)C(=C(C(=C2C=O)O)O)C(C)C)O)C3=C(C=C4C(=C3O)C(=C(C(=C4C(C)C)O)O)C=O)CCC(=O)O</t>
  </si>
  <si>
    <t>1N,2N,3N,4N,6N,7N,9N,10N,23N,29N,33N,34N,35N,47N</t>
  </si>
  <si>
    <t>0, 5, 10, or 20 mg/kg bw 5 days a week for 2 weeks. Dosing schedule (5/7) adjusted dose levels are 0, 3.6, 7.1, or 14 mg/kg bw/day</t>
  </si>
  <si>
    <t>Liver and reproductive system</t>
  </si>
  <si>
    <t>Data of sperm quality showed a treatment of male rats with GAA caused significant decreases in motility and counting of sperms in group II compared to the control group, while the sperm quality in groups III and IV was completely immotile with very small count. Also, data showed significant increases in abnormal sperm morphology in all experimental groups compared to the control group. There were also significant decreases in the serum levels of testosterone, LH, and FSH compared to the control group. The effect of different doses of GAA on the specific activity of serum ALT, AST and ALP of male rats showed significant increases in all treated groups compared to the control group, while the specific activities of these enzymes in liver extracts were significantly decreased in all treated groups of rats compared to the control group. Also, the serum level and the hepatic content of total protein of male rats were significantly decreased in treated groups compared to the control group in response to treatment with GAA. The histological analysis of the testicular pathology of GAA-treated rats showed depression of spermatogenesis, Sertoli cell toxicity and degeneration of somniferous tubules. Liver tissues in the control groups showed normal hepatocytes; while in GAA-treated groups, severe hepatocyte damage was manifested by marked fat vacillation or empty space, the hepatic veins were markedly dilated and congested with blood. Furthermore, the hepatocytic cells were disintegrated and necrosed in addition to abnormal localization and infiltrations of hepatocytic nuclei were appreciated. Given the effects in the liver and the male reproductive system, the LOAEL would be 5 mg/kg bw/day. Note: There is a monkey study that focused on the toxicity of the compound to sperm. Effect seen at 0.5 mg/kg bw/day: The percentage of motile spermatozoa in the ejaculate decreased markedly following gossypol treatment; after about 90 days of gossypol treatment, the percent motility dropped significantly and then recovered to the normal level 50-70 days after termination of gossypol treatment. The sperm density/ejaculate was significantly lowered in gossypol treated monkeys after 75 days of gossypol treatment and returned to the normal level 60 days after termination of gossypol treatment. This is the lowest LOAEL reported, but no data other than on sperm.</t>
  </si>
  <si>
    <t>Sharakay et al., 2010</t>
  </si>
  <si>
    <t>El-Sharaky, A. S., Newairy, A. A., Elguindy, N. M., &amp; Elwafa, A. A. (2010). Spermatotoxicity, biochemical changes and histological alteration induced by gossypol in testicular and hepatic tissues of male rats. Food and Chemical Toxicology, 48(12), 3354-3361. Reference for note on LOAEL conclusion: Kalla, N. R., Foo, J. T. W., Hurkadli, K. S., &amp; Sheth, A. R. (1984). Studies on the male antifertility agent gossypol acetic acid. VI. Effect of gossypol acetic acid on the fertility of bonnet monkey, Macaca radiata. Andrologia, 16(3), 244-248.</t>
  </si>
  <si>
    <t>135-01-3</t>
  </si>
  <si>
    <t>1,2-Diethylbenzene</t>
  </si>
  <si>
    <t>C10H14</t>
  </si>
  <si>
    <t>CCC1=CC=CC=C1CC</t>
  </si>
  <si>
    <t>1N,2N,3N,4N,6N,7N,9N,10N,23N,29Y,33N,34N,35aY,38N,39N,40N,41N,42N,43N,44N,45N,28eY</t>
  </si>
  <si>
    <t xml:space="preserve">0, 5, 15, 25, or 35 mg/kg bw/day on GD 6-20 </t>
  </si>
  <si>
    <t xml:space="preserve">Doses of 15 mg/kg body weight and above led to significant dose-dependent decreases in body weight gains (days 6 to 21 of gestation minus gravid uterus weights: 15, 25, 35 mg/kg body weight: 25.5%, 37.3%, 49,0%), feed consumption of the dams (days 6 to 21 of gestation: 15, 25, 35 mg/kg body weight: 7.9%, 12.4%, 15.5%) and foetal weights per litter (15, 25, 35 mg/kg body weight: 5.6%, 8.5%, 10.6%). Increased mortality or increased incidences of malformations or variations were not found up to the highest dose tested of 35 mg/kg body weight and day. Blue discoloration of the placental tissues (no details whether skin or organs of the foetuses were discoloured) was observed at 15 mg/kg body weight and above. According to the authors, the NOAEL for developmental toxicity and maternal toxicity of 1,2-diethylbenzene was 5 mg/kg body weight (Saillenfait et al. 1999). The reduced foetal weights per litter correlated strongly with the reduced feed consumption and body weight gains of the dams. As no other effects on the foetuses were observed, the MAK Commission considers the dose of 35 mg/kg body weight and day to be the NOAEL for developmental toxicity. Note: while not seen in this study, diethylbenzenes cause neuropathy. </t>
  </si>
  <si>
    <t>Saillenfait et al., 1999</t>
  </si>
  <si>
    <t>Saillenfait, A. M., Payan, J. P., Langonne, I., Gallissot, F., Sabate, J. P., Beydon, D., &amp; Fabry, J. P. (1999). Assessment of the developmental toxicity and placental transfer of 1, 2-diethylbenzene in rats. Food and chemical toxicology, 37(11), 1089-1096. A summary and discussion of the study is available from Hartwig, A., Arand, M., &amp; MAK Commission. (2019). Diethylbenzene (all isomers) [MAK value documentation, 2018]. The MAK Collection for Occupational Health and Safety, 1100-1129.</t>
  </si>
  <si>
    <t>94-07-5</t>
  </si>
  <si>
    <t>Synephrine</t>
  </si>
  <si>
    <t xml:space="preserve">4-[1-Hydroxy-2-(methylamino)ethyl]phenol; Oxedrine; p-Synephrine; Parasympatol </t>
  </si>
  <si>
    <t>CNCC(C1=CC=C(C=C1)O)O</t>
  </si>
  <si>
    <t>1N,2N,3N,4N,6N,7N,9N,10N,23N,29Y,33N,34N,35aY,38N,39N,40N,41N,42N,43N,44N,45N,28fY</t>
  </si>
  <si>
    <t xml:space="preserve">0, 1.0, 2.5, 5.0, 10.0, or 25.0 mg/kg bw/day (preliminary study) and 0, 50, or 100 mg/kg bw/day (main study) on GD 3-20 </t>
  </si>
  <si>
    <t>Number of live implants/litter</t>
  </si>
  <si>
    <t xml:space="preserve">When compared to the vehicle control group, there was a significant decrease in the number of live implants/litter in the 100 mg/kg SE group. </t>
  </si>
  <si>
    <t>Hansen et al., 2011</t>
  </si>
  <si>
    <t xml:space="preserve">Hansen, D. K., Juliar, B. E., White, G. E., &amp; Pellicore, L. S. (2011). Developmental toxicity of Citrus aurantium in rats. Birth Defects Research Part B: Developmental and Reproductive Toxicology, 92(3), 216-223.
</t>
  </si>
  <si>
    <t>120-78-5</t>
  </si>
  <si>
    <t xml:space="preserve">2,2'-Dithiobisbenzothiazole </t>
  </si>
  <si>
    <t>2-(1,3-Benzothiazol-2-yldisulfanyl)-1,3-benzothiazole; Thiofide; Altax; MBTS</t>
  </si>
  <si>
    <t>C14H8N2S4</t>
  </si>
  <si>
    <t>c1ccc2sc(SSc3nc4ccccc4s3)nc2c1</t>
  </si>
  <si>
    <t>1N,2N,3N,4N,6N,7N,9N,10Y,11Y,12N,13N,15N,16N,17Y,19N,20d(ii)Y,21Y,28n(ii)Y</t>
  </si>
  <si>
    <t xml:space="preserve">0, 0.04, 0.2, or 1% on GD 0-20  equivalent to 0, 26, 127, or 596 mg/kg bw/day </t>
  </si>
  <si>
    <t>Maternal body weight</t>
  </si>
  <si>
    <t>Maternal body weight gain during day 0 to day 14 of pregnancy in the 1% group was significantly lowered but no significant changes induced by MBTS were observed in any other maternal parameters such as food consumption and clinical sign of toxicity. These findings suggest that MBTS is toxic to pregnant rats at a dietary dose of 1%.</t>
  </si>
  <si>
    <t>Ema et al., 1989</t>
  </si>
  <si>
    <t>Ema, M., Sakamoto, J., Murai, T., &amp; Kawasaki, H. (1989). Evaluation of the teratogenic potential of the rubber accelerator dibenzthiazyl disulphide in rats. Journal of applied toxicology, 9(6), 413-417.</t>
  </si>
  <si>
    <t>58-08-2</t>
  </si>
  <si>
    <t>Caffeine</t>
  </si>
  <si>
    <t>Methyltheobromine, 1,3,7-trimethylpurine-2,6-dione</t>
  </si>
  <si>
    <t>C8H10N4O2</t>
  </si>
  <si>
    <t>N1(C)C(=O)N(C)C=2N=CN(C)C2C1=O</t>
  </si>
  <si>
    <t xml:space="preserve">0, 70, 180, 360, 700, 1000, 1500, or 2000 ppm on GD 0-20 equivalent to 0, 10.1, 27.4, 50.7, 86.6, 115.8, 160.9, or 204.5 mg/kg bw/day
</t>
  </si>
  <si>
    <t>Decreased maternal food and water consumption and significantly decreased maternal body weight gain [by 8% (700 ppm), 25% (1000 ppm), 50% (1500 ppm) and 71% (2000 ppm)] were observed. At 1500 and 2000 ppm, decreased implantation efficiency, increased resorptions, and decreased mean number of viable fetuses were noted. The number of runts was increased at 1000 ppm and higher. Decreased fetal weight and length, and an increased incidence of edematous fetuses were observed at 700 ppm and higher. Variations in the form of sternebral ossification deficiencies were increased at all dose levels except at 70 ppm, and in the form of skeletal ossification deficiencies in a dose-related manner from 700 ppm and higher. Maternal NOAEL: 360 ppm (51 mg/kg bw/day), Fetotoxicity NOAEL: 70 ppm (10 mg/kg bw/day), and NOAEL for teratogenicity: 2000 ppm (&gt; 205 mg/kg bw/day).</t>
  </si>
  <si>
    <t>Collins et al., 1983</t>
  </si>
  <si>
    <t>70-07-5</t>
  </si>
  <si>
    <t>Mephenoxalone</t>
  </si>
  <si>
    <t>Dorsiflex; 5-[(2-Methoxyphenoxy)methyl]-1,3-oxazolidin-2-one; Metoxadone</t>
  </si>
  <si>
    <t>C11H13NO4</t>
  </si>
  <si>
    <t>COC1=CC=CC=C1OCC2CNC(=O)O2</t>
  </si>
  <si>
    <t>21</t>
  </si>
  <si>
    <t>0, 100, 300, or 500 mg/kg for 21 days during nursing, 5 days a week. Dosing schedule (5/7) adjusted dose levels: 0, 71.4, 214, or 357 mg/kg bw/day.</t>
  </si>
  <si>
    <t>Growth rate was significantly retarded at 300 and 500 mg/kg bw/day. At the highest dose CNS depression was reported (decreased nursing activity). This decreased nursing activity was less pronounced in the 300 mg/kg bw/day group. The liver:brain weight ratios of newborn rats at the top two dose levels were larger than controls; however, the differences were statistically significant only for the 300 mg/kg bw/day group. The spleen:brain weight ratios of rats at the 500 mg/kg bw/day level were significantly smaller than controls.</t>
  </si>
  <si>
    <t>Yeary et al., 1964</t>
  </si>
  <si>
    <t>Yeary, R. A., Benish, R. A., Brahm, C. A., &amp; Miller, D. L. (1964). Toxicity of mephenoxalone in newborn rats and dogs. Toxicology and applied pharmacology, 6(6), 642-652.</t>
  </si>
  <si>
    <t>302-27-2</t>
  </si>
  <si>
    <t>Aconitine</t>
  </si>
  <si>
    <t>Acetyl Benzoyl Aconine; [(1S,2R,3R,4R,5R,6S,7S,8R,9R,13R,14R,16S,17S,18R)-8-acetyloxy-11-ethyl-5,7,14-trihydroxy-6,16,18-trimethoxy-13-(methoxymethyl)-11-azahexacyclo[7.7.2.12,5.01,10.03,8.013,17]nonadecan-4-yl] benzoate</t>
  </si>
  <si>
    <t>C34H47NO11</t>
  </si>
  <si>
    <t>CCN1C[C@@]2([C@@H](C[C@@H]([C@@]34[C@@H]2[C@H]([C@@H](C31)[C@@]5([C@@H]6[C@H]4C[C@@]([C@@H]6OC(=O)C7=CC=CC=C7)([C@H]([C@@H]5O)OC)O)OC(=O)C)OC)OC)O)COC</t>
  </si>
  <si>
    <t xml:space="preserve">1N,2N,3N,4N,6N,7N,9N,10Y,11Y. Benzoic acid: 1j (Class I); Acetic acid 1aY (Class I); Heterocyclic product 1N,2N,3N,4N,6N,7N,9N,10Y,11N,13N,15N,17N,18a(ii)Y,47N (Class IV)  </t>
  </si>
  <si>
    <t>22</t>
  </si>
  <si>
    <t>1 mg/kg administered on days 1, 3, 7, 10, 15, 19, and 22. 7 doses over 22 days. Dosing schedule adjusted dose level for 1 mg/kg is 0.3 mg/kg bw/day.</t>
  </si>
  <si>
    <t>Arrythemia, loss of appetite, depressed body weight, unsettled haunches, vomiting-like action with mouth-opening, hyperactivity (excitement), lienteric diarrhea, and death.</t>
  </si>
  <si>
    <t>Wada et al., 2005</t>
  </si>
  <si>
    <t>Wada, K., Nihira, M., Hayakawa, H., Tomita, Y., Hayashida, M., &amp; Ohno, Y. (2005). Effects of long-term administrations of aconitine on electrocardiogram and tissue concentrations of aconitine and its metabolites in mice. Forensic Science International, 148(1), 21-29.</t>
  </si>
  <si>
    <t>7693-52-9</t>
  </si>
  <si>
    <t>4-Bromo-2-nitrophenol</t>
  </si>
  <si>
    <t>2-Nitro-4-bromophenol; Phenol, 4-bromo-2-nitro-; 4-Bromo-2-nitro-phenol</t>
  </si>
  <si>
    <t>C6H4BrNO3</t>
  </si>
  <si>
    <t>C1=CC(=C(C=C1Br)[N+](=O)[O-])O</t>
  </si>
  <si>
    <t>0, 0.3, 1, or 6 mg/kg bw/day 7 days a week throughout gestation</t>
  </si>
  <si>
    <t>Parental and developmental toxicity</t>
  </si>
  <si>
    <t>General toxic effects on the dam's liver and kidneys were found only at the maximum dose. Significant depression effects on the maternal CNS was registered at the highest dose. Increased embryolethality, retarded weight, length and skeletal ossification of the fetuses, and affected postnatal development of the offspring were noted. Significant suppression for the orientation reaction and emotionality were noted in the offspring. Depression influence of BNP on the CNS of mothers and their offspring was shown.</t>
  </si>
  <si>
    <t>Lyubimov et al., 1999</t>
  </si>
  <si>
    <t xml:space="preserve">Lyubimov, A. V., Kabirov, K. K., &amp; Babin, V. V. (1999). Effect of continuous or intermittent inhalation and oral exposure of 4-bromo-2-nitrophenol on the Wistar rats development. NeuroToxicology, 20, 119. </t>
  </si>
  <si>
    <t>70017-56-0</t>
  </si>
  <si>
    <t>N-(2-methyl-1-naphthyl)maleimide</t>
  </si>
  <si>
    <t>C15H11NO2</t>
  </si>
  <si>
    <t>CC1=C(C2=CC=CC=C2C=C1)N3C(=O)C=CC3=O</t>
  </si>
  <si>
    <t>1N,2N,3N,4N,6N,7N,9N,10Y,11N,12N,13N,15N,16N,17N,18a(ii)Y,28N,47N</t>
  </si>
  <si>
    <t xml:space="preserve">New Zealand white
</t>
  </si>
  <si>
    <t xml:space="preserve">0, 20, 100, or 500 mg/kg bw/day on GD 7-29
</t>
  </si>
  <si>
    <t xml:space="preserve">Embryotoxicity and maternal toxicity </t>
  </si>
  <si>
    <t>At 500 mg/kg bw/day, extremely few full-term fetuses were available for assessment. This appeared to be secondary to the extensive maternal toxicity seen at this dosage. High-dose dams gained significantly less weight and consumed significantly less food during the study. High-dose dams had significantly greater proportions of dead/resorbed fetuses than did vehicle control dams. Mean live fetal weight for high dose was significantly smaller than the control mean. As teratogenicity and embryotoxicity were not seen at the intermediate dosage, the NEL is 100 mg/kg bw/day.</t>
  </si>
  <si>
    <t>Cox, 1980</t>
  </si>
  <si>
    <t>Cox, R.H. (1980). Segment II Reproduction Evaluation of Abbott-48150 in Rabbits. Submitted to FDA. Available from FAP5B3850.</t>
  </si>
  <si>
    <t>64900-65-8</t>
  </si>
  <si>
    <t>2-Chlorobenzenesulfonyl isocyanate</t>
  </si>
  <si>
    <t>2-Chloro-N-(oxomethylidene)benzenesulfonamide</t>
  </si>
  <si>
    <t>C7H4ClNO3S</t>
  </si>
  <si>
    <t>C1=CC=C(C(=C1)S(=O)(=O)N=C=O)Cl</t>
  </si>
  <si>
    <t>1N,2N,3g(xvi)Y</t>
  </si>
  <si>
    <t xml:space="preserve">All rats dosed at 800 mg/kg group were sacrificed due to morbidity on day 2 or 3. All females and one male from the 200 mg/kg group died or were sacrificed due to moribundity between days 4 and 16. Salivation and markedly subdued behavior were observed in the 800 mg/kg group. Subdued behavior with staggering and ptosis were observed in the 50 and 200 mg/kg groups, with a dose-dependent relationship. Lower body weight gain was observed in the 50 and 200 mg/kg group males, and in the 200 mg/kg females; a decrease in food consumption followed the same dose pattern. Lower body weight gain and lower food consumption were also observed in the male xylene control group but the effect was not as striking as in the 50 and 200 mg/kg groups. No such an effect was seen in females treated with xylene only (note: the test substance was dissolved in xylene, hence, xylene was used for control). In animals found dead or sacrificed from the 200 and 800 mg/kg dose groups, the platelet count was increased. Some females also showed an increase in red blood cell count, hemoglobin and packed cell volume. At week 4, the same effect was found in one male and female rat from the 50 mg/kg group. Changes in some clinical chemistry parameters were observed at 50 and 200 mg/kg. A similar trend was noted in the xylene treated group, but changes were not statistically significant compared to controls and the magnitude of changes was lower compared to 50 or 200 mg/kg groups. The following mean values were increased to a statistically significant level in the 50 and 200 mg/kg males: chloride, calcium, inorganic phosphorus and alanine amino transferase; in addition, cholesterol and albumin were statistically elevated at 200 mg/kg only. In females, the following mean values were increased to a statistically significant level in the xylene and 50 mg/kg groups: protein and globulin; in addition, at 50 mg/kg only calcium, inorganic phosphorus and cholesterol were statistically elevated, and the albumin/globulin ratio was decreased. Reducing substances were present in the urine of the xylene, 50 and 200 mg/kg treated males and in the xylene and 50 mg/kg females. Specific gravity was slightly, but statistically significantly increased in the xylene and 50 mg/kg groups. Organ weight changes and the macroscopic observation of thickening of the non-glandular stomach were related to treatment with xylene. Microscopically, treatment-related changes (lymphoid atrophy of the white pulp) were observed in the spleen at the 200 and 800 mg/kg dose level. Liver changes (minimal to moderate hypertrophy) and gastric changes (acanthosis with hyperkeratosis in the non-glandular portion often associated with inflammatory infiltration of the squamous mucosa) were related to treatment with xylene, but were also seen in the test substance treated groups. In 800 mg/kg males and 200 and 800 mg/kg females, acantholysis of the non-glandular stomach, with submucosal edema and/or hemorrhage were observed. </t>
  </si>
  <si>
    <t>DuPont, 2010</t>
  </si>
  <si>
    <t>623-26-7</t>
  </si>
  <si>
    <t>1,4-Dicyanobenzene</t>
  </si>
  <si>
    <t>Terephthalonitrile; p-Phthalodinitrile; p-Dicyanobenzene; Benzene-1,4-dicarbonitrile</t>
  </si>
  <si>
    <t>C1=CC(=CC=C1C#N)C#N</t>
  </si>
  <si>
    <t>Sprague-Dawley [Crj:CD(SD) SPF]</t>
  </si>
  <si>
    <t xml:space="preserve">Oral: unspecified
</t>
  </si>
  <si>
    <t>0, 1.25, 5, 20, or 80 mg/kg bw/day for 28 days followed by 4 weeks of recovery</t>
  </si>
  <si>
    <t xml:space="preserve">National Institute of Health Sciences, Japan: Suppression of body weight gain and decrease in food intake were observed in males and females in the 80 mg/kg group. An increase in the weight-to-weight ratio was observed in males and females in the 80 mg/kg group, and an increase in centrilobular hepatocyte hypertrophy and an increase in the smooth endoplasmic reticulum in the centrolobular zone was observed in males in the 80 mg/kg group. In addition, an increase in triglycerides, phospholipids, or total cholesterol in the blood was 20 mg/kg or more in males and females and males in the group of 20 mg/kg or more. An increase in γ-GTP was observed in males in the 80 mg/kg group. An increase in the weight-to-weight ratio was observed in males and females in the 80 mg/kg group, and a decrease in colloids was observed in males in the group of 20 mg/kg or more. Effects on the kidneys were observed in males with fading of 5 mg/kg or more. Histologically, vitreous droplets in the tubular epithelium, mainly in the proximal tubules, were observed in more cases than in the control group, and the degree tended to be more dose-correlated. In addition, a decrease in urine specific gravity and a decrease in urinary electrolytes was observed in males and females in the 80 mg/kg group, and an increase in calcium and a decrease in inorganic phosphorus in the blood was 80 mg/ in males and females in the 80 mg/kg group with a decrease in blood crawl of 20 mg/kg or more. It was observed in males and females in the kg group. Most of these changes disappeared after 14 days of drug absence, suggesting a recovery trend. These results suggest that the NOEL dose of 1,4-dicyanobenzene administration under the conditions of this study was 1.25 mg/kg/day for males and 5 mg/kg/day for females. OECD SIDS NOAEL: 5 mg/kg bw/day. </t>
  </si>
  <si>
    <t>Ministry of Health and Welfare, 1996</t>
  </si>
  <si>
    <t>40180-04-9</t>
  </si>
  <si>
    <t>Tienilic acid</t>
  </si>
  <si>
    <t>2-[2,3-Dichloro-4-(thiophene-2-carbonyl)phenoxy]acetic acid; Ticrynafen; Thienylic acid; Selacryn; Diflurex; Ticrex</t>
  </si>
  <si>
    <t>C13H8Cl2O4S</t>
  </si>
  <si>
    <t>C1=CSC(=C1)C(=O)C2=C(C(=C(C=C2)OCC(=O)O)Cl)Cl</t>
  </si>
  <si>
    <t>1N,2N,3N,4N,6N,7aY,8N,11N,12N,13N,15N,16N,17Y,19cY</t>
  </si>
  <si>
    <t>0, 30, 120, or 480 mg/kg bw/day</t>
  </si>
  <si>
    <t>At 30 mg tienilic acid blood pressure and serum uric acid decreased. At the two higher dose-levels a slight decrease in hemoglobin and an increase in S-GPT was noticed and there was a significant increase in the liver weight and serum magnesium concentration of male rats, while the liver weight of female rats increased only slightly. On microscopic examination, unicellular necrosis of small groups of liver cells was noted, together with focal round-cell infiltration and some stasis of the two higher dose-levels in some animals.</t>
  </si>
  <si>
    <t>Oker-Blom et al., 1980</t>
  </si>
  <si>
    <t>Oker-Blom, C., Mäkinen, J., &amp; Gothoni, G. (1980). Toxicological studies on tienilic acid in rats. Toxicology letters, 6(2), 93-99.</t>
  </si>
  <si>
    <t>1217341-48-4</t>
  </si>
  <si>
    <t>3-(1-((3,5-dimethylisoxazol-4-yl)methyl)-1Hpyrazol-4-yl)-1-(3-hydroxybenzyl)-5,5-dimethylimidazolidine-2,4-dione</t>
  </si>
  <si>
    <t>C21H23N5O4</t>
  </si>
  <si>
    <t>Cc1c(c(on1)C)Cn2cc(cn2)N3C(=O)C(N(C3(=O))Cc4cccc(c4)O)(C)C</t>
  </si>
  <si>
    <t xml:space="preserve">0, 10, 30, or 100 mg/kg bw/day  for males and 0, 10, 30, or 110 mg/kg bw/day for females </t>
  </si>
  <si>
    <t>It was concluded that the biochemical effects observed are not considered to be toxicologically relevant given the absence of any related microscopic findings. The NOAEL was 100 mg/kg bw/day, the highest dose tested.</t>
  </si>
  <si>
    <t>1186004-10-3</t>
  </si>
  <si>
    <t>1-(2-Hydroxyphenyl)-3-(4-pyridyl)propan-1-one</t>
  </si>
  <si>
    <t>1-(2-Hydroxyphenyl)-3-(4-pyridinyl)-1-propanone; 1-(2-Hydroxyphenyl)-3-pyridin-4-ylpropan-1-one</t>
  </si>
  <si>
    <t>C14H13NO2</t>
  </si>
  <si>
    <t>c1ccc(c(c1)C(=O)CCc2ccncc2)O</t>
  </si>
  <si>
    <t>0, 400, 1000, 4000, or 10,000 ppm equal to 0, 40, 90, 340, or 850 mg/kg bw/day for males and 0, 40, 90, 380, or 1000 mg/kg bw/day for females. 2-week recovery period after 4-week administration of the test substance. 2-week recovery period after 4-week administration of the test.</t>
  </si>
  <si>
    <t>Higher absolute and relative adrenal gland weights (up to 34%) were noted in females of the 4000 and 10,000 mg/kg feed groups compared with controls. Minimal to mild hepatocellular vacuolation was observed in males of the 4000 and 10,000 mg/kg feed groups (in 1/5 and 5/5 animals, respectively) and in females of the 400, 4000 and 10,000 mg/kg feed groups (in 2/5, 1/5 and 4/5 animals, respectively) at primary necropsy and in livers of males and females of the highest-dose group at recovery necropsy. Additionally, minimal to mild hypertrophy of the adrenal cortex was noted in females in the 4000 and 10,000 mg/kg feed groups (1/5 and 2/5 animals, respectively) at recovery necropsy. Based on the increased incidences of minimal to mild hepatocellular vacuolation, the NOAEL is 340 mg/kg bw/day.</t>
  </si>
  <si>
    <t>Korgaonkar, 2009</t>
  </si>
  <si>
    <t>1190230-47-7</t>
  </si>
  <si>
    <t>1-(2-Hydroxy-4-isobutoxyphenyl)-3-(pyridin-2-yl)propan-1-one</t>
  </si>
  <si>
    <t>1-(2-Hydroxy-4-isobutoxyphenyl)-3-(2-pyridinyl)-1-propanone; 1-[2-Hydroxy-4-(2-methylpropoxy)phenyl]-3-pyridin-2-ylpropan-1-one</t>
  </si>
  <si>
    <t xml:space="preserve">C18H21NO3 
</t>
  </si>
  <si>
    <t>CC(C)COc1ccc(c(c1)O)C(=O)CCc2ccccn2</t>
  </si>
  <si>
    <t>0, 400, 1000, 4000, or 10 000 ppm equal to 0, 30, 80, 340, or 900 mg/kg bw/day for males and 0, 40, 100, 370, or 940 mg/kg bw/day for females</t>
  </si>
  <si>
    <t>At the end of the treatment period, mean body weights were statistically significantly lower in highest-dose females compared with controls (up to −11%). In females of the highest-dose group, statistically significantly lower feed consumption was noted from study week 3 to study week 4 (18 g/animal per day compared with 21 g/animal per day in controls), and no faecal pellets were observed during home cage observations in weeks 3 and 5. JECFA: Based on the decrease in feed consumption and the resulting decrease in body weight, the NOAEL for 1-(2-hydroxy-4-isobutoxyphenyl)-3-(pyridin-2-yl)- propan-1-one via the diet in rats is 4000 mg/kg feed, equal to 340 mg/kg bw per day. FDA: the decrease in body weight due to lower feed consumption is not adverse, hence we place the NOAEL at 10,000 mg/kg feed.</t>
  </si>
  <si>
    <t>89-87-2</t>
  </si>
  <si>
    <t>4-Nitro-m-xylene</t>
  </si>
  <si>
    <t xml:space="preserve">2,4-Dimethyl-1-nitrobenzene; 1,3-Dimethyl-4-nitrobenzene
</t>
  </si>
  <si>
    <t>[N+](=O)([O-])C1=C(C=C(C=C1)C)C</t>
  </si>
  <si>
    <t>0, 100, 600, or 3000 ppm corresponding to approximately 0, 10, 60, or 300 mg/kg bw/day (ECHA)</t>
  </si>
  <si>
    <t xml:space="preserve">ECHA NOAEL: 600 ppm. Changes observed were the following: 
- slight growth retardation in the mid- and top-dose group, while the retardation in the mid-dose group was considered of no toxicological relevance, since it was only slight and not statistically significant 
- increases in liver weight, accompanied by decreases in total protein and albumin content in plasma (top-dose) 
- in males of the top-dose: decreases in red blood cell count and haemoglobin concentration, increased adrenals weight (top-dose) 
- in females: increased spleen weight </t>
  </si>
  <si>
    <t xml:space="preserve">Unknown, 1989
</t>
  </si>
  <si>
    <t xml:space="preserve">Unknown, 1989. Available from ECHA at https://echa.europa.eu/registration-dossier/-/registered-dossier/12516/7/6/2
</t>
  </si>
  <si>
    <t>851669-60-8</t>
  </si>
  <si>
    <t>(R)-N-(1-Methoxy-4-methylpentan-2-yl)-3,4-dimethylbenzamide</t>
  </si>
  <si>
    <t>N-[2-(methoxymethyl)-4-methylpentyl]-3,4-dimethylbenzamide; N-[(2R)-1-methoxy-4-methylpentan-2-yl]-3,4-dimethylbenzamide</t>
  </si>
  <si>
    <t>C16H25NO2</t>
  </si>
  <si>
    <t>C1=CC(C)=C(C)C=C1C(NC(CC(C)C)COC)=O</t>
  </si>
  <si>
    <t xml:space="preserve">Sprague-Dawley [Crl:CD (SD)] </t>
  </si>
  <si>
    <t xml:space="preserve">0, 10, 30, or 100 mg/kg bw/day </t>
  </si>
  <si>
    <t>Karanewsky et al., 2016</t>
  </si>
  <si>
    <t xml:space="preserve">Karanewsky, D. S., Arthur, A. J., Liu, H., Chi, B., &amp; Ida, L. (2016). Toxicological evaluation and metabolism of two N-alkyl benzamide umami flavour compounds: N-(heptan-4-yl) benzo [d][1, 3] dioxole-5-carboxamide and (R)-N-(1-methoxy-4-methylpentan-2-yl)-3, 4-dimethylbenzamide. Toxicology reports, 3, 841-860. </t>
  </si>
  <si>
    <t>95-79-4</t>
  </si>
  <si>
    <t>5-Chloroaminotoluene; 5-Chloro-2-methylaniline</t>
  </si>
  <si>
    <t>ClC1=CC=C(C(N)=C1)C</t>
  </si>
  <si>
    <t>1N,2N,3N,4N,6N,7aY,8N,10N,23N,29Y,33N,34N,35aY,38N,39N,40N,41N,42N,43N,44N,45Y,46N,47N</t>
  </si>
  <si>
    <t>0, 315, 680, 1465, 3155, or 5800 ppm corresponding to approximately 0, 15.75, 34, 73.25, 157.5, or 290 mg/kg bw/day for 4 weeks followed by 2 weeks of observation</t>
  </si>
  <si>
    <t>Lethal</t>
  </si>
  <si>
    <t>A mean body weight gain of -35% for males and -21% for females were recorderd at 5800 ppm. At all dose levels in males mottled livers and spotted kidneys were reported and in females mottled livers were observed at all dose levels. These were not seen in controls.</t>
  </si>
  <si>
    <t xml:space="preserve">National Cancer Institute, Carcinogenesis, Technical Report series No. 187, 1979. Bioassay of 5-Chloro-o-toluidine for Possible Carcinogenicity (CASRN 95-79-4) NCI-CG-TR-187. Available from NTP at http://ntp.niehs.nih.gov/ntp/htdocs/lt_rpts/tr187.pdf
</t>
  </si>
  <si>
    <t>100-61-8</t>
  </si>
  <si>
    <t>N-Methylaniline</t>
  </si>
  <si>
    <t>Monomethylaniline; Methylaniline</t>
  </si>
  <si>
    <t>C7H9N</t>
  </si>
  <si>
    <t>CNC1=CC=CC=C1</t>
  </si>
  <si>
    <t>Multiple (splenic and hematological)</t>
  </si>
  <si>
    <t xml:space="preserve">Cyanosis were observed in both sexes receiving the 125 mg/kg dose. Hematological examination revealed anemia in both sexes given 25 and 125 mg/kg. Urinary examination revealed an increase in urine volume and yellowish-brown urine in both sexes given 125 mg/kg. Absolute and relative spleen weights were increased in both sexes receiving 125 mg/kg and females of the 25 mg/kg group. Macroscopically, enlargement of the liver and blackening of the liver and kidney in both sexes of the 25 and 125 mg/kg groups. Histopathologically, congestion, increase in hematopoiesis or deposits of pigment in the spleen, increase in hematopoiesis in the bone marrow, extramedullary hematopoiesis and deposits of pigment in the liver and proximal tubules of the kidney were observed in both sexes of all treated groups. </t>
  </si>
  <si>
    <t>Biosafety Research Center, n.d.</t>
  </si>
  <si>
    <t>346709-25-9</t>
  </si>
  <si>
    <t>Pyrimido[5,4-g]pteridine-2,4,6,8-tetramine, 4-methylbenzenesulfonate, base-hydrolyzed</t>
  </si>
  <si>
    <t>4-Methylbenzenesulfonic acid;pyrimido[5,4-g]pteridine-2,4,6,8-tetramine</t>
  </si>
  <si>
    <t>C15H16N10O3S</t>
  </si>
  <si>
    <t>c12c(nc3c(n1)nc(nc3N)N)c(nc(n2)N)N</t>
  </si>
  <si>
    <t>Wistar [Crl:WI(Han)]</t>
  </si>
  <si>
    <t>0, 100, 300, or 1000 mg/kg bw/day daily for 29 days in males and 42-50 days in females.</t>
  </si>
  <si>
    <t>No parental, reproductive or developmental toxicity up 1000 mg/kg bw/day.</t>
  </si>
  <si>
    <t>Unknown, 2011</t>
  </si>
  <si>
    <t>Unknown, 2011. Available from ECHA at https://echa.europa.eu/mt/registration-dossier/-/registered-dossier/10887/7/9/2</t>
  </si>
  <si>
    <t>2128-93-0</t>
  </si>
  <si>
    <t>4-Benzoylbiphenyl</t>
  </si>
  <si>
    <t>p-Phenylbenzophenone; Methanone, [1,1'-biphenyl]-4-ylphenyl-; Phenyl-(4-phenylphenyl)methanone; 4-Phenylbenzophenone</t>
  </si>
  <si>
    <t>C19H14O</t>
  </si>
  <si>
    <t>O=C(C1=CC=CC=C1)C1=CC=C(C=C1)C1=CC=CC=C1</t>
  </si>
  <si>
    <t xml:space="preserve">0, 100, 300, or 1000 mg/kg bw/day. Males were treated for 29 days (2 weeks prior to mating, during mating, and up to and including the day before scheduled necropsy). Females that delivered were treated for 50 - 56 days (most females) or 64 days (one female of Group 3), (14 days prior to mating (with the objective to cover at least two complete estrous cycles), the variable time to conception, the duration of pregnancy and 13-15 days after delivery, up to and including the day before scheduled necropsy). Females which failed to deliver or had a total litter loss were treated for 39-43 days (Group 4) or 41-54 days (Groups 2 and 3). </t>
  </si>
  <si>
    <t>Parental NOAEL was determined to be at least 1000 mg/kg. Reproduction NOAEL was 300 mg/kg, based on a decrease in the number of implantation sites at 1000 mg/kg. Developmental NOAEL was considered to be below 100 mg/kg, based on reduced post-implantation survival and decreased live litter size starting at 100 mg/kg. LOAEL: 100 mg/kg bw/day.</t>
  </si>
  <si>
    <t>Unknown, 2018. Available from ECHA at https://echa.europa.eu/registration-dossier/-/registered-dossier/25482/7/6/2/?documentUUID=b1d19eb3-da44-45b9-badd-efbfcde981a3 (parental toxicity) and https://echa.europa.eu/mt/registration-dossier/-/registered-dossier/25482/7/9/2 (developmental toxicity).</t>
  </si>
  <si>
    <t>116-52-9</t>
  </si>
  <si>
    <t>Dichloralurea</t>
  </si>
  <si>
    <t>1,3-Bis(1-hydroxy-2,2,2-trichloroethyl)urea; Crag herbicide 2</t>
  </si>
  <si>
    <t>C5H6Cl6N2O3</t>
  </si>
  <si>
    <t>C([C@@H](NC(N[C@@H](C(Cl)(Cl)Cl)O)=O)O)(Cl)(Cl)Cl</t>
  </si>
  <si>
    <t xml:space="preserve">Unsecified
</t>
  </si>
  <si>
    <t>0, 12, 48, 180, 2550, or 5330 mg/kg bw/day (other dose levels may have also been tested)</t>
  </si>
  <si>
    <t>Growth and organ weight</t>
  </si>
  <si>
    <t>Reduced growth and altered liver and kidney weights at 180 mg/kg bw/day and above, microscopic lesions and death at 2550 mg/kg and above, and reduced appetite at 5330 mg/kg bw/day.</t>
  </si>
  <si>
    <t>Smyth Jr, H. F., Carpenter, C. P., &amp; Weil, C. S. (1951). Range-Finding Toxicity Data: List IV. Arch. Indust. Hyg. &amp; Occupational Med., 4(2), 119-22.</t>
  </si>
  <si>
    <t>55965-84-9</t>
  </si>
  <si>
    <t>5-Chloro-2-methyl-4-isothiazoline-3-one and 2-methyl-4-isothiazoline-3-one (3:1)</t>
  </si>
  <si>
    <t>Kathon biocide; Kathon 886,5-chloro-2-methyl-1,2-thiazol-3-one; 2-methyl-1,2-thiazol-3-one</t>
  </si>
  <si>
    <t>C8H9ClN2N2O2S2</t>
  </si>
  <si>
    <t>CN1C(=O)C=C(S1)Cl</t>
  </si>
  <si>
    <t>1N,2N,3N,4N,6N,7aY,8N,11N,1N,13N,15N,16N,17Y,19N,20a(ii)Y,21N,22N,47N</t>
  </si>
  <si>
    <t>Dutch belted</t>
  </si>
  <si>
    <t xml:space="preserve">0, 0.4, 1.3, 3.9, or 13.2 mg/kg, 5 days a week for 1 month. Dosing schedule (5/7) adjusted dose levels: 0, 0.3, 0.93, 2.8, or 9.43 mg/kg bw/day.
</t>
  </si>
  <si>
    <t>Systemic</t>
  </si>
  <si>
    <t>16/20 rabbits died receiving the highest dose died or were killed moribund prior to the termination of the study. Body weights were significantly decreased in the 13.2 mg/kg/day dose group and slightly decreased in the 3.9 group. Changes in haemoatology and clinical chemistry were notedat 3.9 and 13.2 mg/kg. Necropsy revealed treatment related changes in stomach, oesophagus and duodenum at 13.2 mg/kg. Stomach changes were also observed at 3.9 mg/kg. Gastric irritation were seen in both sexes at 1.3 and 3.9 mg/kg, in the bone marrow at 3.9 mg/kg, and in the adrenal glands in females at 3.9 mg/kg. NOAEL: 0.4 mg/kg bw.</t>
  </si>
  <si>
    <t>O'Hara and DiDonato, 1984</t>
  </si>
  <si>
    <t>O'Hara, G.P., DiDonato, L. J. Kathon 886. One month oral toxicity study in rabbits. Rohm and Haas Company, report No. 84-R-095, August 31, 1984. Description of the study and its results are available from Søderlund, E. (1993). 2-METHYL-ISOTHIAZOLIN-3-ONE. Health Effects of Selected Chemicals:–Volume 2, 75.</t>
  </si>
  <si>
    <t>2580-56-5</t>
  </si>
  <si>
    <t>Basic Blue 26</t>
  </si>
  <si>
    <t>CI 44045; [4-[bis[4-(dimethylamino)phenyl]methylidene]naphthalen-1-ylidene]-phenylazanium;chloride; Victoria blue B; Victoria blue; Victoria Pure Blue B</t>
  </si>
  <si>
    <t>C33H32ClN3</t>
  </si>
  <si>
    <t>CN(C)C1=CC=C(C=C1)C(=C2C=CC(=[NH+]C3=CC=CC=C3)C4=CC=CC=C24)C5=CC=C(C=C5)N(C)C.[Cl-]</t>
  </si>
  <si>
    <t>1N,2N,3N,4Y,5bY,6N,7N,9N,10N,23N,29Y,33N,34N,35N,47N</t>
  </si>
  <si>
    <t>0, 10, 30, 90, or 270 mg/kg bw/day</t>
  </si>
  <si>
    <t xml:space="preserve">100% mortality was noted in the top dose group. With 90 mg/kg bw/day, 7/20 rats died and haematological changes and increased relative weights of the liver and the adrenals were observed. With 30 mg/kg bw/day, 2/20 rats died. A blue dicoloration of some organs, and histiocytosis of lymph nodes occured with 30 mg/kg bw/day and more. No changes seen with the 10 mg/kg bw/day level. </t>
  </si>
  <si>
    <t>Boutemy et al., 1988</t>
  </si>
  <si>
    <t>Boutemy et al. (1988). Laboratoires d'Etudes et de Recherches Synthelabo (LERS)-Gargenville-France. Report 1310 TMR/030.88- 6 June 1988. Available from Scientific Committee on Cosmetology (SCC). 40th meeting of the SCC - January 16, 1989. Available at https://ec.europa.eu/health/scientific_committees/consumer_safety/docs/scc_o_8b.pdf</t>
  </si>
  <si>
    <t>156-56-9</t>
  </si>
  <si>
    <t>Hypoglycin A</t>
  </si>
  <si>
    <t>(2S)-2-amino-3-[(1S)-2-methylidenecyclopropyl]propanoic acid; Hypoglycin; Hypoglycine A; (2S,4R)-Hypoglycin A</t>
  </si>
  <si>
    <t>C7H11NO2</t>
  </si>
  <si>
    <t>C=C1CC1CC(C(=O)O)N</t>
  </si>
  <si>
    <t>1N,2N,3N,4N,6N,7N,9N,10N,23N,29N,30a(iii)Y,31N,32cY</t>
  </si>
  <si>
    <t>0, 0.05, 0.5, 5, or 50% ackee diets, which corresponds to 0, 4, 38, 380, or 3840 ppm of hypoglycin A, respectively or 0.16, 1.5, 15, or 150 mg/kg hypoglycin A/kg bw/day (measured)</t>
  </si>
  <si>
    <t>At 50% impaired movement, arched backs, raised hairs, and blackening of feces were reported. For both gender, body weight generally decreased significantly over the feeding period for the 50% ackee diet, and slightly for the 5% diet. Rats fed the 50% diet had to be euthanized after two weeks on the diet as their bodyweight had decreased significantly by this time. Aspartate transferase (AST) levels increased significantly (p &lt; 0.01) in both male and female rats fed the 50% ackee diet. Alanine transferase (ALT) also increased in both male and female rats (p &lt; 0.05) fed the 5% and 50% ackee diet in comparison to the control. Both male and female rats fed the 50% ackee diet had decreased blood glucose. Blood urea increased significantly in both male and female rats fed the 50% ackee diet. Rats which were fed the 50% diet, exhibited depletion of fatty deposits in their body cavity as well as petechial hemorrhages in the small intestine, stomach and lungs. Liver of rats fed the 5% ackee diet and the kidney and spleen of those fed the 50% ackee diet were significantly different from those of rats fed the control diet.</t>
  </si>
  <si>
    <t>Blake et al., 2006</t>
  </si>
  <si>
    <t>Blake, O. A., Bennink, M. R., &amp; Jackson, J. C. (2006). Ackee (Blighia sapida) hypoglycin A toxicity: Dose response assessment in laboratory rats. Food and chemical toxicology, 44(2), 207-213.</t>
  </si>
  <si>
    <t>98-59-9</t>
  </si>
  <si>
    <t>4-Methylbenzenesulfonyl chloride</t>
  </si>
  <si>
    <t>Tosyl chloride; p-Toluenesulfonyl chloride</t>
  </si>
  <si>
    <t>C7H7ClO2S</t>
  </si>
  <si>
    <t>CC1=CC=C(C=C1)S(=O)(=O)Cl</t>
  </si>
  <si>
    <t>35</t>
  </si>
  <si>
    <t>0, 150, 350, or 750 mg/kg bw/day for 35 days and 36-51 days for male and female rats, respectively</t>
  </si>
  <si>
    <t>Multiple (maternal and paternal toxicity)</t>
  </si>
  <si>
    <t>Some clinical signs were observed at the dose level of 150 mg/kg/day for males animals such as intermittent (blood-like) salivation and staining around mouth; and for female animals such as intermittent (blood-like) salivation, staining around mouth, difficulty delivery, poor nursing, and irregular respiration. Moreover, at the dose level of 150 mg/kg/day, the digestive system and nongranular stomach were also affected. Therefore, the NOAEL and LOAEL for both sexes were determined as below the lowest tested dose (150 mg/kg bw/day) and 150 mg/kg bw/day, respectively There were no significant treatment-related changes in terms of pregnancy, fertility, examination of pups etc. Therefore, LOAEL and NOAEL for reproduction and development are considered to be greater than 750 mg/kg bw/day.</t>
  </si>
  <si>
    <t>97-39-2</t>
  </si>
  <si>
    <t>1,3-Di-o-tolylguanidine</t>
  </si>
  <si>
    <t>DOTG; 1,2-Bis(2-methylphenyl)guanidine</t>
  </si>
  <si>
    <t>C15H17N3</t>
  </si>
  <si>
    <t>CC1=CC=CC=C1NC(=NC2=CC=CC=C2C)N</t>
  </si>
  <si>
    <t>8</t>
  </si>
  <si>
    <t>0, 8, 20, or 50 mg/kg bw/day for 49 days (males) and 40-49 days (females). Females were dosed from 14 days before mating throughout the mating and pregnancy period to day 3 of lactation.</t>
  </si>
  <si>
    <t>Behaviour</t>
  </si>
  <si>
    <t>At 50 mg/kg bw/day, deaths were observed in two males and three females. Lowered body weight gain and food consumption were noted in males at 50 mg/kg bw/day and females at 20 and 50 mg/kg bw/day. Mydriasis, decreased locomotor activity, bradypnea, prone position, tremor and/or salivation were observed in males and females at 20 and 50 mg/kg bw/day. No effects of DTG were found on the estrous cyclicity, precoital interval, copulation, fertility and gestational indices, numbers of corpora lutea and implantations, or gestation length. A significant decrease in the number, body weight and viability of offspring and increase in the incidence of fetuses with external malformations were found at 50 mg/kg bw/day. Oligodactyly, anal atresia and tail anomalies were observed. These data suggest that DTG may be teratogenic. The NOAELs of DTG for general and developmental toxicity in rats are 8 and 20 mg/kg bw/day, respectively.</t>
  </si>
  <si>
    <t>Ema et al., 2006</t>
  </si>
  <si>
    <t>Ema, M., Kimura, E., Matsumoto, M., Hirose, A., &amp; Kamata, E. (2006). Reproductive and developmental toxicity screening test of basic rubber accelerator, 1, 3-di-o-tolylguanidine, in rats. Reproductive Toxicology, 22(1), 30-36.</t>
  </si>
  <si>
    <t>118-79-6</t>
  </si>
  <si>
    <t>2,4,6-Tribromophenol</t>
  </si>
  <si>
    <t>Bromol; Phenol, 2,4,6-tribromo-; 2,4,6-TBP</t>
  </si>
  <si>
    <t>C6H3Br3O</t>
  </si>
  <si>
    <t>BrC1=C(C(=CC(=C1)Br)Br)O</t>
  </si>
  <si>
    <t xml:space="preserve">0, 100, 300, or 1000 mg/kg bw/day. Duration for males was 48 days starting from 14 days before mating, and for females it was 41–45 days starting from 14 days before mating to day 3 of lactation. For females unsuccessfully mated, the dosing period was 48 days. </t>
  </si>
  <si>
    <t xml:space="preserve">At 1000 mg/kg bw, salivation, significant suppression of body weight gain (14% for males and 7.5% for females), decreased food consumption, increased absolute and relative liver weights, and increased relative kidney weight were observed in both sexes. Significant increases in total protein, albumin, albumin/globulin ratio, and ALP, decreases in total bilirubin and potassium in blood, significant decreases in absolute thymus weight, enlargement of liver, increase in the incidence of hepatocyte hypertrophy, and decrease of fatty change in liver, renal papillary necrosis, dilatation of tubules, lymphocyte infiltration, basophilic tubular epithelium, and hyaline casts in kidney were observed in males at 1000 mg/kg bw. No biochemical or histopathological studies were performed with females. At 300 mg/kg bw, salivation was observed in both sexes, and a significant increase in creatinine in blood was observed in males. At 100 mg/kg bw, no adverse effects were observed in either sex. The NOAEL for the repeated-dose oral toxicity is therefore considered to be 100 mg/kg bw for both sexes. For the reproductive portion of the study, the only effect was that neonatal viability on day 4 of lactation and neonatal body weights on days 0 and 4 of lactation in the 1000 mg/kg bw group were lower than those in the control group (~50% for viability; body weights were reduced by 17–19% in males and 19–25% in females). The NOAEL was established at 300 mg/kg bw. </t>
  </si>
  <si>
    <t>Tanaka et al., 1999</t>
  </si>
  <si>
    <t>108-44-1</t>
  </si>
  <si>
    <t>m-Toluidine</t>
  </si>
  <si>
    <t>3-Methylaniline; Benzenamine, 3-methyl-; m-Methylaniline; 3-Toluidine</t>
  </si>
  <si>
    <t>CC1=CC(=CC=C1)N</t>
  </si>
  <si>
    <t>41</t>
  </si>
  <si>
    <t xml:space="preserve">0, 30, 100, or 300 mg/kg bw/day. Males for 42 days, and females from 2 weeks prior to mating to day 3 of lactation (41-53 days).
</t>
  </si>
  <si>
    <t>Compound-related clinical signs were low locomotor activity and pale skin at 300 mg/kg. Erythrocyte counts, blood hemoglobin concentration and hematocrit were decreased at 100 and 300 mg/kg of males. In both sexes, seposit pigmentation and extramedullary hematopoiesis in the liver at 100 and 300 mg/kg, and in the spleen at 30 mg/kg and more. Other histological findings were very slight hepatocyte swelling at 100 mg/kg males and 300 mg/kg males and females, and changes in renal tubular epithelium with pigment deposit at 100 and 300 mg/kg of both sexes. At 30 mg/kg, marginal deposit pigmentation and extramedullary hematopoiesis in spleen were observed, suggesting that a slight hemolysis occurred. Additionally, there are sufficient evidences that this chemical induces methemoglobinemia, but methemoglobin content was not determined in this study. Therefore, the dose of 30 mg/kg should be considered to be adverse effect level because of suggestive evidence of hemolytic anemia. Implantation losses were found in all animals at 300 mg/kg and two of ten at 100 mg/kg. The death of all pups or more than half the number of pups observed at 30 and 100 mg/kg/day is considered as the result of maternal toxicity because there is clear evidence of the lack of the nursing activity, probably due to anemia, and all live offsprings of 30 and 100 mg/kg had normally developed up to 4 days. LOAEL (OECD and ECHA) for repeat dose toxicity was 30 mg/kg/day. NOAEL for reproductive toxicity is considered to be 30 mg/kg/day. The NOAEL for developmental toxicity is considered to be 100 mg/kg/day.</t>
  </si>
  <si>
    <t>MHW, Japan, 1995</t>
  </si>
  <si>
    <t>110-02-1</t>
  </si>
  <si>
    <t>Thiophene</t>
  </si>
  <si>
    <t>Thiofuran</t>
  </si>
  <si>
    <t>C4H4S</t>
  </si>
  <si>
    <t>C1=CC=CS1</t>
  </si>
  <si>
    <t>In male and female rats receiving 100 or 400 mg thiophene/kg bw per day, the authors reported leaning (thought to indicate loss of balance) immediately following test article administration. Male and female rats in the 400 mg/kg bw per day group showed a suppression of food consumption and a corresponding suppression of body weight gain compared with controls. Ataxia was observed in females in the 400 mg/kg bw group, and one female was euthanized on becoming moribund on day 8. Clinical chemistry revealed decreases in glucose levels and alkaline phosphatase activity and an increase in inorganic phosphorus levels for males in the 100 and 400 mg/kg bw per day groups. In males, relative liver weights were observed to be increased at dose levels of 100 mg/kg bw per day and greater compared with controls. Increased relative kidney weights and decreased spleen weights were also observed in males administered 100 and 400 mg thiophene/kg bw per day. Additionally, at the 400 mg/kg bw per day dose level, slight increases in eosinophilic bodies were observed in the renal tissue of males. In females, increases in relative liver and kidney weights were observed in the 400 mg/kg bw per day group, whereas vacuolar degeneration of the tubular epithelium was reported at dose levels of 100 mg/kg bw per day and greater. In males, one animal in the 400 mg/kg bw per day group exhibited pyknosis/necrosis of granular cells in the cerebellum. Cerebellar toxicity was also observed in females, with necrosis of granular cells occurring at thiophene dose levels of 100 mg/kg bw per day and greater. At 400 mg/kg bw per day, female animals also displayed dilatation and oedema of the ventricles. At necropsy, liver changes were noted in both sexes of rats treated with 100 or 400 mg thiophene/kg bw per day. Hepatic variations included hypertrophy of the hepatocytes and infiltration of macrophages into the central zone at the 100 mg/kg bw per day dose level and necrosis and homogenous or vesicular cytoplasmic changes of the hepatocytes in the central zones at the 400 mg/kg bw per day dose level. The NOEL was 25 mg/kg bw per day.</t>
  </si>
  <si>
    <t>Nagao, 2006</t>
  </si>
  <si>
    <t>95-14-7</t>
  </si>
  <si>
    <t>1H-benzotriazole</t>
  </si>
  <si>
    <t>1,2,3-Benzotriazole; 2H-benzotriazole</t>
  </si>
  <si>
    <t>C6H5N3</t>
  </si>
  <si>
    <t>N1N=NC2=C1C=CC=C2</t>
  </si>
  <si>
    <t>In the dams, regeneration of proximal tubules in the kidneys was observed at 100 mg/kg bw/day. At the highest tested dose, various reversible and irreversible changes in haematology and clinical chemistry were observed in the adult males and females. The repeated dose NOAEL selected by the authors was 30 mg/kg bw/day based on the kidney effects in adult females, while the reproductive and developmental NOAEL was 300 mg/kg bw/day due to the absence of effects at the highest tested dose.</t>
  </si>
  <si>
    <t>Japan Bioassay Research Ceneter, 2007</t>
  </si>
  <si>
    <t>51-67-2</t>
  </si>
  <si>
    <t>Tyramine</t>
  </si>
  <si>
    <t xml:space="preserve">2-(4-Hydroxyphenyl)-ethylamine; 4-(2-Aminoethyl)phenol; p-Tyramine; 4-Hydroxyphenethylamine
</t>
  </si>
  <si>
    <t>NCCC1=CC=C(C=C1)O</t>
  </si>
  <si>
    <t xml:space="preserve">Wistar-derived [Bor:WISW]
</t>
  </si>
  <si>
    <t xml:space="preserve">0, 200, 2000, or 10,000 ppm equivalent to 0, 18, 180, or 900 mg/kg bw/day (JECFA).
</t>
  </si>
  <si>
    <t>In males, mean body weights were slightly lower at 10,000 ppm. Clinical chemistry revealed decreased plasma alkaline phosphatase (ALP) activity in both sexes with 10,000 ppm and also in males with 2000 ppm. The relative weight of the liver was increased at 10,000 ppm in males only. At microscopic examination the incidence of aggregates of reticulo-endothelial (RES) cells and of necrotic hepatocytes in the liver and that of basophilic tubules in the kidneys were slightly higher in males of the 10,000 ppm group than in those of the controls, although the differences were not statistically significant.</t>
  </si>
  <si>
    <t>99-09-2</t>
  </si>
  <si>
    <t>3-Nitroaniline</t>
  </si>
  <si>
    <t>m-Nitroaniline; Benzenamine, 3-nitro-; 3-Nitrophenylamine; 3-Aminonitrobenzene</t>
  </si>
  <si>
    <t>C1=CC(=CC(=C1)[N+](=O)[O-])N</t>
  </si>
  <si>
    <t>0, 5, 15, or 50 mg/kg bw/day for 42 days to male rats and from 14 day before mating through day 3 of lactation to female rats. Exposure period: 42 days.</t>
  </si>
  <si>
    <t>Body weight gain and food consumption during the first week of dosing were significantly suppressed in the high dose males. Body weights of the high-dose groups during the dosing period were slightly but consistently lower than the controls. Results applied to both female and male rats. All high-dose and 3/13 mid-dose male rats at the necropsy revealed enlarged and/or dark colored spleen. At the scheduled necropsy 8/13 high-dose and 1/13 mid-dose female rats revealed an enlarged and dark colored spleen. Few of the high-dose-group animals showed an enlarged liver at the necropsy examination. 1/13 of the high-dose group female died during delivery on the 23 day of gestation. There was no compound related clinical signs of toxicity before death of this animal. No adverse effect level for P generation: male rats 50 mg/kg, female rats 5 mg/kg. 2/13 high-dose female rats and 1/13 of mid-dose females showed the signs of difficult labour and all of their offsprings died by the day of parturition. The mating performance and fertility were not affected by the test compound.</t>
  </si>
  <si>
    <t>MHW, 1994</t>
  </si>
  <si>
    <t>88-89-1</t>
  </si>
  <si>
    <t>Picric acid</t>
  </si>
  <si>
    <t>2,4,6-Trinitrophenol; Trinitrophenol; Melinite; TNP</t>
  </si>
  <si>
    <t>C6H3N3O7</t>
  </si>
  <si>
    <t>C1=C(C=C(C(=C1[N+](=O)[O-])O)[N+](=O)[O-])[N+](=O)[O-]</t>
  </si>
  <si>
    <t xml:space="preserve">0, 4, 20, or 45 mg/kg bw/day daily. Male: 46 days (from 14 days before initiation of mating to the day before necropsy). Female: From 14 days before initation of mating to the day 3 of lactation. </t>
  </si>
  <si>
    <t xml:space="preserve">Suppressed body weight gain was noticed in males at 45 mg/kg bw/day. Significant increase in the relative weight of the liver and kidneys, and decrease in the absolute weight of the epididymis were observed in males at 45 mg/kg bw/day. Significant increase in the absolute and relative organ weights of the liver and spleen was observed in females at 45 mg/kg bw/day. Significant increase in the absolute ovary weight was observed in females at 20 mg/kg bw/day; however, this change was considered to be incidental because there was no dose dependency. In the testes, retention of step-19 spermatid in stage IX-XI was found in two males at 45 mg/kg bw/day. Quantitative analysis of spermatogenesis revealed a decrease in the number of pachytene spermatocytes in stage I-VI at 45 mg/kg bw/day. There was also a slight atrophy of seminiferous tubules in one male each at 20 and 45 mg/kg bw/day. However, such small incidences of atrophic changes with weak severity are occasionally observed in control rats, and also these pathological changes may be justified as an independent phenomenon from the stage (I-VI) specific spermatogenesis effect at dose of 45 mg/kg bw/day; therefore, these slight atrophy of seminiferous tubules were considered not to be a adverse effect. The NOAEL of 2,4,6-trinitrophenol for repeated dose toxicity was considered to be 20 mg/kg bw/day in this study. </t>
  </si>
  <si>
    <t>MHLW, 2007</t>
  </si>
  <si>
    <t>142-46-1</t>
  </si>
  <si>
    <t>2,5-Dithiobiurea</t>
  </si>
  <si>
    <t>(Carbamothioylamino)thiourea; Hydrazodicarbothioamide</t>
  </si>
  <si>
    <t>C2H6N4S2</t>
  </si>
  <si>
    <t>C(NNC(=S)N)(=S)N</t>
  </si>
  <si>
    <t>0, 0.04, 0.08, 0.15, or 0.30% for 7 weeks followed by 1 week observation period. These levels correspond to 0, 20, 40, 75, or 150 mg/kg bw/day.</t>
  </si>
  <si>
    <t>Body weight depression in high dose group of males and females, 8.9 and 9.2% respectively.</t>
  </si>
  <si>
    <t>82-28-0</t>
  </si>
  <si>
    <t>1-Amino-2-methylanthraquione</t>
  </si>
  <si>
    <t>Disperse Orange 11; 1-Amino-2-methylanthracene-9,10-dione</t>
  </si>
  <si>
    <t>CC1=C(C2=C(C=C1)C(=O)C3=CC=CC=C3C2=O)N</t>
  </si>
  <si>
    <t>0, 0.03, 0.06, 0.12, 0.24, 0.5, 1.5, 2.5, 3.5, or 4.5% corresponding to approximately 0, 15, 30, 60, 120, 250, 750, 1250, 1750, or 2250 mg/kg bw/day for 7 weeks with 1 week of recovery</t>
  </si>
  <si>
    <t>Compound-related mean body weight depression, mortality, and gross lesions were observed in both species during the subchronic test. All rats receiving 1.5% or higher died during the study. Two males receiving 0.5% also died. Compound-related gross lesions encountered at dosages above 0.24% in rats included pitted, enlarged, discolored kidneys, enlarged lymph nodes, and reddened adrenals. In rats receiving 0.24%, the mean male weight gain was 94% and the mean female weight gain was 78% of the weight gained by the respective controls. Body weight gain was 100 and 80 percent in the males and 84 and 75% in the females receiving 0.06 and 0.12%, respectively, as compared to their respective controls. Given the body weight depression in female rats, the NOAEL is 0.03%, or 15 mg/kg bw/day. Note: in the chronic study, the LOAEL was 50 mg/kg bw/day, the lowest dose tested.</t>
  </si>
  <si>
    <t>National Cancer Institute, Carcinogenesis, Technical Report Series No. 111, 1978. Bioassay of 1-Amino-2-methylanthraquinone for Possible carcinogenicity CAS No. 82-28-0, NCI-CG-TR-111. Available from NTP at http://ntp.niehs.nih.gov/ntp/htdocs/lt_rpts/tr111.pdf</t>
  </si>
  <si>
    <t>3081-01-4</t>
  </si>
  <si>
    <t>p-Phenylenediamine, N-(1,4-dimethylpentyl) N'-phenyl</t>
  </si>
  <si>
    <t>Santoflex 14; 1,4-Benzenediamine, N-(1,4-dimethylpentyl)-N'-phenyl-; 4-N-(5-methylhexan-2-yl)-1-N-phenylbenzene-1,4-diamine</t>
  </si>
  <si>
    <t>C19H26N2</t>
  </si>
  <si>
    <t>C2=CC=C(C=C2)NC1=CC=C(C=C1)NC(C)CCC(C)C</t>
  </si>
  <si>
    <t>0, 50, 100, or 200 mg/kg bw/day daily. Males were dosed for 14 days prior to mating and continuing through 1 day prior to euthanasia (a total of 28 days). Females were dosed for 14 days prior to mating and continuing through Lactation Day 13 (a total of 49–60 doses).</t>
  </si>
  <si>
    <t xml:space="preserve">One female each in the 100 and 200 mg/kg/day group were euthanized due to prolonged labor and possible dystocia on Lactation Day 0 and Gestation Day 23, respectively. At necropsy, these females were noted with macroscopic findings of a pale brain, kidney, liver, and/or pituitary gland and microscopic findings of centrilobular hypertrophy and/or necrosis of the liver and vacuolation and/or acute degeneration of the tubules in the kidney. The dystocia and consequent moribund condition of these females was considered test substance-related. In addition, 1 and 4 females in the 50 and 200 mg/kg/day groups, respectively, were noted with total litter losses between Lactation Days 0 and 2; the 50 mg/kg/day female had 11 dead pups on Postnatal Day 0, but also 2 retained conceptuses, which was also indicative of dystocia in the dam. These total litter losses were also considered test substance-related and adverse and correlated with lower mean F1postnatal survival in the 200 mg/kg/day group. All F0 males and remaining F0 females survived to the scheduled necropsy. Test substance-related increased incidences of clear material around the mouth and/or ventral neck were noted approximately 3 hours postdose for males in the 200 mg/kg/day group and for females in the 100 and 200 mg/kg/day groups. These clinical observations generally did not persist to the daily examinations and were not considered adverse. For F0 males, lower mean body weight gains were noted generally throughout the study in the 100 and 200 mg/kg/day group with corresponding lower mean food consumption noted in the 200 mg/kg/day group during Study Days 0–7 compared to the control group. A lower mean body weight gain was noted in the 200 mg/kg/day group when the premating period (Study Days 0–13) was evaluated, and lower mean body weight gains were noted in the 100 and 200 mg/kg/day groups when the entire dosing period (Study Days 0–27) was evaluated compared to the control group. As a result, mean absolute body weights were 5.1% to 6.2% lower in the 100 mg/kg/day group during Study Days 21–27 and were 5.0 % to 8.7 % lower in the 200 mg/kg/day group during Study Days 13–27 compared to the control group. The alterations in body weights for males in the 100 and 200 mg/kg/day groups was considered test substance‑related and adverse at 200 mg/kg/day; the changes at 100 mg/kg/day were considered nonadverse based on the lower magnitude of change. Mean absolute body weights, body weight gains, and food consumption in the 50 mg/kg/day group males were similar to those in the control group. For F0females, mean absolute body weights, body weight gains, and food consumption in all test substance-treated groups were unaffected by test substance administration during the premating period (Study Days 0–13). During gestation, lower mean body weight gains were noted in the 200 mg/kg/day group during Gestation Days 0–4 and 17–20 in the absence of effects on food consumption, resulting in a mean absolute body weight that was 7.3 % lower than the control group on Gestation Day 20. The effects on gestation body weights and body weight gains at 200 mg/kg/day were considered test substance‑related. Mean body weights, body weight gains, and food consumption during gestation in the 50 and 100 mg/kg/day groups, and during lactation in all test substance‑treated groups were unaffected by test substance administration. 
Test substance-related longer mean gestation lengths were noted for F0 females in the 100 and 200 mg/kg/day groups compared to the control group and was considered adverse. The mean gestation length in the 50 mg/kg/day group was unaffected by test substance administration, however, 1 female was noted with dystocia, as evidenced by 2 retained conceptuses on Lactation Day 0, which was also considered test substance related and adverse based on similar findings of dystocia at 100 and 200 mg/kg/day. Administration of the test substance was associated with higher liver weights in 200 mg/kg/day group F0 males and 100 and 200 mg/kg/day group F0 females, higher adrenal gland weights in 100 and 200 mg/kg/day group F0 females, lower thymus weights in 200 mg/kg/day group F0 males, and non-adverse microscopic findings of vacuolation in the liver (50, 100 and 200 mg/kg bw/day group F0 males and females), and adrenal cortical hypertrophy (200 mg/kg/day F0 females). In the 200 mg/kg/day group, a lower mean litter proportion of postnatal survival was noted on PND 0 (relative to the number born) and when the birth to PND 4 (pre-selection) interval was evaluated compared to the control group. The effect on postnatal survival in the 200 mg/kg/day group were considered test substance-related and adverse. The mean live litter size and postnatal survival in the 50 and 100 mg/kg/day groups, and the mean number of pups born and percentage of males in all test substance-treated groups were unaffected by F0 parental test substance administration. In the 200 mg/kg/day group, mean F1 male and female body weights on PND 1 were 10.1 % and 12.2 % lower, respectively than the control group. Mean body weight gains for these pups were similar to the control group during PND 1–7. Although mean pup body weights were comparable to controls on PND 7, lower mean body weight gains were noted for the F1 males and females during PND 7–13, resulting in mean absolute body weights for F1males and females that were 6.6 % to 10.1 % lower than the control group on PND 10 and 13. The effects on F1pup body weights at 200 mg/kg/day were considered test substance-related and adverse. Mean F1pup birth weights, absolute body weights, and body weight gains in the 50 and 100 mg/kg/day groups were unaffected by F0parental test substance administration. Mean anogenital distance (absolute and relative to cube root of body weight) for F1males and females and areolae/nipple anlagen retention for F1males were unaffected by F0 parental test substance administration at all dosage levels. Adverse effects on body weights and organ weights changes (higher liver weights and lower thymus weights) were noted for F0 males at 200 mg/kg/day, and therefore a dosage level of 100 mg/kg/day was considered to be the NOAEL for F0 male systemic toxicity. There was no evidence of F0 male reproductive toxicity at any dosage level tested; therefore, the NOAEL for F0 male reproductive toxicity was considered to be 200 mg/kg/day. Based on higher liver and adrenal gland weights and histopathologic findings in F0 females at 200 mg/kg/day, the NOAEL for female systemic toxicity was considered to be 100 mg/kg/day. Based on total litter losses noted at 200 mg/kg/day, longer mean gestation lengths at 100 and 200 mg/kg/day, and evidence of dystocia leading to the euthanasia of 1 female each in the 50, 100, and 200 mg/kg/day groups, the NOAEL for F0 female reproductive toxicity was considered to be &lt; 50 mg/kg/day. Lower postnatal survival and lower mean F1 pup birth weights, body weights, and body weight gains were observed in the 200 mg/kg/day group, and therefore the NOAEL for F1neonatal toxicity was considered to be 100 mg/kg/day.
</t>
  </si>
  <si>
    <t>Unknown, 2020. Available from ECHA at https://echa.europa.eu/mt/registration-dossier/-/registered-dossier/12770/7/9/2</t>
  </si>
  <si>
    <t>2402-79-1</t>
  </si>
  <si>
    <t>2,3,5,6-Tetrachloropyridine</t>
  </si>
  <si>
    <t>Pyridine, 2,3,5,6-tetrachloro-</t>
  </si>
  <si>
    <t>C5HCl4N</t>
  </si>
  <si>
    <t>Clc1nc(Cl)c(cc1Cl)Cl</t>
  </si>
  <si>
    <t xml:space="preserve">0, 5, 25, or 150 mg/kg bw/day. The animals were dosed 14 days prior to breeding, during a 14-day mating period and throughout the gestation and lactation periods. All parental animals and litters were euthanatized following lactation Day 4. </t>
  </si>
  <si>
    <t xml:space="preserve">The NOAEL for subchronic systemic toxicity was 150 mg/kg/day for males and 25 mg/kg/day for females. The NOAEL for reproductive and developmental toxicity was 150 mg/kg/day. Females given 150 mg/kg/day had slight to severe renal tubular epithelial cell degeneration/ regeneration, and inflammation of the renal papilla(e). Increased liver weights and centrilobular hypertrophy of hepatocytes occurred in males and females given 150 mg/kg/day. Liver weight and histologic differences were interpreted to be an adaptive change, secondary to the metabolism of SYMTET, and were not considered toxicologically significant. Alterations in a number of clinical chemistry parameters were also observed in females given 150 mg/kg/day and were considered secondary to renal and hepatic effects.  
No effects attributed to treatment were observed on the pregnancy rate, time to mating, gestation length, number of corpora lutea or implantations, preimplantation or postimplantation loss, fertility indices, litter size, neonatal growth or survival, or testes and epididymides weights at any dose level. In addition, no gross or histopathologic alterations of the testes, epididymides or ovaries were observed at 150 mg/kg/day. 
</t>
  </si>
  <si>
    <t>Zielke et al., 1992</t>
  </si>
  <si>
    <t>54395-52-7</t>
  </si>
  <si>
    <t>Bisphenol A Bisimide</t>
  </si>
  <si>
    <t>1H-Isoindole-1,3(2H)-dione, 5,5'-[(1-methylethylidene)bis(4,1-phenyleneoxy)]bis[2-methyl-; 2-Methyl-5-[4-[2-[4-(2-methyl-1,3-dioxoisoindol-5-yl)oxyphenyl]propan-2-yl]phenoxy]isoindole-1,3-dione</t>
  </si>
  <si>
    <t>C33H26N2O6</t>
  </si>
  <si>
    <t>CC(C)(C1=CC=C(C=C1)OC=1C=C2C(N(C(C2=CC1)=O)C)=O)C1=CC=C(C=C1)OC=1C=C2C(N(C(C2=CC1)=O)C)=O</t>
  </si>
  <si>
    <t xml:space="preserve">0, 100, or 1000 mg/kg bw/day for 2 weeks of pre-breeding exposure and 2 weeks of mating.  Females continued to be dosed for 3 weeks of gestation and through PND 4. Females: about 53 days and males: 28 days.
</t>
  </si>
  <si>
    <t>Reduced maternal body weight</t>
  </si>
  <si>
    <t>In the parental generation, reduced body weight was observed in males and females dosed with 1000 mg/kg-day (magnitude of effect and statistical significance were not provided). Small decreases (&lt; 10% compared to controls) in body weight in females dosed with 100 mg/kg-day were sporadic. The robust summary states that changes in body weight in females at 100 mg/kg-day were not treatment-related. No treatment-related effects on food consumption, histopathology or reproductive parameters were observed. LOAEL (systemic toxicity) = 1000 mg/kg-day (based on reduced body weight in females). NOAEL (systemic toxicity) = 100 mg/kg-day. NOAEL (reproductive/developmental toxicity) = 1000 mg/kg-day (based on no treatment-related effects on reproductive or developmental parameters).</t>
  </si>
  <si>
    <t>331-39-5</t>
  </si>
  <si>
    <t>Caffeic acid</t>
  </si>
  <si>
    <t>3,4-Dihydroxycinnamic acid; (E)-3-(3,4-Dihydroxyphenyl)prop-2-enoic acid</t>
  </si>
  <si>
    <t>C9H8O4</t>
  </si>
  <si>
    <t>C1=CC(=C(C=C1/C=C\C(=O)O)O)O</t>
  </si>
  <si>
    <t>0, 0.15, 5, or 150 mg/kg bw/day. Fertility testing in females: dosing began 14 days before mating and continued until GD 5. developnetal toxicity testing: from GD 6 to GD15. Reproductive toxicity testing: 14 days before mating, 14 days of mating, pregnancy, to 21 days of lactation.</t>
  </si>
  <si>
    <t>Reprductive and developmental</t>
  </si>
  <si>
    <t>CFA demonstrated anti-implantation activity during early pregnancy in mice at 5 mg/kg/day and 150 mg/kg/day. In addition, 150 mg/kg/day of CFA affected fetal weight gain. CFA administration at 0.15 mg/kg/day, 5 mg/kg/day and 150 mg/kg/day had no maternal toxicity, fetal teratogenesis or post-natal effects on pup development. The NOAEL of CFA for pregnant female mice under the conditions of this study was 0.15 mg/kg/day.</t>
  </si>
  <si>
    <t>Liu et al., 2019</t>
  </si>
  <si>
    <t>Liu, Y., Qiu, S., Wang, L., Zhang, N., Shi, Y., Zhou, H., ... &amp; Hou, M. (2019). Reproductive and developmental toxicity study of caffeic acid in mice. Food and Chemical Toxicology, 123, 106-112.</t>
  </si>
  <si>
    <t>25899-50-7</t>
  </si>
  <si>
    <t>2-Pentenenitrile, (2Z)-</t>
  </si>
  <si>
    <t>Cis-2-pentenenitrile; (Z)-pent-2-enenitrile</t>
  </si>
  <si>
    <t>C5H7N</t>
  </si>
  <si>
    <t>C(\C=C/CC)#N</t>
  </si>
  <si>
    <t xml:space="preserve">Sprague-Dawley [Crl:CD (SD)IGS BR]
</t>
  </si>
  <si>
    <t>55</t>
  </si>
  <si>
    <t>0, 1, 3, or 10 mg/kg bw/day; males for 44 days, pregnant females: until day 3 postpartum (about 66 days) and males: about 42 days</t>
  </si>
  <si>
    <t xml:space="preserve">Under the conditions of this study, the NOAEL for systemic toxicity in P1 rats can be identified as 3 mg/kg/day, based on degeneration of the olfactory mucosa in P1 females at 10 mg/kg/day observed in 2/10 females. This value is supported by Mackenzie, 2001 study in which same effects were observed with more serious histopathologic changes such as submucosal fibrosis and degeneration of subjacent olfactory nerve fibers at 10mg/kg bw/day in male and female rats after 28 day exposure. The NOAEL neurobehavioral toxicity in P1 rats was 10 mg/kg/day, the highest dose level tested. The NOAEL for reproduction, development and fertility is considered as greater than 10 mg/kg/day, the highest tested dose.
</t>
  </si>
  <si>
    <t>5131-60-2</t>
  </si>
  <si>
    <t>4-Chloro-m-phenylenediamine</t>
  </si>
  <si>
    <t>4-Chlorobenzene-1,3-diamine; 4-Chloro-1,3-benzenediamine; 4-Chloro-1,3-phenylenediamine</t>
  </si>
  <si>
    <t>C6H7ClN2</t>
  </si>
  <si>
    <t>c1(cc(N)ccc1Cl)N</t>
  </si>
  <si>
    <t>Death and bogy weight</t>
  </si>
  <si>
    <t>All rats at the 3% level died and 3/5 male rats at the 1% level died. At 1% dose level males weighed approximately 80% of that of controls and females 84% of that of controls. At 0.3% no weight depression occurred. Note: in the 2-year study, at 0.4% males had a statistically significant increase in incidences of adrenal pheochromocytomas.</t>
  </si>
  <si>
    <t xml:space="preserve">National Cancer Institute. Carcinogenesis. Technical Report Series No. 85, 1978. Bioassay of 4-Chloro-m-phenylenediamine for Possible Carcinogenicity (CAS No. 5131-60-2) NCI-CG-TR-85. Available from NTP at http://ntp.niehs.nih.gov/ntp/htdocs/lt_rpts/tr085.pdf
</t>
  </si>
  <si>
    <t>95-83-0</t>
  </si>
  <si>
    <t>4-Chloro-o-phenylenediamine</t>
  </si>
  <si>
    <t>4-Chloro-1,2-diaminobenzene; 4-Chlorobenzene-1,2-diamine; 4-Chloro-1,2-phenylenediamine</t>
  </si>
  <si>
    <t>C1=CC(=C(C=C1Cl)N)N</t>
  </si>
  <si>
    <t>0, 0.03, 0.1, 1.0, or 3.0% corresponding to approximately 0, 15, 50, 500, or 1,500 mg/kg bw/day</t>
  </si>
  <si>
    <t xml:space="preserve">Deaths occurred at 3% dose level. At 1%, mean body weight depression was approximately 71 and 80% in male and female rats, respectively. </t>
  </si>
  <si>
    <t>National Cancer Institute. Carcinogenesis. Technical Report Series No. 63, 1978. Bioassay of 4-chloro-o-phenylenediamine for possible carcinogenicity CAS No. 95-83-0 NCI-CG-TR-63. Available from NTP at http://ntp.niehs.nih.gov/ntp/htdocs/lt_rpts/tr063.pdf</t>
  </si>
  <si>
    <t>61702-44-1</t>
  </si>
  <si>
    <t>2-Chloro-p-phenylenediamine sulfate</t>
  </si>
  <si>
    <t>2-Chlorobenzene-1,4-diamine sulfate; 2-Chloro-1,4-phenylenediamine sulfate; 2-Chlorobenzene-1,4-diamine;sulfuric acid</t>
  </si>
  <si>
    <t>C6H9ClN2O4S</t>
  </si>
  <si>
    <t>C1=CC(=C(C=C1N)Cl)N.OS(=O)(=O)O</t>
  </si>
  <si>
    <t>0, 0.03, 0.1, 0.3, 1.0, or 3.0% corresponding to approximately 0, 15, 50, 150, 500, or 1,500 mg/kg bw/day</t>
  </si>
  <si>
    <t>The results from the 3% dose level were not reported. At a 1.0% 5/5 male and 1/5 female rats died. No mortality occurred in rats receiving a dietary concentration of 0.3% and mean body weight depressions were 10.4 and 6.4% in male and female rats, respectively. A dietary concentration of 0.1% induced no deaths or mean body weight depression in either males or females. No carcinogenicity in the 2-year study in rats, but transitional-cell hyperplasia (kidney/renal pelvis) were seen in both low dose (0.15% or 75 mg/kg bw/day) and high dose (0.30% or 150 mg/kg bw/day) males and females while none were reported in controls. This was deemed to be compound-related.</t>
  </si>
  <si>
    <t>National Cancer Institute, Carcinogenesis, Technical Report Series No. 113, 1978. Bioassay of 2-Chloro-p-phenylenediamine sulfate for Possible carcinogenicity CAS No. 61702-44-1, NCI-CG-TR-113. Available from NTP at http://ntp.niehs.nih.gov/ntp/htdocs/lt_rpts/tr113.pdf</t>
  </si>
  <si>
    <t>142-04-1</t>
  </si>
  <si>
    <t>Aniline hydrochloride</t>
  </si>
  <si>
    <t>Aniline;hydrochloride; Aniline chloride; Anilinium chloride; Benzenamine, hydrochloride</t>
  </si>
  <si>
    <t>C6H8ClN</t>
  </si>
  <si>
    <t>C1=CC=C(C=C1)N.Cl</t>
  </si>
  <si>
    <t>1N,2N,3N,4N,5bY,6N,7N,9N,10N,23N,29Y,33N,34N,35aY,38N,39N,40N,41N,42N,43N,44N,45Y,46N,47N</t>
  </si>
  <si>
    <t>0, 0.03, 0.01, 0.3, or 1.0 % corresponding to approximately 0, 15, 50, 150, or 500 mg/kg bw/day</t>
  </si>
  <si>
    <t xml:space="preserve">At dietary concentrations of 0.3% or greater, black, granular and enlarged spleens were observed in both species. A dietary concentration of 0.3% produced no mean body weight depression, while a dietary concentration of 1.0% produced mean body weight depressions of 23 and 24% in male and female rats, respectively. Note: in the 2-year study in rats at 0.3% (LOEL in 56-day study) in male rats there were several types of mesenchymal tumors, primarily of the spleen, associated with administration of the compound. Hemangiosarcomas of the spleen and the combined incidence of fibrosarcomas and sarcomas NOS of the spleen were each statistically significant in male rats. The combined incidence of fibrosarcomas and sarcomas NOS of multiple body organs was also significant in male rats. The number of female rats having fibrosarcomas or sarcomas NOS of either the spleen alone or multiple organs of the body cavity was significantly associated with increased dietary concentration of aniline HCl. </t>
  </si>
  <si>
    <t>National Cancer Institute. Carcinogenesis. Technical Report Series No. 130, 1978. Bioassay of aniline hydrochloride for possible carcinogenicity (CAS No. 142-04-1) NCI-CG-TR-130. Available from NTP at http://ntp.niehs.nih.gov/ntp/htdocs/lt_rpts/tr130.pdf</t>
  </si>
  <si>
    <t>87-90-1</t>
  </si>
  <si>
    <t>Symclosene</t>
  </si>
  <si>
    <t>Trichloroisocyanuric acid; 1,3,5-Trichloro-1,3,5-triazinane-2,4,6-trione</t>
  </si>
  <si>
    <t>C3Cl3N3O3</t>
  </si>
  <si>
    <t>ClN1C(N(C(N(C1=O)Cl)=O)Cl)=O</t>
  </si>
  <si>
    <t>0, 400, 1200, 4000, or 8000 ppm. 4000 ppm is 435 mg/kg bw/day in males and 524 mg/kg bw/day in females and 1200 ppm is 114 mg/kg bw/day in males and 151 mg/kg bw/day in females (ECHA).</t>
  </si>
  <si>
    <t>Emaciation and death</t>
  </si>
  <si>
    <t xml:space="preserve">Animals treated with trichloro-s-triazinetrione at 4000 and 8000 ppm demonstrated laboured breathing, emaciation, accumulation of yellow material in the anogenital region, decreased activity and death. Deaths occurred as early as week 1 for some animals in animals treated with 4000 and 8000 ppm. A dosage related decrease in group mean body weight was noted for the 4000 ppm and 8000 ppm groups (males and females). A dosage related decrease was noted in average food consumption in males and females treated with 4000 ppm and 8000 ppm. A dosage related decrease in mean water consumption was noted in all groups. Urine volume and urine creatinine were significantly decreased in the high dose males, which may be due to decreased water consumption and mean body weight in this group. A statistically significant decrease in absolute liver weights at 8000 ppm was noted and was probably treatment related due to the decrease in body weight gains. ECHA NOAEL: 1200 ppm. </t>
  </si>
  <si>
    <t>Biava, 1980, 1981</t>
  </si>
  <si>
    <t>51580-86-0</t>
  </si>
  <si>
    <t>Troclosene sodium dihydrate</t>
  </si>
  <si>
    <t xml:space="preserve">Sodium dichloroisocyanurate dihydrate; Dichloroisocyanuric acid sodium salt dihydrate; Sodium dichloro-s-triazinetrione dihydrate; Sodium;1,5-dichloro-4,6-dioxo-1,3,5-triazin-2-olate;dihydrate
</t>
  </si>
  <si>
    <t>C3H4Cl2N3NaO5</t>
  </si>
  <si>
    <t>C1(=NC(=O)N(C(=O)N1Cl)Cl)[O-].O.O.[Na+]</t>
  </si>
  <si>
    <t>1N,2N,3N,4Y,5aY,6N,7aY,8N,11N,12N,13N,15N,17N,18Y,28N,47N</t>
  </si>
  <si>
    <t>EPA: 0, 400, 1200, 4000, or 8000 ppm corresponding to approximately 0, 100, 300, 1000, or 2000 mg/kg bw/day. NICNAS: 0, 400, 1200, 4000, or 8000 ppm (approximately 0, 62 187, 622, or 1240 mg/kg bw/day for males and approximately 0, 68, 203, 677, or 1350 mg/kg bw/day for females). ECHA: 0, 400, 1200, 4000, or 8000 ppm (males: 0, 42.7, 115.0, 429.1, or 866.0 mg/kg bw/day; females: 0, 55.2, 118.0 (or 178, unclear), 492.0, or 1459.1 mg/kg bw/day)</t>
  </si>
  <si>
    <t>Mortality and clinical signs</t>
  </si>
  <si>
    <t>EPA: (10/sex controls, 5/sex treated groups) Only two males and one female in the high-dose group survived until the end of the study; at 1000 mg/kg-day, four males and females each survived to the end of the study. Decreased body weights were seen at 1000 and 2000 mg/kg-day (statistically significant in males at 4 and 8 weeks). After 8 weeks of study, animals in the two highest dose groups showed compound-related signs, including labored breathing, emaciation, accummulation of yellow material on the anogenital regions, decreased defecation, and decreased activity. For some of the animals in the high-dose group, these signs were evident by week 1 of the study and were followed by death of the animals. No alterations in hematology and clinical chemistry tests were noted. The urinalysis showed decreased urine volume and urine creatinine in high-dose males. The robust summary did not provide the results of the gross examinations. LOAEL ~ 1000 mg/kg-day (based on mortality and clinical signs). Note: ECHA, NICNAS, and EPA all concluded a NOAEL of 1200 ppm. ECHA and the NICNAS Inventory (the Australian Inventory of Chemical Substances) had different dose levels in mg/kg bw/day compared to EPA. The lowest of all, the dose levels from ECHA, were used in reporting the NEL in mg/kg bw/day to err on the side of caution.</t>
  </si>
  <si>
    <t>88-74-4</t>
  </si>
  <si>
    <t>2-Nitroaniline</t>
  </si>
  <si>
    <t xml:space="preserve">o-Nitroaniline; Benzenamine, 2-nitro-; 2-Nitrobenzenamine
</t>
  </si>
  <si>
    <t>[N+](=O)([O-])C1=C(C=CC=C1)N</t>
  </si>
  <si>
    <t>0, 50, 150, or 450 mg/kg bw/day 7 days/week. 
Males: from 4 weeks prior to mating, during mating, gestation of the females: i.e: 9 weeks. Females: from 4 weeks prior to mating, during mating, gestation and lactation periods until post-partum day 3. Approximately 9 weeks.</t>
  </si>
  <si>
    <t>OECD: The substance caused neither teratogenic nor fertility effects, but did cause developmental effects due to pups lethality at 450 mg/kg bw/day where a maternal body weight decrease occurred. The NOAEL for developmental effects was 150 mg/kg bw/day and the maternal NOAEL was set at 50 mg /kg bw/day. Body weights: significant reduction in body weight were observed at several weighing times in the high- and mid-dose groups during the treatment and terminal body weight was observed in high-dose males. Litter size and litter weight were statistically significantly reduced on day 4 post-partum in the high-dose group when compared to controls, while a statistically significant increase in cumulative loss was also observed in the same group. In addition, a statistically significant increase in male pup death was observed in the high-dose group compared to controls. EPA: "Although, OECD/SIDS (2003) identify a NOAEL of 50 mg/kg-day and LOAEL of 150 mg/kg-day for general toxicity in parental animals (apparently based on decreased body weight during treatment) and offspring (apparently based on gross pathological findings in the liver), a body weight changes by 5−6% is usually not considered biologically significant. In addition, the sporadically occurred incidences of abnormal liver pathology in the mid- and high-dose groups without statistical significance was not necessarily treatment related. Based on these considerations, the high dose of 450 mg/kg-day, which caused a 15% reduction in dam body weight gain and induced clinical signs (piloerection, salivation, and matted fur), is considered a LOAEL for maternal toxicity, and the mid-dose of 150 mg/kg-day is the NOAEL. Based on the increased pup mortality and reduced litter weight in the high-dose group, the reproductive NOAEL is 150 mg/kg-day and LOAEL is 450 mg/kg-day."</t>
  </si>
  <si>
    <t>Sisti, 2001</t>
  </si>
  <si>
    <t>14277-97-5</t>
  </si>
  <si>
    <t>Domoic acid</t>
  </si>
  <si>
    <t>3S,4S)-4-[(2Z,4E,6R)-6-Carboxy-2,4-heptadien-2-yl]-3-(carboxymethyl)-L-proline; (2S,3S,4S)-4-[(2Z,4E,6R)-6-carboxyhepta-2,4-dien-2-yl]-3-(carboxymethyl)pyrrolidine-2-carboxylic acid</t>
  </si>
  <si>
    <t>C15H21NO6</t>
  </si>
  <si>
    <t>C[C@H](/C=C/C=C(/C)\[C@H]1CN[C@@H]([C@H]1CC(=O)O)C(=O)O)C(=O)O</t>
  </si>
  <si>
    <t>0, 0.1, or 5 mg/kg bw/day given daily</t>
  </si>
  <si>
    <t xml:space="preserve">The male serum CK (creatine kinase) was significantly lower in the high-dose group. The consequences of the reduced CK level in the high-dose males remains unexplained but is probably of little biological significance. Electron microscopy analyses revealed hippocampal ultrastructural changes (especially in the CA3 region), e.g. cytoplasmic vacuolization of neurons and astrocytes, and mitochondrial damage to the pyramidal cells, in the high-dose group (Pulido, 2008). EFSA NOAEL: 0.1 mg/kg bw/day. </t>
  </si>
  <si>
    <t>Truelove et al., 1996</t>
  </si>
  <si>
    <t>6-Chlorofructose</t>
  </si>
  <si>
    <t>(3S,4S,5S)-6-chloro-1,3,4,5,6-pentahydroxyhexan-2-one; 6-Chloro-D-fructose</t>
  </si>
  <si>
    <t>C6H11ClO6</t>
  </si>
  <si>
    <t>ClC([C@H]([C@H]([C@@H](C(CO)=O)O)O)O)O</t>
  </si>
  <si>
    <t>0, 3, or 9 mg/kg bw/day for 10 weeks daily or 27 mg/kg bw/day for 4 weeks</t>
  </si>
  <si>
    <t>Males receiving 27 mg/kg bw/day became infertile for the entire treatment period (4 weeks), but regained their fertility within the first 7 days of recovery period. Females mated by males of the 9 mg/kg bw/day dose group showed a reduction in the number of implantation sites, indicating a possible decrease in male fertility. The fertility of males of the 3 mg/kg bw/day dose group was not affected.</t>
  </si>
  <si>
    <t>Tesh et al., 1984</t>
  </si>
  <si>
    <t>92623-83-1</t>
  </si>
  <si>
    <t>Pravadoline</t>
  </si>
  <si>
    <t>(4-Methoxyphenyl)-[2-methyl-1-(2-morpholin-4-ylethyl)indol-3-yl]methanone</t>
  </si>
  <si>
    <t>C23H26N2O3</t>
  </si>
  <si>
    <t>CC1=C(C2=CC=CC=C2N1CCN3CCOCC3)C(=O)C4=CC=C(C=C4)OC</t>
  </si>
  <si>
    <t>0, 32, 100, or 300 mg/kg bw/day to F0 male rats for 71 days and to F0 female rats 14 days prior to cohabitation and then during a 14-day cohabitation period. Treatment of females continued through day 19 of pregnancy, parturition and through day 20 of lactation.</t>
  </si>
  <si>
    <t>Reproductive and developmental</t>
  </si>
  <si>
    <t>Administration of 300 mg base/kg to F0 rats resulted in an increased incidence of wavy or bulbous ribs in F1 fetuses, an increased duration of pregnancy, and an increase in early neonatal mortality of F1 progeny. The
abnormalities noted are consistent with the phannacologic action of a cyclooxygenase inhibitor such as
pravadoline, which would decrease
prostaglandin synthesis in the pregnant rat.</t>
  </si>
  <si>
    <t>Dennis et al., 1990</t>
  </si>
  <si>
    <t xml:space="preserve">Dennis, M., Bradford, J., Brown, G., &amp; Blazak, W. F. (1990). A three generation study in rats with pravadoline administered orally. Teratology, 41, 548-549. </t>
  </si>
  <si>
    <t>704-00-7</t>
  </si>
  <si>
    <t>1,2-Diacetylbenzene</t>
  </si>
  <si>
    <t>CC(=O)C1=C(C=CC=C1)C(C)=O</t>
  </si>
  <si>
    <t>0, 10 mg/kg 4 days a week for 11 weeks, or 20 mg/kg 4 days a week for 6 weeks. Dosing schedule adjusted dose levels are 0, 5.7, or 11 mg/kg bw/day.</t>
  </si>
  <si>
    <t>Neurological and body weight</t>
  </si>
  <si>
    <t>Rats treated with 10 or 20 mg/kg bw developed hyperactivity after each injection. They also exhibited a blue discoloration of skin and urine and also hair at the injection site. A significant reduction in weight gain was observed in the 20 mg/kg group. Deaths occured in the high dose group. At 20 mg/kg severe weakness in hind limbs and disturbance in gait were observed along with foot drop and muscle atrophy. Around the 6th week, rats developed complete paralysis of hind limbs and treatment was stoped because of the excessively poor condition. In the low dose group, rats exhibited decreased weight gain and weakness, but not paralysis. At necropsy, internal organs appeared bluish and brain and nerves showed blue-grey color.</t>
  </si>
  <si>
    <t>Gagnaire et al., 1991</t>
  </si>
  <si>
    <t xml:space="preserve">Gagnaire, F., Ensminger, A., Marignac, B., &amp; De Ceaurriz, J. (1991). Possible involvement of 1, 2‐diacetylbenzene in diethylbenzene‐induced neuropathy in rats. Journal of applied toxicology, 11(4), 261-268.
</t>
  </si>
  <si>
    <t>156-59-2</t>
  </si>
  <si>
    <t>cis-1,2-Dichloroethylene</t>
  </si>
  <si>
    <t>(Z)-1,2-Dichloroethylene</t>
  </si>
  <si>
    <t>C(=C\Cl)\Cl</t>
  </si>
  <si>
    <t>0, 32, 97, 291, or 872 mg/kg bw/day</t>
  </si>
  <si>
    <t>Terminal body weights in male rats at the two highest dose groups were lower than controls by 10–11%. Absolute liver weights were statistically significantly increased by 10, 15 and 24% in female rats at doses of 97, 291 and 872 mg/kg-day, respectively. Relative liver weights were statistically significantly increased in a dose-related manner in males and females. The increases were 15, 17, and 32% for males and 14, 19, and 30% for females at 97, 291, and 872 mg/kg-day, respectively. This, in light of the negative histopathology findings, may reflect hypertrophy and hyperplasia. Statistically significant increases in relative kidney weights were recorded in male rats in all dose groups (14, 19, 19, and 27% at 32, 97, 291, and 872 mg/kg-day, respectively). Increases in relative kidney weight may be due at least in part to decreased body weight gain. Blood urea nitrogen (BUN) levels were significantly decreased (40%) at the highest dose in males. NOAEL: Males: none, Females: 32 mg/kg bw/day.</t>
  </si>
  <si>
    <t>McCauley et al., 1995, 1990</t>
  </si>
  <si>
    <t>25973-55-1</t>
  </si>
  <si>
    <t>Phenol, 2-(2H-benzotriazol-2-yl)-4,6-bis(1,1-dimethylpropyl)-</t>
  </si>
  <si>
    <t>2-(Benzotriazol-2-yl)-4,6-bis(2-methylbutan-2-yl)phenol;UV 328; 2-(2H-Benzotriazol-2-yl)-4,6-ditertpentylphenol</t>
  </si>
  <si>
    <t>C22H29N3O</t>
  </si>
  <si>
    <t>N=1N(N=C2C1C=CC=C2)C2=C(C(=CC(=C2)C(CC)(C)C)C(CC)(C)C)O</t>
  </si>
  <si>
    <t xml:space="preserve">0, 100, 200, 400, 800, or 1600 ppm equivalent to 0, 10, 19, 40, 81, or 173 mg/kg bw/day (ECHA)
</t>
  </si>
  <si>
    <t xml:space="preserve">Significant growth depression of 15-20% occurred only at the highest feeding level (1600 ppm) in males. Haemoglobin content and packed cell volume showed a distinct dose-related decrease of up to 11% (for both parameters) in males at feeding levels of 200 ppm and above. Microscopic examination of the livers after 90 days of exposure revealed hepatic damage at all dose levels in males and females, which decreased in severity with decreasing dietary levels of the test substance. Foci of necrosis were occasionally present in males, and in smaller number in females, at the 800 and 1600 ppm feeding levels. Even at the lowest level of 100 ppm the livers were slightly abnormal. Microscopic examination of kidneys revealed tubular nephrosis at the two highest feeding levels in males. Relative testicle weights were increased at the three highest dose levels. Relative thyroid weights of all test groups were higher than those of the controls in both sexes and increased with increasing dose levels of test substance. EPA: NOAEL: 100 ppm. ECHA: no NOAEL. OECD NOAEL: 100 ppm. Note: 90-day study in dogs yielded only a LOAEL of 15 mg/kg bw/day, no NEL.
</t>
  </si>
  <si>
    <t>Til et al., 1968</t>
  </si>
  <si>
    <t>110-13-4</t>
  </si>
  <si>
    <t>2,5-Hexanedione</t>
  </si>
  <si>
    <t>Acetonylacetone; Hexane-2,5-dione; Acetonyl acetone; 1,2-Diacetylethane</t>
  </si>
  <si>
    <t>O=C(C)CCC(=O)C</t>
  </si>
  <si>
    <t>1N,2N,3N,4N,6N,7N,9N,10N,23Y,24N,25N,26bY,27N,28dY</t>
  </si>
  <si>
    <t>Sprague-Dawley [Charles River COBS, CD (SD) BR]</t>
  </si>
  <si>
    <t>6.6 mmol/kg by gavage, once daily, 5 days/week corresponding to approximately 0.54 mg/kg bw/day</t>
  </si>
  <si>
    <t>Multiple (Neurotoxicity)</t>
  </si>
  <si>
    <t>Neurotoxin that produced significant body weight loss. Histopathology of the testicular tissue revealed atrophy of the germinal epithelium. 2,5-Hexanedione caused morphological changes indicative of giant axonal neuropathy which included multifocal axonal swellings, adaxonal myelin infoldings, and paranodal myelin retraction. Time to onset of neurotoxicity was 16.8 days. (Only males were tested.)</t>
  </si>
  <si>
    <t>Krasavage et al., 1980</t>
  </si>
  <si>
    <t>Krasavage, W. J., O'Donoghue, J. L., DiVincenzo, G. D., &amp; Terhaar, C. J. (1980). The relative neurotoxicity of methyl-n-butyl ketone, n-hexane and their metabolites. Toxicology and applied pharmacology, 52(3), 433-441.</t>
  </si>
  <si>
    <t>502-56-7</t>
  </si>
  <si>
    <t xml:space="preserve">5-Nonanone </t>
  </si>
  <si>
    <t>Nonan-5-one, dibutyl ketone, butyl ketone</t>
  </si>
  <si>
    <t>O=C(CCCC)CCCC</t>
  </si>
  <si>
    <t>Sprague-dawley [Charles River COBS, CD(SD)BR]</t>
  </si>
  <si>
    <t xml:space="preserve">0, 233, 1000, or 2000 mg/kg 5 days/week. Dosing schedule (5/7) adjusted dose levels are 0, 166, 714.3, or 1429 mg/kg bw/day. </t>
  </si>
  <si>
    <t>Neuropathologic</t>
  </si>
  <si>
    <t>5NON was notably toxic at 2000 mg/kg: significantly decreased body weight and food consumption was reported at this level along with periferal neuropathy, adipose tissue atropy and atrophy of the sceletal muscle. At 1000 mg/kg no obvious clinical neuropathy, but reduced weight gain reported despite of unaffected food consumption. Atrophy of adipose tissue and hindlimb musculature, and giant axonal neuropathy on neuropathologic examination. At 233 mg/kg minor adverse effects were observed. Neuropathologic changes were mild and included increased infolding of axonal myelin, myelin ovoid formation, remyelination, or axonal swelling in three of five rats. No “giant” axonal swellings were detected.</t>
  </si>
  <si>
    <t>O'Donoghue, J. L., Krasavage, W. J., DiVincenzo, G. D., &amp; Ziegler, D. A. (1982). Commercial-grade methyl heptyl ketone (5-methyl-2-octanone) neurotoxicity: Contribution of 5-nonanone. Toxicology and applied pharmacology, 62(2), 307-316.</t>
  </si>
  <si>
    <t>98-95-3</t>
  </si>
  <si>
    <t>Nitrobenzene</t>
  </si>
  <si>
    <t>C1=CC=C(C=C1)[N+](=O)[O-]</t>
  </si>
  <si>
    <t>0, 9.38, 18.75, 37.5, 75, or 150 mg/kg bw/day</t>
  </si>
  <si>
    <t>9/10 male and 3/10 female rats at the 150 mg/kg/day dose level died prior to study completion. Statistically significant liver and kidney weight increase in both sexes and testis weight decrease in male F344 rats. There is evidence that nitrobenzene is a male reproductive toxicant. However, a significant effect on testis weight in males was seen only at the two highest doses in rats (75 and 150 mg/kg-day), accompanied by up to 90% lethality. Statistically significant changes were observed in hematologic parameters in rats, including dose-dependent decreases in hematocrit (Hct), hemoglobin (Hb), and red blood cell (RBC) count and dose-dependent increases in reticulocyte counts and methemoglobin (metHb). In males, these changes achieved statistical significance compared with controls at a dose of 9.38 mg/kg-day for metHb and Hb and 18.75 mg/kg-day for the other parameters. In females, the changes achieved statistical significance compared with controls at 37.5 mg/kg-day and above for RBC count and at 9.38 mg/kg-day for the other parameters. Histopathologic examination revealed splenic congestion. Clinical signs of toxicity, such as ataxia, head tilt, lethargy, and trembling, were evident, mostly in animals receiving 150 mg/kg-day and, to a lesser extent, 75 mg/kg-day.</t>
  </si>
  <si>
    <t>534-52-1</t>
  </si>
  <si>
    <t xml:space="preserve">2-Methyl-4,6-dinitrophenol </t>
  </si>
  <si>
    <t>4,6-Dinitro-o-cresol; DNOC; Antinonnin; Sinox</t>
  </si>
  <si>
    <t>C7H6N2O5</t>
  </si>
  <si>
    <t>CC1=CC(=CC(=C1O)[N+](=O)[O-])[N+](=O)[O-]</t>
  </si>
  <si>
    <t>0, 50, 100, 200, or 400 ppm equivalent to approximately 0, 4.6, 9.2, 18.4, or 36.9 mg/kg bw/day for males and 0, 5.1, 10.3, 20.5, or 41.0 mg/kg bw/day for females (EPA).</t>
  </si>
  <si>
    <t>Multiple (metabolic and endocrine)</t>
  </si>
  <si>
    <t xml:space="preserve">At the highest dose level of 400 mg/kg, 5/20 animals died. Also at 100 and 200 mg/kg, one and two animals died, respectively. There was a strong inhibition of growth, especially with 400 mg/kg, but also with 200 mg/kg compared to the control group. The food consumption and food efficiency was reduced at 400 mg/kg and less so at 200 mg/kg. The body temperature was also lower at 400 mg/kg. In the blood, an increase of hemoglobin, hematocrit, MCV, and MCH was found at 100, 200, and 400 mg/kg. The number of erythrocytes was increased only at 400 mg/kg. Total leucocyte and lymphocyte counts were decreased at 400 mg/kg. The activity of SPGT was sharply increased at 400 mg/kg. The concentration o glucose in the blood was increased at 200 and 400 mg/kg and that of urea at 200 and 400 mg/kg and in the male animals also at 100 mg/kg. The protein content in the blood was also decreased at 400 mg/kg. Pyruvate, T3, and T4 were decreased at all dose levels. In the liver, the activity of glucose-6-phosphate dehydrogenase was clearly decreased at 400 mg/kg and to a lesser extent at 100 and 200 mg/kg. Of the relative organ weights, the heart, brain, liver, kidneys, spleen, adrenals (males only), and thyroid were increased, while the thymus, uterus, ovaries, testes, and prostate were decreased. The increases in the relative weight of the brain, liver, and kidneys were also found at 200 mg/kg. The relative liver weight showed a tendency to an increase at 100 mg/kg. Histopathologically, a number of effects were found at the highest dose level. The main organs that were affected are the pituitary gland, thyroid, pancreas, adrenals, ovaries, uterus, testes, and prostate. Also the lymphoid organs like the spleen, lymph nodes, and thymus were underdeveloped. The most sensitive effects appeared to be the decreased concentrations of pyruvate and thyroid hormones in blood. Because these effects were present at all dose levels, the no effect level was less than 50 mg/kg, corresponding to less than 2.5 mg/kg bw/day. </t>
  </si>
  <si>
    <t>Den Tonkelaar et al., 1983</t>
  </si>
  <si>
    <t>1397-94-0</t>
  </si>
  <si>
    <t>Antimycin A</t>
  </si>
  <si>
    <t>[(2R,3S,6S,7R,8R)-3-[(3-formamido-2-hydroxybenzoyl)amino]-8-hexyl-2,6-dimethyl-4,9-dioxo-1,5-dioxonan-7-yl] 3-methylbutanoate</t>
  </si>
  <si>
    <t>C28H40N2O9</t>
  </si>
  <si>
    <t>CCCCCCC1C(C(OC(=O)C(C(OC1=O)C)NC(=O)C2=C(C(=CC=C2)NC=O)O)C)OC(=O)CC(C)C</t>
  </si>
  <si>
    <t>1N,2N,3N,4N,6N,7N,9N,10Y,11Y. Carboxylic acid: 1bY (Class I). Cyclic diester: 12N,13N,15N,16N,17N,18bY,28N,47N (Class IV)</t>
  </si>
  <si>
    <t>0, 0.5, 5, or 10 mg/kg bw/day from Day 0 until Day 41 and 0, 0.5, 10 and 20 mg/kg bw/day from Day 42 until study termination</t>
  </si>
  <si>
    <t>Intestine</t>
  </si>
  <si>
    <t xml:space="preserve">The neutrophil in the high-dose females was significantly higher (145%) than that of the control group but this finding was not corroborated by gross or microscopic pathology and was not considered toxicologically significant. In Group II (0.5 mg/kg) animals, diarrhea in one male on days 31 and 32 and soft feces in 3 females on eight days (Days 33, 40, 41, 86-90) were observed. In both Groups III and IV (5 and 10 mg/kg) animals, increasing incidence of diarrhea or soft feces were observed when compared to the control or Group II animals. The LOAEL was 0.5 mg/kg/day based on occurrence of increased incidence of diarrhea or soft feces. The NOAEL was not established. Although there was a change in dosage from 5 and 10 to 10 and 20 mg/kg on day 42 onward, the effect of the chemical on the intestinal flora occurred prior to the changes in dosages. </t>
  </si>
  <si>
    <t>Kuhn, 2001</t>
  </si>
  <si>
    <t>100-64-1</t>
  </si>
  <si>
    <t>Cyclohexanone, oxime</t>
  </si>
  <si>
    <t xml:space="preserve"> N-cyclohexylidenehydroxylamine</t>
  </si>
  <si>
    <t>C1(CCCCC1)=NO</t>
  </si>
  <si>
    <t>0, 0.25, 2.5, or 25 mg/kg bw, 5 times a week for 13 weeks. Dosing schedule (5/7) adjusted dose levels: 0, 0.18, 1.8, or 17.9 mg/kg bw/day</t>
  </si>
  <si>
    <t>Multiple (hemolytic)</t>
  </si>
  <si>
    <t xml:space="preserve">All males survived to the end of the study; three of 20 females in the 25 mg/kg group died before the end of the study. Males were observed with clinical signs of toxicity that included persistent red nasal discharge (at 25 mg/kg only), chromodacryorrhea and swollen conjunctiva (at 2.5 and 25 mg/kg), and corneal opacity (at all dose levels). Dose-related anisocytosis, poikilocytosis, elevated osmotic red blood cell fragility, and a greater incidence of Howell-Jolly bodies were observed. Splenomegaly was noted at necropsy, and histopathologic examination showed erythroid hyperplasia in the bone marrow and spleen and increased hemosiderin pigment deposition in the spleen. Dose- and time-related decreases in red blood cell count and hemoglobin, and increases in mean corpuscular volume, reticulocytes, nucleated erythrocytes, and white blood cells occurred in both sexes. Although these alterations were statistically significant mostly in the 25 mg/kg group, by the end of the study the increase in reticulocytes was significant all the way down to the low dose in the males. The only significant alteration in organ weights was a dose-related increase in both absolute and relative kidney weight in females at the end of the study. This increase was statistically significant only in the 25 mg/kg group. 
</t>
  </si>
  <si>
    <t>Gad et al., 1985</t>
  </si>
  <si>
    <t>Gad, S. C., Derelanko, M. J., Powers, W. J., Mulder, S., Gavigan, F., &amp; Babich, P. C. (1985). Toxicity of cyclohexanone oxime: II. Acute dermal and subchronic oral studies. Fundamental and Applied Toxicology, 5(1), 128-136.</t>
  </si>
  <si>
    <t>140-67-0</t>
  </si>
  <si>
    <t>Estragole</t>
  </si>
  <si>
    <t>4-Allylanisole; p-Allylanisole; 1-Methoxy-4-prop-2-enylbenzene</t>
  </si>
  <si>
    <t>COC1=CC=C(C=C1)CC=C</t>
  </si>
  <si>
    <t xml:space="preserve">0, 37.5, 75, 150, 300, or 600 mg/kg by gavage, 5 days per week. Dosing schedule (5/7) adjusted dose levels are 0, 26.8, 53.6, 107, 214, or 429 mg/kg bw/day.
</t>
  </si>
  <si>
    <t>Mean body weights and mean body weight gains of the 300 and 600 mg/kg groups were significantly less than those of the vehicle control groups. Males: Significantly decreased hematocrit and hemoglobin at 300 mg/kg and above, significantly increased erythrocytes at 600 mg/kg, significantly decreased mean cell volume at 75 mg/kg and above, significantly decreased mean cell hemoglobin at 300 mg/kg and above, significantly increased platelets at 37.5 mg/kg and above, significantly increased alanine aminotransferase at 300 mg/kg and above and alkaline phosphatase and sorbitol dehydrogenase at 600 mg/kg, significantly increased bile salts at 37.5 mg/kg and above, significantly increased iron binding capacity at 300 mg/kg and above. Females: significantly decreased hematocrit and hemoglobin at 600 mg/kg, significantly increased erythrocytes at 600 mg/kg, significantly decreased mean cell hemoglobin and mean cell hemoglobin concentration at 300 mg/kg and above, significantly increased platelets at 75 mg/kg and above, significantly increased alanine aminotransferase at 600 mg/kg, significantly increased sorbitol dehydrogenase at 300 mg/kg and above, significantly increaed bile salts at 75 mg/kg and above, significantly decreased iron at 300 and above and significantly increased iron binding capacity at 600 mg/kg. Blood changes:  An iron profile such as this would be consistent with an iron deficiency. Changes in liver enzymes: The increased serum activities of liver enzymes would suggest increased hepatocellular leakage and could be consistent with morphological liver changes (e.g., chronic inflammation) observed in this study. Absolute and relative liver weights of all dosed groups were increased compared to those of the vehicle control groups, and the increases were statistically significant for 300 and 600 mg/kg males and for 75 mg/kg or greater females. Relative kidney weights were significantly increased in all dosed groups of male rats and in 75 mg/kg or greater females. The absolute and relative testis weights of 300 and 600 mg/kg males were significantly decreased. Relative lung weights of all dosed groups of males were significantly greater than those of the vehicle controls, but differences in absolute lung weights were not dose related. Gross lesions were observed in the liver of both sexes and the kidney of male rats; the lesions were observed primarily in the 300 and 600 mg/kg groups. Gross lesions of the liver included mottled discoloration, enlargement (males), increased granular appearance, and tan discoloration of the right anterior and posterior lobes (males). The kidneys of 600 mg/kg males had focal dark discolorations. Two 600 mg/kg male rats had multiple cholangiocarcinomas in the liver; a third had a hepatocellular adenoma. All 600 mg/kg males had cholangiofibrosis. All males given 75 mg/kg or greater and all females given 150 mg/kg or greater had hepatocellular hypertrophy, and the severity increased with increasing dose. Incidences of bile duct hyperplasia, oval cell hyperplasia, and chronic periportal inflammation of the liver were significantly increased in all dosed groups, and the severities of these lesions were generally increased in the 300 and 600 mg/kg groups. Bile duct hyperplasia consisted of multifocal proliferations of small bile ducts within portal areas. Incidences of basophilic focus were increased in 75 mg/kg females while both basophilic and mixed cell foci were significantly increased in rats administered 150 mg/kg or greater. Incidences of eosinophilic focus were significantly increased in 300 and 600 mg/kg males and 600 mg/kg females. Incidences of renal tubule papillary mineralization were increased in 150 mg/kg males and were significantly increased in 300 and 600 mg/kg males; incidences of papillary mineralization were increased in 75, 100 and 300 mg/kg females and significantly increased in 600 mg/kg females. Incidences of degeneration of the olfactory epithelium in the nose were significantly increased in 300 and 600 mg/kg males and females. Incidences of hypertrophied chromophobe cells in the pars distalis of the pituitary gland were significantly increased in 300 and 600 mg/kg males. Cytoplasmic alteration (decreased cytoplasmic granulation) in the serous portion of the submandibular salivary gland occurred in all 75 mg/kg or greater rats. Incidences of atrophy of the gastric glands in the stomach were significantly increased at 150 mg/kg or greater, and severities increased with increasing dose. Incidences of bilateral degeneration of the germinal epithelium in the testes and bilateral hypospermia of the epididymis were significantly increased in 300 and 600 mg/kg males.</t>
  </si>
  <si>
    <t>National Toxicology Program Toxicity Report series Number 82. NTP Technical Report on the 3-Month Toxicity Studies of Estragole (CAS No. 140-67-0) Administered by Gavage to F344/N Rats and B6C3F1 Mice. Available from NTP at http://ntp.niehs.nih.gov/ntp/htdocs/st_rpts/tox082.pdf</t>
  </si>
  <si>
    <t>99-99-0</t>
  </si>
  <si>
    <t>4-Nitrotoluene</t>
  </si>
  <si>
    <t>1-Methyl-4-nitrobenzene; p-Nitrotoluene</t>
  </si>
  <si>
    <t>CC1=CC=C(C=C1)[N+](=O)[O-]</t>
  </si>
  <si>
    <t>0, 625, 1250, 2500, 5000, or 10000 ppm corresponding to, 0, 42, 82, 165, 342, or 723 mg/kg bw/day in males and 0, 44, 82, 164, 335, or 680 mg/kg bw/day in females</t>
  </si>
  <si>
    <t>Final mean body weight of animals at 5000 ppm and above were significantly decreased in both sexes. Feed consumption was also decreased.In male rats, 2u-globulin nephropathy was seen in all dosed groups. This type of nephropathy is species and gender specific and therefore not of relevance for humans. In the spleen, most of exposed male and female rats had increases in the incidences of
hematopoiesis, hemosiderin deposition and/or congestions at ≥ 625 ppm. High, systemically toxic doses induced degeneration of the testis in males (at 10,000 ppm), and an increase in the length of the estrous cycle in females (at 10,000 ppm). Thus a NOAEL for systemic toxicity could not be derived, The LOAEL is 625 ppm.</t>
  </si>
  <si>
    <t>70-30-4</t>
  </si>
  <si>
    <t>Hexachlorophene</t>
  </si>
  <si>
    <t>Nabac; 3,4,6-Trichloro-2-[(2,3,5-trichloro-6-hydroxyphenyl)methyl]phenol</t>
  </si>
  <si>
    <t>C13H6Cl6O2</t>
  </si>
  <si>
    <t>C1=C(C(=C(C(=C1Cl)Cl)CC2=C(C(=CC(=C2Cl)Cl)Cl)O)O)Cl</t>
  </si>
  <si>
    <t>0, 30, 60, or 120 ppm sorresponding to 0.75, 1.5, or 3.0 mg/kg bw/day</t>
  </si>
  <si>
    <t>The principal effects noted were swollen salivary glands, dry mouth, and status spongiosis in the brain, optic nerve, spinal cord and sciatic nerve at all dose levels tested. A NOEL for this study was not established.</t>
  </si>
  <si>
    <t>Nationwide Chemical Corporation, 1974</t>
  </si>
  <si>
    <t>108-42-9</t>
  </si>
  <si>
    <t>m-Chloroaniline</t>
  </si>
  <si>
    <t>3-Chloroaniline; 3-Chlorobenzenamine; 3-Chlorophenylamine</t>
  </si>
  <si>
    <t>C6H6ClN</t>
  </si>
  <si>
    <t>C1=CC(=CC(=C1)Cl)N</t>
  </si>
  <si>
    <t>0, 10, 20, 40, 80, or 160 mg/kg bw 5 days a week. Dosing schedule (5/7 adjusted dose levels are 0, 7.1, 14, 29, 57, or 114 mg/kg bw/day.</t>
  </si>
  <si>
    <t>Hejtmancik et al., 2002</t>
  </si>
  <si>
    <t>Hejtmancik, M. R., Trela, B. A., Kurtz, P. J., Persing, R. L., Ryan, M. J., Yarrington, J. T., &amp; Chhabra, R. S. (2002). Comparative gavage subchronic toxicity studies of o-chloroaniline and m-chloroaniline in F344 rats and B6C3F1 mice. Toxicological Sciences, 69(1), 234-243.</t>
  </si>
  <si>
    <t>633-96-5</t>
  </si>
  <si>
    <t>C.I. Acid Orange 7</t>
  </si>
  <si>
    <t>Sodium;4-[(2-hydroxynaphthalen-1-yl)diazenyl]benzenesulfonate; Acid Orange A; Acid orange 7; Orange II</t>
  </si>
  <si>
    <t>[Na+].OC1=C(N=NC2=CC=C(C=C2)S([O-])(=O)=O)C2=CC=CC=C2C=C1</t>
  </si>
  <si>
    <t>1N,2N,3N,4Y,5aY,6N,7N,9N,10N,23N,29Y,33N,34N,35N,47a(ii)Y. Sulfonate fragment: 35aY,38N,39N,40N,41N,42N,43N,44N,45Y,46N,47cY (Class II), binuclear fragment: 35bY,36aY,37N,47N(Class IV)</t>
  </si>
  <si>
    <t>ECHA states that the NOAEL is 2.5 mg/kg bw/day, but then goes on stating that "It should be noted that at this dose, some slight early haematological effects (increased met-haemoglobin levels in males and increased reticulocytes count) are already observed. Even if there are in the upper limits of the historical control values, this finding could be test article related. Therefore, the dose of 2.5 mg/kg bw /day is considered as the LOAEL." Scientific Committee on onsumer Safety: Changes in hematology were evident in males treated with 5 and 10 mg/kg bw/day. Changes in hematological parameters consisted in increased methemoglobin levels in males up to 2.5 mg/kg bw/day and females up to 5 mg/kg bw/day, decreased hemoglobin levels in males (5 and 10 mg/kg bw/day) increased reticulocyte counts (relative and absolute) in all test article treated males and a general shift towards high fluorescent reticulocytes in high-dosed males. The changes noted in methemoglobin levels and reticulocte counts in males treated with 2.5 mg/kg bw/day were within the upper levels of the historical control data. When compared with similarly high values at 5 mg/kg bw/day, there was no correlation to pathomorphological (extramedullary hemopoiesis in the spleen) or other hematological parameters at 2.5 mg/kg bw/day. In males treated with 10 mg/kg bw/day, increased organ/body weight ratio in the spleen was noted, which correlated to microscopic findings (extramedullary hemopoiesis) in the spleen in all animals treated with 5-10 mg/kg bw/day. No test article-related macroscopic findings were observed during necropsy. With regard to the results obtained in this study, especially to changes in the hematological parameters of males, the No Observed Adverse Effect Level (NOAEL) of Acid Orange 7 was considered to be in the general range of around 2.5 mg/kg bw/day. This dose led to borderline effects on methemoglobin and reticulocytes counts without concurrent effects on the spleen. Conclusion: The NOAEL for females was set to 2.5 mg/kg bw/ day by the study authors. SCCS comment: It should be noted that at this dose, some slight early hematological effects (increased met-hemoglobin levels in males and increased reticulocytes count) have been observed. Even if they are in the upper limits of the historical control values, this finding could be test article related. Therefore, the dose of 2.5 mg/kg bw /day is considered as the LOAEL.</t>
  </si>
  <si>
    <t>Hamann et al., 2000</t>
  </si>
  <si>
    <t>H.J. Hamann, D. Richard, N. Robert, C. Knuppe, 13-week oral toxicity (gavage) study in rat with D&amp;C Orange 4 (C.I. 15510), RCC Project No. 736312, Test Report, Itingen /CH; 2000. Available from the Scientific Committee on Consumer Safety (SCCS) (2014) Acid Orange 7 at https://ec.europa.eu/health/scientific_committees/consumer_safety/docs/sccs_o_158.pdf and from ECHA at https://echa.europa.eu/mt/registration-dossier/-/registered-dossier/16539/7/6/2</t>
  </si>
  <si>
    <t>5589-96-8</t>
  </si>
  <si>
    <t xml:space="preserve">Bromochloroacetic acid </t>
  </si>
  <si>
    <t>2-Bromo-2-chloroacetic acid; Chlorobromoacetic acid</t>
  </si>
  <si>
    <t>C2H2BrClO2</t>
  </si>
  <si>
    <t>C(C(=O)O)(Cl)Br</t>
  </si>
  <si>
    <t>0, 62.5, 125, 250, 500, or 1,000 mg/L equivalent to average daily doses of approximately 0, 8, 16, 32, 65, or 125 mg/kg to males and 0, 8, 17, 35, 70, or 140 mg/kg to females</t>
  </si>
  <si>
    <t>Liver and spleen</t>
  </si>
  <si>
    <t>Mean body weight gains of females exposed to 250 mg/L or greater were significantly decreased. Liver weights of 1,000 mg/L males and all exposed groups of females were significantly increased. All males and females exposed to 500 or 1,000 mg/L had periportal cytoplasmic vacuolization. In the spleen, there were increased incidences of hematopoietic cell proliferation in 62.5, 125, and 250 mg/L males and 125 and 1,000 mg/L females.</t>
  </si>
  <si>
    <t>NTP, 2009</t>
  </si>
  <si>
    <t xml:space="preserve">National Toxicology Program. (2009). Toxicology and carcinogenesis studies of bromochloroacetic acid (CAS No. 5589-96-8) in F344/N rats and B6C3F1 mice (drinking water studies). National Toxicology Program technical report series, (549), 1-269. Available from NTP at https://ntp.niehs.nih.gov/ntp/htdocs/lt_rpts/tr549.pdf </t>
  </si>
  <si>
    <t>109-09-1</t>
  </si>
  <si>
    <t>2-Chloropyridine</t>
  </si>
  <si>
    <t>C5H4ClN</t>
  </si>
  <si>
    <t>ClC1=NC=CC=C1</t>
  </si>
  <si>
    <t xml:space="preserve">0, 10, 30, 100, 300,
or 1,000 ppm equal to average daily doses of approximately 1, 3, 9, 25, or 65 mg/kg bw to male rats, 1, 3, 9, 27, or 70 mg/kg bw to female rats </t>
  </si>
  <si>
    <t>All rats survived to the end of the study. Mean body weights of male and female rats exposed to 1,000 ppm were significantly less than those of the controls. Water consumption by the 1,000 ppm rats was less than that by the control groups during the first week of the study. In the 1,000 ppm groups, thinness was noted in seven of 10 male rats and all female rats on day 8, likely due to dehydration, and also in five of 10 male rats on day 64. The absolute and relative (except 100 ppm) right kidney weights of all exposed groups of male rats and of groups of female rats (≥30 ppm) were greater than controls. Absolute and relative liver weights of male rats (≥100 ppm) and female rats (≥30 ppm) were significantly greater than those of the control groups. Epididymal sperm counts were significantly lower in male rats exposed to 1,000 ppm, indicating that o-chloropyridine exhibits the potential to be a reproductive toxicant. In the liver of male rats, the incidence of clear cell focus (1,000 ppm) and the incidences and severities of hepatocyte cytoplasmic vacuolization (≥300 ppm) were significantly higher. The incidence of hepatocyte cytoplasmic vacuolization was significantly greater in female rats also (1,000 ppm). There were also several low-magnitude histologic and hematologic responses in male and female rats suggesting an erythron effect characterized by a decreased erythron (≥300 ppm males and females) with a compensatory erythropoietic response: increased reticulocyte counts (≥300 ppm males, 1,000 ppm females) and hematopoietic cell proliferation in the spleen (≥300 ppm males, 1,000 ppm females). Splenic congestion (1,000 ppm males, 10 ppm and ≥100 ppm females) was also observed and may have been related to the erythron effect. The measurement most sensitive to o-chloropyridine exposure in male rats was increased absolute (all exposure groups) and relative (all exposure groups except 100 ppm) kidney weights in the absence of histopathologic changes [LOEL = 10 ppm]. In female rats, a LOEL of 10 ppm was based on splenic congestion, observed in all treated groups (except 30 ppm), with hematopoietic cell proliferation and pigmentation in the spleen, bone marrow hyperplasia, and hematological changes at higher exposure concentrations. This pattern of erythropoietic responses in the spleen and bone marrow and hematologic changes was also observed in male rats at 300 ppm or greater doses.</t>
  </si>
  <si>
    <t>National Toxicology Program. (2017). NTP Technical Report on the Toxicity Studies of o-Chloropyridine (CASRN 109-09-1) Administered Dermally and in Drinking Water to F344/N Rats and B6C3F1/N Mice. Available from NTP at https://ntp.niehs.nih.gov/ntp/htdocs/st_rpts/tox83_508.pdf</t>
  </si>
  <si>
    <t>96-29-7</t>
  </si>
  <si>
    <t>Methyl ethyl ketoxime</t>
  </si>
  <si>
    <t>2-Butanone, oxime;  Butanone oxime; N-butan-2-ylidenehydroxylamine</t>
  </si>
  <si>
    <t>CC/C(=N\O)/C</t>
  </si>
  <si>
    <t>Sprague-Dawley [Crl:CD[SD]BR) VAF/Plus]</t>
  </si>
  <si>
    <t>0, 10, 100, or 200 mg/kg bw 5 days a week for at least 10 weeks until mating, then 7 days/week for 3 weeks for males and 8 weeks for females (2-generation reproductive study). Dosing schedule (5/7) adjusted dose levels are 0, 7.14, 71.4, or 143 mg/kg bw/day.</t>
  </si>
  <si>
    <t>At 200 mg/kg bw, treatment-related mortality was observed in males and females of both generations. Treatment-related clinical signs of toxicity included tremors, salivation, slow respiration, mouth breathing, lethargy, staggers, and rooting in bedding in F0 males. Tremors, ataxia, and convulsions, stupor, abnormal respiration, dyspnea, dehydration, excessive urination, bright yellow urine, and rooting in bedding was present in F1 males. Only lethargy, abnormal respiration, and rooting were seen in females. Maternal feed consumption was significantly reduced in F1 females. At necropsy, F0 and Fl males and females exhibited significantly increased absolute and relative spleen weights and significantly increased relative liver weights in Fl males and F0 and Fl females. Hematologic evaluation indicated a consistent picture of anemia, with reduced RBC count, reduced hematocrit, reduced hemoglobin concentration, increased RBC size (MCV), increased nucleated RBC count, increased reticulocyte count, increased MCH (consistent with fewer, larger RBCs), and increased WBC count (with no change in relative differential WBC counts) in F0 and Fl males and females, and increased methemoglobin concentration in F0 and Fl males. Histologically, F0 and Fl males and females exhibited splenic congestion and extramedullary hematopoiesis and hemosiderosis and hepatic hemosiderosis and hematopoiesis. No NOAEL was established given the histologic evidence of extramedullary hematopoiesis and hemosiderosis in livers and spleens at 10 mg/kg bw. The NOAEL for reproductive and postnatal toxicity was at least 200 mg/kg bw for rats in this study.</t>
  </si>
  <si>
    <t>Tyl et al., 1996</t>
  </si>
  <si>
    <t xml:space="preserve">Tyl, R. W., Gerhart, J. M., Myers, C. B., Marr, M. C., Brine, D. R., Gilliam, A. F., ... &amp; Rinehart, W. E. (1996). Reproductive toxicity evaluation of methylethyl ketoxime by gavage in CD rats. Fundamental and applied toxicology, 31(2), 149-161. Summary is available from Butanone oxime [MAK Value Documentation, 2013. The MAK Collection for Occupational Health and Safety. 1–23.
</t>
  </si>
  <si>
    <t>596-03-2</t>
  </si>
  <si>
    <t>D&amp;C Orange No. 5</t>
  </si>
  <si>
    <t>4',5'-Dibromofluorescein; 4',5'-Dibromo-3',6'-dihydroxyspiro[2-benzofuran-3,9'-xanthene]-1-one</t>
  </si>
  <si>
    <t>C20H10Br2O5</t>
  </si>
  <si>
    <t>C12(c3c(Oc4c1ccc(c4Br)O)c(c(O)cc3)Br)c1c(cccc1)C(O2)=O</t>
  </si>
  <si>
    <t>1N,2N,3N,4N,6N,7aY,8N,11N,12eY,13N,15N,16N,17N,18a(ii)Y,47N</t>
  </si>
  <si>
    <t>Oral: 
dietary</t>
  </si>
  <si>
    <t xml:space="preserve">Growth was retarded at all doses of the compound. At the highest dose 50% mortality within 12 weeks was reported. At the two highest doses low hemoglobin and hematocrit values were reported.   </t>
  </si>
  <si>
    <t>Hansen et al., 1958</t>
  </si>
  <si>
    <t xml:space="preserve">Hansen, W. H., Fitzhugh, O. G., Williams, M. W. (1958). Subacute oral toxicity of nine D and C coal-tar colors. The Journal of Pharmacology and Experimental Therapeutics, 122: 29A. </t>
  </si>
  <si>
    <t>1646-75-9</t>
  </si>
  <si>
    <t>Aldicarb oxime</t>
  </si>
  <si>
    <t>Temik oxime; (NE)-N-(2-methyl-2-methylsulfanylpropylidene)hydroxylamine; 2-Methyl-2-(methylthio)propanal oxime; 2-Methyl-2-(methylthio)propionaldehyde oxime; 2-(Methylthio)isobutyraldehyde oxime</t>
  </si>
  <si>
    <t>C5H11NOS</t>
  </si>
  <si>
    <t>CC(C)(C=NO)SC</t>
  </si>
  <si>
    <t>Wistar [Crl(WI)WU BR]</t>
  </si>
  <si>
    <t>0, 5, 25, or 75 mg/kg bw/day for 10 weeks prior to mating and 2 weeks of mating. Males were killed following mating, and females were continuously exposed through gestation and lactation.</t>
  </si>
  <si>
    <t>One generation reproductive study. With the exception of an increased number of stillbirths in the ADO high-dose-group animals, no adverse effects were observed in any of the reproductive or litter parameters or in the F1 pups. Toxicity to the F0 animals included signs of hemolytic anemia, along with compensatory extramedullary hematopoiesis and hemosiderosis of the spleen. For ADO, the NOAEL for parental toxicity was considered to be less than 5 mg/kg/day, based on the histological changes observed in the livers of females in all groups. The NOAEL for reproductive toxicity and the F1 generation was considered to be 25 mg/kg/day, based on the higher number of stillborn pups in the high-dose group.</t>
  </si>
  <si>
    <t>107-29-9</t>
  </si>
  <si>
    <t>Acetaldehyde oxime</t>
  </si>
  <si>
    <t>Acetaldoxime; (NE)-N-ethylidenehydroxylamine; Aldoxime; Ethanal oxime; Ethylidenehydroxylamine; AAO</t>
  </si>
  <si>
    <t>C2H5NO</t>
  </si>
  <si>
    <t>C/C=N/O</t>
  </si>
  <si>
    <t>Wistar outbred [Crl(WI)WU BR]</t>
  </si>
  <si>
    <t>0, 5, 15, or 50 mg/kg bw/day for 10 weeks prior to mating and 2 weeks of mating. Males were killed following mating, and females were continuously exposed through gestation and lactation.</t>
  </si>
  <si>
    <t>Blood and spleen</t>
  </si>
  <si>
    <t>Hematological examination of the parental animals revealed significantly reduced RBC counts and hemoglobin in both male and female animals in the 50- and 15-mg/kg dose groups. Packed cell volume was significantly depressed in the male rats in the 50-mg/kg dose group and females in the 15- and 50-mg/kg treatment groups. Mean cell volume was increased at 50 mg/kg in both males and females. Mean corpuscular hemoglobin was increased in the females at 50 mg/kg. MCH concentration was decreased in male rats at 15 and 50 mg/kg. The reticulocyte counts were elevated for the males in the 15- and 50-mg/kg groups and the females in the 50-mg/kg group. Male and female rats in the 50-mg/kg dose group showed effects on total and differential WBC parameters. An increase in absolute and relative spleen weights in males of the 15- and 50-mg/kg dose groups and females of the 50-mg/kg dose group was seen. Also, the relative liver weights of the male rats in the 50-mg/kg group were increased (Table 5). Microscopic examination of tissues from the parental animals revealed changes in the spleen that were characterized by brown pigment accumulation and an increase in extramedullary hematopoiesis. This was seen in the males at 5 mg/kg and males and females at 15 and 50 mg/kg. In the liver, focal to multifocal scattered Kupffer cells were observed in both males and females at 15 and 50 mg/kg. These pigment deposits were present as very small greenish granules in the cytoplasm. The NOAEL systemic toxicity for AAO in the F0 generation was considered to be less than 5 mg/kg/day, based on the decrease in MCH concentration values and histological changes in the spleen. The NOAEL for the F1 generation and reproductive toxicity of the F0 generation was considered to be 50 mg/kg/day, the highest dose tested.</t>
  </si>
  <si>
    <t>88-85-7</t>
  </si>
  <si>
    <t>Dinoseb</t>
  </si>
  <si>
    <t xml:space="preserve">Butaphene; 2-Butan-2-yl-4,6-dinitrophenol; 2-sec-Butyl-4,6-dinitrophenol </t>
  </si>
  <si>
    <t>C10H12N2O5</t>
  </si>
  <si>
    <t>CCC(C)C1=C(C(=CC(=C1)[N+](=O)[O-])[N+](=O)[O-])O</t>
  </si>
  <si>
    <t>0, 1, 3, or 10 mg/kg bw/day for 29 weeks</t>
  </si>
  <si>
    <t>Decreased fetal weight</t>
  </si>
  <si>
    <t>There was a consistent, compound-related depression in parental body weight gain at the high dose in both sexes in the pre-mating period in all three generations, which persisted into later study periods. The mean fetal weights showed a high degree of variability. Decreased weights were observed or suggested in the F0 to F1b, the F1 to F2a, and the F2 to F3a littering groups with the F0 to F1b pup weights diminished (combined sexes) at day 21 at all dose levels. Since the treated pup weights at birth were similar to controls, the subsequently depressed pup weight gains indicated a reproductive effect during the lactation period. A reproductive LEL of 1 mg/kg bw/day was determined.</t>
  </si>
  <si>
    <t>Dow Chemical Co., 1981</t>
  </si>
  <si>
    <t>622-78-6</t>
  </si>
  <si>
    <t>Benzyl isothiocyanate</t>
  </si>
  <si>
    <t>Benzyl mustard oil; α-Isothiocyanatotoluene; Isothiocyanatomethylbenzene</t>
  </si>
  <si>
    <t>C8H7NS</t>
  </si>
  <si>
    <t>C1=CC=C(C=C1)CN=C=S</t>
  </si>
  <si>
    <t>0 or 0.1% corresponding to approximately 0 or 50 mg/kg bw/day</t>
  </si>
  <si>
    <t xml:space="preserve">Bladder </t>
  </si>
  <si>
    <t>Statistically significant increase in relatie liver weight and statisctically nonsignificant increase in kidney weight. Irregular thickening of the urinary bladder mucosa with focal polypoid change was observed in some rats treated with BITC. Papillary or nodular (PN) hyperplasia found in rats treated with BITC. Liver: The multiplicity of hyperplastic foci greater than 0.5 mm in diameter was increased by the treatment with BITC (not signiﬁcant).</t>
  </si>
  <si>
    <t>Hirose, M., Yamaguchi, T., Kimoto, N., Ogawa, K., Futakuchi, M., Sano, M., &amp; Shirai, T. (1998). Strong promoting activity of phenylethyl isothiocyanate and benzyl isothiocyanate on urinary bladder carcinogenesis in F344 male rats. International journal of cancer, 77(5), 773-777.</t>
  </si>
  <si>
    <t>153-78-6</t>
  </si>
  <si>
    <t xml:space="preserve">2-Aminofluorene </t>
  </si>
  <si>
    <t>Fluoren-2-amine; 9H-fluoren-2-amine; 2-Fluorenamine; Aminofluoren</t>
  </si>
  <si>
    <t>C13H11N</t>
  </si>
  <si>
    <t>C1C2=CC=CC=C2C3=C1C=C(C=C3)N</t>
  </si>
  <si>
    <t>Holtzman</t>
  </si>
  <si>
    <t>0 or 1.62 mmols/kg of diet (294 ppm) for 8 months followed by 2 months of observation. 294 ppm is approximately 14.7 mg/kg bw/day</t>
  </si>
  <si>
    <t>Exposed female rats developed mammary gland adenocarcinomas: 1/9 at 5 months, 4/9 at 8 months, and 7/9 at 10 months. In addition, 5/9 had ear duct tumors (sebaceous gland carcinomas or squamous cell carcinomas). Exposed male rats developed liver tumors (malignant hepatomas and liver cholangiomas; 9/9), ear duct tumors (sebaceous gland carcinomas or squamous cell carcinomas; 5/9), and small intestine adenocarcinomas (4/9) (all observed at 10 months). Neoplasms of the ear duct and the intestine are rare in this strain of rat, as they have never been found in the concurrent control rats nor in other rats maintained in the laboratory up to 2 years. In rats receiving control diet, the only tumors reported were mammary gland fibroadenomas (1/20 at 10 months) among female rats and lung adenomas (1/18) among male rats. The increased tumor incidences noted at 10 months in both treated male and female rats were statistically significant relative to controls.</t>
  </si>
  <si>
    <t>Miller et al., 1955</t>
  </si>
  <si>
    <t>57590-20-2</t>
  </si>
  <si>
    <t>Pentanal methylformylhydrazone</t>
  </si>
  <si>
    <t>Pentylidene gyromitrin; N-methyl-N-[(E)-pentylideneamino]formamide; Formic acid, methylpentylidenehydrazide</t>
  </si>
  <si>
    <t xml:space="preserve">C7H14N2O
</t>
  </si>
  <si>
    <t>CCCCC=NN(C)C=O</t>
  </si>
  <si>
    <t>0 or 50 µg/g bw. Considering and average body weight of 25g, this corresponds to 50 mg/kg bw. As it was given once a week, this dose level corresponds to (1/7) 7.14 mg/kg bw/day.</t>
  </si>
  <si>
    <t>PMFH induced tumors of the lungs, liver and preputial glands in mice. The tumor incidences in these tissues were 72, 16 and 0% in the treated females, while these tumor incidences in the males of this group were 60, 2 and 12%, respectively. The corresponding tumor incidences in the propylene glycol instilled solvent control females were 26, 0 and 0%, whereas in the males of this group they were
22, 0 and 0%, respectively. Histopathologically, the tumors were classified as adenomas and adenocarcinomas of the lungs, benign hepatomas and squamous cell papillomas and carcinomas of the preputial glands.</t>
  </si>
  <si>
    <t>Toth &amp; Raha, 1987</t>
  </si>
  <si>
    <t xml:space="preserve">Toth, B., &amp; Raha, C. R. (1987). Carcinogenesis by pentanal methylformylhydrazone of Gyromitra esculenta in mice. Mycopathologia, 98(2), 83-89.                                                   </t>
  </si>
  <si>
    <t>484-20-8</t>
  </si>
  <si>
    <t>COC1=C2C=CC(=O)OC2=CC3=C1C=CO3</t>
  </si>
  <si>
    <t>Wistar AF</t>
  </si>
  <si>
    <t>0, 70, 280, or 560 mg/kg bw/day</t>
  </si>
  <si>
    <t>Very low mortality, rising to 12.5% in 1 year, at 560 mg/kg bw/day. Early delay in weight gain, this effect increasing with time, for the males treated with the highest doses. A frank decrease in dietary yield in the male and female treated with 560 mg/kg bw/day. Increase in white cell count, little related to dose, and to the duration of treatment in the female, late and more related to daily dose in the male. At the end of the 12th month, a modification in differential white cell count in the females treated with 560 mg/kg bw/day, with a decrease in polynuclear cells and an increase in mononuclear. Moderate hepatocellular hypofunction in the males treated with the high dose, and in the females treated with all three doses, and unrelated to the size of the latter. At 560 mg/kg bw/day, renal hyperfunction, which must be viewed in the context of the increased water consumption accompanied by depression of movement of urea from the tubulr fluid to the papillary interstitium and a tubular disturbance in reabsorption in both sexes. Thyroid hypofunction, early and persistent, in both sexes. Slight at doses of 70 and 280 mg/kg bw/day, this was marked under the influence of 560 mg/kg bw/day. The presence of epidermoid cysts on histological preparations of the thyroid were reported. These cysts very often affected only one lobe, occured in the males at random, without relation to dose, and were, by contrast, present in respectively 30.0, 31.6, and 42.1% of the slides examined of material obtained from females, treated with 70, 280, and 560 mg/kg bw/day. Presence of thyroid adenomas in 20.0 and 15.8% of the males and females treated with 560 mg/kg bw/day. On historical preparations of the adrenals, presence of peri-medullary connective tissue proliferation in 52.6 and 89.5% of the females treated with 280 and 560 mg/kg bw/day. The role of the sex was obvious in this abnormality, the prevalence being related to the daily dose. An increase in the weight of the liver in the male and even more in the female, treated with 280 and 560 mg/kg, being dose-related.</t>
  </si>
  <si>
    <t>Herold et al., 1981</t>
  </si>
  <si>
    <t>Herold, H., Berbey, B., Angignard, D., &amp; Le Duc, R. (1981). Toxicological study of the compound 5-methoxypsoralen (5-MOP). Psoralens in Cosmetics and Dermatology, 303-309.</t>
  </si>
  <si>
    <t>313-67-7</t>
  </si>
  <si>
    <t>Aristolochic acid</t>
  </si>
  <si>
    <t xml:space="preserve">8-Methoxy-6-nitrophenanthro(3,4-d)-1,3-dioxole-5-carboxylic acid; 8-Methoxy-6-nitronaphtho[2,1-g][1,3]benzodioxole-5-carboxylic acid
</t>
  </si>
  <si>
    <t>C17H11NO7</t>
  </si>
  <si>
    <t>C12=C(C(O)=O)C=C4C(=C1C3=C(C=C2[N+](=O)[O-])C(OC)=CC=C3)OCO4</t>
  </si>
  <si>
    <t>1N,2N,3N,4N,6N,7N,9N,10Y,11N,33N,34N,35N,47N</t>
  </si>
  <si>
    <t>0.1, 1.0 or 10.0 mg/kg on 7 days a week for 3, 6 or 12 months in the low dose group and 3 months in the middle and high dose groups.</t>
  </si>
  <si>
    <t xml:space="preserve">Multiple (carcinogen)
</t>
  </si>
  <si>
    <t>A high treatment-related mortality rate was observed in the group receiving 10 mg/kg AA. Tumors of the forestomach with formation of metastases led to death in 11 males and nine females within 9 months. In the group receiving 1.0 mg/kg AA, death occurred in one male after 6 months with the same findings and, in the low dose group, one female died after 16 months with a tumor of the mammary glands. One female rat in the control group died at 12 months. After 3 months' treatment with 10 mg/kg AA, the male and female rats macroscopically showed papillomatosis of the entire forestomach with branched papillomas up to 6 mm high. Ulceration occurred occasionally. Histologically, hyperplasia and papillomas of the squamous epithelium with occasional signs of malignancy were observed. The other organs showed no visible abnormalities but microscopically there were some pathological changes in the urinary tract. The tubular epithelium of the renal cortex often showed atypical cells with gigantic nuclei and enlarged basophilic nucleoli. In addition, multifocal dedifferentiation of the renal tubular epithelium and hyperplasia of the transitional epithelium of the renal pelvis and urinary bladder was found. Three and 6 months later, without further treatment, the rats of both sexes developed carcinomas with a diameter up to 7 cm in the forestomach. Metastases were present in the regional lymph nodes, in the intestinal mesentery, in the small intestine and the diaphragm. In some cases, formation of metastases was observed in the thoracic, axillary, cervical and inguinal lymph nodes, too. In the group receiving 1.0 mg/kg AA the tumor incidence was quantitatively lower and qualitatively less severe than in the high dose group after 3 months treatment. Tumors of the forestomach mostly appeared as small nodular papillomas without signs of malignancy. But 3 and 6 months later without further treatment some rats developed squamous cell carcinomas of the forestomach with metastases in some cases. In a few cases there was dedifferentiation of the renal tubular epithelium or hyperplasia of the transitional epithelium of the renal pelvis or urinary bladder. In the low dose group receiving 0.1 mg/kg AA no abnormalities were detected in any organ after 3 and 6 months of treatment. After 12 months, the rats which had been treated for 3 months only showed papilloma and carcinoma formation in the forestomach and occasional hyperplasia of the transitional epithelium of the renal pelvis. Extramedullar haematopoiesis in the spleen was a very frequent finding in the rats with carcinomas of the forestomach, and was found in rats from all treatment groups.</t>
  </si>
  <si>
    <t>Mengs et al., 1982</t>
  </si>
  <si>
    <t>Mengs, U., Lang, W., &amp; Poch, J. A. (1982). The carcinogenic action of aristolochic acid in rats. Archives of Toxicology, 51(2), 107-119.</t>
  </si>
  <si>
    <t>57590-21-3</t>
  </si>
  <si>
    <t>3-Methylbutanal methylformylhydrazone</t>
  </si>
  <si>
    <t>CC(C)CC=NN(C)C=O</t>
  </si>
  <si>
    <t xml:space="preserve">The treatment induced tumors of the lungs, liver, gallbladder, preputial glands, and thyroid. The tumor incidences in the group treated 53 times were 84, 32, 10, 0 and 0% in females and 76, 38, 6, 48, and 0% in males, respectively. The corresponding tumor incidences in the untreated controls were 26, 0, 0, 0, and 0% in females and 26, 0, 0, 0, and 0% in males, respectively. The examination of these neoplasms showed adenomas and adenocarcinomas of lungs, hepatomas and liver cell carcinomas, adenomas and adenocarcinomas of thyroid. </t>
  </si>
  <si>
    <t>Toth &amp; Gannett, 1990</t>
  </si>
  <si>
    <t xml:space="preserve">Toth, B., &amp; Gannett, P. (1990). Carcinogenesis study in mice by 3-methylbutanal methylformylhydrazone of Gyromitra esculenta. In vivo (Athens, Greece), 4(5), 283-288.                                       </t>
  </si>
  <si>
    <t>591-78-6</t>
  </si>
  <si>
    <t>2-Hexanone</t>
  </si>
  <si>
    <t>Hexan-2-one; MnBK; Methyl n-butyl ketone</t>
  </si>
  <si>
    <t>CCCCC(=O)C</t>
  </si>
  <si>
    <t>Sprague-Dawley [CD/COBS(SD)]</t>
  </si>
  <si>
    <t>0, 0.25, 0.5, or 1.0% equivalent to 0, 143, 266, or 560 mg/kg bw/day</t>
  </si>
  <si>
    <t>Giant
axonal neuropathy</t>
  </si>
  <si>
    <t xml:space="preserve">There was a dose-dependent reduction in body weight at all dose levels. The effect was present by the second week in the two higher dose levels and by the third week in the low dose group. A significant increase in liver weight was found in the highest dose group. The 0.25% and 0.5% groups showed dose-dependent increases in relative liver weights compared with controls. A significant increase in relative kidney weights was present in the 0.5% and 1.0% groups. Similarly, a statistically significant increase in relative testis weight was found in the 1.0% group compared to controls. Clinical neurological deficits were noted in animals exposed to either 0.5 or 1.0% 2-hexanone. Severe deficits including decreased extension of the hind limb, hind-limb weakness, and muscular atrophy of the hind-limb musculature were noted among animals treated with 1% 2-hexanone. Deficits among animals exposed to 0.5% 2-hexanone were slight and did not result in clinical progression. Axonal swelling was noted at all dosing levels. </t>
  </si>
  <si>
    <t>O’Donoghue et al., 1978</t>
  </si>
  <si>
    <t>75-55-8</t>
  </si>
  <si>
    <t>2-Methylaziridine</t>
  </si>
  <si>
    <t>Propyleneimine; Propylene imine</t>
  </si>
  <si>
    <t xml:space="preserve">C3H7N           </t>
  </si>
  <si>
    <t>CC1NC1</t>
  </si>
  <si>
    <t>0 or 20 mg/kg bw twice weekly for 28 weeks or 10 mg/kg bw for 60 weeks. 10 mg/kg. Twice a week is equivalent to 2.9 mg/kg bw/day.</t>
  </si>
  <si>
    <t>At 20 mg/kg, advanced flacid paralysis after 18 weeks and high mortality. Also, palpable masses occured and such this dose was discontinued after 28 weeks. 22/52 animals had tumors within 60 weeks: 3 gliomas, 3 ear-duct squamous-cell carcinomas, 2 intestinal adenocarcinomas and 6 leukemias occurred in males; and 10 breast tumors, 1 glioma and 3 miscellaneous tumors occured in females. In another group of rats given 10 mg/kg for 60 weeks, 45 tumors were found in 37/52 animals: 4/26 gliomas, 3/26 ear-duct squamous-cell carcinomas, 2/26 intestinal adenocarcinomas, 4/26 leukemias and 4/26 miscellaneous tumors occured in males; and 20/26 breast tumors, 2/26 gliomas, 3/26 ear-duct squamous-cell carcinomas and 3/26 miscellaneous tumors occured in females. One pituitary adenoma was observed among 6 male and 6 female controls killed after 61 weeks.</t>
  </si>
  <si>
    <t>Ulland et al., 1971</t>
  </si>
  <si>
    <t xml:space="preserve">Ulland, B., Finkelstein, M., Eisburger, E. K., Rice, J. M., &amp; Weisburger, J. H. (1971). Carcinogenicity of industrial chemicals propylene imine and propane sultone. Nature, 230(5294), 460-461. </t>
  </si>
  <si>
    <t>120-72-9</t>
  </si>
  <si>
    <t xml:space="preserve">Indole </t>
  </si>
  <si>
    <t>1H-Indole; 2,3-Benzopyrrole</t>
  </si>
  <si>
    <t>C8H7N</t>
  </si>
  <si>
    <t>N1C=CC2=CC=CC=C21</t>
  </si>
  <si>
    <t>W</t>
  </si>
  <si>
    <t>0 or 100 mg/kg bw/day first 460 days, then 30 days of no treatment to examine the possibile reversibility of any treatment effects, followed by the administration of 200 mg/kg bw/day for 100 additional days.</t>
  </si>
  <si>
    <t>Anemia</t>
  </si>
  <si>
    <t>Rats maintained on a diet supplemented with indole showed a 20% reduction in body-weight gain compared with controls. The haematological profile obtained for the first 460 days revealed slightly reduced concentrations of haemoglobin and erythrocyte counts compared with those of the controls (i.e. haemoglobin, 15.2 versus 13.8 g Hb/100 ml blood; and erythrocyte count, 8 versus 6.4 million cells/ml blood, respectively), which were reversible upon cessation of treatment. By day 460, the leukocyte counts reached twice their  original values, which the authors stated were still within the normal range of values for rats. No leukaemia or other tumours attributable to administration of indole were observed in the animals. The average life expectancy of the rats was not altered by the inclusion of indole in the diet. Except for indications of moderate reversible anaemia, no other adverse effects were reported. ECHA NOEL&lt;100 mg/kg bw/day. EFSA: no NOAEL.</t>
  </si>
  <si>
    <t>Kaiser, 1953</t>
  </si>
  <si>
    <t>Kaiser, K. (1953) Investigations on the carcinogenic activity of indole in rats. Zeitschrift Krebsforschung, 59, 488–495. Summary is available from ECHA at https://echa.europa.eu/registration-dossier/-/registered-dossier/21020/7/6/2/?documentUUID=66014074-ef37-405b-93dc-6afd6a794e4b and EFSA from European Food Safety Authority (EFSA). (2008). Pyridine, pyrrole, indole and quinoline derivatives from chemical group 28 Flavouring Group Evaluation 24, Revision 1‐Scientific Opinion of the Panel on Food Additives, Flavourings, Processing Aids and Materials in contact with Food (AFC). EFSA Journal, 6(8), 792.</t>
  </si>
  <si>
    <t>77337-54-3</t>
  </si>
  <si>
    <t>N-n-Propyl-N-formylhydrazine</t>
  </si>
  <si>
    <t>N-amino-N-propylformamide</t>
  </si>
  <si>
    <t xml:space="preserve">C4H10N2O
</t>
  </si>
  <si>
    <t>CCCN(C=O)N</t>
  </si>
  <si>
    <t>0, 0.04, or 0.08%. The average daily consumption per animal  of water containing PFH at the 0.04% level was 5.2 ml for females and 6.2 mL for males. Thus the average daily intake of PEH was 2.08 mg for female and 2.50 mg for male. Assuming an average bw of 25 g, this corresponds to 83.2 mg/kg bw/day in femmales.</t>
  </si>
  <si>
    <t>N-n-propyl-N-formylhydrazine (PFH) for life in drinking water induced tumours of the lungs, preputial glands, liver and gall bladder. The tumour incidences in these 4 tissues were 91, 22, 8 and 6%, whereas in the untreated controls they were 25, 0, 0.5 and 0.50%, respectively. The higher dose of 0.080% induced only tumours of the lungs, liver and gall bladder in lower incidences, since the compound was too toxic for the mice. Histopathologically, the tumours were classified as adenomas and adenocarcinomas of the lungs, squamouscell papillomas, and carcinomas and fibrosarcoma of preputial glands, benign hepatomas and liver-cell carcinoma, as well as adenomas and adenocarcinoma of the gall bladder. Survival of females at 0, 0.04%, and 0.08% was for up to 140, 80, or 70 weeks, respectively. Survival of males at 0, 0.04, and 0.08% was for up to 120, 60, or 40 weeks, respectively.</t>
  </si>
  <si>
    <t>Toth et al., 1980</t>
  </si>
  <si>
    <t>Toth, B., Nagel, D., &amp; Patil, K. (1980). Tumorigenesis by N-N-propyl-N-formylhydrazine in mice. British journal of cancer, 42(6), 922-928.</t>
  </si>
  <si>
    <t>758-17-8</t>
  </si>
  <si>
    <t>Methylformylhydrazine</t>
  </si>
  <si>
    <t>N-amino-N-methylformamide; N-methyl-N-formylhydrazine;  N-formyl-N-methylhydrazine</t>
  </si>
  <si>
    <t xml:space="preserve">C2H6N2O
</t>
  </si>
  <si>
    <t>CN(C=O)N</t>
  </si>
  <si>
    <t>Study 1: 0, 0.0078, or 0.0156%. The average daily consumption per animal of water containing MFH at the 0.0078% level was 10.3 ml for females and 12.7 ml for males. Thus the average daily intake of MFH was 0.80 mg for females and 0.99 mg for males. Considering and average body weight of 25g, this corresponds to 32 mg/kg bw/day for females. Study 2: 0.0039%. The average daily consumption per animal of water that contained MFH was 10.3 ml for both sexes. Therefore, the average daily intake of MFH was 0.4 mg per mouse or 16 mg/kg bw/day.</t>
  </si>
  <si>
    <t>Study 1: Continuous administration of 0.0078% N-methyl-Nformylhydrazine (MFH) in drinking water to Swiss mice for Iife produced tumors of the Iiver, lung, gallbladder, and bile duct. The incidences of tumors in these four tissues were 33, 50, 9, and 7%, whereas in the untreated controls they were 1, 18, 0, and 0%, respectively. The higher dose (0.0156% MFH) given under identical conditions had no tumorigenic effect, since it proved too toxic for the animals. Histopathologically, the lesions were classifled as benlgn hepatomas, Iiver cell carcinomas, adenomas and adenocarcinomas of the lungs, adenomas of the gallbladder, cholangiomas, and cholanglocarclnomas. At 0.0156% both sexes lived for up to 60 weeks. At 0.0078%, both sexes lived for up to 70 weeks. Both sexes of controls lived for up to 120 weeks. Study 2: 0.0039% induced tumors of lungs, livers, blood vessels, gall bladder and bile ducts. The tumor incidences in these five tissues were 77, 46, 21, 10 and 7%, while in the untreated controls they were 18, 1, 6, 0 and 0%, respectively. Histopathologically, the tumors were classified as adenomas and adenocarcinomas of lungs, benign hepatomas and liver cell carcinomas, angiomas and angiosarcomas of blood vessels, adenomas and adenocarcinomas of gall bladder and cholangiomas. Treated males lived for up to 80 weeks and treated females lived for up to 90 weeks of age. Control animals of both sexes lived until the age of 120 weeks.</t>
  </si>
  <si>
    <t>Toth &amp; Nagel, 1978; Toth et al., 1979</t>
  </si>
  <si>
    <t xml:space="preserve">Toth, B., &amp; Nagel, D. (1978). Tumors induced in mice by N-methyl-N-formylhydrazine of the false morel Gyromitra esculenta. Journal of the National Cancer Institute, 60(1), 201-204. &amp; Toth, B., Patil, K., Erickson, J., &amp; Kupper, R. (1979). False morel mushroom Gyromitra esculenta toxin: N-methyl-N-formylhydrazine carcinogenesis in mice. Mycopathologia, 68(2), 121-128.                                                                                                                         </t>
  </si>
  <si>
    <t>26072-78-6</t>
  </si>
  <si>
    <t>1,2-Diallylhydrazine.2HCl</t>
  </si>
  <si>
    <t>Hydrazine, 1,2-diallyl-, dihydrochloride; 1,2-bis(prop-2-enyl)hydrazine;dihydrochloride</t>
  </si>
  <si>
    <t>C6H14Cl2N2</t>
  </si>
  <si>
    <t>C=CCNNCC=C.Cl.Cl</t>
  </si>
  <si>
    <t>0 or 0.0625%. The average daily consumption of the treated animals was 6.38 mL for females and 5.59 mL for males. Therefore, the average daily intake of 1,2-DAH was 3.98 mg for a female and 3.49 mg for a male. Consiering a body weight of 25 g, this corresponds to 140 mg/kg bw/day for males.</t>
  </si>
  <si>
    <t>Survival and lung</t>
  </si>
  <si>
    <t xml:space="preserve">The treatment significantly shortened the survival time compared to controls. Treated females and males survived until up to 80 weeks of age, while untreated females until up to age 140 week and males up to 130 weeks. Continuous administration of 0.0625% 1,2-diallylhydrazine dihydrochloride in drinking water for life to mice induced lung tumors. Of the treated females, 40 (80%) developed 143 tumors in this organ. Of these, 15 mice had 44 adenomas, 5 mice had 5 adenocarcinomas and 20 mice had 62 adenomas and 32 adenocarcinomas. In the treated males, 40 (80%) developed 190 lung neoplasms. Of these, 14 mice had 42 adenomas, 5 mice had 5 adenocarcinomas and 24 mice had 88 adenomas and 55 adenocarcinomas.
In untreated females, 25 (25%) developed 28 lung tumors. Of these, 19 mice had 20 adenomas, 5 mice had 5 adenocarcinomas and 1 mouse had 2 adenomas and an adenocarcinoma. In untreated males, 26 (26%) developed 35 tumors of this organ. Of these, 14 mice had 20 adenomas, 10 mice had 10 adenocarcinomas and 2 mice had 3 adenomas and 2 adenocarcinomas.The treatment had no apparent effect on the development of other tumor types. </t>
  </si>
  <si>
    <t>Toth &amp; Nagel, 1982</t>
  </si>
  <si>
    <t xml:space="preserve">Toth, B., &amp; Nagel, D. (1982). 1, 2-Diallylhydrazine dihydrochloride carcinogenesis in mice. Oncology, 39(2), 104-108.                                                                                                                    </t>
  </si>
  <si>
    <t>62-55-5</t>
  </si>
  <si>
    <t>Thioacetamide</t>
  </si>
  <si>
    <t>Ethanethioamide; Acetothioamide</t>
  </si>
  <si>
    <t>C2H5NS</t>
  </si>
  <si>
    <t>CC(=S)N</t>
  </si>
  <si>
    <t>0, 0.005, 0.01, 0.025, 0.05, or 0.1% corresponding to approximately 0, 2.5, 5.0, 12.5, 25, or 50 mg/kg bw/day</t>
  </si>
  <si>
    <t>The outstanding lesion was a cirrhosis of the liver. At 0.1% thioacetamide, survival was for less than a month, and there was no gross hepatic cirrhosis; however, the liver of the rats at this level showed microscopically a complicated pattern of damage, two features of which were a moderate degree of bile duct proliferation and a relatively enormous increase in size of the hepatic cell nucleoli. At 0.05% a marked degree of coarsely nodular cirrhosis of the liver was present after the first few weeks, and one of the livers contained a 3.5-cm area of histologically malignant tumor originating from hepatic cells. Such a tumor has never occurred spontaneously in our rats. At 0.025% cirrhosis was slight to moderate in degree, and there were no liver tumors. At 0.01 and at 0.005% there was minimal or no cirrhosis, but 1 of the 6 surviving animals had a 1-cm hepatic cell adenoma. Thyroid, lung, heart, spleen, pancreas, gastrointestinal tract, kidney, adrenal, lymph nodes, gonads, bone marrow, bone, muscle, and parathyroid showed either no changes attributable to treatment or, if there were any, they were so slight as to be questionable.</t>
  </si>
  <si>
    <t>122-66-7</t>
  </si>
  <si>
    <t>1,2-Diphenylhydrazine</t>
  </si>
  <si>
    <t>Hydrazobenzene; N,N'-Diphenylhydrazine</t>
  </si>
  <si>
    <t>C12H12N2</t>
  </si>
  <si>
    <t>N(NC1=CC=CC=C1)C1=CC=CC=C1</t>
  </si>
  <si>
    <t>Males: 0, 0.008, or 0.03% corresponding to approximately 0, 4, or 15 mg/kg bw/day. Females: 0, 0.04, or 0.01% corresponding to 2, or 5 mg/kg bw/day.</t>
  </si>
  <si>
    <t>During this bioassay, slight depression of mean group body weight relative to controls was apparent for high dose male rats but not for low dose male rats. Among female rats, a slight depression of mean group body weight was observed for the low dose group after week 46 and for the high dose group after week 22. No feed consumption data is available. High incidences of hepatocellular carcinomas in male rats and neoplastic nodules of the liver in rats of both sexes were observed. For males tne Fisher exact test indicated a significantly elevated incidence of hepatocellular carcinomas in the high dose (P &lt; 0.001) compared to its controls. The Fisher exact test comparing the low dose male rats with their controls had a significance level of P = 0.031, a marginal result which was not significant under the Bonferroni criterion. For high dose female rats, the Fisher exact test was significant (P = 0.013) when the high dose incidence was compared to that of the high dose control. Based upon these statistical results, the administration of hydrazobenzene was associated with an elevated incidence of neoplastic nodules in female rats and hepatocellular carcinomas in male rats. In male rats an elevated combined incidence of squamous-cell carcinomas or squamous-cell papillomas of the Zymbal's gland, the ear canal, or the skin of the ear was observed. The Fisher exact test comparing the incidence of these tumors in the high dose to that in the high dose control was significant (P = 0.007). Based upon these statistical results, administration was associated with an elevated incidence of squamous-cell neoplasms in male rats. The elevated incidence of adrenal pheochromocytomas in the high dose male rats relative to the high dose controls yielded a significance level of P = 0.042 for the Fisher exact test, a marginal result which was not significant under the Bonferroni criterion. In female rats a high incidence of mammary gland adenocarcinomas was observed. The Fisher exact test indicated a significantly (P = 0.013) elevated incidence of these tumors in the high dose group relative to that in the high dose controls. The historical incidence of mammary adenocarcinomas in female Fischer 344 rats observed at Mason Research Institute for the NCI Carcinogenesis Testing Program was 8/585 (1 percent).- Based upon these statistical results the administration of hydrazobenzene was associated with an elevated incidence of mammary gland adenocarcinomas in female rats. In female rats negative results were obtained from the Fisher exact test comparison of the high dose rats to the high dose controls for the incidence of mammary gland fibroadenomas. The incidence of this tumor in the high dose controls (19/50 or 38 percent) was high compared to the 115/585 (20 percent) observed in the Fischer 344 historical untreated female control rats maintained at Mason Research Institute for the NCI Carcinogenesis Testing Program.</t>
  </si>
  <si>
    <t>National Cancer Institute Carcinogenesis Technical Report Series No. 92, 1978, Bioassay of Hydrazobenzene for Possible Carcinogenicity CAS No. 122-66-7. Available from NTP at http://ntp.niehs.nih.gov/ntp/htdocs/lt_rpts/tr092.pdf</t>
  </si>
  <si>
    <t>75-69-4</t>
  </si>
  <si>
    <t>Trichlorofluoromethane</t>
  </si>
  <si>
    <t>Fluorotrichloromethane; Trichloro(fluoro)methane; Freaon 11</t>
  </si>
  <si>
    <t>CCl3F</t>
  </si>
  <si>
    <t>ClC(F)(Cl)Cl</t>
  </si>
  <si>
    <t xml:space="preserve">Time-weighed average: 0, 488, or 977 mg/kg bw in males and 0, 538, or 1077 mg/kg bw in females. After a 78-week dosing period, rats were observed for an additional period of up to 33 weeks. As the substance was administered 5 days/week, 488 mg/kg bw is 349 mg/kg bw/day when adjusted for the dosing schedule.
</t>
  </si>
  <si>
    <t>Survival and histopathology</t>
  </si>
  <si>
    <t>A statistically significant positive association between increased dosage and accelerated mortality by the in male and female rats were observed. In treated rats of both sexes there were also elevated incidences of pleuritis and pericarditis not seen in controls. None of the statistical tests for any site in rats of either sex indicated a significant positive association between the administration of trichlorofluoromethane and tumor incidence. It must be noted, however, that the high early mortality in both sexes precluded meaningful analyses of late-developing tumors. Also, in female rats, nehatodiasis in the large intestine was significant at the top dose level as well as mineralization in the kidney/pelvis. The LOAEL of 488 mg/kg/day (based on mortality in rats) was converted to 349 mg/kg/day on a 7-day exposure basis.</t>
  </si>
  <si>
    <t>72-55-9</t>
  </si>
  <si>
    <t>p,p'-Dichlorodiphenyldichloroethylene</t>
  </si>
  <si>
    <t>4,4'-DDE; p,p'-DDE; 1-Chloro-4-[2,2-dichloro-1-(4-chlorophenyl)ethenyl]benzene; 2,2-Bis(4-chlorophenyl)-1,1-dichloroethylene</t>
  </si>
  <si>
    <t>C14H8Cl4</t>
  </si>
  <si>
    <t>C1=CC(=CC=C1C(=C(Cl)Cl)C2=CC=C(C=C2)Cl)Cl</t>
  </si>
  <si>
    <t>0, 437, or 839 ppm for males and 0, 242, or 462 ppm for females corresponding to 0, 30.6, or 58.8 mg/kg bw/day for males and 0, 18.7, or 35.6 mg/kg bw/day for females</t>
  </si>
  <si>
    <t>In rats, clinical signs of toxicity began during Week 8 and included hunched or thin appearance, respiratory signs, urine staining, ocular signs, body sores, bloating, and alopecia, as well as isolated occurrences of tremors, ataxia, loss of equilibrium, hyperactivity, and vaginal discharge in one or two exposed rats. p,p′-DDE treatment produced significant dose-related trends for decreased survival in both sexes. Survival to 92 weeks was 80, 68, and 52% for control, low- and high-dose males, and 100, 84, and 72% in females. A number of the high-dose deaths occurred prior to the dose reduction during Week 24. Early deaths in the high-dose groups at the initial dietary concentrations were clearly treatment-related, but the relationship between mortality and exposure in the low-dose groups, which occurred primarily after the end of treatment at 78 weeks, is less clear. The 100% survival of control female rats was much higher than control male rat survival from the same study, which was 80% at 92 weeks. Other experiments published in the same NCI (1978) document showed 85 and 75% survival at 92 weeks in control female rats of the same strain, comparable to and lower than, respectively, the 92-week survival of 84% in the low-dose female rats in the p,p′-DDE experiment. The small number of control rats (20/sex/group) may have contributed to the considerable observed variability in mortality findings among controls. The study authors reported treatment-related reductions in body weight in both male and female rats, the body-weight decrements at the high dose appear to range from 10−15% below controls over the course of the study; in general, lower reductions occurred
in the low-dose group. Histopathology evaluation showed evidence of hepatotoxicity in rats of both sexes, and pulmonary and heart lesions in males. significant dose-related trends and pairwise increases in the high-dose group for centrilobular necrosis of the liver in female rats, and fatty metamorphosis of the liver, lung hemorrhage, and myocardial degeneration in male rats. There was also a significant pairwise increase in the incidence of fatty metamorphosis in the liver of low-dose male rats. The only tumor-related finding was a dose-related trend in the incidence of thyroid tumors (combined incidence of follicular-cell adenomas and follicular-cell carcinomas) in female rats that was not, however, statistically significant at either dose in pairwise tests. No NOAEL.</t>
  </si>
  <si>
    <t>107-05-1</t>
  </si>
  <si>
    <t>Allyl chloride</t>
  </si>
  <si>
    <t>3-Chloropropene; 3-Chloroprop-1-ene</t>
  </si>
  <si>
    <t>C3H5Cl</t>
  </si>
  <si>
    <t>C(C=C)Cl</t>
  </si>
  <si>
    <t>0, 57, or 77 mg/kg for males and 0, 55, or 73 mg/kg for females 5 days a week. 55 mg/kg is 39 mg/kg bw/day adjusted to 7 days a week.</t>
  </si>
  <si>
    <t xml:space="preserve">Survival for both sexes at the highest dose level was extremely poor. For both male and female rats, a significant association between increased dosage and accelerated mortality was reported. Throughout the bioassay, male and female rats treated with allyl chloride experienced consistent mean body weight depression relative to controls. </t>
  </si>
  <si>
    <t>National Cancer Institute Carcinogenesis Technical Report Series No. 73, 1978. Bioassay of Allyl Chloride for Possible Carcinogenicity (CAS No. 107-05-1) NCI-CG-TR-73. Available from NTP at http://ntp.niehs.nih.gov/ntp/htdocs/lt_rpts/tr073.pdf</t>
  </si>
  <si>
    <t>6109-97-3</t>
  </si>
  <si>
    <t>3-Amino-9-ethylcarbazole hydrochloride</t>
  </si>
  <si>
    <t>9-Ethylcarbazol-3-amine;hydrochloride</t>
  </si>
  <si>
    <t>C14H15ClN2</t>
  </si>
  <si>
    <t>CCN1C2=C(C=C(C=C2)N)C3=CC=CC=C31.Cl</t>
  </si>
  <si>
    <t>0, 800, or 2000 ppm corresponding to approximately 0, 40, or 100 mg/kg bw/day for 78 weeks followed by 26-29 weeks of observation</t>
  </si>
  <si>
    <t>Carcinogenicity</t>
  </si>
  <si>
    <t xml:space="preserve">For survival, there was a significant increase in the rate of mortality for female rats in the high dose group. Males, Neoplasms: Significantly increased incidences of neoplastic nodules in the liver at the low dose level (0 vs. 14%). There was also a significantly increased incidences of hepatocellular carcinoma in the low dose group at the same rate. At the high dose level, the incidence of neoplastic nodules in the liver was 29% and the incidence of hepatocellular carcinoma was 17%. There was also a significant increase in NOS adenomas in the pituitary gland in high dose male rats. Males, Nonneoplastic Lesions: There was a significant increase in NOS inflammation in the bronchioles (2 vs 21%) and interstitial inflammation at both dose levels (2 vs 26% vs 33%). In the high dose males, epithelial hyperplasia was also increased (2 vs 13%). In the spleen, hemosiderosis was significant (0 vs 10% vs 21%) as well as hematopoietic hyperplasia (0 vs 10% vs 33%). At the high dose level, there was also a significant increase in erythroid hyperplasia compared to controls (21% vs 48%). In the circulatory system, inflammation was significant in the myocardium (2 vs 28% vs 73%) and fibrosis was also significant at an incidence rate of 40% and 54%, compared to 15% in the controls. In the liver, fatty metamorphosis was significantly increased (2 vs 19% vs 13%). There was also a significant increase in inflammation in the pancreas (24% vs 46%) at the low dose level. In the bladder, there was a significant increase in epithelial hyperplasia (7 vs 20%) at the low dose level, too. There was also atrophy in the testes at the lowest dose level that was significant compared to the controls (4 vs 26%). Females, Neoplasms: In the uterus, NOS adenocarcinomas were significantly increased at both dose levels, compared to controls (8% vs 26% vs 20%). In the Zymbal’s glands, there was an increased incidence of NOS carcinomas at the lowest dose level (11%) and squamous cell carcinomas at both dose levels (0 vs 11% vs 18%), compared to controls. Females, Nonneoplastic Lesions: In the lungs, interstitial inflammation was significant (4 vs 33% vs 27%). In the spleen, hematopoietic hyperplasia was increased significantly compared to controls (6 vs 44%) in the low dose group. At the high dose level, there was also significant NOS inflammation (0 vs 10%), hemosiderosis (25% vs 38%) and erythroid hyperplasia (40% vs 58%). In the heart, the myocardium had NOS inflammation at significant levels (2 vs 26%) at the low dose level. In the liver, fatty metamorphosis was significantly increased (2 vs 12%) as well as focal hyperplasia (45% vs 58%) at the low dose level. In the uterus, at the low dose level, suppurative inflammation was significant at an incidence of 16%, compared to 4% in the controls. At the high dose level, epithelial hyperplasia was significant (0 vs 14%), compared to the respective controls. </t>
  </si>
  <si>
    <t xml:space="preserve">National Cancer Institute (1978). Bioassay of 3-amino-9-ethylcarbazole hydrochloride for possible carcinogenicity. National Cancer Institute carcinogenesis technical report series, 93, 1-193. Available from NTP at http://ntp.niehs.nih.gov/ntp/htdocs/lt_rpts/tr093.pdf. </t>
  </si>
  <si>
    <t>72-54-8</t>
  </si>
  <si>
    <t>Dichlorodiphenyldichloroethane</t>
  </si>
  <si>
    <t>p,p'-DDD; Rhothane; Dilene; Tetrachlorodiphenylethane; 1-Chloro-4-[2,2-dichloro-1-(4-chlorophenyl)ethyl]benzene</t>
  </si>
  <si>
    <t>C14H10Cl4</t>
  </si>
  <si>
    <t>C1=CC(=CC=C1C(C2=CC=C(C=C2)Cl)C(Cl)Cl)Cl</t>
  </si>
  <si>
    <t>Males: 0, low dose: 1400/1750 ppm (23/55 weeks), or high dose: 2800/3500 ppm (23/55 weeks). Females: 0, 850 ppm, or 1700 ppm (78 weeks). Time weighted averages were 0, 1647, or 3294 ppm for males and 0, 850, or 1700 ppm for females. Daily dose after adjusting for purity (60%): Males: 0, 49.41, or 98.82 mg/kg bw/day and females: 0, 25.5, or 51 mg/kg bw/day.</t>
  </si>
  <si>
    <t>Weight gain and clinical signs</t>
  </si>
  <si>
    <t>The authors reported that, beginning during week 30 and continuing through termination of the exposure period, treated rats exhibited a slightly greater incidence of clinical signs of toxicity (hunched appearance and urine staining. There were clear treatment-related reductions in body weight; the greatest differences from control weights occurred between weeks 60 and 75, when the mean body weights were about 10% and 20% lower than controls in low- and high-dose males (respectively) and about 20% and 30% lower in low- and high-dose females.  The low dose (25.5 mg/kg bw/day in females) is a LOAEL for depression of body weight gain and clinical signs of toxicity. The LOAEL is for the mixture. The authors reported treatment-related increases in the incidence of thyroid follicular-cell neoplasms in rats treated with p,p’-DDD. Thyroid neoplasms were only significant in male rats.</t>
  </si>
  <si>
    <t>90-94-8</t>
  </si>
  <si>
    <t>Michler's ketone</t>
  </si>
  <si>
    <t>Bis[4-(dimethylamino)phenyl]methanone</t>
  </si>
  <si>
    <t>C17H20N2O</t>
  </si>
  <si>
    <t>CN(C)C1=CC=C(C=C1)C(=O)C2=CC=C(C=C2)N(C)C</t>
  </si>
  <si>
    <t>Males: 0, 250, or 500 ppm and females: 0, 500, or 1000 ppm for 78 weeks followed by 28-29 weeks of observation. 250 ppm is approximately 12.5 mg/kg bw/day.</t>
  </si>
  <si>
    <t>In female rats, distinct and consistent dose-related mean body weight depression was apparent throughout the bioassay. Although the concentrations of Michler's ketone fed to male rats were one-half the concentrations fed to females, the mean body weights among the high and low dose males were slightly lower than the mean body weight for the male control rats. The association between dosage and mortality was significant for males and females. There was a definite increase in the incidence of neoplasia in the dosed rats. Most of the high dose female rats became moribund and were killed or died before the end of the study with liver neoplasms which in many cases metastasized to the lungs. Virtually all of the high dose male and female rats and low dose female rats had neoplastic lesions of the liver as did nearly one-third of the low dose males. The morphologic spectrum included both neoplastic nodules and hepatocellular carcinomas..</t>
  </si>
  <si>
    <t xml:space="preserve">National Cancer Institute Carcinogenesis Technical Report Series No. 181. NCI, 1979. Bioassay of Michler's Ketone for Possible Carcinogenicity (CAS No. 90-94-8). NCI-CG-TR-181. Available from NTP at https://ntp.niehs.nih.gov/go/tr181 </t>
  </si>
  <si>
    <t>117-79-3</t>
  </si>
  <si>
    <t>2-Aminoanthraquinone</t>
  </si>
  <si>
    <t>2-Aminoanthracene-9,10-dione; 2-Amino-9,10-anthraquinone</t>
  </si>
  <si>
    <t>C14H9NO2</t>
  </si>
  <si>
    <t>C1=CC=C2C(=C1)C(=O)C3=C(C2=O)C=C(C=C3)N</t>
  </si>
  <si>
    <t>Time weighted average concentrations of 0, 0.35, or 0.69% were given to males and 0 and 0.2% were given to females for 78 weeks followed by 28 weeks of observation.  These concentrations correspond to approximately 0, 175, or 345 mg/kg bw/day in males and 0 or 100 mg/kg bw/day in females.</t>
  </si>
  <si>
    <t>Survival (carcinogenic)</t>
  </si>
  <si>
    <t>Slight mean body weight depression was observed when dosed males were compared with control males. There was a more distinct difference between the mean body weights of the dosed and control females. For female rats, a significant positive association between chemical administration and mortality was observed. Survival of female rats was not adequate to permit analysis of late-developing tumors. The incidence of hepatic neoplasms in male rats fed the two concentrations of 2-aminoanthraquinone appeared to be compound-related. Hepatocellular carcinomas occurred in 8/49 (16 percent) low dose, 5/46 (11 percent) high dose and 0/46 control male rats. Hepatocellular carcinoma was found in 1/42 (2 percent) dosed females but in none of the controls. Neoplastic nodules were also commonly observed in dosed male rats. One low dose male rat and 16/42 (38 percent) of the female rats originally included in the bioassay had foreign body granulomatous nephritis (FBGN) of the kidney and died in less than 25 weeks.</t>
  </si>
  <si>
    <t>National Cancer Institute, Carcinogenesis, Technical Report Series No. 144, 1978. Bioassay of 2-Aminoanthraquinone for Possible Carcinogenicity CAS No. 117-79-3 NCI-CG-TR-144. Available from NTP at http://ntp.niehs.nih.gov/ntp/htdocs/lt_rpts/tr144.pdf</t>
  </si>
  <si>
    <t>140-56-7</t>
  </si>
  <si>
    <t>Fenaminosulf</t>
  </si>
  <si>
    <t>Sodium;N-[4-(dimethylamino)phenyl]iminosulfamate</t>
  </si>
  <si>
    <t>C8H10N3NaO3S</t>
  </si>
  <si>
    <t>[Na+].CN(C)C1=CC=C(C=C1)N=NS([O-])(=O)=O</t>
  </si>
  <si>
    <t>1N,2N,3N,4Y,5aY,6N,7N,9N,10N,23N,29Y,33N,34N,35aY,38N,39N,40N,41N,42N,43N,44N,45Y,46N,47a(ii)Y. Aniline fragment: 35aY,38N,39N,40N,41N,42N,43N,44N,45Y,46N,47N(Class IV). Sulfamic acid: outside of applicability domain</t>
  </si>
  <si>
    <t>0, 0.05, or 0.10% corresponding to approximately 0, 25, or 50 mg/kg bw/day for 78 weeks followed by 27-31 weeks of observation</t>
  </si>
  <si>
    <t>A high incidence of necrosis and mineralization of the tubules of the renal papilla was present in the treated rats. These lesions were not observed in control rats. Mineralization of tubules was present in 21/41 (51 percent) low dose and 32/48 (67 percent) high dose male rats and 34/48 (71 percent) low dose and 12/49 (24 percent) high dose female rats. The severity of the papillary necrosis and mineraliza­tion was quite variable and was superimposed on chronic renal disease (nephrosis, nephropathy) commonly seen in aged Fischer 344 rats. The concentrations of the compound administered did have a toxic effect on the kidney, producing tubular necrosis and mineralization of the renal papilla.</t>
  </si>
  <si>
    <t>National Cancer Institute, 1978. Technical Report Series No. 101. Bioassay of Formulated Fenaminosulf for Possible Carcinogenicity. Available from NTP at https://ntp.niehs.nih.gov/ntp/htdocs/lt_rpts/tr101.pdf</t>
  </si>
  <si>
    <t>106-49-0</t>
  </si>
  <si>
    <t>p-Toluidine</t>
  </si>
  <si>
    <t>4-Methylbenzenamine; 4-Methylaniline; 4-Toluidine; p-Tolylamine</t>
  </si>
  <si>
    <t>CC1=CC=C(C=C1)N</t>
  </si>
  <si>
    <t>548</t>
  </si>
  <si>
    <t>0, 1000, or 2000 ppm corresponding to approximately 0, 150, or 300 mg/kg bw/day for 6 months. Due to significantly reduced bw and increased mortality, the doses were reduced to 0, 500 or 1000 ppm corresponding to 0, 75, or 150 mg/kg bw/day and given for further 12 months. Time weighed average doses are 0, 100, or 200 mg/kg bw/day. Followed by a 3-month recovery period.</t>
  </si>
  <si>
    <t xml:space="preserve">Animals were initially fed 0, 1000 and 2000 ppm p-toluidine for a period of 6 months. Due to significantly decreased body weights (&gt; 10 %) and increased mortality rate when compared to the concurrent controls doses were reduced to 500 and 1000 ppm and given for further 12 months. Male mice at both dose levels exhibited a significant increase in hepatomas. Female mice at the mid and high dose levels also showed an increase in liver tumors. </t>
  </si>
  <si>
    <t>Weisburger et al., 1978</t>
  </si>
  <si>
    <t>136-40-3</t>
  </si>
  <si>
    <t>Phenazopyridine hydrochloride</t>
  </si>
  <si>
    <t>3-Phenyldiazenylpyridine-2,6-diamine;hydrochloride; Pyridium; Urodine</t>
  </si>
  <si>
    <t>C11H12N5Cl</t>
  </si>
  <si>
    <t>C1=CC=C(C=C1)N=NC2=C(N=C(C=C2)N)N.Cl</t>
  </si>
  <si>
    <t>1N,2N,3N,4Y,5bY,6N,7N,9N,10Y,11N,12N,13N,15N,16N,17Y,19N,20fY</t>
  </si>
  <si>
    <t>0, 600, or 1200 ppm corresponding to approximately 0, 90, or 180 mg/kg bw/day. As diets were fed 5 days/week, duration adjusted dose levels are 0, 64, or 129 mg/kg bw/day.</t>
  </si>
  <si>
    <t>Mean body weights of the dosed mice were consistently lower than those of corresponding control mice, and the depressions in mean body weight were dosed related. There was an increased incidence of hepatocellular adenomas and carcinomas in dosed mice when compared with corresponding controls. Hepatocellular adenomas were variable in size, ranging from small spherical lesions to large irregular lesions equivalent in size to several liver lobules. These lesions were usually well demarcated from the surrounding parenchyma. In contrast to adenomas, hepatocellular carcinomas were extensive, irregularly shaped lesions involving numerous lobules or entire lobes of the liver. Based on the histopathologic examination, it was concluded that phenazopyridine fed in the diet increased the incidence of hepatocellular adenomas and carcinomas in B6C3F1 mice under the conditions of this bioassay. Note: In the males, the combined incidence of hepatocellular adenomas and carcinomas was not significant.</t>
  </si>
  <si>
    <t>National Cancer Institute, Carcinogenesis Technical Report Series No. 99, 1978, Bioassay of phenazopyridine hydrochloride for possible carcinogenicity, CAS No. 136-40-3, NCI-CG-TR-99. Available from NTP at http://ntp.niehs.nih.gov/ntp/htdocs/lt_rpts/tr099.pdf</t>
  </si>
  <si>
    <t>16120-70-0</t>
  </si>
  <si>
    <t>N-n-Butyl-n-formylhydrazine</t>
  </si>
  <si>
    <t>N-butylformic hydrazide; N-amino-N-butylformamide; BFH</t>
  </si>
  <si>
    <t xml:space="preserve">C5H12N2O
</t>
  </si>
  <si>
    <t>CCCCN(C=O)N</t>
  </si>
  <si>
    <t>0 or 0.04%.The average daily consumption per animal of water that contained BFH was 7.4 ml for the females and 10.2 ml for the males. Therefore, the average daily intake of
BFH was 2.96 mg for a female and 4.08 mg for a male. Conisdering an average bw of 25 g/animals, in females this corresponds to 118 mg/kg bw/day.</t>
  </si>
  <si>
    <t>Continuous administration of 0.04% N-n-butyl-N-formylhydrazine (BFH) in drinking water to 6-week-old randomly bred Swiss mice for life produced tumors of the lungs, preputial and clitoral glands. The tumor incidences in these three tissues of the treated animals were 87, 66, and 10%, whereas in the untreated controls they were 25, 0, and 0%, respectively. Histopathologically, the tumors were classified as adenomas and adenocarcinomas of the lungs, squamous cell papillomas and carcinomas, angio-, fibro-, and myxo- sarcomas of preputial glands and squamous cell papillomas and carcinomas of clitoral glands. N-n-Butyl-N-formylhydrazine is a structural homologue of the carcinogenic N-methyl-N-formylhydrazine and N-ethyl-N-formylhydrazine. Treated animals survived for up to 90 weeks and control females survived for up to 140 weeks and males for 120 weeks.</t>
  </si>
  <si>
    <t xml:space="preserve">Toth, B., Nagel, D., &amp; Patil, K. (1980). Tumorigenic action of Nn-butyl-N-formylhydrazine in mice. Carcinogenesis, 1(7), 589-593.                                                                                                   </t>
  </si>
  <si>
    <t>78776-28-0</t>
  </si>
  <si>
    <t>1,2-di-n-Butylhydrazine.2HCl</t>
  </si>
  <si>
    <t>1,2-Dibutylhydrazine dihydrochloride; 1,2-DBH; 1,2-Di-n-butylhydrazine dihydrochloride</t>
  </si>
  <si>
    <t>C8H22Cl2N2</t>
  </si>
  <si>
    <t>CCCCNNCCCC.Cl.Cl</t>
  </si>
  <si>
    <t>0 or 0.0625%. The average daily consumption of water containing 1,2-DBH per animal was 5.8 ml for the females and 9.03 ml for the males. Therefore, the average daily intake of 1.2-DBH was 3.64 mg for a female and 5.64 mg for a male. Considering an average weight of 25 g/animals, the intake of the substance was 145.6 mg/kg bw/day for females.</t>
  </si>
  <si>
    <t>The treatment substantially shortened the survival in both sexes, when compared to that in controls (treaded animals survived for up to 90 weeks vs up to 140 weeks for untreated females and up to 120 weeks for treated males). The 3 statistically significant neoplasms are described in detail as follows: Lung tumors. Of the treated females, 36 (72%) developed 186 tumors of this organ. Of these, 15 mice had 37 adenomas, 1 mouse had 4 adenocarcinomas and 20 mice developed 100 adenomas and 45 adenocarcinomas. In the treated males, 38 (76%) developed 208 lung neoplasms. Of these, 8 mice had 23 adenomas, 1 mouse developed 3 adenocarcinomas and 29 mice developed 115 adenomas and 67 adenocarcinomas. Grossly and histologically these lung lesions were similar to those described earlier in this laboratory. Malignant lymphomas. Of the treated females, 21 (42%) developed lymphoreticular tissue neoplasms. Of these, 19 were classified as lymphocytic type and the remaining 2 as histocytic type. In the treated males, 6 (12%) developed malignant lymphomas, lymphocytic type. Macroscopically and histologically these neoplasms were similar to those described earlier by us 12. Kidney tumors. Of the treated males, 4 (8%) developed tumors of this organ. Of these, 3 were classified as adenomas and the other one as an adenocarcinoma.</t>
  </si>
  <si>
    <t>Toth &amp; Nagel, 1981</t>
  </si>
  <si>
    <t xml:space="preserve">Toth, B., &amp; Nagel, D. (1981). 1, 2-Di-N-butylhydrazine dihydrochloride carcinogenesis in mice. Experientia, 37(7), 773-775.                                                                                                         </t>
  </si>
  <si>
    <t>60-34-4</t>
  </si>
  <si>
    <t>Methylhydrazine</t>
  </si>
  <si>
    <t>CH6N2</t>
  </si>
  <si>
    <t>CNN</t>
  </si>
  <si>
    <t xml:space="preserve">Hamster </t>
  </si>
  <si>
    <t xml:space="preserve">Golden  </t>
  </si>
  <si>
    <t xml:space="preserve">0 or 0.01%. The average daily consumption per animal (hamster) of water containing MH at the 0.01% level was  14.8 ml for females and 12.9 mL for males. Thus the average daily intake of MH was 1.3 mg for female and 1.1 mg for male. Considering an average body weight of 125g, this corresponds to 8.8 mg/kg bw/day in males and 10.4 mg/kg bw/day in females. </t>
  </si>
  <si>
    <t xml:space="preserve">The treatment gave rise to malignant histiocytomas of liver and tumors of the cecum. Thirty-two % of the females and 54% of the males developed malignant histiocytomas whereas among the controls no such lesions were seen. The incidence of tumors of cecum was 18% in females and 14% in males, compared to 1% in the controls. The liver lesions showed the characteristic appearance of malignant histiocytomas. Treted males survived until up to age 100 weeks and females until up to age 90 weeks. Control males survived until age 120 weeks and females until age 110 weeks.
 </t>
  </si>
  <si>
    <t xml:space="preserve">Toth &amp; Shimizu, 1973 </t>
  </si>
  <si>
    <t xml:space="preserve">Toth, B., &amp; Shimizu, H. (1973). Methylhydrazine tumorigenesis in Syrian golden hamsters and the morphology of malignant histiocytomas. Cancer research, 33(11), 2744-2753.                                                               </t>
  </si>
  <si>
    <t>156-51-4</t>
  </si>
  <si>
    <t>Phenylethylhydrazine sulfate</t>
  </si>
  <si>
    <t xml:space="preserve">C8H14N2O4S
</t>
  </si>
  <si>
    <t>C1=CC=C(C=C1)CCNN.OS(=O)(=O)O</t>
  </si>
  <si>
    <t>0 or 0.015%. The average daily consumption per animal  of water containing PEH at the 0.015% level was 8.5 ml for females and 15.6 mL for males. Thus the average daily intake of PEH was 1.3 mg for female and 2.4 mg for male. Considering a body weight of 25 g/animal, this corresponds to 52 mg/kg bw/day for females.</t>
  </si>
  <si>
    <t>As compared to untreated controls, the incidence of lung tumors rose from 21 to 56% in females and from 23 to 36% in males, while the incidence of vascular tumors increased from 5 to 44% in females and from 6 to 8% inmales. Statistically, the increased incidence of tumors of lungs and blood vessels in females appears to be significant. The treatment had no statistically significant effect on the development of tumors in males. Histopathological examination revealed the characteristic appearance of adenoma and adenocarcinoma of the lungs, and angioma and angiosarcoma of blood vessels. Treated females lived up to until 90 weeks of age and males until 100 weeks. The statistical analysis of the survival data by using Kolmo
gorov-Smirnov's test shows that the survival rates (a)
for treated males is significantly shortened, compared with that for treated females; (b) for treated females is significantly reduced, compared with that for untreated females; and (c) for treated males is significantly shortened, compared with that for untreated males.</t>
  </si>
  <si>
    <t>Toth, 1976</t>
  </si>
  <si>
    <t xml:space="preserve">Toth, B. (1976). Tumorigenicity of β-phenylethylhydrazine sulfate in mice. Cancer research, 36(3), 917-921.                                                                                                              </t>
  </si>
  <si>
    <t>5164-11-4</t>
  </si>
  <si>
    <t>1,1-Diallylhydrazine</t>
  </si>
  <si>
    <t>C6H12N2</t>
  </si>
  <si>
    <t>C=CCN(CC=C)N</t>
  </si>
  <si>
    <t>0 or 0.03125%. The average daily consumption of the treated animals was 6.6 mL for females and 7.5 mL for males. Therefore, the average daily intake of 1,1-DAH was 2.0 mg for a female and 2.35 mg for a male. Considering a body weight of 25 g, this corresponds to 80 mg/kg bw/day in females and 94 mg/kg bw/day in males.</t>
  </si>
  <si>
    <t>Compared to untreated controls, in treated animals the lung tumor incidence rose from 25 to 76% in females and from 26 to 76% in males, whereas the incidence of forestomach tumors increased from 4 to 14% in females and from 0 to 34% in males. Histopathologically, the tumors were classified as adenomas and adenocarcinomas of the lungs and squamous cell papillomas and carcinomas of the forestomach. Treated males lived up until age 90 weeks and females until 100 weeks of age. Control females lived up until age 140 weks and males until 130 weeks.</t>
  </si>
  <si>
    <t xml:space="preserve">Toth, B., Nagel, D., &amp; Raha, C. (1980). Tumorigenesis with 1,1-diallylhydrazine in mice. Anticancer research, 1(5), 259-262.                                                                                            </t>
  </si>
  <si>
    <t>56795-66-5</t>
  </si>
  <si>
    <t>Propylhydrazine hydrochloride</t>
  </si>
  <si>
    <t>Propylhydrazinium chloride</t>
  </si>
  <si>
    <t>C3H11ClN2</t>
  </si>
  <si>
    <t>CCCNN.Cl</t>
  </si>
  <si>
    <t>0 or 0.025% for lifespan (max lifespan: males: 90 weeks, females: 100 weeks, controls of both sexes: 130 weeks). The average daily consumption per animal  of water containing PH per animal was 12.0 ml for the females and 11.7 ml for the males. Therefore, the average daily intake of PH was 3.0 mg for a female and 2.9 mg for a male. Assuming a bw of 25 g, the intake of the test material was about 116-120 mg/kg bw/day.</t>
  </si>
  <si>
    <t>Lung and survival</t>
  </si>
  <si>
    <t>Significantly shortened survival in both sexes of treated animals. Of the treated females, 27 (54%) developed 212 lung neoplasms. Out of these, 15 had 87 adenomas, 1 mouse had 1 adenocarcinoma and 11 mice had 87 adenomas and 37 adenocarcinomas. The average age at death was 70 weeks; the first was found at the 26th week and the last at the 100th week of age. In the treated males, 22 (44%) developed 158 lung tumors. Out of these, 14 mice had 64 adenomas, and 8 mice had 73 adenomas and 21 adenocarcinomas. The incidence of lung tumors in control animals was 22%. At 0.0125% treted females lived for up to 120 weeks and treated males for up to 100 weeks (vs up to 130 weeks for control animals of both sexes).</t>
  </si>
  <si>
    <t>Nagel et al., 1975</t>
  </si>
  <si>
    <t xml:space="preserve">Nagel, D., Shimizu, H., &amp; Toth, B. (1975). Tumor induction studies with n-butyl-and n-propylhydrazine hydrochlorides in Swiss mice. European Journal of Cancer (1965), 11(7), 473-478.                                                                                                                                              </t>
  </si>
  <si>
    <t>Allylhydrazine.HCl</t>
  </si>
  <si>
    <t>C3H9ClN2</t>
  </si>
  <si>
    <t>C=CCNN.Cl</t>
  </si>
  <si>
    <t>0 or 0.0125%. The daily consumption of 8.1 mL for females and 10.4 mL for males, resulting in a 1.0 mg and 1.3 mg average daily intake for females and males respectively. Considering a body weight of 25g, this corresponds to 40 mg/kg bw/day in females.</t>
  </si>
  <si>
    <t>The incidence of lung tumours rose from 21 to 50% in females and from 23 to 46% in males, while the incidence of blood vessel tumours increased from 5 to 18% in the females, but not in the males, when compared with untreated controls. Statistical analysis showed that the
increased incidence of tumours of the lungs and blood vessels is significant. The treatment significantly shortened
the survival time when compared with the life span of the untreated controls. At the 80th, 90th, and 100th weeks, 33, 18 and 8 females and 9, 5, and 0 males were alive in the treated groups while in controls the corresponding figures were 71, 57 and 36 females and 65, 48 and 27 males.</t>
  </si>
  <si>
    <t>Toth &amp; Nagel, 1976</t>
  </si>
  <si>
    <t xml:space="preserve">Toth, B., &amp; Nagel, D. (1976). Tumor induction study with allylhydrazine HCl in swiss mice. British journal of cancer, 34(1), 90.                                                                                   </t>
  </si>
  <si>
    <t>137-17-7</t>
  </si>
  <si>
    <t>2,4,5-Trimethylaniline</t>
  </si>
  <si>
    <t>Pseudocumidine; Psi-cumidine; Benzenamine; 2,4,5-trimethyl-</t>
  </si>
  <si>
    <t>C9H13N</t>
  </si>
  <si>
    <t>CC1=CC(=C(C=C1C)N)C</t>
  </si>
  <si>
    <t>0, 200, or 800 ppm corresponding to approximately to 0, 10, or 40 mg/kg bw/day</t>
  </si>
  <si>
    <t>Lung and liver</t>
  </si>
  <si>
    <t>Mean body weights of low- and high-dose males and high-dose females were lower than those of corresponding controls throughout the bioassay; mean body weights of low-d'ose females were lower than those of corresponding controls only after week 46. In the rats, hepatocellular carcinomas or neoplastic nodules occurred at incidences that were dose related in both males and females (P less than or equal to 0.001), and in direct comparisons the incidences were significantly higher in the high-dose males, high-dose females, and low-dose females (P less than or equal to 0.004) than in corresponding controls (males: controls 1/19, low-dose 6/50, high-dose 20/50; females: controls 0/20, low-dose 12/49, high-dose 27/50). In addition, alveolar/branchiolar carcinomas or adenomas occurred in the female rats at incidences that were dose related (P = 0.003), and in a direct comparison the incidence was significantly higher in the high-dose group (P = 0.017) than in the corresponding control group (controls 0/20, low-dose 3/43, high-dose 11/50).</t>
  </si>
  <si>
    <t>National Cancer Institute Carcinogenesis Technical Report Series No. 160, 1979. Bioassay of 2,4,5-Trimethylalinine for Possible Carcinogenicity (CAS no. 137-17-7). Available from NTP at https://ntp.niehs.nih.gov/go/tr160</t>
  </si>
  <si>
    <t>636-21-5</t>
  </si>
  <si>
    <t>o-Toluidine hydrochloride</t>
  </si>
  <si>
    <t>2-Methylaniline;hydrochloride; Benzenamine, 2-methyl-, hydrochloride</t>
  </si>
  <si>
    <t>C7H10ClN</t>
  </si>
  <si>
    <t>CC1=CC=CC=C1N.Cl</t>
  </si>
  <si>
    <t>1N,2N,3N,4Y,5bY,6N,7N,9N,10N,2N,29Y,33N,34N,35aY,38N,39N40N,41N42N,43N,44b(ii)Y</t>
  </si>
  <si>
    <t>0, 3000, or 6000 ppm. 3000 ppm corresponding to approximately 0, 150, or 300 mg/kg bw/day for 707-728 days</t>
  </si>
  <si>
    <t>Mean body weights of dosed male and female rats were lower than those of corresponding matched controls and were dose related. Mortalities of the male and female rats were dose related and were relatively high at the end of the bioassay. In rats, the administration of the test chemical induced several types of sarcomas of the spleen and other organs in both males and females, mesotheliomas of the abdominal cavity or scrotum in males, and transitional-cell carcinomas of the urinary bladder in females. Administration of the o-toluidine hydrochloride also resulted in increased incidences of fibromas of the subcutaneous tissue in the males and fibroadenomas or adenomas of the mammary gland in the females.</t>
  </si>
  <si>
    <t>National Cancer Institute Carcinogenesis Technical Report Series No. 153. NCI, 1979. Bioassay of o-Toluidine Hydrochloride for Possible Carcinogenicity (CAS NO. 636-21-5). NCI-CG-TR-153. Available from NTP at https://ntp.niehs.nih.gov/go/tr153</t>
  </si>
  <si>
    <t>105-55-5</t>
  </si>
  <si>
    <t>N,N'-diethylthiourea</t>
  </si>
  <si>
    <t>1,3-Diethyl-2-thiourea; 1,3-diethylthiourea</t>
  </si>
  <si>
    <t>C5H12N2S</t>
  </si>
  <si>
    <t>C(C)NC(=S)NCC</t>
  </si>
  <si>
    <t>0, 125, or 250 ppm equivalent to 0, 24, or 47 mg/kg bw/day</t>
  </si>
  <si>
    <t xml:space="preserve">Hyperplasia of the thyroid was reported in dosed males and females. There were statistically significant elevated incidences of follicular-cell carcinomas of the thyroid in high dose male rats. In addition, there were statistically significant elevated incidences of a combination of thyroid follicular-cell carcinomas and follicular-cell adenomas in high dose male and female rats. The relevance of these adverse effects to humans is questionable.
</t>
  </si>
  <si>
    <t>National Toxicology Program. (1979). Bioassay of N, N'-diethylthiourea for Possible Carcinogenicity. National Cancer Institute carcinogenesis technical report series, 149, 1-103. Available from NTP at http://ntp.niehs.nih.gov/ntp/htdocs/lt_rpts/tr149.pdf</t>
  </si>
  <si>
    <t>57-06-7</t>
  </si>
  <si>
    <t>Allyl isothiocyanate</t>
  </si>
  <si>
    <t xml:space="preserve">3-Isothiocyanatoprop-1-ene; Mustard oil
</t>
  </si>
  <si>
    <t>C4H5NS</t>
  </si>
  <si>
    <t>C(C=C)N=C=S</t>
  </si>
  <si>
    <t>0, 12, or 25 mg/kg five days/week. Dosing schedule (5/7) adjusted dose levels: 0, 8.6, or 18 mg/kg bw/day</t>
  </si>
  <si>
    <t xml:space="preserve">Throughout the study, the mean body weights of high-dose male rats were lower than those of the controls. The incidence of undifferentiated leukaemia was increased with a significantly positive trend (p&lt;0.05) in treated male rats and at the high dose, the incidence was significantly (p&lt;0.05) greater than controls (control, 2/50; low-dose 6/50; high-dose, 8/50). No significant increases were observed for leukaemia in female rats (control, 7/50; low-dose, 9/50; high-dose, 12/50).  In male rats, the incidence of transitional cell papillomas of the urinary bladder occurred with a significant positive trend (p&lt;0.05; control, 0/49; low-dose, 2/49; high-dose, 4/49), but the incidence at the low dose was not statistically significant. One female in the high-dose group also had this lesion, but the incidence was not statistically significant. Epithelial hyperplasia of the urinary bladder also occurred in males with a significant (p&lt;0.05) overall trend and at the high dose, was significantly increased (control, 0/49; low-dose, 1/49; high-dose, 6/49). This hyperplasia did not occur in animals with papillomas. EFSA: Although the incidences of papillomas and epithelial hyperplasias in the low  dose group were not statistically significantly different  from controls, the Panel considered it justified to conclude that the 12 mg/kg/bw/day should be regarded as the LOAEL rather  than the NOAEL based on the statistically significant positive trend observed in the incidence of these urinary bladder lesions in males and the well known very low incidence of these lesions in historical controls. </t>
  </si>
  <si>
    <t>91-64-5</t>
  </si>
  <si>
    <t>Coumarin</t>
  </si>
  <si>
    <t>Chromen-2-one</t>
  </si>
  <si>
    <t>O1C(=O)C=CC2=CC=CC=C12</t>
  </si>
  <si>
    <t>0, 25, 50, or 100 mg/kg 5 days a week. Dosing schedule (5/7) adjusted dose levels are 0, 18, 36, or 71.4 mg/kg bw/day.</t>
  </si>
  <si>
    <t xml:space="preserve">Survival in males: 28/50, 9/50, 2/51, and 0/50 for control, low, mid, and high dose. Survival in females was similar to controls. The reduced survival in dosed male rats was primarily attributed to chemical-related exacerbation of spontaneously renal occurring disease. Final mean body weights of female rats that received 100mgkg and all dosed groups of male rats were lower than those of the controls. There were no clinical signs of toxicity in rats, other than nonspecific signs relating to debilitation as a result of renal or other spontaneous disease. At the 15-month interim evaluation, the values for one or more hematologic parameters including mean erythrocyte volume, mean erythrocyte hemoglobin in 50 and 100 mg/kg rats, and hematocrit or hemoglobin in 100 mag rats were significantly lower than those of controls. Activated partial thromboplastin times were also significantly lower in 50 and 100 mg/kg males, while platelet counts were significantly higher. Activities of alanine aminotransferase, sorbitol dehydrogenase, or y-glutamyltransferase in 50 and 100 mg/kg male and 100 mg/kg female rats were significantly higher than those of the controls at the 15-month interim evaluation. The principal lesions associated with the administration of coumarin to rats for up to 2 years occurred in the liver, kidney, and forestomach. While the hepatic lesions were seen in all groups of males, they occurred only in the 50 and 100 mg/kg females. The lesions consisted of a spectrum of changes including hepatocellular necrosis, fibrosis, cytologic alteration, and increased severity of bile duct hyperplasia. The incidences of hepatocellular neoplasms were not increased in dosed rats. There was a chemical-related increase in the average severity of nephropathy in all groups of dosed male and female rats. There were corresponding increased incidences of parathyroid gland hyperplasia in all groups of dosed males, probably as a result of compromised renal function. In the standard evaluation of single kidney sections, a low incidence of renal adenomas was seen in all groups of males and in 100 mg/kg females. An evaluation of step sections identified additional individuals with renal tubule focal hyperplasia and adenoma in the dosed groups. The incidences of forestomach ulcers in all groups of dosed male rats and in 100 mg/kg female rats were significantly greater than those of the controls. </t>
  </si>
  <si>
    <t>National Toxicology Program. (1993). NTP toxicology and carcinogenesis studies of coumarin (CAS No. 91-64-5) in F344/N rats and B6C3F1 mice (gavage studies). National Toxicology Program technical report series, 422, 1-340. Available from NTP at  https://ntp.niehs.nih.gov/ntp/htdocs/lt_rpts/tr422.pdf</t>
  </si>
  <si>
    <t>60-13-9</t>
  </si>
  <si>
    <t>dl-Amphetamine sulfate</t>
  </si>
  <si>
    <t>Phenaminum; 1-Phenylpropan-2-amine;sulfuric acid (MW: 368.49, but has 2 subunits of amphetamine)</t>
  </si>
  <si>
    <t>C18H28N2O4S</t>
  </si>
  <si>
    <t>CC(CC1=CC=CC=C1)N.CC(CC1=CC=CC=C1)N.OS(=O)(=O)O</t>
  </si>
  <si>
    <t>1N,2N,3N,4Y,5N,6N,7N,9N,10N,23N,29Y,33N,34N,35aY,38N,39N,40N,41N,42N,43N,44N,45N,28fY</t>
  </si>
  <si>
    <t>0, 20, or 100 ppm equivalent to approximately 0, 1, or 5 mg/kg bw/day</t>
  </si>
  <si>
    <t>Bodyweight &amp; CNS</t>
  </si>
  <si>
    <t xml:space="preserve">The final body weights of high dose males and females were 14% and 30% less, respectively, than that of the controls. The body weights of low dose females were 11% less than that of the controls. The average daily feed consumption by high-dose females was 84% that by controls. Hyperactivity was observed in all dosed groups. Myelofibrosis, cataracts, and retinal atrophy in female rats occurred in a larger proportion of high-dose animals than in controls. NTP concluded that the effects of the eye were likely not compound induced and instead a result of excessive illumination intensity. Myelofibrosis observed at an increased incidence in high-dose female rats believed to be secondary to their low bodyweight (20% in high dose vs. 2% in controls). There was signficant diffuse atrophy of the seminal vesicles at the high dose (55% vs 73%) in male rats.  </t>
  </si>
  <si>
    <t>National Toxicology Program. (1991). NTP Toxicology and Carcinogenesis Studies of dl-Amphetamine Sulfate (CAS No. 60-13-9) in F344/N Rats and B6C3F1 Mice (Feed Studies). National Toxicology Program technical report series, 387, 1-185. Available from NTP at https://ntp.niehs.nih.gov/ntp/htdocs/lt_rpts/tr387.pdf</t>
  </si>
  <si>
    <t>106-99-0</t>
  </si>
  <si>
    <t>1,3-Butadiene</t>
  </si>
  <si>
    <t>Vinylethylene; Buta-1,3-diene; Divinyl</t>
  </si>
  <si>
    <t>C4H6</t>
  </si>
  <si>
    <t>C=CC=C</t>
  </si>
  <si>
    <t>1N,2N,3N,4N,6N,7N,9N,10N,23Y,24N,25N,26N,27N,28s(i)Y</t>
  </si>
  <si>
    <t>0 ppm, 6.25 ppm, 20 ppm, 62.5 ppm, 200, or 625 ppm for 6 h/day, 5 days/week, for 2 years. These levels correspond to 0, 4.12, 13.2, 41.2, 132, or 412 mg/kg bw/day.</t>
  </si>
  <si>
    <t>Two-year survival was decreased for males and females exposed to concentrations of 20 ppm or above, primarily due to the development of chemical-related malignantneoplasms. No female mice exposed to 200 or 625 ppm or males exposed to 625 ppm sur-vived to the end of the studies. Hematological effects reported in male mice. Statistically significant increases in the incidences of neoplasms at one or more sites were seen at concen- trations of 20 ppm and higher in males and 6.25 ppm and higher in females. Statistically significant increases occurred in the incidences of malignant lymphoma;histiocytic sarcoma; cardiac hemangio-sarcoma; harderian gland adenoma; hepatocellular adenoma and carcinoma; alveolarbronchiolar ade- noma and carcinoma; mammary gland carcinoma, adenoacanthoma, and malignant mixed tumor (females only); benign and malignant ovarian granulosa cell tumor; and forestomach squamous cell papilloma and carcinoma. Increased incidences of nonneoplastic lesions in exposed mice included bone marrow atrophy; testic- ular atrophy; ovarian atrophy, angiectasis, germinal epithelial hyperplasia, and granulosa cell hyperplasia; uterine atrophy; cardiac endothelial hyperplasia and mineralization; alveolar epithelial hyperplasia; forestomach epithelial hyperplasia; and harderian gland hyperplasia.</t>
  </si>
  <si>
    <t>National Toxicology Program. (1993). NTP toxicology and carcinogenesis studies of 1, 3-butadiene (CAS No. 106-99-0) in B6C3F1 mice (inhalation studies). National Toxicology Program technical report series, 434, 1-389. Available from NTP at https://ntp.niehs.nih.gov/ntp/htdocs/lt_rpts/tr434.pdf</t>
  </si>
  <si>
    <t>95-80-7</t>
  </si>
  <si>
    <t>2,4-Diaminotoluene</t>
  </si>
  <si>
    <t>4-Methylbenzene-1,3-diamine; 2,4-Toluenediamine</t>
  </si>
  <si>
    <t>Cc1ccc(cc1N)N</t>
  </si>
  <si>
    <t xml:space="preserve">The time-weighted average dose was 79 ppm for the low-dose males and females for 103 weeks, 176 ppm for the high-dose males for 79 weeks, and 171 ppm for the high-dose females for 84 weeks. These doses are 0, 5.9, or 13 mg/kg bw/day (OECD and ECHA). </t>
  </si>
  <si>
    <t xml:space="preserve">Mean body weights of dosed male and female rats were lower than those of corresponding controls and were dose related. Mortality was dose related in both the male and female rats. In the rats, hepatocellular carcinomas or neoplastic nodules occurred at incidences that were dose related in both the males and the females. High incidences of associated nonneoplastic lesions of the liver in the dosed goups and low incidences of liver tumors in historical-control male or female F344 rats. In addition, carcinomas or adenomas of the mammary gland occurred in the female rats at incidences that were dose related and in direct comparisons were significantly higher in the dosed groups than in the controls. In the male rats, fibromas of the subcutaneous tissue occurred at incidences that were dose related and in direct
comparisons were significantly higher in the dosed groups than in the control group. Chronic renal disease normally seen in aging F344 rats was found to be much more severe and of earlier onset in dosed animals than in control animals. The effect was most marked in males and is considered to be an important result of chronic toxicity which may have contributed to the decreased survival of the dosed animals. Corresponding to the renal disease was a high incidence of associated secondary hyperparathyroidism in low- and high-dose males. 
</t>
  </si>
  <si>
    <t>81-49-2</t>
  </si>
  <si>
    <t>1-Amino-2,4-dibromoanthraquinone</t>
  </si>
  <si>
    <t>2,4-Dibromo-1-anthraquinonylamine; 1-Amino-2,4-dibromoanthracene-9,10-dione</t>
  </si>
  <si>
    <t>C14H7Br2NO2</t>
  </si>
  <si>
    <t>C1=CC=C2C(=C1)C(=O)C3=C(C2=O)C(=C(C=C3Br)Br)N</t>
  </si>
  <si>
    <t>1N,2N,3N,4N,6N,7aY,8N,33N,34N,35bY,36dY,41N,42N,43N,44N,45Y,46N,47N</t>
  </si>
  <si>
    <t>0, 5,000, or 10,000 ppm for 103 weeks, 2,000 ppm for 104 weeks. These levels are approximately equal to 0, 240, or 490 mg/kg bw/day for 103 weeks and 90 mg/kg bw/day for 104 weeks in males and 0, 285, 600, or 110 mg/kg bw/day for females. Stop exposure groups received 20,000 ppm for 9 or 15 months. 1,335 mg/kg for males and 1,790 mg/kg for females in the 9-month stop exposure groups and 1,115 mg/kg for males and 1,435 mg/kg for females in the 15-month exposure groups.</t>
  </si>
  <si>
    <t xml:space="preserve">Survival of the10,000 ppm males and females was significantly lower than that of the controls. In male rats, the body weight was 9, 15, and 20% lower in the 2000, 5000, and 10,000 ppm groups respectively. In females, the body weight was 16, 25, and 33% lower in the 2000, 5000, and 10,000 ppm groups. There were statistically significant increases in the incidences of hepatocellular carcinoma and/or hepatocellular adenoma in all dosed males and females. Increased incidences of colon polyps and carcinomas in males and females were also noted. A statistically significant increase in rectal adenomatous polyps in all treated males and females was observed. Statistically significant increase in rectal carcinomas and large intestine carcinomas in males and females at 5000 and 10,000 ppm was present. Neoplastic (renal tubule adeoma or carcinoma) and nonneoplastic changes in kidney were statistically significantly increased in all dosed males and females. Statistically significant increase in the urinary bladded for transitional cell papilloma and/or carcinoma at 10,000 ppm in males and 5000 and 10000 ppm females was among effects noted. Noneneoplastic changes in the forestomach in all dosed males and females (e.g. hyperkeratosis, hyperplasia etc.) was also present. Since adverse effects were present at the lowest dose level, the LOAEL is considered to be 2,000 ppm, equivalent to 90 mg/kg bw/day for males or 110 mg/kg bw/day for females. </t>
  </si>
  <si>
    <t>7422-80-2</t>
  </si>
  <si>
    <t>1,1-di-n-Butylhydrazine</t>
  </si>
  <si>
    <t>1,1-Dibutylhydrazine; N,N-Dibutylhydrazine; 1,1-DBH</t>
  </si>
  <si>
    <t>C8H20N2</t>
  </si>
  <si>
    <t>CCCCN(CCCC)N</t>
  </si>
  <si>
    <t>0 or 0.03125%. The average daily water consumption of the treated animals was 5.2 ml for the females and 8.9 ml for the males. Therefore, the average daily intake of 1,1-DBH was 1.6 mg for a female and 2.8 mg for a male. Consiering a body weight of 25 g/aminal, this corresponds to 64 mg/kg bw/day in females.</t>
  </si>
  <si>
    <t xml:space="preserve">Lifetime administration of 0.03125% 1,1-di-n-butylhydrazine in drinking water to Swiss mice, from 6 weeks of age, induced tumors of the lungs, forestomach and liver. The tumor incidences in these tissues in untreated controls were 25, 2 and 0.5%, whereas in the treated groups the corresponding tumor incidences increased to 68, 39 and 5%, respectively. Histopathologically these lesions were classified as adenomas and adenocarcinomas of the lungs, squamous cell papillomas and carcinomas of the forestomach, and benign hepatomas and liver cell carcinomas. The treatment reduced the survival in both sexes when compared with the control mice. Treated animals lived for up to 110 weeks and untreated females for up to 140 weeks and untreated males for up to 130 weeks. </t>
  </si>
  <si>
    <t>Toth et al., 1981</t>
  </si>
  <si>
    <t xml:space="preserve">Toth, B., Nagel, D., &amp; Patil, K. (1981). Carcinogenic effects of 1, 1-di-N-butylhydrazine in mice. Carcinogenesis, 2(7), 651-654.                                                                                                           </t>
  </si>
  <si>
    <t>54-85-3</t>
  </si>
  <si>
    <t>Isonicotinhydrazide</t>
  </si>
  <si>
    <t>Isoniazid; Pyridine-4-carbohydrazide; INH</t>
  </si>
  <si>
    <t>C6H7N3O</t>
  </si>
  <si>
    <t>C1=CN=CC=C1C(=O)NN</t>
  </si>
  <si>
    <t>C3Hf &amp; BALB/c</t>
  </si>
  <si>
    <t>0.1% in drinking water. Water consumprion was between 2-3 mL, so the received dose was 2 to 3 mg/mouse or 100 to 150 mg/kg bw/day.</t>
  </si>
  <si>
    <t>In C3Hf mice, but not in BALB/c mice, the incidence of lung tumours was clearly (significantly) increased by treatment with INH. At 125 mg/kg in mice, there was evidence of toxicity.</t>
  </si>
  <si>
    <t>Peacock &amp; Peacock, 1966</t>
  </si>
  <si>
    <t>76-13-1</t>
  </si>
  <si>
    <t>1,1,2-Trichloro-1,2,2-trifluoroethane</t>
  </si>
  <si>
    <t>Freon TF; CFC-113</t>
  </si>
  <si>
    <t>C2Cl3F3</t>
  </si>
  <si>
    <t>ClC(C(F)(F)Cl)(F)Cl</t>
  </si>
  <si>
    <t>2,000 ppm (1,287 mg/kg bw/day) was considered by the study authors and EPA as the NOAEL, but California OEHHA considered it to be the LOAEL, because of increased liver weights in all exposure groups.</t>
  </si>
  <si>
    <t>DuPont, 1985</t>
  </si>
  <si>
    <t>116-14-3</t>
  </si>
  <si>
    <t>Tetrafluoroethene</t>
  </si>
  <si>
    <t>Perfluoroethylene; TFE; Perfluoroethene; 1,1,2,2-Tetrafluoroethene</t>
  </si>
  <si>
    <t>C2F4</t>
  </si>
  <si>
    <t>C(=C(F)F)(F)F</t>
  </si>
  <si>
    <t>Male: 0, 156, 312, or 625 ppm and female: 312, 625, or 1,250 ppm 6 hours/day 5 days/week. 156 ppm is approximately 86.8 mg/kg bw/day.</t>
  </si>
  <si>
    <t>Survival rates of males in the 625-ppm group and of all exposed groups of females were significantly less than those of the controls. Mean body weights of males exposed to 625 ppm were lower than those of the controls from week 81 until the end of the study, and the mean body weight of 1,250 ppm females was slightly lower than that of the controls at the end of the study. The only clinical finding associated with exposure to tetrafluoroethylene was opacity of the eyes in exposed groups of female rats; this change was observed microscopically as cataracts. At the end of the study, incidences of renal tubule adenoma were greater in males and females exposed to 312 ppm or greater than those in the controls. At the end of the study, the incidences of renal tubule hyperplasia in males exposed to 625 ppm and females exposed to 1,250 ppm were significantly greater than those in the controls. The incidences of renal tubule adenoma and renal tubule adenoma or carcinoma (combined) in the extended evaluations and in the standard and extended evaluations (combined) in the 1,250-ppm female group and the 625-ppm male group were significantly greater than those in the controls, and the incidences occurred with significant positive trends. Oncocytic hyperplasia was observed at the end of the study in one male exposed to 312 ppm and in three females exposed to 1,250 ppm. At 15 months and at the end of the study, the incidences of renal tubule degeneration in all exposed groups of males and in females in the 625 and 1,250 ppm groups were greater than those in the controls. Renal tubule degeneration was similar to that observed in the 13-week study and was located predominantly at the corticomedullary junction. The severity of nephropathy generally increased with increasing exposure concentration in male rats at 15 months and 2 years. At 2 years, the incidences of hepatocellular carcinoma and hepatocellular adenoma or carcinoma (combined) in males exposed to 312 ppm, the incidences of hepatocellular adenoma and adenoma or carcinoma (combined) in females in all expose d groups, and the incidences of hepatocellular carcinoma in females exposed to 312 or 625 ppm were significantly greater than those in the controls. Also, at 2 years, the incidence of hemangiosarcoma in females exposed to 625 ppm was significantly greater than that in the controls. In all exposed groups of males, the incidences of clear cell foci at 15 months were greater than those in the controls; at 2 years, the incidences of eosinophilic foci in all exposed groups of males and the incidences of basophilic and mixed cell foci in males in the 312 and 625 ppm groups were greater than those in the controls. The incidences of mixed cell foci at 15 months in females exposed to 625 or 1,250 ppm and at 2 years in females exposed to 1,250 ppm were also significantly greater than those in the controls. At the end of the 2-year study, increased incidences of cystic degeneration occurred in the liver of all exposed groups of males, and increased incidences of hepatic angiectasis were observed in exposed groups of females. Incidences of mononuclear cell leukemia in males exposed to 156 ppm and in all exposed groups of females were significantly greater than those in the controls. Incidences of cataracts in females exposed to 1,250 ppm were greater than those in the controls a t the end of the 2-year study. At the end of the study, there were slight increases in the incidences of testicular interstitial cell adenoma in rats exposed to 312 or 625 ppm.</t>
  </si>
  <si>
    <t>NTP, 1997</t>
  </si>
  <si>
    <t xml:space="preserve">NTP Technical Report on the Toxicology and Carcinogenesis Studies of Tetrafluoroethylene (CAS No. 116-14-3) in F344/N Rats and B6C3F1 Mice (Inhalational Studies). NTP TR 450. NTP, 1997. Available from NTP at https://ntp.niehs.nih.gov/ntp/htdocs/lt_rpts/tr450.pdf </t>
  </si>
  <si>
    <t>5694-00-8</t>
  </si>
  <si>
    <t>Glycidamide</t>
  </si>
  <si>
    <t>Oxirane-2-carboxamide; Glycidic acid amide; 2,3-Epoxypropanamide</t>
  </si>
  <si>
    <t>C3H5NO2</t>
  </si>
  <si>
    <t>C1C(O1)C(=O)N</t>
  </si>
  <si>
    <t>F344/N Nctr</t>
  </si>
  <si>
    <t>0, 0.0875, 0.175, 0.35, or 0.70 mM glycidamide (0, 7.65, 15.3, 30.6, or 61.2 ppm) in the drinking water resulting in average daily consumptions for the entire 2-year period of 0, 0.39, 0.79, 1.56, or 3.34 mg/kg bw/day in male rats and 0, 0.54, 1.08, 2.23, or 4.65 mg/kg bw/day in female  rats.</t>
  </si>
  <si>
    <t>Carcinogen</t>
  </si>
  <si>
    <t xml:space="preserve">Decreased survival in both sexes at 0.35 and 0.70 mM. Significant body weight decrease in males at 0.70 mM and in females at 0.175 mM and higher. In male rats, the incidence of follicular cell adenoma, follicular cell carcinoma, and combined follicular cell adenoma or carcinoma was significantly increased at 0.70 mM glycidamide. In female rats, the incidence of follicular cell adenoma was significantly increased in the 0.70 mM glycidamide dose group and the incidence of combined follicular cell adenoma or carcinoma was significant at 0.175, 0.35, and 0.70 mM glycidamide. The incidence of squamous cell papilloma of the tongue was significant in male rats at 0.70 mM glycidamide and the incidence of combined squamous cell papilloma or carcinoma of the oral mucosa or tongue was significant in both sexes at 0.70 mM glycidamide. Both sexes had dose related increases in the incidence of mononuclear cell leukemia, with the increase in incidence being significant at 0.70 mM. The incidence of malignant mesothelioma was significantly increased in the epididymis, testes, and combined testes and epididymis in male rats administered 0.35 and 0.70 mM glycidamide. Dose-related increases in malignant schwannoma in the heart of male rats, with the incidence being significant at 0.70 mM. Female rats exposed to glycidamide had an increased prevalence of fibro-adenomas in the mammary gland, with the incidence in all dose groups being significantly increased compared to the control group. In female rats, there were dose-related increases in clitoral gland carcinoma, with the incidence being significantly increased at 0.35 and 0.70 mM. Female F344/N Nctr rats also had dose-related increases in squamous cell papilloma of the forestomach, with the incidence being significantly increased at 0.70 mM glycidamide. In female rats, at the top three dose levels, bone marrow hyperplasia was significant. </t>
  </si>
  <si>
    <t xml:space="preserve">National Toxicology Program. (2014). NTP Technical Report on the Toxicology and Carcinogenesis Studies of Glycidamide (CASRN 5694-00-8) in F344/N Nctr Rats and B6C3F1/Nctr Mice (Drinking Water Studies). Available from NTP at https://ntp.niehs.nih.gov/ntp/htdocs/lt_rpts/tr588_508.pdf </t>
  </si>
  <si>
    <t>396-01-0</t>
  </si>
  <si>
    <t>Triamterene</t>
  </si>
  <si>
    <t>6-Phenylpteridine-2,4,7-triamine; Dyrenium; Dytac</t>
  </si>
  <si>
    <t>C12H11N7</t>
  </si>
  <si>
    <t>C1=CC=C(C=C1)C2=NC3=C(N=C(N=C3N=C2N)N)N</t>
  </si>
  <si>
    <t xml:space="preserve">0, 150, 300, or 600 ppm corresponding to 0, 5, 10, or 25 mg/kg bw/day for males and 0, 5, 15, or 30 mg/kg bw/day for females. </t>
  </si>
  <si>
    <t>Liver and adrenal gland</t>
  </si>
  <si>
    <t xml:space="preserve">The incidences of mixed cell foci and focal hyperplasia of the liver were significantly increased in 300 and 600 ppm male rats, and the incidences of clear cell and mixed cell foci were significantly increased in 300 and 600 ppm female rats. Hepatocellular adenomas occurred in all groups of exposed malerats, but none occurred in controls; the incidence of hepatocellular adenoma in the 150 ppm males was significantly higher than that of controls (0 ppm, 0/50; 150 ppm, 6/50; 300 ppm, 4/50; 600 ppm, 3/49). Hepatocellular adenomas were observed in two 600 ppm female rats, but not in the lower exposure groups or in controls. In the kidneys, at 600 ppm in female rats, nephropathy was was considered to be related to the ingestion of triamterene. In males at the highest dose level, bilateral, interstitial cell adenoma of the testes was significant. Also in male rats, at all dose levels, there is a significantly increase in hyperplasia of the adrenal gland. </t>
  </si>
  <si>
    <t>National Toxicology Program. (1993). Toxicology and carcinogenesis studies of triamterene (CAS No. 396-01-0) in F344/N rats and B6C3F1 mice (feed studies). National Toxicology Program technical report series, 420, 1-367. Available from NTP at http://ntp.niehs.nih.gov/ntp/htdocs/lt_rpts/tr420.pdf</t>
  </si>
  <si>
    <t>99-97-8</t>
  </si>
  <si>
    <t>N,N-Dimethyl-p-toluidine</t>
  </si>
  <si>
    <t>N,N,4-trimethylaniline; Dimethyl-p-toluidine</t>
  </si>
  <si>
    <t>Cc1ccc(cc1)N(C)C</t>
  </si>
  <si>
    <t xml:space="preserve">0, 6, 20, or 60 mg/kg 5 days/ week for 104 or 105 weeks. Dosing schedule (5/7) adjusted dose levels are 0, 4, 14, or 43 mg/kg bw/day.
</t>
  </si>
  <si>
    <t xml:space="preserve">NTP Technical Report on the Toxicology and Carcinogenesis Studies of N,N-Dimethyl-p-toluidine (CAS No. 99-97-8) in F344/N Rats and B6C3F1/N Mice (Gavage Studies), 2012. Available from NTP at https://ntp.niehs.nih.gov/ntp/htdocs/lt_rpts/tr579_508.pdf
</t>
  </si>
  <si>
    <t>106-88-7</t>
  </si>
  <si>
    <t>1,2-Epoxybutane</t>
  </si>
  <si>
    <t xml:space="preserve">1,2-Butylene oxide; 2-Ethyloxirane
</t>
  </si>
  <si>
    <t>CCC1CO1</t>
  </si>
  <si>
    <t>0, 50, or 100 ppm 6 hr/day, 5 days/week corresponding to approximately 0, 44, or 88 mg/kg bw/day</t>
  </si>
  <si>
    <t>Survival, olfactory, &amp; nasal</t>
  </si>
  <si>
    <t>The survival of the high dose female group was significantly lower than that of the controls after week 69. Suppurative imflammation of the ovary and the uterus was found in female mice dying early. Non-neoplastic lesions of the nasal cavity were seen in treated mice (chronic inflammation, erosion, respiratory epithelial regeneration and hyperplasia, squamous metaplasia, etc.). Note: adverse effects seen at the low dose level were restricted to the site of administration, hence may not be applicable when the substance is administered orally.</t>
  </si>
  <si>
    <t>Dunnick et al., 1988</t>
  </si>
  <si>
    <t>Dunnick, J. K., Eustis, S. L., Piegorsch, W. W., &amp; Miller, R. A. (1988). Respiratory tract lesions in F344/N rats and B6C3F1 mice after inhalation exposure to 1, 2-epoxybutane. Toxicology, 50(1), 69-82.</t>
  </si>
  <si>
    <t>2439-01-2</t>
  </si>
  <si>
    <t>Oxythioquinox</t>
  </si>
  <si>
    <t xml:space="preserve">Chinomethionate; Morestan; 6-Methyl-[1,3]dithiolo[4,5-b]quinoxalin-2-one
</t>
  </si>
  <si>
    <t>C10H6N2OS2</t>
  </si>
  <si>
    <t>CC1=CC2=C(C=C1)N=C3C(=N2)SC(=O)S3</t>
  </si>
  <si>
    <t xml:space="preserve">0, 10, 25, 60, 125, or 500 ppm corresponding to approximately 0, 0.5, 1.25, 3, 6.25, or 25 mg/kg bw/day
</t>
  </si>
  <si>
    <t xml:space="preserve">Liver
</t>
  </si>
  <si>
    <t xml:space="preserve">Clinical symptoms in the form of yellow staining of the hair of the paws were apparent at 60 ppm, the frequency increasing with increasing dose level. At 500 ppm, abdominal and facial fur were also stained yellow. Body-weight gain was depressed in both sexes, and food intake was depressed in the female at 500 ppm. Incidence of mortality, haematograms, urinalysis, and gross pathology were all comparable to the controls. Marked liver hypertrophy was shown, as evidenced by absolute organ weights, the increase being significant in all test groups except the females fed 25 ppm. Thyroid weights were also significantly increased in males at 150 and 500 ppm, and in females at 25 and 60 ppm. There was a tendency towards decreased adrenal weights in males at 150 and 500 ppm, and in females at 500 ppm. Pituitary enlargement was, however, comparable in all groups. Histopathologically, vacuolar cytoplasmic swelling was noted in the liver at all levels, the incidence tending to increase with increasing dose level. Necrotic lesions were observed only at 500 ppm. Bile duct hyperplasia occurred in six out of 38 of the rats fed 500 ppm. In the testes reduced spermatogenesis was significantly more frequent at 150 and 500 ppm. Tumour incidence was unrelated to the dose level.    </t>
  </si>
  <si>
    <t>Grundmann and Hobik, 1966 &amp; Lorke and Loser, 1966</t>
  </si>
  <si>
    <t>58-55-9</t>
  </si>
  <si>
    <t>Theophylline</t>
  </si>
  <si>
    <t>1,3-Dimethylxanthine; 1,3-dimethyl-7H-purine-2,6-dione</t>
  </si>
  <si>
    <t>CN1C2=C(C(=O)N(C1=O)C)NC=N2</t>
  </si>
  <si>
    <t>0, 7.5, 25, or 75 mg/kg bw/day</t>
  </si>
  <si>
    <t>There were no significant differences in survival between dosed and control groups. Final mean body weights of all groups of dosed males and females were significantly less than those of the controls. There were no significantly increased incidences of neoplasms in dosed rats. The incidence of chronic inflammation of the mesenteric arteries was significantly increased in males receiving 75 mg/kg compared to the controls. There were dose-related negative trends in the incidences of mammary gland fibroadenoma and fibroadenoma or carcinoma (combined) in females; these differences correlated with decreased body weights. In the 2-year study, chronic periarteritis was significantly increased only in the males receiving 75 mg/kg of theophylline. The adventitia, media and intima of medium- and large-sized mesenteric arteries were involved. Similar to other vasodilator chemicals, the pathogenesis of theophylline-induced vascular lesions may be a consequence of hemodynamic changes induced in the vascular wall. It is a rat specific response to vasodilators. Note: NOAEL in 2-year mice study: 7.5 mg/kg bw/day due to significant bodyweight decreases at higher dose levels.</t>
  </si>
  <si>
    <t>NTP, 1998 &amp; Nyska et al., 1998</t>
  </si>
  <si>
    <t>3564-09-8</t>
  </si>
  <si>
    <t>D&amp;C Red No. 1</t>
  </si>
  <si>
    <t>Ponceau 3R; C.I. Food Red 6; Disodium;(4Z)-3-oxo-4-[(2,4,5-trimethylphenyl)hydrazinylidene]naphthalene-2,7-disulfonate; Disodium;3-hydroxy-4-[(2,4,5-trimethylphenyl)diazenyl]naphthalene-2,7-disulfonate</t>
  </si>
  <si>
    <t>C19H16N2Na2O7S2</t>
  </si>
  <si>
    <t>CC1=CC(=C(C=C1C)N=NC2=C3C=CC(=CC3=CC(=C2O)S(=O)(=O)[O-])S(=O)(=O)[O-])C.[Na+].[Na+]</t>
  </si>
  <si>
    <t>1N,2N,3N,4Y,5aY,6N,7N,9N,10N,23N,29Y,33N,34N,35N,47a(ii)Y. Sulfonate fragment: 35bY,36aY,37N,47bY(Class I). Other fragment:35aY,38N,39N,40N,41N,42N,43N,44b(ii)Y(Class IV)</t>
  </si>
  <si>
    <t>Osborne-Mendel &amp; Bethesda Black</t>
  </si>
  <si>
    <t>0, 0.5, 1.0, 2.0, or 5.0% (Osborne-Mendel rats) and 2.0% (Bethesda Black rats). These levels correspond to approximately 0, 250, 500, 1000, or 2500 mg/kg bw/day.</t>
  </si>
  <si>
    <t>Growth was inhibited, as expressed by their mean weight gains, in both strains of rats fed the color. At the 22nd month, hematocrits of the male animals on the 5% level showed a statistically significant difference. The values were 39.2% and 45.2% for the 5% level and the control, respectively.  At the end of two years, mortality at all dosage levels increased to a statistically significant degree when compared to that of the respective controls. For organ weights, the liver and the kidneys showed the most effect; the livers of the male and female animals in both strains of rats were larger than their respective controls to a statistically significant degree. The kidneys of animals at all levels were enlarged to a statistically significant degree, except those of the Osborne-Mendel female rats at the 5.0% and 0.5% levels, and the Bethesda Black female rats at the 2.0% level. The testes of the treated animals were larger than the testes of the control animals, but this was statistically significant only for the Osborne-Mendel rats at the 1% level. All dosage levels caused a marked increase in the number of animals with liver tumors. Histopathology attributable to Ponceau 3R toxicity was limited to liver changes, consisting of a statistically significant incidence of malignant liver tumors in rats on the 5.0% feeding level, a lesser incidence (not statistically significant) of malignant tumors on the lower feeding levels, and a statistically significant incidence of benign liver tumors on all feeding levels.</t>
  </si>
  <si>
    <t>Hansen, W. H., Davis, K. J., Fitzhugh, O. G., &amp; Nelson, A. A. (1963). Chronic oral toxicity of Ponceau 3R. Toxicology and Applied Pharmacology, 5(1), 105-118.</t>
  </si>
  <si>
    <t>510-15-6</t>
  </si>
  <si>
    <t>Chlorobenzilate</t>
  </si>
  <si>
    <t>Ethyl 2,2-bis(4-chlorophenyl)-2-hydroxyacetate</t>
  </si>
  <si>
    <t>C16H14Cl2O3</t>
  </si>
  <si>
    <t>Clc1ccc(cc1)C(O)(c2ccc(Cl)cc2)C(=O)OCC</t>
  </si>
  <si>
    <t>Charles River abino</t>
  </si>
  <si>
    <t>0, 40, 125, or 400 ppm corresponding to approxmately 0, 2, 6.25, or 20 mg/kg bw/day</t>
  </si>
  <si>
    <t xml:space="preserve">Males: At terminal sacrifice, testicular changes consisting of asymmetry of the testes were observed grossly in none of the controls, one of the 40 ppm level rats, three of the 125 ppm level rats, and three of the 400 ppm level rats. Histologically there also was some atrophy of the testes. The incidence of benign and malignant neoplasms was increased in male rats given 40 ppm (100%) or 400 ppm (90%) vs 58% of controls. When malignant neoplasms are examineted separately, the increase is more pronounced. The incidence of mailgnant neoplasms was related to the dose of clorobenzilate ingested. The results also show an effect when only sarcomas are considered. Malignant sarcomas were usually subcutaneous, lymphomas, or leukemias. Carcinomas were generaly found in the pituary or mammary gland. Benign neoplasms in males were in the adrenal or subcutaneous tissue. Females: The incidence of benign and malignant neoplasms was increased in female rats ingesting chlorobenzilate. Ten of 11 rats (91%) given 400 ppm (p = 0.0326), 9 of 11 rats (82%) given 125 ppm (p = 0.0998), 6 of 10 rats (60% ) receiving 40 ppm, and 8 of 16 control rats (50%) developed neoplasms (Table 11). The incidence of malignant neoplasms was 64% at the two highest dose levels compared to 44% for the controls. The incidence of neoplasms was dose related. Fifty-five percent of rats ingesting the two highest dose levels had carcinomas, whereas there was 31% in the control female rats. Malignant sarcomas in female rats were leukemias and lymphomas.
Carcinomas were found in the pituitary, mammary gland, or ovary. Benign neoplasms were seen mainly in the mammary gland. </t>
  </si>
  <si>
    <t>3468-63-1</t>
  </si>
  <si>
    <t>C.I Pigment Orange 5</t>
  </si>
  <si>
    <t>CI 12075; 1-[(2,4-Dinitrophenyl)hydrazinylidene]naphthalen-2-one; 1-((2,4-Dinitrophenyl)azo)-2-naphthol</t>
  </si>
  <si>
    <t>C16H10N4O5</t>
  </si>
  <si>
    <t>C1=CC=C2C(=C1)C=CC(=C2N=NC3=C(C=C(C=C3)[N+](=O)[O-])[N+](=O)[O-])O</t>
  </si>
  <si>
    <t xml:space="preserve">1N,2N,3N,4N,6N,7N,9N,10N,23N,29Y,33N,34N,35N,47N </t>
  </si>
  <si>
    <t>0, 0.025, 0.125, or 1.0 % corresponding to approximately 0, 6.25, 31.25, or 250 mg/kg bw/day</t>
  </si>
  <si>
    <t xml:space="preserve">The top dose induced anemia, enlargement of the thyroid, liver, and spleen and changes in the skin. At 0.125%, increased weights of thyroid and liver also occurred. Bilirubin excretion in urine was increased at all levels (bilirubin in urine can be an early sign of liver damage). Note: 2-year rat study at 0, 0.025, 0.1, or 1.0% showed a dose related increase in urinary bilirubin levels. In another long term study in rats, at 1.0% (only dose level tested), a clear increase in benign hepatocellular tumors (adenomas) was seen in female rats, with slight increase in hepatocellular carcinomas. There was also an increased incidence of proliferative non-neoplastic alterations in the liver (clear cell foci) as well as enlargement of liver cells. In male mice at 1%, a slight increase was seen in liver tumors (hepatocellular adenomas and carcinomas). </t>
  </si>
  <si>
    <t>2086-83-1</t>
  </si>
  <si>
    <t>Berberine</t>
  </si>
  <si>
    <t xml:space="preserve">Umbellatine, 9,10-Dimethoxy-2,3-(methylenedioxy)-7,8,13,13a- tetrahydroberbinium; 16,17-Dimethoxy-5,7-dioxa-13-azoniapentacyclo[11.8.0.02,10.04,8.015,20]henicosa-1(13),2,4(8),9,14,16,18,20-octaene
</t>
  </si>
  <si>
    <t>C20H18NO4+</t>
  </si>
  <si>
    <t>COC1=C(C2=C[N+]3=C(C=C2C=C1)C4=CC5=C(C=C4CC3)OCO5)OC</t>
  </si>
  <si>
    <t xml:space="preserve">All exposed groups of males and females had significantly increased incidences of hepatocyte hypertrophy and the incidences of hepatocyte degeneration were significantly increased in all exposed groups of males. For males only, the incidence of mixed cell focus was significantly increased at the 3000 ppm dose level. The incidences of hematopoietic cell proliferation were significantly increased in 3,000 and 25,000 ppm males. The incidences of eosinophilic focus were significantly increased in 9,000 and 25,000 ppm males. The incidence of hepatocellular adenoma was significantly increased in males exposed to 25,000 ppm. The incidence of hepatocellular adenoma or carcinoma (combined) was significantly increased in 25,000 ppm males. The incidences of eosinophilic focus were significantly increased in all exposed groups of females. Also, for female rats, the incidences of hepatocyte degeneration were significantly increased at 9,000 and 25,000 ppm and the incidence of hepatocellular adenoma in 25,000 ppm females was significantly increased. </t>
  </si>
  <si>
    <t>National Toxicology Program (2010) Toxicity and Carcinogenicity Studies of Goldenseal Powder (HYDRASTIS ANADENSIS) F344 rats and B6C3F1 mice TRS 562. Available from NTP at http://ntp.niehs.nih.gov/ntp/htdocs/lt_rpts/tr562.pdf.</t>
  </si>
  <si>
    <t>631-64-1</t>
  </si>
  <si>
    <t>Dibromoacetic acid</t>
  </si>
  <si>
    <t xml:space="preserve">2,2-Dibromoacetic acid; DBA; Dibromoaceticacid; Acetic acid, dibromo- </t>
  </si>
  <si>
    <t>C2H2Br2O2</t>
  </si>
  <si>
    <t>C(C(=O)O)(Br)Br</t>
  </si>
  <si>
    <t>0, 50, 500, or 1,000 mg/L corresponding to average daily doses of approximately 0, 2, 20, or 40 mg/kg to males and 0, 2, 25, or 45 mg/kg to females)for 735-742 days.</t>
  </si>
  <si>
    <t>Male rats weighed 11% less and females weighed 9% less than controls at 1,000 mg/L. The incidence of malignant mesothelioma in male rats was significantly increased in the 1,000 mg/L group and exceeded historical control ranges. A positive trend in the incidence of mononuclear cell leukemia occurred in female rats, and the incidence in 1,000 mg/L females was significantly increased. The incidences of cystic degeneration in the liver in male rats were significantly increased in all exposed groups. However, the overall change was minimal to mild. The incidences of alveolar epithelial hyperplasia were significantly increased in 500 and 1,000 mg/L females. There was a marginal increase in the incidence of alveolar/bronchiolar adenoma or carcinoma in 1,000 mg/L females and the incidence exceeded historical control ranges. The incidences of nephropathy were significantly increased in all exposed groups of females.  In male rats, there was also chronic inflammation in the prostate that was significant at the top two dose levels (46% in the controls versus 58%). Also in male rats, in the lymph node, there was a significant increase in mediastinal, hyperplasia, lymphoid (36% in controls vs. 52 and 56% at the top two dose levels). In female rats, fibroadenomas in the mammary gland reached significance at the top two dose levels (70% in controls vs 83.8 and 80.2%).</t>
  </si>
  <si>
    <t>National Toxicology Program. (2007). Toxicology and carcinogenesis studies of dibromoacetic acid (Cas No. 631-64-1) in F344/N rats and B6C3F1 mice (drinking water studies). National Toxicology Program technical report series, (537), 1-320. Available from NTP at https://ntp.niehs.nih.gov/go/tr537</t>
  </si>
  <si>
    <t>58-93-5</t>
  </si>
  <si>
    <t>Hydrochlorothiazide</t>
  </si>
  <si>
    <t xml:space="preserve">C7H8ClN3O4S2 </t>
  </si>
  <si>
    <t>C1NC2=CC(=C(C=C2S(=O)(=O)N1)S(=O)(=O)N)Cl</t>
  </si>
  <si>
    <t xml:space="preserve">0, 250, 500, or 2,000 ppm equivalent to approximately 0, 10, 21, or 82 mg/kg bw/day in males and 0, 12, 24, or 96 mg/kg bw/day for females for 105 to 106 weeks
</t>
  </si>
  <si>
    <t xml:space="preserve">The mean bodyweight of dosed males was 9-21% lower than controls after week 1. Mean bodyweights of dosed females were 8-25% lower than controls after week 3. Chronic renal disease (nephropathy) was present in all groups of male and female rats, but the severity of nephropathy was increased in dosed groups relative to controls. Tubular cell adenomas were observed in 1/49 mid-dose and 1/50 high-dose female rats. The historical incidence of renal tubular cell neoplasms in untreated female F344/N rats is 4/1,928 (0.2%), and the highest observed incidence is 1/49. A spectrum of changes characteristic of renal secondary hyperparathyroidism occurred in dosed rats. Parathyroid hyperplasia was observed at increased incidences in dosed rats (male: control, 7/50; low dose, 20/49; mid dose, 30/50; high dose, 28/49; female: 0/50; 12/47; 11/49; 10/49). Fibrous osteodystrophy of the bone was increased in dosed male and female rats (male: 2/50;18/49; 23/50; 22/50; female: 0/50; 9/50; 9/49; 5/50). Mineralization in multiple organs was observed at increased incidences in dosed rats (male: 1/50; 19/49; 26/50; 20/50; female: 0/50; 6/50; 6/49; 5/50). The incidence of mononuclear cell leukemia in mid dose female rats was significantly greater than that in the controls. The incidences of hemorrhage were increased in female rats in the lung (control, 1/50; low dose, 9/30; mid dose, 4/26; high dose, 7/50), nasal cavity (0/49; 4/50; 2/48; 2/49), and brain (0/50; 1/14; 1/11; 5/50). </t>
  </si>
  <si>
    <t xml:space="preserve">National Toxicology Program. (1989). Toxicology and carcinogenesis studies of hydrochlorothiazide (CAS No. 58-93-5) in F344/N rats and B6C3F1 mice (feed studies). National Toxicology Program technical report series, 357, 1-194. Available from NTP at https://ntp.niehs.nih.gov/ntp/htdocs/lt_rpts/tr357.pdf
</t>
  </si>
  <si>
    <t>103-33-3</t>
  </si>
  <si>
    <t>Azobenzene</t>
  </si>
  <si>
    <t>Diphenyldiazene; Diazobenzene</t>
  </si>
  <si>
    <t>C12H10N2</t>
  </si>
  <si>
    <t>N(=NC1=CC=CC=C1)C1=CC=CC=C1</t>
  </si>
  <si>
    <t>0, 200, or 400 ppm corresponding to approximately, 0, 10, or 20 mg/kg bw/day</t>
  </si>
  <si>
    <t>There was a dose-related decrease in mean body weights for both sexes. Treatment with azobenzene resulted in increased mortality in high-dose male rats compared to the mortality in controls. Splenic neoplasms in males. In females, sarcomas were observed. Fibrosis of the spleen or splenic capsule, usually with mesothelial hyperplasia, was seen in male and female rats at both dose levels.</t>
  </si>
  <si>
    <t>Goodman et al., 1984</t>
  </si>
  <si>
    <t>Goodman, D. G., Ward, J. M., &amp; Reichardt, W. D. (1984). Splenic fibrosis and sarcomas in F344 rats fed diets containing aniline hydrochloride, p-chloroaniline, azobenzene, o-toluidine hydrochloride, 4, 4′-sulfonyldianiline, or D &amp; C red No. 9. Journal of the National Cancer Institute, 73(1), 265-273.</t>
  </si>
  <si>
    <t>24589-77-3</t>
  </si>
  <si>
    <t>p-Hydrazinobenzoic acid hydrochloride</t>
  </si>
  <si>
    <t>4-Hydrazinobenzoic acid hydrochloride</t>
  </si>
  <si>
    <t xml:space="preserve">C7H9ClN2O2
</t>
  </si>
  <si>
    <t>C1=CC(=CC=C1C(=O)O)NN.Cl</t>
  </si>
  <si>
    <t xml:space="preserve">Mouse   </t>
  </si>
  <si>
    <t>0 or 0.125%. The average daily consumption per animal of water containing HBA at the 0.125% level was 3.8 ml for females and 4.1 mL for males. Thus the average daily intake for females was 4.7 mg and 5.1 mg for males. Considering an avaerage bw of 25 g/animal, in females this corresponds to 188 mg/kg bw/day.</t>
  </si>
  <si>
    <t>Vascular system and survival</t>
  </si>
  <si>
    <t>Treated males and females lived for up to 120 weeks. Control males lived for up to 150 weeks and control females for up to 140 weeks. The smooth muscle cell tumors of the aorta and large arteries were induced in 14% of females and 42% of males vs in controls of 0 and 4%. Tumors were observed as early as at 17 weeks of age. Numerous experimental animals (32% of females and 50% of males) died of aortic rupture. The tumors were classified as leiomyomas and leiomyosarcomas.</t>
  </si>
  <si>
    <t>McManus et al., 1987</t>
  </si>
  <si>
    <t xml:space="preserve">McManus, B. M., Toth, B., &amp; Patil, K. D. (1987). Aortic rupture and aortic smooth muscle tumors in mice. Induction by p-hydrazinobenzoic acid hydrochloride of the cultivated mushroom Agaricus bisporus. Laboratory investigation; a journal of technical methods and pathology, 57(1), 78-85.                                                                                                                  </t>
  </si>
  <si>
    <t>56795-65-4</t>
  </si>
  <si>
    <t>Butylhydrazine hydrochloride</t>
  </si>
  <si>
    <t>n-Butylhydrazine hydrochloride; Butylhydrazine;hydrochloride</t>
  </si>
  <si>
    <t>C4H13ClN2</t>
  </si>
  <si>
    <t>CCCCNN.Cl</t>
  </si>
  <si>
    <t>0 or 0.0125%. The average daily water consumption containing BH per animal was 10.8 ml for the females and 16.8 ml for the males. Therefore, the average daily intake of BH was 1.3 mg for a female and 2.1 mg for a male. Considering and average bodyweight of 25 g/animals, this corresponds to 52 mg/kg bw/day.</t>
  </si>
  <si>
    <t>Treated females lived for up to 120 weeks and males for up to 100 weeks, while controls of both sexes lived for up to 130 weeks. Lung tumors: Of the treated females, 34 (68%) developed 151 such neoplasms. Out of these, 17 mice had 54 adenomas, 1 had 2 adenocarcinomas and 16 had 71 adenomas and 24 adenocarcinomas. The average age at death was 89 weeks; the first was found at the 52nd week and the last at the 120th week of age. In the treated males, 19 (39%) developed 95 lung tumors. Out of these, 15 had 55 adenomas and 4 had 25 adenomas and 15 adenocarcinomas. The average age at death was 84 weeks; the first was observed at the 49th week and the last at the 102nd week of age. The treatments had no apparent effect on the development of other types of neoplasms.</t>
  </si>
  <si>
    <t>Nagel et al., 1965</t>
  </si>
  <si>
    <t xml:space="preserve">Nagel, D., Shimizu, H., &amp; Toth, B. (1975). Tumor induction studies with n-butyl-and n-propylhydrazine hydrochlorides in Swiss mice. European Journal of Cancer (1965), 11(7), 473-478.                                                                                                                                               </t>
  </si>
  <si>
    <t>75-56-9</t>
  </si>
  <si>
    <t>Propylene oxide</t>
  </si>
  <si>
    <t>Methyl oxirane; 1,2-Epoxypropane; 2-Methyloxirane</t>
  </si>
  <si>
    <t>CC1CO1</t>
  </si>
  <si>
    <t>0, 15, or 60 mg/kg bw 2 days/week. 219 doses over 150 weeks (1050 days). Dosing schedule adjusted (219/1050) dose levels are 0, 3.1, or 12.5 mg/kg bw/day.</t>
  </si>
  <si>
    <t xml:space="preserve">Survival of treated rats was comparable to controls. Treatment with propylene oxide resulted in a dose-related increased incidence of epithelial hyperplasia, papilloma, and squamous cell carcinoma of the forestomach. In the groups receiving 0, 15 and 60 mg/kg the combined incidence of hyperkeratosis, hyperplasia, and papilloma was 0/50, 7/50, and 17/50 respectively, and of squamous cell carcinoma was 0/100, 2/50, and 19/50. At 60 mg/kg one adenocarcinoma of the pylorus was also observed. No increase in the incidence of tumours at other sites was observed. The conclusion from this study is that propylene oxide can produce neoplasms at the site of application. </t>
  </si>
  <si>
    <t>Dunkelberg, 1982</t>
  </si>
  <si>
    <t>126-07-8</t>
  </si>
  <si>
    <t>Griseofulvin</t>
  </si>
  <si>
    <t>Fulvicin; (2S,5'R)-7-chloro-3',4,6-trimethoxy-5'-methylspiro[1-benzofuran-2,4'-cyclohex-2-ene]-1',3-dione</t>
  </si>
  <si>
    <t>C17H17ClO6</t>
  </si>
  <si>
    <t>CC1CC(=O)C=C(C12C(=O)C3=C(O2)C(=C(C=C3OC)OC)Cl)OC</t>
  </si>
  <si>
    <t>1N,2N,3N,4N,6N,7aY,8N,11N,12N,13N,15N,16N,18a(ii)Y,28N,47N</t>
  </si>
  <si>
    <t>MRC-Wistar</t>
  </si>
  <si>
    <t>0, 0.2, 1.0, or 2.0% in alternating 5-week periods for life. These doses correspond to 0, 100, 500, or 1000 mg/kg bw/day. As the substance was administered in alternating 5-week periods, the daily dose will be cut in half. Lifetime study: animals lived for up to 160 weeks.</t>
  </si>
  <si>
    <t>Statistically significant rates of thyroid tumours, indicating a dose-response, were recorded in male rats at the 2.0%, 1.0%, and 0.2% dose levels and in females at the 2.0 and 1.0% dose levels. Livers showed traces of golden-brown pigment (probably protoporphyrin) in the Kupffer cells, and a virtual absence of such material in liver parenchymal cells. Histologically, the thyroid tumours were predominantly adenomas, consisting of follicles, which were either of macrofollicular or macro- and microfollicular types and/or of papillary-cystic structures. Since many thyroid adenomas had features of both types of neoplasm, they could be termed mixed thyroid adenomas.</t>
  </si>
  <si>
    <t>Rustia and Shubik, 1978</t>
  </si>
  <si>
    <t>Rustia, M., &amp; Shubik, P. (1978). Thyroid tumours in rats and hepatomas in mice after griseofulvin treatment. British journal of cancer, 38(2), 237.</t>
  </si>
  <si>
    <t>71306-36-0</t>
  </si>
  <si>
    <t>Alinidine hydrobromide</t>
  </si>
  <si>
    <t>N-(2,6-dichlorophenyl)-N-prop-2-enyl-4,5-dihydro-1H-imidazol-2-amine;hydrobromide; 2-(N-Allyl-N-(2,6-dichlorophenyl)-amino)-2-imidazoline monohydrobromide</t>
  </si>
  <si>
    <t>C12H14BrCl2N3</t>
  </si>
  <si>
    <t>Clc1cccc(Cl)c1N(CC=C)C2=NCCN2.Br</t>
  </si>
  <si>
    <t>SD-JCL</t>
  </si>
  <si>
    <t xml:space="preserve">0, 2, 6, or 20 mg/kg bw/day before and during mating and in the early period of gestation (segment I) and pregnant rats treated (segment II). Segment I: males: 60 days before mating until copulation, females: 14 days before mating through GD 7. Segment II: Females: GD 7-17.
</t>
  </si>
  <si>
    <t xml:space="preserve">Parental toxicity
</t>
  </si>
  <si>
    <t xml:space="preserve">Parental NOEL: 2 mg/kg bw/day. Doses above the NOEL were toxic for the parent generation as shown by clinical signs, by the influence on body weight and food and water consumption, and eight maternal deaths. Also, the ovulation rate was decreased. In Seg. II, the development of rat fetuses was slightly delayed, but the maturation, function and reproductive capability of F1a offspring were not affected.
</t>
  </si>
  <si>
    <t>Matsuo et al., 1989</t>
  </si>
  <si>
    <t xml:space="preserve">Matsuo A, Iida H, Kast A, and Tsunenari Y. (1989). Oral reproduction toxicology of alinidine hydrobromide. Iyakuhin Kenkyu, 20(1):153-70. 
</t>
  </si>
  <si>
    <t>10453-86-8</t>
  </si>
  <si>
    <t>Resmethrin</t>
  </si>
  <si>
    <t>Benzofuroline; Pyrethroids; Isathrine; (5-Benzylfuran-3-yl)methyl 2,2-dimethyl-3-(2-methylprop-1-enyl)cyclopropane-1-carboxylate</t>
  </si>
  <si>
    <t>C22H26O3</t>
  </si>
  <si>
    <t>C\C(C)=C\C1C(C(=O)OCC2=COC(CC3=CC=CC=C3)=C2)C1(C)C</t>
  </si>
  <si>
    <t>1N,2N,3N,4N,6N,7N,9N,10Y,11Y. Heterocycle: 13N,15N,16N,17Y,19N,20fY (Class IV). Cyclopropane fragment: 1N,2N,3N,4N,6N,7N,9N,10N,23N,29N,30a(iii)Y,31N,32N,28N (Class II)</t>
  </si>
  <si>
    <t>Wistar or Sprague-Dawley</t>
  </si>
  <si>
    <t>0, 500, 800, or 1250 ppm corresponding to 0, 25, 40, or 62.5 mg/kg bw/day. 3-generation reproductive study, test substance was administered for 10 weeks before mating, during mating, pregnancy, and weanling. Second mating was conducted following a 2-week rest period after weaning.</t>
  </si>
  <si>
    <t>Pup weight and cast dead</t>
  </si>
  <si>
    <t xml:space="preserve">Viability indexes (pups that survived to 4 days) were adversely effected at 800 and 1250 ppm (being more serious at 1250 ppm). At 800 ppm, the F1B litter size was depressed. At 1250 ppm, F1B, F2A, and F3A letters were depressed. Pup cast dead: at 800 and 1250 ppm all generations except F3A for 800 ppm were statistically increased over the controls; slight increase at 500 ppm. Mean litter weights at birth and at 4 days were adversely (lower weights) affected at 1250 ppm and possibly lower at 800 ppm. F1A, F1B, and F3A litters ad a statistically significantly lower mean pup weight at weaning. All generations at 800 and 1250 ppm were statistically significantly lower in weight. Adverse effects on mean weakly body weights and food consumption for F0, F1A, and F2A adult groups. Highest dose level dams had lower mean dam body weight during lactation. </t>
  </si>
  <si>
    <t>Penwick Corp., 1979</t>
  </si>
  <si>
    <t xml:space="preserve">Diisoheptyl phthalate </t>
  </si>
  <si>
    <t>Bis(5-methylhexyl) benzene-1,2-dicarboxylate; DIHP</t>
  </si>
  <si>
    <t>C22H34O4</t>
  </si>
  <si>
    <t>CC(C)CCCCOC(=O)C1=CC=CC=C1C(=O)OCCCCC(C)C</t>
  </si>
  <si>
    <t>0, 1000, 4500, or 800 ppm equal to 0, 50–168, 222–750, or 404–1,360 mg/kg bw/day</t>
  </si>
  <si>
    <t>General NOAEL: 309-750 mg/kg bw/day based on decreased body weight in F1 females during gestation and lactation. Liver and kidney NOAEL: 50-168 mg/kg bw/day based on increased relative liver weight in F0 and F1 adult males and females; minimal centrilobular hypertrophy in males (females at higher dose); vacuolation in males at higher dose. Increased relative kidney weight in F0 and F1 adult males and females; hydronephrosis/dilated renal pelvis in F1 adult males. Endocrine NOAEL: 227-416 mg/kg bw/day based on increased absolute pituitary weight in F1 adult males; pars distalis hypertrophy/hyperplasia in F1 adult males; cystic degeneration of the adrenal cortex in F1 adult males. Reproductive NOAEL for parental males: None. LOAEL: 50-91 mg/kg bw/day. Reproductive NOAEL for parental females: 309-750 mg/kg bw/day. LOAEL: 543-1360 mg/kg bw/day. Based on decreased testis sperm concentration and sperm production rate in F1 adult males; decreased testis and epididymis weights, increased seminiferous tubule degeneration and hypospermia, and decreased mating and fertility in F1 adult males at higher doses; decreased ovary weight, mating, and fertility in F1 adult females. Developmental/pup NOAEL: 50-168 mg/kg bw/day and LOAEL: 222-750 mg/kg bw/day. Based on Decreased AGD and pup weight in F2 male pups; decreased AGD in F1 male pups, increased retention of thoracic nipples (assessed F1 male pups only), increased time to balanopreputial separation (assessed F1 male pups only), increased incidence of malformations of the external genitalia [hypospadias and absent or undescended testes] in F1 adult males, and decreased female pup weights at higher doses.</t>
  </si>
  <si>
    <t>McKee et al., 2006</t>
  </si>
  <si>
    <t>McKee, R. H., Pavkov, K. L., Trimmer, G. W., Keller, L. H., &amp; Stump, D. G. (2006). An assessment of the potential developmental and reproductive toxicity of di-isoheptyl phthalate in rodents. Reproductive toxicology, 21(3), 241-252.</t>
  </si>
  <si>
    <t>1,4-Benzenediamine, -mixed Ph and toyl derivatives</t>
  </si>
  <si>
    <t>Reaction mass of N,N'-diphenyl-p-phenylenediamine; CAS: 74-31-7, N-(2-methylphenyl)-N'-phenylbenzene-1,4-diamine; CAS: 27173-16-6; N,N'-bis(2-methylphenylbenzene)-1,4-diamine; CAS: 15017-02-4</t>
  </si>
  <si>
    <t>C18H16N2 (260.33) C19H18N2 (274.36) C20H20N2 (288.39)</t>
  </si>
  <si>
    <t>3.3, 3.9, and 4.6</t>
  </si>
  <si>
    <t>C1=CC=C(C=C1)NC2=CC=C(C=C2)NC3=CC=CC=C3</t>
  </si>
  <si>
    <t>0, 120, 400, or 1500 ppm equivalent to approximately 0, 8.78, 29.27, or 109.76 mg/kg bw/day (EPA). The F0 generation rats were exposed for 10 weeks prior to mating, 2 weeks during mating, 3 weeks during gestation and through weaning. The F1 generation rats were exposed for 10 weeks prior to mating. On PND 4, litters were culled to 10 each and 30 F1 generation males and females/dose group were chosen for pairing and further exposure for 10 weeks.</t>
  </si>
  <si>
    <t>Dystocia was observed in pregnant rats, which was likely responsible for prolonged gestation, increased perinatal deaths and decreased live births and increased pup weights. Polycystic lesions were observed at all levels. High-dose females experienced reduced body weights for the majority of the study period. Treatment-related kidney lesions were also observed grossly and microscopically. LOAEL (systemic toxicity) ~ 8.78 mg/kg-bw/ day (based on effects to the kidneys) LOAEL (reproductive toxicity) ~ 8.78 mg/kg-bw/day (based on dystocia, increased perinatal deaths, decreased live births and increased pup weights). In a 28-day study, macrocytic anemia was the primary change in rats related to test chemical exposure although these changes were reversible within 2 weeks following dietary exposure cessation. NOAEL in 28-day study: 7.5 mg/kg bw/day and LOAEL: 30 mg/kg bw/day.</t>
  </si>
  <si>
    <t>Unknown, n.d. Available from Environmental Protection Agency (2011). Hazard Characterization Document: Screening-level hazard characterization Substituted p-Phenylenediamines category. Available at https://chemview.epa.gov/chemview/proxy?filename=HC3081014.pdf</t>
  </si>
  <si>
    <t>100-54-9</t>
  </si>
  <si>
    <t>Nicotinonitrile</t>
  </si>
  <si>
    <t xml:space="preserve">3-Pyridinecarbonitrile, 3-cyanopyridine, pyridine-3-carbonitrile  </t>
  </si>
  <si>
    <t>C6H4N2</t>
  </si>
  <si>
    <t>N1=CC(=CC=C1)C#N</t>
  </si>
  <si>
    <t>0, 5, 30, or 180 mg/kg bw/day followed by 2 weeks of recovery period</t>
  </si>
  <si>
    <t>Decreased bodyweight in the 180 mg/kg group and increased absolute and relative organ weights (liver, kidney and adrenal) in 180 mg/kg males and females. In histological analysis, centrilobular hepatocytic hypertrophy was seen in the livers of males and females in the 30 mg/kg and higher groups; the occurance of hyalin droplets in the proximal tubule epithelium of the kidneys was observed in males in the 30 mg/kg and higher groups; hypertrophy of the zona fasciculata was observed in the adrenals of males and females of the 180 mg/kg group; extramedullary hematopoiesis and hemosiderin deposits in the red pulp were observed in the spleens of males and females of the 180 mgkg group; and necrosis of spermatocytes and spermatids (round), decreased spermatids (elongate), and vacuolation of Sertoli cells were observed in the testes in the 180 mg/kg group. Urocystitis and neutrophil cellular infiltration of the renal pelvis were observed in one female of the 180 mg/kg group. Recovery from the above changes took place, or tended to take place, by the 14-day recovery test.</t>
  </si>
  <si>
    <t>Ichiki et al., 2001</t>
  </si>
  <si>
    <t>68227-46-3</t>
  </si>
  <si>
    <t>Propanoic acid, 2-hydroxy-, compd. with 2-ethylhexyl [[3-[[2-(dimethylamino)ethoxy]carbonyl]amino]-4-methylphenyl]carbamate (1:1)</t>
  </si>
  <si>
    <t>2-Ethylhexyl N-[3-[2-(dimethylamino)ethoxycarbonylamino]-4-methylphenyl]carbamate;2-hydroxypropanoic acid</t>
  </si>
  <si>
    <t>C24H41N3O7</t>
  </si>
  <si>
    <t>CCCCC(CC)CNC(=O)Oc1ccc(c(c1)OC(=O)NCCN(C)C)C.CC(C(=O)O)O</t>
  </si>
  <si>
    <t xml:space="preserve">7.5
</t>
  </si>
  <si>
    <t xml:space="preserve">0, 2, 7.5, or 30 mg/kg bw/day
</t>
  </si>
  <si>
    <t xml:space="preserve">Testes and epididymides 
</t>
  </si>
  <si>
    <t xml:space="preserve">Overall body weight and food consumption reduction at 7.5 mg/kg bw/day and body weight and food consumption reduction during the first week of treatment at 30 mg/kg bw/day. There was some evidence of an effect on testes and epididymides of animals given 30 mg/kg bw/day. Tubular atrophy was found in the testes of 3/5 animals given 30 mg/kg bw/day. In a follow-up reproduction/developmental toxicity study, at 50 mg/kg bw/day decreases in testes and epididymides weights were reported. Administration of the substance at 50 mg/kg bw/day was associated with severe seminiferous epithelial degeneration in the testes, together with oligospermia and sloughing of spermatogenic cells in the epididymides. No effects on the testes and epididymides were noted at 7.5 mg/kg bw/day.
</t>
  </si>
  <si>
    <t xml:space="preserve">PPG Industries, Inc., 2004
</t>
  </si>
  <si>
    <t>13893-53-3</t>
  </si>
  <si>
    <t>2-Amino-2,3-dimethylbutanenitrile</t>
  </si>
  <si>
    <t>2-Amino-2,3-dimethylbutyronitrile</t>
  </si>
  <si>
    <t>NC(C#N)(C(C)C)C</t>
  </si>
  <si>
    <t xml:space="preserve">Charles-River CD 
</t>
  </si>
  <si>
    <t xml:space="preserve">Dermal
</t>
  </si>
  <si>
    <t xml:space="preserve">21.4
</t>
  </si>
  <si>
    <t>0, 3, 10, or 30 mg/kg 5 days/week, 6 hrs/day for 4 weeks. 30 mg/kg bw 5 days a week is 21.4 mg/kg bw/day.</t>
  </si>
  <si>
    <t xml:space="preserve">No clinical signs of toxicity were seen at any dose, and body weight gain, food consumption and clinical chemistry values were comparable among all groups. No treatment-related changes were seen in the liver, kidney, heart, brain or gonads weights. Increased absolute and relative thyroid weights (dose-response data not provided) were observed in males and females in all doses; however, no corroborative thyroid pathology was observed upon microscopic examination. No treatmentrelated gross or microscopic lesions were observed in other organs. Skin irritation, consisting of erythema, eschar formation, dry and/or flaky skin and small sores, was observed at the application site in rats at 10- and 30-mg/kgbw/day. NOAEL = 30 mg/kg-bw/day (based on no systemic effects at the highest dose tested) 
</t>
  </si>
  <si>
    <t>American Cyanamid, 1984</t>
  </si>
  <si>
    <t xml:space="preserve">American Cyanamid Company (1984). AC 94.149: A 28-day Dermal Rat Neurotoxicity Study (cited in Cytec Industries, Inc. (2001)). High Production Volume (HPV) Challenge Program Data Summary and Test Plan for 2-Amino-2,3-dimethylbutanenitrile. A summary is available from EPA (2008) Screening-level Hazard Characterization of High Production Volume Chemicals: Sponsored Chemical: 2-Amino-2,3-dimethylbutanenitrile (CAS No. 13893-53-3) at https://chemview.epa.gov/chemview/proxy?filename=HC13893533.pdf 
</t>
  </si>
  <si>
    <t>355-42-0</t>
  </si>
  <si>
    <t>Perfluorohexane</t>
  </si>
  <si>
    <t>Perflexane; 1,1,1,2,2,3,3,4,4,5,5,6,6,6-Tetradecafluorohexane</t>
  </si>
  <si>
    <t>C6F14</t>
  </si>
  <si>
    <t>FC(C(C(C(C(C(F)(F)F)(F)F)(F)F)(F)F)(F)F)(F)F</t>
  </si>
  <si>
    <t xml:space="preserve">Crl:CDBR VAF/Plus
</t>
  </si>
  <si>
    <t>2000</t>
  </si>
  <si>
    <t xml:space="preserve">0, 200, 1000, or 2000 mg/kg bw/day 
</t>
  </si>
  <si>
    <t>Hazelton, 1992</t>
  </si>
  <si>
    <t>583-78-8</t>
  </si>
  <si>
    <t>2,5-Dichlorophenol</t>
  </si>
  <si>
    <t xml:space="preserve">Phenol, 2,5-dichloro-; 2,5-DCP
</t>
  </si>
  <si>
    <t>ClC1=C(C=C(C=C1)Cl)O</t>
  </si>
  <si>
    <t xml:space="preserve">0, 0.1, 0.3, or 1.0 mg/L 6 hours/day, 5 days/week for 4 weeks. These correspond to approximately 0, 14, 41, or 136 mg/kg bw/day.
</t>
  </si>
  <si>
    <t xml:space="preserve">Salivation in 8/10 males and 4/10 females at 0.3 mg/L and in 7/10 males and 7/10 females at 1.0 mg/L. Dyspnea in one male and 7 females at 0.3 mg/L. Body weight gain: decreased at 0.3 mg/L and higher. Hb increased at the high dose group, No. of leucocytes increased in females at 0.3 and 1.0 mg/L. ASAT increased in high dose males and females. Decreased absolute liver and brain weight in males at 0.3 and 1.0 mg/L. Increased relative lung weight in females at 1.0 mg/L. Decreased absolute heart weight in males at 0.3 mg/L. Increased relative kidney weight in all treated males. The effects on body weight, organ weight and blood parameters were statistically significant. None of the effects showed a clear concentration-response relationship. Conclusion: LOAEL 0.1 mg/L based on liver effects. Other effects seen were related to a weight decrease (organ weights) or could be attributed to irritant properties of the test substance (effects in the respiratory tract).
</t>
  </si>
  <si>
    <t>IRDC, 1980</t>
  </si>
  <si>
    <t>75-44-5</t>
  </si>
  <si>
    <t>Carbonic dichloride</t>
  </si>
  <si>
    <t>Phosgene; Carbonyl dichloride</t>
  </si>
  <si>
    <t>CCl2O</t>
  </si>
  <si>
    <t>C(=O)(Cl)Cl</t>
  </si>
  <si>
    <t>1N,2N,3N,4N,6N,7aY and 7g(ii)Y</t>
  </si>
  <si>
    <t>0.055</t>
  </si>
  <si>
    <t>0, 0.1 ppm 5 days/week; 0.2 ppm 5 days/week; 0.5 ppm 2 days/week; 1.0 ppm 1 day/week 6 hours/day corresponding to 0, 0.055 mg/kg bw/day at 0.1 ppm</t>
  </si>
  <si>
    <t xml:space="preserve">Small but statistically significant decreases in body weight gain were reported in the 0.5 and 1 ppm rats. The intensity of collagen staining in the bronchiolar region was elevated (higher than controls) in the 0.2 and 1 ppm groups. A concentration-dependent increase in relative lung weight was seen following both 4 and 12 weeks of exposure (statistically significant at 0.2 ppm or greater). Phosgene also increased the lung displacement volume (an index of total lung volume) in all exposed groups at 4 weeks and at 0.2 ppm or greater at 12 weeks of exposure. Histologic examination of animals exposed for 4 weeks revealed changes in the bronchiolar regions, with a small but apparent thickening and mild inflammation seen at 0.1 ppm that progressed in severity with concentration to a severe inflammation and thickening of the terminal bronchiolar regions and alveolar walls at 1 ppm. Following 4 weeks of clean air recovery, body weights were significantly reduced only in the 1 ppm rats, with absolute lung weights also significantly increased only in the 1 ppm animals. The displacement volumes returned to control levels regardless of phosgene concentration. Histopathology following 4 weeks of recovery showed considerable, although not complete, recovery of the bronchiolar lesions and inflammation. LOAEL of 0.2 ppm for collagen staining, indicative of irreversible lung fibrosis, can be identified. The NOAEL for this effect was 0.1 ppm.
</t>
  </si>
  <si>
    <t>Kodavanti et al., 1997</t>
  </si>
  <si>
    <t>79-04-9</t>
  </si>
  <si>
    <t>Chloroacetyl chloride</t>
  </si>
  <si>
    <t>2-Chloroacetyl chloride; Acetyl chloride, chloro-</t>
  </si>
  <si>
    <t>C2H2Cl2O</t>
  </si>
  <si>
    <t>ClCC(=O)Cl</t>
  </si>
  <si>
    <t xml:space="preserve">0, 0.5, 1, 2.5, or 5 ppm 6 hours/day, 5 days/week for 4 weeks. 0.5 ppm is approximately 0.31 mg/kg bw/day.
</t>
  </si>
  <si>
    <t xml:space="preserve">No deaths 13 occurred at 0, 0.5, or 1 ppm, whereas 17/20 rats died at 2.5 ppm (8/10 males, 9/10 females) and 14 19/20 rats died at 5 ppm (10/10 males, 9/10 females). Deaths occurred after the first week of 15 exposure. The 2.5 and 5 ppm rats had rough and discolored hair coats, were lethargic and 16 irritable when handled, and had nasal exudate and eye conjunctival redness, lost weight and body 17 fat, and had numerous respiratory lesions in the nasal turbinates, trachea, and lungs 18 (inflammation, hypertrophy, hyperplasia, metaplasia, necrosis, atrophy, pneumonitis and/or 19 bronchitis). The lesions were the most severe in the nasal turbinates. The 2.5 and 5 ppm rats 20 also had alterations of the liver, uterus, thymus, spleen, and spermatogenesis that were due to the 21 weight loss or poor health of the animals. Some 1 ppm rats had nasal exudate, roughened hair 22 coats, eye conjunctivitis (incidence and severity decreased with time) and inflammation of the 23 olfactory epithelium, poor weight gain, and lung lesions (pneumonitis, hypertrophy). Olfactory 24 epithelium inflammation was also seen at 0.5 ppm. </t>
  </si>
  <si>
    <t>The Dow Chemical Company, 1982</t>
  </si>
  <si>
    <t>Dow (Dow Chemical Company). 1982. Dow Chemical Company Initial Submission: 40 Chloroacetyl Chloride: A four-week inhalation toxicity study in rats, mice, and hamsters 41 with cover sheet &amp; letter dated 04/21/92 (sanitized). Study report written by Henck, 42 J.W., K.D. Nitschke, G.C. Jersey et al.; issued 6/28/82. NTIS/OTS 0536493; EPA Doc. 43 #88-920002593S. Additional study details were obtained from Dow Chemical Company, 44 September 2003. Summary is available from EPA Acute Exposure Guideline Levels (AEGLs) for Chloroacetyl Chloride (CAS Reg. No. 79-04-9) and Dichloroacetyl Chloride (CAS Reg. No. 79-36-7) (2007) at https://www.epa.gov/sites/default/files/2014-08/documents/chloroacetylchloride_and_dichloroacetylchloride_tsd_interimversion1_8_28_07_0.pdf</t>
  </si>
  <si>
    <t>3871-99-6</t>
  </si>
  <si>
    <t xml:space="preserve">Potassium perfluorohexanesulfonate </t>
  </si>
  <si>
    <t>Potassium 1,1,2,2,3,3,4,4,5,5,6,6,6-tridecafluorohexane-1-sulfonate; Perfluorohexanesulfonic acid potassium salt; Potassium perfluorohexane-1-sulphonate</t>
  </si>
  <si>
    <t>C6F13KO3S</t>
  </si>
  <si>
    <t>C(C(C(C(F)(F)S(=O)(=O)[O-])(F)F)(F)F)(C(C(F)(F)F)(F)F)(F)F.[K+]</t>
  </si>
  <si>
    <t>Harlan Sprague-Dawley</t>
  </si>
  <si>
    <t>0.625</t>
  </si>
  <si>
    <t>0, 0.625, 1.25, 2.5, 5, or 10 mg/kg bw/day for males and 0, 3.12, 6.25, 12.5, 25, or 50 mg/kg bw/day for females</t>
  </si>
  <si>
    <t>Males: Hypertrophy of liver reported in 40% of animals at 2.5 mg/kg, 90% at 5 mg/kg, and 100% at 10 mg/kg vs controls: 0%. Statistically significant increase in relative liver weight at all dose levels in females and at 1.25 mg/kg in males and higher compared to control. Significantly decreased bilirubin and triglyceride at 2.5 mg/kg and higher in males. Statistically significant decrease in cholesterol in males at 1.25 mg/kg and higher. Statistically significant decrease in reticulocytes at 1.25 mg/kg and higher in males. Note: in a reproductive/developmental study in CD-1 mice, a statistically-significant dose-related increase in absolute liver weights in both male and female mice at 1 mg/kg-d and 3 mg/kg-d dose groups; relative liver weights were also increased with statistical significance in the 1 and 3 mg/kg-d dose groups. Microscopic examination revealed primarily centrilobular hepatocellular hypertrophy with the affected hepatocytes exhibiting ground-glass cytoplasmic alterations and other changes.</t>
  </si>
  <si>
    <t>NTP, 2018</t>
  </si>
  <si>
    <t xml:space="preserve">National Toxicology Program, 2018. 28-Day Evaluation of the Toxicity(C06100) of Perfluorohexane sulfonate potassium salt (PFHSKslt) (3871-99-6) on Harlan Sprague-Dawley Rats Exposed via Gavage. Available from NTP at https://cebs.niehs.nih.gov/cebs/data/publication/TOX-96 </t>
  </si>
  <si>
    <t>89347-09-1</t>
  </si>
  <si>
    <t>1,3,4-Thiadiazole, 2,5-bis(tert-nonyldithio)-</t>
  </si>
  <si>
    <t>2,5-Bis[(2,2-dimethylheptyl)disulfanyl]-1,3,4-thiadiazole; 2,5-Bis(2-methyloctan-2-yldisulfanyl)-1,3,4-thiadiazole</t>
  </si>
  <si>
    <t>C20H38N2S5</t>
  </si>
  <si>
    <t>C(C)CCCC(C)(C)CSSC1=NN=C(S1)SSCC(CCCCC)(C)C</t>
  </si>
  <si>
    <t>1N,2N,3N,4N,6N,7N,9N,10Y,11Y. Heterocycle:13N,15N,16N,17Y,19N,20a(ii),21Y,28n(ii)Y(Class IV). Alkyl thiol: 1N,2N,3N,4N,6N,7N,9N,10N,23Y,24N,25N,26bY,27N,28n(iii)Y(Class III)</t>
  </si>
  <si>
    <t xml:space="preserve">0, 50, 200, or 1000 mg/kg bw/day for 4 weeks followed by 2 weeks of recovery
</t>
  </si>
  <si>
    <t xml:space="preserve">The mean absolute and relative kidney weights of the high dose males and females, mid dose males and low dose females were increased compared to the controls following four weeks of treatment. Relative kidney weights remained elevated in the high dose females (16%) following recovery. Terminal recovery body weights in the high dose females were increased 10%. Mean absolute spleen weights were increased in the high dose males and mid and high dose females. Relative spleen weights were increased in the mid and high dose males and females. The increased relative spleen weights observed in the mid and high dose females did not exhibit a dose response. Spleen weights were unremarkable following recovery. Mean urine volumes were increased in the high dose males (55%) and females (32%) at 4 weeks but not following recovery. The mean absolute and relative liver weights of the high dose males and females were increased compared to the controls following four weeks of treatment. Absolute (26%) and relative (13%) liver weights remained elevated in the high dose females following recovery. Terminal recovery body weights in the high dose females were increased 10%. Microscopic findings considered treatment related included slight hepatic parenchymal hypertrophy in some high dose males and females which was not evident after recovery and the presence of renal tubular inclusion bodies in increased numbers in the mid and high males and high dose females. The presence of inclusion bodies was reduced or absent following recovery. In addition slight renal tubular degeneration was seen in some high dose males at 4 weeks but not after recovery. The Study Director concluded that the NOAEL was 50 mg/kg/day based on clinical pathology and microscopic changes observed following treatment at 200 and 1000 mg/kg/day
</t>
  </si>
  <si>
    <t>Unknown, 1989</t>
  </si>
  <si>
    <t>68425-15-0</t>
  </si>
  <si>
    <t>Polysulfides di-tert-dodecyl</t>
  </si>
  <si>
    <t xml:space="preserve">2-(2,3,3,4,5,5-Hexamethylhexan-2-yltrisulfanyl)-2,3,3,4,5,5-hexamethylhexane </t>
  </si>
  <si>
    <t>C24H50S3</t>
  </si>
  <si>
    <t>CC(C(C)(C)C)C(C)(C)C(C)(C)SSSC(C)(C)C(C)(C)C(C)C(C)(C)C</t>
  </si>
  <si>
    <t xml:space="preserve">Histopathological observations in the kidneys of male animals included minimal to moderate acidophilic globuli in the epithelium of the cortical tubuli in 3/6 and 5/6 animals, respectively, at 50 and 250 mg/kg bw/day, and minimal to slight acidophilic globuli in all the treated male animals at 1000 mg/kg bw/day. This finding was not observed in the control animals and was not completely reversible in the high dose group up to the end of the recovery period. The authors attribute this finding to the accumulation of α2u-globulin and therefore regard it as species-specific and not relevant to the evaluation. Some male animals were found to have an enlarged renal pelvis at 250 and 1000 mg/kg bw/day, and in one male and one female animal of the high dose group mineralization of the kidneys was observed. The accumulation of α2u-globulin in male rats has meanwhile been proven for di-tert-dodecyl disulfide which is contained in di-tert-dodecyl polysulfide; the findings in the kidneys of male rats after exposure to di-tert-dodecyl polysulfide can therefore very probably be attributed to the accumulation of α2u-globulin and are thus not relevant for humans. In addition, α2u-globulin accumulation in the kidneys of male rats is known for linear and branched hydrocarbons from C10 to C15. There were also a number of findings in the high dose group given 1000 mg/kg bw/day which were not yet statistically significant but show that this dose is close to the LOAEL for the female animals. In the high dose group the erythrocyte count, haemoglobin concentration and haematocrit value were slightly increased in both sexes (5%–7%). The reductions in the absolute and relative thymus weights were not statistically significant in either sex (absolute: −2%, −8%, −15% in the male animals and −8%, −4%, −13% in the female animals at 50, 250 and 1000 mg/kg bw/day; relative: −1%, −4%, −9% in the male animals and −1%, +3%, −7% in the female animals). The increase in the absolute (12%) and relative (29%) thyroid weights of the female animals of the high dose group was not statistically significant. As only very few values were outside the normal range of scatter, and the changes were not significant or accompanied by histopathological findings, these effects were not regarded as adverse and the NOAEL was established at 1000 mg/kg bw/day. At the end of the recovery period the absolute (8%) and relative (8%, statistically significant) kidney weights were increased in the female animals of the high dose group. In both sexes of the high dose group, the increases in the absolute weights (13% and 18%, respectively, in the male and female animals) and the relative weights (22% and 19%, respectively, in the male and female animals) of the mesenteric lymph nodes were not statistically significant. A statistically significant reduction (21%) in the absolute and relative weights of the mandibular lymph nodes of the female animals of the high dose group was found, as well as an increase in the absolute (19%) and relative (17%) spleen weights that was not significant. As only very few values were outside the normal range of scatter, and most of the changes were not significant or accompanied by histopathological findings and did not occur at the end of the treatment, these effects were not regarded as adverse
</t>
  </si>
  <si>
    <t>Elf Aquitaine Production, 1996</t>
  </si>
  <si>
    <t>91-66-7</t>
  </si>
  <si>
    <t>N,N-Diethylaniline</t>
  </si>
  <si>
    <t>Diethylaniline; Benzenamine, N,N-diethyl-</t>
  </si>
  <si>
    <t>C(C)N(C1=CC=CC=C1)CC</t>
  </si>
  <si>
    <t xml:space="preserve">0, 10, 50, or 250 mg/kg bw/day
</t>
  </si>
  <si>
    <t>Multiple (hemolytic anemia)</t>
  </si>
  <si>
    <t>Clinical signs of toxicity consisted of increased frequency of respiratory sounds in males at 50 mg/kg-bw/day, and increased frequency of respiratory sounds and salivation in females at 250 mg/kg-bw/day.Hematological effects (decreased red cell counts, decreased hemoglobin concentrations, decreased packed cell volume (PCV) in both sexes and increased mean corpuscular volume (MCV) and mean corpuscular hemoglobin (MCH) in females) were reported at all doses (dose-response not specified). Histological effects were reported for the liver and spleen. In the liver, hemosiderosis of the Kupffer cells at 10 mg/kg-bw/day and extra medullary hematopoeisis at 50 and 250 mg/kg-bw/day were observed. In the spleen, hemosiderosis, extramedullary hematopoiesis and splenic hyperemia were reported at 10 mg/kg-bw/day. Swollen spleens were observed at 50 and 250 mg/kg-bw/day. Increased absolute and relative weights and black pigmentation of the spleen were also reported at 10mg/kg-bw/day. At 50 and 250 mg/kg-bw/day, hyperbilirubinemia, polychromasia were reported, and at 250 mg/kg-bw/day, decreased potassium levels, histopathological findings in the kidneys of both sexes, black pigmentation in the kidneys of females, and increased albumin levels in males were reported. Dose-response and statistical significance were not indicated for any of these observed effects. Based on hematological and histopathological changes in the spleen and liver consistent with hemolytic anemia observed the Low observed adverse effect level (LOAEL) for the test chemical using Wistar rats was considered to be 10 mg/kg-bw/day.</t>
  </si>
  <si>
    <t>Bayer, 1993</t>
  </si>
  <si>
    <t xml:space="preserve">Bayer AG data, Report No. 22486, 1993/Sept/06. Available from ECHA at https://echa.europa.eu/mt/registration-dossier/-/registered-dossier/5270/7/6/2 and from EPA (2009) Screening-level Hazard Characterization Monocyclic Aromatic Amines Category at https://nepis.epa.gov/Exe/ZyPURL.cgi?Dockey=P1013BBW.txt
</t>
  </si>
  <si>
    <t>92-06-8</t>
  </si>
  <si>
    <t>1,3-Diphenylbenzene</t>
  </si>
  <si>
    <t>C18H14</t>
  </si>
  <si>
    <t>C1(=CC=CC=C1)C1=CC(=CC=C1)C1=CC=CC=C1</t>
  </si>
  <si>
    <t>0, 100, 250, or 500 mg/kg bw/day</t>
  </si>
  <si>
    <t xml:space="preserve">At 250 mg/kg bw/day: Slight reduction in body weight at the end of the study; Liver weight and ratio were statistically elevated; no discernable effects on kidney wt. or histopathology of any organ. At 500 mg/kg bw/day: A significant reduction in body weight was observed at the end of the study. Liver weight /ratio were statistically elevated but Kidney weight/ratio were normal. No histopathological effects noted in organs examined.  </t>
  </si>
  <si>
    <t>Cornish et al., 1962</t>
  </si>
  <si>
    <t>92-94-4</t>
  </si>
  <si>
    <t>1,4-Diphenylbenzene</t>
  </si>
  <si>
    <t>C1(=CC=CC=C1)C1=CC=C(C=C1)C1=CC=CC=C1</t>
  </si>
  <si>
    <t>At 500 mg/kg bw/day: A significant reduction in body weight was observed at the end of the study. Note: no data on food consumption.</t>
  </si>
  <si>
    <t>84-15-1</t>
  </si>
  <si>
    <t>1,2-Diphenylbenzene</t>
  </si>
  <si>
    <t>C1(=CC=CC=C1)C=1C(=CC=CC1)C1=CC=CC=C1</t>
  </si>
  <si>
    <t xml:space="preserve">At 250 mg/kg bw/day: Slight reduction in body weight at the end of the study; Liver weight/ratio and kidney weight/ratio were statistically elevated; no discernable effects on histopathology of any organ. At 500 mg/kg bw/day: A significant reduction in body weight with rats losing 10-15 gm from their initial group weight after the first 10 days of testing. After 30 days on test, lost weight had been regained but 30-day value was substantially below control value. The Liver weight/ratio and Kidney weight/ratio were statistically elevated at study's end. histopathological effects noted in organs examined.  </t>
  </si>
  <si>
    <t>38103-06-9</t>
  </si>
  <si>
    <t>2,2-Bis(4-(3,4-dicarboxyphenoxy)phenyl)propane dianhydride</t>
  </si>
  <si>
    <t>4,4'-Bisphenol A Dianhydride; BPA-DA; 5-[4-[2-[4-[(1,3-Dioxo-2-benzofuran-5-yl)oxy]phenyl]propan-2-yl]phenoxy]-2-benzofuran-1,3-dione; 1,3-Isobenzofurandione, 5,5'-[(1-methylethylidene)bis(4,1-phenyleneoxy)]bis-</t>
  </si>
  <si>
    <t>C31H20O8</t>
  </si>
  <si>
    <t>CC(C)(C1=CC=C(C=C1)OC=1C=C2C(OC(C2=CC1)=O)=O)C1=CC=C(C=C1)OC=1C=C2C(OC(C2=CC1)=O)=O</t>
  </si>
  <si>
    <t>1N,2N,3N,4N,6N,7N,9N,10Y,11Y,1N,2N,3N,4N,6N,7N,9N,10N,23N,29Y,33N,34N,35N,47N</t>
  </si>
  <si>
    <t xml:space="preserve">Sprague-Dawley [Crl:COBS, CD, (SD) Br]
</t>
  </si>
  <si>
    <t>2750</t>
  </si>
  <si>
    <t xml:space="preserve">0, 1, 2, and 4% equal to approximately0,  646 - 765, 1277 - 1490, and 2750 - 3160 mg/kg bw/day, respectively
</t>
  </si>
  <si>
    <t>Burdock, 1982</t>
  </si>
  <si>
    <t>111-97-7</t>
  </si>
  <si>
    <t>Propanenitrile, 3,3'-thiobis-</t>
  </si>
  <si>
    <t>3,3'-Thiodipropionitrile; Dicyanoethyl sulfide; 2-Cyanoethyl sulfide; Bis(2-cyanoethyl) sulfide; 3-(2-Cyanoethylsulfanyl)propanenitrile</t>
  </si>
  <si>
    <t>S(CCC#N)CCC#N</t>
  </si>
  <si>
    <t xml:space="preserve">Carworth Farm Albino
</t>
  </si>
  <si>
    <t xml:space="preserve">32
</t>
  </si>
  <si>
    <t>10.7</t>
  </si>
  <si>
    <t xml:space="preserve">0, 100, 1,000, or 10,000 ppm equal to 0, 10.7, 104.8, or 1010.8 mg/kg bw/day 
</t>
  </si>
  <si>
    <t>Liver and kidneys</t>
  </si>
  <si>
    <t xml:space="preserve">The authors concluded that there was no evidence of toxicity at any dose level. The authors apparently did not think that the deaths at 100 and 10,000 ppm or the gross pathological changes in the liver and kidneys at 1,000 and 10,000 ppm were related to administration of test material. However, there is no explanation for this conclusion. Overall: Average body weights of animals treated with 100, 1,000 or 10,000 ppm were not significantly different from controls at any time point. Food consumption for all groups was erratic, but within normal limits. 10,000 ppm: One rat exposed to 10,000 ppm died after 20 days on the study. This animal exhibited labored respiration, a bloody nose, an unthrifty appearance and a weight loss of 20 grams at the end of the second week. An autopsy was not performed on this animal due to advanced autolysis. All other animals survived to termination. At terminal autopsy, 1 animal in this group had a granular liver and mottled, muddy-colored kidneys. Another rat had muddy-colored kidneys. 1,000 ppm: Two animals exhibited rough-surfaced kidneys upon terminal autopsy. One of these animals also had slight irritation of the intestines. A granular liver was noted in another rat treated with this dose. 100 ppm: One rat exposed to 100 ppm died after 17 days on the study. This animal exhibited an unthrifty appearance and a weight gain of 21 g at the end of the second week (average weight gain in the controls over 2 weeks was 51 g). An autopsy was not performed on this animal due to advanced autolysis. Gross pathology of animals surviving to necropsy was normal. </t>
  </si>
  <si>
    <t>Tusing, 1953</t>
  </si>
  <si>
    <t>5766-67-6</t>
  </si>
  <si>
    <t>Acetonitrile, 2,2',2'',2'''-(1,2-ethanediyldinitrilo)tetrakis-</t>
  </si>
  <si>
    <t>EDTN;  (Ethylenedinitrilo)tetraacetonitrile; 2-[2-[Bis(cyanomethyl)amino]ethyl-(cyanomethyl)amino]acetonitrile</t>
  </si>
  <si>
    <t>C10H12N6</t>
  </si>
  <si>
    <t>C(CN(CC#N)CC#N)N(CC#N)CC#N</t>
  </si>
  <si>
    <t>0, 50, 250, or 750 mg/kg bw/day (after two weeks, the high dose was lowered to 500 mg/kg bw/day) for five and six weeks for males and females, respectively</t>
  </si>
  <si>
    <t>One high dose female showed signs of ataxia, lethargy, tremors, discolored fur, hunched posture, piloerection and was cold to touch, therefore, the animal was sacrificed in a moribund condition. Other females in the high dose group showed clinical signs of emaciation (thin), were unkempt and had discolored fur; these signs were indicative of overt toxicity as such the dose was lowered from 750 mg/kg/day to 500 mg/kg/day for the high dose females only starting on day 13 of treatment and continuing for the remainder of the study. A trend for reduced body weight/body weight gain and food intake was seen in the high dose group. Kidney lesions (pigmentation, mottled) were noted at a higher incidence in the high dose females; this may have been treatment-related. The maternal NOAEL was 250 mg/kg bw/day and the LOAEL was 500 mg/kg bw/day. Developmental NOAEL: 500 mg/kg bw/day.</t>
  </si>
  <si>
    <t xml:space="preserve">Unknown, 2007. Available from ECHA at https://echa.europa.eu/mt/registration-dossier/-/registered-dossier/5893/7/9/2 </t>
  </si>
  <si>
    <t>78-79-5</t>
  </si>
  <si>
    <t>1,3-Butadiene, 2-methyl-</t>
  </si>
  <si>
    <t xml:space="preserve">Isoprene; Isopentadiene; 2-Methylbuta-1,3-diene
</t>
  </si>
  <si>
    <t>C5H8</t>
  </si>
  <si>
    <t>CC(=C)C=C</t>
  </si>
  <si>
    <t xml:space="preserve">735
</t>
  </si>
  <si>
    <t>0, 220, 700, or 7000 ppm 6 hours/day 5 days/week. 220 ppm is approximately 83.4 mg/kg bw/day.</t>
  </si>
  <si>
    <t>Mammary gland</t>
  </si>
  <si>
    <t>Exposure-related increases in the incidences of mammary gland fibroadenoma were observed in male rats in all groups. The incidences of fibroadenoma in 7,000 ppm males and in all groups of exposed females were significantly greater than those in the control groups. The incidences of fibroadenoma in all exposed groups of males and females and of multiple fibroadenoma in 7,000 ppm males and in all groups of exposed females exceeded the historical control ranges. The incidences of renal tubule adenoma in 700 and 7,000 ppm males and of renal tubule hyperplasia in 7,000 ppm males were significantly greater than those in the controls. The severity of kidney nephropathy was slightly increased in 7,000 ppm males when compared to chamber controls. An exposure-related increase in the incidences of interstitial cell adenoma of the testis was observed in male rats. The incidences of splenic fibrosis in 700 and 7,000 ppm males were significantly greater than that in the chamber control group. The incidences of bilateral interstitial cell adenoma and of combined unilateral and bilateral interstitial cell adenoma in 700 and 7,000 ppm males were significantly greater than those in the chamber controls, even exceeding historical control ranges.</t>
  </si>
  <si>
    <t>National Toxicology Program. (1999). NTP toxicology and carcinogenesis studies of isoprene (CAS No. 78-79-5) in F344/N rats (inhalation studies). National Toxicology Program technical report series, 486, 1-176. Available from NTP at https://ntp.niehs.nih.gov/ntp/htdocs/lt_rpts/tr486.pdf</t>
  </si>
  <si>
    <t>101-72-4</t>
  </si>
  <si>
    <t>1,4-Benzenediamine, N-(1-methylethyl)-N'-phenyl-</t>
  </si>
  <si>
    <t>Cyzone; N-Isopropyl-N'-phenyl-p-phenylenediamine (IPPD); 1-N-phenyl-4-N-propan-2-ylbenzene-1,4-diamine</t>
  </si>
  <si>
    <t>C15H18N2</t>
  </si>
  <si>
    <t>CC(C)NC1=CC=C(C=C1)NC1=CC=CC=C1</t>
  </si>
  <si>
    <t>1N,2N,3N,4N,6N,7N,9N,10N,23N,29Y,33N,34N,35bY,36bY,41N,42N,43N,45Y,46N,47N</t>
  </si>
  <si>
    <t xml:space="preserve">Sprague-Dawley albino
</t>
  </si>
  <si>
    <t>0, 180, 360, or 720 ppm. EFSA listed that these levels correspond to 0, 13.5, 26.5, 54.0 mg/kg bw/day in males and 0, 15.6, 30.0, 59.0 mg/kg bw/day in females. EPA: ~ 0, 16, 31, or 62 mg/kg bw/day for males, respectively; ~ 0, 16, 32, or 71 mg/kg bw/day for females, respectively.</t>
  </si>
  <si>
    <t xml:space="preserve">Treatment-related findings were observed in several hematology parameters in the males and/or females at dose levels of 360 and 720 ppm. Parameters affected included reduced hemoglobin concentrations and hematocrit values at Week 6, reduced hemoglobin concentration in 720 ppm females at Week 13, elevated platelet counts in males at Week 6, and reduced mean erythrocyte counts in females at Week 6 and in high-dose females only at Week 13. The EPA HPV NOEL for hematology data was set at 180 ppm for both sexes. Differences in clinical chemistry parameters were noted in all mid- to high-dose animals. Mean liver weights, liver-to-body-weight and liver-to-brain-weight ratios were increased in 360 and 720 males, and in all treated females. EPA HPV: NOEL: 180 ppm for males, could not be determined for females. LOEL: 360 ppm for males, 180 ppm for females. In another EPA document, these values are referred to as NOAEL and LOAEL and not NOEL and LOEL. </t>
  </si>
  <si>
    <t>Monsanto, 1990</t>
  </si>
  <si>
    <t>109-84-2</t>
  </si>
  <si>
    <t>2-Hydroxyethylhydrazine</t>
  </si>
  <si>
    <t>2-Hydrazinoethanol, 2-hydrazinylethanol; Omaflora; 2-HEH</t>
  </si>
  <si>
    <t xml:space="preserve">C2H8N2O
</t>
  </si>
  <si>
    <t>C(CO)NN</t>
  </si>
  <si>
    <t>Lifetime</t>
  </si>
  <si>
    <t>0 or 0.015%. The average daily consumption of water containing 2-HEH/animal was 14.7 ml forfemales and 13.0 ml for males. Therefore, the average daily intake of 2-HEH was 2.4 mg for a female and 2.1 mg for a male. Assuming a body weight of 125 g/animal, this dose corresponds to 19.2 mg/kg bw/day in females and 16.8 mg/kg bw/day in females. Exact duration is unknown, but was for the lifetime of animals.</t>
  </si>
  <si>
    <t>In Syrian golden hamsters the lifelong administration of 0.015% 2-HEH in the drinking water enhanced hepatoma development. The incidence of liver tumors was increased from 0 to 6% in females and from 1 to 10% in males, as compared with the controls. By standard evaluation methods, the findings do not seem statistically significant. This is based on the fact that 50 animals/group were used and a clear-cut difference must appear between 2 equal groups to be significant. Because the tumor incidence in the least affected group was between 0 and 4%, it should be between 12 and 16% in the most affected group. However, this was not true.</t>
  </si>
  <si>
    <t>Shimizu &amp; Toth, 1974</t>
  </si>
  <si>
    <t>Shimizu, H., &amp; Toth, B. (1974). Effect of lifetime administration of 2-hydroxyethylhydrazine on tumorigenesis in hamsters and mice. Journal of the National Cancer Institute, 52(3), 903-906.</t>
  </si>
  <si>
    <t>153042-18-3</t>
  </si>
  <si>
    <t xml:space="preserve">5-(2-Bromophenyl)-2-tert-butyl-2H-tetrazole </t>
  </si>
  <si>
    <t>SCHEMBL7015622; 5-(2-Bromophenyl)-2-tert-butyltetrazole</t>
  </si>
  <si>
    <t>C11H13BrN4</t>
  </si>
  <si>
    <t>CC(C)(C)N1N=C(N=N1)C2=CC=CC=C2Br</t>
  </si>
  <si>
    <t>Repeated dose: unspecified</t>
  </si>
  <si>
    <t>0, 15, or 150 mg/kg bw/day</t>
  </si>
  <si>
    <t>Not available.</t>
  </si>
  <si>
    <t>Unknown, n.d. Available from ECHA at https://echa.europa.eu/registration-dossier/-/registered-dossier/3368/7/6/2</t>
  </si>
  <si>
    <t>144689-63-4</t>
  </si>
  <si>
    <t>Olmesartan medoxomil</t>
  </si>
  <si>
    <t>(5-Methyl-2-oxo-1,3-dioxol-4-yl)methyl 5-(2-hydroxypropan-2-yl)-2-propyl-3-[[4-[2-(2H-tetrazol-5-yl)phenyl]phenyl]methyl]imidazole-4-carboxylate; Benicar; Olmetec</t>
  </si>
  <si>
    <t>C29H30N6O6</t>
  </si>
  <si>
    <t>CCCC1=NC(=C(N1CC2=CC=C(C=C2)C3=CC=CC=C3C4=NNN=N4)C(=O)OCC5=C(OC(=O)O5)C)C(C)(C)O</t>
  </si>
  <si>
    <t>1N,2N,3N,4N,6N,7N,9N,10Y,11Y. Heteroaromatic carboxylic acid: 13N,15N,16N,17Y,19N,20eY(Class IV).The part with cyclic carbonate: 1N,2N,3N, 4N,6N,7N,9N,10N,23Y,24N,25N,26bY,27N,28N(Class II)</t>
  </si>
  <si>
    <t>0, 0.3, 1.6, 8 mg/kg bw/day and higher (unknown dose level(s))</t>
  </si>
  <si>
    <t xml:space="preserve">Developmental toxicity </t>
  </si>
  <si>
    <t>Angiotensin 2 Receptor Blocker. In rats, significant decreases in pup birth weight and weight gain were observed at doses ≥1.6 mg/kg/day, and delays in developmental milestones (delayed separation of ear auricula, eruption of lower incisors, appearance of abdominal hair, descent of testes, and separation of eyelids) and dose-dependent increases in the incidence of dilation of the renal pelvis were observed at doses ≥8 mg/kg/day. The NOEL for developmental toxicity in rats is 0.3 mg/kg/day.</t>
  </si>
  <si>
    <t>62476-59-9</t>
  </si>
  <si>
    <t>Acifluorfen sodium</t>
  </si>
  <si>
    <t>Carbofluorfen; Sodium;5-[2-chloro-4-(trifluoromethyl)phenoxy]-2-nitrobenzoate</t>
  </si>
  <si>
    <t>C14H6ClF3NNaO5</t>
  </si>
  <si>
    <t>C1=CC(=C(C=C1C(F)(F)F)Cl)OC2=CC(=C(C=C2)[N+](=O)[O-])C(=O)[O-]</t>
  </si>
  <si>
    <t>0, 25, 500, or 2500 ppm corresponding to approximately 0, 1.25, 25, or 125 mg/kg bw/day (2-generation reproductive study)</t>
  </si>
  <si>
    <t xml:space="preserve">The LEL and NOEL for parental toxicity of tackle was assessed at 500 ppm and 25 ppm, respectively, based on compound-related mortalities and increased incidence of kidney lesions at the 500 and 2500 ppm doses, and reduced body weights at the 2500-ppm dose. The LEL and NOEL for offspring toxicity were assessed at 500 ppm and
25 ppm, respectively, based on decreased viability and increased incidence of kidney lesions at the 500 and 2500 ppm doses, and reduced body weight at the 2500-ppm dose.
</t>
  </si>
  <si>
    <t>Rhone-Poulenc, Inc., 1986</t>
  </si>
  <si>
    <t>100-97-0</t>
  </si>
  <si>
    <t>Hexamethylenetetramine</t>
  </si>
  <si>
    <t>Methenamine; HMT; 1,3,5,7-Tetrazatricyclo[3.3.1.13,7]decane</t>
  </si>
  <si>
    <t>C6H12N4</t>
  </si>
  <si>
    <t>C1N2CN3CN1CN(C2)C3</t>
  </si>
  <si>
    <t>V</t>
  </si>
  <si>
    <t>1N,2N,3N,4N,6b(ii)Y</t>
  </si>
  <si>
    <t>0, 1% for 104 weeks, and 5% for 2 weeks. In rats on 1% HMT, the daily intake was about 2 and 2.5 g/kg bw/day in young males and females, respectively, decreasing to 1.5 and 2.0 g/kg bw/day in the corresponding adults. 5% is approximately 5000 mg/kg bw/day (ECHA).</t>
  </si>
  <si>
    <t>About 50% of the rats on 5% HMT died within 2 weeks but survivors recovered rapidly and showed no lasting ill-effects.</t>
  </si>
  <si>
    <t>Della Porta et al., 1968</t>
  </si>
  <si>
    <t>Della Porta, G., Colnaghi, M. I., &amp; Parmiani, G. (1968). Non-carcinogenicity of hexamethylenetetramine in mice and rats. Food and Cosmetics Toxicology, 6(6), 707-715.</t>
  </si>
  <si>
    <t>13560-89-9</t>
  </si>
  <si>
    <t>Dechlorane plus</t>
  </si>
  <si>
    <t>Bis(hexachlorocyclopentadieno)cyclooctane; Dechlorane A; 1,6,7,8,9,14,15,16,17,17,18,18-Dodecachloropentacyclo[12.2.1.16,9.02,13.05,10]octadeca-7,15-diene</t>
  </si>
  <si>
    <t>C18H12Cl12</t>
  </si>
  <si>
    <t>C1CC2C(CCC3C1C4(C(=C(C3(C4(Cl)Cl)Cl)Cl)Cl)Cl)C5(C(=C(C2(C5(Cl)Cl)Cl)Cl)Cl)Cl</t>
  </si>
  <si>
    <t>1N,2N,3N,4N,6N,7aY and 7fY</t>
  </si>
  <si>
    <t>5870</t>
  </si>
  <si>
    <t>0, 10,000, 30,000, or 100,000 ppm. ECHA: 100,000 ppm is 5,870 mg/kg bw/day for males and 7,670 mg/kg bw/day for females.</t>
  </si>
  <si>
    <t>Absolute and relative liver weights were increased in high-dose males. Although these increases were outside the normal range for the laboratory, they were not statistically
significant nor were there any associated histopathological
lesions. The NOAEL was 100,000 ppm, the highest dose tested. ECHA NOAEL: 100,000 ppm.</t>
  </si>
  <si>
    <t>Oscarson et al., 1975</t>
  </si>
  <si>
    <t xml:space="preserve">Oscarson, E.T. and A.J. Marias. 1975. 90-Day Subacute Oral Toxicity Study with Dechlorane Plus 25 in Albino Rats. Industrial Bio-Test Laboratories, Inc. IBT No. 622-06273. Available from EPA as of 11/14/2016 from the HPV Chemical Challenge Program at http://citeseerx.ist.psu.edu/viewdoc/download?doi=10.1.1.578.5473&amp;rep=rep1&amp;type=pdf and from ECHA at https://echa.europa.eu/mt/registration-dossier/-/registered-dossier/11906/7/6/2
</t>
  </si>
  <si>
    <t>3710-84-7</t>
  </si>
  <si>
    <t>N,N-Diethylhydroxylamine</t>
  </si>
  <si>
    <t>N-Hydroxydiethylamine; DEHA; Ethanamine, N-ethyl-N-hydroxy-</t>
  </si>
  <si>
    <t>C4H11NO</t>
  </si>
  <si>
    <t>C(C)N(CC)O</t>
  </si>
  <si>
    <t>1N,2N,3a(i)Y</t>
  </si>
  <si>
    <t xml:space="preserve">A slight increase in urine volume was noted in males at = 150 mg/kg and in females at 500 mg/kg. In the high-dose group, this correlated with tubular vacuolation and dilatation seen at microscopic examination. At the end of the treatment period. Increased absolute and relative-to-body kidney and liver weights were noted in females treated at 500 mg/kg/day. A similar trend was noted for the relative-to-body weights of liver in males treated at 500 mg/kg/day. The increased liver weights correlated with the hepatocellular hypertrophy seen in 2/10 males treated at 500 mg/kg/day at microscopic examination. Increased absolute and relative-to-body adrenal gland weights were noted in males treated at 500 mg/kg/day. These differences correlated with microscopic cortical vacuolation. 
</t>
  </si>
  <si>
    <t xml:space="preserve">Unknown, 2019. Available from ECHA at https://echa.europa.eu/mt/registration-dossier/-/registered-dossier/13535/7/6/2 </t>
  </si>
  <si>
    <t>78-87-5</t>
  </si>
  <si>
    <t>Propylene dichloride</t>
  </si>
  <si>
    <t>1,2-Dichloropropane</t>
  </si>
  <si>
    <t>C3H6Cl2</t>
  </si>
  <si>
    <t>C(C(C)Cl)Cl</t>
  </si>
  <si>
    <t>1N,2N,3N,4N,6N,7aY and 7b(ii)Y</t>
  </si>
  <si>
    <t>0, 62, or 125 mg/kg bw 5 days a week for males and 0, 125, or 250 mg/kg bw 5 days a week for females. Purity (94%) and dosing schedule (5/7) adjusted dose levels in males are 0, 41, or 84 mg/kg bw/day.</t>
  </si>
  <si>
    <t xml:space="preserve">High-dose females had significantly reduced survival rates (32%) compared with controls (74%); survival in the low-dose group (86%) was comparable to controls.  No significant differences in survival were reported among males.  Terminal body weights were decreased in all exposed animals; however, the changes were only biologically significant (≥10%) in the high-dose males (−10%) and females (−21%).  The incidences of hemosiderosis and hematopoiesis of the spleen and clear cell foci and necrosis of the liver were significantly increased in high-dose females, compared with controls.  In low-dose females, but not high-dose females, a significant increase in mammary gland hyperplasia was observed, compared with control.  While mammary gland hyperplasia was not significantly elevated in high-dose females, mammary gland adenocarcinoma incidence was marginally increased (5/50) compared with controls (1/50); this increase was statistically significant once incidences were adjusted for intercurrent mortality (26.7 vs. 2.7%, respectively).  The lack of significant increase in mammary gland hyperplasia in high-dose females may be due to the progression from hyperplasia to neoplasia and/or high mortality.  Other neoplastic findings in females included a significant dose-response trend in the incidence of endometrial stromal polyps of the uterus (without significant findings in either group using pair-wise comparison) following adjustment for intercurrent mortality.  There were no non-neoplastic or neoplastic lesions attributable to exposure observed in any of the tissues examined in male rats. In male rats, a NOAEL of 62 mg/kg-day and a LOAEL of 125 mg/kg-day were identified based on a 10% decrease in body weight.  There was equivocal evidence of carcinogenicity in female rats exposed to doses up to 250 mg/kg-day via gavage for 5 days/week for up to 103 weeks based on a marginal, but significant, increase in mammary gland adenocarcinoma after adjustment for intercurrent mortality.  There was no evidence of carcinogenicity in male rats exposed to doses up to 125 mg/kg-day via gavage for 5 days/week for up to 103 weeks.  </t>
  </si>
  <si>
    <t>National Toxicology Program. NTP Toxicology and Carcinogenesis Studies of 1,2-Dichloropropane (Propylene Dichloride) (CAS No. 78-87-5) in F344/N Rats and B6C3F1 Mice (Gavage Studies). Natl Toxicol Program Tech Rep Ser. 1986 Aug;263:1-182. PMID: 12748687. Available from NTP at https://pubmed.ncbi.nlm.nih.gov/12748687/</t>
  </si>
  <si>
    <t>206-44-0</t>
  </si>
  <si>
    <t>Fluoranthene</t>
  </si>
  <si>
    <t>1,2-(1,8-Naphthylene)benzene; 1,2-Benzacenaphthene</t>
  </si>
  <si>
    <t>C16H10</t>
  </si>
  <si>
    <t>C1=CC=C2C=CC=C3C4=CC=CC=C4C1=C23</t>
  </si>
  <si>
    <t>1N,2N,3N,4N,6N,7N,9N,10N,23N,29Y,33bY</t>
  </si>
  <si>
    <t>0, 125, 250, or 500 mg/kg bw/day</t>
  </si>
  <si>
    <t xml:space="preserve">Mice exposed to 500 mg/kg bw/day had increased food consumption and increased body weight. Mice exposed to 250 and 500 mg/kg bw/day had statistically increased SGPT values and increased absolute and relative liver weights. Compound-related microscopic liver lesions (indicated by pigmentation) were observed in 65 and 87.5% of the mid- and high-dose mice, respectively. Based on increased SGPT levels, kidney and liver pathology, and clinical and hematological changes, the LOAEL is considered to be 250 mg/kg bw/day and the NOAEL is 125 mg/kg bw/day. </t>
  </si>
  <si>
    <t>U.S. EPA. 1988. 13-Week mouse oral subchronic toxicity study. Prepared by Toxicity Research Laboratories, Ltd., Muskegon, MI for the Office of Solid Waste, Washington, DC. Available from EPA IRIS 0444 at https://cfpub.epa.gov/ncea/iris/iris_documents/documents/subst/0444_summary.pdf</t>
  </si>
  <si>
    <t>86-57-7</t>
  </si>
  <si>
    <t>1-Nitronaphthalene</t>
  </si>
  <si>
    <t xml:space="preserve">Nitrol
</t>
  </si>
  <si>
    <t>[O-][N+](=O)c2cccc1ccccc12</t>
  </si>
  <si>
    <t>1N,2N,3N,4N,6N,7N,9N,10N,23N,29Y,33N,34N,35bY,36aY,37bY</t>
  </si>
  <si>
    <t xml:space="preserve">0, 0.06, or 0.18% corresponding to approximately 0, 30, or 90 mg/kg bw/day for 78 weeks followed by 31 weeks of observation
</t>
  </si>
  <si>
    <t>Mean body weight depression was observed in male and female high dose rats.</t>
  </si>
  <si>
    <t xml:space="preserve">NCI, 1978
</t>
  </si>
  <si>
    <t xml:space="preserve">National Cancer Institute. (1978). Bioassay of 1-nitronaphthalene for possible carcinogenicity. National Cancer Institute carcinogenesis technical report series, 64, 1-118. Available from NTP at http://ntp.niehs.nih.gov/ntp/htdocs/lt_rpts/tr064.pdf
</t>
  </si>
  <si>
    <t>107-06-2</t>
  </si>
  <si>
    <t>1,2-Dichloroethane</t>
  </si>
  <si>
    <t>Ethylene dichloride</t>
  </si>
  <si>
    <t>ClCCCl</t>
  </si>
  <si>
    <t>0, 250, or 500 ppm equivalent to 0, 7.5-8.75, or 15-17.5 mg/kg bw/day (INCHEM)</t>
  </si>
  <si>
    <t>No adverse effects reported. Ethylene dichloride caused only a slight increase in liver fat at very high doses. NCI (1978) 78-week study in Osborne-Mendel rats: LOAEL: 47 mg/kg bw 5 days/week, no NOAEL.</t>
  </si>
  <si>
    <t>Alumot et al., 1976</t>
  </si>
  <si>
    <t>Alumot, E., Nachtomi, E., Mandel, E., Holstein, P., Bondi, A., &amp; Herzberg, M. (1976). Tolerance and acceptable daily intake of chlorinated fumigants in the rat diet. Food and cosmetics toxicology, 14(2), 105-110. Dose levels in mg/kg bw/day: Inrenational Programme on Chemical Safety Environmental Health Criteria 176: 1,2-Dichloroethane at https://inchem.org/documents/ehc/ehc/ehc176.htm#PartNumber:7</t>
  </si>
  <si>
    <t>76-01-7</t>
  </si>
  <si>
    <t>Pentachloroethane</t>
  </si>
  <si>
    <t>Ethane, 1,1,1,2,2-pentachloro-; Pentalin</t>
  </si>
  <si>
    <t>C2HCl5</t>
  </si>
  <si>
    <t>ClC(C(Cl)(Cl)Cl)Cl</t>
  </si>
  <si>
    <t>0, 5, 10, 50, 125, or 250 mg/kg bw 5 days a week. Dosing schedule (5/7) adjusted dose levels are 0, 3.6, 7.1, 36, 89.3, or 179 mg/kg bw/day.</t>
  </si>
  <si>
    <t>Body weight gains for animals receiving the 250 mg/ kg/ day dose were slightly depressed (10% for males and 17% for females); final body weights were 5%(males) and 9% (females) less than those of controls. EPA NOAEL: 250 mg/kg 5 days/week or 89 mg/kg bw/day.</t>
  </si>
  <si>
    <t>National Toxicology Program. (1983). Carcinogenesis Studies of Pentachloroethane (CAS No. 76-01-7) in F344/N Rats and B6C3F1 Mice (Gavage Study). National Toxicology Program technical report series, 232, 1-149. Available from NTP at https://ntp.niehs.nih.gov/ntp/htdocs/lt_rpts/tr232.pdf. Reference for NOAEL conclusion: EPA (2007) Provisional Peer Reviewed Toxicity Values for Pentachloroethane at https://cfpub.epa.gov/ncea/pprtv/documents/Pentachloroethane.pdf</t>
  </si>
  <si>
    <t>129-00-0</t>
  </si>
  <si>
    <t>Pyrene</t>
  </si>
  <si>
    <t>Benzo[def]phenanthrene; Pyren; beta-Pyrene</t>
  </si>
  <si>
    <t>C1=CC=C2C=CC3=CC=CC4=CC=C1C2=C34</t>
  </si>
  <si>
    <t>0, 75, 125, or 250 mg/kg bw/day</t>
  </si>
  <si>
    <t>Nephropathy, characterized by the presence of multiple foci of renal tubular regeneration, often accompanied by interstitial lymphocytic infiltrates and/or foci of interstitial fibrosis, was present in 4/20, 1/20, 1/20, and 9/20 male mice in the control, low-, medium-, and high-dose groups, respectively. Similar lesions were seen in 2/20, 3/20, 7/20, and 10/20 female mice in the 0, 75, 125, and 250 mg/kg treatment groups. The kidney lesions were described as minimal or mild in all dose groups. Relative and absolute kidney weights were reduced in the two higher dosage groups.</t>
  </si>
  <si>
    <t>U.S. EPA. 1989. Mouse Oral Subchronic Toxicity of Pyrene. Study conducted by Toxicity Research Laboratories, Muskegon, MI for the Office of Solid Waste, Washington, DC. Available from EPA IRIS No. 0445 at https://cfpub.epa.gov/ncea/iris/iris_documents/documents/subst/0445_summary.pdf and from EPA (2007) Provisional Peer Reviewed Toxicity Values for Pyrene at https://cfpub.epa.gov/ncea/pprtv/documents/Pyrene.pdf</t>
  </si>
  <si>
    <t>7747-35-5</t>
  </si>
  <si>
    <t>Oxazolidine E</t>
  </si>
  <si>
    <t>Oxaban E; 7-Ethylbicyclooxazolidine; 5-Ethyl-1-aza-3,7-dioxabicyclo[3.3.0]octane and 7a-Ethyltetrahydro-1H-oxazolo[3,4-c]oxazole; 7a-ethyl-1,3,5,7-tetrahydro-[1,3]oxazolo[3,4-c][1,3]oxazole</t>
  </si>
  <si>
    <t>O1CC2(N(COC2)C1)CC</t>
  </si>
  <si>
    <t>0, 10, 50, or 250 mg/kg bw/day once daily</t>
  </si>
  <si>
    <t>Males and females given 250 mg/kg bw/day had statistically identified higher mean reticulocyte counts that were interpreted to be treatment related. However, based on the lack of any additional treatment-related hematologic effects and the normal microscopic appearance of the bone marrow in all treated animals, the higher reticulocyte counts were considered to be of minimal toxicologic significance. The primary organ affected was the stomach. All effects were interpreted to be the result of direct irritation to the gastric mucosa by the substance. There were no treatment-related effects in the stomachs of males and females given 10 mg/kg bw/day. Males given 250 mg/kg/day had a treatment-related increase in the incidence of very slight altered tinctorial properties (increased eosinophilia) of the centrilobular hepatocytes. Based on the lack of corresponding clinical chemistry or liver weight changes, the alteration of centrilobular hepatocytes was interpreted to be a non-adverse effect with minimal toxicologic significance.The NOEL, based on localized gastric irritation, for either sex was 10 mg/kg/day. The NOEL for systemic toxicity was 50 mg/kg/day for both sexes.</t>
  </si>
  <si>
    <t>Unknown, 2007. Available from ECHA at https://echa.europa.eu/registration-dossier/-/registered-dossier/12226/7/6/2</t>
  </si>
  <si>
    <t>550-90-3</t>
  </si>
  <si>
    <t>Lupanine</t>
  </si>
  <si>
    <t>(1S,2R,9S,10S)-7,15-diazatetracyclo[7.7.1.02,7.010,15]heptadecan-6-one; Mixture of lupanine (49-51%) and 13-hydroxylupanine (38-39%)</t>
  </si>
  <si>
    <t>C15H24N2O</t>
  </si>
  <si>
    <t>C1CCN2CC3CC(C2C1)CN4C3CCCC4=O</t>
  </si>
  <si>
    <t>0, 100, 330, 1000, or 5000 ppm for 13 weeks equivalent to 0, 8.5, 28.1, 85.3, and 410.2 mg/kg bw/day for males and 0, 10.2, 34, 99.4, or 486 mg/kg bw/day for females</t>
  </si>
  <si>
    <t>There was an initial drop in food intake by all rats in the 1000 and 5000 ppm groups and thereafter the intake was between 90% and 95% of that of the controls. Author: On the basis of the lower body weights and food intakes of the groups fed the alkaloid at levels of 1000 and 5000 ppm, a no-observed-adverse-effect level (NOAEL) of 330 ppm is seen under the conditions of this study. It is likely that these effects are entirely due to the antipalatability effect of the lupin alkaloids. In view of the growth rates, haematology, clinical chemistry and histological findings, a speculative NOAEL of 1000 ppm may be more appropriate." EFSA NOAEL: 1000 ppm.</t>
  </si>
  <si>
    <t>Robbins et al., 1996</t>
  </si>
  <si>
    <t>Robbins, M. C., Petterson, D. S., &amp; Brantom, P. G. (1996). A 90-day feeding study of the alkaloids of Lupinus angustifolius in the rat. Food and chemical toxicology, 34(8), 679-686. Reference for NEL conclusion: EFSA Panel on Contaminants in the Food Chain (CONTAM), Schrenk, D., Bodin, L., Chipman, J. K., del Mazo, J., Grasl‐Kraupp, B., ... &amp; Bignami, M. (2019). Scientific opinion on the risks for animal and human health related to the presence of quinolizidine alkaloids in feed and food, in particular in lupins and lupin‐derived products. EFSA Journal, 17(11), e05860.</t>
  </si>
  <si>
    <t>68880-55-7</t>
  </si>
  <si>
    <t>Spiramycin adipate</t>
  </si>
  <si>
    <t>Mamivert; Suanovil; 2-[(4R,5S,6S,7R,9R,10R,11E,13E,16R)-6-[(2S,3R,4R,5S,6R)-5-[(2S,4R,5S,6S)-4,5-dihydroxy-4,6-dimethyloxan-2-yl]oxy-4-(dimethylamino)-3-hydroxy-6-methyloxan-2-yl]oxy-10-[(5S,6R)-5-(dimethylamino)-6-methyloxan-2-yl]oxy-4-hydroxy-5-methoxy-9,16-dimethyl-2-oxo-1-oxacyclohexadeca-11,13-dien-7-yl]acetaldehyde;hexanedioic acid</t>
  </si>
  <si>
    <t>C49H84N2O18</t>
  </si>
  <si>
    <t>CC1CC=CC=CC(C(CC(C(C(C(CC(=O)O1)O)OC)OC2C(C(C(C(O2)C)OC3CC(C(C(O3)C)O)(C)O)N(C)C)O)CC=O)C)OC4CCC(C(O4)C)N(C)C.C(CCC(=O)O)CC(=O)O</t>
  </si>
  <si>
    <t>1N,2N,3N,4N,6cY</t>
  </si>
  <si>
    <t>0, 3000, 4000, 5000, or 6000 ppm equivalent to 0, 75, 100, 125, or 150 mg/kg bw/day</t>
  </si>
  <si>
    <t>Ophthalmological changes were noted at examination after 28 weeks of study. These changes were also evident at weeks 43, 82, and 105, and they occurred at all levels except the 3000 ppm level. They consisted of a flecking of the pigment of the tapetum lucidum with degrees of absence of this structure. Dogs given 5000 and 6000 ppm showed incomplete accommodation and light sensitivity around week 65, and there were bluish areas on the tongues of animals in these groups. At necropsy, absolute and relative weights of the heart, liver, kidney, spleen, adrenal and pancreas were increased in dogs given 5000 and 6000 ppm. Histopathological examination showed degenerative changes in several organs including the liver, spleen, prostate, pancreas, lymph nodes, stomach, gall bladder, bile duct, adrenal, and small intestine. These were prominent in dogs given 5000 and 6000 ppm and minimal in those given 4000 ppm. The changes consisted largely of cell vacuolation. The thickness of the walls of small arteries was increased in sections of heart from dogs given 5000 and 6000 ppm. The NOEL was 75 mg/kg bw/day and the LOEL was 100 mg/kg bw/day.</t>
  </si>
  <si>
    <t>Thompson et al., 1967</t>
  </si>
  <si>
    <t xml:space="preserve">Thompson, W.M., Donoso, J. &amp; Johnston, C.D. (1967) Spiramycin adipic acid safety evaluation of a two-year chronic feeding study in the dog. final Report. Unpublished report from Woodard Research Corporation. Submitted to WHO by Rhône-Poulenc Santé, Toulouse, France. Available from JECFA at http://www.inchem.org/documents/jecfa/jecmono/v29je07.htm
</t>
  </si>
  <si>
    <t>536-71-0</t>
  </si>
  <si>
    <t>Diminazene</t>
  </si>
  <si>
    <t>4-[2-(4-Carbamimidoylphenyl)iminohydrazinyl]benzenecarboximidamide</t>
  </si>
  <si>
    <t>C14H15N7</t>
  </si>
  <si>
    <t>C1=CC(=CC=C1C(=N)N)N/N=N/C2=CC=C(C=C2)C(=N)N</t>
  </si>
  <si>
    <t>1N,2N,3g(ii)Y(Class IV) and 3g(xvii)Y(Class V)</t>
  </si>
  <si>
    <t>0, 20, or 60 mg/kg bw/day</t>
  </si>
  <si>
    <t>Body weights were reduced, general condition was poor, foci of softening in the brain stem and cerebellum, testicular atrophy, and prostatic dysfunction reported at high dose level; one dog of each sex died in the high dose group.</t>
  </si>
  <si>
    <t>Scholz and Brunk, 1969</t>
  </si>
  <si>
    <t xml:space="preserve">Scholz &amp; Brunk (1969). Chronic toxicity testing of Berenil diaceturate. Nine-month test on dogs. Unpublished report submitted to WHO by Hoechst AG. Available from JECFA monograph 25 for Diminazene at http://www.inchem.org/documents/jecfa/jecmono/v25je09.htm
</t>
  </si>
  <si>
    <t>55268-74-1</t>
  </si>
  <si>
    <t>Praziquantel</t>
  </si>
  <si>
    <t>Biltricide; Droncit; 2-(cyclohexanecarbonyl)-3,6,7,11b-tetrahydro-1H-pyrazino[2,1-a]isoquinolin-4-one</t>
  </si>
  <si>
    <t>C19H24N2O2</t>
  </si>
  <si>
    <t>C1CCC(CC1)C(=O)N2CC3C4=CC=CC=C4CCN3C(=O)C2</t>
  </si>
  <si>
    <t>0, 60, or 180 mg/kg bw/day</t>
  </si>
  <si>
    <t xml:space="preserve">Transient signs of vomiting and depressed appetite as well as an increase in liver weight of high dose (180 mg/kg bw/day) animals were observed. No treatment related changes were seen in dogs dosed with 60 mg/kg bw/day. </t>
  </si>
  <si>
    <t>Unknown, n.d. Available from The European Agency for the Evaluation of Medical Products, Veterinary Medicines Evaluation Unit (1996). EMEA/MRL/141/96-Final, Committee for Veterinary Medicinal Products: Praziquantel Summary Report (1) at http://www.ema.europa.eu/docs/en_GB/document_library/Maximum_Residue_Limits_-_Report/2009/11/WC500015784.pdf</t>
  </si>
  <si>
    <t>148-18-5</t>
  </si>
  <si>
    <t>Ditiocarb sodium</t>
  </si>
  <si>
    <t>Sodium diethyldithiocarbamate; Sodium;N,N-diethylcarbamodithioate</t>
  </si>
  <si>
    <t>C5H10NNaS2</t>
  </si>
  <si>
    <t>CCN(CC)C(=S)[S-].[Na+]</t>
  </si>
  <si>
    <t>1N,2N,3c(i)Y</t>
  </si>
  <si>
    <t>At the 100 and 300 mg/kg bw/day levels, there was a statistically significant reduction of body weight. At 90 days, both sexes had significantly decreased mean concentrations of mean red blood cell counts. The mean conc. of hemoglobin and the mean hematocrit valus for the female test group were also significantly lowered compared to the controls. At the 300 mg/kg bw/day level, significantly lower kidney weights were observed compared to the controls. Changes were observed in the renal tubules which were characterized by increased granularity of the cytoplasm; irregular dilation and swelling; or, occasionally, shrinkage of the epithelium. Congestion of many of the glomeri was also noted.</t>
  </si>
  <si>
    <t>Sunderman et al., 1967</t>
  </si>
  <si>
    <t>Sunderman, F. W., Paynter, O. E., &amp; George, R. B. (1967). The effects of the protracted administration of the chelating agent, sodium diethyldithiocarbamate (dithiocarb). The American Journal of the Medical Sciences, 254(1), 24-34. A summary is available from EPA IRIS 102 at https://cfpub.epa.gov/ncea/iris/iris_documents/documents/subst/0102_summary.pdf</t>
  </si>
  <si>
    <t>19057-60-4</t>
  </si>
  <si>
    <t>Dioscin</t>
  </si>
  <si>
    <t>Collettiside III; Dioscine;  (2S,3R,4R,5R,6S)-2-[(2R,3S,4S,5R,6R)-4-hydroxy-2-(hydroxymethyl)-6-[(1S,2S,4S,5'R,6R,7S,8R,9S,12S,13R,16S)-5',7,9,13-tetramethylspiro[5-oxapentacyclo[10.8.0.02,9.04,8.013,18]icos-18-ene-6,2'-oxane]-16-yl]oxy-5-[(2S,3R,4R,5R,6S)-3,4,5-trihydroxy-6-methyloxan-2-yl]oxyoxan-3-yl]oxy-6-methyloxane-3,4,5-triol; (3β,14β,25R)-Spirost-5-en-3-yl 6-deoxy-α-L-mannopyranosyl-(1-&gt;2)-[6-deoxy-β-L-mannopyranosyl-(1-&gt;4)]-β-D-glucopyranoside</t>
  </si>
  <si>
    <t>C45H72O16</t>
  </si>
  <si>
    <t>CC1CCC2(C(C3C(O2)CC4C3(CCC5C4CC=C6C5(CCC(C6)OC7C(C(C(C(O7)CO)OC8C(C(C(C(O8)C)O)O)O)O)OC9C(C(C(C(O9)C)O)O)O)C)C)C)OC1</t>
  </si>
  <si>
    <t>1N,2N,3N,4N,6d(iii)Y</t>
  </si>
  <si>
    <t>0, 75, 150, or 300 mg/kg bw/day</t>
  </si>
  <si>
    <t>Body weight and anemia</t>
  </si>
  <si>
    <t xml:space="preserve">The differences in mean body weight in male rats at 150 and 300 mg/kg were significant after the first week, and mean body weight in male rats at 75 mg/kg was significantly different after the eighth week. Mean daily food consumption decreased in male rats in the 75, 150 and 300 mg/kg treatment groups. For the hematology effects, RBC significantly decreased in the male 300 mg/kg treatment group and HCT significantly decreased in the male 300 mg/kg treatment group. MCHC significantly decreased in the female 300 mg/kg treatment group. PT was significantly prolonged in the female 150 and 300 mg/kg treatment groups. For organ weights, relative liver weight was significantly elevated in the female 300 mg/kg treatment group. Relative spleen weight was significantly elevated in the female 150 and 300 mg/kg treatment groups. Relative adrenal weight was significantly decreased in the female 75 mg/kg treatment group and in the 150 and 300 mg/kg treatment groups. Relative heart weight was significantly elevated in the female 75 and 150 mg/kg treatment groups. Relative brain weight was significantly decreased in the female 300 mg/kg treatment group. In male rats, relative organ weight of the liver, brain, testes and epididymis showed some variations. Relative liver weight was significantly elevated in the male 150 and 300 mg/kg treatment groups. Relative brain weight was significantly elevated in the male 75, 150 and 300 mg/kg treatment groups. Relative testes weight was significantly elevated in the male 75, 150 and 300 mg/kg treatment groups. Relative epididymis weight was significantly elevated in the male 75, 150, and 300 mg/kg treatment groups. In the discussion, the author noted that increases in ALT observed in the female 300 and male 300 mg/kg treatment groups were judged to be related to dioscin treatment. In the evaluation of organ weight and histopathology, although significant changes in absolute and relative weights were observed in organs such as the liver, kidneys, heart, and brain, no histopathological changes were observed and were attributed to the decreased body weight observed. The author assigned a NOAEL of 150 mg/kg. </t>
  </si>
  <si>
    <t>Xu et al., 2012</t>
  </si>
  <si>
    <t>Xu, T., Zhang, S., Zheng, L., Yin, L., Xu, L., &amp; Peng, J. (2012). A 90-day subchronic toxicological assessment of dioscin, a natural steroid saponin, in Sprague–Dawley rats. Food and chemical toxicology, 50(5), 1279-1287.</t>
  </si>
  <si>
    <t>115-96-8</t>
  </si>
  <si>
    <t>Tris (2-chloroethyl) phosphate</t>
  </si>
  <si>
    <t xml:space="preserve">Celluflex; Fyrol CEF; Tri(beta-chloroethyl) phosphate; Tris(2-chloroethyl) orthophosphate; TRCP 
</t>
  </si>
  <si>
    <t>C6H12Cl3O4P</t>
  </si>
  <si>
    <t>P(=O)(OCCCl)(OCCCl)OCCCl</t>
  </si>
  <si>
    <t>1N,2aY but no to 2b, c, d, and e</t>
  </si>
  <si>
    <t xml:space="preserve">0, 22, 44, 88, 175, or 350 mg/kg bw/day for 112 day for females and 126 days for males 5 days a week. Dosing schedule (5/7) adjusted dose levels are 0, 16, 31, 63, 125, or 250 mg/kg bw/day.
</t>
  </si>
  <si>
    <t xml:space="preserve">The final 'absolute and relative (organ-weight-to-body-weight and organ-weight-to-brain-weight ratios) weights of liver and kidney were significantly increased in high-dose males and in females receiving 44 to 350 mg/kg TRCP. Several male and female rats in the 175 or 350 mg/kg dose groups died from chemical toxicity. Final mean body weights of female rats receiving 350 mg/kg were 20% greater than those of controls. Chemical-related neuronal necrosis occurred in the hippocampus and thalamus of female rats and, to a lesser extent, of male rats. Serum cholinesterase activity was reduced in females receiving 175 or 350 mg/kg TRCP. Tubule epithelial cells with enlarged nuclei (cytomegaly and karyomegaly) were observed in the kidneys of high-dose (700 mg/kg) male and female mice. ECHA: Since the increases in relative liver and kidney weights in males and in females could not be correlated to histopathologic effects, these findings in organ weights were not considered to be toxicologically adverse in this study. Therefore, they concluded a NOAEL of 88 mg/kg bw/ for females and 175 mg/kg bw for males. Note: in the 2-year study, kidney lesions in both sexes were found (ECHA LOAEL for 2-year study: 44 mg/kg bw). EPA PPRTV: NOAEL is 22 mg/kg bw for 16 week study and the NOAEL is 44 mg/kg bw in in the 2-year study.
</t>
  </si>
  <si>
    <t xml:space="preserve">National Toxicology Program. (1991). NTP Toxicology and Carcinogenesis Studies of Tris (2-chloroethyl) Phosphate (CAS No. 115-96-8) in F344/N Rats and B6C3F1 Mice (Gavage Studies). National Toxicology Program technical report series, 391, 1-233. Available from NTP at http://ntp.niehs.nih.gov/ntp/htdocs/lt_rpts/tr391.pdf. Reference for NEL and study selection: EPA (2009) Provisional Peer-Reviewed Toxicity Values for Tris(2-chloroethyl)phosphate (TCEP)  at https://cfpub.epa.gov/ncea/pprtv/documents/Tris2chloroethylphosphate.pdf
</t>
  </si>
  <si>
    <t>130-89-2</t>
  </si>
  <si>
    <t>Quinine hydrochloride</t>
  </si>
  <si>
    <t>(R)-[(2S,4S,5R)-5-ethenyl-1-azabicyclo[2.2.2]octan-2-yl]-(6-methoxyquinolin-4-yl)methanol;hydrochloride</t>
  </si>
  <si>
    <t>C20H25ClN2O2</t>
  </si>
  <si>
    <t>COC1=CC2=C(C=CN=C2C=C1)C(C3CC4CCN3CC4C=C)O.Cl</t>
  </si>
  <si>
    <t>1N,2N,3N,4Y,5bY,6b(ii)Y</t>
  </si>
  <si>
    <t>0, 60, 85, or 120 mg/kg bw/day for 13 weeks followed by 6 weeks of observation</t>
  </si>
  <si>
    <t>Reduced feed intake, decreased body weight gains, and lower kidney weights were observed at 85 and 120 mg/kg bw/day. A treatment-related loss of fur was noted in the 120 mg/kg bw/day dose group. Elevated phosphorus levels were found in female rats receiving 120 mg/kg per day, and these elevated levels tended to persist during the recovery phase.</t>
  </si>
  <si>
    <t>Watson et al., 1983; Warren et al., 1984</t>
  </si>
  <si>
    <t xml:space="preserve">A summary of the study and the addendum to the study are Available from JECFA v 26 at https://inchem.org/documents/jecfa/jecmono/v26je05.htm. Warren, S., Heywood, R. Gopinath, C. &amp; Begg, S.E. (1984). Quinine hydrochloride toxicity to rats in dietary administration over 13 weeks followed by a 6-week withdrawal period (addendum to Watson  et al., 1983). Unpublished Report No. CBL 37/84264, addendum to CBL 37/83629, from Huntingdon Research Centre, Huntingdon, Cambridgeshire, England. Submitted to WHO by Cadbury Schweppes, Group Research, Reading, England. &amp; Watson, M., Warren, S., Heywood, R., Street, A.E., Gopinath, C., Anderson, A. (1983). Quinine hydrochloride toxicity to rats in dietary administration over 13 weeks followed by a 6-week withdrawal period. Unpublished Report No. CBL 37/83629, from Huntingdon Research Centre,Huntingdon, Cambridgeshire, England. Submitted to WHO by Cadbury Schweppes, Group Research, Reading, England. 
</t>
  </si>
  <si>
    <t>52-51-7</t>
  </si>
  <si>
    <t>Bronopol</t>
  </si>
  <si>
    <t>2-Bromo-2-nitropropane-1,3-diol</t>
  </si>
  <si>
    <t>C3H6BrNO4</t>
  </si>
  <si>
    <t>C(C(CO)([N+](=O)[O-])Br)O</t>
  </si>
  <si>
    <t>1N,2N,3f(ii)Y</t>
  </si>
  <si>
    <t>Target: 0, 10, 40 or 160 mg/kg bw/day. The actual intake of bronopol (group mean values for weeks 0-104) was 0, 10.5, 40.2, or 152.2 mg/kg bw/day for the males and 0, 10.4, 40.7, or 158.4 mg/kg bw/day for the females.</t>
  </si>
  <si>
    <t>0, 10, 40, or 160 mg/kg bw/day  groups are referred to as groups 1, 2, 3 and 4, respectively. Treatment-related effects were observed only in Groups 3 and 4. However, the unpalatability of bronopol reduced the water intake, in a dose-related manner, in all treated groups. Relative to the control values, the statistically significant reduction in water intake in Group 2 occurred mostly during the first 52 weeks. In Group 3 (40 mg/kg/day), treatment-related effects included (a) lower food intake (7%) during weeks 53-78 for the males; (b) reduced weight gain (20-52%) during weeks 27-78 for the males; and (c) squamous metaplasia, inflammation or atrophic acini in the salivary glands of 12/25 (48%) males and 3/23 (13%) females. Relative to the control values, water consumption was reduced by 22-37% for the male rats during weeks 1-78 and by 15-24% for the female rats throughout the dosing period. In Group 4 (160 mg/kg/day), treatment-related statistically significant effects included (a) reduced grooming activity in both sexes during the second year of dosing; (b) high mortality in the males (80% in each the main and the satellite groups) and the females (62% in the main group and 67% in the satellite group); (c) decreased weight gain during weeks 3-78 among males (13-84%) and during weeks 7-78 among females (11-53%); (d) weight loss during weeks 78-104 among males and females; (e) lower food intake among males (9- 16%) during weeks 13-104; (f) decreased absolute weights of heart (29%), liver (35%), lungs (12%), seminal vesicles (47%), testes (20%) and thyroid (26%), all in males; (g) increased relative weights of adrenals, brain, kidneys, liver and lungs in males and females; (h) increased relative weights of pituitary in males; (i) stomach lesions in 20/54 (37%) males and 15/52 (29%) females, whereas only 1/56 (1.8%) control males and 1/59 (1.7%) control females had these lesions; (j) increased incidence of progressive glomerulonephrosis in males (48% vs 28% in controls) and females (38% vs 7.7% in controls); (k) sinusoid dilatation in the gastric lymph node in 33% males and 23% females, whereas none was observed in the controls; and (l) squamous metaplasia, dilatation of the ducts, acinar atrophy and/or inflammation of the salivary glands in 12/13 (92%) males and 11/20 (55%) females. Relative to the control values, water consumption was reduced by 32-53% for the male rats and by 24-40% for the female rats throughout the dosing period. Because of a significant decrease in water consumption, the urine output was also reduced (10-46% for males and 31-40% for females). Based on the above findings, the systemic NOEL and LOEL for both sexes are 10 mg/kg/day and 40 mg/kg/day, respectively.</t>
  </si>
  <si>
    <t>Hunter et al., 1976</t>
  </si>
  <si>
    <t xml:space="preserve">Hunter, B.; Batham, P.; Heywood, R.; et al. (1976). Bronopol Toxicity and Tumorigenicity Study in Rats by Administration in the Drinking Water for 104 Weeks: BTS51/75719. (Unpublished study received Mar 31, 1982 under 47374-1; prepared by Huntingdon Research Centre, England, submitted by Inolex Chemical Co., Chicago, Ill.; CDL:247197-A). Summary is available from the US EPA Bronopol: Reregistration Eligibility Decision at https://archive.epa.gov/pesticides/reregistration/web/pdf/2770red.pdf
</t>
  </si>
  <si>
    <t>76-57-3</t>
  </si>
  <si>
    <t>Codeine</t>
  </si>
  <si>
    <t>Methylmorphine; (4R,4aR,7S,7aR,12bS)-9-methoxy-3-methyl-2,4,4a,7,7a,13-hexahydro-1H-4,12-methanobenzofuro[3,2-e]isoquinolin-7-ol</t>
  </si>
  <si>
    <t>C18H21NO3</t>
  </si>
  <si>
    <t>CN1CC[C@]23[C@@H]4[C@H]1CC5=C2C(=C(C=C5)OC)O[C@H]3[C@H](C=C4)O</t>
  </si>
  <si>
    <t>0, 400, 800, or 1,600 ppm for up to 106 weeks equivalent to approximately 0, 15, 30, or 70 mg/kg bw in males and 0, 15, 40, or 80 mg/kg in females</t>
  </si>
  <si>
    <t>Body weight, adrenal gland</t>
  </si>
  <si>
    <t>The final mean body weight of 1,600 ppm males was 88% that of the controls, and the final mean body weight of 1,600 ppm females was 89% that of the controls. Absolute and relative adrenal gland weights of 800 and 1,600 ppm males were significantly greater than those of the controls at 15 months. At 2 years, there were decreases in adrenal effects like adrenal medulla hyperplasia and pheochromocytoma in males and females. Dose-related increases in adrenal gland weight were also present at 13 weeks in male and female rats, but males were more strongly affected. There was no morphologic alteration (hyperplasia, hypertrophy to explain the increased adrenal gland weight in exposed males. It is possible that the increase in adrenal gland weight may have been related to vascular dilatation and/or hypertrophy of cells of the inner cortex, which is not evident following tissue processing. In 1,600 ppm females, the incidence of clitoral gland ectasia was significantly greater than that in controls. The incidence of preputial gland hyperplasia in 1,600 ppm males was significantly greater than controls. Chemical-related clinical findings were limited to ocular discharge in exposed males and females. In the respiratory system, the incidences of cytoplasmic alteration of the olfactory epithelium in 800 ppm males and 1,600 ppm males and females were greater than those in controls at two years. EFSA NOAEL: 15 mg/kg bw/day.</t>
  </si>
  <si>
    <t xml:space="preserve">National Toxicology Program. (1996). NTP toxicology and carcinogenesis studies of codeine (CAS No. 76-57-3) in F344 rats and B6C3F1 mice (feed studies). National Toxicology Program technical report series, 455, 1-275. Available from NTP at http://ntp.niehs.nih.gov/ntp/htdocs/lt_rpts/tr455.pdf. Reference for NEL conclusion: EFSA Panel on Contaminants in the Food Chain (CONTAM), Knutsen, H. K., Alexander, J., Barregård, L., Bignami, M., Brüschweiler, B., ... &amp; Vleminckx, C. (2018). Update of the scientific opinion on opium alkaloids in poppy seeds. EFSA Journal, 16(5), e05243.
</t>
  </si>
  <si>
    <t>77-59-8</t>
  </si>
  <si>
    <t>Tomatidine</t>
  </si>
  <si>
    <t xml:space="preserve">(3beta,5alpha,22beta,25S)-Spirosolan-3-ol; (1R,2S,4S,5'S,6S,7S,8R,9S,12S,13S,16S,18S)-5',7,9,13-tetramethylspiro[5-oxapentacyclo[10.8.0.02,9.04,8.013,18]icosane-6,2'-piperidine]-16-ol
</t>
  </si>
  <si>
    <t>C27H45NO2</t>
  </si>
  <si>
    <t>C[C@H]1CC[C@]2([C@H]([C@H]3[C@@H](O2)C[C@@H]4[C@@]3(CC[C@H]5[C@H]4CC[C@@H]6[C@@]5(CC[C@@H](C6)O)C)C)C)NC1</t>
  </si>
  <si>
    <t xml:space="preserve">From 0.0025 to 0.04%  corresponding to 1.25 to 20 mg/kg bw/day </t>
  </si>
  <si>
    <t>Growth rate, health, and general appearance of rats were normal during the 200-day period. No abnormalities were seen at autopsy and organ weights were normal. Histopatological examination of tissues revealed no changes which could be attributed to the experimental diet.</t>
  </si>
  <si>
    <t>Wilson et al., 1961</t>
  </si>
  <si>
    <t>Wilson, R. H., Poley, G. W., &amp; DeEds, F. (1961). Some pharmacologic and toxicologic properties of tomatine and its derivatives. Toxicology and applied pharmacology, 3(1), 39-48.</t>
  </si>
  <si>
    <t>1401-69-0</t>
  </si>
  <si>
    <t>Tylosin</t>
  </si>
  <si>
    <t xml:space="preserve">Fradizine; 2-[(4R,5S,6S,7R,9R,11E,13E,15R,16R)-6-[(2R,3R,4R,5S,6R)-5-[(2S,4R,5S,6S)-4,5-dihydroxy-4,6-dimethyloxan-2-yl]oxy-4-(dimethylamino)-3-hydroxy-6-methyloxan-2-yl]oxy-16-ethyl-4-hydroxy-15-[[(2R,3R,4R,5R,6R)-5-hydroxy-3,4-dimethoxy-6-methyloxan-2-yl]oxymethyl]-5,9,13-trimethyl-2,10-dioxo-1-oxacyclohexadeca-11,13-dien-7-yl]acetaldehyde
</t>
  </si>
  <si>
    <t>C46H77NO17</t>
  </si>
  <si>
    <t>CO[C@H]4C(OC)[C@H](O)[C@@H](C)O[C@H]4OC[C@H]3\C=C(/C)\C=C\C(=O)[C@H](C)C[C@@H](CC=O)[C@H](OC2OC(C)[C@@H](O[C@H]1C[C@@](C)(O)[C@@H](O)[C@H](C)O1)C(N(C)C)[C@H]2O)[C@@H](C)[C@H](O)CC(=O)O[C@@H]3CC</t>
  </si>
  <si>
    <t>Harlan Wistar</t>
  </si>
  <si>
    <t xml:space="preserve">F1a offspring from parents fed the same amount of tylosin base for about 10 weeks prior to mating and during gestation and lactation were fed diets containing 0, 0.1, 0.5, or 1.0% tylosin for 1 year equal to 0, 68–76, 345–391, or 684–842 mg/kg bw/day for weeks 1–13 and 0, 39–64, 192–283, or 391–586 mg/kg bw/day for weeks 14–52. </t>
  </si>
  <si>
    <t>Blood, neurological</t>
  </si>
  <si>
    <t>Treated rats appeared moderately hyperirritable and hyperactive after 7 to 12 months of treatment. An increase in
lymphocytes and a corresponding reduction in neutrophils were observed in both sexes (significantly in females) at 0.5 and 1.0%. A trend towards a slightly more alkaline urine occurred in females at 0.5% and 1.0%. Author NOEL: 1.0%, JECFA: 0.1%.)</t>
  </si>
  <si>
    <t>Broddle et al., 1978</t>
  </si>
  <si>
    <t xml:space="preserve">Broddle, W.D., Gossett, F.O., Adams, E.R., Hoffman, D.G., Gibson, W.R. &amp; Morton, D.M. (1978). Chronic toxicity of tylosin fed to rats for one year. Unpublished Report from study R-307 from Toxicology Division, Lilly Research Laboratories. Submitted to WHO by Lilly Research Centre Ltd., Windlesham, Surrey, England. Available from JECFA v29 Tylosin at https://inchem.org/documents/jecfa/jecmono/v29je08.htm and from WHO Food Additive Series: 61. Toxicological evaluation of certain veterinary drug residues in food at https://inchem.org/documents/jecfa/jecmono/v61je01.pdf </t>
  </si>
  <si>
    <t>97-77-8</t>
  </si>
  <si>
    <t>Disulfiram</t>
  </si>
  <si>
    <t>C10H20N2S4</t>
  </si>
  <si>
    <t>CCN(CC)C(=S)SSC(=S)N(CC)CC</t>
  </si>
  <si>
    <t>0, 300, or 600 ppm. ECHA: 600 ppm=12.5 mg/kg bw/day</t>
  </si>
  <si>
    <t xml:space="preserve">Mean body weights of dosed male and female rats were lower than those of corresponding controls and were dose related throughout the bioassay. Note: in the subchronic rat study, at the lowest dose of 1500 ppm, equal to 44.6 mg/kg bw/day, significantly decreased body weights were observed. In males, mean weight was 78% that of controls and 83% for females. </t>
  </si>
  <si>
    <t>National Cancer Institute (1979). Bioassay of tetraethylthiuram disulfide for possible Carcinogenicity. National Cancer Institute carcinogenesis technical report series, 166, 1-115. Available from NTP at http://ntp.niehs.nih.gov/ntp/htdocs/lt_rpts/tr166.pdf. Summary and discussion is also available from ECHA at https://echa.europa.eu/registration-dossier/-/registered-dossier/11549/7/8/?documentUUID=2e641fe9-f6c6-446f-a4bd-6a0454191969</t>
  </si>
  <si>
    <t>79-34-5</t>
  </si>
  <si>
    <t>1,1,2,2-Tetrachloroethane</t>
  </si>
  <si>
    <t>Tetrachloroethane</t>
  </si>
  <si>
    <t>C2H2Cl4</t>
  </si>
  <si>
    <t>ClC(Cl)C(Cl)Cl</t>
  </si>
  <si>
    <t>0, 268, 589, 1,180, 2,300, or 4,600 ppm equivalent to 0, 20, 40, 80, 170, or 320 mg/kg bw/day</t>
  </si>
  <si>
    <t xml:space="preserve">14-week rat study provides evidence that the liver is a primary target of 1,1,2,2-tetrachloroethane toxicity. At the lowest dose tested, 20 mg/kg/day, there was a significant increase in the incidence of hepatic cytoplasmic vacuolization in males. At 40 mg/kg/day, significant increases in relative liver weights were observed in both sexes. Hepatocellular hypertrophy and spleen pigmentation were observed at 80 mg/kg/day in both males and females, although these changes were generally of minimal severity. Increases in serum ALT and SDH, were observed at 80 mg/kg/day in males and at 170 mg/kg/day in females. Decreases in serum cholesterol levels were observed in females at 80 mg/kg/day and at 320 mg/kg/day in males. A decrease in body weight (&gt;10%) was observed at 170 mg/kg/day in both sexes. Increases in serum ALP activity and bile acid levels, hepatocellular necrosis, bile duct hyperplasia, hepatocellular mitotic alterations, foci of cellular alterations, and liver pigmentation occurred at 170 and/or 320 mg/kg/day. A NOAEL of 20 mg/kg/day and a LOAEL of 40 mg/kg/day was identified by EPA for increased relative liver weight in male and female rats. NTP (2004) identified a NOAEL of 20 mg/kg/day in rats based on survival and body weight changes and increased lesion incidences.
</t>
  </si>
  <si>
    <t>National Toxicology Program (2004). NTP technical report on the toxicity studies of 1,1,2,2-tetrachloroethane (CAS No. 79-34-5) administered in microcapsules in feed to F344/N rats and B6C3F1 mice. Available from NTP at https://ntp.niehs.nih.gov/ntp/htdocs/st_rpts/tox049.pdf Reference for NEL conclusion: EPA IRIS: Toxicological Review of 1,1,2,2-tetrachloroethane at https://cfpub.epa.gov/ncea/iris/iris_documents/documents/toxreviews/0193tr.pdf</t>
  </si>
  <si>
    <t>7519-36-0</t>
  </si>
  <si>
    <t>Nitrosoproline</t>
  </si>
  <si>
    <t xml:space="preserve">(2S)-1-nitrosopyrrolidine-2-carboxylic acid; 1-Nitroso-L-proline; N-Nitroso-L-proline; n-Nitrosoproline. </t>
  </si>
  <si>
    <t>C5H8N2O3</t>
  </si>
  <si>
    <t>N(=O)N1[C@H](C(=O)O)CCC1</t>
  </si>
  <si>
    <t>MRC</t>
  </si>
  <si>
    <t>0.015% in drinking water. Total dose: 1.1 g. 1100 mg/525 days (75 weeks): 2.1 mg/day. Taking the average rat weight as 0.4 kg, this corresponds to 5.2 mg/kg bw/day.</t>
  </si>
  <si>
    <t xml:space="preserve">The compound under the test conditions was found not to be carcinogenic. </t>
  </si>
  <si>
    <t>Garcia and Lijinsky, 1973</t>
  </si>
  <si>
    <t>Garcia, H., &amp; Lijinsky, W. (1973). Studies of the tumorigenic effect in feeding of nitrosamino acids and of low doses of amines and nitrite to rats. Zeitschrift für Krebsforschung und Klinische Onkologie, 79(3), 141-144.</t>
  </si>
  <si>
    <t>115-27-5</t>
  </si>
  <si>
    <t>Chlorendic anhydride</t>
  </si>
  <si>
    <t>1,4,5,6,7,7-Hexachloro-5-norbornene-2,3-dicarboxylic anhydride; 1,7,8,9,10,10-Hexachloro-4-oxatricyclo[5.2.1.02,6]dec-8-ene-3,5-dione</t>
  </si>
  <si>
    <t>C9H2Cl6O3</t>
  </si>
  <si>
    <t>O=C1OC(=O)C2C1C1(Cl)C(=C(C2(C1(Cl)Cl)Cl)Cl)Cl</t>
  </si>
  <si>
    <t xml:space="preserve">0, 100, 500, or 2500 ppm equivalent to 0, 8, 39, or 202 for males and 0, 8, 45, or 226 mg/kg bw/day for females (ECHA) </t>
  </si>
  <si>
    <t>3/15 high-dose females died. The mid and high dose males and all three groups of treated females had a decreased rate of weight gain that was compound related. The group mean body weights of the mid and high dose males and high dose females were significantly less than controls. Mid and high dose males and high dose females had decreased food consumption values over the 90-day study when compared with controls; however only the food consumption of the high dose females was significantly less than the controls. Some organ weight changes probably due to body weight changes. Treated males and females had elevated serum alkaline phosphatase activities at 1, 2 and 3 months of the study.  The mean absolute heart weight of male rats and the mean absolute and relative liver weight of male and female rats were statistically significantly decreased at all treatment levels. ECHA NOAEL: 2500 ppm. EPA NOAEL: 500 ppm based on mortalities in 3/15 females and decreased body weight (&gt;10%) at 202 mg/kg bw/day.</t>
  </si>
  <si>
    <t>Jefferson &amp; Goldenthal, 1980</t>
  </si>
  <si>
    <t>Jefferson ND &amp; Goldenthal EI (1980) Chlorendic anhydride:  90-day subacute renal toxicity study in rats. Mattawan, Michigan, International Research and Development Corporation (Proprietary report No. 163.533, submitted to WHO by Velsicol Chemical Corporation, Chicago, USA). Available from ECHA at https://echa.europa.eu/registration-dossier/-/registered-dossier/2215/7/6/2/?documentUUID=9f87aa77-9a13-452f-9bf9-173f38707135 and from International Programme on Chemical Safety Environmental Health Criteria 185 at http://www.inchem.org/documents/ehc/ehc/ehc185.htm#SubSectionNumber:7.2.1 and from EPA Screening-level Hazard Characterization. Sponsord Chemicals: Chlorendic Anhydride and Chlorendic Acid at https://chemview.epa.gov/chemview/proxy?filename=HC115275.pdf</t>
  </si>
  <si>
    <t>66215-27-8</t>
  </si>
  <si>
    <t>Cyromazine</t>
  </si>
  <si>
    <t>Larvadex; Vetrazin; 2-N-cyclopropyl-1,3,5-triazine-2,4,6-triamine</t>
  </si>
  <si>
    <t>C6H10N6</t>
  </si>
  <si>
    <t>C1CC1Nc2nc(nc(n2)N)N</t>
  </si>
  <si>
    <t>1N,2N,3N,4N,6N,7N,9N,10Y,11N,12N,13N,15N,16N,17Y,19N,20a(iii)Y</t>
  </si>
  <si>
    <t>0, 50, 200, 800, or 3500 ppm 0, 1.4, 5.7, 23, or 94 mg/kg bw/day in males and 0, 1.5, 6.0, 25, or 110 mg/ kg bw/day in females</t>
  </si>
  <si>
    <t xml:space="preserve">One female died at 3500 ppm after exhibiting signs of weakness and blood in vomitus. Histopathological changes were noted in the liver, kidneys, and intestine. Hematology changes were confined to a slight, hypochromic and microcytic anemia, characterized by lower values for hemoglobin concentration, erythrocyte volume fraction, mean corpuscular volume (MCV) and mean corpuscular hemoglobin (MCH), and a tendency to lower erythrocyte counts, seen in males and females at 3500 ppm. Similar findings but without changes to MCV and MCH values were also seen in the males at 800 ppm. Males and females at 800 and 3500 ppm and males at 200 ppm had higher values for concentrations of plasma proteins associated with higher values for globulin and lower albumin-to-globulin ratios. In addition, lower mean triglyceride values and lower creatine kinase activities were seen in males at 3500 ppm and females at 3500 ppm had higher plasma chloride concentrations at weeks 26 and 52. Increased absolute and relative heart (19/19% in males and 25/33% in females) and liver (15/15% in males and 29/37% in females) weights were noted in males and females at 3500 ppm. Increased relative heart and liver weights were also recorded in females at 800 ppm (15% and 12%, respectively). Relative kidney weights in females at the highest dose were also increased (12.5% compared with controls). The changes in heart and kidney weights in the group at the highest dose correlated with histopathological findings. Macroscopic findings were limited to hard myocardium observed in three out of four males and in two out of four females at 3500 ppm. The NOAEL was 200 ppm, equal to 5.7 mg/kg bw/day. </t>
  </si>
  <si>
    <t>Altmann, 1997</t>
  </si>
  <si>
    <t xml:space="preserve">Altmann, B. (1997) 12-Month chronic dietary toxicity study in beagle dogs: CGA 72662 tech. Unpublished report No. 962001 from Novartis Crop Protection AG, Stein, Switzerland. Submitted to WHO by Syngenta Crop Protection AG, Basle, Switzerland. Available from JMPR Pesticide Residues in Food (2006) at https://inchem.org/documents/jmpr/jmpmono/v2006pr01.pdf </t>
  </si>
  <si>
    <t>30310-80-6</t>
  </si>
  <si>
    <t>Nitrosohydroxyproline</t>
  </si>
  <si>
    <t>(2S,4R)-4-hydroxy-1-nitrosopyrrolidine-2-carboxylic acid; N-Nitrosohydroxyproline; N-Nitroso-L-hydroxyproline</t>
  </si>
  <si>
    <t xml:space="preserve">C5H8N2O4  </t>
  </si>
  <si>
    <t>N(=O)N1[C@H](C(=O)O)C[C@@H](O)C1</t>
  </si>
  <si>
    <t>0.015% in drinking water. Total dose: 1.1 g. 1100 mg/525 days: 2.1 mg/day. Taking the average rat weight as 0.4 kg, this corresponds to 5.2 mg/kg bw/day.</t>
  </si>
  <si>
    <t>598-77-6</t>
  </si>
  <si>
    <t>1,1,2-Trichloropropane</t>
  </si>
  <si>
    <t>2-Chloropropylidene Chloride</t>
  </si>
  <si>
    <t>C3H5Cl3</t>
  </si>
  <si>
    <t>CC(C(Cl)Cl)Cl</t>
  </si>
  <si>
    <t>1, 10, 100, or 1000 mg/L in drinking water equivalent to 0, 0.14, 1.4, 14, or 139 mg/kg bw/day for males and 0, 0.15, 1.5, 15, or 152 mg/kg bw/day for females  (EPA)</t>
  </si>
  <si>
    <t>1/10 male at 1000 mg/L and 1/10 female at 100 mg/L died of undetermined causes. At 1000 mg/L, males had increased liver weights and females had increased serum cholesterol levels. Histopathological lesions included anisokaryosis and fatty vacuolization in the liver; eosinophilic inclusions, pyknosis, nuclear displacement and glomerular adhesions in the kidney; and follicular collapse, reduction in colloid density and increased epithelial cell height in the thyroid. The lesions were considered mild and occurred only in the 1000 mg/L group. Thus, 1000 mg/L (150 mg/kg/day for males) is the LOAEL and 100 mg/L (15 mg/kg/day for males) is the highest NOAEL.</t>
  </si>
  <si>
    <t>Villeneuve et al., 1985</t>
  </si>
  <si>
    <t xml:space="preserve">Villeneuve, D. C., Chu, I., Secours, V. E., Cote, M. G., Plaa, G. L., &amp; Valli, V. E. (1985). Results of a 90-day toxicity study on 1, 2, 3-and 1, 1, 2-trichloropropane administered via the drinking water. Science of The Total Environment, 47, 421-426. reference for dose levels in mg/kg bw/day: EPA (2012) Provisional Peer-Reviewed Toxicity Values for 1,1,2-Trichloropropane at https://cfpub.epa.gov/ncea/pprtv/documents/Trichloropropane112.pdf </t>
  </si>
  <si>
    <t>132-53-6</t>
  </si>
  <si>
    <t>2-Nitroso-1-naphthol</t>
  </si>
  <si>
    <t>2-Nitrosonaphthol; 2-Nitrosonaphthalen-1-ol</t>
  </si>
  <si>
    <t>C1=CC=C2C(=C1)C=CC(=C2O)N=O</t>
  </si>
  <si>
    <t>0, 0.1, 0.3, 1.0, 3, 10, 30, 100, or 300 mg/animal 5 days a week for 1 year followed. These dose levels correspond to 0, 0.2, 0.5, 1.8, 5.4, 18, 54, 179, or 536 mg/kg bw/day based on a bw of 400 g/animal and a dosing schedule of 5/7.</t>
  </si>
  <si>
    <t>3/3 animals died at dose levels of 100 and 300 mg/animal. At 30 mg/animal no deaths occurred but significantly reduced survival times for both sexes. 2/3 males in the 30 mg group died at days 168 and 197, and the 3rd one had hepatoma with metastases and died at day 463. Decreased survival times at 10 mg/animal as well. At 10 and 30 mg/animal significantly reduced body weights of both sexes.</t>
  </si>
  <si>
    <t>Hadidian et al, 1968</t>
  </si>
  <si>
    <t>Hadidian, Z., Fredrickson, T. N., Weisburger, E. K., Weisburger, J. H., Glass, R. M., &amp; Mantel, N. (1968). Tests for chemical carcinogens. Report on the activity of derivatives of aromatic amines, nitrosamines, quinolines, nitroalkanes, amides, epoxides, aziridines, and purine antimetabolites. Journal of the National Cancer Institute, 41(4), 985-1036.</t>
  </si>
  <si>
    <t>107-19-7</t>
  </si>
  <si>
    <t>2-Propyn-1-ol</t>
  </si>
  <si>
    <t xml:space="preserve">Propargyl alcohol; Prop-2-yn-1-ol; Ethynylcarbinol
</t>
  </si>
  <si>
    <t>C(C#C)O</t>
  </si>
  <si>
    <t>1N,2N,3N,4N,6N,7N,9N,10N,23Y,24N,25N,26aY,27N,28c(i)Y</t>
  </si>
  <si>
    <t xml:space="preserve">Sprague-Dawley [Crl:CD(SD)BR]
</t>
  </si>
  <si>
    <t>0, 5, 15, or 50 mg/kg bw/day</t>
  </si>
  <si>
    <t xml:space="preserve">Treatment-related mortality was reported in the 50-mg/kg dosage group. Hepatocytic megalocytosis with a less prominent proliferation of the bile ducts and cytoplasmic vacuolation of hepatocytes was observed in all rats in the 50 mg/kg group dosed for 1 or 3 months, in all 15 mg/kg rats dosed for 3 months, and in 9/10 males and 5/10 females dosed for 1 month. In the low-dose group, megalocytosis was seen only in one rat treated for 3 months. Karyomegaly of renal tubular epithelial cells was reported to occur in a dose- response fashion in the mid- and high-dose groups, but not in the low-dosage group. Hematological changes and some enzyme changes characteristic of liver damage were seen in the mid- and high-dose animals and were
considered to be treatment-related. Treatment-related effects at the 15 mg/kg/day dose level included increased liver weights in both genders, increased kidney weights in females, and megalocytosis of the liver after 4 and 13 weeks of dosing; this dose is considered a LOAEL.
</t>
  </si>
  <si>
    <t>U.S. EPA, 1987</t>
  </si>
  <si>
    <t xml:space="preserve">U.S. EPA. 1987. Rat oral subchronic toxicity study with propargyl alcohol. Study conducted by the Toxicity Research Laboratory for the Office of Solid Waste, Washington, DC. Available from EPA IRIS 468 at https://cfpub.epa.gov/ncea/iris/iris_documents/documents/subst/0468_summary.pdf and from ECHA at https://echa.europa.eu/mt/registration-dossier/-/registered-dossier/15851/7/6/2 
</t>
  </si>
  <si>
    <t>115-28-6</t>
  </si>
  <si>
    <t>Chlorendic acid</t>
  </si>
  <si>
    <t>1,2,3,4,7,7-Hexachlorobicyclo[2.2.1]hept-2-ene-5,6-dicarboxylic acid; 1,4,5,6,7,7-Hexachlorobicyclo[2.2.1]hept-5-ene-2,3-dicarboxylic acid</t>
  </si>
  <si>
    <t>C9H4Cl6O4</t>
  </si>
  <si>
    <t>O=C(O)C1C(C(=O)O)[C@]2(Cl)C(Cl)=C(Cl)[C@@]1(Cl)C2(Cl)Cl</t>
  </si>
  <si>
    <t>0, 620, 1250, 2500, 5000, or 10000 ppm corresponding to approximately 0, 31, 62.5, 125, 250, or 500 mg/kg bw/day</t>
  </si>
  <si>
    <t>The final mean body weights of male rats that received 2,500 ppm or more chlorendic acid were more than 10% lower than that of the controls. The final mean body weights of  female rats that received 1,250 ppm or more chlorendic acid were at least 10% lower than that of the controls. Feed consumption by the 5,000-and 10,000-ppm groups during the first 7 weeks was lower than that of the controls; thereafter, the feed consumption by the 10,000-ppm group was greater than that of the controls. Hepatocytomegaly, mitotic alteration of the liver, and bile duct hyperplasia were observed at increased incidences in rats that received 5,000 or 10,000 ppm . The degree of severity of bile duct hyperplasia at the two highest concentrations was greater in female rats than in male rats. Mitotic alterations included an increase in both mitotic figures per field and abnormal mitotic figures. Note: 2-year study LOAEL: 27 mg/kg bw/day.</t>
  </si>
  <si>
    <t>National Toxicology Program. (1987). NTP Toxicology and Carcinogenesis Studies of Chlorendic Acid (CAS No. 115-28-6) in F344/N Rats and B6C3F1 Mice (Feed Studies). National Toxicology Program technical report series, 304, 1-225. Available from NTP at http://ntp.niehs.nih.gov/ntp/htdocs/lt_rpts/tr304.pdf A discussion of the study is available from International Programme on Chemical Safety, Environmental Health Criteria 185. Chlorendik acid and anhydride at https://inchem.org/documents/ehc/ehc/ehc185.htm#PartNumber:7</t>
  </si>
  <si>
    <t>121588-75-8</t>
  </si>
  <si>
    <t>LY237733</t>
  </si>
  <si>
    <t>Amesergide; Ergoline-8-carboxamide, N-cyclohexyl-6-methyl-1-(1-methylethyl)-; (6aR,9R,10aR)-N-cyclohexyl-7-methyl-4-propan-2-yl-6,6a,8,9,10,10a-hexahydroindolo[4,3-fg]quinoline-9-carboxamide</t>
  </si>
  <si>
    <t>C25H35N3O</t>
  </si>
  <si>
    <t>C5(NC(C1CN(C)C4C(C1)C2=CC=CC3=C2C(=CN3C(C)C)C4)=O)CCCCC5</t>
  </si>
  <si>
    <t xml:space="preserve">0, 5, 10, or 25 mg/kg bw/day. The high-dose group were not dosed from test day 4 to 6 due to severe clinical signs. On test day 7, dosing in the high-dose group was resumed at 20 mg/kg. The high dose was increased to 22.5 mg/kg on test-day 62 and remained so for the rest of the study. </t>
  </si>
  <si>
    <t xml:space="preserve">Depressed appetite, emesis, behavioral </t>
  </si>
  <si>
    <t>All monkeys receiving 5, 10, or 22.5 mg/kg amesergide exhibited sporadic instances of depressed appetite. A few instances of emesis were also observed in all treatment dose groups. At the highest dose level lethargy, tremors, trance-like appearance, salivation, rigidity, weaknes and slow pupillary light response along with other adverse ffects were reported. Behavioral effects observed at 5 or 10 mg/kg were similar to those produced at 22.5 mg/kg, but were of much less severity and frequency. Once the dose was decreased to 20 mg/kg, the clinical signs disappeared. When the dose was increased to 22.5 mg/kg the clinical signs observed at 25 mg/kg returned but were less severe in nature and of a shorter duration.</t>
  </si>
  <si>
    <t>Seyler and Murphy-Farmer, 1994</t>
  </si>
  <si>
    <t>Seyler, D. E., &amp; Murphy‐Farmer, C. M. (1994). Chronic toxicity study with the serotonin antagonist amesergide administered nasogastrically to rhesus monkeys for one year. Drug development research, 31(3), 220-227.</t>
  </si>
  <si>
    <t>2008-41-5</t>
  </si>
  <si>
    <t>Butylate</t>
  </si>
  <si>
    <t>Sutan; Carbamothioic acid, bis(2-methylpropyl)-, S-ethyl ester; S-Ethyl N,N-diisobutylthiocarbamate</t>
  </si>
  <si>
    <t>C11H23NOS</t>
  </si>
  <si>
    <t>O=C(SCC)N(CC(C)C)CC(C)C</t>
  </si>
  <si>
    <t>Butylate had no effect on mortality, as all animals survived to termination. No statistically significant effects on body weight were observed. Body weight gain was slightly less for highdose males and females, but was not reported to be statistically significant. At the high-dose, a statistically significant (p&lt;0.01) increase was observed in platelet count (92 and 91% for males at 6 and 12 months, respectively; 88 and 73% for females at 6 and 12 months, respectively) and alkaline phosphatase (265 and 279% for males at 6 and 12 months, respectively; 200 and 197% for females at 6 and 12 months, respectively) at all time periods examined for both males and females. Other statistically significant changes in hematology and clinical chemistry parameters were not considered to be treatment-related because they were sporadically affected during the study. Absolute (41%) and relative (56%) liver weights were statistically (p&lt;0.01) elevated for highdose males. Absolute (p&lt;0.05, 38%) and relative (p&lt;0.01, 48%) liver weights also were statistically elevated for high-dose females. In addition, relative liver weights were statistically (p&lt;0.05, 21%) increased in mid-dose males. Thyroid/parathyroid relative (p&lt;0.01, 65%) and absolute (p&lt;0.05, 49%) organ weights were statistically increased in high-dose males. Microscopically, hepatocellular vacuolation/vesiculation was seen in 2/5 high- dose males. This finding is considered to be treatment-related due to effects observed on liver weights and the increase in alkaline phosphatase observed at this dosage level, since it was not noted in any other group including the controls. Convoluted tubules/brown pigment was reported in the kidneys of 2/5 males and 1/5 females of the high-dose group. The study pathologist considered this effect to be sporadic and not compound-related. Based increased liver weight in males, the LEL for systemic toxicity is 25 mg/kg-day. The NOEL for systemic toxicity is 5 mg/kg-day</t>
  </si>
  <si>
    <t>Stauffer Chemical Company, 1987</t>
  </si>
  <si>
    <t xml:space="preserve">Stauffer Chemical Company. 1987. MRID No. 40389101. HED Doc No. 006875. Available from EPA. Write to FOI, EPA, Washington, DC 20460. Also available under the reference Daly, I. (1987) A Twelve Month Oral Toxicity Study of Sutan Technical in Dogs: Project No. 85-2991: Final Report. Unpublished study prepared by Bio/dynamics, Inc. 494 p. MRID 40389101. Available from EPA IRIS Butylate at https://cfpub.epa.gov/ncea/iris/iris_documents/documents/subst/0215_summary.pdf and from EPA RED (1993) Butylate at https://archive.epa.gov/pesticides/reregistration/web/pdf/butylate.pdf 
</t>
  </si>
  <si>
    <t>709-98-8</t>
  </si>
  <si>
    <t>Propanil</t>
  </si>
  <si>
    <t>Propanide; Propanex; N-(3,4-Dichlorophenyl)propanamide</t>
  </si>
  <si>
    <t>C9H9Cl2NO</t>
  </si>
  <si>
    <t>CCC(=O)NC1=CC(Cl)=C(Cl)C=C1</t>
  </si>
  <si>
    <t>1N,2N,3N,4N,6N,7aY,8N,33N,34N,35aY,38N,39N,40N,41N,42N,43N,44a(ii)Y</t>
  </si>
  <si>
    <t>0, 100, 400, or 1600 ppm corresponding to approximately 0, 5, 20, or 80 mg/kg bw/day</t>
  </si>
  <si>
    <t>At 400 ppm, there was increased relative spleen weight in females.</t>
  </si>
  <si>
    <t>Rohm and Haas Company, 1964</t>
  </si>
  <si>
    <t>Rohm and Haas Company. 1964. MRID No. 00015419, 00134002, 00036089; HED Doc. No. 000418, 000422. Available from EPA. Write to FOI, EPA, Washington, D.C. 20460. A summary is available from EPA (IRIS 0186) at https://cfpub.epa.gov/ncea/iris/iris_documents/documents/subst/0186_summary.pdf</t>
  </si>
  <si>
    <t>12427-38-2</t>
  </si>
  <si>
    <t>Maneb</t>
  </si>
  <si>
    <t>Manganese ethylenebisthiocarbamate; manganese(2+);N-[2-(sulfidocarbothioylamino)ethyl]carbamodithioate</t>
  </si>
  <si>
    <t>C4H6MnN2S4</t>
  </si>
  <si>
    <t>C(CNC(=S)[S-])NC(=S)[S-].[Mn+2]</t>
  </si>
  <si>
    <t xml:space="preserve">0, 100, 300, or 3000 ppm equivalent to 0, 5.2, 15.5, or 144.8 mg/kg bw/day for males and 0, 5.7, 16.8, or 171 mg/kg bw/day for females (EPA) </t>
  </si>
  <si>
    <t>Thyroid/Neurological</t>
  </si>
  <si>
    <t xml:space="preserve">At 3000 ppm, treatment-related effects consisted of increased thyroid weights, reduced I131 uptake by the thyroid, and lower mean percentage of protein-bound I131 was observed. At 300 ppm, increased thyroid weights were seen. The NOEL for systemic toxicity was established at 100 ppm, or 5 mg/kg bw/day. Note: distal peripheral neuropathy is postulated to be associated with release of carbon disulfide (CS2), a causative agent for peripheral, distal neuropathy followed by its distribution to the appropriate nerve sites and induction of pathology.
</t>
  </si>
  <si>
    <t>Rohm and Hass, 1977</t>
  </si>
  <si>
    <t xml:space="preserve">Rohm and Haas Company. 1977. MRID No. 00129980; HED Doc. No. 004920. Maneb Data Task Force. 1986. MRID No. 00161552; HED Doc. No. 004920. Available from U.S. EPA. Write to FOI, U.S. EPA Washington, DC 20460. Available from EPA IRIS 249 at https://cfpub.epa.gov/ncea/iris/iris_documents/documents/subst/0249_summary.pdf and from JMPR Maneb at https://inchem.org/documents/jmpr/jmpmono/v93pr12.htm. Also available under reference Leuschner, F.; Leuschner, A.; Schneider, C.; et al. (1977) Oral Toxicity of Manganese Ethylene-1,2-bis-dithiocarbamate, 90%, Internal No. WF 1172--Called for Short Maneb--in the Rhesus Monkey (Repeated Dosage for Six Months). (Unpublished study received Oct 14, 1980 under unknown admin. no.; prepared by Laboratorium fur Pharmakologie und Toxikologie, W. Ger., submitted by Rohm &amp; Haas Co., Philadelphia, PA; CDL:250915-A) from EPA (1999) Maneb: Toxicology Chapter for RED at https://downloads.regulations.gov/EPA-HQ-OPP-2004-0078-0027/content.pdf </t>
  </si>
  <si>
    <t>17406-45-0</t>
  </si>
  <si>
    <t>Tomatine</t>
  </si>
  <si>
    <t>Lycopersicin; 2S,3R,4S,5S,6R)-2-[(2S,3R,4S,5R,6R)-2-[(2R,3R,4R,5R,6R)-4,5-dihydroxy-2-(hydroxymethyl)-6-[(1R,2S,4S,5'S,6S,7S,8R,9S,12S,13S,16S,18S)-5',7,9,13-tetramethylspiro[5-oxapentacyclo[10.8.0.02,9.04,8.013,18]icosane-6,2'-piperidine]-16-yl]oxyoxan-3-yl]oxy-5-hydroxy-6-(hydroxymethyl)-4-[(2S,3R,4S,5R)-3,4,5-trihydroxyoxan-2-yl]oxyoxan-3-yl]oxy-6-(hydroxymethyl)oxane-3,4,5-triol</t>
  </si>
  <si>
    <t>C50H83NO21</t>
  </si>
  <si>
    <t>C[C@H]1CC[C@]2([C@H]([C@H]3[C@@H](O2)C[C@@H]4[C@@]3(CC[C@H]5[C@H]4CC[C@@H]6[C@@]5(CC[C@@H](C6)O[C@H]7[C@@H]([C@H]([C@H]([C@H](O7)CO)O[C@H]8[C@@H]([C@H]([C@@H]([C@H](O8)CO)O)O[C@H]9[C@@H]([C@H]([C@@H](CO9)O)O)O)O[C@H]2[C@@H]([C@H]([C@@H]([C@H](O2)CO)O)O)O)O)O)C)C)C)NC1</t>
  </si>
  <si>
    <t>From 0.0025 to 0.04% corresponding to approximately 1.25 to 20 mg/kg bw/day</t>
  </si>
  <si>
    <t>Growth rate, health, and general appearance of rats were normal during the 200-day period. No abnormalities were seen at autopsy and organ weights were normal. Histopatological examination of tissues revealed no changes which could be attributed to the experimental diet. Oral toxicity is low when compared to other glycoalkaloids, presumably because its cholesterol complex is not absorbed from the gut.</t>
  </si>
  <si>
    <t>Wilson, R. H., Poley, G. W., &amp; DeEds, F. (1961). Some pharmacologic and toxicologic properties of tomatine and its derivatives. Toxicology and applied pharmacology, 3(1), 39-48. Friedman, M., Fitch, T. E., &amp; Yokoyama, W. E. (2000). Lowering of plasma LDL cholesterol in hamsters by the tomato glycoalkaloid tomatine. Food and chemical toxicology, 38(7), 549-553.</t>
  </si>
  <si>
    <t>8018-01-7</t>
  </si>
  <si>
    <t>Mancozeb</t>
  </si>
  <si>
    <t>Manganese Zinc ethylenebis(dithiocarbamate); zinc;manganese(2+);N-[2-(sulfidocarbothioylamino)ethyl]carbamodithioate (MW: 541.07)</t>
  </si>
  <si>
    <t xml:space="preserve">C8H12 
MnN4S8Zn </t>
  </si>
  <si>
    <t>C(CNC(=S)[S-])NC(=S)[S-].C(CNC(=S)[S-])NC(=S)[S-].[Mn+2].[Zn+2]</t>
  </si>
  <si>
    <t>0, 20, 60, 125, or 750 ppm equivalent to Males: 0, 0.77, 2.33, 4.83, or 30.9 mg/kg bw/day and females: 0, 1.06, 3.06, 6.72, or 40.2
mg/kg bw/day (note: original report says 4.38 mg/kg bw/day, but later EPA document states that the correct number is 4.83 mg/kg bw/day).</t>
  </si>
  <si>
    <t>Thyroid and retinopathy</t>
  </si>
  <si>
    <t>Study author: NOEL: 60 ppm. EPA: NOAEL: 125 ppm equivalent to 4.83/6.72 mg/kg bw/day in males/females. LOAEL =30.9/40.2 mg/kg bw/day in males/females, based on changes in thyroid hormone levels, microscopic thyroid changes, changes in thyroid weights and bilateral retinopathy. Increased thyroid follicular cell adenomas and carcinomas at 750 ppm in both sexes, but only statistically significant in 750 ppm males.</t>
  </si>
  <si>
    <t xml:space="preserve">Stadler, 1990 </t>
  </si>
  <si>
    <t>Stadler. J.C. (E. I. du Pont de Nemours), 1990. Combined Chronic Toxicity/Oncogenicity Study with Mancozeb: Two-year Feeding Study in Rats. Project #7859-001/Report No. 259-89. dated September 13, 1990. MRID 41903601. Available from EPA (2005) Mancozeb. Health Effects Division (HED) Human Health Risk Assessment to Support Reregistration at https://www.regulations.gov/search?filter=EPA-HQ-OPP-2005-0176-0002 and from EPA (1991) Mancozeb. Review Tox. Data submitted under MRID No. 419036-01 at https://www3.epa.gov/pesticides/chem_search/cleared_reviews/csr_PC-014504_4-Oct-91_075.pdf</t>
  </si>
  <si>
    <t>1404-90-6</t>
  </si>
  <si>
    <t>Vancomycin</t>
  </si>
  <si>
    <t>Vancocin; Vancoled; Vancomycinum; (1S,2R,18R,19R,22S,25R,28R,40S)-48-[(2S,3R,4S,5S,6R)-3-[(2S,4S,5S,6S)-4-amino-5-hydroxy-4,6-dimethyloxan-2-yl]oxy-4,5-dihydroxy-6-(hydroxymethyl)oxan-2-yl]oxy-22-(2-amino-2-oxoethyl)-5,15-dichloro-2,18,32,35,37-pentahydroxy-19-[[(2R)-4-methyl-2-(methylamino)pentanoyl]amino]-20,23,26,42,44-pentaoxo-7,13-dioxa-21,24,27,41,43-pentazaoctacyclo[26.14.2.23,6.214,17.18,12.129,33.010,25.034,39]pentaconta-3,5,8(48),9,11,14,16,29(45),30,32,34(39),35,37,46,49-pentadecaene-40-carboxylic acid</t>
  </si>
  <si>
    <t>C66H75Cl2N9O24</t>
  </si>
  <si>
    <t>CC1C(C(CC(O1)OC2C(C(C(OC2OC3=C4C=C5C=C3OC6=C(C=C(C=C6)C(C(C(=O)NC(C(=O)NC5C(=O)NC7C8=CC(=C(C=C8)O)C9=C(C=C(C=C9C(NC(=O)C(C(C1=CC(=C(O4)C=C1)Cl)O)NC7=O)C(=O)O)O)O)CC(=O)N)NC(=O)C(CC(C)C)NC)O)Cl)CO)O)O)(C)N)O</t>
  </si>
  <si>
    <t>Mongrel</t>
  </si>
  <si>
    <t>0, 12.5, 25, or 50 mg/kg bw/day. At 12.5 mg/kg bw/day some dogs were sacrificed after 168 days and at 25 mg/kg bw/day after 205 days.</t>
  </si>
  <si>
    <t xml:space="preserve">Emesis and kidney
</t>
  </si>
  <si>
    <t>Emesis at 50 mg/kg bw/day and slight renal damage at 50 mg/kg. 1/3 dogs at 25 mg/kg bw/day had occasional emesis early and had proteinuria at various times but showed no kidney damage at necropsy.</t>
  </si>
  <si>
    <t>Anderson et al., 1956</t>
  </si>
  <si>
    <t>Anderson, R. C., Worth, H. M., Harris, P. N., &amp; Chen, K. K. (1956). Vancomycin, a new antibiotic. IV. Pharmacologic and toxicologic studies. Antibiotics annual, 75–81. In H. Welch and F. MartiIbanez [ed.]. Antibiotics Annual 1956-1957. Medical Encyclopedia, New York, 1957, p. 75-81.</t>
  </si>
  <si>
    <t>25637-99-4</t>
  </si>
  <si>
    <t xml:space="preserve">Hexabromocyclododecane </t>
  </si>
  <si>
    <t xml:space="preserve">HBCD; 1,1,2,2,3,3-Hexabromocyclododecane. Test substance: a mixture of three enantiomers, HBCD-α, -β and –γ, and their respective proportions in the used batch were 8.5, 7.9 and 83.7%
</t>
  </si>
  <si>
    <t>C12H18Br6</t>
  </si>
  <si>
    <t>BrC1(C(C(CCCCCCCCC1)(Br)Br)(Br)Br)Br</t>
  </si>
  <si>
    <t>10.2</t>
  </si>
  <si>
    <t>0, 150, 1500, or 15,000 ppm equivalent to 0, 10.2, 101, or 1008 mg/kg bw in F0 males, 0, 14.0, 141, or 1363 mg/kg bw in F0 females, 0, 11.4, 115, or 1142 mg/kg bw in F1 males, and 0, 14.3, 138, or 1363 mg/kg bw in F1 females. 10 weeks prior to the mating period, throughout the mating, gestation and lactation periods. Then weanlings were selected as F1 parents on PND 21-25 and started dosing the same as F0 had earlier.</t>
  </si>
  <si>
    <t>Fertility-index and  number of primordial follicles</t>
  </si>
  <si>
    <t>A significantly reduced number of primordial follicles in the mid and high dose groups was evident (30 %, only measured in F1). A dose-dependent decrease (8-14%) in fertility index was indicated in both generations, although statistically significant only in F0. In addition, a high and dose-dependent pup mortality during lactation was observed in the F2 generation (increased by 35 % in the high dose group and 15 % in the mid dose group), although only being statistically significant in the high dose group. There were indications of effects on liver and thyroid weights. The effect of HBCD on the primordial follicles could be an indication of toxic effects on development as well as on fertility. However, the reduced number of follicles can cause reduced fertility, and thus also be considered a fertility endpoint. The European Commission (EC) in its assessment chosen to deal with this endpoint as an indication of effects on fertility. A low number of follicles and ripening follicles in the ovaries were reported at high doses in one old 28 days study (Zeller and Kirch 1969), and this finding could possibly support the effects on primordial follicles and the decrease in fertility index seen in this study. Considering that the dose-spacing in the study (nominally) was a factor of 10, the observed dose-responses are surprisingly flat. However, since the animals were dosed with HBCDD-particles mixed in the feed, and that the particle size in general affects the absorption (rate), the actual systemic doses are uncertain. Consequently, the systemic doses in the mid and high dose groups are likely to be lower than the calculated nominal doses, which may be related to the observed rather flat dose-response relationships. EC: A NOAEL of 10 mg/kg/day is suggested to be used in the RC for the fertility end-point. NOAEL is based on dose-dependent decrease in fertility-index and a reduced number of primordial follicles.Author and EFSA NOAEL: 10.2 mg/kg bw/day.</t>
  </si>
  <si>
    <t>Ema et al., 2008</t>
  </si>
  <si>
    <t>Ema, M., Fujii, S., Hirata-Koizumi, M., &amp; Matsumoto, M. (2008). Two-generation reproductive toxicity study of the flame retardant hexabromocyclododecane in rats. Reproductive Toxicology, 25(3), 335-351. A discussion of the study is available from ECHA (2008) Risk Assessment Hexabromocyclododecane at https://echa.europa.eu/documents/10162/661bff17-dc0a-4475-9758-40bdd6198f82</t>
  </si>
  <si>
    <t>299-84-3</t>
  </si>
  <si>
    <t>Fenchlorphos</t>
  </si>
  <si>
    <t xml:space="preserve">C8H8Cl3O3PS
</t>
  </si>
  <si>
    <t>C1=C(O[P](=S)(OC)OC)C(=CC(=C1Cl)Cl)Cl</t>
  </si>
  <si>
    <t xml:space="preserve">0, 0.5, 1.5, 5, 15, or 50 mg/kg bw/day 
</t>
  </si>
  <si>
    <t>ChE activity</t>
  </si>
  <si>
    <t xml:space="preserve">Treated rats appeared normal in general appearance and behavior. Growth curves, mortality records, hematological data, and food consumption records showed no significant differences from the control groups. Organ weight averages obtained from rats after the 12-, 18-, or 24-month periods showed some variations, but nothing consistent with dosage or of significant degree. Mortality records showed that most of the deaths were due to respiratory diseases, ear infection, and other spontaneous occurrences. A total of 22 rats from the group of 240 rats started on the 2-year study developed tumors. All tumors occurred after 18 months on the experiment and involved two males with subcutaneous growths and 16 females with tumors of the mammary glands. In the other instances, there were one parotid, one uterine, and two mesentery tumors seen. None of these by type, location, or dosages were in any way related to the repeated dietary ingestion of ronnel. Microscopic examination of the tissues from the small groups of rats sacrificed at intervals of 12 and 18 months, and the larger groups sacrificed after 2 years, revealed no effects detrimental to the rats, attributable to the long-term feeding of ronnel, except for both sexes which had received the 50 mg/kg bw/day dosage. In the livers of these animals, there was evidence of central lobular, granular degeneration, and some necrosis of the parenchymal cells. In the kidneys, there was evidence of cloudy swelling of the tubular epithelium together with interstitial nephritis. None of these reported observations were considered irreversible, particularly in view of the chronicity of exposure to ronnel, by dietary administration. No evidence of an adverse effect occurred in the groups of male and female rats maintained for 2 years on diets administering 15, 5, 1.5, or 0.5 mg/kg bw/day of ronnel as judged by general appearance and behavior, growth, mortality, food consumption, periodic hematological examination, average body and organ weights, and gross and microscopic examination of the tissues. Plasma and red blood cell samples were examined for cholinesterase activity a total of 12 to 14 times during the 2- year dietary feeding period. Brain cholinesterase activity was determined in tissue samples obtained at autopsy after the 105-day, 12-month, 18-month, and 2-year periods. Plasma cholinesterase, particularly in the female rats, was affected to the greatest extent. No significant inhibition is indicated for either male or female rats that received 5, 1.5, or 0.5
mg/kg bw/day of ronnel in so far as red blood cell or brain cholinesterase activity were concerned. FAO: All groups appeared normal in general appearance and behaviour. Growth curves, mortality records, haematological data, food consumption and organ weights showed no significant differences from the control groups. In the rats fed 50 mg/kg/day, histological examination of both sexes revealed central lobular, granular degeneration and some necrosis of the parenchymal cells in the liver, and evidence of cloudy swelling of tubular epithelium in the kidneys together with interstitial nephritis. No gross or histological abnormalities were observed in the rats fed dose levels below 50 mg/kg/day. After two years, no significant inhibition of red blood cell or brain cholinesterase was observed in rats of either sex receiving fenchlorphos at levels of 5 mg/kg/day or lower. Male rats were more sensitive to plasma cholinesterase inhibition than were females, the no-effect levels being 5 mg/kg/day and 0.5 mg/kg/day, respectively. FDA: Because of the significant decreases in RBC and brain cholinesterase activity noted at 15 and 50 mg/kg bw/day in both males and females, the NOAEL is considered to be 5 mg/kg bw/day. </t>
  </si>
  <si>
    <t>McCollister et al., 1959</t>
  </si>
  <si>
    <t>McCollister, D. D., Oyen, F., &amp; Rowe, V. K. (1959). Insecticide Toxicity to Animals, Toxicological Studies of O, O-Dimethyl-O-(2, 4, 5-trichlorophenyl) Phosphorothioate (Ronnel) in Laboratory Animals. Journal of Agricultural and Food Chemistry, 7(10), 689-693. Also available from FAO (1969) 1968 Evaluation of Some Pesticide Residues in Food. FAO/PL:1968/M/9/1. WHO/FOOD ADD./69.35 at https://www.inchem.org/documents/jmpr/jmpmono/v068pr21.htm</t>
  </si>
  <si>
    <t>16752-77-5</t>
  </si>
  <si>
    <t>Methomyl</t>
  </si>
  <si>
    <t xml:space="preserve">Methyl (1Z)-N-(methylcarbamoyloxy)ethanimidothioate; Lannate; Mesomile; Methyl (1E)-N-(methylcarbamoyloxy)ethanimidothioate
</t>
  </si>
  <si>
    <t>C5H10N2O2S</t>
  </si>
  <si>
    <t>C/C(=N\OC(=O)NC)/SC</t>
  </si>
  <si>
    <t>1N,2N,3g(iii)Y</t>
  </si>
  <si>
    <t>0, 50, 100, 400, or 1,000 ppm corresponding to approximately 0, 1.25, 2.5, 10, or 25 mg/kg bw/day</t>
  </si>
  <si>
    <t>Dose-related histopathologic changes were observed in the kidney and spleen at 400 and 1000 ppm and in the liver and bone marrow at 1000 ppm level. The NOEL for systemic effects was 100 ppm (2.5 mg/kg/day).</t>
  </si>
  <si>
    <t>duPont, 1968</t>
  </si>
  <si>
    <t>E.I. du Pont de Nemours &amp; Company, Inc. 1968. MRID No. 0000709l, 00009012. Available from EPA IRIS 0069 at http://cfpub.epa.gov/ncea/iris/iris_documents/documents/subst/0069_summary.pdf and from EPA Reregistration Eligibility Decision Methomyl at https://archive.epa.gov/pesticides/reregistration/web/pdf/0028red.pdf</t>
  </si>
  <si>
    <t>2451-62-9</t>
  </si>
  <si>
    <t xml:space="preserve">Triglycidyl isocyanurate </t>
  </si>
  <si>
    <t>1,3,5-Tris(oxiran-2-ylmethyl)-1,3,5-triazinane-2,4,6-trione</t>
  </si>
  <si>
    <t>C12H15N3O6</t>
  </si>
  <si>
    <t>O1C(C1)CN1C(N(C(N(C1=O)CC1OC1)=O)CC1OC1)=O</t>
  </si>
  <si>
    <t>1N,2N,3N,4N,6N,7N,9N,10Y,11N,12N,13Y,14b(ii)Y</t>
  </si>
  <si>
    <t>4.36</t>
  </si>
  <si>
    <t>0, 10, 30, 100, or 300 ppm equivalent to approximately 0, 0.43, 1.30, 4.36, or 13.6 mg/kg bw/day. Originally 104-weeks, but due to a high rate of mortality, dosing was discontinued in the 300 ppm group at week 63 (44% mortality), and for the remaining doses at weeks 98/99 (60% mortality at 10 ppm).</t>
  </si>
  <si>
    <t>At 300 ppm group, lower food consumption and a decrease in body weight gain was observed as well as poor clinical condition. Histopathological investigations revealed a significantly higher incidence of mastocitosis haemosiderosis and haemorrhage in the lymph nodes and depletion of the spleen lymphoid cells in 300 ppm group. In addition, a higher incidence of hyposecretion and small tubulo-alveolar units in the prostate was found. The authors concluded that mastocytosis related to a histamine-related hypotension might have been responsible for the increased mortality observed in this group. At 100 ppm, terminal body weight was lower as well as mean food consumption in treated animals compared to controls, however the differences were not statistically significant. A slight increase in hepatocellular adenoma (6/50 vs. 4/50 for controls) and carcinomas (3/50 vs. 0/50 for controls) was noted, however the incidence was not doserelated and was within the range of historical controls. ECHA: The NOAEL is considered to be 100 ppm (4.36 mg/kg/day) and the NOEL is considered to be 30 ppm (1.36 mg/kg/day). EPA: NOAEL: 1.30 mg/kg bw/day based on decreased bw. FDA notes, that there was a decreased feed consumption at this dose, therefore, it is not considered to be an adverse effect.</t>
  </si>
  <si>
    <t xml:space="preserve">Fabreguettes, 1999
</t>
  </si>
  <si>
    <t xml:space="preserve">Catherine Fabreguettes, 1999. Carcinogenicity In Male Rats; Test Substance: TGIC (1,3,5 -Triglycidylisocyanurate). Study conducted by: Centre International de Toxicoligie, BP 563 - Miserey - 27005 Evreux - France. Completed on June 4, 1999. Volumes 1-6; pages 1-1487; Laboratory Study Number 11117 TCR. Available from ECHA at https://echa.europa.eu/mt/registration-dossier/-/registered-dossier/1882/7/8/?documentUUID=ea9b5468-b1b1-47e7-999f-4343f36d2fc0 and from EPA (2009) Screening-level Hazard Characterization Triglycidyl Isocyanurate at https://nepis.epa.gov/Exe/ZyPDF.cgi/P1013QC7.PDF?Dockey=P1013QC7.PDF
</t>
  </si>
  <si>
    <t>361-37-5</t>
  </si>
  <si>
    <t>Methysergide</t>
  </si>
  <si>
    <t>Sansert; Methysergid; Desernil; Deseryl; Deseril; (6aR,9R)-N-[(2S)-1-hydroxybutan-2-yl]-4,7-dimethyl-6,6a,8,9-tetrahydroindolo[4,3-fg]quinoline-9-carboxamide</t>
  </si>
  <si>
    <t>C21H27N3O2</t>
  </si>
  <si>
    <t>CCC(CO)NC(=O)C1CN(C2CC3=CN(C4=CC=CC(=C34)C2=C1)C)C</t>
  </si>
  <si>
    <t>0, 1, 2, or 5 mg/kg bw/day</t>
  </si>
  <si>
    <t>Oral administration of 1, 2, and 5 mg/kg/day of methysergide to dogs failed to produce any major signs of toxicity over a period of 6 months. Note: Significantly increased mortality of rats was not achieved until dietary levels of 150 mg/kg per day were administered for 17 weeks.</t>
  </si>
  <si>
    <t>NIH, 2006</t>
  </si>
  <si>
    <t>US National Institute of Health; DailyMed. Current Medication Information for sansert (methysergide maleate) tablet, coated (February 2006). Available at: http://dailymed.nlm.nih.gov/dailymed/lookup.cfm?setid=3fae28ee-700e-4d4f-a040-02ef01a2aeb4 **PEER REVIEWED** &amp; Gosselin, R.E., H.C. Hodge, R.P. Smith, and M.N. Gleason. Clinical Toxicology of Commercial Products. 4th ed. Baltimore: Williams and Wilkins, 1976., p. II-160</t>
  </si>
  <si>
    <t>1194-65-6</t>
  </si>
  <si>
    <t>2,6-Dichlorobenzonitrile</t>
  </si>
  <si>
    <t>Dichlobenil; Casoron</t>
  </si>
  <si>
    <t>C7H3Cl2N</t>
  </si>
  <si>
    <t>C1=CC(=C(C(=C1)Cl)C#N)Cl</t>
  </si>
  <si>
    <t>1N,2N,3g(viii)Y</t>
  </si>
  <si>
    <t>0, 50, 400, or 3200 ppm equivalent to 0, 2.3, 18.9, or 173.1 mg/kg bw/day, respectively</t>
  </si>
  <si>
    <t>The LOEL was based on: (1) renal damage in males characterized by increases in water consumption, cholesterol, blood urea nitrogen, creatinine, urinary glucose, urinary bilirubin, nephrosis, parathyroid hyperplasia (with associated osteodystrophy and metastatic calcification), and relative and absolute kidney weight; (2) liver effects including increased relative and absolute liver weights in males and females; and (3) increased cytological alteration (the appearance of nuclear pleomorphism combined with swelling of the liver cells) in females. There was an increased incidence in hepatocellular tumors at the high dose in both sexes.</t>
  </si>
  <si>
    <t>Inoue, 1983 and Kemp and Dawes, 1987</t>
  </si>
  <si>
    <t>MRID 00147438 Inoue, H. (1983) Chronic Feeding Study on Casoron in the Rat: Report No. 314. Unpublished study prepared by Biosafety Research Center, Foods, Drugs and Pesticides. Incomplete study, refer to MRID 40401101. 2728 p. MRID 40401101: Kemp, A.; Dawes, R. (1987) Chronic Feeding Study on Dichlobenil in the Rat: Addendum to Duphar Report No. 56645/41/84. Unpublished study prepared by Duphar B.V. 147 p. Available from EPA (EPA-738-R-98-003) Reregistration Eiligibility Decision (RED) Dichlobenil, 1998 at https://archive.epa.gov/pesticides/reregistration/web/pdf/0263red.pdf</t>
  </si>
  <si>
    <t>91-59-8</t>
  </si>
  <si>
    <t xml:space="preserve">2-Aminonaphthalene </t>
  </si>
  <si>
    <t>2-Naphthalenamine; 2-NA; Naphthalen-2-amine</t>
  </si>
  <si>
    <t>C10H9N</t>
  </si>
  <si>
    <t>C1=CC=C2C=C(C=CC2=C1)N</t>
  </si>
  <si>
    <t>0, 0.1, 0.3, 1.0, 3, 10, 30, 100, or 300 mg/animal 5 days a week for 1 year. These dose levels correspond to 0, 0.2, 0.5, 1.8, 5.4, 18, 54, 179, or 536 mg/kg bw/day based on a bw of 400 g/animal and a dosing schedule of 5/7.</t>
  </si>
  <si>
    <t>3/3 animals died at dose levels of 100 and 300 mg/animal. At 30 mg/animal 3/3 females died but no males. Decreased survival times in females at 10 mg/animal and higher. Liver weights of males increased at 30 mg/animal. The compound was a weak carcinogen under the conditions of this study. Females at the 10 mg/nimal level had 9% lower body weights than controls and 25% had uterine polyps vs 13% of controls. At this dose level the combined incidence of mammarian fibroadenoma and adenocarcinoma in females was 21% vs 7% for controls.</t>
  </si>
  <si>
    <t>Hadidian et al., 1968</t>
  </si>
  <si>
    <t>52315-07-8</t>
  </si>
  <si>
    <t>Cypermethrin</t>
  </si>
  <si>
    <t>[Cyano-(3-phenoxyphenyl)methyl] 3-(2,2-dichloroethenyl)-2,2-dimethylcyclopropane-1-carboxylate</t>
  </si>
  <si>
    <t>C22H19Cl2NO3</t>
  </si>
  <si>
    <t>Cl/C(Cl)=C/[C@H]3[C@@H](C(=O)OC(C#N)c2cccc(Oc1ccccc1)c2)C3(C)C</t>
  </si>
  <si>
    <t>0, 1, 5, or 15 mg/kg bw/day</t>
  </si>
  <si>
    <t xml:space="preserve">Males and females in the high dose group, 15 mg/kg/day, displayed signs of nervous system stimulation in the form of body tremors, gait abnormalities and incoordination, disorientation, and hypersensitivity to noise. At all doses, the dogs showed increases in vomiting during the first week and the passing of liquid feces throughout the study. The increased incidence of liquid feces was 10-fold for groups dosed with 5 mg/kg/day and 30-fold for groups dosed with 15 mg/kg/day. EPA IRIS (1989) A NOEL for systemic effects is 1 mg/kg/day based on the increased incidence of liquid feces observed at 5 mg/kg/day. But it was updated by EPA to a NOAEL of 5 mg/kg bw/day (EPA Human Health Risk Assessment, 2017). LOAEL of 15 mg/kg bw/day is based on body tremors, gait abnormalities, uncoordination, disorientation &amp; hypersensitivity to noise plus decrease in body weight. </t>
  </si>
  <si>
    <t>Ishmael et al., 1982</t>
  </si>
  <si>
    <t>Ishmael, J.; Kalinowski, A.; Banham, P.; et al. (1982) Cypermethrin: One Year Oral Dosing Study in Dogs: Report No. CTL/ P/703. (Unpublished study received Sep 1, 1982 under 2F2623; prepared by Imperial Chemical Industries PLC, Eng., submitted by ICI Americas, Inc., Wilmington, DE; CDL:071069-B). MRID 00112909. Available from EPA (2017) Cypermethrin, Zeta-cypermethrin, and Alpha-cypermethrin. Draft Human Health Risk Assessment for Registration Review. MRID No's. 44685201 and 45111501 at https://www.regulations.gov/document/EPA-HQ-OPP-2012-0167-0116 from EPA IRIS (1989) Cypermethrin at https://cfpub.epa.gov/ncea/iris/iris_documents/documents/subst/0380_summary.pdf</t>
  </si>
  <si>
    <t>110-65-6</t>
  </si>
  <si>
    <t>2-Butyne-1,4-diol</t>
  </si>
  <si>
    <t>But-2-yne-1,4-diol; 1,4-Dihydroxy-2-butyne; 1,4-Butynediol; BYD</t>
  </si>
  <si>
    <t>C(C#CCO)O</t>
  </si>
  <si>
    <t>1N,2N,3N,4N,6N,7N,9N,10N,23Y,24N,25N,26bY,27N,28c(i)Y</t>
  </si>
  <si>
    <t>0, 10, 80, or 500 ppm equivalent to 0, 1, 7.6, or 40 mg/kg bw/day in F0 and 0, 1.8, 13.7, or 76.9 mg/kg bw/day in F1 weanlings. Premating exposure period 76 days for males and 76 days for females. Duration of test: 22 weeks.</t>
  </si>
  <si>
    <t xml:space="preserve">ECHA: Systemic NOAEL: 1 mg/kg bw/day based on reduced water intake and organ weight impairment of F0 parents. Developmental NOAEL: 7.6 mg/kg bw/day based on reduced water and food consumption, body weight, and absolute and relative organ weight observed in F1 pups. Reproductive NOAEL: 40 mg/kg bw/day. </t>
  </si>
  <si>
    <t>Unknown, 1999. Available from ECHA at https://echa.europa.eu/mt/registration-dossier/-/registered-dossier/13224/7/9/2</t>
  </si>
  <si>
    <t>13674-87-8</t>
  </si>
  <si>
    <t xml:space="preserve">2-Propanol, 1,3-dichloro-, phosphate </t>
  </si>
  <si>
    <t xml:space="preserve">Fyrol FR 2; Tris(1,3-dichloro-2-propyl)phosphate; Tris(1,3-dichloropropan-2-yl) phosphate; TDCPP
</t>
  </si>
  <si>
    <t xml:space="preserve">C9H15Cl6O4P
</t>
  </si>
  <si>
    <t>O=P(OC(CCl)CCl)(OC(CCl)CCl)OC(CCl)CCl</t>
  </si>
  <si>
    <t>Sprague-Dawley
CD</t>
  </si>
  <si>
    <t xml:space="preserve">0, 5, 20, or 80 mg/kg bw/day
</t>
  </si>
  <si>
    <t>High-dose male animals had a significantly higher mortality than the control males. Body weights of the high dose animals were significantly lower throughout most of the study. Body weights of high-dose females were significantly lower from control values at all intervals. At the end of the study, body weights of the high dose animals were more than 20% lower than the body weights of the control animals. Hemoglobin, hematocrit, and total erythrocyte values of the high-dose male and female animals were significantly lower than values for the control animals, whereas values for the mid- and low-dose animals were comparable to the control animals. Serum alkaline phosphatase values for the high-dose animals were significantly lower than those of the control animals at most of the times measured. Liver weights of the high-dose animals (males and females) were significantly higher at both the 12- and 24-month necropsies. Although some animals in the mid-dose group also showed a significant increase in liver weight, the liver weights of the low-dose animals were comparable to the concurrent control animals. Kidney weights were significantly higher in the high-dose animals at both 12 and 24 months, and were higher in the mid-dose animals at the 24-month necropsy. Gross postmortem examinations revealed a variety of abnormalities in the livers, kidneys, and testes of the treated animals, including discoloration, masses, nodules, and cysts. At 24 months, there was a significant increase in the incidence of renal cortical tumors and testicular interstitial cell tumors in the mid- and high-dose animals, and hepatocellular adenomas and adrenal cortical adenomas in the high-dose animals. An evaluation of the tissues from all remaining study animals at the conclusion of the 24-month exposure period revealed a significant increase in the incidence of renal cortical tumours and testicular interstitial cell tumours in the mid and high dose animals, and hepatocellular adenomas and adrenal cortical adenomas in the high dose animals. The NOAEL in this study is 5 mg/kg bw/day. Author NOAEL: 5 mg/kg bw/day, ECHA LOAEL: 5 mg/kg bw/day.</t>
  </si>
  <si>
    <t xml:space="preserve">Freudenthal and Henrich, 2000
</t>
  </si>
  <si>
    <t xml:space="preserve">Freudenthal, R. I., &amp; Henrich, R. T. (2000). Chronic toxicity and carcinogenic potential of tris-(1, 3-dichloro-2-propyl) phosphate in Sprague-Dawley rat. International Journal of Toxicology, 19(2), 119-125. Reference for NOAEL conclusion: European Union Risk Assessment Report TRIS[2-CHLORO-1-(CHLOROMETHYL)ETHYL]  PHOSPHATE (TDCP)  https://echa.europa.eu/documents/10162/7937fd4e-e1c0-40dc-a13b-db5703f47835 
</t>
  </si>
  <si>
    <t>2312-35-8</t>
  </si>
  <si>
    <t>Propargite</t>
  </si>
  <si>
    <t>C19H26O4S</t>
  </si>
  <si>
    <t>CC(C)(C)C1=CC=C(C=C1)OC2CCCCC2OS(=O)OCC#C</t>
  </si>
  <si>
    <t>1N,2N,3N,4N,6N,7N,9N,10N,23N,29Y,33N,34bY. Aromatic portion: 1N,2N,3N,4N,6N,7N,9N,10N,23N,29Y,33N,34N,35AY,38N,39N,40N,41N,42N,43N,44N,45N,28N(Class II). Nonaromatic portion:  1N,2N,3N,4N,6N,7N,9N,10N,23N,24N,25N,26aY,27N,28c(i)Y(Class V)</t>
  </si>
  <si>
    <t>0, 50, 80, 400, or 800 ppm equal to 0, 2, 4, 19, or 39 mg/kg bw/day for males and 0, 3, 5, 24, or 49 mg/kg bw/day for females</t>
  </si>
  <si>
    <t>Body weight and weight gain, mortality</t>
  </si>
  <si>
    <t>The mortality rate of males at 400 and 800 ppm was increased towards the end of the study, with a significant positive trend, although the group differences were not large enough to reach statistical significance. The body weights of males at 800 ppm were significantly reduced at the end of the study. Body-weight gain was reduced in a dose-related manner, by 5% at 80 ppm, 12% at 400 ppm, and 18% at 800 ppm in males at the end of the study, with statistical significance at 400 and 800 ppm. In females, body-weight gain was reduced by 15% at the high dose, but with no statistical significance. Food consumption was reduced at concentrations &gt; 400 ppm in animals of each sex. The changes in haematological parameters consisted of an increased reticulocyte count, mostly due to decreases in three animals, and a reduced erythrocyte count in males at 800 ppm at termination, indicating the presence of hypoxia and/or accelerated erythropoiesis. The effects on clinical chemistry consisted of decreased total serum protein values in males at 400 and 800 ppm and in females at 800 ppm at 26 weeks and a corresponding decrease in total serum calcium. From week 65, several males at the high dose were found to have abdominal masses, mostly in the small intestine and principally in the jejunum. At the end of the study, males at 400 and 800 ppm and females at 800 ppm showed high frequencies of this treatment-related effect, the incidences of masses in the jejunum being 0% in controls, 0% at 50 ppm, 0% at 80 ppm, 17% at 400 ppm, and 25% at 800 ppm in males and 0% in controls, 2% at 50 ppm, 0% at 80 ppm, 2% at 400 ppm, and 15% at 800 ppm in females. A clear dose-related increase in the incidence of sarcoma was found in males at 400 and 800 ppm and in females at 800 ppm. JMPR: The NOAEL for systemic toxicity and carcinogenicity was 80 ppm, equal to 4 mg/kg bw per day. EPA NOAEL: 4 mg/kg bw/day based on decreased body weight/body weight gain and increased mortality at 19 mg/kg bw/day (LOAEL) for males. ECHA NOAEL: 4 mg/kg bw/day.</t>
  </si>
  <si>
    <t>Trutter, 1991</t>
  </si>
  <si>
    <t xml:space="preserve">Trutter, J.A. (1991) Combined chronic toxicity and oncogenicity study in rats with Omite technical. Unpublished report No. HLA/HWA 798-220 from Hazleton Laboratories America, Inc., Virginia, USA. Submitted to WHO by Uniroyal Chemical Co., Inc., Bethany, Connecticut, USA. Also available under reference: Trutter, J. (1991) Combined chronic toxicity and oncogenicity study in rats with Omite® technical. Unpublished study prepared by Hazleton Laboratories America plus supplement(s). HLA/HWA Study number: 798-220. (MRID 41750901). Available from EPA Reregistration Eligibility Decision (RED) for Propargite at https://archive.epa.gov/pesticides/reregistration/web/pdf/propargite_red.pdf and JMPR (1999) Propargite at https://inchem.org/documents/jmpr/jmpmono/v99pr09.htm and from ECHA at https://echa.europa.eu/mt/registration-dossier/-/registered-dossier/12670/7/8/?documentUUID=a56bd3d1-2c13-4a30-b7c1-2661ecd90a47 </t>
  </si>
  <si>
    <t>1897-45-6</t>
  </si>
  <si>
    <t>Chlorothalonil</t>
  </si>
  <si>
    <t>2,4,5,6-Tetrachlorobenzene-1,3-dicarbonitrile</t>
  </si>
  <si>
    <t>C8Cl4N2</t>
  </si>
  <si>
    <t>C(#N)C1=C(C(=C(C(=C1Cl)Cl)Cl)C#N)Cl</t>
  </si>
  <si>
    <t>0, 60, or 120 ppm corresponding to 0, 1.5, or 3 mg/kg bw/day</t>
  </si>
  <si>
    <t>EPA IRIS: Renal tubular epithelial vacuolation and pigmentation reported at high dose level. NOEL: 60 ppm. INCHEM and JMPR: Clinical chemistry values, including hematological, biochemical and urine analyses, were comparable to the controls at all dose levels.  Gross and microscopic examination of tissues and organs performed on animals killed at 12 months indicated a slight increase in the severity of renal tubule vacuolation in high-dose males.  Examination of tissues and organs at 24 months showed a slight degree of renal tubule vacuolation in two out of four males at 120 mg/kg.  In the absence of other changes (urinalyses values) this finding was considered questionable, especially as a slight degree of vacuolation was noted in controls as well as other treated animals.  The NOAEL was considered to be 120 mg/kg diet, equivalent to 3 mg/kg bw/day. EFSA: NOAEL: 120 mg/kg.</t>
  </si>
  <si>
    <t>Diamond Shamrock Chemical Corporation, 1970</t>
  </si>
  <si>
    <t>Diamond Shamrock Chemical Corporation. 1970.  MRID No. 00057702, 00114034.  Available from EPA IRIS 0143 at https://cfpub.epa.gov/ncea/iris/iris_documents/documents/subst/0143_summary.pdf and from INCHEM Chlorothalonil at https://inchem.org/documents/ehc/ehc/ehc183.htm#PartNumber:7 and from JMPR Chlorothalonil at https://inchem.org/documents/jmpr/jmpmono/v074pr10.htm and from European Food Safety Authority (EFSA), Arena, M., Auteri, D., Barmaz, S., Bellisai, G., Brancato, A., ... &amp; Villamar‐Bouza, L. (2018). Peer review of the pesticide risk assessment of the active substance chlorothalonil. EFSA Journal, 16(1), e05126.</t>
  </si>
  <si>
    <t>50-18-0</t>
  </si>
  <si>
    <t>Cyclophosphamide</t>
  </si>
  <si>
    <t xml:space="preserve">Neosar; Procytox; Clafen; Cyclophosphamid; Cytoxan; Cyclophosphane; N,N-bis(2-chloroethyl)-2-oxo-1,3,2λ5-oxazaphosphinan-2-amine
</t>
  </si>
  <si>
    <t>C7H15Cl2N2O2P</t>
  </si>
  <si>
    <t>C1CNP(=O)(OC1)N(CCCl)CCCl</t>
  </si>
  <si>
    <t xml:space="preserve">0, 3.4, or 5.1 mg/kg for 18 weeks, 6 days a week. Dosing schedule (6/7) adjusted dose levels are 0, 2.9, or 4.4 mg/kg bw/day. 
</t>
  </si>
  <si>
    <t xml:space="preserve">There was a significant increase in postimplantation loss among the offspring of the group whose fathers had been treated with the drug at a dose of 5.1 mg/kg/day. Exposure to a dose of 5.1 mg/kg/day of cyclophosphamide also resulted in an F2 generation with a significantly decreased mean fetal weight per litter and a significant increase in the number of malformed fetuses. The malformations observed among the F2 progeny included open eyes, omphalocele, generalized edema, syndactyly, gigantism, and dwarfism. Thus, exposure of the father to cyclophosphamide does result in a specific and heritable alteration in the fertility of the surviving "apparently normal" F1 progeny. 
</t>
  </si>
  <si>
    <t>Hales et al., 1992</t>
  </si>
  <si>
    <t xml:space="preserve">Hales, B. F., Crosman, K., &amp; Robaire, B. (1992). Increased postimplantation loss and malformations among the F2 progeny of male rats chronically treated with cyclophosphamide. Teratology, 45(6), 671-678.
</t>
  </si>
  <si>
    <t>88069-49-2</t>
  </si>
  <si>
    <t>Pilsicainide hydrochloride</t>
  </si>
  <si>
    <t>N-(2,6-dimethylphenyl)-2-(1,2,3,5,6,7-hexahydropyrrolizin-8-yl)acetamide;hydrochloride</t>
  </si>
  <si>
    <t>C17H25ClN2O</t>
  </si>
  <si>
    <t>CC1=C(C(=CC=C1)C)NC(=O)CC23CCCN2CCC3.Cl</t>
  </si>
  <si>
    <t>0, 3, 10, or 30 mg/kg bw/day daily for 13 weeks. At the high dose, some animals had a recovery period of 4 weeks.</t>
  </si>
  <si>
    <t xml:space="preserve">One male and one female collapsed and died at 30 mg/kg/day. Death was said to be due to cardiac failure. Other dogs at 30 mg/kg/day showed clinical signs like dry nose, muscle tremors, subdued behavior, and occasional emesis. Body weight gain was slightly lower but was comparable to controls during the four week reversibility period. Electrocardiographic abnormalities were recorded and revealed first and second degree heart block with ectopic beats and prolonged P waves after receiving 30 mg/kg/daily. NOAEL: 10 mg/kg bw/day. </t>
  </si>
  <si>
    <t>Satoh et al., 1991</t>
  </si>
  <si>
    <t xml:space="preserve">Satoh, F., Ohnishi, S., &amp; Chapman, E. (1991). Thirteen week toxicity and 4 week reversibility studies in oral administration of pilsicainide hydrochloride sun 1165 to beagle dogs. Oyo Yakuri 42(5): 485-498. </t>
  </si>
  <si>
    <t>1689-99-2</t>
  </si>
  <si>
    <t>Bromoxynil octanoate</t>
  </si>
  <si>
    <t>(2,6-Dibromo-4-cyanophenyl) octanoate</t>
  </si>
  <si>
    <t>C15H17Br2NO2</t>
  </si>
  <si>
    <t>CCCCCCCC(=O)OC1=C(Br)C=C(C=C1Br)C#N</t>
  </si>
  <si>
    <t>0, 150, 600, or 1100 ppm equivalent to 0, 11, 45 or 91 mg/kg bw/day in males and 0, 13, 55, or 111 mg/kg bw/day in females</t>
  </si>
  <si>
    <t>Body weight gain and liver weight</t>
  </si>
  <si>
    <t xml:space="preserve">At 1100 ppm, the following effects were observed in males: decreased body weight gain, decreased serum total protein, decreased globulins, possibly increased thymic lymphocyte necrosis, and increased degeneration/necrosis of cardiac myofibers. No treatment-related effects were observed in females at 150 ppm. At 600 ppm, decreased body weight gain and increased liver weights were observed in females. At 1100 ppm, the following additional effects were also noted in females: decreased serum total protein, decreased globulins, possibly increased thymic lymphocyte necrosis, and increased degeneration/necrosis of cardiac myofibers. For male rats, the NOEL is 600 ppm (45 mg/kg/day) and the LOEL is 1100 ppm (91 mg/kg/day), based on decreased body weight gain, decreased serum total protein, decreased globulins and increased degeneration/necrosis of cardiac myofibers. For female rats, the NOEL is 150 ppm (13 mg/kg/day) and the LOEL is 600 ppm (55 mg/kg/day), based on decreased body weight gain and increased liver weights. </t>
  </si>
  <si>
    <t>Henwood, 1992</t>
  </si>
  <si>
    <t>Henwood, S. (1992) 13-Week Dietary Toxicity Study with Bromoxynil Octanoate in Rats: [Final Report]: Lab Project Number: HWI 6224-170. Unpublished study prepared by Hazleton Wisconsin, Inc. 1022 p. MRID 42411901. Available from EPA reregistration Eligibility Decision (RED) Bromoxynil, 1998, at https://archive.epa.gov/pesticides/reregistration/web/pdf/2070red.pdf</t>
  </si>
  <si>
    <t xml:space="preserve"> 131-91-9</t>
  </si>
  <si>
    <t>1-Nitroso-2-naphthol</t>
  </si>
  <si>
    <t>1-Nitrosonaphthalen-2-ol</t>
  </si>
  <si>
    <t>C1=CC=C2C(=C1)C=CC(=C2N=O)O</t>
  </si>
  <si>
    <t>0, 0.03, 0.1, 0.3, 1.0, 3, 10, 30, 100, or 300 mg/animal 5 days a week for 1 year. These dose levels correspond to 0, 0.05, 0.2, 0.5, 1.8, 5.4, 18, 54, 179, or 536 mg/kg bw/day based on a bw of 400 g/animal and a dosing schedule of 5/7.</t>
  </si>
  <si>
    <t>At 100 and 300 mg/animal, 3/3 animals died. At 30 mg/animal, 1/3 animals died and at 10 mg/animal, no deaths occurred. This compound was considered to be fairly toxic and carcinogenic. At 10 mg/animal, the body weight of males was 13% less than that of controls and at 3 mg/animal, 7% less. Females had 10% less body weight at 3 mg/animal but comparable to controls at 10 mg/animal dose level.</t>
  </si>
  <si>
    <t>3252-43-5</t>
  </si>
  <si>
    <t>Dibromoacetonitrile</t>
  </si>
  <si>
    <t>2,2-Dibromoacetonitrile</t>
  </si>
  <si>
    <t>C2HBr2N</t>
  </si>
  <si>
    <t>C(#N)C(Br)Br</t>
  </si>
  <si>
    <t>1N,2N,3g(v)Y</t>
  </si>
  <si>
    <t>0, 50, 100, or 200 mg/L corresponding to average daily doses of 0, 2, 4, or 7 mg/kg bw/day for males and 0, 2, 4, or 8 mg/kg bw/day to females for 735-742 days</t>
  </si>
  <si>
    <t>There was also less water consumption by the 100 and 200 mg/L groups throughout the two year rat study. Mean body weights of 100 and 200 mg/L males and 200 mg/L females were slightly lower than those of the study. The combined incidences of squamous cell papilloma or carcinoma of the oral mucosa or tongue in males in the 200 mg/L group was significantly increased and the incidences in the 100 and 200 mg/L groups exceeded the historical control ranges. There was a positive trend in the incidence of squamous cell carcinoma of the oral mucosa or tongue, and the incidence in 200 mg/L males exceeded the historical control ranges. Glandular hyperplasia was present in 100 and 200 mg/L males and 200 mg/L females. The incidence of glandular ectasia in the 200 mg/L females was significantly increased, and an increase in the severity of ectasia was noted in the 200 mg/L males. The incidences of epithelial hyperkeratosis were significantly increased in 100 and 200 mg/L males and females. The incidence of squamous cell papilloma or keratoacanthoma in 200 mg/L females exceeded the historical control range. The incidences of nephropathy were slightly increased with a significant trend in exposed groups of females (33/50, 36/49, 44/50, 43/49) and reached statistical significance in the 100 and 200 mg/L groups. The increased nephropathy in female rats was considered to be of limited biological significance because the severity of nephropathy was of a minimal to mild degree and the severity in exposed animals was not appreciably increased over that of the controls (1.1 in controls versus 1.3 in the 200 mg/L group). The incidence of chronic inflammation of the renal pelvis was significantly increased in 200 mg/L females (1/50, 0/49, 0/50, 7/49). This finding was considered to be of limited biological significance because the inflammation was mild and because lymphocyte infiltrates are occasionally seen in the renal pelvis of the F344/N rat.</t>
  </si>
  <si>
    <t>National Toxicology Program. (2010). Toxicology and carcinogenesis studies of dibromoacetonitrile (CAS No. 3252-43-5) in F344/N rats and B6C3F1 mice (drinking water studies). National Toxicology Program technical report series, (544), 1-193. Available from NTP at https://ntp.niehs.nih.gov/ntp/htdocs/lt_rpts/tr544.pdf?utm_source=direct&amp;utm_medium=prod&amp;utm_campaign=ntpgolinks&amp;utm_term=tr544</t>
  </si>
  <si>
    <t>79-00-5</t>
  </si>
  <si>
    <t>1,1,2-Trichloroethane</t>
  </si>
  <si>
    <t>Vinyl trichloride</t>
  </si>
  <si>
    <t>C(C(Cl)Cl)Cl</t>
  </si>
  <si>
    <t>0, 20, 200, or 2000 mg/L, which resulted in intakes of 0, 4.4, 46, and 305 mg/kg bw/day for males and 0, 3.9, 44, or 384 mg/kg bw/day for females</t>
  </si>
  <si>
    <t xml:space="preserve">Males had a 30% decrease in fluid consumption at the highest concentration and this effect was concurrent with a concentration-dependent reduction in weight gain. This was not noted in females at this dose level. Effects on the erythrocytes occurred only in females and depressed humoral immune status occurred in both sexes at 200 and 2000 mg/L. Clinical chemistry indications of adverse effects on the liver occurred in both sexes at 2000 mg/L. Females receiving 2.0 mg/ml TCE had a 32% increase in absolute liver weight and a 26% increase when expressed as a percent of body weight. The serum chemistry values altered in males which could be considered exposure-related were the 28% increase in cholesterol levels and the 61% increase in SAP activity in mice exposed to the highest concentration of TCE. Exposure-related alterations in the females included a 36% increase in cholesterol levels and a 63% increase in SGPT activity at the highest dose level, and SGOT and SAP increases at all dose levels. Liver glutathione levels decreased dose dependently in males exposed to the two highest concentrations of TCE by 16 and 28%. Female mice exposed to the highest concentration of TCE showed a 13% elevation in glutathione levels. In females, cytochrome P-450 content and aniline hydroxylase activity were reduced dose dependently. The author, EPA, and ECHA concluded a NOAEL of 0.02 mg/ml, equal to 3.9 mg/kg bw/day." </t>
  </si>
  <si>
    <t>White et al., 1985; Sanders et al., 1985</t>
  </si>
  <si>
    <t>1689-84-5</t>
  </si>
  <si>
    <t>Bromoxynil</t>
  </si>
  <si>
    <t xml:space="preserve">3,5-Dibromo-4-hydroxybenzonitrile
</t>
  </si>
  <si>
    <t>C7H3Br2NO</t>
  </si>
  <si>
    <t>OC1=C(Br)C=C(C=C1Br)C#N</t>
  </si>
  <si>
    <t>0, 60, 190, or 600 ppm equivalent to 0, 2.6, 8.2, or 28 mg/kg bw/day in males and 0, 3.3, 11.0, or 41 mg/kg bw/day in females</t>
  </si>
  <si>
    <t xml:space="preserve">In male rats, histopathological changes were observed in the liver at 190 ppm (spongiosis hepatis) and at 600 ppm (spongiosis hepatis and foci of eosinophilic cellular alteration). Decreased body weight gain was also noted in male rats at 600 ppm. In female rats, decreased body weight gain was observed at 190 ppm and 600 ppm. No neoplastic lesions were associated with treatment. For male rats, the systemic NOEL is 60 ppm (2.6 mg/kg/day) and the systemic LOEL is 190 ppm (8.2 mg/kg/day), based on an increased incidence of spongiosis hepatis in the liver. For female rats, the systemic NOEL is 60 ppm (3.3 mg/kg/day) and the systemic LOEL is 190 ppm (11.0 mg/kg/day), based on decreased body weight gain. An increased incidence of neoplasms were not observed in the male or female rats. </t>
  </si>
  <si>
    <t>Hamada, 1988, 1990</t>
  </si>
  <si>
    <t>Hamada, N. (1988) Combined Chronic Toxicity and Oncogenicity Study with Bromoxynil Phenol in Rats: HLA Study No. 400-712. Unpublished study prepared by Hazleton Laboratories, Inc. 3213 p. MRID 40612501. &amp; Hamada, N. (1990) Combined Chronic Toxicity and Oncogenicity Study with Bromoxynil Phenol in Rats: Addendum: Lab Project Number: HLA 400-712. Unpublished study prepared by Hazleton Laboratories America, Inc. 70 p. MRID 41374801. Available from EPA Reregistration Eligibility Decision (RED) Bromoxynil, 1998, at https://archive.epa.gov/pesticides/reregistration/web/pdf/2070red.pdf</t>
  </si>
  <si>
    <t>7681-93-8</t>
  </si>
  <si>
    <t>Natamycin</t>
  </si>
  <si>
    <t>Pimaricin; Tennecetin; Delvocid; Mycophyt; (1R,3S,5R,7R,8E,12R,14E,16E,18E,20E,22R,24S,25R,26S)-22-[(2R,3S,4S,5S,6R)-4-amino-3,5-dihydroxy-6-methyloxan-2-yl]oxy-1,3,26-trihydroxy-12-methyl-10-oxo-6,11,28-trioxatricyclo[22.3.1.05,7]octacosa-8,14,16,18,20-pentaene-25-carboxylic acid</t>
  </si>
  <si>
    <t>C33H47NO13</t>
  </si>
  <si>
    <t>C[C@@H]1O[C@@H](O[C@@H]2C[C@@H]3O[C@@](O)(C[C@H](O)[C@H]3C(O)=O)C[C@@H](O)C[C@H]3O[C@@H]3\C=C\C(=O)O[C@H](C)C\C=C\C=C\C=C\C=C\2)C(O)C(N)[C@@H]1O</t>
  </si>
  <si>
    <t>0, 125, 250, or 500 ppm corresponding to 0, 3.125, 6.25 and 12.5 mg/kg bw/day.</t>
  </si>
  <si>
    <t>No effect was seen on food intake but males receiving the 500 ppm diet did not grow as rapidly as controls initially and after 15 months, when the dietary intake was reduced, some animals were unable to maintain a satisfactory body-weight. Results of haematological examinations and clinical chemical studies revealed no abnormalities. EFSA NOAEL: 6.25 mg/kg bw/day.</t>
  </si>
  <si>
    <t>Levinskas et al., 1966</t>
  </si>
  <si>
    <t>Levinskas, G. J., Ribelin, W. E., &amp; Shaffer, C. B. (1966). Acute and chronic toxicity of pimaricin. Toxicology and Applied Pharmacology, 8(1), 97-109. Reference for NOAEL conclusion: EFSA Panel on Food Additives and Nutrient Sources added to Food (ANS). (2009). Scientific Opinion on the use of natamycin (E 235) as a food additive. EFSA Journal, 7(12), 1412.</t>
  </si>
  <si>
    <t>77-47-4</t>
  </si>
  <si>
    <t>Hexachlorocyclopentadiene</t>
  </si>
  <si>
    <t>1,2,3,4,5,5-Hexachloro-1,3-cyclopentadiene; 1,2,3,4,5,5-Hexachlorocyclopenta-1,3-diene; Graphlox; Perchlorocyclopentadiene; Hccpd</t>
  </si>
  <si>
    <t>C5Cl6</t>
  </si>
  <si>
    <t>ClC1(C(=C(C(=C1Cl)Cl)Cl)Cl)Cl</t>
  </si>
  <si>
    <t>0, 10, 19, 38, 75, or 150 mg/kg bw/day 5 days a week for 13 weeks. Dosing schedule (5/7) adjusted dose levels: 0, 7.1, 14, 27, 54, or 107 mg/kg bw/day</t>
  </si>
  <si>
    <t xml:space="preserve">The deaths of 6/10 male rats in the 150 mg/kg group, and 1/10 in the 75 mg/kg group, were attributed to HCCPD. Clinical signs of ruffled fur and slight inactivity were noted in both rats in the two highest dose groups. Significant body weight decreases (i.e., &gt;10% less than controls) were noted in male rats in the 38, 75, and 150 mg/kg groups and in female rats in the 75 and 150 mg/kg groups. Data from organ weight ratios were significantly greater than controls for female rats at 75 and 150 mg/kg for right kidney:brain and at 38, 75, and 150 mg/kg for liver:brain. Necropsy revealed grossly observed lesions detected in the gastric mucosa in both rats and mice. These lesions consisted of black discolored foci, red cysts, and ulceration in rats gavaged with 75 and 150 mg/kg HCCPD. Histopathological analyses noted forestomach lesions that ranged from minimal to marked in severity and were focal to diffuse in distribution. Notable features were hyperplasia, acanthosis, and hyperkeratosis of the epithelial surface of the forestomach and increased mitotic activity in the basal layer of the epithelium. Forestomach lesions were only discernible at and above the 38 mg/kg dose in male rats, but were seen (identified as epithelial hyperplasia and focal inflammation) in female rats at the 19 mg/kg dose. The forestomach lesions are believed to be a manifestation of irritation which is consistent with the observation of dermal irritation, and other portal-of-entry effects from HCCPD exposure. No forestomach lesions were observed in control rodents of either species. Toxic nephrosis of the kidney was observed in male and female rats in the 38, 75, and 150 mg/kg groups. The kidney lesions were predominantly limited to the terminal portion of the proximal convoluted tubules in the inner cortex and were characterized by dilated tubules and epithelial changes consisting of cytomegaly, karyomegaly, and anisokaryosis with nuclear and cytoplasmic vacuolization. Because organ weight changes occurred only in females of both rodent species, and toxic nephrosis was not observed in male mice, this report indicates that female rodents may be generally more susceptible to the adverse effects of ingested HCCPD to the kidney and liver. For rats, the NOAEL was 10 mg/kg based on the incidence of forestomach lesions in female rats. The LOAEL for rats was 19 mg/kg. </t>
  </si>
  <si>
    <t>Abdo et al., 1984</t>
  </si>
  <si>
    <t>Abdo, K. M., Montgomery, C. A., Kluwe, W. M., Farnell, D. R., &amp; Prejean, J. D. (1984). Toxicity of hexachlorocyclopentadiene: Subchronic (13‐week) administration by gavage to F344 rats and B6C3F1, mice. Journal of applied toxicology, 4(2), 75-81. A summary and discussion of the study is available from EPA Toxicological review of Hexachlorocyclopentadiene (2001) at https://cfpub.epa.gov/ncea/iris/iris_documents/documents/toxreviews/0059tr.pdf and from ECHA at https://echa.europa.eu/documents/10162/8a93cd69-5a82-4c2f-b0bd-0bbe059074a2</t>
  </si>
  <si>
    <t>88671-89-0</t>
  </si>
  <si>
    <t>Myclobutanil</t>
  </si>
  <si>
    <t>Systhane; 2-(4-Chlorophenyl)-2-(1,2,4-triazol-1-ylmethyl)hexanenitrile</t>
  </si>
  <si>
    <t>C15H17ClN4</t>
  </si>
  <si>
    <t>CCCCC(CN1C=NC=N1)(C#N)C2=CC=C(C=C2)Cl</t>
  </si>
  <si>
    <t>0, 25, 100, or 400 ppm for 2 weeks; 0, 35, 140, or 560 ppm for 2 weeks and 0, 50, 200, or 800 ppm for the remainder of the exposure period. The overall  mean daily consumption was 0, 2.49, 9.84, or 39.21 mg/kg bw/day for males and 0,  3.23, 12.86, or 52.34 mg/kg bw/day for females.</t>
  </si>
  <si>
    <t>Liver and testis</t>
  </si>
  <si>
    <t xml:space="preserve">Slight increases in hepatic mixed function oxidase activity (MFO) were observed in high dose males at 3 and 6 months and in the mid- and high-dose females at 3 months. There was a  marginal effect of the exposure to the chemical on the mean liver weights in  females.  A significant increase in the incidence of unilateral and bilateral testicular atrophy was observed in the mid- and high-dose males. The seminiferous tubules were frequently devoid of spermatid formation and germinal epithelial cells.  In several cases, only Sertoli cells remained. The NOEL in this study is, therefore, considered to be 2.49 mg/kg/day (50 ppm) and the LEL is 9.48 mg/kg/day (200 ppm) for testicular atrophy. 
</t>
  </si>
  <si>
    <t xml:space="preserve">Rohm and Haas, 1986
</t>
  </si>
  <si>
    <t>Rohm and Haas Company. 1986.  MRID No. 00165247. Available from EPA. Write to FOI, EPA, Washington, DC  20460. A summary is available from EPA IRIS 0342 at https://cfpub.epa.gov/ncea/iris/iris_documents/documents/subst/0342_summary.pdf</t>
  </si>
  <si>
    <t>59669-26-0</t>
  </si>
  <si>
    <t xml:space="preserve">Thiodicarb </t>
  </si>
  <si>
    <t>Methyl N-[methyl-[methyl-(1-methylsulfanylethylideneamino)oxycarbonylamino]sulfanylcarbamoyl]oxyethanimidothioate</t>
  </si>
  <si>
    <t>C10H18N4O4S3</t>
  </si>
  <si>
    <t>CC(=NOC(=O)N(C)SN(C)C(=O)ON=C(C)SC)SC</t>
  </si>
  <si>
    <t xml:space="preserve">0, 0.5, 1, 3, or 10 mg/kg bw/day </t>
  </si>
  <si>
    <t>Mortality was increased in high-dose males, but not females from the 15th to the 21st months. Body weights were depressed in high-dose males from the 15th to 20th months and in high-dose females from the 3rd to the 21st months. Significant increase in RBC ChE at 24 months in high-dose males was noted.</t>
  </si>
  <si>
    <t>Woodside et al., 1980</t>
  </si>
  <si>
    <t xml:space="preserve">Woodside, M.D., DePass, L.R., Weil, C.S., Geary, D.L., &amp; Frank, F.R. (1980). UC 51762; Chronic toxicity and oncogenicity feeding study in Fischer 344 rats. Special report No. 43-18. Unpublished report from Mellon Institute. Submitted to WHO by Union Carbide Agricultural Products Company, Inc. Available from JMPR Pesticide residues in food 2000: Thiodicarb at http://www.inchem.org/documents/jmpr/jmpmono/v00pr09.htm 
</t>
  </si>
  <si>
    <t>101-80-4</t>
  </si>
  <si>
    <t>4,4'-Oxydianiline</t>
  </si>
  <si>
    <t>4,4'-Diaminodiphenyl ether; 4-(4-Aminophenoxy)aniline; 4-Aminophenyl ether</t>
  </si>
  <si>
    <t>C12H12N2O</t>
  </si>
  <si>
    <t>O(C1=CC=C(C=C1)N)C1=CC=C(C=C1)N</t>
  </si>
  <si>
    <t>1N,2N,3N,4N,6N,7N,9N,10N,23N,29Y,33N,34N,35bY,36bY,41N,42N,43c(ii)Y</t>
  </si>
  <si>
    <t>0, 3, 10, 30, 100, 300, 600, 1,000, or 2,000 ppm corresponding to approximately 0, 0.15, 0.5, 1.5, 5, 15, 30, 50, or 100 mg/kg bw/day</t>
  </si>
  <si>
    <t>A dose-related increase in mortality (female deaths: 4/10 at 1000 ppm and 6/10 at 2000 ppm, male deaths: 1/10 at 600 ppm, 2/10 at 1000 ppm, and 3/10 at 2000 ppm) and decrease in weight gain were observed in both sexes of rats (in males the weight change relative to controls was -12, -68, -86, and -99% at 300, 600, 1000, and 2000 ppm, respectively and in females -60, -75, -95% at 600, 1000, and 2000 ppm, respectively), and alopecia, labored respiration, and cyanosis were observed with the two highest doses (1,000 and 2,000 ppm). All rats receiving 600 ppm or more had diffuse parenchymatous goiter. In addition, pituitary hyperplasia, testicular degeneration, prostatic atrophy, seminal vesicular atrophy, and renal microlithiasis were detected in most of the rats receiving 600 ppm or more.</t>
  </si>
  <si>
    <t>National Cancer Institute. (1980). Bioassay of 4, 4'-Oxydianiline for Possible Carcinogenicity (CAS No. 101-80-4). National Toxicology Program technical report series, 205, 1-131. Available from NTP at https://ntp.niehs.nih.gov/ntp/htdocs/lt_rpts/tr205.pdf</t>
  </si>
  <si>
    <t>603-35-0</t>
  </si>
  <si>
    <t>Triphenylphosphine</t>
  </si>
  <si>
    <t>Triphenylphosphane; Triphenyl phosphine; Phosphine, triphenyl-</t>
  </si>
  <si>
    <t>C18H15P</t>
  </si>
  <si>
    <t>C1=CC=C(C=C1)P(C2=CC=CC=C2)C3=CC=CC=C3</t>
  </si>
  <si>
    <t>6</t>
  </si>
  <si>
    <t>0, 6, 60, or 120 mg/kg bw/day</t>
  </si>
  <si>
    <t>At 60 mg/kg bw/day, changes indicative of liver enzyme induction (decrease in plasma prothrombin time, and a slight increase in liver weight in females and, in both sexes, centrilobular hepatocyte hypertrophy) were found. There were no clinical signs of neurotoxicity up to and including 120 mg/kg bw/day. OECD NOAEL: 6 mg/kg bw/day. Note: There is a 5-week dog study with a NOAEL of 1 mg/kg bw and a LOAEL of 5 mg/kg bw/day (neurotoxicity), but was disregarded as only 1 female and 1 male per dose were tested; hence was disregarded.</t>
  </si>
  <si>
    <t>BASF AG (2002). Experimental Toxicology and Ecology, Unpublished Report: Neurotoxicity Rat, Proj.-No. 51C0208/99109, 08 January 2002. Available from OECD SIDS Initial Assessment Report Triphenylphosphine at https://hpvchemicals.oecd.org/UI/handler.axd?id=5a26674c-b4f9-4cc2-a3ad-ffa1f92ee894 and from ECHA at https://echa.europa.eu/registration-dossier/-/registered-dossier/13659/7/6/2</t>
  </si>
  <si>
    <t>299-86-5</t>
  </si>
  <si>
    <t>Crufomate</t>
  </si>
  <si>
    <t xml:space="preserve">Amidofos; Ruelele; N-[(4-tert-butyl-2-chlorophenoxy)-methoxyphosphoryl]methanamine
</t>
  </si>
  <si>
    <t>C12H19ClNO3P</t>
  </si>
  <si>
    <t>Clc1cc(ccc1OP(=O)(NC)OC)C(C)(C)C</t>
  </si>
  <si>
    <t>Sprague-Dawley and Dow-Wistar</t>
  </si>
  <si>
    <t xml:space="preserve">Study 1: 0, 1, 10, 100, or 1000 ppm for 24 months. Study 2: 0, 20, 40, 60, or 80 ppm corresponding to approximately 0, 1, 2, 3, or 4 mg/kg bw/day. Rats were sacrificed after 20 months.
</t>
  </si>
  <si>
    <t>ChE inhibition</t>
  </si>
  <si>
    <t>Both male and female rats that received I000 ppm Ruelene in their diets showed retardation of growth during the second year of the study. Autopsy and microscopic examination of these rats after 2 years revealed atrophy of the muscles of the hind legs and slight degeneration of the sciatic nerve. A reduction in testis weight to about one-half, reflecting degeneration and atrophy of the seminiferous tubules, was seen at the 1000 ppm level after 12, 18 and 24 months. Apart from changes at the I000 ppm level, the only evidence of ill effect at any of the dosage levels was depression of cholinesterase activity. Brain-cholinesterase activity was depressed to 38 – 50% of that of the control rats by a level of 1000 ppm Ruelene but was within the normal range at the lower dosage levels. Male rats showed little effect on cholinesterase activity in plasma at 100 ppm and below or in erythrocytes at 40 ppm and below; for females the corresponding levels were 40 ppm Ruelene for plasma enzyme and 60 ppm for red cell enzyme. Plasma cholinesterase activity was higher in control Sprague-Dawley rats than in the Dow-Wistar strain, especially in females. JMPR NOAEL: 40 ppm (2 mg/kg bw/day).</t>
  </si>
  <si>
    <t>McCollister et al., 1968</t>
  </si>
  <si>
    <t>McCollister, D. D., Olson, K. J., Rowe, V. K., Paynter, O. E., Weir, R. J., &amp; Dieterich, W. H. (1968). Toxicology of 4-tert-butyl-2-chlorophenyl methyl methylphosphoramidate (Ruelene) in laboratory animals. Food and Cosmetics Toxicology, 6(2), 185-198. Reference for NOAEL conclusion: JMPR (1969) CRUFOMATE at https://inchem.org/documents/jmpr/jmpmono/v068pr11.htm</t>
  </si>
  <si>
    <t>114-07-8</t>
  </si>
  <si>
    <t>Erythromycin</t>
  </si>
  <si>
    <t>(3R,4S,5S,6R,7R,9R,11R,12R,13S,14R)-6-[(2S,3R,4S,6R)-4-(dimethylamino)-3-hydroxy-6-methyloxan-2-yl]oxy-14-ethyl-7,12,13-trihydroxy-4-[(2R,4R,5S,6S)-5-hydroxy-4-methoxy-4,6-dimethyloxan-2-yl]oxy-3,5,7,9,11,13-hexamethyl-oxacyclotetradecane-2,10-dione</t>
  </si>
  <si>
    <t>C37H67NO13</t>
  </si>
  <si>
    <t>CCC1C(C(C(C(=O)C(CC(C(C(C(C(C(=O)O1)C)OC2CC(C(C(O2)C)O)(C)OC)C)OC3C(C(CC(O3)C)N(C)C)O)(C)O)C)C)O)(C)O</t>
  </si>
  <si>
    <t>Sprague-Dawley [Crl:Co®(SD)BR]</t>
  </si>
  <si>
    <t>0, 15.0, 37.5, 75.0, or 150.0 mg/kg bw/day</t>
  </si>
  <si>
    <t xml:space="preserve">Basis for NOEL: Treatment-related multinucleated hepatocytes of varying numbers were detected in the livers from the mid-dose anf high-dose (37.5, 75.0, and 150 mg/kg/day) rats. Increased mean relative liver and kidney weights that exhibited dose-related tendencies for males. 
</t>
  </si>
  <si>
    <t>Abbott, 1985</t>
  </si>
  <si>
    <t>Abbott, 1985. Available from ECHA at https://echa.europa.eu/registration-dossier/-/registered-dossier/19599/7/6/2</t>
  </si>
  <si>
    <t>2602-46-2</t>
  </si>
  <si>
    <t>Direct Blue 6</t>
  </si>
  <si>
    <t>C.I. Direct Blue 6; Tetrasodium;(3-{E})-5-tetrasodium;5-amino-3-[[4-[4-[(8-amino-1-hydroxy-3,6-disulfonatonaphthalen-2-yl)diazenyl]phenyl]phenyl]diazenyl]-4-hydroxynaphthalene-2,7-disulfonate</t>
  </si>
  <si>
    <t>C32H20N6Na4O14S4</t>
  </si>
  <si>
    <t>C1=CC(=CC=C1C2=CC=C(C=C2)N=NC3=C(C4=C(C=C(C=C4C=C3S(=O)(=O)[O-])S(=O)(=O)[O-])N)O)N=NC5=C(C6=C(C=C(C=C6C=C5S(=O)(=O)[O-])S(=O)(=O)[O-])N)O.[Na+].[Na+].[Na+].[Na+]</t>
  </si>
  <si>
    <t>1N,2N,3N,4Y,5aY,6N,7N,9N,10N,23N,29Y,33N,34N,35N,47a(ii)Y. Sulfonate fragment: 35 to 43N,44N,45Y,46N,47bY(Class I). Biphenyl fragment:35 to 43c(ii)Y(Class V)</t>
  </si>
  <si>
    <t>0, 190, 375, 750, 1500, or 3,000 ppm corresponding to 0, 9.50, 18.75, 37.5, 75, or 150 mg/kg bw/day</t>
  </si>
  <si>
    <t>Body weights of males and females were lower at 3000 and 1500 ppm. All males and females at 3000 ppm died before the end of the study in addition to 1/10 male at 1500 ppm. Significant increase in liver tumors in male rats at 1500 ppm. Foci of cellular alteration or basophilic foci were observed in significant incidences in the 750 and 1500 ppm male groups. Statistically significant increase in hepatocellular carcinomas and neoplastic nodules in 1500 ppm males and 3000 ppm females. Foci of cellular alteration or
basophilic foci occurred in significant incidences in females in the 750 ppm-, 1,500 ppm-, and 3,000 ppm-groups.</t>
  </si>
  <si>
    <t>National Cancer Institute Carcinogenesis Report Series No. 108, 1978. 13-Week Subchronic Toxicity Studies of Direct Blue 6, Direct Black 38, and Direct Brown 95 Dyes. NCI-CG-TR-108. Available from NTP at  https://ntp.niehs.nih.gov/go/tr108</t>
  </si>
  <si>
    <t>81741-28-8</t>
  </si>
  <si>
    <t>Tributyl (tetradecyl) phosphonium chloride</t>
  </si>
  <si>
    <t>Tributyl(tetradecyl)phosphanium;chloride; TTCP; (Tri-n-Butyl)-n-Tetradecylphosphonium Chloride; Phosphonium, tributyltetradecyl-, chloride</t>
  </si>
  <si>
    <t>C26H56ClP</t>
  </si>
  <si>
    <t>CCCCCCCCCCCCCC[P+](CCCC)(CCCC)CCCC.[Cl-]</t>
  </si>
  <si>
    <t>Dose levels are unspecified, but included 0, 8.66, or 27.2 mg/kg bw/day for males and 0, 11.3, or 32.2 mg/kg bw/day for females</t>
  </si>
  <si>
    <t>TTPC produced significantly reduced body weights (up to 22% in males and 18% in females), various clinical signs (hunched posture, brownish discoloration on the muzzle and neck, prolapsed penis, piloerection, rough fur, foaming salivation, mucous salivation, and vaginal discharge), and significantly reduced food and water consumption at the LOAEL of 300 ppm (27.2 mg ai/kg/day for males and 32.2 mg ai/kg/day for females). The NOAEL established in this study is 100 ppm (8.66 mg ai/kg for males and 11.3 mg ai/kg for females). Note: rat developmental study: maternal NOAEL: 30 mg/kg bw/day, developmental NOAEL: 10 mg/kg bw/day, rabbit developmental study: NOAEL: 3.75 mg/kg bw/day and LOAEL: 11.25 mg/kg bw/day.</t>
  </si>
  <si>
    <t>Fankhauser, 1989</t>
  </si>
  <si>
    <t>Fankhauser, H. (1989) 3-Month Oral Toxicity Study in Rats (Administration in Water): Belclene 350: Final Report: Test No. 841254. Unpublished study prepared by Ciba-Geigy Ltd., Experimental Toxicology. 269 p. MRID 41367301. Available from EPA (2006) Memorandum: Agency's Response to the Registrant Response for Acute and Neurotoxicity and Repeated Exposure Inhalation Study and Determination of Inhalation MOE and Developmental Toxicity Reviews for Belclene 350 at https://www3.epa.gov/pesticides/chem_search/cleared_reviews/csr_PC-128824_27-Jun-06_a.pdf and from EPA (2018) Draft Risk Assessment (DRA) for Tri-N Butyl Tetradecyl Phosphonium Chloride for Registration Review at https://www.regulations.gov/document/EPA-HQ-OPP-2011-0952-0013</t>
  </si>
  <si>
    <t>3070-86-8</t>
  </si>
  <si>
    <t>4,4'-Oxybisacetanilide</t>
  </si>
  <si>
    <t>4,4'-Diacetamidophenyl ether; N-[4-(4-acetamidophenoxy)phenyl]acetamide; Bis(p-acetylaminophenyl) ether; N,N'-(Oxybis(4,1-phenylene))diacetamide</t>
  </si>
  <si>
    <t>C16H16N2O3</t>
  </si>
  <si>
    <t>CC(=O)NC1=CC=C(C=C1)OC2=CC=C(C=C2)NC(=O)C</t>
  </si>
  <si>
    <t>0, 0.03, 0.1, 0.3, 1.0, 3, 9, 10, 30, 100, or 300 mg/animal 5 days a week for 1 year corresponding to 0, 0.05, 0.2, 0.5, 1.8, 5.4, 16, 18, 54, 179, or 536 mg/kg bw/day based on a bw of 400 g/animal and a dosing schedule of 5/7.</t>
  </si>
  <si>
    <t>3/3 animals died at dose levels of 100 and 300 mg/animal. At 30 mg/animal 2/3 animal died and at 10 mg/animal no deaths occurred. At 9 mg/animal 1/3 female had adenoma of the lung only 1/160 had fibroma of lung in female controls, no adenoma of the lung. At 3 mg/animal 1/15 male had basal cell carcinoma and between 0.03-1.0 1/11 male had the same neoplasm (exact level not specified), not seen in control males.</t>
  </si>
  <si>
    <t xml:space="preserve"> 14769-73-4</t>
  </si>
  <si>
    <t>Levamisole</t>
  </si>
  <si>
    <t>6-Phenyl-2,3,5,6-tetrahydroimidazo[2,1-b][1,3]thiazole; L-tetramisole; (6S)-6-phenyl-2,3,5,6-tetrahydroimidazo[2,1-b][1,3]thiazole</t>
  </si>
  <si>
    <t>C11H12N2S</t>
  </si>
  <si>
    <t>C1CSC2=NC(CN21)C3=CC=CC=C3</t>
  </si>
  <si>
    <t>0, 1.25, 5, or 20 mg/kg bw/day</t>
  </si>
  <si>
    <t>During the 8th week all 20 mg/kg bw/day dogs and one 5 mg/kg bw/day female dog experienced severe treatment induced haemolyticanaemia. Decreases in hematocrit, hemoglobin, and RBC count occurred with increases in erythroblasts and immature granulocytes. These dogs were removed from the study. Their hematology parameters returned to normal about 2 weeks after dosing was stopped, but anemia returned when treatment was reinstituted. The no-observed-effect level was 1.25 mg/kg bw/day in this study.</t>
  </si>
  <si>
    <t>Marsboom et al., 1975</t>
  </si>
  <si>
    <t xml:space="preserve">Marsboom, R., Herin, V., Vandesteene, R. &amp; Pardoel, L. (1975). Oral Toxicity Study in Beagle Dogs Repeated Dosage for 12 Months. Unpublished; submitted to WHO by Janssen Pharmaceutica. Summary of the study is available from JECFA at http://www.inchem.org/documents/jecfa/jecmono/v27je04.htm
</t>
  </si>
  <si>
    <t>105650-23-5</t>
  </si>
  <si>
    <t>PhIP</t>
  </si>
  <si>
    <t>2-Amino-1-methyl-6-phenylimidazo[4,5-b]pyridine; 1-Methyl-6-phenylimidazo[4,5-b]pyridin-2-amine</t>
  </si>
  <si>
    <t>C13H12N4</t>
  </si>
  <si>
    <t>CN1C2=C(N=CC(=C2)C3=CC=CC=C3)N=C1N</t>
  </si>
  <si>
    <t>1N,2N,3N,4N,6N,7N,9N,10Y,11N,12N,13N,15N,16N,17Y,19aY</t>
  </si>
  <si>
    <t>0, 25, or 100 ppm in the diet corresponding to 0, 1.25, or 5 mg/kg bw/day</t>
  </si>
  <si>
    <t xml:space="preserve">The final body weights were 97.5% of the control value in males and 89% in females for the 100 ppm dosed groups. The final survival rates (week 104) were 83, 70 and 30% in males and 87, 77 and 23% in females for the control and 25 and 100 ppm dosed groups respectively. Note: Up until about week 100, the low dose and the control had comparable survival rates. Colon carcinomas were induced in both sexes but only in the 100 ppm dosed groups; 43% of males  and 13% of females. Many mammary tumors developed in females; fibroadenomas, adenomas and adenocarcinomas. The incidences of carcinomas were 0% for the control, 7% for the 25 ppm group and 47% for the 100 pppm group. In males significantly high incidence (43% vs 10% of controls) of lymphocytic leukemia at the highest dose level.
</t>
  </si>
  <si>
    <t>Hasegawa et al., 1993</t>
  </si>
  <si>
    <t>Hasegawa, R., Sano, M., Tamano, S., Imaida, K., Shirai, T., Nagao, M., ... &amp; Ito, N. (1993). Dose-dependence of 2-amino-1-methy1–6-phenylimidazo [4, 5-b]-pyridine (PhIP) carcinogenicity in rats. Carcinogenesis, 14(12), 2553-2557.</t>
  </si>
  <si>
    <t>81103-11-9</t>
  </si>
  <si>
    <t>Clarithromycin</t>
  </si>
  <si>
    <t>Biaxin; (3R,4S,5S,6R,7R,9R,11R,12R,13S,14R)-6-[(2S,3R,4S,6R)-4-(dimethylamino)-3-hydroxy-6-methyloxan-2-yl]oxy-14-ethyl-12,13-dihydroxy-4-[(2R,4R,5S,6S)-5-hydroxy-4-methoxy-4,6-dimethyloxan-2-yl]oxy-7-methoxy-3,5,7,9,11,13-hexamethyl-oxacyclotetradecane-2,10-dione</t>
  </si>
  <si>
    <t>C38H69NO13</t>
  </si>
  <si>
    <t>CCC1C(C(C(C(=O)C(CC(C(C(C(C(C(=O)O1)C)OC2CC(C(C(O2)C)O)(C)OC)C)OC3C(C(CC(O3)C)N(C)C)O)(C)OC)C)C)O)(C)O</t>
  </si>
  <si>
    <t>0, 0.8, 4, 20 or 100 mg/kg bw/day for 6 months</t>
  </si>
  <si>
    <t xml:space="preserve">At the 0 and 100 mg/kg levels, 1 male and 1 female dog were allowed a 1- month, non-dosed, recovery period. One male-high dose dog died on day 174. This death was considered to be as a direct result of clarithromycin administration. Histopathologic examination revealed hepatic parenchymal damage, identifying the cause of clinical jaundice. Clinical signs during the dosing phase of the study were restricted to the top 2 dose levels and included emesis and ocular signs. Food consumption and water intake were reduced at 20 and 100 mg/kg/day. Hematologic changes at 100 mg/kg were indicative of subclinical anemia. Biochemical alterations at the same level were associated with liver damage. Ocular changes were only apparent at the top dose level. Increase in the weights of lung, liver, spleen, adrenals and kidneys were found at 100 mg/kg/day. Histopathologic examination of these organs showed degeneration of liver parenchyma, and toxic effects in adrenals. The thymus weight was reduced at 100 mg/kg/day. At the end of the recovery period, all findings had regressed or reduced. </t>
  </si>
  <si>
    <t>Teva Canada Limited, 2016</t>
  </si>
  <si>
    <t>Teva Canada Limited, 2016. Product Monograph: Teva-Clarithromycin at https://pdf.hres.ca/dpd_pm/00035662.PDF</t>
  </si>
  <si>
    <t>124-64-1</t>
  </si>
  <si>
    <t>Tetrakis (hydroxymethyl) phosphonium chloride</t>
  </si>
  <si>
    <t>Retardol C; Pyroset TKC; THPC</t>
  </si>
  <si>
    <t>C4H12ClO4P</t>
  </si>
  <si>
    <t>C(O)[P+](CO)(CO)CO.[Cl-]</t>
  </si>
  <si>
    <t>0, 3.75, 7.5, 15, 30, or 60 mg/kg 5 times a week. Dosing schedule (5/7) adjusted dose levels: 0, 2.68, 5.4, 11, 21, or 43 mg/kg bw/day.</t>
  </si>
  <si>
    <t xml:space="preserve">All males and 5/10 females that received 60 mg/kg THPC died before the end of the study. Body weight decrease in males in the 30 mg/kg/day group and in females in the 60 mg/kg bw/day group were recorded. Periportal hepatocellular necrosis was observed at 15 mg/kg/day and above in both sexes. Periportal cytoplasmic vacuolization was observed in males at and above 7.5 mg/kg/day and in females at 15 mg/kg/day and above. Rough coats, hunched backs, diarrhea, lethargy, and paresis and hyperextension of the rear limbs were observed for rats that received 60 mg/kg. Degeneration of the axons was found in 2/10 females that received 60 mg/kg. INCHEM NOAEL: 2.7 mg/kg bw/day. ECHA NOAEL: 7.5 mg/kg bw/day. Note: 103-week study in rats at 0, 3.75, or 7.5 mg/kg bw 5 days/week, the only test substance related effect at 3.75 mg/kg bw was liver effects: Cytosplasmic vacuolization was observed at increased incidences in both sexes. Cystic degeneration was observed at an increased incidence in dosed males only, but there was no dose response and none seen in females. No statistical evaluation of the liver data was reported. </t>
  </si>
  <si>
    <t>National Toxicology Program (1987). Toxicology and Carcinogenesis Studies of Tetrakis (hydroxymethyl) phosphonium Sulfate (THPS)(CAS No. 55566-30-8) and Tetrakis (hydroxymethyl) phosphonium Chloride (THPC)(CAS No. 124-64-1) in F344/N Rats and B6C3F1 Mice (Gavage Studies) NTP TR 296. US Department of Health and Human Services, Research Triangle Park, North Carolina, 290. Available from NTP at http://ntp.niehs.nih.gov/ntp/htdocs/lt_rpts/tr296.pdf</t>
  </si>
  <si>
    <t>68359-37-5</t>
  </si>
  <si>
    <t>Baythroid</t>
  </si>
  <si>
    <t>Cyfluthrin; Cyano(4-fluoro-3-phenoxyphenyl)methyl 3-(2,2-dichlorovinyl)-2,2-dimethylcyclopropanecarboxylate; [Cyano-(4-fluoro-3-phenoxyphenyl)methyl] 3-(2,2-dichloroethenyl)-2,2-dimethylcyclopropane-1-carboxylate</t>
  </si>
  <si>
    <t>C22H18Cl2FNO3</t>
  </si>
  <si>
    <t>CC1(C(C1C(=O)OC(C#N)C2=CC(=C(C=C2)F)OC3=CC=CC=C3)C=C(Cl)Cl)C</t>
  </si>
  <si>
    <t>Wistar [SPF BOR:WISW]</t>
  </si>
  <si>
    <t>0, 50, 150, or 450 ppm corresponding to approximately 0, 2.5, 7.5, or 22.5 mg/kg bw/day (EPA) or equivalent to 0, 2.0, 6.2, or 19.2 mg/kg bw/day in males and 0, 2.7, 8.2, or 25.5 mg/kg bw/day in females (JMPR)</t>
  </si>
  <si>
    <t xml:space="preserve">Observed results included decreased body weights in males and inflammatory foci in kidneys of females. </t>
  </si>
  <si>
    <t>Mobay Chemical, 1983</t>
  </si>
  <si>
    <t xml:space="preserve">Mobay Chemical Corporation. 1983. MRID No. 00137303. Available from EPA IRIS 0131 at http://cfpub.epa.gov/ncea/iris/iris_documents/documents/subst/0132_summary.pdf and from https://inchem.org/documents/jmpr/jmpmono/v87pr08.htm JMPR and from JECFA at https://inchem.org/documents/jecfa/jecmono/v39je08.htm </t>
  </si>
  <si>
    <t>759-94-4</t>
  </si>
  <si>
    <t>S-ethyl dipropylthiocarbamate</t>
  </si>
  <si>
    <t xml:space="preserve">EPTC; S-ethyl N,N-dipropylcarbamothioate
</t>
  </si>
  <si>
    <t>C9H19NOS</t>
  </si>
  <si>
    <t>CCCN(CCC)C(=O)SCC</t>
  </si>
  <si>
    <t>Sprague-Dawley [Crl:CD(SD)Br]</t>
  </si>
  <si>
    <t>0, 50, 200, or 800 ppm corresponding to 0, 2.5, 10, or 40 mg/kg bw/day. 2-Generation reproductive study; exact duration is unknown; P and F2 are likely less than 98 days.</t>
  </si>
  <si>
    <t>Heart</t>
  </si>
  <si>
    <t>At 200 ppm and above, parental toxicity consisted of reduced body weights and weight gains, and a dose-related increased incidence of degenerative cardiomyopathy. Reproductive/developmental toxicity consisted of reduced pup weights at 800 ppm in both generations.</t>
  </si>
  <si>
    <t>PPG Industries, 1986</t>
  </si>
  <si>
    <t>PPG Industries, Inc. 1986. MRID No. 00161597. Available from EPA. Write to FOI, EPA, Washington, DC 20460. Summary is Available from EPA IRIS 0237 at https://cfpub.epa.gov/ncea/iris/iris_documents/documents/subst/0237_summary.pdf and from EPA (1999) Reregistration Eligibility Decision (RED) EPTC at https://archive.epa.gov/pesticides/reregistration/web/pdf/0064red.pdf and from EPA (2008) Health Effects Support Document for S-Ethyl dipropylthiocarbamate (EPTC) at https://www.regulations.gov/document/EPA-HQ-OW-2007-0068-0176</t>
  </si>
  <si>
    <t>23135-22-0</t>
  </si>
  <si>
    <t>Oxamyl</t>
  </si>
  <si>
    <t xml:space="preserve">Vydate; Methyl (1Z)-2-(dimethylamino)-N-(methylcarbamoyloxy)-2-oxoethanimidothioate; N,N-Dimethyl-alpha-methylcarbamoyloxyimino-alpha-(methylthio)acetamide 
</t>
  </si>
  <si>
    <t>C7H13N3O3S</t>
  </si>
  <si>
    <t>CNC(=O)O/N=C(/C(=O)N(C)C)SC</t>
  </si>
  <si>
    <t>Study 1: 0, 50, 150, or 250 ppm equivalent to 0, 1.56, 4.60, ot 8.0 mg/kg bw/day for males and 0, 1.46, 4.50, or 7.84 mg/kg bw/day for females. Study 2: 0, 12.5, 20, 35, or 50 ppm equivalent to 0, 0.372, 0.577, 0.930, or 1.364 mg/kg bw/day males only (EPA)</t>
  </si>
  <si>
    <t>ChE</t>
  </si>
  <si>
    <t>In the first study, a NOAEL for male dogs was not established due to depression of cholinesterase in plasma and brain at all dose levels. A second study was conducted. At 50 ppm, in males, the plasma ChE was inhibited at 6, 9, and 12 months by 33, 34, and 32% compared to controls. Females exhibited slight depression during the study. At this dose, only in males, brain ChE was depressed 17% compared to controls. At doses 150 and above, increased incidence of clinical signs including tremors and vomiting in males and females were observed. Mean body weight gains in 250 ppm dose males and females decreased 23%/81% and 17%/49%. Plasma cholesterol of 150 ppm and 250 ppm decreased males and females. Histologically, 35 high dose males exhibited renal tubular epithelial alterations. In the second study, at 50 ppm, the plasma, RBC, and brain ChE was not statistically significantly depressed 11-20% compared to controls. Although not significant, it is considered biologically relevant since tremors were observed at 150 and 250 ppm in males and at all doses in females in the previous study. At the 35 ppm, the plasma, RBC, and brain ChE levels were depressed 18, 5, and 2%. Systemic toxicity NOAEL=50 ppm and LOAEL=150 ppm based on decreased body weight and weight gains. Cholinestrerase NOAEL=35 ppm for males and 50 ppm for females based on brain cholinesterase levels in males and vomiting, tremors, plasma and brain ChE inhibition in females.</t>
  </si>
  <si>
    <t>Mebus, 1990 and Dickrell, 1991</t>
  </si>
  <si>
    <t>Study 1: Mebus, C. (1990). Chronic Toxicity Study with Oxamyl: 1-year Feeding Study in Dogs. MRID 41697901. Study 2: Dickrell, L. (1991) 52-Week Dietary Toxicity Study with IND-1410 (Oxamyl) in Male Dogs. MRID 42052701. Available from EPA Memorandum RfD/Peer Review Report of Oxamyl (1996) at https://archive.epa.gov/pesticides/chemicalsearch/chemical/foia/web/pdf/103801/103801-037.pdf and EPA Memorandum Oxamul: Review of Acute- and Subchronic Neurotoxicity Studies, 21-Day Dermal Toxicity and Other Chronic and Subchronic Toxicity Studies in Support of Registration (2000) at https://www3.epa.gov/pesticides/chem_search/cleared_reviews/csr_PC-103801_3-Feb-00_a.pdf</t>
  </si>
  <si>
    <t>2303-17-5</t>
  </si>
  <si>
    <t>Triallate</t>
  </si>
  <si>
    <t>S-(2,3,3-trichloroprop-2-enyl) N,N-di(propan-2-yl)carbamothioate</t>
  </si>
  <si>
    <t>C10H16Cl3NOS</t>
  </si>
  <si>
    <t>CC(C)N(C(C)C)C(=O)SCC(Cl)=C(Cl)Cl</t>
  </si>
  <si>
    <t>0, 1.5, 5, or 15 mg/kg bw/day. Actual intake: 0, 1.275, 4.25, or 12.75 mg/kg bw/day as dog received, on average, 85% of the targeted doses in their diets.</t>
  </si>
  <si>
    <t xml:space="preserve">An increase in liver weight in the high-dose group of males and mid-dose group of females was observed. An increase in hemosiderin deposition, particularly in the spleen, was noted in all triallate-treated groups, and an increase in serum alkaline phosphatase levels was observed in the mid-dose and high-dose groups. The effect of increased hemosiderin deposition at the low dose was slight to minimal; at higher doses there were no effects related to the hematopoietic system. EPA concluded a NOAEL of 1.275 mg/kg bw/day and a LOAEL of 4.25 mg/kg bw/day. </t>
  </si>
  <si>
    <t xml:space="preserve">Monsanto, 1979 </t>
  </si>
  <si>
    <t xml:space="preserve">Monsanto Company. 1979. MRID No. 000294. HED Doc. No. 005525. Available from EPA IRIS at https://cfpub.epa.gov/ncea/iris/iris_documents/documents/subst/0195_summary.pdf and from EPA (2019) Triallate. Human Health Draft Risk Assessment in Suppott of Registration
Review at https://downloads.regulations.gov/EPA-HQ-OPP-2014-0573-0018/content.pdf </t>
  </si>
  <si>
    <t>16071-86-6</t>
  </si>
  <si>
    <t>Direct Brown 95</t>
  </si>
  <si>
    <t>Copper;disodium;2-oxido-5-[[4-[4-[(2~{E})-2-[(5~{E})-5-[(2-oxido-5-sulfonatophenyl)hydrazinylidene]-2,6-dioxocyclohex-3-en-1-ylidene]hydrazinyl]phenyl]phenyl]diazenyl]benzoate</t>
  </si>
  <si>
    <t>C31H18CuN6Na2O9S</t>
  </si>
  <si>
    <t>O=S(c1cccc([O-])c1/N=N/c2c(O)c(/N=N/c3ccc(c4ccc(/N=N/c5cc(C([O-])=O)c([O-])cc5)cc4)cc3)c(O)cc2)([O-])=O.[Na+].[Na+].[Cu+2]</t>
  </si>
  <si>
    <t>1N,2N,3N,4Y,5aY,6N,7N,9N,10N,23N,29Y,33N,34N,35N,47a(ii). Sulfonate fragment: Q35 to 47cY (Class II), o-hydroxybenzoic acid with amine: 35aY,38N,39N,40N,41N,42N,43N,44cY (Class III); biphenyl: 35bY,36bY,41N,42N,43c(ii)Y (Class V)</t>
  </si>
  <si>
    <t>0, 190, 375, 750, 1,500, or 3,000 ppm corresponding to 0, 9.50, 18.75, 37.5, 75, or 150 ppm.</t>
  </si>
  <si>
    <t>Body weights of males and females were lower at 3000, 1500, and 750 ppm. All males and females at 3000 and 1500 ppm died before the end of study, in addition to 2/10 males at 750 ppm. The mortality was dose-related. Foci of cellular alteration or basophilic foci were observed in significant incidences in the 750 and 375 ppm male groups. Statistically significant increases in hepatocellular carcinomas and neoplastic nodules in 1500 ppm females was noted. Foci of cellular alteration or basophilic foci occurred in significant incidences in females in the 1,500 ppm group.</t>
  </si>
  <si>
    <t>1937-37-7</t>
  </si>
  <si>
    <t>Direct Black 38</t>
  </si>
  <si>
    <t>C.I. Direct Black 38; Chlorazol Black E; Disodium;4-amino-3-[[4-[4-[(2,4-diaminophenyl)diazenyl]phenyl]phenyl]diazenyl]-5-hydroxy-6-phenyldiazenylnaphthalene-2,7-disulfonate</t>
  </si>
  <si>
    <t>C34H25N9Na2O7S2</t>
  </si>
  <si>
    <t>C1=CC=C(C=C1)N=NC2=C(C3=C(C(=C(C=C3C=C2S(=O)(=O)[O-])S(=O)(=O)[O-])N=NC4=CC=C(C=C4)C5=CC=C(C=C5)N=NC6=C(C=C(C=C6)N)N)N)O.[Na+].[Na+]</t>
  </si>
  <si>
    <t>1N,2N,3N,4Y,5aY,6N,7N,9N,10N,23N,29Y,33N,34N,35N,47a(ii)Y,Biphenyl amine fragment:43c(ii)Y(Class V); Sulfonate fragment 47bY (Class I), aniline: 47N (Class IV), triaminobenzene 43a(i)Y (Class IV).</t>
  </si>
  <si>
    <t>Body weights of males and females were lower at 3000 and 1500 ppm. All males and females at 3000 ppm died before the end of the study in addition to 6/10 males at 1500 ppm. Significant increase in liver tumors in male rats at 1500 ppm. Foci of cellular alteration or basophilic foci were observed in significant incidences in the 375 and 1500 ppm male groups. Statistically significant increase in hepatocellular carcinomas and neoplastic nodules in 1500 ppm males and females. Foci of cellular alteration or
basophilic foci occurred in significant incidences in females in the 750 ppm- and 1,500 ppm-groups. Some incidences of these foci were observed in the 375-, 750-, and 3000 ppm groups.</t>
  </si>
  <si>
    <t>80-08-0</t>
  </si>
  <si>
    <t>Dapsone</t>
  </si>
  <si>
    <t>4-(4-Aminophenyl)sulfonylaniline; 4,4'-Sulfonyldianiline, 4,4'-Diaminodiphenyl sulfone; Diaphenylsulfone</t>
  </si>
  <si>
    <t>C12H12N2O2S</t>
  </si>
  <si>
    <t>Nc1ccc(cc1)S(=O)(=O)c2ccc(N)cc2</t>
  </si>
  <si>
    <t>Sprague-Dawley [Crl: CD(SD) Albino]</t>
  </si>
  <si>
    <t>0, 3, 30, and 100 mg/kg bw/day</t>
  </si>
  <si>
    <t xml:space="preserve">In this study treatment-related findings were observed at 30 mg/kg/day. The main effects were cyanosis of the skin (dapsone is known to induce methemoglobinemia, and the cyanosis may be secondary to this), hyperactivity, increased WBC count, decreased RBC count, hemoglobin concentration and hematocrit., increased prothrombin time, spleenomegaly (especially in males), mild spleenic congestion, and mild pigmentation of the spleen. These effects were more observed at 100 mg/kg/day. No frank toxicity was observed at 3 mg/kg/day dapsone, although minimal brown pigmentation of the spleen was observed. 3 mg/kg/day is considered as the NOAEL in this study. 
</t>
  </si>
  <si>
    <t>Unkown, 2005</t>
  </si>
  <si>
    <t>Unknown, 2005. Available from ECHA at https://echa.europa.eu/registration-dossier/-/registered-dossier/13793/7/6/2</t>
  </si>
  <si>
    <t>57808-65-8</t>
  </si>
  <si>
    <t>Closantel</t>
  </si>
  <si>
    <t>N-[5-chloro-4-[(4-chlorophenyl)-cyanomethyl]-2-methylphenyl]-2-hydroxy-3,5-diiodobenzamide</t>
  </si>
  <si>
    <t>C22H14Cl2I2N2O2</t>
  </si>
  <si>
    <t>CC1=C(NC(=O)C2=C(O)C(I)=CC(I)=C2)C=C(Cl)C(=C1)C(C#N)C1=CC=C(Cl)C=C1</t>
  </si>
  <si>
    <t>0, 25, 100, or 400 ppm equated to 0, 2.5, 10, or 40 mg/kg bw/day</t>
  </si>
  <si>
    <t>Slight increase in mortality of females at 400 ppm. In male rats at 100 and 400 ppm, the incidence of focal swelling of the epididymis histologically diagnosed as spermatic granulomas and the incidence of small and soft testes were increased. An increase in the vacuolization of the optic nerve was observed in the high-dose males and females.</t>
  </si>
  <si>
    <t>Cauteren et al., 1985</t>
  </si>
  <si>
    <t>Cauteren, H. V., Vandenberghe, J., Hérin, V., Vanparys, P., &amp; Marsboora, R. (1985). Toxicological properties of closantel. Drug and chemical toxicology, 8(3), 101-123.</t>
  </si>
  <si>
    <t>1114-71-2</t>
  </si>
  <si>
    <t>Pebulate</t>
  </si>
  <si>
    <t>N-ethyl-N-butyl-S-propythiocarbamate; Tillam; S-propyl N-butyl-N-ethylcarbamothioate</t>
  </si>
  <si>
    <t>C10H21NOS</t>
  </si>
  <si>
    <t>O=C(SCCC)N(CCCC)CC</t>
  </si>
  <si>
    <t>0.74</t>
  </si>
  <si>
    <t>0, 15, 150, or 1500 ppm equivalent to 0, 0.74, 7.12, or 75.6 mg/kg bw/day for males and 0, 0.85, 9.4, or 99.44 mg/kg bw/day for females, respectively</t>
  </si>
  <si>
    <t>The LOAEL for systemic toxicity was 150 ppm based on decreased body weights of both sexes and increased incidence of cataracts in both sexes. Ophthalmological findings (zonal disjunction, retinal degeneration, and cataracts) were observed mostly in the high-dose males and females, and less frequently in the mid-dose males and females. Decreased body weights in the high-dose males (-21.4%) and females (-39.9%), were observed throughout the study, and in the mid-dose males (-8.2%) during weeks 3-69 and the mid-dose females (-16.6%) during weeks 3-97. Significant body weight gain deficits were observed in the high-dose group when compared to the control. Increased food consumption was observed in the high dose males and females; and occasionally for the mid-dose males and females. There was an increased incidence and severity of necrotic lesions in the livers of the high-dose male rats dying prematurely. Other microscopic findings in the high-dose male rats dying prematurely included hemorrhages in the epididymides, liver, testes, thoracic spinal cord and thymus; inflammation of epididymides and skin; islet hyperplasia (pancreas) and extramedullary hematopoiesis (liver). Although pebulate causes Wallerian-type degeneration in brain, spinal cord, and peripheral nerves in dogs, this was not observed in this study.</t>
  </si>
  <si>
    <t>Daly, 1989</t>
  </si>
  <si>
    <t xml:space="preserve">Daly, I. (1989) A Two Year Chronic Toxicity/Oncogenicity of Tillam Technical in Rats: Bio/dynamics, Inc. Project No. 86-3036. Unpublished study prepared by ICI Americas, Inc. 3037 p. MRID 41213001. Summary available from EPA Reregistration Eligibility Decision (RED) Pebulate (1999) at https://archive.epa.gov/pesticides/reregistration/web/pdf/2500red.pdf </t>
  </si>
  <si>
    <t>106-89-8</t>
  </si>
  <si>
    <t>Epichlorohydrin</t>
  </si>
  <si>
    <t xml:space="preserve">2-(Chloromethyl)oxirane; 
1-Chloro-2,3-epoxypropane
</t>
  </si>
  <si>
    <t>C3H5ClO</t>
  </si>
  <si>
    <t>C1C(O1)CCl</t>
  </si>
  <si>
    <t>1N,2N,3N,4N,6N,7aY and 7eY</t>
  </si>
  <si>
    <t>0, 1, 5, or 25 mg/kg bw/day daily</t>
  </si>
  <si>
    <t>OECD: Epichlorohydrin did not adversely affect mortality, but toxicity, at the higher doses, was evident by: 1) losses in body weight gain (29-90%) and increases in organ weights (15% absolute kidney weight, 23% relative kidney weight, 13% relative liver weight), 2) reduction in food consumption (19%) , and 3) in the hematological and microscopic examinations. Significant decreases in erythrocyte count, hemoglobin, and hematocrit levels were found in the middle and high dose level in males after 90 days. Dose-related increases in kidney and liver weights were observed in both sexes at 25 mg/kg-day in the 90-day study. Histopathological examination identified the forestomach as the primary target organ for both sexes with significant dose-related increases in mucosal hyperplasia (acanthosis) and hyperkeratosis. NOAEL: 1 mg/kg bw/day. ECHA: NOAEL: 1 mg/kg bw/day.</t>
  </si>
  <si>
    <t>Daniel et al., 1996</t>
  </si>
  <si>
    <t xml:space="preserve">Daniel, F. B., Robinson, M., Olson, G. R., &amp; Page, N. P. (1996). Toxicity studies of epichlorohydrin in Sprague-Dawley rats. Drug and chemical toxicology, 19(1-2), 41-58. References for NOAEL conclusion: ECHA at https://echa.europa.eu/mt/registration-dossier/-/registered-dossier/15559/7/6/2 and OECD SIDS 1-chloro-2,3-epoxypropane at https://hpvchemicals.oecd.org/UI/handler.axd?id=86f252d9-0d3d-4302-9958-c999be1b31c6 </t>
  </si>
  <si>
    <t>51630-58-1</t>
  </si>
  <si>
    <t>Pydrin</t>
  </si>
  <si>
    <t>Fenvalerate; [Cyano-(3-phenoxyphenyl)methyl] 2-(4-chlorophenyl)-3-methylbutanoate</t>
  </si>
  <si>
    <t>C25H22ClNO3</t>
  </si>
  <si>
    <t>CC(C)C(C1=CC=C(C=C1)Cl)C(=O)OC(C#N)C2=CC(=CC=C2)OC3=CC=CC=C3</t>
  </si>
  <si>
    <t>0, 10, 50, 250, or 1250 ppm with estimated intakes of 0, 0, 1.5, 7.5, 38, or 187.5 mg/kg bw/day (EPA)</t>
  </si>
  <si>
    <t xml:space="preserve">EPA IRIS:  Systemic NOEL (males)=10 ppm (1.5 mg/kg/day); NOEL (females)=50 ppm (7.5 mg/kg/day); LEL (males)=50 ppm (7.5 mg/kg/day) (multifocal granulomata in lymph nodes, liver and spleen); LEL (females)=250 (37.5 mg/kg/day) (decreased body weight gain, multifocal granulomata in lymph nodes, liver and spleen). EPA (2015) EDSP: Treatment-related decreases (p&lt;0.05) in survival were noted for the low-dose males and the high-dose males and females. Because decreases in survival were not continued in the mediumlow and medium-high dose males, the decrease in the low-dose group is not considered to be related to treatment. The presence of clinical signs was not reported. There were no consistent significant effects on mean body weights in the low- and medium-low dose groups; decreases (p&lt;0.05) were noted at occasional time intervals, as well as increases (p&lt;0.05), with decreases of 10% only observed in males and females at Weeks 56 and 0, respectively. Single instances of
weight decreases &gt;10% were noted for selected measurement intervals in the medium-high dose animals (↓12% in males at Week 56 and ↓11% in females at Week 0). Body weight decreases were generally consistent in the high-dose animals throughout the study, with greater decreases (p&lt;0.05) observed during the second year through study termination (↓13-24%). No treatmentrelated effects on food consumption were noted. Absolute kidney weights were decreased (p&lt;0.05) in high-dose males and relative kidney weights were increased (p&lt;0.05) in high-dose females; both findings were related to terminal body weight decreases (p&lt;0.05) described previously. Carcinogenicity was not indicated in this study; the only non-neoplastic pathology observed was multifocal granulomata that were primarily present in the medium-high and high-dose animals. The LOAELs are 50 ppm for males (7.5 mg/kg/day) and 250 ppm for females (38 mg/kg/day) based on the incidences of granulomata (with decreased body weight and increased mortality at the high dose); the NOAELs are 10 and 50 ppm for males and females (1.5 and 7.5 mg/kg/day, respectively). </t>
  </si>
  <si>
    <t>Shell Chemical Company, 1978</t>
  </si>
  <si>
    <t xml:space="preserve">Shell Chemical Company. 1978. MRID No. 00079876. Available from EPA IRIS 0188 at http://cfpub.epa.gov/ncea/iris/iris_documents/documents/subst/0188_summary.pdf. Also available under the reference Johnston, C.D. (1979) Chronic Toxicity and Potential Carcinogenicity Study in the Mouse: Technical SD 43775: LBI Project No. 20738. Final rept. (Unpublished study received Oct 23, 1979 under 201-401; Unpublished study conducted by Litton Bionetics, Inc., submitted by Shell Chemical Co., Washington, D.C.; CDL:241206-B; 241207) MRID 00079876 from EPA (2015) EDSP Weight of Evidence Conclusions on Tier 1 Screening Assays for the List 1 Chemicals at https://downloads.regulations.gov/EPA-HQ-OPP-2009-0301-0029/content.pdf </t>
  </si>
  <si>
    <t>28249-77-6</t>
  </si>
  <si>
    <t>Thiobencarb</t>
  </si>
  <si>
    <t>Benthiocarb; S-[(4-chlorophenyl)methyl] N,N-diethylcarbamothioate</t>
  </si>
  <si>
    <t>C12H16ClNOS</t>
  </si>
  <si>
    <t>CCN(CC)C(=O)SCC1=CC=C(C=C1)Cl</t>
  </si>
  <si>
    <t>0, 20, 100, or 500 ppm corresponding to approximately 0, 1, 5, or 25 mg/kg bw/day (EPA) or equivalent to 0, 0.9, 4.3, or 22 mg/kg bw/day in males and 0, 1.0, 5.4, or 26 mg/kg bw/day in females (EFSA).</t>
  </si>
  <si>
    <t>Body weight and BUN</t>
  </si>
  <si>
    <t>EPA IRIS: Significant decreases in food consumption and body weight gains as well as increases in BUN levels were observed at the two highest dosage levels (100 and 500 ppm). The systemic NOEL was established at 20 ppm. EPA RED and EFSA also mention decreased food efficiency at 100 ppm and higher. EPA RED NOEL: 20 ppm. EFSA NOAEL: 0.9 mg/kg bw/day.</t>
  </si>
  <si>
    <t>Chevron Chemical, 1984</t>
  </si>
  <si>
    <t>Chevron Chemical Company. 1984. MRID No. 00148570, 00150139, 00150894, 00154506, 92182035; HED Doc. No. 004291, 004556. Available from EPA IRIS 0266 at https://cfpub.epa.gov/ncea/iris/iris_documents/documents/subst/0266_summary.pdf. Also available under the reference Cummins, H. (1984) Technical Bolero: Combined Oncogenicity and Toxicity Study in Dietary Administration to the Rat: Amended Final Report: 84/KCI045/579. Unpublished study prepared by Life Science Research Ltd. 2135 p. MRID 00154506 from EPA (1997) Reregistration Eligibility Decision (RED) Thiobencarb at https://archive.epa.gov/pesticides/reregistration/web/pdf/2665red.pdf. Reference for NOAEL conclusion: European Food Safety Authority. (2013). Reasoned opinion on the setting of a new MRL for thiobencarb in rice. EFSA Journal, 11(10), 3427.</t>
  </si>
  <si>
    <t>3811-73-2</t>
  </si>
  <si>
    <t>Sodium pyrithione</t>
  </si>
  <si>
    <t>Sodium Omadine; Sodium;1-oxidopyridine-2-thione; Sodium (2-pyridylthio)-N-oxide; Pyrithione sodium salt</t>
  </si>
  <si>
    <t>C5H4NNaOS</t>
  </si>
  <si>
    <t>C1=CC(=S)N(C=C1)[O-].[Na+]</t>
  </si>
  <si>
    <t xml:space="preserve">0, 0.5, 1.5, or 5.0 mg/kg bw/day given daily. The 5.0 mg/kg dose was reduced to 3.5 mg/kg after 12 weeks. </t>
  </si>
  <si>
    <t>Hind-limb muscle wastage in the high-dose males from week 95 and high-dose females from approximately week 89 to termination. Macroscopic pathology showing a treatment relationship was confined to hind-limb muscle wasting in high-dose females and intermediate-dose and high-dose males, consistent with the in-life observations. A treatment-related reduction in body weight gain was seen in the high-dose females. In males, the relative weight of the lungs was increased at the intermediate and high doses, and the relative weight of the liver was increased at the high dose. Histopathological changes related to treatment were observed mainly at the high dose in the skeletal muscle, sciatic nerve, and eyes of male and female rats, and in the spinal cord of the female rats. Degeneration of nerve fibers was observed in the spinal cord and sciatic nerve with associated neurogenic degeneration of skeletal muscle fibers. Similar degenerative changes were observed in muscle from other sites during the course of slide examination, i.e. paniculus and paravertabral muscles and those adjacent to the sternum and femur. In the eyes, there was an increased incidence of retinal atrophy in the high-dose males and females, with the females more affected.</t>
  </si>
  <si>
    <t>Husband et al., 1991</t>
  </si>
  <si>
    <t>Husband, R.; Newman, A.; Lee, P. (1991) Sodium Omadine: 104 Week Oral (Gavage) Combined Carcinogenicity and Toxicity Study in the Rat: Lab Project Number: OLA/3/90. Unpublished study prepared by Toxicol Laboratories, Ltd. 1050 p.  Available from EPA Reregistration Eligibility Decision (RED) Sodium Omadine (1996) at https://archive.epa.gov/pesticides/reregistration/web/pdf/0209.pdf and from ECHA at https://echa.europa.eu/registration-dossier/-/registered-dossier/20845/7/6/2</t>
  </si>
  <si>
    <t>58138-08-2</t>
  </si>
  <si>
    <t>Tridiphane</t>
  </si>
  <si>
    <t xml:space="preserve">2-(3,5-Dichlorophenyl)-2-(2,2,2-trichloroethyl)oxirane; Nelpon; Dowco 356
</t>
  </si>
  <si>
    <t>C10H7Cl5O</t>
  </si>
  <si>
    <t>C2=C(C1(CC(Cl)(Cl)Cl)OC1)C=C(Cl)C=C2Cl</t>
  </si>
  <si>
    <t xml:space="preserve">0, 1, 5, or 30 mg tridiphane/kg bw/day beginning at approximately 6 weeks of age. After 104 days on the test diets, these F0 animals were mated within the respective treatment groups to produce the F1A litters. The mating procedure consisted of 2 consecutive 5-day cohabitation periods, each with a different male. Following weaning of the F1A litters at 28 days of age, the F0 females were allowed 2 weeks rest before mating for the F1B litters began. At the time of weaning, 30 males and 30 females from each treatment group of the F1B litters were selected as parental animals for the F2 generation. These animals were fed test diets for 125 days starting at the time of weaning. These adult F1 animals were mated to produce both the F2A and F2B litters. For these matings, the time of cohabitation was extended to two 7-day periods in an effort to increase mating activity. Duration for F1: approximately 230 days, i.e., 125 days pre-mating, 14 days mating, 21 days gestation, 28 days lactation, 14 days mating, 21 days gestation, and then necropsied after weaning at 28 days. </t>
  </si>
  <si>
    <t>Reproductive and neonatal survival</t>
  </si>
  <si>
    <t>None of the F0 or F1 parental animals showed any compound-related changes in demeanor or physical appearance. A total of 4 adult females died during the course of the study, 2 (1 mg/kg and 30 mg/kg dose groups) from complications during delivery of young, 1 (30 mg/kg dose group) from an intestinal volvulus and 1 (5 mg/kg dose group) from a severely ulcerated mammary tumor. Though the deaths occurred among the groups given tridiphane, there was no indication of an effect from treatment. Female rats in the F0 parental generation from the 30 mg/kg group had depressed body weights and consumed less food as compared to controls during the last 4 weeks of the 104-day initial pre-mating treatment period. When weighed during lactation of the F1A and F1B litters, however, these same females were not significantly lighter than controls. The effect on body weight was more pronounced in the F1 adult females in the 30 mg/kg dose group where weights were significantly depressed throughout most of the pre-mating period and during lactation of both the F2A and F2B litters as well. The F1 adult females in the 30 mg/kg dose group consumed less food than control females during the premating period. At the time of sacrifice of the F0 adult animals, increases in the relative (to body weight) liver weights were noted for both males and females in the 30 mg/kg group and in males only in the 5 mg/kg group. The F1 adult males in the 30 mg/kg group also had elevated liver weights (both absolute organ weight and relative to body weight). Females from the 30 mg/kg group in the F1 generation had elevated relative liver weights; but as body weights were depressed in this group the significance of this observation is unclear. There were no lesions of the liver noted at gross necropsy examination of the adult animals from either the F0 or the F1 generations. The fertility index (the number of females delivering a litter/the total number placed with a male, expressed as a percentage) was not statistically identified as different from controls for any of the matings using a Fisher's exact probability test with a Bonferroni correction. The indices for the 5 and 30 mg/kg groups were considerably higher than controls in the matings to produce the F1 litters and lower than controls in the F2 matings. Examination of vaginal smears prepared from the F1 adult females prior to sacrifice did not reveal any treatment related effects. All females in the 30 mg/kg group showed evidence of normal estrus cycling. Smears were prepared daily for a 10-day period from the control and 30 mg/kg females. The mean litter size at birth was not adversely affected by administration of tridiphane in the diet. The gestation survival index (the percentage of pups alive at birth) and the postnatal survival indices for 4 and 28 days for the treated groups were similar to controls for all matings. The lowest gestation survival index, 92.4%, was calculated for the 1 mg/kg group in the F1B mating and was the result of a single dam found to have 14 partially cannibalized pups shortly after birth. It was not determined whether these pups were actually stillborn, but they were considered as such for the purpose of data analysis. For each of the four matings, body weights of neonates were recorded on days 1, 4, 7, 14, 21, and 28 of lactation. No consistent or dose-related effect on body weight occurred in the F1 or F2 matings. Also, no grossly observable malformations or clinical signs of toxicity were seen in the neonates which were considered to be related to dietary administration of tridiphane. For the F1A, F1B, and F2A litters, 10 weanlings per sex per dose were necropsied on day 28 of age. In the last group of litters (F2B), 30 weanlings per sex per dose were submitted for gross necropsy evaluation. An increase in relative liver weight was present in male and female weanlings in the high dose (30 mg/kg) group in the F1A generation, and in males only in the F1B generation. For the F2A litters, relative weights for the 5 mg/kg males but not the 30 mg/kg group were elevated. Other organs weighed from weanlings included brain, heart, kidneys, testes, and ovary which were not affected by tridiphane. Gross and histological evaluation of livers and other selected organs from weanlings did not reveal any changes related to treatment.
Overall, dietary administration of 30 mg tridiphane/kg per day produced toxic effects in adult rats from both the F0 and F1 generations. Depression of body weight which was observed in F0 adult females from this group during the later portion of the premating period was more pronounced in the F1 adult females in the 30 mg/kg group where weights were significantly depressed throughout most of the pre-mating period and during lactation of the F2 litters as well. Elevated liver weights in both sexes of parental animals given 30 mg/kg tridiphane are consistent with findings from other sub-chronic and chronic studies conducted in this laboratory in which the liver was identified as the target organ for the toxic effects of tridiphane in rats. Elevation of liver weight/body weight ratios in the F1 weanling rats is reflective of the general toxicity induced in the test animals by the high dose level of 30 mg tridiphane/kg body weight. The lack of a dose-related effect on liver weights in the F2 weanlings is consistent with the adjustments of dietary concentrations of tridiphane to avoid the delivery of excessively toxic amounts to the test animals. In spite of the toxicity induced at the levels tested, no consistent adverse effects on reproduction, fertility or neonatal growth or survival occurred in either the F1 or the F2 generations. In the breeding of the F1 adults to produce the F2A litters, the fertility index, expressed as the number of females delivering a litter/number of females housed with males, was lower than the control value for the 5 and 30 mg/kg dose groups. The values, 53.3% and 43.3% for the 5 and 30 mg tridiphane/kg body weight groups, respectively, were lower than those observed for these 2 treatment groups in the F1A and F1B matings where breeding performance was considerably better than controls. The second mating of the F1 adults to produce the f2b litters resulted in increased fertility indices for all groups, although the values for the 5 and 30 mg/kg groups were still below that of the controls. Variability in breeding performance has been a common experience with multigeneration reproduction studies in rats. Although the lower fertility index in the 30 mg/kg F1 females may be related to depressed body weight in this group prior to mating, our previous experience suggests that the overall mating success of this inbred strain of rat is less when compared to some other outbred strains. As these females appeared to have normal estrus cycles and neonatal growth and survival were not affected, the lower fertility indices are likely due to the highly variable reproductive performance of this strain. Histological evaluation of tissues from the adult animals was not undertaken in this study. In conclusion, the results show that, under the conditions of the test, tridiphane has little potential to interfere with reproduction and neonatal survival in the Fischer 344 rat. Furthermore, the highest dose of 30 mg/kg, although toxic to the adult animals as anticipated from previous investigations, produced only elevated liver weights without histopathological changes in those weanlings which had consumed excessive amounts of the test material via the dam's diet.</t>
  </si>
  <si>
    <t>John-Greene et al., 1987</t>
  </si>
  <si>
    <t xml:space="preserve">John-Greene, J. A., Byrd, T. K., Scortichini, B. H., Young, J. T., &amp; Rao, K. S. (1987). Effect of tridiphane on reproductive parameters in Fischer 344 rats. Toxicology, 43(3), 325-335. Also available from Dow Chemical. 1984. </t>
  </si>
  <si>
    <t>50-32-8</t>
  </si>
  <si>
    <t>Benzo[a]pyrene</t>
  </si>
  <si>
    <t>3,4-Benzopyrene; Benzo[pqr]tetraphene; 3,4-Benzpyrene</t>
  </si>
  <si>
    <t>C20H12</t>
  </si>
  <si>
    <t>C1=CC=C2C3=C4C(=CC2=C1)C=CC5=C4C(=CC=C5)C=C3</t>
  </si>
  <si>
    <t>0, 5, 25, or 100 ppm corresponding to approximately 0, 0.75, 3.75, or 15 mg/kg bw/day</t>
  </si>
  <si>
    <t>Significant decreases in body wt were observed in mice fed 100 ppm. All of the mice fed 100 ppm were removed from study due to morbidity or death. A significant number of mice in the 25 ppm dose group also died early. Papillomas and/or carcinomas of the forestomach squamous epithelium showed a highly significant dose-related effect, with the incidence being significantly increased in the 25 and 100 ppm groups. The incidence of squamous cell papillomas or carcinomas of the epithelial lining of the esophagus was significantly increased in the 100 ppm group. The incidence of papillomas and/or squamous cell carcinomas of the epithelial layer on the dorsal surface of the base of the tongue was significantly increased in the 100 ppm group.</t>
  </si>
  <si>
    <t>Culp et al., 1998</t>
  </si>
  <si>
    <t>Culp, S. J., Gaylor, D. W., Sheldon, W. G., Goldstein, L. S., &amp; Beland, F. A. (1998). A comparison of the tumors induced by coal tar and benzo [a] pyrene in a 2-year bioassay. Carcinogenesis, 19(1), 117-124.</t>
  </si>
  <si>
    <t>511-12-6</t>
  </si>
  <si>
    <t xml:space="preserve">Dihydroergotamine </t>
  </si>
  <si>
    <t>C33H37N5O5</t>
  </si>
  <si>
    <t>CC1(C(=O)N2C(C(=O)N3CCCC3C2(O1)O)CC4=CC=CC=C4)NC(=O)C5CC6C(CC7=CNC8=CC=CC6=C78)N(C5)C</t>
  </si>
  <si>
    <t>0, 0.5, 1.5, or 5.0 mg/kg bw/day daily</t>
  </si>
  <si>
    <t xml:space="preserve">At 5.0 mg/kg bw/day: slightly impaired weight gain, increased hepatocyte eosinophilic inclusions. Decreased splenic reaction centres, sedation, occasional vomiting, decreased spleen weight, miosis, and slight slowing of the heart rate. At 1.5 mg/kg bw/day: sedation, ocational vomiting, decreased spleen weight, miosis, and slight slowing of the heart rate with prolonged PQ interval. At 0.5 mg/kg bw/day: miosis and slight slowing of the heart rate with prolonged PQ interval. The NOAEL is stated to be 1.5 mg/kg bw/day. </t>
  </si>
  <si>
    <t>Unknown, n.d. Available from SteriMax, Inc. (2016). Product Monograph for Migranal at https://sterimaxinc.com/wp-content/uploads/2016/03/1.3.1-Migranal-SteriMax-English-PM-February-9-2016.pdf</t>
  </si>
  <si>
    <t>82-68-8</t>
  </si>
  <si>
    <t>Pentachloronitrobenzene</t>
  </si>
  <si>
    <t>Quintozene; PCNB; Brassicol; Terrachlor; 1,2,3,4,5-pentachloro-6-nitrobenzene</t>
  </si>
  <si>
    <t>C6Cl5NO2</t>
  </si>
  <si>
    <t>ClC1=C(C(=C(C(=C1[N+](=O)[O-])Cl)Cl)Cl)Cl</t>
  </si>
  <si>
    <t>0, 5, 30, 180, or 1080 ppm , corresponding to approximately 0, 0.125, 0.75, 4.5, or 27 mg/kg bw/day</t>
  </si>
  <si>
    <t>PCNB (1.4% hexachlorobenzene) caused liver weight increases, increased liver-to-body weight ratios, elevated serum alkaline phosphatase levels, and microscopically observed cholestatic hepatosis with secondary bile nephrosis at 1080 ppm (the highest dose tested). The cholestatic changes were observed in all animals given diets containing 180 and 1080 ppm PCNB, and one of three male dogs in the 30 ppm dose group exhibited the microscopic changes (no female dogs were affected). The authors noted that these histopathologic changes were moderate in the 1080 ppm group and minimal in the 180 ppm group. Based on these results, 30 ppm was the NOEL.</t>
  </si>
  <si>
    <t>Borzelleca et al., 1971</t>
  </si>
  <si>
    <t xml:space="preserve">Borzelleca, J. F., Larson, P. S., Crawford, E. M., Hennigar Jr, G. R., Kuchar, E. J., &amp; Klein, H. H. (1971). Toxicologic and metabolic studies on pentachloronitrobenzene. Toxicology and Applied Pharmacology, 18(3), 522-534. References for NEL conclusion: EPA IRIS 0254 at http://cfpub.epa.gov/ncea/iris/iris_documents/documents/subst/0254_summary.pdf and JMPR Quintozene at https://inchem.org/documents/jmpr/jmpmono/v95pr16.htm </t>
  </si>
  <si>
    <t>1134-23-2</t>
  </si>
  <si>
    <t>Cycloate</t>
  </si>
  <si>
    <t>Hexylthiocarbam; Ro-Neet;   N-Ethyl-N-cyclohexy-S-ethylthiocarbamate; S-ethyl N-cyclohexyl-N-ethylcarbamothioate</t>
  </si>
  <si>
    <t>C11H21NOS</t>
  </si>
  <si>
    <t>O=C(SCC)N(C1CCCCC1)CC</t>
  </si>
  <si>
    <t>0.5</t>
  </si>
  <si>
    <t>0, 2, 10, 60 and 300 ppm equivalent to 0, 0.1, 0.4, 2.4, or 12.6 mg/kg bw/day for males; 0.1, 0.5, 3.1, or 16.8 mg/kg bw/day for females</t>
  </si>
  <si>
    <t>Neurtoxicity</t>
  </si>
  <si>
    <t xml:space="preserve">The LOAEL is 60 ppm (3.1 mg/kg/day), based on spinal nerve axonal atrophy and femoral nerve alterations in females. The NOAEL is 10 ppm (0.5 mg/kg/day). The LOAEL in males is 300 ppm (12.6 mg/kg/day), based on muscular atrophy of the anterior and posterior thigh muscles. The NOAEL in males is 60 ppm (2.4 mg/kg/day). </t>
  </si>
  <si>
    <t>Sprague et al., 1984</t>
  </si>
  <si>
    <t>Sprague, G.; Thomassen, R.; Zwicker, G.; et al. (1984) Two-Year Oral Toxicity Study with Ro-Neet Technical in Rats: T-10114. Final rept. (Unpublished studyreceived Mar 20, 1984 under 476- 106; submitted by Stauffer Chemical Co., Richmond, CA; CDL: 252686-A; 252687; 252688; 252689). MRID 00137735. Summary is available from EPA Reregistration Eligibility Decision (RED) for Cycloate (2004) at https://archive.epa.gov/pesticides/reregistration/web/pdf/cycloate_red.pdf and from EPA (2015) Cycloate Human Health Scoping Document in Support of Registration Review at https://www.regulations.gov/document/EPA-HQ-OPP-2015-0288-0008</t>
  </si>
  <si>
    <t>137-30-4</t>
  </si>
  <si>
    <t>Ziram</t>
  </si>
  <si>
    <t>Zinc dimethyldithiocarbamate; Carbazinc; Fuclasin; Methazate; zinc;N,N-dimethylcarbamodithioate (MW: 305.80, but 2 subunits)</t>
  </si>
  <si>
    <t>C6H12N2S4Zn</t>
  </si>
  <si>
    <t>CN(C)C(=S)[S-].CN(C)C(=S)[S-].[Zn+2]</t>
  </si>
  <si>
    <t>0, 20, 200 or 2,000 ppm equivalent to 0, 0.70, 6.9, or 74 mg/kg bw/day for males and 0, 0.83, 8.5, or 91 mg/kg bw/day for females</t>
  </si>
  <si>
    <t>In the 2000 ppm group, body weights of both sexes were remarkably depressed at the rates of 10% or more of the controls during the early weeks of the treatment and remained at significantly lower levels in almost all course of the treatment. Food intakes of this group were 33% less than those of the controls in both sexes at the first week of the treatment. In hematology, a trend of slight anemia manifested by decreases in hematocrit, hemoglobin or erythrocyte count was persistently observed during the treatment in the 2000 ppm group of both sexes. The disposition of anemia was also evident in females in the 200-ppm group at interim kills after 52 and 78 weeks. Blood biochemical examinations revealed increases or increasing tendencies of glutamic oxaloacetic transaminase (GOT) and glutamic pyruvic transaminase (GPT) levels in the 200-ppm group of both sexes in almost all course of the treatment. Although the magnitude of the change was not so remarkable as those in the 200-ppm group, the same disposition was also observed in GOT and/or GPT levels in the 2000 ppm group of both sexes. Also, in the 2000 ppm group, slight but statistically significant reductions of calcium were recorded in males and females in almost all course of the treatment. In organ weight analyses of the 2000 ppm group, the thyroids weights were increased significantly in females at all intervals of the measurement during the treatment. The relative liver weights were also increased during the treatment period. At necropsy, increased incidences of gross lesions were evident in enlargement of the thyroid and atrophy of the calf muscle in the 2000 ppm group of both sexes. Hematopoiesis in the bone marrow was activated in the 2000 ppm group of both sexes while extramedullary hematopoiesis in the spleen was elevated in only females of this group. In the kidney, an ameliorating effect of the treatment was observed in the incidence of nephrosis/hyaline cast in males and females of the 2000 ppm group and in females of the 200-ppm group. In the thyroid, increases in follicular hypertrophy were observed in both sexes of the 2000 ppm group and in females of the 200-ppm group. Also, the incidence of interstitial tumor was sporadically high in males of the 2000 ppm group. In conclusion, after given ziram to the F344 rats in diet for a period of 104 weeks, a NOAEL was established for rats at 20 ppm, equal to 0.70 mg/kg/day in males and 0.83 mg/kg/day in females.</t>
  </si>
  <si>
    <t>Maita et al., 1997</t>
  </si>
  <si>
    <t xml:space="preserve">Maita, Keizo; Enomoto, Akiko; Nakashima, Nobuaki; Yoshida, Toshinori; Sugimoto, Kayoko; Kuwahara, Maki; Harada, Takanori. 1997. Chronic toxicity studies with ziram in F344 rats and beagle dogs. Journal of Pesticide Science; 22 (3): 193-207
</t>
  </si>
  <si>
    <t>60-56-0</t>
  </si>
  <si>
    <t>2-Mercapto-1-methylimidazole</t>
  </si>
  <si>
    <t>Methimazole; thiamazole; Tapazole; 1-Methylimidazole-2-thiol; 3-methyl-1H-imidazole-2-thione</t>
  </si>
  <si>
    <t>C4H6N2S</t>
  </si>
  <si>
    <t>CN1C=CN=C1S</t>
  </si>
  <si>
    <t>1N,2N,3N,4N,6N,7N,9N,10Y,11N,13N,15N,16N,17Y,19N,20a(ii)Y,21Y,28n(i)Y</t>
  </si>
  <si>
    <t>0.25</t>
  </si>
  <si>
    <t xml:space="preserve">0, 5, 30, or 180 ppm corresponding to 0, 0.25, 2.5, or 9.0 mg/kg bw/day </t>
  </si>
  <si>
    <t>Survival was poor in the rats of the 180 ppm group and their growth was greatly retarded. Hypertrophy and hyperplasia of the thyroid occurred in rats of the 30 and 180 ppm groups but not in those of the 5 ppm group. In rats of the 30 and 180 ppm groups there was a high incidence of thyroid follicular adenoma and a lower incidence of follicular adenocarcinoma. A follicular adenoma was also found in one rat of the control group and one given 5 ppm methimazole, while one rat in the control group had a follicular adenocarcinoma. Incidence and induction time of neoplasias other than of the thyroid were similar in the treated and control groups. Study author: The no-effect dietary level of methimazole on the thyroids of rats was found to be 5 ppm.</t>
  </si>
  <si>
    <t>Owen et al., 1973</t>
  </si>
  <si>
    <t>Owen, N. V., Worth, H. M., &amp; Kiplinger, G. F. (1973). The effects of long-term ingestion of methimazole on the thyroids of rats. Food and Cosmetics Toxicology, 11(4), 649-653.</t>
  </si>
  <si>
    <t>23282-20-4</t>
  </si>
  <si>
    <t>Nivalenol</t>
  </si>
  <si>
    <t>C15H20O7</t>
  </si>
  <si>
    <t>CC1=CC2C(C(C1=O)O)(C3(C(C(C(C34CO4)O2)O)O)C)CO</t>
  </si>
  <si>
    <t xml:space="preserve">C57BL/6CrSlc SPF </t>
  </si>
  <si>
    <t>0, 6, 12, or 30 mg NIV/kg diet equivalent to approximately 0, 0.66, 1.38, or 3.49 mg/kg bw/day.</t>
  </si>
  <si>
    <t xml:space="preserve">Note: only females tested. Body weight gain was significantly reduced in all mice eating feed containing 6 ppm NIV or more. At the end of the study, the mean terminal body weights of the 30-ppm group were significantly lower than that of the control group. Feed efficiency of the 30-ppm group was significantly reduced from week 7 to 99 compared to controls. The hematological data revealed leucopenia in the 12- and 30-ppm groups accompanied by a slight decrease in lymphocytes, but there was a slightly increased WBC count in the 6-ppm group. Biochemical studies revealed dose-dependent increases in the serum values for ALP and NEFA, the increases being statistically significant at the highest dose level. The value for GOT in the 30-ppm group was significantly increased and those for GPT, AMY, CPK and Ca were significantly decreased compared with the control value. The absolute weights of the liver in the 30-ppm group, and of the kidneys in the 12- and 30-ppm groups were significantly reduced, compared with those of the controls. Among the animals that died during treatment, tumor incidences were higher in the 6 and 12 ppm NIV groups than in the control group and malignant tumors were the predominant cause of death in the 12 and 30 ppm groups. </t>
  </si>
  <si>
    <t>Ohtsubo et al., 1989</t>
  </si>
  <si>
    <t>Ohtsubo, K., Ryu, J. C., Nakamura, K., Izumiyama, N., Tanaka, T., Yamamura, H., Kobayashi, T., &amp; Ueno, Y. (1989). Chronic toxicity of nivalenol in female mice: a 2-year feeding study with Fusarium nivale Fn 2B-moulded rice. Food and chemical toxicology, 27(9), 591-598.</t>
  </si>
  <si>
    <t>102851-06-9</t>
  </si>
  <si>
    <t>Tau-fluvalinate</t>
  </si>
  <si>
    <t>Klartan; [Cyano-(3-phenoxyphenyl)methyl] (2R)-2-[2-chloro-4-(trifluoromethyl)anilino]-3-methylbutanoate</t>
  </si>
  <si>
    <t>C26H22ClF3N2O3</t>
  </si>
  <si>
    <t>CC(C)C(C(=O)OC(C#N)C1=CC(=CC=C1)OC2=CC=CC=C2)NC3=C(C=C(C=C3)C(F)(F)F)Cl</t>
  </si>
  <si>
    <t>Charles River CD 1</t>
  </si>
  <si>
    <t>0, 0.25, 0.5, 1.0, 2.5, 10, or 20 mg/kg bw/day. 0, 0.25, 0.5, 1.0, and 2.5 were given for 2 years and 10 and 20 mg/kg bw/day were given for 17 weeks.</t>
  </si>
  <si>
    <t>Beginning at 2.5 mg/kg bw/day, and seen at all higher doses, clinical signs in both sexes included excessive salivation, pawing, abnormal stance, excessive lacrimation, ruffling and hyperactivity followed by hypoactivity. These signs occurred during the first 3 hours after dosing and subsided by 6 hours. The mean body weights of males and females receiving 10 and 20 mg/kg bw/day were significantly lower than controls beginning at week 1 and continued until they were sacrificed at week 17. At 17 weeks, male body weights were reduced 12.5% and 27% in the 10 and 20 mg/kg bw/day groups, respectively. The reduction in females was 8.1% and 11.2%, respectively. The decrease in body weight coincided with a decrease in food consumption at the two highest doses (10 and 20 mg/kg bw/day). In the 2.5 mg/kg bw/day group, decreased body weight in males presented at week 3 and continued until the end of the study. In females, the decrease in body weight began at week 53. At termination, male body weights decreased 8-13% and females decreased 13-15%. Occasional depressions in body weight in other groups were not considered test substance related. Values for hematology, clinical chemistry, and urinalysis were within normal limits, and there were no changes in any parameter related to dosing or sampling time. Significant differences in means between dose and control groups were infrequent and when they did occur they were sporadic and not considered compound related. At the interim sacrifice’s, organ weights were similar among all groups, except for adrenal weights that were significantly increased in both males at females at 10 and 20 mg/kg bw/day at 13-weeks. At the terminal sacrifice, there were sporadic increases and decreases in relative organ weights. However, they were not of toxicological importance, were not dose related, not relative to both controls and were associated with the reduction in body weight. There were no compound-related gross lesions or microscopic changes at the interim or terminal sacrifices. There was an increased mortality in the male group receiving 20 mg/kg bw/day during the first 17 weeks of the study. Mortality in all other groups were similar to controls. The LOAEL is 2.5 mg/kg bw/day, based on clinical signs (excessive salivation, pawing, abnormal stance, excessive lacrimation, ruffling and hyperactivity followed by hypoactivity) in both sexes. Also decreased body weight in both males and females. The NOAEL is 1.0 mg/kg bw/day.</t>
  </si>
  <si>
    <t>Zoecon, 1982, 1983, 1984, 1990</t>
  </si>
  <si>
    <t>Zoecon Corporation. 1982, 1983, 1984, and 1990. MRID’s 00128334 (1983), 00128335 (1982), 92069048 (1990) and 00150111 (1984). Available from EPA. Write to FOI, EPA, Washington, DC 20460. A summary is available from EPA (IRIS 0281) at http://cfpub.epa.gov/ncea/iris/iris_documents/documents/subst/0281_summary.pdf, from EPA (2017) Tau-fluvalinate. Draft Human Health Risk Assessment for Registration Review and for Establishment of a Tolerance with No U.S. Registrations for Residues in Wine Grapes at https://www.regulations.gov/document/EPA-HQ-OPP-2010-0915-0030, and from  EFSA. Conclusion on the peer review of the pesticide risk assessment of the active substance tau-fluvalinate1. EFSA Journal 2010; 8(7):1645. https://efsa.onlinelibrary.wiley.com/doi/epdf/10.2903/j.efsa.2010.1645</t>
  </si>
  <si>
    <t>137-26-8</t>
  </si>
  <si>
    <t>Thiram</t>
  </si>
  <si>
    <t>Tetramethylthiuram disulfide; Arasan; Thirame; TMTD; Dimethylcarbamothioylsulfanyl N,N-dimethylcarbamodithioate</t>
  </si>
  <si>
    <t>C6H12N2S4</t>
  </si>
  <si>
    <t>CN(C)C(=S)SSC(=S)N(C)C</t>
  </si>
  <si>
    <t xml:space="preserve">0, 0.4, 4, or 40 mg/kg bw/day </t>
  </si>
  <si>
    <t>Both sexes at 40 mg/kg bw/day showed severe toxic signs including nausea, vomiting, salivation, and clonic convulsion and severe anemia within the first 11 weeks of treatment and were all subjected to unscheduled necropsy before the 29th week of treatment. The dogs also showed ophthalmological changes such as fundal hemorrhage, miosis, and desquamation of the retina which were consistent with retinal lesions observed histopathologically. In the 4 mg/kg bw/day group, nausea, vomiting, and salivation were common findings in both sexes and one female showed clonic convulsion from week 37. Parameters including hematocrit, hemoglobin, and erythrocyte count were depressed from week 4 in both sexes treated with 4 or 40 mg/kg bw/day, indicating anemia. Changes in biochemical parameters indicating liver failure were observed from week 4 in the 40 mg/kg bw/day males and later in both sexes dosed with 4 or 40 mg/kg bw/day. Kidney damage was detected in the histopathological examination in two female dogs in each of the 4 and 40 mg/kg bw/day groups. Histological lesions in the central or peripheral nervous system relating to the observed neurological disturbances were not found. It was concluded that no sex difference in response to treatment was demonstrated. Based on the neurological disturbances, anemia and the effects on the liver, the NOAEL was 0.4 mg/kg bw/day. Note: 2-year rat study NOAEL: 5 mg/kg bw/day.</t>
  </si>
  <si>
    <t>Maita et al., 1991</t>
  </si>
  <si>
    <t>Maita, K., Tsuda, S., &amp; Shirasu, Y. (1991). Chronic toxicity studies with thiram in Wistar rats and beagle dogs. Toxicological Sciences, 16(4), 667-686. A discussion of the study is available from JMPR Thiram at https://inchem.org/documents/jmpr/jmpmono/v92pr19.htm and from OECD SIDS Bis(dimethylthiocabamoyl)disulfide at https://hpvchemicals.oecd.org/UI/handler.axd?id=2267cdc9-f15a-4c94-9104-04e909e0d051</t>
  </si>
  <si>
    <t>29232-93-7</t>
  </si>
  <si>
    <t>Pirimiphos-methyl</t>
  </si>
  <si>
    <t xml:space="preserve">4-Dimethoxyphosphinothioyloxy-N,N-diethyl-6-methylpyrimidin-2-amine
</t>
  </si>
  <si>
    <t>C11H20N3O3PS</t>
  </si>
  <si>
    <t>CCN(CC)C1=NC(=CC(=N1)OP(=S)(OC)OC)C</t>
  </si>
  <si>
    <t>Wistar SPF</t>
  </si>
  <si>
    <t>0, 10, 50, or 300 ppm corresponding to 0, 0.5, 2.5, or 15 mg/kg bw/day</t>
  </si>
  <si>
    <t xml:space="preserve">ChE inhibition
</t>
  </si>
  <si>
    <t>JMPR: The only other adverse effect at this dietary concentration was slight anemia in female rats. Only female rat plasma cholinesterase was consistently inhibited (50-65%) at the 50 ppm dietary level. Brain cholinesterase was reduced (&gt; 20%) in males at weeks 26 and 104 at 50 ppm. Slight concurrent plasma cholinesterase inhibition occurred in females at 10 ppm. Brain erythrocyte cholinesterase was not affected at this dietary concentration. Recovery of depressed cholinesterase activity was usually complete following the 8-week withdrawal period. Organ weights and weight ratios, and incidence of gross or histopathological changes were comparable between groups. Tumor incidences in treated groups were generally comparable to incidences in control groups. The NOAEL was 10 ppm, equivalent to 0.5 mg/kg bw/day. EPA IRIS: ChE NOEL=10 ppm (0.5 mg/kg/day); ChE LEL=50 ppm (2.5 mg/kg/day) (inhibition of plasma ChE); Systemic NOEL=300 ppm (15 mg/kg/day) (HDT); Systemic LEL=none</t>
  </si>
  <si>
    <t>Gore at al., 1974</t>
  </si>
  <si>
    <t>Gore, C.W., Griffiths, D. &amp; Phillips, C.E. (1974) Pirimiphos methyl (PP 511): two-year feeding study in the rat. Unpublished report from ICI Industrial Hygiene Research Laboratories. MRID 00080732. Summary is Available from EPA IRIS (1987) Pirimiphos-methyl at http://cfpub.epa.gov/ncea/iris/iris_documents/documents/subst/0257_summary.pdf and JMPR Pirimiphos-methyl at https://inchem.org/documents/jmpr/jmpmono/v92pr16.htm</t>
  </si>
  <si>
    <t>58-89-9</t>
  </si>
  <si>
    <t>Lindane</t>
  </si>
  <si>
    <t>1,2,3,4,5,6-Hexachlorocyclohexane; gamma-Hexachlorocyclohexane</t>
  </si>
  <si>
    <t>C6H6Cl6</t>
  </si>
  <si>
    <t>C1(C(C(C(C(C1Cl)Cl)Cl)Cl)Cl)Cl</t>
  </si>
  <si>
    <t>0, 1, 10, 100, or 400 ppm equal to 0, 0.05, 0.47, 4.8, or 20 mg/kg bw/day for males and 0, 0.06, 0.59, 6.0, or 24 mg/kg bw/day for females. Recovery phase: 26 weeks.</t>
  </si>
  <si>
    <t>The incidence of convulsive episodes was significantly increased in females at 400 ppm.  A treatment-related effect on survival was seen in females at 400 ppm (significant) and males at 100 and 400 ppm (not significant). At 22 months, the rates were 51, 53, 49, 38, and 42% for males and 62, 56, 58, 55, and 31% for females, respectively. No difference in survival rates was seen in animals in the toxicity phase after one year. The body-weight gain of males and females at 400 ppm was reduced during weeks 0-88 of treatment, and the food consumption of animals at this dose was lower during the first three months; water consumption was slightly increased in males at 400 ppm. The absolute and relative weights of the kidney in males and the liver in males and females and the relative weight of the spleen in females were high throughout treatment at 400 ppm, and the absolute brain weight was increased in females. At 100 ppm, the absolute and relative kidney weights were slightly increased in males throughout treatment, and the relative liver weights were increased after 104 weeks only. Macroscopic examination revealed an increased incidence of pale kidneys in males at 100 and 400 ppm after four weeks. Other macroscopic changes at this dose after 104 weeks were increased incidences of large kidneys and large livers in males and swollen spleens in females. A decrease in the number of masses in the pituitary was observed in animals of each sex at 400 ppm. Microscopic changes were seen in the kidneys of males and the livers of males and females. The main changes in the kidneys of males at 400 ppm and to a lesser extent in males at 100 ppm were higher incidences of necrosis, regeneration, and hyaline droplets in proximal tubules after 4 and 26 weeks and higher incidences of hyaline droplets in proximal tubules, papillary mineralization, and interstitial chronic nephritis after 52 and 104 weeks. Hyaline droplets were also observed in males at 10 ppm at weeks 4, 26, and 52 and in males at 1 ppm only at week 26. Microscopy of the liver showed a dose-related increase in periacinar hypertrophy in males and females at 100 and 400 ppm at all sacrifices. Hepatocytic hypertrophy was also observed in a few males at 1 or 10 ppm only after 52 weeks and in a few animals of each sex at 10 ppm after 104 weeks, but the increases were not statistically significant (Table 2). The nonsignificantly increased incidences of liver hypertrophy seen at 1 and 10 ppm are considered not to be adverse. The microscopic changes in the kidney were fully reversible after the recovery period, while those in the liver were partially reversed. There was no treatment-related increase in tumour incidence. Although mortality was &gt; 50% at 24 months, reducing the reliability of a conclusion of lack of carcinogenicity, mortality at 22 months was at or near 50% in animals at doses up to 100 ppm. As this is a toxic dose, lindane was considered not to be carcingenic in this study.The formation of hyaline droplets in the kidneys of males and the associated renal effects are considered not to be toxicologically relevant for humans. Therefore, the NOAEL was 10 ppm, equal to 0.47 mg/kg bw/day, on the basis of increased liver weight and histopathological changes in the liver.</t>
  </si>
  <si>
    <t>Amyes, 1990</t>
  </si>
  <si>
    <t>Amyes, S.J. (1990). Lindane: Combined oncogenicity and toxicity study by dietary administration to Wistar rats for 104 weeks. Unpublished report LSR No. 90/CIL002/0839 from Life Science Research Ltd, United Kingdom. Submitted to WHO by Centre International d'Etudes du Lindane, Brussels, Belgium. Available from JMPR, 1997. Toxicological and Environmental Evaluations: Lindane at http://www.inchem.org/documents/jmpr/jmpmono/v097pr11.htm.</t>
  </si>
  <si>
    <t>88-73-3</t>
  </si>
  <si>
    <t>o-Chloronitrobenzene</t>
  </si>
  <si>
    <t>2-Chloronitrobenzene; 2-Nitrochlorobenzene; Benzene, 1-chloro-2-nitro-</t>
  </si>
  <si>
    <t>C6H4ClNO2</t>
  </si>
  <si>
    <t>ClC1=C(C=CC=C1)[N+](=O)[O-]</t>
  </si>
  <si>
    <t>0, 0.0025, 0.005, 0.025, 0.25, or 5 mg/kg bw/day for 7 months</t>
  </si>
  <si>
    <t>hematopoietic system and liver</t>
  </si>
  <si>
    <t>At 5 mg/kg bw/day, in the hemapoetic system, in the last month of the experiment, there was an increase in the methaemoglobin content in the blood, a decrease of the haemoglobin content, an increase in the reticulocyte count and the presence of Heinz bodies in the erythrocytes. In a liver function test at the same dose level, there was a slight increase in blood alkaline phosphatase. In regards to effects on CNS function, some slowing down of fixation of the positive conditioned reaction and of the development of the differentiation reaction were noted. In the urine, there was a slight increase in bilirubin levels noted. ECHA and EPA HPV NOAEL: 0.25 mg/kg bw/day.</t>
  </si>
  <si>
    <t>Davydova, 1967</t>
  </si>
  <si>
    <t>Davydova, S. G. (1967). A comparison of the properties of nitrochlorobenzene isomers for the determination of their permissible concentrations in water bodies. Hyg Sanit, 32, 161-166. A summary isvailable from ECHA at https://echa.europa.eu/registration-dossier/-/registered-dossier/2002/7/6/2/?documentUUID=ee250887-3d8e-4477-a283-e379488f74fb</t>
  </si>
  <si>
    <t>115-29-7</t>
  </si>
  <si>
    <t>Endosulfan</t>
  </si>
  <si>
    <t>C9H6Cl6O3S</t>
  </si>
  <si>
    <t>C1C2C(COS(=O)O1)C3(C(=C(C2(C3(Cl)Cl)Cl)Cl)Cl)Cl</t>
  </si>
  <si>
    <t>0, 3, 7.5, 15, or 75 ppm equivalent to 0, 0.1, 0.3, 0.6, or 2.9 mg/kg bw/day in males and 0, 0.1, 0.4, 0.7, or 3.8 mg/kg bw/day in females</t>
  </si>
  <si>
    <t>Overall weight gains (weeks 0-104) were 17% lower than the controls in both males and females receiving 75 ppm and 9% lower in rats receiving 15 ppm. The incidence of bilaterally enlarged kidneys was increased in females receiving 75 ppm. The severity appeared to be dose-related. The incidence of severe (marked) glomerulonephrosis was increased in both males and females receiving 75 ppm. In males, the increased incidence at 75 ppm was accounted for by rats that died. In decendents, the incidence combining both males in the main and satellite groups was 10/41, 10/43, 17/46 and 14/46 and 20/46 at 0, 3, 7.5, 15 and 75 ppm. The incidence of aneurysms of the blood vessels was increased in the high-dose males. The NOEL for systemic toxicity is 15 ppm (Male: 0.6 mg/kg-day; Female: 0.7 mg/kg-day).</t>
  </si>
  <si>
    <t>Hack et al., 1995</t>
  </si>
  <si>
    <t>Hack, R., Ebert, E., &amp; Leist, K. H. (1995). Chronic toxicity and carcinogenicity studies with the insecticide endosulfan in rats and mice. Food and chemical toxicology, 33(11), 941-950.</t>
  </si>
  <si>
    <t>87-82-1</t>
  </si>
  <si>
    <t>Hexabromobenzene</t>
  </si>
  <si>
    <t xml:space="preserve">HBB; 1,2,3,4,5,6-Hexabromobenzene
</t>
  </si>
  <si>
    <t>C6Br6</t>
  </si>
  <si>
    <t>BrC1=C(C(=C(C(=C1Br)Br)Br)Br)Br</t>
  </si>
  <si>
    <t>1N,2N,3N,4N,6N,7aY and 7c(ii)Y</t>
  </si>
  <si>
    <t>0, 10, 20, 40, 80, or 160 ppm corresponding to approximately 0, 0.5, 1, 2, 4, or 8 mg/kg bw/day (only males tested)</t>
  </si>
  <si>
    <t>Carboxylesterase induction</t>
  </si>
  <si>
    <t>A statistically significant induction of serum carboxylesterase activity was found above 40 ppm.</t>
  </si>
  <si>
    <t>Mendoza et al., 1977</t>
  </si>
  <si>
    <t>Mendoza, C. E., Vijay, H. M., Shields, J. B., &amp; Laver, G. W. (1977). Effects of hexabromobenzene on the male rat. Toxicology and Applied Pharmacology, 41(1), 127-130. A summary is available from EPA IRIS 161 at https://cfpub.epa.gov/ncea/iris/iris_documents/documents/subst/0161_summary.pdf</t>
  </si>
  <si>
    <t>66841-25-6</t>
  </si>
  <si>
    <t>Tralomethrin</t>
  </si>
  <si>
    <t>[(S)-cyano-(3-phenoxyphenyl)methyl] (1R,3S)-2,2-dimethyl-3-(1,2,2,2-tetrabromoethyl)cyclopropane-1-carboxylate</t>
  </si>
  <si>
    <t>C22H19Br4NO3</t>
  </si>
  <si>
    <t>C(Br)(C(Br)(Br)Br)C1C(C)(C)C1C(=O)OC(C#N)c1cccc(c1)Oc1ccccc1</t>
  </si>
  <si>
    <t>0, 0.75, 3.0, or 12 mg/kg bw/day. Frequency of gavage (5 vs 7 days) is not specified.</t>
  </si>
  <si>
    <t>Food consumption</t>
  </si>
  <si>
    <t>At 12 mg/kg/day, some animals exhibited excessive salivation; occasional uncoordinated involuntary body movements (after 62 weeks); marked decrease in body weight gains (to a greater degree in males than in females); marked increases in food consumption; and a dose-related increase in water consumption. Animals exposed to 3 mg/kg/day showed decreased body weight gains (males only); a slight increase in food consumption; and a dose-related increase in water consumption. These increases in food consumption resulted in a concomitant decreases in food utilization at these dose levels. The increases were more marked in males (more than 30% greater than the controls).</t>
  </si>
  <si>
    <t>Roussel UCLAF, 1984</t>
  </si>
  <si>
    <t>Roussel UCLAF. 1984. MRID No. 00132750, 00137860. Roussel UCLAF. 1983a. MRID No. 00133256. Available from EPA. Write to FOI, EPA, Washington, DC 20460. A summary is available from EPA (IRIS 0385) at http://cfpub.epa.gov/ncea/iris/iris_documents/documents/subst/0385_summary.pdf</t>
  </si>
  <si>
    <t xml:space="preserve">91465-08-6 </t>
  </si>
  <si>
    <t>lambda-Cyhalothrin</t>
  </si>
  <si>
    <t>Karate; Icon; [(R)-cyano-(3-phenoxyphenyl)methyl] (1S,3S)-3-[(Z)-2-chloro-3,3,3-trifluoroprop-1-enyl]-2,2-dimethylcyclopropane-1-carboxylate</t>
  </si>
  <si>
    <t>C23H19ClF3NO3</t>
  </si>
  <si>
    <t>CC1(C(C1C(=O)OC(C#N)C2=CC(=CC=C2)OC3=CC=CC=C3)C=C(C(F)(F)F)Cl)C</t>
  </si>
  <si>
    <t>0, 0.1, 0.5, or 3.5 mg/kg bw/day</t>
  </si>
  <si>
    <t>At the highest dose, ataxia and muscle tremors with the occasional instance of convulsions, as well as vomiting were observed on several occasions throughout the study. The signs were observed from the first week of treatment onwards and usually occurred within 3–7 h after dosing. In general, males showed a higher frequency and severity of observations and one dog in this group was killed for humane reasons during week 46. The clinical signs were not accompanied by histopathological lesions of the nervous system. From the start of treatment, a dose-dependent increased incidence in liquid faeces was observed in the groups at 0.5 and 3.5 mg/kg bw/day. The passing of fluid faeces was not accompanied by histopathological lesions of the alimentary tract. Other pyrethroids produce this effect, which may represent a consequence of the gastrointestinal equivalent of paraesthesia in the skin (Ray &amp; Fry, 2006). Body weight and food consumption were not affected by treatment. There were no toxicologically significant effects on haematological and clinical chemistry parameters. Slight increases in relative liver weight (up to 17%) at the highest dose were not accompanied by increases in liver enzyme activity in plasma or histopathological changes and were not considered to be toxicologically significant. On the basis of the neurotoxic effects observed at 3.5 mg/kg bw/day, the NOAEL for systemic effects was 0.5 mg/kg bw/day. On the basis of the increased incidence of liquid faeces the NOAEL for local gastrointestinal effects was 0.1 mg/kg bw/day.</t>
  </si>
  <si>
    <t>Hext et al., 1986</t>
  </si>
  <si>
    <t xml:space="preserve">Hext, P.M., Brammer, A., Chalmers, D.T., Chart, I.S., Gore, C.W., Pate, I. &amp; Banham, P.B. (1986) PP321: 1-year oral dosing in dogs. Unpublished report No. CTL/P/1316 from Central Toxicology Laboratory,  Macclesfield, England. Submitted to WHO by Syngenta Crop Protection AG. Available from JMPR (2007). G. Wolterink&amp; D. Ray. Lambda-cyhalothrin at https://apps.who.int/pesticide-residues-jmpr-database/Document/121 </t>
  </si>
  <si>
    <t>133305-88-1</t>
  </si>
  <si>
    <t>Eprinomectin</t>
  </si>
  <si>
    <t xml:space="preserve">Representative structure and MW is for Eprinomectin component B1a as not less than 90% of eprinomectin is B1a. 4"-deoxy-4"-epiacetylamino-
avermectin B1; N-[(2S,3R,4S,6S)-6-[(2S,3S,4S,6R)-6-[(1'R,2R,3S,4'S,6S,8'R,10'E,12'S,13'S,14'E,16'E,20'R,21'R,24'S)-2-[(2S)-butan-2-yl]-21',24'-dihydroxy-3,11',13',22'-tetramethyl-2'-oxospiro[2,3-dihydropyran-6,6'-3,7,19-trioxatetracyclo[15.6.1.14,8.020,24]pentacosa-10,14,16,22-tetraene]-12'-yl]oxy-4-methoxy-2-methyloxan-3-yl]oxy-4-methoxy-2-methyloxan-3-yl]acetamide. </t>
  </si>
  <si>
    <t>C50H75NO14</t>
  </si>
  <si>
    <t>CCC(C)C1C(C=CC2(O1)CC3CC(O2)CC=C(C(C(C=CC=C4COC5C4(C(C=C(C5O)C)C(=O)O3)O)C)OC6CC(C(C(O6)C)OC7CC(C(C(O7)C)NC(=O)C)OC)OC)C)C</t>
  </si>
  <si>
    <t xml:space="preserve">0, 0.5, 1, or 2 mg/kg bw/day
</t>
  </si>
  <si>
    <t xml:space="preserve">The only clinical sign attributable to treatment was mydriasis in dogs at the high dose. One animal at this dose became less active, with salivation and ataxia progressing to lateral recumbency. Histopathological examination showed very slight focal degeneration of one to three neurons per dog in the pons area and/or the cerebellar nuclei in three of eight dogs at the high dose. This degenerative change was characterized by neuronal enlargement resulting from increased eosinophilic, vacuolated cytoplasm with nuclear displacement, and was not seen in other treated dogs or controls.  The NOEL was 1 mg/kg bw per day on the basis of mydriasis and focal neuronal degeneration in the brain. </t>
  </si>
  <si>
    <t>Kloss et al., 1994</t>
  </si>
  <si>
    <t>Kloss, M.W., Bagdon, W.J. &amp; Gordon, L.R. (1994) L-653,648: Fifty-three-week oral toxicity study in dogs. Unpublished report (study no. TT #92-116-0) from Merck Research Laboratories, West Point, Pennsylvania, USA. Submitted to WHO by MSD Sharp &amp; Dohme GmbH, Haar, Germany. Available from JECFA (1998) Toxicological evaluation of certain veterinary drug residues in food. WHO Food Additive Series: 31 at http://www.inchem.org/documents/jecfa/jecmono/v041je02.htm</t>
  </si>
  <si>
    <t>32536-52-0</t>
  </si>
  <si>
    <t>Octabromodiphenyl ether</t>
  </si>
  <si>
    <t xml:space="preserve">1,2,3,4-Tetrabromo-5-(2,3,4,5-tetrabromophenoxy)benzene. The commercial octabromodiphenyl ether contained approximately 9% hexabromodiphenylether, 45% heptabromoether, 31% octabromodipehyl ether, and 13% nonabromodiphenyl ether.
</t>
  </si>
  <si>
    <t>C12H2Br8O</t>
  </si>
  <si>
    <t>C1=C(C(=C(C(=C1Br)Br)Br)Br)OC2=C(C(=C(Br)C(=C2)Br)Br)Br</t>
  </si>
  <si>
    <t>1N,2N,3N,4N,6N,7aY,8dY</t>
  </si>
  <si>
    <t xml:space="preserve">High-dose series of 0, 6.25, 12.5, or 25 umol/kg bw/day (equivalent to 0, 5.01, 10.02, or 20.04 mg/kg bw/day, respectively) and the low-dose series of 0, 0.78, 1.56, or 3.13 umol/kg bw/day (equivalent to 0, 0.62, 1.25, or 2.51 mg/kg bw/day, respectively). </t>
  </si>
  <si>
    <t xml:space="preserve">Liver enzyme induction occurred at all dose levels, and some of these changes were persistent, lasting for 30-60 days after the cessation of treatment. No histologic liver abnormalities were observed in rats administered the low-dose series. Note: a teratogenicity study in rabbits that tested more parameters of toxicity produced a NOAEL of 2 mg/kg bw/day and a LOAEL of 5 mg/kg bw/day; basically the same as this study. Effects included an increase in liver weight and a decrease in bodyweight at 15 mg/kg bw/day, early deliveries at 5 and 15 mg/kg bw/day, and slight fetal toxicity at 5 and 15 mg/kg bw/day. </t>
  </si>
  <si>
    <t>Carlson, 1980</t>
  </si>
  <si>
    <t>Carlson, G. P. (1980). Induction of xenobiotic metabolism in rats by brominated diphenyl ethers administered for 90 days. Toxicology Letters, 6(3), 207-212. A summary is available from EPA (IRIS 0180) at https://cfpub.epa.gov/ncea/iris/iris_documents/documents/subst/0180_summary.pdf</t>
  </si>
  <si>
    <t>83-79-4</t>
  </si>
  <si>
    <t>Rotenone</t>
  </si>
  <si>
    <t>C23H22O6</t>
  </si>
  <si>
    <t>COc1cc2OC[C@H]3Oc4c5C[C@@H](Oc5ccc4C(=O)[C@H]3c2cc1OC)C(C)=C</t>
  </si>
  <si>
    <t>Charles River F344</t>
  </si>
  <si>
    <t>0, 7.7, 37.5, or 75 ppm corresponding to 0, 0.375, 1.88, or 3.75 mg/kg bw/day</t>
  </si>
  <si>
    <t>No significant effect on mortality was noted in the control or treated groups . Male rats showed no statistically significant difference in body weight or cumulative weight gain until approximately week 68 in the mid-dose and high-dose groups when compared to the controls. At termination, males showed a 7% decrease in body weight in the mid-dose group and a 15% decrease in the high-dose group compared to the control group . Males also exhibited a 10% and 20% decrease in the cumulative weight gain at week 104 for the mid- and high-dose groups, respectively . Females in the mid- and high-dose groups had statistically significant decreases in body weight throughout the study. For terminal body weights, females had decreases of 24% in the mid-dose and 42% in the high-dose group compared to control group . Cumulative weight gain was also significantly lower between control and treated females ranging from a 31% decrease in the mid-dose group to a 55% decrease in the high-dose group. While no significant difference in food consumption was noted in the male rats, females in the mid- and high-dose groups exhibited statistically significant decreases compared to the control group throughout the study. This decrease was on average 9% and 21% less, respectively .</t>
  </si>
  <si>
    <t>Tisdel, 1985</t>
  </si>
  <si>
    <t>Tisdel, M. (1985) Chronic Toxicity Study of Rotenone in Rats: Final Report: Study No. 6115-100. Unpublished study prepared by Hazleton Laboratories. Americas, Inc. 1222 p. MRID 00156739. Available from EPA (2006) Rotenone: Decisions on Critical Effects and Endpoint Selection results of the Meeting of the HED Hazard Science Policy Council at https://www.regulations.gov/document/EPA-HQ-OPP-2005-0494-0003 and from EPA (1987) Review of Studies Submitted to Support Registration of Rotenone at http://www3.epa.gov/pesticides/chem_search/cleared_reviews/csr_PC-071003_22-Dec-87_010.pdf</t>
  </si>
  <si>
    <t>33089-61-1</t>
  </si>
  <si>
    <t>Amitraz</t>
  </si>
  <si>
    <t>N'-(2,4-dimethylphenyl)-N-[(2,4-dimethylphenyl)iminomethyl]-N-methylmethanimidamide</t>
  </si>
  <si>
    <t>C19H23N3</t>
  </si>
  <si>
    <t>CC1=CC(=C(C=C1)/N=C/N(/C=N/C2=C(C=C(C=C2)C)C)C)C</t>
  </si>
  <si>
    <t>1N,2N,3g(xvii)Y</t>
  </si>
  <si>
    <t>0, 0.1, 0.25, or 1 mg/kg bw/day</t>
  </si>
  <si>
    <t>CNS depression</t>
  </si>
  <si>
    <t>All eight animals given 1 mg/kg bw per day showed signs of slight central nervous system depression 3 h after dosing on days 1 and 2, but all appeared normal by the following morning. On both days, one dog had a slightly subnormal temperature (38.3°C) at 3 h, which had returned to normal (38.7°C) by 24 h. Subsequently, all of the animals in this group appeared clinically normal, apart from one bitch that was slightly hypothermic 3 h after dosing during weeks 52 and 79. The NOAEL was 0.25 mg/kg bw per day on the basis of central nervous system depression.</t>
  </si>
  <si>
    <t>Morgan et al., 1973</t>
  </si>
  <si>
    <t>Morgan, H.E., Patton, D.S.G. &amp; Turnbull, G.J. (1973) BTS 27 419: Two-year oral toxicity study in dogs. Unpublished report No. TX 73035 from The Boots Company Ltd, Nottingham, United Kingdom. Submitted to WHO by Schering Agrochemicals Ltd. MRID No. 00030493, 00040856. Available from EPA IRIS 0334 at https://cfpub.epa.gov/ncea/iris/iris_documents/documents/subst/0334_summary.pdf and from JMPR Amitraz at https://inchem.org/documents/jmpr/jmpmono/v098pr02.htm</t>
  </si>
  <si>
    <t>21725-46-2</t>
  </si>
  <si>
    <t>Cyanazine</t>
  </si>
  <si>
    <t>2-[[4-Chloro-6-(ethylamino)-1,3,5-triazin-2-yl]amino]-2-methylpropanenitrile</t>
  </si>
  <si>
    <t>C9H13ClN6</t>
  </si>
  <si>
    <t>C(NC1=NC(=NC(=N1)Cl)NC(C#N)(C)C)C</t>
  </si>
  <si>
    <t>0, 1, 5, 25, or 50 mg/kg equivalent to 0, 0.040, 0.198, 0.985, or 2.06 mg/kg bw/day for males and 0, 0.053, 0.259, 1.37, or 2.81 mg/kg bw/day for females</t>
  </si>
  <si>
    <t>A significant increase in the incidence of hyperactivity was observed in males receiving 25 mg/kg of feed (40%) and 50 mg/kg of feed (58%) compared with controls (20%), but no hyperactivity was observed in females. The incidence of palpable masses was significantly increased for females at the highest dose, and the median time to first observed mass was decreased compared with controls. Mean body weights and body-weight gains were significantly depressed during the first year of the study in males receiving 50 mg/kg of feed (up to 18%) and females receiving 25 or 50 mg/kg of feed (about 20%). A significant  increase in the incidence of extramedullary haematopoiesis of the spleen was observed in males in the highest dose group, and there was a significant trend for granulocytic hyperplasia of the bone marrow. In highest-dose females, sciatic nerve demyelinization was increased, with a positive dose trend.</t>
  </si>
  <si>
    <t>Bogdanfy, 1990</t>
  </si>
  <si>
    <t>Bogdanfy MS (1990) Combined chronic toxicity/oncogenicity study with cyanazine in rats.
Unpublished report prepared by Haskell Laboratory and submitted to the US Environmental Protection Agency by E.I. duPont de Nemours Company. Study No. 23-90, 11 May 1990; MRID No. 415099-02. A summary is available from WHO/SDE/WSH/03.04/60: Cyanazine in Drinking-water at https://cdn.who.int/media/docs/default-source/wash-documents/wash-chemicals/cyanazine.pdf?sfvrsn=d92f7be6_4</t>
  </si>
  <si>
    <t>52-68-6</t>
  </si>
  <si>
    <t xml:space="preserve">Metrifonate </t>
  </si>
  <si>
    <t>2,2,2-Trichloro-1-dimethoxyphosphorylethanol; Trichlorphon; Trichlorfon; Metriphonate; Chlorophos; Bilarcil</t>
  </si>
  <si>
    <t>C4H8Cl3O4P</t>
  </si>
  <si>
    <t>COP(=O)(C(C(Cl)(Cl)Cl)O)OC</t>
  </si>
  <si>
    <t xml:space="preserve"> 0, 0.2, 1.0, or 5.0 mg/kg bw for six days a week during the ten year testing period. Dosing schedule (6/7) adjusted dose levels are 0, 0.17, 0.85, or 4.3 mg/kg bw/day.</t>
  </si>
  <si>
    <t>Multiple (decreased cholinesterase activity)</t>
  </si>
  <si>
    <t>EPA LOEL: 0.2 mg/kg bw/day, EPA NOAEL: 0.2 mg/kg bw/day. At the levels tested, the compound did not induce any increases in tumor incidence over controls nor were there any pre-neoplastic lesions reported that could be associated with the administration of trichlorfon. The LOEL was 0.2 mg/kg/day based on findings of decreased plasma (39% females, no decrease in males), red cell (30% males, no change in females) and brain (22% males, no change in females) cholinesterase activity levels. At the highest dose tested (5.0 mg/kg/day), there was a decrease in body weight for both sexes (6 to 33%) and anemia as characterized by decreases in erythrocyte, hemoglobin and hematocrit values. At this same dose level, transitory signs of cholinesterase inhibition were observed in females during the first month of the study. These consisted of pupillary constriction, muscle fasciculation and diarrhea.</t>
  </si>
  <si>
    <t>Griffin, 1988</t>
  </si>
  <si>
    <t>Griffin, T. (1988) Safety Evaluation and Tumorigenesis of Trichlorfon in Rhesus Monkeys: A Ten Year Study: Study No. 800108. Unpublished study prepared by White Sands Research Center. MRID 40776001. Available from EPA (2006) Reregistration Eligibility Decision for Trichlorfon at https://archive.epa.gov/pesticides/reregistration/web/pdf/trichlorfon_red.pdf and EPA (1997) Reregistration EligibilityDecision(RED) Trichlorfon at https://www3.epa.gov/pesticides/chem_search/reg_actions/reregistration/red_PC-057901_1-Jan-97.pdf</t>
  </si>
  <si>
    <t>100-00-5</t>
  </si>
  <si>
    <t>Benzene, 1-chloro-4-nitro-</t>
  </si>
  <si>
    <t>4-Chloronitrobenzene; p-Chloronitrobenzene</t>
  </si>
  <si>
    <t>ClC1=CC=C(C=C1)[N+](=O)[O-]</t>
  </si>
  <si>
    <t>0.1</t>
  </si>
  <si>
    <t xml:space="preserve">0, 0.1, 0.7, or 5.0 mg/kg bw/day 
</t>
  </si>
  <si>
    <t>Statistically significant increases in blood methemoglobin concentrations were observed in the high-dose group beginning at 6 months and in mid-dose group beginning at 10 months; significant elevations were maintained in these groups at all subsequent time points. Slight, but statistically significant anemia, evidenced by reduced Hgb, Hct, and erythrocyte counts, was observed in both sexes at the high dose from 6−18 months. At 24 months, indices of anemia in males at the high dose were not statistically different from the control values; the authors indicated that mean control values were abnormally low because of anemia in three control males. At 24 months, erythrocyte and Hgb counts were still significantly reduced in the high-dose females. Reticulocytes in both sexes and platelet counts in females were significantly elevated at the high dose at 12 and 18 months and are indicative of anemic compensation. Animals at the high dose had elevated spleen weights and a slight increase in incidence and/or severity of hemosiderin accumulation.</t>
  </si>
  <si>
    <t>Bio/dynamics Inc., 1985.</t>
  </si>
  <si>
    <t>Bio/dynamics Inc., 1985. A chronic oral gavage study in rats with p-nitrochlorobenzene. Technical Report No. 86940000678 (Monsanto). A description of the study is available from Superfund Health Risk Technical Support Center, National Center for Environmental Assessment, Office of Research and Development, U.S. EPA, 2005. Provisional Peer-Reviewed Toxicity Values for p-Chloronitrobenzene at https://hhpprtv.ornl.gov/issue_papers/Chloronitrobenzenep.pdf</t>
  </si>
  <si>
    <t>300-76-5</t>
  </si>
  <si>
    <t>Naled</t>
  </si>
  <si>
    <t xml:space="preserve">(1,2-Dibromo-2,2-dichloroethyl) dimethyl phosphate
</t>
  </si>
  <si>
    <t>C4H7Br2Cl2O4P</t>
  </si>
  <si>
    <t>COP(=O)(OC)OC(C(Cl)(Cl)Br)Br</t>
  </si>
  <si>
    <t xml:space="preserve">0, 0.2, 2, or 10 mg/kg bw/day
</t>
  </si>
  <si>
    <t xml:space="preserve">Brain cholinesterase was inhibited approximately 24 and 60% in both male and female rats receiving dose levels of 2 and 10 mg/kg bw/day, respectively. Also there was a slight inhibition of red blood cell cholinesterase and moderate inhibition of plasma cholinesterase at 10 mg/kg bw/day.
</t>
  </si>
  <si>
    <t>Chevron Chemical Company, 1984</t>
  </si>
  <si>
    <t xml:space="preserve">Chevron Chemical Company. 1984. MRID No. 00128701, 00141784, 40418901. Available from EPA. Write to FOI, EPA, Washington, DC 20460. Summary is available from EPA (IRIS 0175) at https://cfpub.epa.gov/ncea/iris/iris_documents/documents/subst/0175_summary.pdf
</t>
  </si>
  <si>
    <t>95-94-3</t>
  </si>
  <si>
    <t>1,2,4,5-Tetrachlorobenzene</t>
  </si>
  <si>
    <t>Benzene tetrachloride</t>
  </si>
  <si>
    <t>C6H2Cl4</t>
  </si>
  <si>
    <t>c1c(c(cc(c1Cl)Cl)Cl)Cl</t>
  </si>
  <si>
    <t>0, 0.5, 5.0, 50, or 500 ppm. Original article: 0.034-34 mg/kg bw/day for the male and 0.042-41 mg/kg bw/day for the female rats. According to EPA, 5.0 ppm=0.34 mg/kg bw/day and 50 ppm=3.4 mg/kg bw/day.</t>
  </si>
  <si>
    <t>Dose-related increases in the frequency and severity of kidney lesions for male rats were observed at 1,2,4,5-TCB dose levels of 5.0 ppm and greater. The severity of effects was considered significant only at the 50 and 500 ppm levels because of a high incidence of mild kidney lesions in the controls. Liver lesions were observed for female rats at 500 ppm. The dose of 500 ppm 1,2,4,5-TCB caused significant increases in liver and kidney weights of male and female rats. Levels of serum cholesterol were elevated in rats of both sexes fed diets containing 500 ppm 1,2,4,5-TCB. Hepatic microsomal aniline hydroxylase and aminopyrine demethylase activities were increased in male rats treated with 1,2,4,5-TCB at the two highest dose levels. Significant increases in these two parameters were only observed in females fed the TCB at 500 ppm. Significant decreases in hemoglobin and hematocrit values were also noted at 500 ppm.</t>
  </si>
  <si>
    <t>Chu et al., 1984</t>
  </si>
  <si>
    <t>Chu, I., Villeneuvel, D. C., Valli, V. E., &amp; Secours, V. E. (1984). Toxicity of 1, 2, 3, 4-, 1, 2, 3, 5-and 1, 2, 4, 5-Tetrachlorobenzene in the Rat: Results of a 90-Day Feeding Study. Drug and Chemical Toxicology, 7(2), 113-127. Available from EPA (IRIS 0107) at https://cfpub.epa.gov/ncea/iris/iris_documents/documents/subst/0107_summary.pdf</t>
  </si>
  <si>
    <t>1646-88-4</t>
  </si>
  <si>
    <t>Aldoxycarb</t>
  </si>
  <si>
    <t xml:space="preserve">Aldicarb sulfone; Sulfocarb; [(E)-(2-methyl-2-methylsulfonylpropylidene)amino] N-methylcarbamate; 7,7-Dimethyl-4-oxa-8-thia-2,5-diazanon-5-en-3-one 8,8-dioxide </t>
  </si>
  <si>
    <t>C7H14N2O4S</t>
  </si>
  <si>
    <t>CC(C)(/C=N/OC(=O)NC)S(=O)(=O)C</t>
  </si>
  <si>
    <t>0, 5, 25, or 100 ppm equivalent to 0, 0.11, 0.58, or 2.21 mg/kg bw/day.</t>
  </si>
  <si>
    <t>Brain cholinesterase activity at study termination showed statistically significant inhibition in high-dose males (24% inhibition of control value) and mid- and high-dose females (19-23% inhibition of control). Statistically significant inhibition of plasma cholinesterase was observed in males at all doses tested (20-80%inhibition of control value) and at the mid- and high-doses in females (40-72% inhibition of control value) at all test intervals. Red blood cell cholinesterase was also significantly inhibited in high-dose males and females (25-36% inhibition of concurrent control value) and in mid-dose females (up to 22%). However, at the low dose, the effect was marginal on plasma ChE in males (mean value is 25%), and insignificant in females; no significant effect on red blood cells ChE was noted at this dose in either sex. The NOAEL for systemic toxicity is 5 ppm (0.11 mg/kg-day).</t>
  </si>
  <si>
    <t>Union Carbide Agricultural Products Company, 1987</t>
  </si>
  <si>
    <t>Union Carbide Agricultural Products Company. 1987. MRID No. 40259901. Available from EPA IRIS 0312 at https://cfpub.epa.gov/ncea/iris/iris_documents/documents/subst/0312_summary.pdf</t>
  </si>
  <si>
    <t>35691-65-7</t>
  </si>
  <si>
    <t>1,2-Dibromo-2,4-dicyanobutane</t>
  </si>
  <si>
    <t>Bromothalonil; Methyldibromoglutaronitrile; 2-Bromo-2-(bromomethyl)pentanedinitrile</t>
  </si>
  <si>
    <t>C6H6Br2N2</t>
  </si>
  <si>
    <t>C(CC(CBr)(C#N)Br)C#N</t>
  </si>
  <si>
    <t>0, 10, 100, or 4,000 ppm equivalent to 0, 0.288, 3.1, or 102 mg/kg bw/day in males and 0, 0.331, 3.11, or 119 mg/kg bw/day in females for 3 months followed by 3 months of recovery for some animals</t>
  </si>
  <si>
    <t>Treatment-related effects of were seen in the high dose group in both sexes. One male was euthanized in extremis on Day 40. There were decreases in food consumption and body weights. Changes were observed in hematology, clinical chemistry, urological parameters, gross and microscopic pathology. In addition, hypertrophy/ hyperplasia was observed in the thyroid gland, axonal degeneration was seen in the brain and spinal cord, anemia
triggered bone marrow responses, and seminiferous tubule degeneration was seen in the testis of male dogs. After the 3-month recovery period, a less severe form of axonal degeneration was seen. The LOEL for females was 3.11 mg/kg/day (100 ppm) based on clinical signs of diarrhea and emesis and the LOEL for males was 102 mg/kg/day.</t>
  </si>
  <si>
    <t>Wolfe et al., 1980, 1990</t>
  </si>
  <si>
    <t xml:space="preserve">Wolfe, G.W.; Dewey, J.M.; Weatherholtz, W.M.; et al. (1980) Thirteen-Week Subchronic Dietary Administration in Dogs: Tektamer(R) 38: Project No. 994-124. Final report; prepared by Hazleton Laboratories America, Inc. Unpublished study; 130 p. MRID 00055027. &amp; Wolfe, G.; Weatherholtz, W.; Alsakar, R.; et al. (1990) Calgon Corp. Phase 3 Reformat of MRID 00055027. Thirteen-Week Subchronic Dietary Administration in Dogs Tektamer 38: Project No. 994-124. Prepared by Hazleton Laboratories America, Inc. 133 p. MRID 92199020. Summaries are available from EPA (1996) Reregistration Eligibility Decision (RED) Dibromodicyanobutane at https://www3.epa.gov/pesticides/chem_search/reg_actions/reregistration/red_PC-111001_1-Jun-96.pdf </t>
  </si>
  <si>
    <t>76-44-8</t>
  </si>
  <si>
    <t>Heptachlor</t>
  </si>
  <si>
    <t>C10H5Cl7</t>
  </si>
  <si>
    <t>C1=CC(C2C1C3(C(=C(C2(C3(Cl)Cl)Cl)Cl)Cl)Cl)Cl</t>
  </si>
  <si>
    <t>CF White</t>
  </si>
  <si>
    <t>0, 1.5, 3.0, 5.0, 7.0, or 10.0 ppm corresponding to approximately 0, 0.075, 0.15, 0.25, 0.35, or 0.5 mg/kg bw/day</t>
  </si>
  <si>
    <t>Lesions in the liver were limited to 7 ppm and above and were characteristic of chlorinated hydrocarbons (that is, hepatocellular swelling and peripheral arrangements of the cytoplasmic granules of cells of the central zone of the liver lobules). The NOEL for the lesions was 5 ppm and the LEL was 7 ppm. The NOEL for increased liver-to-body weight for males only was 3 ppm and the LEL was 5 ppm.</t>
  </si>
  <si>
    <t>Velsicol Chemical, 1955</t>
  </si>
  <si>
    <t xml:space="preserve">Velsicol Chemical Corporation. 1955. MRID No. 00062599. Available from EPA. Write to
FOI, EPA, Washington, DC 20460. Available from EPA (IRIS 0243) at https://cfpub.epa.gov/ncea/iris/iris_documents/documents/subst/0243_summary.pdf and from EPA (1992) Reregistration Eligibility Document Heptachlor at https://archive.epa.gov/pesticides/reregistration/web/pdf/heptachlor.pdf </t>
  </si>
  <si>
    <t>104987-11-3</t>
  </si>
  <si>
    <t xml:space="preserve">Tacrolimus </t>
  </si>
  <si>
    <t>C44H69NO12</t>
  </si>
  <si>
    <t>CC1CC(C2C(CC(C(O2)(C(=O)C(=O)N3CCCCC3C(=O)OC(C(C(CC(=O)C(C=C(C1)C)CC=C)O)C)C(=CC4CCC(C(C4)OC)O)C)O)C)OC)OC</t>
  </si>
  <si>
    <t>0, 0.3, 1, or 3 mg/kg bw/day</t>
  </si>
  <si>
    <t>Signs of toxicity were evident in the form of reduced bodyweight gain in both sexes receiving 3.0 mg/kg/day and for males receiving 1 mg/kg/day. For males receiving 3.0 mg/kg/day, there was a reduction in the efficiency of food utilization. An increase in mortality for males at 3.0 mg/kg/day was accompanied by pathological findings of minimal adipose tissue and fur staining, evidence of dysfunctional testes/epididymides, prostate glands and seminal vesicles. Males and females at 3.0 mg/kg/day also demonstrated reduced islets of Langerhans and increased basophilia and cellularity of islets. The no-effect level was considered to be 0.3 mg/kg/day in both sexes. In addition, 1 mg/kg/day was a no-effect level for females only.</t>
  </si>
  <si>
    <t>Sandoz, 2018</t>
  </si>
  <si>
    <t xml:space="preserve">Sandoz (2018) Product Monograph for Sandoz Tacrolimus (Tacrolimus immediate release capsules). Available from Sandoz at https://www.sandoz.ca/sites/www.sandoz.ca/files/Tacrolimus%20Cap%20Product%20Monograph.pdf </t>
  </si>
  <si>
    <t>116355-83-0</t>
  </si>
  <si>
    <t>Fumonisin B1</t>
  </si>
  <si>
    <t>(2S)-2-[2-[(5R,6R,7S,9S,11R,16R,18S,19S)-19-amino-6-[(3S)-3,4-dicarboxybutanoyl]oxy-11,16,18-trihydroxy-5,9-dimethylicosan-7-yl]oxy-2-oxoethyl]butanedioic acid</t>
  </si>
  <si>
    <t>C34H59NO15</t>
  </si>
  <si>
    <t>CCCCC(C)C(OC(=O)CC(CC(O)=O)C(O)=O)C(CC(C)CC(O)CCCCC(O)CC(O)C(C)N)OC(=O)CC(CC(O)=O)C(O)=O</t>
  </si>
  <si>
    <t>1N,2N,3N,4N,6d(iv)Y</t>
  </si>
  <si>
    <t>F344/N Nctr BR</t>
  </si>
  <si>
    <t>0, 5, 15, 50, or 150 ppm (males) or 0, 5, 15, 50, or 100 ppm (females) equivalent to 0, 0.25, 0.8, 2.5, or 7.5 mg/kg bw/day in males and 0, 0.3, 0.9, 3.0, or 6.0 mg/kg bw/day in females</t>
  </si>
  <si>
    <t>Renal tubule epithelial cell proliferation was increased consistently in 50 and 150 ppm male rats at 6, 10, 14, and 26 weeks and marginally in 100 ppm females. Clear evidence of renal ademonas and carcinomas/ serine threonine phosphatase inhibitor. The ratios of urinary sphinganine to sphingosine for 15, 50, and 150 ppm males increased after 10 weeks and for 5 ppm males at 10 and 26 weeks. The sphinganine/sphingosine ratios in the urine of 50 and 100 ppm females increased after 10 weeks of exposure. The sphinganine/sphingosine ratios increased in kidney tissue of 15, 50, and 150 ppm males at 6, 10, and 14 weeks and also increased in 50 and 150 ppm males at 2 years. The kidney tissue sphinganine/sphingosine ratios increased in 50 and 100 ppm females at 6, 14, and 26 weeks and at 2 years. Liver sphinganine/sphingosine ratios were unchanged in males at 6, 10, 14, and 26 weeks, while they increased in 100 ppm females at 6, 10, and 14 weeks. The ratios of kidney weights to brain and body weights were significantly less for 50 and 150 ppm males at 6, 10, 14, and 26 weeks and for 50 and 150 ppm males at 2 years. At 2 years, the incidence of renal tubule adenoma in 150 ppm males was significantly greater than that in the controls, and the incidences in males occurred with a positive trend. The incidences of renal tubule carcinoma and renal tubule adenoma or carcinoma (combined) were significantly increased in the 50 and 150 ppm males; these neoplasms also occurred with positive trends. At 2 years, incidences of focal renal tubule epithelial hyperplasia were significantly greater than those in the controls in 50 and 150 ppm males. Renal tubule epithelial hyperplasia also occurred in exposed groups of females, but the incidences were not significantly different from those in the controls.</t>
  </si>
  <si>
    <t>NTP(1999) Carcinogenicity study of Fumonisin B1 in F344Rats and B6C3F Mice TR 496. Available from NTP at http://ntp.niehs.nih.gov/ntp/htdocs/lt_rpts/tr496.pdf &amp; Howard, P. C., Eppley, R. M., Stack, M. E., Warbritton, A., Voss, K. A., Lorentzen, R. J., ... &amp; Bucci, T. J. (2000). Carcinogenicity of fumonisin B1 in a two-year bioassay with Fischer 344 rats and B6C3F1 mice. JSM Mycotoxins, 1999(Suppl2), 45-54.</t>
  </si>
  <si>
    <t>51481-10-8</t>
  </si>
  <si>
    <t>Deoxynivalenol</t>
  </si>
  <si>
    <t>C15H20O6</t>
  </si>
  <si>
    <t>CC1=C[C@@H]2[C@]([C@@H](C1=O)O)([C@]3(C[C@H]([C@H]([C@@]34CO4)O2)O)C)CO</t>
  </si>
  <si>
    <t>0, 1, 5, or 10 ppm equivalent to 0, 0.1 0.5, or 1.1 mg/kg bw/day for males and 0, 0.1, 0.7, or 1.6 mg/kg bw/day for females</t>
  </si>
  <si>
    <t>There was a statistically significant, dose-related decrease in the incidences of preneoplastic and neoplastic lesions in the liver and in that of non-neoplastic lesions affecting large islets of the pancreas. In the liver, this negative trend probably resulted from the known positive correlation between body weight and the appearance of spontaneous hepatic neoplasms in this strain of mouse.</t>
  </si>
  <si>
    <t>Iverson et al., 1995</t>
  </si>
  <si>
    <t xml:space="preserve">Iverson, F., Armstrong, C., Nera, E., Truelove, J., Fernie, S., Scott, P., ... &amp; Gunner, S. (1995). Chronic feeding study of deoxynivalenol in B6C3F1 male and female mice. Teratogenesis, carcinogenesis, and mutagenesis, 15(6), 283-306. </t>
  </si>
  <si>
    <t>56-35-9</t>
  </si>
  <si>
    <t>Tributyltin oxide</t>
  </si>
  <si>
    <t>TBTO; Bis(tributyltin) oxide; Hexabutyldistannoxane; Tributyl(tributylstannyloxy)stannane</t>
  </si>
  <si>
    <t>C24H54OSn2</t>
  </si>
  <si>
    <t>CCCC[Sn](CCCC)(CCCC)O[Sn](CCCC)(CCCC)CCCC</t>
  </si>
  <si>
    <t>1N,2N,3N,4Y,5e(iii)Y</t>
  </si>
  <si>
    <t>Wistar [SPF-derived Riv:TOX]</t>
  </si>
  <si>
    <t>0, 0.5, 5, or 50 ppm, corresponding to approximately  0, 0.019, 0.19, or 2.1 mg/kg bw/day in males and 0, 0.025, 0.25, or 2.5 mg/kg bw/day in females (EPA IRIS)</t>
  </si>
  <si>
    <t xml:space="preserve">In the high dose group, mortality was increased near the end of the study and body weight was reduced. The concentration of leucocytes showed a tendency towards a decrease at a dietary level of 50 mg/kg in both sexes. As shown by differential counts, this effect was due to a decrease in lymphocyte concentration, which reached statistical significance in the high-dose males after 24 months and in the females after 12 (5 and 50 mg/kg) and 24 months (high dose only). For IgM, a clear increase was observed for both sexes at 50 mg TBTO/kg diet. ANOVA indicated a slight but significant (P &lt;0.05) increase at 5 mg/kg. In females, IgG values were decreased significantly after 3 and 12 months at 50 mg/kg. After 1 and 2 years, there was a remarkable increase in IgA in the 50-mg/kg groups. The FT4:T4 ratio was decreased at the high-dose level for both sexes at both determinations. After 12 months, a decrease is also present at 5 mg/kg. The weights of liver and kidneys were increased in the high-dose group. In this group, the weight of the adrenals was also increased, significantly so in males, and the pituitary weight was also higher than in the controls; these increases were apparently due to the higher incidence of tumors in these organs. Also, at 50 mg/kg, the weight of the thyroid was significantly decreased in females, and in the males the heart weight was significantly increased. In the liver, slight bile-duct activation, characterized by hyperplasia, cellular hypertrophy, and a minimal infiltration of mononuclear cells or by cholangiofibrosis, was noted in the 50 mg/kg groups, especially in the males. The iron content of the spleen was decreased after one year in both sexes fed 50 mg/kg and tended to decrease in the 5 mg/kg females, too. In the kidneys, a higher incidence and severity of vacuolization of the epithelial cells of the proximal tubules was observed after two years in both male and females fed 50 mg/kg TBTO. There was also a progressive degeneration of glomeruli and tubuli, indicative of nephrosis, in the high dose groups. In the thyroid, a decrease in cell height in the follicular epithelium was prominent in the 50 mg/kg groups; the mid and low dose groups showed a slight decrease compared with the controls. In the high dose group, there was a decrease in the incidence of psammoma bodies in the thyroid follicular lumina, too. Increased incidence of benign pituitary tumours were observed in both sexes at low and high doses. Other endocrine-related tumours (pheochromocytomas in the adrenal medulla and parathyroid adenomas) were found at high dose only. There were variable and sometimes transient effects on various parameters (endocrine system, haematology, immunoglobulin levels) mainly in the top dose group. EPA and Concise International Chemical Assessment Document NOAEL: 0.19 mg/kg bw/day. EFSA NOAEL: 0.025 mg/kg bw/day. </t>
  </si>
  <si>
    <t>Wester et al., 1990, 1988, and 1987</t>
  </si>
  <si>
    <t>17924-92-4</t>
  </si>
  <si>
    <t>Zearalenone</t>
  </si>
  <si>
    <t xml:space="preserve">Mycotoxin F2; ZEA; (4S,12E)-16,18-dihydroxy-4-methyl-3-oxabicyclo[12.4.0]octadeca-1(14),12,15,17-tetraene-2,8-dione </t>
  </si>
  <si>
    <t>C18H22O5</t>
  </si>
  <si>
    <t>C[C@H]1CCCC(=O)CCC/C=C/C2=C(C(=CC(=C2)O)O)C(=O)O1</t>
  </si>
  <si>
    <t>0, 0.1, 1.0, or 10.0 mg/kg bw/day for approximately 10 months. Animals in the F0 generation were bred twice to produce F1A and F1B generations. The F1A generation was bred to produce the F2A generation.</t>
  </si>
  <si>
    <t xml:space="preserve">The only lesion found at necropsy that could be attributed to zearalenone administration was increased medullary trabeculation of the femur in animals given the high dose. A dose-related increase in absolute and relative thyroid, pituitary and adrenal gland weights occurred in male and female rats of both the F1 and F1A generation. The alteration in the weights of these endocrine organs is probably a result of the estrogenic activity of zearalenone. Feeding of zearalenone caused decreases in fertility, number of viable offspring per litter and numbers of corpora lutea, implantations and resorptions per dam. Statistically significant differences were noted in the incidences of a number of skeletal and soft tissue abnormalities in both the F1B and F2A1 fetuses, especially at doses of 1.0 and 10.0 mg/kg bw. These lesions most likely indicate a delay in fetal development. Unequivocal teratogenic effects could not be defined. </t>
  </si>
  <si>
    <t>Becci et al., 1982</t>
  </si>
  <si>
    <t xml:space="preserve">Becci, P. J., Johnson, W. D., Hess, F. G., Gallo, M. A., Parent, R. A., &amp; Taylor, J. M. (1982). Combined two‐generation reproduction‐teratogenesis study of zearalenone in the rat. Journal of Applied Toxicology, 2(4), 201-206. </t>
  </si>
  <si>
    <t>150-50-5</t>
  </si>
  <si>
    <t>Merphos</t>
  </si>
  <si>
    <t>Deleaf defoliant; Tributyl phosphorotrithioite; Easy off-D; Phosphorotrithious acid, tributyl ester; Tris(butylsulfanyl)phosphane</t>
  </si>
  <si>
    <t>C12H27PS3</t>
  </si>
  <si>
    <t>CCCCSP(SCCCC)SCCCC</t>
  </si>
  <si>
    <t>0 (112 days), 2 (92 days), 5 (92 days), or 750 ppm (98 days) equivalent to 0, 0.11, 0.28, or 41.3 mg/kg bw/day. Another group: beginning with 1000 ppm and culminating with 2000 ppm (equivalent to doses of 55–110 mg/kg-bw/day) over 110 days.</t>
  </si>
  <si>
    <t>Rats in the high-dose group (55 – 110 mg/kg-bw/day) were thin and exhibited marked respiratory involvement, excitability and other clinical signs during the final four weeks of treatment. For rats dosed at ≥ 41.3 mg/kg-bw/day, body weight gains and food consumption were lower than in controls. During the recovery phase in the highdose group (55 – 110 mg/kg-bw/day), body weight gains for males were higher than in controls. Marked depression of plasma, red blood cell and brain cholinesterase activity was noted in rats dosed with ≥ 41.3 mg/kg-bw/day. In rats at the high-dose (55 – 110 mg/kg-bw/day), cholinesterase activity was “rapidly regenerated” during the 12-day recovery period. For rats dosed with ≥ 41.3 mg/kg-bw/day, body weights and absolute liver and kidney weights were lower, and relative (to body) liver and kidney weights were higher than in controls. Microscopic examination showed dose-related incidences and severity of adrenal hypertrophy in rats dosed with ≥ 41.3 mg/kg-bw/day. No effects were noted in other organs that were examined microscopically. The study did not examine hematology or clinical chemical chemistry endpoints (other than cholinesterase activity). LOAEL = 41.3 mg/kg-bw/day (based on decreased cholinesterase activity, adrenal hypertrophy, increased relative kidney and liver weights and body weight gain) NOAEL = 0.28 mg/kg-bw/day. Note: a 90-day rat study produced a LOAEL of 0.398 mg/kg bw, no NEL.</t>
  </si>
  <si>
    <t xml:space="preserve">Unknown, n.d. Available from EPA (2015) Screening-Level Hazard Characterization, Sponsored Chemical: Tributyl Phosphorotrithioite (Merphos) at https://chemview.epa.gov/chemview/proxy?filename=HC150505.pdf </t>
  </si>
  <si>
    <t>51775-36-1</t>
  </si>
  <si>
    <t>Toxaphene</t>
  </si>
  <si>
    <t xml:space="preserve">Sonatox; 2,2,5,6-tetrachloro-1,7,7-tris(chloromethyl)bicyclo[2.2.1]heptane; (1R,4R,5R,6R)-2,2,5,6-tetrachloro-1,7,7-tris(chloromethyl)bicyclo[2.2.1]heptane. </t>
  </si>
  <si>
    <t>C10H11Cl7</t>
  </si>
  <si>
    <t>C1C2C(C(C(C1(Cl)Cl)(C2(CCl)CCl)CCl)Cl)Cl</t>
  </si>
  <si>
    <t>0, 4, 20, 100, or 500 ppm corresponding to 0, 0.35, 1.8, 8.6, or 45.9 mg/kg bw/day for males and 0, 0.50, 2.6, 12.6, or 63 mg/kg bw/day for females.</t>
  </si>
  <si>
    <t xml:space="preserve"> Kidney, thyroid, and liver</t>
  </si>
  <si>
    <t>The liver/body weight ratio and hepatic microsomal enzyme activities (phenobarbital type) were increased in both sexes fed 500 ppm of the test compound. Toxaphene at the highest dose also caused kidney enlargement in male but not in female rats. Dose-dependent histological changes were seen in the kidney, thyroid, and liver. Changes in the liver and thyroid were considered to be adaptative but the injury in the proximal tubules of the kidney was focally severe. Toxaphene was accumulated in a dose-dependent manner in the fat and liver of rats. Based on the biochemical, histological, and residue data, it was concluded that the no-adverse-effect level was 4.0 ppm (0.35 mg/kg).</t>
  </si>
  <si>
    <t>Chu et al., 1986</t>
  </si>
  <si>
    <t>Chu, I., Villeneuve, D. C., Sun, C. W., Secours, V., Procter, B., Arnold, E., ... &amp; Valli, V. E. (1986). Toxicity of toxaphene in the rat and beagle dog. Toxicological Sciences, 7(3), 406-418.</t>
  </si>
  <si>
    <t>71751-41-2</t>
  </si>
  <si>
    <t>Abamectin</t>
  </si>
  <si>
    <t>Note: Abamectin (technical) is composed of approximatey 80% Avermectin B1a (structure shown here) and 20% Avermectin B1b. B1b has a CH3 and B1a has a C2H5-group attached to one of the ring structures.</t>
  </si>
  <si>
    <t>C48H72O14</t>
  </si>
  <si>
    <t>CC[C@H](C)[C@@H]1[C@H](C=C[C@@]2(O1)C[C@@H]3C[C@H](O2)C/C=C(/[C@H]([C@H](/C=C/C=C/4\CO[C@H]5[C@@]4([C@@H](C=C([C@H]5O)C)C(=O)O3)O)C)O[C@H]6C[C@@H]([C@H]([C@@H](O6)C)O[C@H]7C[C@@H]([C@H]([C@@H](O7)C)O)OC)OC)\C)C</t>
  </si>
  <si>
    <t>0, 0.25, 0.5, 2.0, or 8.0 mg/kg bw/day</t>
  </si>
  <si>
    <t xml:space="preserve">LOAEL = 0.50 mg/kg/day based on body tremors, one death,
liver pathology, decreased body weight. Mydriasis was seen
during week one in one dog. </t>
  </si>
  <si>
    <t>Unknown, 1982</t>
  </si>
  <si>
    <t xml:space="preserve">MRID 00131082 (1982). Available from EPA (2017). Abamectin (Avermectin). Human Health Draft Risk Assessment in Support of Registration Review and Proposed Uses for Crack and Crevice and Spot Spray Applications at https://downloads.regulations.gov/EPA-HQ-OPP-2013-0360-0032/content.pdf </t>
  </si>
  <si>
    <t>2921-88-2</t>
  </si>
  <si>
    <t>Chlorpyrifos</t>
  </si>
  <si>
    <t>C9H11Cl3NO3PS</t>
  </si>
  <si>
    <t>CCOP(=S)(OCC)Oc1c(cc(c(n1)Cl)Cl)Cl</t>
  </si>
  <si>
    <t>0, 0.01, 0.03, 0.1, 1, or 3 mg/kg bw/day</t>
  </si>
  <si>
    <t>EPA: NOAEL: 0.01, 0.03, &amp; 1 for plasma, RBC and brain ChEI, respectively. LOAEL (plasma ChEI): 0.03 (mostly significant mean of 23-29% decrease at 1 year and 10-24% decrease at 2 years). LOAEL (brain ChEI): 3 (19.4-20.8% decrease at 2 yr). NOAEL (systemic): 1 mg/kg bw/day. Effects: Increased absolute and relative liver weights that could be an adaptive response. JMPR, ECHA, and EFSA NOAEL: 0.1 mg/kg bw/day.</t>
  </si>
  <si>
    <t xml:space="preserve">McCollister et al., 1971; Kociba et al., 1985 </t>
  </si>
  <si>
    <t xml:space="preserve">McCollister, S.B.; Kociba, R.J.; Gehring, P.J.; et al. (1971) Results of Two-Year Dietary Feeding Studies on Dowco^(R)I179 in Beagle Dogs: T35.12-44793-18. (Unpublished study received Aug 28, 1972 under 3F1206; submitted by Dow Chemical U.S.A., Midland, Mich.; CDL:092213-A). MRID No. 00064933. &amp; Kociba, R.; McCollister, S.; Keyes, D.; et al. (1985) Results of Two-year Dietary Feeding Studies on Dowco 179 in Beagle Dogs: Supplement to Original Report. Unpublished report prepared by Dow Chemical U.S.A. 246 p. MRID No. 00146519. Summary is available from EPA Appendix B: Mode of Action: Inhibition of Acetylcholinesterase (AChE), 2008, at https://archive.epa.gov/scipoly/sap/meetings/web/pdf/appendixb.pdf. Also available from FAO/WHO; Pesticide Residues in Food, Toxicological Evaluations, Chlorpyrifos (1999) at http://www.inchem.org/documents/jmpr/jmpmono/v99pr03.htm and from EFSA (2019) Statement on the available outcomes of the human health assessment in the context of the pesticides peer review of the active substance chlorpyrifos. EFSA Journal 2019;17(8):5809. https://efsa.onlinelibrary.wiley.com/doi/epdf/10.2903/j.efsa.2019.5809 </t>
  </si>
  <si>
    <t>116-06-3</t>
  </si>
  <si>
    <t>Aldicarb</t>
  </si>
  <si>
    <t>[(E)-(2-methyl-2-methylsulfanylpropylidene)amino] N-methylcarbamate</t>
  </si>
  <si>
    <t>C7H14N2O2S</t>
  </si>
  <si>
    <t>CC(C)(/C=N/OC(=O)NC)SC</t>
  </si>
  <si>
    <t>0, 1, 2, 5, or 10 ppm equivalent to 0, 0.027, 0.054, 0.131, or 0.241 mg/kg bw/day</t>
  </si>
  <si>
    <t>Cholinesterase depression</t>
  </si>
  <si>
    <t>Aldicarb at up to 10 ppm (equal to 0.241 mg/kg bw/day) caused no observable effects other than inhibition of cholinesterase activity. Inhibition of erythrocyte and brain cholinesterase activity was restricted to dogs receiving 5 or 10 ppm. The NOEL for plasma cholinesterase inhibition was 1 ppm, equal to 0.027 mg/kg bw/day, while if the changes in the plasma enzyme activity are discounted, the NOAEL was 2 ppm, equal to 0.054 mg/kg bw/day.</t>
  </si>
  <si>
    <t>Hamada, 1988</t>
  </si>
  <si>
    <t>Hamada, N.N. (1988) One-year chronic oral toxicity study in beagle dogs with aldicarb technical. Unpublished report from Hazleton. Available from JMPR monograph for Aldicarb at https://inchem.org/documents/jmpr/jmpmono/v92pr03.htm</t>
  </si>
  <si>
    <t>118-74-1</t>
  </si>
  <si>
    <t>Hexachlorobenzene</t>
  </si>
  <si>
    <t>1,2,3,4,5,6-Hexachlorobenzene; Perchlorobenzene; Hexachlorbenzol</t>
  </si>
  <si>
    <t>C6Cl6</t>
  </si>
  <si>
    <t>ClC1=C(C(=C(C(=C1Cl)Cl)Cl)Cl)Cl</t>
  </si>
  <si>
    <t>0, 0.32, 1.6, 8.0, or 40 ppm. EPA 1.6 ppm=0.08 mg/kg bw/day and 8 ppm=0.3 mg/kg bw/day.</t>
  </si>
  <si>
    <t>The 8.0-ppm F1 groups were reported to have an increase in hepatic centrilobular basophilic chromogenesis. The 40-ppm F1 groups showed increases in pup mortality, hepatic centrilobular basophilic chromogenesis, and severe chronic nephrosis (males only). The viability index was significantly lower in the 40-ppm group.</t>
  </si>
  <si>
    <t>Arnold et al., 1985</t>
  </si>
  <si>
    <t xml:space="preserve">Arnold, D. L., Moodie, C. A., Charbonneau, S. M., Grice, H. C., McGuire, P. F., Bryce, F. R., ... &amp; Munro, I. C. (1985). Long-term toxicity of hexachlorobenzene in the rat and the effect of dietary vitamin A. Food and chemical toxicology, 23(9), 779-793. Reference for NEL conclusion and dose levels: EPA (2010) Provisional Peer-Reviewed Toxicity Values for Hexachlorobenzene at https://cfpub.epa.gov/ncea/pprtv/documents/Hexachlorobenzene.pdf </t>
  </si>
  <si>
    <t>155569-91-8</t>
  </si>
  <si>
    <t>Emamectin benzoate</t>
  </si>
  <si>
    <t>C56H81NO15</t>
  </si>
  <si>
    <t>CCC(C)C1C(C=CC2(O1)CC3CC(O2)CC=C(C(C(C=CC=C4COC5C4(C(C=C(C5O)C)C(=O)O3)O)C)OC6CC(C(C(O6)C)OC7CC(C(C(O7)C)NC)OC)OC)C)C.C1=CC=C(C=C1)C(=O)O</t>
  </si>
  <si>
    <t xml:space="preserve">0, 0.25, 0.5, 0.75, or 1 mg/kg bw/day </t>
  </si>
  <si>
    <t>Owing to evidence of overt toxicity, in the form of body tremors, mydriasis, decreased motor activity, and reduced food consumption and body weight, all animals receiving 1 mg/kg bw per day were killed on day 23 of treatment. Most of the males at 0.75 mg/kg bw/day developed tremors, stiffness of gait, mydriasis, and weight loss and were killed on day 50 of the study. Similar signs to those in males were seen in females treated with 0.75 mg/kg bw/day, but they were of decreased severity. One of eight dogs in the group treated with 0.5 mg/kg bw/day had fine tremors. Those given 1 mg/kg bw/day, particularly the female animals, showed weight loss associated with decreased food intake. Three of four males treated with 0.75 mg/kg bw/day had weight loss and decreased food consumption. Neuronal degeneration in the central nervous system was reported in males treated with 0.75 mg/kg bw/day and males and females treated with 1 mg/kg bw/day. Axonal degeneration in the central and peripheral nervous systems was seen at doses &gt; 0.5 mg/kg bw/day in animals of each sex. Degeneration of the retinal ganglionic cells and axonal degeneration of the optic nerve were reported at doses of 0.75 and 1 mg/kg bw/day. The NOEL was 0.25 mg/kg bw per day on the basis of neurotoxicity in dogs receiving higher doses. Note: 53-week rat study had a NOEL of 1 mg/kg bw/day.</t>
  </si>
  <si>
    <t>Kloss, M.W., Bagdon, W.J. &amp; Gordon, L.R. (1994) L-653,648: Fifty-three-week oral toxicity study in dogs. Unpublished report (study no. TT #92-116-0) from Merck Research Laboratories, West Point, Pennsylvania, USA. Submitted to WHO by MSD Sharp &amp; Dohme GmbH, Haar, Germany. Available from JECFA (1998) Toxicological evaluation of certain veterinary drug residues in food. WHO Food Additive Series:31 at http://www.inchem.org/documents/jecfa/jecmono/v041je02.htm. Also available undr the reference Gillet J (1992) MK 244—53-week toxicity study in dogs. Unpublished report No. 618-244-TOX47 from Merck Sharp &amp; Dohme-Chibret, Centre de Recherche, Riom, France. Submitted to WHO by Syngenta Crop Protection AG, Basel, Switzerland, from JMPR (2011) Pesticide residues in food at https://apps.who.int/iris/bitstream/handle/10665/75147/9789241665278_eng.pdf;sequence=1#page=228</t>
  </si>
  <si>
    <t>70288-86-7</t>
  </si>
  <si>
    <t>Ivermectin</t>
  </si>
  <si>
    <t>C48H74O14</t>
  </si>
  <si>
    <t>CC[C@H](C)[C@H]1O[C@]2(CC[C@@H]1C)C[C@@H]1C[C@@H](C\C=C(C)\[C@@H](O[C@H]3C[C@H](OC)[C@@H](O[C@H]4C[C@H](OC)[C@@H](O)[C@H](C)O4)[C@H](C)O3)[C@@H](C)\C=C\C=C3/CO[C@@H]4[C@H](O)C(C)=C[C@@H](C(=O)O1)[C@]34O)O2</t>
  </si>
  <si>
    <t>0, 0.05, 0.1, 0.2, 0.4, 1.2, or 3.6 mg/kg bw/day. Dosing of the F0, F1b and F2b weanling male and female rats was continuous for 70 days and then throughout the production of two litters in each of three successive generations.</t>
  </si>
  <si>
    <t>Multiple (offspring)</t>
  </si>
  <si>
    <t>There was a high mortality (53%) during the lactation period of F1a offspring in the 3.6 mg ivermectin/kg bw/day dose group, with the majority of the offspring dying between days 5 and 10 post-partum. The most common clinical sign of toxicity in pups that died was an absence of milk in the stomach, as viewed through the abdominal wall, one to several days prior to necropsy. Lethargy and hypothermia were also observed in some pups in this dose group. There were no statistically significant effects on survival of the F1a offspring in the 0.4 and 1.2 mg/kg bw/day dose groups. Since the high mortality in offspring in the 3.6 mg ivermectin/kg bw/day dose group precluded continuation of this group through several generations, the F0 male and female rats in this dose group were killed after weaning of the surviving F1a offspring. There was evidence of treatment-related toxicity among F1b offspring in the 0.4 and 1.2 mg/kg bw/day dose groups during the lactation period. A significant increase in pup mortality occurred between days 2 and 7 post-partum in the 0.4 and 1.2 mg/kg bw/day dose groups compared with mortality in the corresponding controls. The average live pup weight/litter in the 0.4 mg/kg bw/day dose group was significantly less than that of the controls throughout the lactation period. In the 1.2 mg/kg bw/day dose group, the average live pup weight/litter was significantly less than that of controls on days 7 and 14 post-partum, but not on day 1 or 21. In the F2a generation: There were significant increases in pup mortality between days 2 and 7 post-partum in both the 0.4 and 1.2 mg/kg bw/day dose groups. The average live pup weight/litter in both groups was decreased compared with that of the controls on days 7, 14 and 21 post-partum, although the decrease was statistically significant only in the 1.2 mg/kg bw/day dose group. Postnatal development of the F2a offspring in the 0.4 mg/kg bw/day dose group during the lactation period was not adversely affected. For animals administered 1.2 mg/kg bw/day there were significant delays in the appearance of the righting reflex and auditory startle reflex and also significantly earlier incisor eruption. Comparable changes had been observed previously in F1b offspring during the lactation period at this dose level and also at the 0.4 mg/kg bw/day dose level. In summary: In a series of multigeneration studies of ivermectin in rats, no effects on mating, fertility or pregnancy were found at doses of up to 3.6 mg/kg bw/day, which was the highest dose tested. Neonatal toxicity, characterized by decreased weight gain and pup mortality during lactation, were found in offspring at dose levels of greater than 0.4 mg/kg bw/day. Dose levels of 0.2 mg/kg bw/day caused no adverse effects. Based on the results of a cross-fostering study, this neonatal toxicity was found to be related not to in utero exposure but to postnatal exposure through maternal milk.</t>
  </si>
  <si>
    <t>Lankas et al., 1989</t>
  </si>
  <si>
    <t>Lankas, G. R., Minsker, D. H., &amp; Robertson, R. T. (1989). Effects of ivermectin on reproduction and neonatal toxicity in rats. Food and chemical toxicology, 27(8), 523-529.</t>
  </si>
  <si>
    <t>3383-96-8</t>
  </si>
  <si>
    <t>Temephos</t>
  </si>
  <si>
    <t xml:space="preserve">Abate;  [4-(4-Dimethoxyphosphinothioyloxyphenyl)sulfanylphenoxy]-dimethoxy-sulfanylidene-λ5-phosphane </t>
  </si>
  <si>
    <t>C16H20O6P2S3</t>
  </si>
  <si>
    <t>COP(=S)(OC)OC1=CC=C(C=C1)SC2=CC=C(C=C2)OP(=S)(OC)OC</t>
  </si>
  <si>
    <t>Carworth Farms’ Nelson</t>
  </si>
  <si>
    <t>0, 6, 18, or 54 ppm, equal to approximately 0, 0.3, 0.9, or 2.7 mg/kg bw/day.</t>
  </si>
  <si>
    <t>Statistically significant decreases were only seen in red blood cell AChE activity in both sexes at 0.9 and 2.7 mg/kg bw. In this 90-day oral rat study, the NOAEL for inhibition of red blood cell AChE activity is, therefore, 0.3 mg/kg bw/day. JMPR: Statistically significant inhibitions of erythrocyte and brain acetylcholinesterase were seen at 18 ppm, but inhibition was less than 20% (the cut-off for toxicological significance that is used by the Joint Meeting) in all cases but one (males at 4 weeks), which was regarded as an outlier result. The NOAEL for consistent adverse effects on erythrocyte acetylcholinesterase activity was 18 ppm (0.78 mg/kg bw/day), while for brain acetylcholinesterase activity it was the highest dose tested, 54 ppm (2.35 mg/kg bw/day). Note: dose levels are slightly lower. EPA: A NOAEL of 0.3 mg/kg/day was selected for the short-term, intermediate-term, and long-term or chronic occupational risk assessments. This endpoint is based on inhibition of cholinesterase in the red blood cells of rats of both sexes at 0.9 mg/kg/day (LOAEL) in a 90-day feeding study.</t>
  </si>
  <si>
    <t>Levinskas and Shaffer, 1970</t>
  </si>
  <si>
    <t>Levinskas GJ, Shaffer CB. Toxicity of Abate, a mosquito larvicide, and its sulfoxide. Toxicol Appl
Pharmacol 1970; 17: 301-2. Also available from Health Council of the Netherlands (2003) Temephos (CAS No: 3383-96-8)
Health-based Reassessment of Administrative Occupational Exposure Limits at https://www.gezondheidsraad.nl/binaries/gezondheidsraad/documenten/adviezen/2003/09/22/temephos/advies-health-based-reassessment-of-administrative-occupational-exposure-limits-temephos.pdf and JMPR (2006) Toxicology Monograph for Temephos at https://apps.who.int/pesticide-residues-jmpr-database/Document/136 and EPA (2016) Temephos Re-registration Decision at https://archive.epa.gov/pesticides/reregistration/web/html/temephos_red.html</t>
  </si>
  <si>
    <t>333-41-5</t>
  </si>
  <si>
    <t>Diazinon</t>
  </si>
  <si>
    <t>C12H21N2O3PS</t>
  </si>
  <si>
    <t>S=P(OCC)(OCC)OC1=NC(=NC(=C1)C)C(C)C</t>
  </si>
  <si>
    <t>0, 0.1, 1.5, 125, or 250 ppm. Study authors: the corresponding diazinon doses (adjusted for purity) were 0, 0.004, 0.06, 5, or 10 mg/kg bw/day for males and 0, 0.005, 0.07, 6, or 12 mg/kg bw/day for females), which result in averaged doses of 0, 0.0045, 0.065, 5.5, or 11 mg/kg bw/day for both males and females.</t>
  </si>
  <si>
    <t>The major findings of this study were those of dose related decreased plasma ChE and RBC and brain AChE activity in both male and female rats. Significantly decreased plasma ChE activity (28–51% lower than controls) was noted in 0.065 mg/kg/day male rats at treatment days 88 and 684, but not at treatment days 181, 356, or 552 and in 0.065 mg/kg/day female rats (approximately 50% lower than controls) at most timepoints. High-dose male and female rats consistently exhibited significantly decreased plasma ChE activity, ranging from 80 to 97% lower than controls. In 0.065 mg/kg/day groups, RBC and brain AChE activity was not significantly decreased at any timepoint. The 5.5 mg/kg/day groups exhibited significantly decreased RBC AChE activity at all timepoints, ranging in magnitude from 15 to 28% and from 22 to 25% in males and females, respectively. At the 5.5 and 11 mg/kg/day levels, the magnitude of the effect did not appear to increase with either duration of treatment or increased dose. Following 52 weeks of treatment and 45 days of recovery, RBC AChE activity had returned to control levels in high-dose male rats and to within 7% of control levels in high-dose female rats. Brain AChE activity was significantly decreased in 5.5 and 11 mg/kg/day male and female rats. In 5.5 and 11 mg/kg/day males, the magnitude of the effect was effect was 24 and 42%, respectively, after 684 days of treatment, but not significantly different from controls at 370 days. In 5.5 and 11mg/kg/day female rats, the effect was noted at both 370 and 684 day timepoints; the magnitude of the effect was &gt;24% at 5.5 mg/kg/day and &gt;40% at 11 mg/kg/day. NOAEL of 0.065 mg/kg/day (1.5 ppm of diazinon in the diet) and a LOAEL of 5.5 mg/kg/day (125 ppm of diazinon in the diet) for 22–28% decreased RBC AChE activity in male and female rats, which is considered the critical effect. The effect was observed as early as day 88 of treatment and did not appear to increase in magnitude with duration of treatment.</t>
  </si>
  <si>
    <t>Kirchner et al., 1991</t>
  </si>
  <si>
    <t xml:space="preserve">Kirchner FR, McCormick GC, Arthur AT. 1991. One/two year oral toxicity study in rats. Ciba-Geigy Corporation. Submitted to the U.S. Environmental Protection Agency. MRID41942002. Summary is available from ATSDR (Agency for Toxic Substances and Disease Registry) Toxicological Profile for Diazion, 2008, at https://www.atsdr.cdc.gov/toxprofiles/tp86.pdf and from JMPR Pesticide residues in food 2016 at https://apps.who.int/pesticide-residues-jmpr-database/Document/249 </t>
  </si>
  <si>
    <t>25311-71-1</t>
  </si>
  <si>
    <t>Isofenfos</t>
  </si>
  <si>
    <t>Oftanol; Isopropyl 2-{[ethoxy(isopropylamino)phosphorothioyl]oxy}benzoate; Propan-2-yl 2-[ethoxy-(propan-2-ylamino)phosphinothioyl]oxybenzoate</t>
  </si>
  <si>
    <t xml:space="preserve"> C15H24NO4PS</t>
  </si>
  <si>
    <t>CCOP(=S)(NC(C)C)Oc1ccccc1C(=O)OC(C)C</t>
  </si>
  <si>
    <t>0, 1, 10, or 100 ppm corresponding to approximately 0, 0.05, 0.5, or 5 mg/kg bw/day</t>
  </si>
  <si>
    <t xml:space="preserve">Both sexes of the 100 ppm group had significantly lower body weights than the controls throughout the experiment, but only 100 ppm male rats consumed slightly less food than the control group. 100 ppm caused dose-dependent depression of cholinesterase in plasma and erythrocytes in both sexes. The level of depression remained almost constant throughout the study. Brain cholinesterase activity in both sexes was significantly depressed only in the 100 ppm dose group. In males in the 100 ppm, the mean organ weights, with the exception of testes, were significantly lower than those of the controls. The female rats of the 100 ppm group had significantly lower thyroid weights and significantly higher spleen and adrenal weights.
</t>
  </si>
  <si>
    <t>Bomhard and Löser, 1977</t>
  </si>
  <si>
    <t xml:space="preserve">Bomhard, E. and Löser, E. 1977. SRA 12869 chronic toxicity study on rats (two-year feeding experiment) Report from Bayer AG Institut Für Toxikologie, submitted by Bayer AG. (Unpublished). Available from EPA (1979) PP#8F2090 and Registrations 3125-322, -323, -324 - Petition for tolerances of Oftanol at http://archive.epa.gov/pesticides/chemicalsearch/chemical/foia/web/pdf/109401/109401-004.pdf and at JMPR Pesticide Residues in Food, 1981, Isofenphos at http://www.inchem.org/documents/jmpr/jmpmono/v81pr18.htm
</t>
  </si>
  <si>
    <t>96-12-8</t>
  </si>
  <si>
    <t>1,2-Dibromo-3-Chloropropane</t>
  </si>
  <si>
    <t>3-Chloro-1,2-dibromopropane; DBCP; Fumazone</t>
  </si>
  <si>
    <t>C3H5Br2Cl</t>
  </si>
  <si>
    <t>C(C(CBr)Br)Cl</t>
  </si>
  <si>
    <t>0, 0.1, 1, or 10 ppm (0, 0.97, 9.7, or 97 mg/cu.m) DBCP vapor, 6 hours/day, 5 days/week, for 14 weeks, followed by a 32-week recovery period. 0.1 ppm is approximately 0.1 mg/kg bw/day.</t>
  </si>
  <si>
    <t>Testes and adrenals</t>
  </si>
  <si>
    <t>Absolute and relative testes and epididymides weights were significantly decreased compared with controls in the 10 ppm group at 14 weeks. At the 46-week sacrifice, only the relative testes weight in the males exposed to 10 ppm was significantly lower than controls. At the 14-week sacrifice, histopathological changes occurred in testes and in the adrenal gland of the animals exposed to 10 ppm. At the 46-week terminal sacrifice, testicular atrophy was observed in a concentration-related manner in all male groups (12/18 at 10 ppm, 5/20 at 1 ppm, 3/19 at 0.1 ppm) including controls (2/17). Adrenal cortical hyperplasia was noted in both sexes at the 10 ppm concentration and in the females at the terminal kill at the 1 ppm. Ovarian cysts were observed at the terminal sacrifice at 10 ppm. Another concentration-related effect observed only in the female animals at terminal sacrifice was cortical hematocyst formation in 1 of 20 animals exposed to 0.1 ppm, in 4 of 19 animals exposed to 1 ppm, and in 16 of 17 animals exposed to 10 ppm. Mineralized deposits occurred in the cerebrum of the brain of both sexes (15/18 males and 6/17 females) in the high exposure animals at the terminal sacrifice. Note: the substance was tested in chronic gavage studies in rats and mice by NTP. Adverse effects were seen in rats at 15 mg/kg bw/day, the lowest dose tested. No NOAEL was obtained from these studies in rats or mice.</t>
  </si>
  <si>
    <t>Rao et al., 1983</t>
  </si>
  <si>
    <t xml:space="preserve">Rao, K. S., Burek, J. D., Murray, F. J., John, J. A., Schwetz, B. A., Bell, T. J., ... &amp; Parker, C. M. (1983). Toxicologic and reproductive effects of inhaled 1, 2-dibromo-3-chloropropane in rats. Fundamental and Applied Toxicology, 3(2), 104-110. Reference for the note for NEL conclusion: National Toxicology Program. Bioassay of dibromochloropropane for possible carcinogenicity. National Cancer Institute Carcinogenicity Technical Report Series1978;28:1-66. </t>
  </si>
  <si>
    <t>Chlordane</t>
  </si>
  <si>
    <t>C10H6Cl8</t>
  </si>
  <si>
    <t>C1C2C(C(C1Cl)Cl)C3(C(=C(C2(C3(Cl)Cl)Cl)Cl)Cl)Cl</t>
  </si>
  <si>
    <t>0, 1, 5, or 25 ppm equal to 0, 0.045, 0.23, or 1.18 mg/kg bw/day for males and 0, 0.055, 0.27, or 1.41 mg/kg bw/day for females (EPA)</t>
  </si>
  <si>
    <t>Liver weight increases were found in the 5 and 25 ppm males at week 130 and in 25 ppm females at weeks 26 and 52. In 25 ppm females significant increase in hepatocellular swelling. Hepatic necrosis was significantly increased at 130 weeks in male rats in the 25 ppm group. Females in all groups exhibited similar, but less frequent and less severe, liver changes. A small increase in the incidence of hepatocellular nodules occurred in the 25 ppm chlordane male rat exposure group after 130 weeks. EPA: female NEL is 1 ppm.</t>
  </si>
  <si>
    <t>Khasawinah and Grutsch, 1989</t>
  </si>
  <si>
    <t>Khasawinah, A. M., &amp; Grutsch, J. F. (1989). Chlordane: Thirty-month tumorigenicity and chronic toxicity test in rats. Regulatory Toxicology and Pharmacology, 10(2), 95-109. Reference for dose levels: EPA (1997) Toxicological review of Chlordane (Technical) at https://cfpub.epa.gov/ncea/iris/iris_documents/documents/toxreviews/0142tr.pdf</t>
  </si>
  <si>
    <t>2385-85-5</t>
  </si>
  <si>
    <t>Mirex</t>
  </si>
  <si>
    <t>C10Cl12</t>
  </si>
  <si>
    <t>ClC12C3(Cl)C4(Cl)C5(Cl)C(Cl)(C1(Cl)C4(Cl)Cl)C2(Cl)C(Cl)(Cl)C35Cl</t>
  </si>
  <si>
    <t>0, 0.1, 1, 10, 25, or 50 ppm equal to 0, 0.007, 0.07, 0.7, 1.8, or 3.8 mg/kg bw/day for males and 0, 0.007, 0.08, 0.7, 2.0, or 3.9 mg/kg bw/day for females.In a second study, 52 female rats were fed diets containing 0, 50, or 100 ppm equal to 3.9 or 7.7 mg/kg bw/day.</t>
  </si>
  <si>
    <t>Multiple (liver and thyroid)</t>
  </si>
  <si>
    <t>Survival of male rats in the 1.8 and 3.8 mg/kg-day groups was significantly less than controls. Male rats in the 1.8 and 3.8 mg/kg-day dose groups gained less weight than controls during the first 70 weeks of exposure and lost weight between 70 and 104 weeks of exposure. Female rats in the 3.9 mg/kg-day group gained less weight than controls. Histologic examinations revealed dose-related changes in the parathyroid gland, kidney, liver, spleen and thyroid. In the parathyroid gland, dose- related increased incidence of hyperplasia was observed in male rats at and above 0.007 mg/kg-day. A dose-related increase in severity of nephropathy was observed in male rats at and above 0.7 mg/kg-day and in female rats at and above 2 mg/kg-day. Medullary hyperplasia was also seen in male rats at and above 0.7 mg/kg-day. In the liver, fatty metamorphosis, cytomegaly and angiectasis were detected in male rats at and above 0.7 mg/kg-day with necrosis at and above 1.8 mg/kg-day. Fatty metamorphosis, cytomegaly and necrosis were also observed in female rats at and above 0.7 mg/kg-day. Splenic fibrosis and cystic follicles of the thyroid were seen in male rats at and above 0.7 mg/kg-day. Based on liver and thyroid effects, the NOAEL is 0.07 mg/kg-day.</t>
  </si>
  <si>
    <t>National Toxicology Program. (1990). NTP Toxicology and Carcinogenesis Studies of Mirex (1, 1a, 2, 2, 3, 3a, 4, 5, 5, 5a, 5b, 6-Dodecachlorooctahydro-1, 3, 4-metheno-1H-cyclobuta [cd] pentalene)(CAS No. 2385-85-5) in F344/N Rats (Feed Studies). National Toxicology Program technical report series, 313, 1-140. Available from NTP at https://ntp.niehs.nih.gov/ntp/htdocs/lt_rpts/tr313.pdf. A summary is also available from EPA IRIS 251 at https://cfpub.epa.gov/ncea/iris/iris_documents/documents/subst/0251_summary.pdf</t>
  </si>
  <si>
    <t>143-50-0</t>
  </si>
  <si>
    <t>Chlordecone</t>
  </si>
  <si>
    <t>Kepone</t>
  </si>
  <si>
    <t>C10Cl10O</t>
  </si>
  <si>
    <t>C1(=O)C2(C3(C4(C1(C5(C2(C3(C(C45Cl)(Cl)Cl)Cl)Cl)Cl)Cl)Cl)Cl)Cl</t>
  </si>
  <si>
    <t>0, 1, 5, 10, 25, 50, or 80 ppm equal to 0, 0.06, 0.3, 0.5, 1.6, 3.9, or 7.0 mg/kg bw/day (EPA)</t>
  </si>
  <si>
    <t>All rats in the highest two dose groups died within the first 6 months. Also high mortality in the second highest dose group. The most sensitive effects observed in this study include kidney lesions in female rats, testicular atrophy in males, and liver lesions in both sexes. The authors reported an increased incidence of liver lesions and an increase in relative liver weights in female rats at 0.5 mg/kg-day and male rats at 1.6 mg/kg-day. The liver lesions observed were characterized primarily as fatty changes and hyperplasia. Also, a significant, dose-related increase in the incidence and severity of renal lesions in female Wistar rats in the 0.3, 0.5, and 1.6 mg/kg-day dose groups were observed. An increase in proteinuria, a clinical sign of glomerular damage, was observed in female rats, starting at 0.3 mg/kg-day. Tremors in rats receiving 80 and 50 ppm developed at the end of 2 and 3 weeks, respectively, and became progressively more severe with time. Slight tremor in rats at 25 ppm was also observed but regressed after six months.</t>
  </si>
  <si>
    <t>Larson et al., 1979</t>
  </si>
  <si>
    <t xml:space="preserve">Larson, P. S., Egle Jr, J. L., Hennigar, G. R., Lane, R. W., &amp; Borzelleca, J. F. (1979). Acute, subchronic, and chronic toxicity of chlordecone. Toxicology and applied pharmacology, 48(1), 29-41. Dose level equivalents are available from EPA IRIS 1017 at https://cfpub.epa.gov/ncea/iris/iris_documents/documents/subst/1017_summary.pdf and from EPA (2009) Toxicological review of Chlordecone (Kepone) at https://cfpub.epa.gov/ncea/iris/iris_documents/documents/toxreviews/1017tr.pdf </t>
  </si>
  <si>
    <t>22224-92-6</t>
  </si>
  <si>
    <t>Fenamiphos</t>
  </si>
  <si>
    <t>N-[ethoxy-(3-methyl-4-methylsulfanylphenoxy)phosphoryl]propan-2-amine</t>
  </si>
  <si>
    <t>C13H22NO3PS</t>
  </si>
  <si>
    <t>CCOP(=O)(NC(C)C)OC1=CC(=C(C=C1)SC)C</t>
  </si>
  <si>
    <t>0, 0.5, 1, 2, 5, or 10 ppm equal to 0.015, 0.029, 0.06, 0.15, or 0.31 mg/kg bw/day for males and 0.014, 0.036, 0.063, 0.17, and 0.34 mg/kg bw/day for females (JMPR)</t>
  </si>
  <si>
    <t xml:space="preserve">EPA IRIS: Cholinesterase activity was depressed at 2, 5 and 10 ppm. The NOEL for cholinesterase inhibition was 1 ppm. No other effects were observed at any dose level. 
</t>
  </si>
  <si>
    <t>Löser, 1972 &amp; Thomson et al., 1972</t>
  </si>
  <si>
    <t xml:space="preserve">Löser, E. (1972) Chronic toxicological studies on dogs (2 year feeding experiment). Unpublished report from the Institute for Toxicology, Bayer AG, Wuppertal-Elberfeld, Germany. Submitted to WHO by Bayer AG, Leverkusen, Germany. &amp; Thomson, C., Newman, A. &amp; Urwin, C. (1972) Pathology report of BAY 68138. Chronic toxicity study in dogs (administration in diet for 2 years). Unpublished report (addendum to report No. 3561) from Huntingdon Research Centre, Huntingdon, United Kingdom. Submitted m WHO by Bayer AG, Leverkusen, Germany. Available from JMPR (1997) Pesticide residues in food: Fenamiphos at https://inchem.org/documents/jmpr/jmpmono/v097pr06.htm. Also available under the reference Chemagro Corporation. 1972. MRID No. 00037965 from EPA IRIS 0240 at https://iris.epa.gov/static/pdfs/0240_summary.pdf </t>
  </si>
  <si>
    <t xml:space="preserve">38380-08-4
</t>
  </si>
  <si>
    <t xml:space="preserve">2,3,3',4,4',5-Hexachlorobiphenyl </t>
  </si>
  <si>
    <t>PCB 156; 2,3,4,5,3',4'-Hexachlorobiphenyl; 1,2,3,4-tetrachloro-5-(3,4-dichlorophenyl)benzene; 1,1'-Biphenyl, 2,3,3',4,4',5-hexachloro-</t>
  </si>
  <si>
    <t>C12H4Cl6</t>
  </si>
  <si>
    <t>C1=CC(=C(C=C1C2=CC(=C(C(=C2Cl)Cl)Cl)Cl)Cl)Cl</t>
  </si>
  <si>
    <t>Sprague-Dawley [Iva: S/V 50 (SD)]</t>
  </si>
  <si>
    <t>0, 1.2, 6, or 12 mg/kg equivalent to approximately 0, 0.081, 0.365, or 0.729 mg/kg bw/day</t>
  </si>
  <si>
    <t>Only females were tested. There was a dose-related decrease in food consumption observed in groups fed PCB 156 concurrent with a dose-related decrease in body weight gains. At 13 weeks, a significant reduction in body weight gain of 20% was observed in the 12 mg/kg group. A marked dose-related liver enlargement resulted from PCB 156 treatment, indicated by an increase in relative liver weights to 158% of controls in the 12 mg/kg dose group. Thymic atrophy due to treatment was found to be significantly dose-related, too. At the 12 mg/kg dose level, there was a reduction in the relative thymus weights equal to 29% less than controls. Relative kidney weights were also significantly increased at the 12 mg/kg dose level to 123% of control levels. At 6 mg/kg, statistically significant increase relative liver and kidney weights and statistically significant decrease in terminal body weight, and absolute and relative thymus weight. Similar changes were seen at the low dose level, but they were not statistically significant. PCB 156 treatment also resulted in a marked induction of EROD activity in the liver microsomes, up to 51 times the control levels in the 12 mg/kg dose group. PROD activity was also dose dependently increased by PCB 156 treatment and reached values up to 25 times the control levels. The highest dose of PCB 156 resulted in a significant reduction of 48 and 42% in TT4 and FT4 concentrations compared to controls. Plasma retinol concentrations were significantly increased in the 12 mg/kg group after 13 weeks. A sharp reduction in liver retinoid levels was also observed after 13 weeks in the highest dose group. Author: NOAEL for body and organ weight is 0.081 mg/kg bw/day. For CYP1A1 and CYP1A2 iduction: no NOAEL. For decrease in plasma TT4  and hepatic retionid levels, the NOAEL is 0.081 mg/kg bw/day.</t>
  </si>
  <si>
    <t>Vanbirgelen et al., 1994</t>
  </si>
  <si>
    <t xml:space="preserve">Vanbirgelen, A. P. J. M., Vanderkolk, J., Fase, K. M., Bol, I., Poiger, H., Vandenberg, M., &amp; Brouwer, A. (1994). Toxic potency of 2, 3, 3′, 4, 4′, 5-hexachlorobiphenyl relative to and in combination with 2, 3, 7, 8-tetrachlorodibenzo-p-dioxin in a subchronic feeding study in the rat. Toxicology and applied pharmacology, 126(2), 202-213. </t>
  </si>
  <si>
    <t>55-38-9</t>
  </si>
  <si>
    <t>Fenthion</t>
  </si>
  <si>
    <t xml:space="preserve">Mercaptophos; Dimethoxy-(3-methyl-4-methylsulfanylphenoxy)-sulfanylidene-λ5-phosphane
</t>
  </si>
  <si>
    <t>C10H15O3PS2</t>
  </si>
  <si>
    <t>CC1=C(C=CC(=C1)OP(=S)(OC)OC)SC</t>
  </si>
  <si>
    <t>0, 0.02, 0.07, or 0.20 m/kg bw/day</t>
  </si>
  <si>
    <t>ChE and reproductive organs</t>
  </si>
  <si>
    <t xml:space="preserve">EPA RED: The monkey is considered to be the most sensitive species. No inhibition of plasma cholinesterase activity was seen at 0.02 or 0.07 mg/kg/day at the week 1 measurement.  Upon longer exposures, plasma ChE was frequently inhibited at 0.02 mg/kg/day such that this level was deemed to be a threshold level. Therefore, the threshold NOAEL/LOAEL for plasma ChE inhibition was 0.02 mg/kg/day and a NOAEL of 0.07 mg/kg/day was chosen due to the lack of plasma ChE inhibition during the first week of the study. JMPR: Plasma cholinesterase was consistently depressed in animals of each sex at 0.20 mg/kg bw per day, but the effect (an indicator of exposure) was not considered to be toxicologically significant. A significant (&gt; 20%) inhibition of erythrocyte acetylcholinesterase activity was observed occasionally in animals of each sex (9/26 determinations over the 23-month study period for males and 2/26 for females) at the highest dose. No effect on brain acetylcholinesterase was evident in the four animals killed at 7.25 months. Gross examination revealed abnormally small testes and ovaries in animals at 0.20 mg/kg bw per day; however, in the absence of organ weights and histopathological data, the toxicological significance of this finding could not be fully assessed. No other treatment-related adverse effect was recorded. The NOAEL was 0.07 mg/kg bw per day, based on inconsistent erythrocyte acetylcholinesterase depression and possible effects on male and female reproductive organs at 0.20 mg/kg bw/day. Note: In a chronic (2-year) study in dogs, the NOAEL was 0.09 mg/kg bw/day, based on significant inhibition of erythrocyte acetylcholinesterase activity in males (&gt; 20%) and of brain acetylcholinesterase activity in females (&gt; 10%) at 10 ppm. </t>
  </si>
  <si>
    <t>Rosenblum, 1980</t>
  </si>
  <si>
    <t xml:space="preserve">Rosenblum, I. (1980) A Safety Evaluation of Fenthion (S1752) in Rhesus Monkeys (Macaca mulata): Final Report: Report No. 68789. Unpublished study prepared by The Albany Medical College of Union University.  117 p. MRID No. 00147245. Summary is available from JMPR: Fenthion at http://www.inchem.org/documents/jmpr/jmpmono/v95pr07.htm and EPA (2001) Interim Reregistration Eliginility Decision for Fenthion at https://archive.epa.gov/pesticides/reregistration/web/pdf/0290ired.pdf </t>
  </si>
  <si>
    <t>56-72-4</t>
  </si>
  <si>
    <t>Coumaphos</t>
  </si>
  <si>
    <t xml:space="preserve">3-Chloro-7-diethoxyphosphinothioyloxy-4-methylchromen-2-one
</t>
  </si>
  <si>
    <t>C14H16ClO5PS</t>
  </si>
  <si>
    <t>C1(OC2(C(C(=C1Cl)C)=CC=C(OP(OCC)(OCC)=S)C=2))=O</t>
  </si>
  <si>
    <t>1, 30, or 90 ppm, equivalent to 0.025, 0.775, or 2.295 mg/kg bw/day for males, and 0.024, 0.705, or 2.478 mg/kg bw/day for females, respectively</t>
  </si>
  <si>
    <t>When compared to pretreatment levels, plasma cholinesterase (ChE) and erythrocyte cholinesterase (RBC ChE) activity levels were significantly depressed in the 30 and 90 ppm exposure groups. Specifically, plasma ChE levels in the 30 ppm males at 91, 182, 273, and 363 days were 62.5%, 73.6%, 72.1%, and 76.1% less than pretreatment values and in the 30 ppm females were 53.8%, 62.0%, 61.7%, and 72.1%. less than pretreatment levels. In the 90 ppm groups, plasma ChE activity at days 91, 182, 273, and 363 were depressed 70.8%, 73.8%, 80.2% and 77.9% (males) and 74.4%, 76.5%, 73.4%, and 84.4% (females). For RBC ChE activity levels in the 30 ppm group at these time points, the respective values were 41.9%, 37.3%, 42.4%, and 46.6% (males), and 49.3%, 33.9%, 42.1% and 42.9% (females) of respective pretreatment values. RBC ChE activity levels in the 90 ppm group at days 91, 182, 273, and 363, were 76.9%, 66.2%, 75.2%, and 59.7% (males), and 79.2%, 75.1%, 82.1% and 75.6% (females) less than the pretreatment values. Comparison to concurrent controls and evaluation of brain cholinesterase and ocular muscle cholinesterase at the termination of the study corroborated these findings. Although some statistically significant plasma ChE depression was also observed in females in the 1 ppm group, the difference could be attributed to the high degree of individual variability. Based upon significant and biologically relevant depression of RBC ChE and plasma ChE activity levels in dogs, this study provided a NOEL of 0.025 mg/kg/day and a LEL of 0.7 mg/kg/day. There were no other treatment related systemic changes at any dose level. The systemic NOEL was 2.3 mg/kg/day and the LEL was greater than 2.3 mg/kg/day.</t>
  </si>
  <si>
    <t>Jones et al., 1993</t>
  </si>
  <si>
    <t>Jones, R.; Elcock, L.; Dass, P.; et al. (1993) Chronic Feeding Toxicity Study of Technical Grade Coumaphos in Beagle Dogs: Lab Project Number: 91-276-JP: 74459. Unpublished study prepared by Miles, Inc. 1487 p. Summary is available from EPA Reregistration Eligibility Decision (RED): Coumaphos, 1996, at https://nepis.epa.gov/Exe/ZyPDF.cgi/20000KGD.PDF?Dockey=20000KGD.PDF</t>
  </si>
  <si>
    <t>50-55-5</t>
  </si>
  <si>
    <t>Reserpine</t>
  </si>
  <si>
    <t>Methyl (1R,15S,17R,18R,19S,20S)-6,18-dimethoxy-17-(3,4,5-trimethoxybenzoyl)oxy-1,3,11,12,14,15,16,17,18,19,20,21-dodecahydroyohimban-19-carboxylate</t>
  </si>
  <si>
    <t>C33H40N2O9</t>
  </si>
  <si>
    <t>COC1C(CC2CN3CCC4=C(C3CC2C1C(=O)OC)NC5=C4C=CC(=C5)OC)OC(=O)C6=CC(=C(C(=C6)OC)OC)OC</t>
  </si>
  <si>
    <t>0, 0.4, 0.8, 1.5, 3, or 6 ppm corresponding to 0.06, 0.12, 0.225, 0.45, 0.9 mg/kg bw/day</t>
  </si>
  <si>
    <t xml:space="preserve">Bodyweight </t>
  </si>
  <si>
    <t xml:space="preserve">Depression in mean body weights were observed in dosed groups of mice. </t>
  </si>
  <si>
    <t>NCI, 1982</t>
  </si>
  <si>
    <t>National Cancer Institute; Carcinogenesis Technical Report Series No. 193, NTP No. 80-16: Bioassay of Reserpine for Possible Carcinogenicity (CAS No. 50-55-5) TR193. Available from NTP at http://ntp.niehs.nih.gov/ntp/htdocs/lt_rpts/tr193.pdf</t>
  </si>
  <si>
    <t>72-20-8</t>
  </si>
  <si>
    <t>Endrin</t>
  </si>
  <si>
    <t>C12H8Cl6O</t>
  </si>
  <si>
    <t>ClC1=C(Cl)C2(Cl)C3C4CC(C5OC45)C3C1(Cl)C2(Cl)Cl</t>
  </si>
  <si>
    <t xml:space="preserve">0.1, 0.5, 1.0, 2.0, or 4.0 ppm corresponding to 0.0025, 0.0125, 0.025, 0.05, or 0.1 mg/kg bw/day </t>
  </si>
  <si>
    <t>Dogs receiving 2 or 4 ppm experienced occasional convulsions, slightly increased relative liver weights, and mild histopathological effects in the liver (slight vacuolization of hepatic cells). No adverse effects on these parameters or on growth, food consumption, behavior, serum chemistry, urine chemistry or histological appearance of major organs occurred at 1 ppm (NOEL) or less. The 2 ppm level is the LOAEL.</t>
  </si>
  <si>
    <t>Velsicol Chemical Corp., 1969</t>
  </si>
  <si>
    <t xml:space="preserve">Velsicol Chemical Corporation. 1969. MRID. No. 00030198. Available from EPA (IRIS 0363) at https://cfpub.epa.gov/ncea/iris/iris_documents/documents/subst/0363_summary.pdf. Also available under the reference Jolley, W.P., Stemmer, K.L., Grande, F., Richmond, J. and Pfitzer, E.A. (1969) The effects exerted upon beagle dogs during a period of two years by the introduction of 1, 2, 3, 4, 10, 10-hexachloro-6,7-epoxy-1, 4, 4a, 5, 6, 7, 8, 8a-octahydro-1, 4-endo, endo-5, 8-dimethanonaphthalene into their daily diets. Unpublished report from the Kettering Laboratory University of Cincinnati submitted by Shell International Research from JMPR (1970). Evaluation of some pesticide residues in food at https://inchem.org/documents/jmpr/jmpmono/v070pr13.htm </t>
  </si>
  <si>
    <t>13593-03-8</t>
  </si>
  <si>
    <t>Quinalphos</t>
  </si>
  <si>
    <t xml:space="preserve">O,O-Diethyl O-2-quinoxalinyl phosphorothioate; Diethoxy-quinoxalin-2-yloxy-sulfanylidene-λ5-phosphane
</t>
  </si>
  <si>
    <t>C12H15N2O3PS</t>
  </si>
  <si>
    <t>CCOP(=S)(OCC)OC1=NC2=CC=CC=C2N=C1</t>
  </si>
  <si>
    <t xml:space="preserve">0, 0.0025, 0.0125, or 0.05 mg/kg bw/day </t>
  </si>
  <si>
    <t xml:space="preserve">Although there were no signs of systemic toxicity, plasma cholinesterase (P ChE) was decreased at 0.05 mg/kg/day.  The NOEL for P ChE depression is 0.0125 mg/kg/day.
</t>
  </si>
  <si>
    <t>Sandoz Inc., 1980</t>
  </si>
  <si>
    <t xml:space="preserve">Sandoz, Ltd.  1980. MRID No. 00080571; HED Doc. No. 004976. Available from EPA IRIS 0189 at https://cfpub.epa.gov/ncea/iris/iris_documents/documents/subst/0189_summary.pdf </t>
  </si>
  <si>
    <t>303-47-9</t>
  </si>
  <si>
    <t>Ochratoxin A</t>
  </si>
  <si>
    <t>OTA; (2S)-2-[[(3R)-5-chloro-8-hydroxy-3-methyl-1-oxo-3,4-dihydroisochromene-7-carbonyl]amino]-3-phenylpropanoic acid ; N-[(3R)-(5-Chloro-8-hydroxy-3-methyl-1-oxo-7-isochromanyl)carbonyl]-L-phenylalanine</t>
  </si>
  <si>
    <t>C20H18ClNO6</t>
  </si>
  <si>
    <t>C[C@@H]1CC2=C(C=C(C(=C2C(=O)O1)O)C(=O)N[C@@H](CC3=CC=CC=C3)C(=O)O)Cl</t>
  </si>
  <si>
    <t>1N,2N,3N,4N,6d(vi)</t>
  </si>
  <si>
    <t>0.015</t>
  </si>
  <si>
    <t>0, 21, 70, or 210 μg/kg bw 5 days/week for 2 years. Dosing schedule (5/7) adjusted dose levels: 0, 0.015, 0.05, or 0.15 mg/kg bw/day.</t>
  </si>
  <si>
    <t>The high dose level had slightly lower body weights than vehicle controls in both sexes. Degeneration, karyomegaly, proliferation, cytoplasmic alteration, and hyperplasia of the renal tubular epithelium reported. Increased incidence of renal tubular cell adenomas and carcinomas in the 70 and 210 ug/kg groups in both sexes and metastatic renal carcinomas in males. Fibroadenomas of the mammary gland in females had an incidence of 17/50, 23/51, 22/50, and 28/50 in the 0, 21, 70, and 210 ug/kg dose groups respectively.</t>
  </si>
  <si>
    <t>National Toxicology Program. (1989). Toxicology and carcinogenesis studies of ochratoxin A (CAS No. 303-47-9) in F344/N rats (gavage studies). National Toxicology Program technical report series, 358, 1-142. Available from NTP at http://ntp.niehs.nih.gov/ntp/htdocs/lt_rpts/tr358.pdf</t>
  </si>
  <si>
    <t>117704-25-3</t>
  </si>
  <si>
    <t>Doramectin</t>
  </si>
  <si>
    <t xml:space="preserve">25-Cyclohexylavermectin B1, Dectomax, 1.25-cyclohexyl-5-O-demethyl-25-de(1-methylpropyl)avermectin A1a; (1'R,2R,3S,4'S,6S,8'R,10'E,12'S,13'S,14'E,16'E,20'R,21'R,24'S)-2-cyclohexyl-21',24'-dihydroxy-12'-[(2R,4S,5S,6S)-5-[(2S,4S,5S,6S)-5-hydroxy-4-methoxy-6-methyloxan-2-yl]oxy-4-methoxy-6-methyloxan-2-yl]oxy-3,11',13',22'-tetramethylspiro[2,3-dihydropyran-6,6'-3,7,19-trioxatetracyclo[15.6.1.14,8.020,24]pentacosa-10,14,16,22-tetraene]-2'-one
 </t>
  </si>
  <si>
    <t>C50H74O14</t>
  </si>
  <si>
    <t>CC1C=CC=C2COC3C2(C(C=C(C3O)C)C(=O)OC4CC(CC=C(C1OC5CC(C(C(O5)C)OC6CC(C(C(O6)C)O)OC)OC)C)OC7(C4)C=CC(C(O7)C8CCCCC8)C)O</t>
  </si>
  <si>
    <t>Study I: 0, 0.5, 1, or 2 mg/kg bw/day for 91 days. Study II: 0, 0.1, or 0.3 mg/kg bw/day for 92 days.</t>
  </si>
  <si>
    <t>Study I: A slow pupillary light reflex was noted in all treated animals and mydriasis was diagnosed in 1, 2, and 5 dogs given 0.5, 1, and 2 mg/kg bw/day, respectively. One animal given 2 mg/kg bw/day showed anorexia, tremors and ataxia and was sacrificed on day 23. Study II: The only treatment-related finding was mild to moderate mydriasis which was diagnosed in 1/3 female given 0.3 mg/kg bw/day. JECFA and ECHA NOEL: 0.1 mg/kg bw/day. JECFA: In three studies in dogs, which received doramectin by gavage in a sesame oil vehicle for up to 92 days, body weights were depressed at 4 mg/kg bw/day and clinical signs of CNS toxicity were noted at 2 mg/kg bw/day and above. The most sensitive indication of a drug-related effect was mydriasis, which was seen at doses as low as 0.3 mg/kg bw/day.</t>
  </si>
  <si>
    <t>Pfizer, 1989 &amp; 1990</t>
  </si>
  <si>
    <t xml:space="preserve">Pfizer (1989c). A Three Month Gavage Study in Beagle Dogs. Unpublished study No. 88-657-13 from Pfizer Central Research, Groton, CT. Submitted to WHO by Pfizer, USA. &amp; Pfizer (1990b). A Three Month Gavage Study in Beagle Dogs. Unpublished study No. 89-657-19 from Pfizer Central Research, Groton, CT. Submitted to WHO by Pfizer, USA. Available from the Joint FAO/WHO Expert Committee on Food Additives; WHO Food Additives Series 36: Doramectin at www.inchem.org/documents/jecfa/jecmono/v36je02.htm </t>
  </si>
  <si>
    <t>35065-27-1</t>
  </si>
  <si>
    <t xml:space="preserve">2,2',4,4',5,5'-Hexachlorobiphenyl </t>
  </si>
  <si>
    <t xml:space="preserve">PCB 153; 2,4,5,2',4',5'-Hexachlorobiphenyl; 245-HCB; 1,2,4-trichloro-5-(2,4,5-trichlorophenyl)benzene
</t>
  </si>
  <si>
    <t>C1=C(C(=CC(=C1Cl)Cl)Cl)C2=CC(=C(C=C2Cl)Cl)Cl</t>
  </si>
  <si>
    <t>0, 0.05, 0.5, 5, or 50 ppm equivalent to 0, 3.6, 34, 346, or 3534 ug/kg bw/day for males and 0, 4.2, 42, 428, or 4125 ug/kg bw/day for females</t>
  </si>
  <si>
    <t>Some treated animals had fatty, enlarged liver: three males in the 0.05-ppm group; one male each in the 0.5- and 5-ppm groups: three males and three females in the 50-ppm group. The relative liver weight was increased in the highest dose group of both sexes. Hepatic microsomal EROD activity was increased at 0.05 ppm and above in females and at 0.5 ppm and more in males. AH activity was elevated at 5 and 50 ppm in males. Increased APDM activity was observed in males at 0.50 ppm and above while in females this enzyme activity was elevated at 50 ppm. The 50 ppm females also had increased liver uroporphyrin concentrations. There was an increased urinary ascorbic acid excretion in the highest dose group of both sexes. There were decreases in liver and lung vitamin A levels in both sexes, with most of the significant declines being observed in the highest dose groups. In females, decreased dopamine (DA) and dihydroxyphenyl acetic acid (DOPAC) concentrations were observed in the frontal cortex and caudate nucleus regions, respectively, at 5.0 ppm and higher. The only change in the male rats was the increased 5-hydroxyindoleacetic acid/5-hydroxytryptamine (5-HIANS-HT) ratio occurring in the hippocampus of brain at the highest dose.  Thyroid epithelial cells changed from low cuboidal to columnar shape in a dose-dependent fashion, with females being more sensitive than males and effects appearing at 0.5 ppm. In the males, the effect was observed at 5.0 ppm and higher. Similarly, vesiculation of nuclei occurred in high proportions in treated animals of both sexes, with significant changes occurring at 5.0 ppm. Alterations in hepatocellular cytoplasm consisted of a minimal increase in the density of periportal cells, and in homogeneity in perivenous areas of control and low-dose groups. These changes progressed to a mild and moderate increase in periportal density, respectively, and the perivenous homogeneity was extended to include both perivenous and mid-zone areas in the high-dose groups and significant alterations occurred at 5.0 ppm. The NOAEL was judged to be 0.5 ppm in the diet or equivalent to 34 ug/kg bw/day.</t>
  </si>
  <si>
    <t>Chu et al., 1996</t>
  </si>
  <si>
    <t xml:space="preserve">Chu, I., Villeneuve, D. C., Yagminas, A., Lecavalier, P., Poon, R., Feeley, M., ... &amp; Bergman, Å. (1996). Toxicity of 2, 2′, 4, 4′, 5, 5′‐hexachlorobiphenyl in rats: effects following 90‐day oral exposure. Journal of Applied Toxicology, 16(2), 121-128. </t>
  </si>
  <si>
    <t xml:space="preserve">12674-11-2
</t>
  </si>
  <si>
    <t xml:space="preserve"> 3,3',5-Trichloro-1,1'-biphenyl</t>
  </si>
  <si>
    <t>3,3',5-Trichlorobiphenyl; Aroclor 1016; 1,3-Dichloro-5-(3-chlorophenyl)benzene</t>
  </si>
  <si>
    <t>C12H7Cl3</t>
  </si>
  <si>
    <t>C1=CC(=CC(=C1)Cl)C2=CC(=CC(=C2)Cl)Cl</t>
  </si>
  <si>
    <t>0, 0.25, or 1 ppm equivalent to 0, 0.007, or 0.028 mg/kg bw/day for 7 months prior to mating and pregnancy and a 4-month nursing period (87 +/- 9 weeks total)</t>
  </si>
  <si>
    <t>Birth weight</t>
  </si>
  <si>
    <t>Dams received a total average intake of 4.52 mg/kg (0.25 ppm) or 18.41 mg/kg (1 ppm) throughout the 21.8-month (654 days) dosing period. These doses are equivalent to 0.007 mg/kg-day and 0.028 mg/kg-day for the identified NOAEL and LOAEL respectively. Aroclor 1016 did not cause overt toxicity in adult female monkeys at the doses employed, the lower chlorinated isomerides accumulated in the adult and were transferred to the offspring via the placenta and milk. The transplacental movement of the compounds resulted in decreased birth weights. Significant reduction in mean birth weight in the 1 ppm group was reported.</t>
  </si>
  <si>
    <t>Barsotti and Van Miller, 1984</t>
  </si>
  <si>
    <t>Barsotti, D. A., &amp; Van Miller, J. P. (1984). Accumulation of a commercial polychlorinated biphenyl mixture (Aroclor 1016) in adult rhesus monkeys and their nursing infants. Toxicology, 30(1), 31-44. Reference for NEL conclusion: EPA IRIS 462 at https://cfpub.epa.gov/ncea/iris/iris_documents/documents/subst/0462_summary.pdf</t>
  </si>
  <si>
    <t>23246-96-0</t>
  </si>
  <si>
    <t>Riddelline</t>
  </si>
  <si>
    <t>C18H23NO6</t>
  </si>
  <si>
    <t>C=C1C/C(=C/C)C(=O)O[C@H]2CCN3CC=C(COC(=O)[C@]1(O)CO)[C@@H]23</t>
  </si>
  <si>
    <t>Males: 0 and 1 mg/kg 5 days/week. Study terminated at week 72 due to all animals dying.  Females: 0, 0.01, 0.033, 0.1, 0.33, or 1 mg/kg, 5 days a week, for 105 weeks. Dosing schedule (5/7) adjusted dose levels: 0, 0.007, 0.024, 0.07, 0.24, or 0.7 mg/kg bw/day.</t>
  </si>
  <si>
    <t xml:space="preserve">Males were given 0 or 1 mg/kg, 5 days a week but all died by week 72 so the study was terminated. Females were given doses of 0, 0.01, 0.033, 0.1, 0.33, or 1 mg/kg, 5 days a week, for 105 weeks. All females at 1 mg/kg died by week 97. Mean body weights of 1 mg/kg males and females were less than those of the vehicle controls throughout most of the study. In the liver, the incidences of hemangiosarcoma in 1 mg/kg males and females were significantly greater than those in the vehicle controls; three 0.33 mg/kg females also had this neoplasm. Hemangiosarcoma was considered the cause of death of 37 males and 32 females administered 1 mg/kg that died early or were sacrificed moribund. In 1 mg/kg rats, approximately half of the hepatic hemangiosarcomas in males and one third of those in females metastasized to the lung; metastases also occurred in the mediastinal lymph node, mesentery, pancreas, and spleen. Hemangiosarcoma in one 0.33 mg/kg female metastasized to the lung. The incidences of hepatocellular adenoma in 1 mg/kg males and females and of hepatocellular adenoma or carcinoma (combined) in 1 mg/kg females were significantly greater than those in the vehicle controls. The incidences of hepatocellular adenoma in 1 mg/kg males and females and of hepatocellular adenoma or carcinoma (combined) in 0.33 and 1 mg/kg females exceeded the historical ranges in controls (all routes) given NTP-2000 diet and in water gavage controls given NIH-07 diet. The incidences of diffuse hepatocytic regenerative hyperplasia were significantly increased in 1 mg/kg males and in 0.33 and 1 mg/kg females. The incidences of several other nonneoplastic lesions of the liver in 1 mg/kg males and in 0.033 mg/kg or greater females were significantly greater than those in the vehicle controls. The incidences of mononuclear cell leukemia in all dosed groups of rats except the 0.01 mg/kg females were increased; the increases were significant in the 1 mg/kg males and females. The increased incidences of mononuclear cell leukemia in male and female rats were considered to be chemical related. The incidences of nonneoplastic lesions of the kidney, spleen, bone marrow, lung, glandular stomach, and mediastinal and mesenteric lymph nodes were increased in 1 mg/kg males and/or females. Congestion of the spleen in the 1 mg/kg males and females was considered to be a terminal change related to early death; the changes in the bone marrow and spleen are suggestive of increased hematopoiesis secondary to chemical-related erythrocytic and platelet sequestration as was seen in the 13-week NTP (1993) study of riddelliine. </t>
  </si>
  <si>
    <t xml:space="preserve">National Toxicology Program. (2003). Toxicology and carcinogenesis studies of riddelliine (CAS No. 23246-96-0) in F344/N rats and B6C3F1 mice (gavage studies). National Toxicology Program technical report series, (508), 1-280. Available from NTP at  https://ntp.niehs.nih.gov/ntp/htdocs/lt_rpts/tr508.pdf </t>
  </si>
  <si>
    <t xml:space="preserve">97682-44-5
</t>
  </si>
  <si>
    <t>Irinotecan</t>
  </si>
  <si>
    <t>C33H38N4O6</t>
  </si>
  <si>
    <t>CCC1=C2C=C(C=CC2=NC3=C1CN4C3=CC5=C(C4=O)COC(=O)C5(CC)O)OC(=O)N6CCC(CC6)N7CCCCC7</t>
  </si>
  <si>
    <t>0, 0.01, 0.1, or 1 mg/kg bw/day</t>
  </si>
  <si>
    <t>Treatment-related changes for both sexes included skin discolouration, alopecia, atrophy of the thymus, soft stools, anemia and ↑ in total serum protein. No-effect level considered to be 0.01 mg/kg/day.</t>
  </si>
  <si>
    <t xml:space="preserve">Unknown, n.d. Available from Pfizer, Product Monograph: Camptosar at https://s3.pgkb.org/attachment/Irinotecan_HCSC_06_02_15.pdf </t>
  </si>
  <si>
    <t>297-97-2</t>
  </si>
  <si>
    <t>Zinophos</t>
  </si>
  <si>
    <t>Thionazin; Nemaphos; Thionazine; Diethoxy-pyrazin-2-yloxy-sulfanylidene-λ5-phosphane</t>
  </si>
  <si>
    <t>C8H13N2O3PS</t>
  </si>
  <si>
    <t>CCOP(=S)(OCC)OC1=NC=CN=C1</t>
  </si>
  <si>
    <t>0, 0.5, 2, 8, or 50 ppm. 50 ppm was reduced to 25 ppm. These values correlate to approximately 0, 0.0125, 0.05, 0.2, or 0.625 mg/kg bw/day.</t>
  </si>
  <si>
    <t>Cholinesterase</t>
  </si>
  <si>
    <t xml:space="preserve">The 50 ppm level could not be tolerated and the high dose level was reduced to 25 ppm. Parameters affected at the high dose included: body weights, food consumption, survival, hematologic patterns and cholinesterase activity. All of the effects except the depressions in cholinesterase activity were associated with poor diet palatability. Cholinesterase depressions were also observed at the 8 and 2 ppm levels, but not at the 0.5 ppm level. All urine analysis data were normal and all tissues and organs subjected to pathologic studies were considered to be normal and comparable to those of controls. </t>
  </si>
  <si>
    <t>Kohn et al., 1965</t>
  </si>
  <si>
    <t xml:space="preserve">Abstracts of papers for the Fourth Annual Meeting of the Society of Toxicology, Williamsburg, Virginia, March 8–10, 1965. Bierbower, G., &amp; Underwood, P. (1965). Society of Toxicology, Williamsburg, Virginia, March 8-10, 1965. Toxicology and Applied Pharmacology, 7, 478-504. F.E. Kohn, J.H. Kay, and J.C. Calandra. Subacute oral toxicity of Zinophos. Can be accessed via https://www.toxicology.org/pubs/docs/Tox/1965Tox.pdf </t>
  </si>
  <si>
    <t>10048-13-2</t>
  </si>
  <si>
    <t>Sterigmatocystin</t>
  </si>
  <si>
    <t>C18H12O6</t>
  </si>
  <si>
    <t>COc1cc2c(c3c1c(=O)c4c(cccc4o3)O)C5C=COC5O2</t>
  </si>
  <si>
    <t>&gt;730</t>
  </si>
  <si>
    <t>0, 0.1, 1, or 10 ppm corresponding to 0, 0.005, 0.05, or 0.5 mg/kg bw/day for over 2 years</t>
  </si>
  <si>
    <t>The overall incidence of tumors of all types combined did not show a dose–response relationship, but the incidence of liver tumors was dose related (0/11, 0/27, 1/29 and 5/26 in control, low-dose, mid-dose and high-dose groups). One animal in the middose group had a liver haemangiosarcoma; three animals in the high-dose group had haemangiosarcoma, and one had hepatocellular carcinoma. The Committee noted that the authors stated that there were five liver tumors in total in the highest-dose group, but the breakdown of the histological types accounts for only four tumors. There were clear dose–response relationships for other nonneoplastic histopathological changes in the liver, including central necrosis (2/11, 7/27, 14/29 and 16/26 in control, low-dose, mid-dose and high-dose groups), hyperplastic foci or areas of hepatocellular alteration (1/11, 4/27, 9/29 and 21/26 in control, low-dose, mid-dose and high-dose groups) and hyperplastic nodules (0/11, 0/27, 0/29 and 3/26 in control, low-dose, mid-dose and high-dose groups) described by the authors as benign hepatic cell tumors. Although not all such lesions are preneoplastic and such lesions do not necessarily progress to carcinomas, hyperplastic foci and hyperplastic nodules are known to be increased in incidence after administration of hepatocarcinogens.</t>
  </si>
  <si>
    <t>Maekawa et al., 1979</t>
  </si>
  <si>
    <t>Maekawa, A., Kajiwara, T., Odashima, S., &amp; Kurata, H. (1979). Hepatic changes in male ACI/N rats on low dietary levels of sterigmatocystin. GANN Japanese Journal of Cancer Research, 70(6), 777-781. A discussion of the study is available from WHO (2017)Technical Report Series 1002, Evaluation of certain contaminnts in food, Eighty-third report of the Joint FAO/WHO Expert Committee on Food Additives at https://inchem.org/documents/jecfa/jecmono/v1002je01.pdf</t>
  </si>
  <si>
    <t>60-57-1</t>
  </si>
  <si>
    <t>Dieldrin; (1R,2S,3S,6R,7R,8S,9S,11R)-3,4,5,6,13,13-hexachloro-10-oxapentacyclo[6.3.1.13,6.02,7.09,11]tridec-4-ene</t>
  </si>
  <si>
    <t>(1R,4S,4aS,5R,6R,7S,8S,8aR)-1,2,3,4,10,10-Hexachloro-1,4,4a,5,6,7,8,8a-octahydro-6,7-epoxy-1,4:5,8-dimethanonaphthalene</t>
  </si>
  <si>
    <t>C1[C@@H]2[C@H]3[C@@H]([C@H]1[C@H]4[C@@H]2O4)[C@]5(C(=C([C@@]3(C5(Cl)Cl)Cl)Cl)Cl)Cl</t>
  </si>
  <si>
    <t>Carworth Farm "E"</t>
  </si>
  <si>
    <t xml:space="preserve">Target: 0, 0.1, 1.0, or 10.0 ppm.  Actual dietary concentrations are 0, 0.11, 1, or 9.66 ppm, equal to 0, 0.0055, 0.05, or 0.483 mg/kg bw/day. </t>
  </si>
  <si>
    <t>At 10.0 ppm (0.5 mg/kg/day), all animals became irritable and exhibited tremors and occasional convulsions. At the end of 2 years, females fed 1.0 and 10.0 ppm (0.05 and 0.5 mg/kg/day) had increased liver weights and liver-to- body weight ratios (p&lt;0.05). Histopathological examinations revealed liver parenchymal cell changes including focal proliferation and focal hyperplasia. These hepatic lesions were considered to be characteristic of exposure to an organochlorine insecticide.</t>
  </si>
  <si>
    <t>Walker et al., 1969</t>
  </si>
  <si>
    <t>Walker, A. I. T., Stevenson, D. E., Robinson, J., Thorpe, E., &amp; Roberts, M. (1969). The toxicology and pharmacodynamics of dieldrin (HEOD): Two-year oral exposures of rats and dogs. Toxicology and applied pharmacology, 15(2), 345-373. Reference for NEL conclusion: EPA IRIS 0225 at https://cfpub.epa.gov/ncea/iris/iris_documents/documents/subst/0225_summary.pdf</t>
  </si>
  <si>
    <t>63333-35-7</t>
  </si>
  <si>
    <t>Bromethalin</t>
  </si>
  <si>
    <t>N-methyl-2,4-dinitro-N-(2,4,6-tribromophenyl)-6-(trifluoromethyl)aniline</t>
  </si>
  <si>
    <t>C14H7Br3F3N3O4</t>
  </si>
  <si>
    <t>CN(C1=C(C=C(C=C1C(F)(F)F)[N+](=O)[O-])[N+](=O)[O-])C2=C(C=C(C=C2Br)Br)Br</t>
  </si>
  <si>
    <t>1N,2N,3N,4N,6N,7aY,8N,33N,34N,35bY,36bY,41N,42N,43a(iii)Y</t>
  </si>
  <si>
    <t>0, 5, 25, or 125 µg/kg/day</t>
  </si>
  <si>
    <t>The LOEL is 125 μg/kg/day, based on spongy degeneration
(leukoencephalomyelopathy) observed in most of the central white fiber tracts of the brain, cerebellum, pons, brain stem, and thoracic spinal cord of both sexes and optic nerves of males.</t>
  </si>
  <si>
    <t>Mannot, 1987</t>
  </si>
  <si>
    <t xml:space="preserve">Monnot, G. (1987) 13-Week Oral Toxicity Study in the Rat: Bromethalin (CGA 175156): Lab Project Number: 610209: 601326-D. Unpublished study prepared by Hazleton-Institut Francais de Toxicologie. 277 p. MRID 43582102. Available from EPA Reregistration Eligibility Decision Rodenticide Cluster List B, 1998, EPA738-R-98-007 at https://archive.epa.gov/pesticides/reregistration/web/pdf/2100red.pdf </t>
  </si>
  <si>
    <t>32598-13-3</t>
  </si>
  <si>
    <t>3,3',4,4'-Tetrachlorobiphenyl</t>
  </si>
  <si>
    <t>PCB 77; 1,1'-Biphenyl, 3,3',4,4'-tetrachloro-; 1,2-dichloro-4-(3,4-dichlorophenyl)benzene; 3,4-TCB</t>
  </si>
  <si>
    <t>C12H6Cl4</t>
  </si>
  <si>
    <t>C1=CC(=C(C=C1C2=CC(=C(C=C2)Cl)Cl)Cl)Cl</t>
  </si>
  <si>
    <t>0, 10, 100, 1000, or 10000 ppb equivalent to 0, 0.00073, 0.0071, 0.075, or 0.768 mg/kg bw/day in males and 0, 0.00092, 0.0087, 0.089, or 0.892 mg/kg bw/day in females</t>
  </si>
  <si>
    <t xml:space="preserve">Increased spleen weight occurred in male rats fed 1000 or 10,000 ppb PCB 77. Increased EROD activity was noted in male rats given 10,000 ppb and in female groups receiving 1000 or 10,000 ppb PCB 77. Male rats exposed to 10,000 ppb PCB 77 had decreased vitamin A in the liver and lung and elevated levels in the kidney. Liver vitamin A of both 1000- and 10,000-ppb PCB 77 female groups was decreased.  10,000 ppb PCB 77 was associated with an elevation in 3,4-dihydroxyphenylacetic acid in the nucleus accumbens region of male rat brains. Mild to moderate changes were observed in the liver and thyroid of rats given PCB 77 or PCB 118. For PCB 77 the liver changes were considered to be significant at levels above 100 ppb. Author NOAEL for PCB 77: 100 ppb = 8.7 ug/kg bw/day. FDA: The NOAEL for both sexes is 100 ppb, but in males it translates to a lower value in mg/kg bw/day (i.e., 7.1 ug/kg bw/day), therefore, it is unclear why the study authors state the NOAEL to be 8.7 ug/kg bw/day. </t>
  </si>
  <si>
    <t>Chu et al., 1995</t>
  </si>
  <si>
    <t>Chu, I., Villeneuve, D. C., Yagminas, P., Hakansson, H., Ahlborg, U. G., Valli, V. E., ... &amp; Feely, M. (1995). Toxicity of PCB 77 (3, 3′, 4, 4′-tetrachlorobiphenyl) and PCB 118 (2, 3′, 4, 4′, 5-pentachlorobiphenyl) in the rat following subchronic dietary exposure. Toxicological Sciences, 26(2), 282-292.</t>
  </si>
  <si>
    <t>13366-73-9</t>
  </si>
  <si>
    <t>Photodieldrin</t>
  </si>
  <si>
    <t>C12C3C(C4C1C5(C(C3(C4(C5(Cl)Cl)Cl)Cl)Cl)Cl)C6C2O6</t>
  </si>
  <si>
    <t>0, 0.005, 0.05, or 0.2 mg/kg bw/day</t>
  </si>
  <si>
    <t>In the 0.2 mg/kg males, increases occurred in the plasma alkaline phosphatase and SGPT activities, and, after 13 weeks, their serum protein levels were slightly reduced.  Increases in the liver/body weight ratios occurred in the 0.2 mg/kg animals and the 0.05 mg/kg females. At autopsy, no pathological changes associated with photodieldrin were observed. No effects were observed at 0.005 mg/kg body weight. Note: In a 560-day mouse study, the LOAEL was 0.048 mg/kg bw/day and no NOAEL (endpoint: neurological) (NCI, 1977).</t>
  </si>
  <si>
    <t>Walker et al., 1971</t>
  </si>
  <si>
    <t>Walker, A. I. T., Thorpe, E., Robinson, J., &amp; Baldwin, M. K. (1971). Toxicity studies on the photosiomerisation product of dieldrin. Ghent Rijksfac Landbouwetensch Meded. Available from the International Programme on Chemical Safety. Environmental Health Criteria 91. Aldrin and Dieldrin at https://inchem.org/documents/ehc/ehc/ehc91.htm#SubSectionNumber:8.8.1. Reference for note: National Cancer Institute. Carcinogenesis. Technical Report Series No. 17, 1977. Bioassay of Photodieldrin for Possible Carcinogenicity. CAS No. 13366-73-9. NCI-CG-TR-17. Available from NTP at http://ntp.niehs.nih.gov/ntp/htdocs/lt_rpts/tr017.pdf</t>
  </si>
  <si>
    <t>32598-14-4</t>
  </si>
  <si>
    <t xml:space="preserve">2,3,3',4,4'-Pentachlorobiphenyl </t>
  </si>
  <si>
    <t>1,1'-Biphenyl, 2,3,3',4,4'-pentachloro- ; PenCb; PCB 105; CB-105; 1,2,3-trichloro-4-(3,4-dichlorophenyl)benzene</t>
  </si>
  <si>
    <t>C12H5Cl5</t>
  </si>
  <si>
    <t>C1=CC(=C(C=C1C2=C(C(=C(C=C2)Cl)Cl)Cl)Cl)Cl</t>
  </si>
  <si>
    <t>0, 0.05, 0.5, 5, or 50 ppm equivalent to 0, 0.0039, 0.039, 0.404, or 4.327 mg/kg bw/day for males and 0, 0.0042, 0.044, 0.449, or 3.96 mg/kg bw/day for females</t>
  </si>
  <si>
    <t>A dose-dependent increase in the incidence of fatty liver was observed in male rats: one animal each in the control and 0.05 ppm groups, four in the 0.5 ppm group, five in the 5-ppm group and nine in the 50-ppm group. The highest-dose group of both sexes showed increased relative liver weight. Hepatomegaly was observed in females: one animal in the 0.5 ppm group and five in the 50-ppm group. The rats of both sexes in the highest-dose group had significant increases in serum cholesterol and albumin, liver porphyrin and microsomal EROD, PROD and UDPGT activities. In addition, female rats in the second-highest dose, i.e., the 5-ppm group, also showed significant elevation in serum albumin and liver PROD activity. A dose-dependent decrease in liver vitamin A was seen in animals of both sexes, with significant changes being observed starting at 0.5 ppm. In contrast, only the highest-dose males showed reduced lung vitamin A. Increased renal vitamin A was noted in the highest dose group of both genders. Treatment of rats with PCB 105 resulted in alterations in brain biogenic amines levels and their metabolites, most of which occurred in the highest-dose females. Decreased hemoglobin, hematocrit, red cell indices and eosinophils were noted in the highest-dose females. In males, only hemoglobin, hematocrit and eosinophils were decreased. Treatment of rats with PCB 105 resulted in histological changes in the liver, thyroid and thymus. Changes in the liver consisted of accentuation of zonation when examined under low magnification. At the cellular level, there was evidence of cytoplasmic vacuolation, increased anisokaryosis and homogenous appearance in the cytoplasm of the midzonal and perivenous areas. The homogeneous appearance in the perivenous area of the hepatic lobules was dose-dependent and became more severe with increasing dosage. There was an increase in volume of perivenous and midzonal hepatocytes and an increase in perinuclear basophilia, which was presumably rough endoplasmic reticulum. At the highest dose level, perivenous homogeneity extended to and coalesced with that in the midzonal area. Less consistent changes were seen in the interstitial areas. The severity and incidence of the changes increased in a dose-dependent fashion. Although some hepatic changes were observed in the lowest-dose groups, significant morphological alterations were only seen at 0.5 ppm and above. Morphological alterations in the thyroid were characterized by reduction in the size of thyroid follicles, increased epithelial height, cytoplasmic vacuolation, nuclear vesiculation and reduced colloid density. Reduced cortical and medullary volume was the only treatment-related alteration in the thymus and was significantly different from the control in the highest dose group of both sexes. Based on serum biochemical changes, effects on vitamin A and neurochemical, hematological and histological changes, it can be concluded that the no-observable effect level (NOEL) of PCB 105 is 0.05 ppm in the diet or 3.9 ug/kg bw/day in male rats and 4.2 ug/kg bw/day in female rats.</t>
  </si>
  <si>
    <t>Chu et al., 1998</t>
  </si>
  <si>
    <t>Chu, I., Poon, R., Yagminas, A., Lecavalier, P., Håkansson, H., Valli, V. E., ... &amp; Feeley, M. (1998, July). Subchronic toxicity of PCB 105 (2, 3, 3′, 4, 4′‐pentachlorobiphenyl) in rats. In Journal of Applied Toxicology: An International Forum Devoted to Research and Methods Emphasizing Direct Clinical, Industrial and Environmental Applications (Vol. 18, No. 4, pp. 285-292). Chichester: John Wiley &amp; Sons, Ltd.</t>
  </si>
  <si>
    <t>26538-44-3</t>
  </si>
  <si>
    <t>Zeranol</t>
  </si>
  <si>
    <t>Zearalanol; (4S,8R)-8,16,18-trihydroxy-4-methyl-3-oxabicyclo[12.4.0]octadeca-1(14),15,17-trien-2-one</t>
  </si>
  <si>
    <t>C18H26O5</t>
  </si>
  <si>
    <t>O=C1OC(CCCC(O)CCCCCc2cc(O)cc(O)c12)C</t>
  </si>
  <si>
    <t>0, 0.25, 2.5, or 25 ppm corresponding to 0, 0.00125, 0.125, or 1.25 mg/kg bw/day</t>
  </si>
  <si>
    <t xml:space="preserve">Note: the compound is a weak estrogen. A slight decrease in body weight was observed in males in the 0.25 ppm group and in females in the 0.25 and 2.5 ppm groups. Non-neoplastic findings in female rats included an increase in dilatation of the uterus in the highest-dose group, as well as an increase in stratified squamous epithelial cells of the cervix in the 2.5 and 25 ppm groups. </t>
  </si>
  <si>
    <t>Everett et al., 1987</t>
  </si>
  <si>
    <t xml:space="preserve">Everett, D.J., Perry, C.J., &amp; Aitken, R. (1987). P-1496 104 week carcinogenicity study in rats (dietary administration). Unpublished  report No. 3630 from Inveresk Research International, Musselburgh, Scotland. Submitted to WHO by International Minerals &amp; Chemical Ltd., London, England. Available from JECFA Zeranol at http://www.inchem.org/documents/jecfa/jecmono/v23je04.htm
</t>
  </si>
  <si>
    <t>53643-48-4</t>
  </si>
  <si>
    <t>Vindesine</t>
  </si>
  <si>
    <t>Desacetyl vinblastine amide; Eldisine; Methyl (13S,15S,17S)-13-[(1R,9R,10S,11R,12R,19R)-10-carbamoyl-12-ethyl-10,11-dihydroxy-5-methoxy-8-methyl-8,16-diazapentacyclo[10.6.1.01,9.02,7.016,19]nonadeca-2,4,6,13-tetraen-4-yl]-17-ethyl-17-hydroxy-1,11-diazatetracyclo[13.3.1.04,12.05,10]nonadeca-4(12),5,7,9-tetraene-13-carboxylate</t>
  </si>
  <si>
    <t>C43H55N5O7</t>
  </si>
  <si>
    <t>CCC1(CC2CC(C3=C(CCN(C2)C1)C4=CC=CC=C4N3)(C5=C(C=C6C(=C5)C78CCN9C7C(C=CC9)(C(C(C8N6C)(C(=O)N)O)O)CC)OC)C(=O)OC)O</t>
  </si>
  <si>
    <t>0, 0.02, 0.04, or 0.08 mg/kg twice weekly and 0.1 mg/kg once a week. These doses are 0, 0.04, 0.08, 0.1, or 0.16 mg/kg bw/week or 0, 0.006, 0.011, 0.014, or 0.023 mg/kg bw/day.</t>
  </si>
  <si>
    <t>Weight loss at 0.16 mg/kg bw/week. Dogs in the 0.16 mg/kg bw/week group developed soft stools, anorexia, and marked leukopenia within the first week. Males at this dose level dies with bronchopneumonia on test days 10 and 12. There was a
gradual decrease in erythrocytic values in dogs given 0.16 mg/kg bw/week; however, values for other groups remained within normal range. A moderate increase in LDH was seen in 1/2 females at 0.08 and 2/2 females at 0.16 mg/kg bw/week. Dogs of the 0.1 mg/kg group and one female in the 0.16 mg/kg bw/week group had increased myeloid:erythroid ratios. Otherwise the bone marrow appeared active and functional. Inhibition of spermatogenesis was present in animals on the three highest dose levels. Focal skeletal muscle degeneration was noted in three dogs given 0.16 mg/kg bw/week. No effects seen at 0.04 mg/kg bw/week.</t>
  </si>
  <si>
    <t>Todd et al., 1976</t>
  </si>
  <si>
    <t>Todd, G. C., Gibson, W. R., &amp; Morton, D. M. (1976). Toxicology of vindesine (desacetyl vinblastine amide) in mice, rats, and dogs. Journal of Toxicology and Environmental Health, Part A Current Issues, 1(5), 843-849.</t>
  </si>
  <si>
    <t>214899-21-5</t>
  </si>
  <si>
    <t>Azaspiracid</t>
  </si>
  <si>
    <t>(6S,10R,13R,14S,16S,17S,19R,20S,21R,22R,24S,25S,28R,30R,32S,33S,34S,36R,37R,39S)-14,22,24,30,37,39-Hexamethyl-20,21-dihydroxy-26-methylene-6,10:10,13:13,17:16,19:21,25:28,32:28,34:33,36-octaepoxy-36,40-epiminotetracontane-4,8-dienoic acid</t>
  </si>
  <si>
    <t>C47H71NO12</t>
  </si>
  <si>
    <t>C[C@H]1C[C@H]2[C@@H]3[C@@H](C[C@]4(O3)[C@H](C[C@H](CN4)C)C)O[C@@](C1)(O2)CC(=C)[C@@H]5[C@H](C[C@H]([C@@](O5)([C@@H]([C@@H]6C[C@@H]7[C@H](O6)C[C@H]([C@@]8(O7)CC[C@@]9(O8)CC=C[C@H](O9)/C=C/CCC(=O)O)C)O)O)C)C</t>
  </si>
  <si>
    <t>0.0014</t>
  </si>
  <si>
    <t xml:space="preserve">0, 1, 5, 20, or 50 ug/kg were administered twice a week up to 40 times to four groups of mice for a period of 145 days. Some of the surviving mice in the 1, 5, and 20 ug/kg dose groups were observed until 3 months after withdrawal. A dose of 5 ug/kg corresponds to 1.4 ug/kg/day when given twice a week and 20 ug/kg corresponds to 5.7 ug/kg bw/day. </t>
  </si>
  <si>
    <t xml:space="preserve">Death, weakness, weight loss at the 50 ug/kg dose level (9/10) and at the 20 ug/kg dose level (3/10). No signs of weakness or illness were observed in the mice from the 5 and 1 μg/kg group. The following effects were observed in the 50 ug/kg group: interstitial inflammation and congestion (bleeding) in the lungs, gas, shortened villi, edema, and atropic lamina in the small intestine, and focal cerosis, singe cell necrosis, mitosis, and congestion in the liver. Weights of the spleens were reduced to 35% in the 50 μg/kg group and to 85% in the 20 μg/kg group compared with those of control mice (100%). The reduced weights were correlated with pathological changes, including narrowed areas of red pulp, decreased lymphocytes, and infiltration of neutrophils. Thymuses of the treated groups became markedly smaller. In the 20 ug/kg group, prominent changes in the lung and stomach, and erosion of the small intestine were reported. 
</t>
  </si>
  <si>
    <t>Ito et al., 2002</t>
  </si>
  <si>
    <t>Ito, E., Satake, M., Ofuji, K., Higashi, M., Harigaya, K., McMahon, T., &amp; Yasumoto, T. (2002). Chronic effects in mice caused by oral administration of sublethal doses of azaspiracid, a new marine toxin isolated from mussels. Toxicon, 40(2), 193-203.</t>
  </si>
  <si>
    <t>35822-46-9</t>
  </si>
  <si>
    <t>1,2,3,4,6,7,8-Heptachlorodibenzo-p-dioxin</t>
  </si>
  <si>
    <t>Heptachlorodibenzo-p-dioxin; 1,2,3,4,6,7,8-Heptachlorodibenzodioxin; HCDD; HpCDD</t>
  </si>
  <si>
    <t>C12HCl7O2</t>
  </si>
  <si>
    <t>C1=C2C(=C(C(=C1Cl)Cl)Cl)OC3=C(O2)C(=C(C(=C3Cl)Cl)Cl)Cl</t>
  </si>
  <si>
    <t>1N,2N,3N,4N,6N,7aY,8c(ii)Y</t>
  </si>
  <si>
    <t>Total dose administered: 0, 18.5, 222, 1333, 4000, or 6000 ug/kg bw in females over 13 weeks and 0, 30.9, 370, 2222, 6667, or 10000 ug/kg bw in males over 13 weeks. Daily dose: (total dose divided by 91): 0, 0.203, 2.44, 14.65, 43.96, or 65.93 ug/kg bw/day in females and 0, 0.340, 4.07, 24.42, 109.9, or 109.9 ug/kg bw/day in males. Some animals were observed for 13 weeks after the 13-week administration period.</t>
  </si>
  <si>
    <t>After 13 weeks (at the time of the first necropsy) males of the highest and second highest dose group were 18 and 5% below controls, respectively, in regards with body weight gain. At the end of the 13-week recover period, the two highest doses were 20 and 10% below controls, respectively. Body weight gain of females was slightly less affected than that of males. At Week 13 the two highest dose groups of HpCDD were 12 and 10% below controls, respectively. At the end of the off-dose period these figures were 10% and 15%. There were no deaths unrelated to treatment. Mortality (unscheduled sacrifices due to moribund condition and spontaneous deaths) occurred dose-dependently at the two highest doses of HpCDD. The primary causes of death were wasting, hemorrhage, and anemia.  Wasting syndrome was the earliest primary cause of death occurring between Days 22 and 75 of the study. Hemorrhage became prevalent during the last 3 weeks of the dosing period, occurring between Days 64 and 126 of the study. Anemia developed only during the offdose period, causing deaths on Days 111–173. Prothrombin times were affected at the two highest dose levels along with decreased platelet counts. It is obvious that hemorrhage as a cause of death is a consequence of alterations in blood coagulation due to thrombocy topenia and prolonged prothrombin times. Hematocrit values were decreased at the end of the observation period at the two highest dose levels. Significantly increased reative liver weights and decreased thymus weight at all, except the lowest, dose levels in males. Histopathologic evaluation of the bone marrow samples revealed no severe toxic effects, but myeloid hyperplasia and megakaryocytopoiesis occurred already at the lowest doses, as well as some myeloid fibrosis mainly at higher doses.</t>
  </si>
  <si>
    <t>Viluksela et al., 1994, Viluksela et al., 1997a,b</t>
  </si>
  <si>
    <t>Viluksela, M., Stahl, B. U., Birnbaum, L. S., Schramm, K. W., Kettrup, A., &amp; Rozman, K. K. (1997). Subchronic/chronic toxicity of 1, 2, 3, 4, 6, 7, 8-heptachlorodibenzo-p-dioxin (HpCDD) in rats. Toxicology and applied pharmacology, 146(2), 207-216. &amp; Viluksela, M., Stahl, B. U., &amp; Rozman, K. K. (1994). Subchronic (13-week) toxicity of heptachlorodibenzo-p-dioxin in male Sprague-Dawley rats. Chemosphere, 29(9-11), 2381-2393. &amp; M. Viluksela, B.U. Stahl, L. Birnbaum, K.K. Rozman Subchronic/chronic toxicity of heptachlorodibenzo-p-dioxin (HpCDD) in rats. Part 2. Biochemical effects Toxicol. Appl. Pharmacol., 46 (1997), pp. 217-226</t>
  </si>
  <si>
    <t>469-59-0</t>
  </si>
  <si>
    <t>Jervine</t>
  </si>
  <si>
    <t>(3S,3'R,3'aS,6'S,6aS,6bS,7'aR,9R,11aS,11bR)-3-hydroxy-3',6',10,11b-tetramethylspiro[1,2,3,4,6,6a,6b,7,8,11a-decahydrobenzo[a]fluorene-9,2'-3a,4,5,6,7,7a-hexahydro-3H-furo[3,2-b]pyridine]-11-one</t>
  </si>
  <si>
    <t>C27H39NO3</t>
  </si>
  <si>
    <t>CC1CC2C(C(C3(O2)CCC4C5CC=C6CC(CCC6(C5C(=O)C4=C3C)C)O)C)NC1</t>
  </si>
  <si>
    <t>Sprague-Dawley derived Albino</t>
  </si>
  <si>
    <t>Oral: Gavage</t>
  </si>
  <si>
    <t>0, 40 (GD 6-8), 80 (GD 6-8, 7-11, or 8-12), 120 (GD 8-10, GD 6, GD 8, or GD 9), 240 (GD 6-9, 7-10, 8-11, or GD 6, GD 7, GD 8, or GD 10), or 360 mg/kg bw/day (GD 9) mg/kg bw/day</t>
  </si>
  <si>
    <t>Maternal death and resorptions</t>
  </si>
  <si>
    <t xml:space="preserve">Death in dams at 80, 240, and 360 mg/kg bw/day. Totally resorbed litters at 80 and 240 mg/kg bw/day. Very high number of resporptions in litters with offspring at 80 mg/kg bw/day, also seen at 120 and 240 mg/kg bw/day. </t>
  </si>
  <si>
    <t>Keeler, 1975</t>
  </si>
  <si>
    <t>Keeler, R. F. (1975, May). Teratogenic effects of cyclopamine and jervine in rats, mice and hamsters. In Proceedings of the Society for Experimental Biology and Medicine. Society for Experimental Biology and Medicine (New York, NY) (Vol. 149, No. 1, pp. 302-306).</t>
  </si>
  <si>
    <t>3238-60-6</t>
  </si>
  <si>
    <t>Coniine</t>
  </si>
  <si>
    <t>2-Propylpiperidine</t>
  </si>
  <si>
    <t>C8H17N</t>
  </si>
  <si>
    <t>CCCC1CCCCN1</t>
  </si>
  <si>
    <t>1N,2N,3N,4N,6e(i)Y</t>
  </si>
  <si>
    <t>25 mg/kg bw at 8-hour intervals (75 mg/kg bw/day) on GD 16-18</t>
  </si>
  <si>
    <t>Maternal and foetal toxicity</t>
  </si>
  <si>
    <t>Maternal: head shaking and mild tremors. Fetal weights were significantly lower, but skeletal and visceral morphology were only minimally affected. Note: Potential evidence of teratogenicity waas seen in rabbits at 40 mg/kg bw at 8-hour intervals (120 mg/kg bw/day) when administered on gd 20-24.</t>
  </si>
  <si>
    <t>Forsyth and Frank, 1993</t>
  </si>
  <si>
    <t>Forsyth, C. S., &amp; Frank, A. A. (1993). Evaluation of developmental toxicity of coniine to rats and rabbits. Teratology, 48(1), 59-64.</t>
  </si>
  <si>
    <t>6029-87-4</t>
  </si>
  <si>
    <t>Fulvine</t>
  </si>
  <si>
    <t>C16H23NO5</t>
  </si>
  <si>
    <t>CC1C(=O)OCC2=CCN3C2C(CC3)OC(=O)C(C1(C)O)C</t>
  </si>
  <si>
    <t>0, 20, 40, 80, or 100 mg/kg bw/day on GD 9-12</t>
  </si>
  <si>
    <t>Treated mothers (at 80 and 100 mg/kg bw/day) had hepatic lesions. The extent of these was dose dependent. Fetal livers had no lesions. The percentage of fetal resorptions increased with increasing doses of fulvine. The number of fetal resorptions significantly increased at 40 mg/kg bw/day and above. The incidence of developmental defects in fetuses exposed to fulvine was significantly higher in all four treatment groups compared to controls. Fulvine-induced gross malformations included stunting, exencephaly, cleft palate, microphthalmia, eventration of anterior abdominal wall, limb abnormalities, and rudimentary tail. Visceral abnormalities included hydrocephalus and ectopic kidneys, while skeletal variations included poor ossification and incomplate sternebrae. Note: Hepatotoxicity is less when it is administered intraperitoneally than intragastrically and lower in female rats than in male rats.</t>
  </si>
  <si>
    <t>Persaud and Hoyte, 1974</t>
  </si>
  <si>
    <t>Persaud, T. V., &amp; Hoyte, D. A. (1974). Pregnancy and progeny in rats treated with the pyrrolizidine alkaloid fulvine. Exp Pathol Jena, 9(1-2), 59-63.</t>
  </si>
  <si>
    <t>494-52-0</t>
  </si>
  <si>
    <t>Anabasine</t>
  </si>
  <si>
    <t>Neonicotine, 3-[(2S)-piperidin-2-yl]pyridine</t>
  </si>
  <si>
    <t xml:space="preserve">C10H14N2
</t>
  </si>
  <si>
    <t xml:space="preserve">0.97
</t>
  </si>
  <si>
    <t>C1CCNC(C1)C2=CN=CC=C2</t>
  </si>
  <si>
    <t>Hempshires</t>
  </si>
  <si>
    <t>0 or 2.6 mg/kg bw twice daily in food on GD 30-37 or 43-53: 5.2 mg/kg bw/day (note: the article is somewhat unclear about the unit: mg/kg bw/day of mg/kg (ppm))</t>
  </si>
  <si>
    <t>Large proportion of limb defects &amp; cleft palates in the offspring. This teratogenicity may well be the consequence of a nicotinic pharmacological action on the uterus, as in the case of nicotine itself.</t>
  </si>
  <si>
    <t>Keeler et al., 1984</t>
  </si>
  <si>
    <t>Keeler, R. F., Crowe, M. W., &amp; Lambert, E. A. (1984). Teratogenicity in swine of the tobacco alkaloid anabasine isolated from Nicotiana glauca. Teratology, 30(1), 61-69.</t>
  </si>
  <si>
    <t>486-89-5</t>
  </si>
  <si>
    <t>Anagyrine</t>
  </si>
  <si>
    <t>C15H20N2O</t>
  </si>
  <si>
    <t>C1CCN2CC3CC(C2C1)CN4C3=CC=CC4=O</t>
  </si>
  <si>
    <t>9</t>
  </si>
  <si>
    <t>8.6</t>
  </si>
  <si>
    <t>0, 1, 10, 50, or 75-100 mg/kg bw/day. Purity (86%) adjusted dose levels: 0, 0.86, 8.6, 43, or 86 mg/kg bw/day on GD 6-15</t>
  </si>
  <si>
    <t xml:space="preserve">Maternal toxicity was noted at the two highest dose levels, including effects like decreased weight gain, decreased motor activity, rigid head tremors, severe head tremors, and moderate to severe whole-body tremors. Fetal resorptions were noted in three of the six liters at the highest dose level. Decreased fetal length at 43 mg/kg/day and decreased length and weights at higher dose were noted and considered secondary to the maternal toxic effects. </t>
  </si>
  <si>
    <t>Palmer, 1978</t>
  </si>
  <si>
    <t xml:space="preserve">Palmer (1978) Teratology in primates. Handbook of teratology. Vol 4 Plenum Press 215-233. A description of the study and its results are availabe from Meeker, J. E., &amp; Kilgore, W. W. (1991). Investigations of the teratogenic potential of the lupine alkaloid anagyrine. Toxicology of Plant and Fungal Compound, 6, 41-60. </t>
  </si>
  <si>
    <t>60044-26-0</t>
  </si>
  <si>
    <t>3,3',4,4',5,5'-Hexabromobiphenyl</t>
  </si>
  <si>
    <t>1,1'-Biphenyl, 3,3',4,4',5,5'-hexabromo-; 1,2,3-tribromo-5-(3,4,5-tribromophenyl)benzene; 3,3',4,4',5,5'-Hexabromo-1,1'-biphenyl</t>
  </si>
  <si>
    <t>C12H4Br6</t>
  </si>
  <si>
    <t>C1=C(C=C(C(=C1Br)Br)Br)C2=CC(=C(C(=C2)Br)Br)Br</t>
  </si>
  <si>
    <t>0, 0.1, 1, 10, or 100 ppm corresponding to approximately 0, 0.005, 0.05, 0.5, and 5 mg/kg bw/day</t>
  </si>
  <si>
    <t>Significant effects on feed intake and body weight occurred only at 10 or 100 ppm of 3,3’,4,4’,5,5’-HBB. Therefore, two of six rats given 100 ppm were continued on the diet until death occurred at 20 days. Liver weights were increased at 10 and 100 ppm. Hepatocytes were diffusely enlarged and contained lipid vacuoles. The degree of vacuolation was dose related, most prominent in the centrolobular to midzonal area. Thymic and splenic weights were decreased at 10 and 100 ppm level and lymphocytic depletion was severe in the thymus. At 1 ppm, there appeared to be a slight proliferation and dilation of SER (smooth endoplasmic reticulum). Free ribosomes were within the cytoplasm and there was an increased incidence of double-membraned rough endoplasmic reticulum (RER) adjacent to mitochondria. of SER and an increased amount of individualized double-membraned RER which was often located around mitochondria. There was an increased number of variably sized lipid droplets. More severe hepatic changes were observed when rats were fed 100 ppm of 3,3’,4,4’,5,5’-HBB. An increase in lipid droplets of RER were obvious when comparisons were made to hepatocytes from control rats.</t>
  </si>
  <si>
    <t>Render et al., 1982</t>
  </si>
  <si>
    <t>Render, J. A., Aust, S. D., &amp; Sleight, S. D. (1982). Acute pathologic effects of 3, 3′, 4, 4′, 5, 5′-hexabromobiphenyl in rats: Comparison of its effects with Firemaster BP-6 and 2, 2′, 4, 4′, 5, 5′-hexabromobiphenyl. Toxicology and Applied Pharmacology, 62(3), 428-444.</t>
  </si>
  <si>
    <t>1836-75-5</t>
  </si>
  <si>
    <t>Nitrofen</t>
  </si>
  <si>
    <t>2,4-Dichloro-1-(4-nitrophenoxy)benzene</t>
  </si>
  <si>
    <t>C12H7Cl2NO3</t>
  </si>
  <si>
    <t>C1=CC(=CC=C1[N+](=O)[O-])OC2=C(C=C(C=C2)Cl)Cl</t>
  </si>
  <si>
    <t>1N,2N,3N,4N,6N,7aY,8N,33N,34N,35bY,36bY,41N,42N,43c(i)Y</t>
  </si>
  <si>
    <t xml:space="preserve">0, 0.46, 1.39, 4.17, or 12.5 mg/kg bw/day on GD 7-15. Offspring were observed through PNDs 133-161. </t>
  </si>
  <si>
    <t xml:space="preserve">Examination of dams that had not delivered by GD 24 revealed one case of resorbed pups at the 4.17-mg/kg-day dose level. One female delivered only dead pups at the 4.17-mg/kg-day dose level. The number of pups per litter on PND 0 was significantly reduced at the 0.46- and 4.17-mg/kg-day dose levels, and the number of live pups on PNDs 1, 2, and 6 was statistically significantly reduced at the 0.46-, 4.17-, and 12.5 mg/kg day dose levels. Necropsy of pups found dead shortly after birth revealed that most of the dead pups at 1.39 mg/kg-day (3/4, 75%), 4.17 mg/kg-day (2/3, 67%), and 12.5 mg/kg-day (5/5, 100%) had diaphragmatic hernias. The percentages of litters containing pups with diaphragmatic hernias were increased at 1.39 (3/11, 27%), 4.17 (2/10, 20%), and 12.5 mg/kg-day (3/7, 43%). This increase did not reach statistical significance but is deemed biologically relevant by the Panel. Weight of Harderian glands was significantly reduced at the 4.17- and 12.5 mg/kg-day dose levels, and porphyrin rings (indicative of chromodacryorrhea) were observed in 13 individuals in the 12.5-mg/kg-day dose group. Severe cases of hydronephrotic kidneys were observed in animals treated with 4.17 (3 cases) and 12.5 mg/kg-day (6 cases), while no instances were observed in controls or lower dose groups. Based on data for number of litters with pups having diaphragmatic hernias, the NOAEL and LOAEL are 0.46 and 1.39 mg/kg-day, respectively. </t>
  </si>
  <si>
    <t>Ostby et al., 1985</t>
  </si>
  <si>
    <t>Ostby, JS; Gray, Le; Kavlock, RJ; et al. (1985) The postnatal effects of prenatal exposure to low doses of nitrofen (2,4-dichlorophenyl-p-nitrophenyl ether) in Sprague-Dawley rats. Toxicology 34(4):285−297. A summary is available from EPA (2012). Provisional Peer-Reviewed Toxicity Values for Nitrofen at https://cfpub.epa.gov/ncea/pprtv/documents/Nitrofentechnicalgrade.pdf</t>
  </si>
  <si>
    <t>30007-47-7</t>
  </si>
  <si>
    <t>Bronidox</t>
  </si>
  <si>
    <t xml:space="preserve">5-Bromo-5-nitro-1,3-dioxane; 5-Bromo-5-nitro-m-dioxane </t>
  </si>
  <si>
    <t>C4H6BrNO4</t>
  </si>
  <si>
    <t>[O-][N+](=O)C1(Br)COCOC1</t>
  </si>
  <si>
    <t>Sprague-Dawley SPF</t>
  </si>
  <si>
    <t>0, 5, 15, or 45 mg/kg bw/day on GD 6-15</t>
  </si>
  <si>
    <t>All three doses caused maternal toxicity; vocalization, ataxia, piloerection, decreased activity, and dyspnea were observed. One death was reported in the middle dose group. Retardation of maternal body weight gain and four deaths were observed in the high-dose group. For fetal parameters, there were an increased resorption rate after implantation and an increased rate of retardations in the high-dose group but not in the control, low-, and mid-level dose groups. LOAEL for maternal toxicity: 5 mg/kg bw/day.</t>
  </si>
  <si>
    <t>Henkel, 1984</t>
  </si>
  <si>
    <t>Henkel Institut Fuer Toxikologie. (June 25, 1984). 5-Brom-5-nitro-1,3-dioxan (Bronidox K) - Prufung auf embryotoxische Wirkung nach wiederholter oraler Verabreichung an Ratten Abschlussbericht. Archive No. 84 0240. As cited in Potokar, 1987. Appendix 6. Submission from Henkel Corporation. Available from Final Report on the Safety Assessment of 5-Bromo-5-Nitro-1,3-Dioxane. Journal of the American Collegue of Toxicology. Volume 9, Number 2, 1990. Also available from ECHA at https://echa.europa.eu/mt/registration-dossier/-/registered-dossier/25164/7/9/3/?documentUUID=7a5bf909-4f68-4c19-9e40-d85aedca58da</t>
  </si>
  <si>
    <t>20562-02-1</t>
  </si>
  <si>
    <t>α-Solanine</t>
  </si>
  <si>
    <t>C45H73NO15</t>
  </si>
  <si>
    <t>C[C@H]1CC[C@@H]2[C@H]([C@H]3[C@@H](N2C1)C[C@@H]4[C@@]3(CC[C@H]5[C@H]4CC=C6[C@@]5(CC[C@@H](C6)O[C@H]7[C@@H]([C@H]([C@H]([C@H](O7)CO)O)O[C@H]8[C@@H]([C@H]([C@@H]([C@H](O8)CO)O)O)O)O[C@@H]9[C@@H]([C@@H]([C@H]([C@@H](O9)C)O)O)O)C)C)C</t>
  </si>
  <si>
    <t xml:space="preserve">0, 0.3, 1, or 3 mg/kg bw/day on GD 6-15. </t>
  </si>
  <si>
    <t>One fetus with craniorachischisis and exopthalmos (1/117), from the group receiving 3 mg/kg bw/day, and another with twisted pelvic limbs and absent tail (1/108), from the 0.3 mg/kg bw/day group were observed. No maternal toxicity was reported. The authors concluded that the observed effects were not treatment-related.</t>
  </si>
  <si>
    <t>Ruddick et al., 1974</t>
  </si>
  <si>
    <t xml:space="preserve">Ruddick, J. A., Harwig, J. &amp; Scott, P.M. (1974). Nonteratogenicity in rats of blighted potatoes and compounds contained in them. Teratology, 9: 165-168. 
</t>
  </si>
  <si>
    <t>20562-03-2</t>
  </si>
  <si>
    <t>α-Chaconine</t>
  </si>
  <si>
    <t>(2S,3R,4R,5R,6S)-2-[(2R,3S,4S,5R,6R)-4-hydroxy-2-(hydroxymethyl)-6-[[(1S,2S,7S,10R,11S,14S,15R,16S,17R,20S,23S)-10,14,16,20-tetramethyl-22-azahexacyclo[12.10.0.02,11.05,10.015,23.017,22]tetracos-4-en-7-yl]oxy]-5-[(2S,3R,4R,5R,6S)-3,4,5-trihydroxy-6-methyloxan-2-yl]oxyoxan-3-yl]oxy-6-methyloxane-3,4,5-triol</t>
  </si>
  <si>
    <t>C45H73NO14</t>
  </si>
  <si>
    <t>CC1CCC2C(C3C(N2C1)CC4C3(CCC5C4CC=C6C5(CCC(C6)OC7C(C(C(C(O7)CO)OC8C(C(C(C(O8)C)O)O)O)O)OC9C(C(C(C(O9)C)O)O)O)C)C)C</t>
  </si>
  <si>
    <t>0 or 1.5 mg/kg on GD 6-15</t>
  </si>
  <si>
    <t xml:space="preserve">Alpha-chaconine at 1.5 mg/kg day admisitered orally on days 6-15 of pregnancy produced no gross abnormalities or visceral or skeletal defects. </t>
  </si>
  <si>
    <t>Ruddick, J. A., Harwig, J., &amp; Scott, P. M. (1974). Nonteratogenicity in rats of blighted potatoes and compounds contained in them. Teratology, 9(2), 165-168.</t>
  </si>
  <si>
    <t>379-79-3</t>
  </si>
  <si>
    <t>Ergotamine tartrate</t>
  </si>
  <si>
    <t>C70H76N10O16</t>
  </si>
  <si>
    <t>C17=C8C=CC=C1C6=CC(C(NC2(C)C(=O)N3C(O)(O2)C5N(C(=O)C3CC4=CC=CC=C4)CCC5)=O)CN(C)C6CC7=CN8</t>
  </si>
  <si>
    <t>OFA [Iffa-Credo, SPF]</t>
  </si>
  <si>
    <t>0, 1, 3, 10, 30, or 100 mg/kg on GD 6-15</t>
  </si>
  <si>
    <t>Maternal weight increase during treatment was significantly impaired with 10 mg/kg; this was more pronounced with 30 mg/kg, and resulted in weight loss with 100 mg/kg. There was also a slight but significant decrease in body weight gain with 1 mg/kg, but dose dependence only occurred from 10 mg/kg on. Preimplantation loss was enhanced with 10 mg/kg, but no dose dependence could be found. On the other hand, postimplantation loss began to increase with 10 mg/kg, and this increase was dose dependent. The mean weights of the live day-21 fetuses were significantly and dose dependently reduced with 10 mg/kg and more. The number of animals with type A anomalies was increased dose dependently in the 10, 30, and 100-mg/kg groups. This was mainly due to an increase in frequency of slight deformities of the 5th sternebra and metatarsal bones. Parallel with the increase in prenatal mortality, litter size decreased.</t>
  </si>
  <si>
    <t>Grauwiler &amp; Schön, 1973</t>
  </si>
  <si>
    <t>Grauwiler, J., &amp; Schön, H. (1973). Teratological experiments with ergotamine in mice, rats, and rabbits. Teratology, 7(3), 227-235.</t>
  </si>
  <si>
    <t xml:space="preserve">7689-03-4
</t>
  </si>
  <si>
    <t xml:space="preserve">Camptothecin
</t>
  </si>
  <si>
    <t>C20H16N2O4</t>
  </si>
  <si>
    <t>CCC1(C2=C(COC1=O)C(=O)N3CC4=CC5=CC=CC=C5N=C4C3=C2)O</t>
  </si>
  <si>
    <t>0, 0.005, 0.02, or 0.08 mg/kg bw/day on GD 6-15</t>
  </si>
  <si>
    <t>There were no signs of maternal toxicity or embryotoxicity at 5 μg/kg/d, but at 20 μg/kg/d, there was an increase in relative brain weight. At 80 μg/kg/d, reduced food intake, suppressed body weight and increased weight of spleen were observed in dams. An increase in the resorptions and dead fetuses, a decrease in litter size, fetal and placental weights were also found. In addition, various types of external, visceral and skeletal malformations occurred. Characteristic malformations included absent eye bulge, agnathia, dilated cerebral ventricle, anophthalmia, absent thoracic centrum, fused vertebral arch, fused rib, among others. Visceral and skeletal variations were observed. Retarded ossification of several skeletal districts and delayed ossification of sternebrae, metatarsals and sacrocaudal vertebrae were also observed. The results show that CKD-602 is embryotoxic and teratogenic at a minimally maternally toxic dose, i.e. at 80 μg/kg/d in rats. The no-observed-adverse-effect level (NOAEL) of CKD-602 for developmental toxicity was considered to be 20 μg/kg/d, however, the NOAEL for maternal toxicity was 5 μg/kg/d.</t>
  </si>
  <si>
    <t>Chung et al., 2005</t>
  </si>
  <si>
    <t>Chung, M. K., Kim, J. C., &amp; Han, S. S. (2005). Embryotoxic effects of CKD-602, a new camptothecin anticancer agent, in rats. Reproductive Toxicology, 20(1), 165-173.</t>
  </si>
  <si>
    <t>1336-36-3</t>
  </si>
  <si>
    <t xml:space="preserve">3,3',4,4',5,5'-Hexachlorobiphenyl </t>
  </si>
  <si>
    <t>PCB 169; 1,1'-Biphenyl, 3,3',4,4',5,5'-hexachloro-; 1,2,3-trichloro-5-(3,4,5-trichlorophenyl)benzene</t>
  </si>
  <si>
    <t>C1=C(C=C(C(=C1Cl)Cl)Cl)C2=CC(=C(C(=C2)Cl)Cl)Cl</t>
  </si>
  <si>
    <t>CD-1 Albino</t>
  </si>
  <si>
    <t>0, 0.1, 1, 2, 4, 8, or 16 mg/kg bw/day on GD 6-15</t>
  </si>
  <si>
    <t>Embryo-fetal toxicity</t>
  </si>
  <si>
    <t>Increase in average percentage of malformed fetuses/litter at various dose levels were 11.7% at 2 mg/kg, 36.9% at 4 mg/kg, 65.5 at 8 mg/kg and 60.6% at 16 mg/kg bw/day vs 0.9% for the control group. Fetal death increased at 4, 8, and 16 mg/kg bw/day and a significant decrease in average fetal weight and an increase in the % resporptions occured at 8 and 16 mg/kg bw/day. Other signs of embriotoxicity such as liver discoloration and small renal papillae were seen at dosages as low as 1 mg/kg. Cleft palate increased at approximately 2 mg/kg and hydronephrosis at 4 mg/kg. A significant decrease in maternal weight gain was seen at the highest dose tested. Signs of maternal toxicity were observed at 4 and 8 mg/kg bw/day.</t>
  </si>
  <si>
    <t>Marks et al., 1981</t>
  </si>
  <si>
    <t>Marks, T. A., Kimmel, G. L., &amp; Staples, R. E. (1981). Influence of symmetrical polychlorinated biphenyl isomers on embryo and fetal development in mice: Teratogenicity of 3, 3′, 4, 4′, 5, 5′-hexachlorobiphenyl. Toxicology and Applied Pharmacology, 61(2), 269-276.</t>
  </si>
  <si>
    <t>39227-54-8</t>
  </si>
  <si>
    <t>2-Chlorodibenzo-p-dioxin</t>
  </si>
  <si>
    <t>2-Chlorodibenzo-4-dioxin; 2-Chlorodibenzo-para-dioxin; Dibenzo[b,e][1,4]dioxin, 2-chloro-</t>
  </si>
  <si>
    <t>C12H7ClO2</t>
  </si>
  <si>
    <t>C1=CC=C2C(=C1)OC3=C(O2)C=C(C=C3)Cl</t>
  </si>
  <si>
    <t>1N,2N,3N,4N,6N,7aY,8N,11N,12N,13N,15N,16N,17N,18a(i)Y</t>
  </si>
  <si>
    <t>0, 1000, or 2000 µg/kg bw/day on GD 6-15</t>
  </si>
  <si>
    <t xml:space="preserve">Except for slight increase in resorption sites, all fetal measures were within the control range. No adverse effect on survival, average weight, and skeleton of term fetuses at 2 mg/kg/day level. No maternal toxicity reported. </t>
  </si>
  <si>
    <t>Khera and Ruddick, 1973</t>
  </si>
  <si>
    <t>Khera, K. S., &amp; Ruddick, J. A. (1973). Polychlorodibenzo-p-dioxins: Perinatal effects and the dominant lethal test in Wistar rats. In Chlorodioxins—Origin and fate (pp. 70-84). American Chemical Society Washington, DC.</t>
  </si>
  <si>
    <t xml:space="preserve">29446-15-9   </t>
  </si>
  <si>
    <t xml:space="preserve">2,3-Dichlorodibenzo-p-dioxin
</t>
  </si>
  <si>
    <t>2,3-Dichlorooxanthrene; Dibenzo-p-dioxin, 2,3-dichloro-; 2,3-Dichlorodibenzodioxin; 2,3-Dichlorodibenzo-4-dioxin</t>
  </si>
  <si>
    <t>C12H6Cl2O2</t>
  </si>
  <si>
    <t>C1=CC=C2C(=C1)OC3=CC(=C(C=C3O2)Cl)Cl</t>
  </si>
  <si>
    <t>No maternal toxicity was reported at these dose levels. There was no effect on fetal viability and average fetal weight. There was a normal incidence of skeletal anomalies.</t>
  </si>
  <si>
    <t>30746-58-8</t>
  </si>
  <si>
    <t xml:space="preserve">1,2,3,4-Tetrachlorodibenzo-p-dioxin </t>
  </si>
  <si>
    <t>1,2,3,4-Tetrachlorodibenzodioxin; 1,2,3,4-Tetrachlorooxanthrene; 1,2,3,4-Tetrachlorodibenzo-para-dioxin; 1,2,3,4-TCDD</t>
  </si>
  <si>
    <t>C12H4Cl4O2</t>
  </si>
  <si>
    <t>C1=CC=C2C(=C1)OC3=C(O2)C(=C(C(=C3Cl)Cl)Cl)Cl</t>
  </si>
  <si>
    <t>0, 50, 100, 200, 400, or 800 µg/kg bw/day on GD 6-15</t>
  </si>
  <si>
    <t>While symmetrical 2,3,7,8-TCDD is highly embryo toxic (NOEL: 0.03 µg/kg/day), the non-symmetrical 1,2,3,4-TCDD was not embryo toxic at doses as high as 800 µg/kg/day. No maternal toxicity was observed.</t>
  </si>
  <si>
    <t>95-76-1</t>
  </si>
  <si>
    <t>3,4-Dichloroaniline</t>
  </si>
  <si>
    <t>3,4-Dichlorobenzenamine</t>
  </si>
  <si>
    <t>C6H5Cl2N</t>
  </si>
  <si>
    <t>C1=CC(=C(C=C1N)Cl)Cl</t>
  </si>
  <si>
    <t>0, 5, 25, or 125 mg/kg bw/day on GD 6-15</t>
  </si>
  <si>
    <t xml:space="preserve">Because of significantly reduced body weight gains and food consumption at dose levels of 25 and 125 mg/ kg a dose of 5 mg/kg is considered the maternal NOEL. As a result of a significant increase in delayed ossification of a few skeletal elements and an increase in the incidence of resorption and post-implantation loss at 125 mg/kg, a dose of 25 mg/kg is considered the NOAEL for developmental toxicity. 
</t>
  </si>
  <si>
    <t>Unknown, 1990</t>
  </si>
  <si>
    <t xml:space="preserve">Unknown, 1990. Aailable from ECHA at  https://echa.europa.eu/mt/registration-dossier/-/registered-dossier/1156/7/9/3 and from OECD (2005). SIDS Initial Assessment Profile for 3,4-Dichloroaniline at https://hpvchemicals.oecd.org/UI/handler.axd?id=1f5a722c-30b4-4e4e-b129-38e30d831101 </t>
  </si>
  <si>
    <t>545-06-2</t>
  </si>
  <si>
    <t>Trichloroacetonitrile</t>
  </si>
  <si>
    <t>Tritox; 2,2,2-Trichloroacetonitrile; Cyanotrichloromethane; Acetonitrile, trichloro-; Trichloromethyl cyanide</t>
  </si>
  <si>
    <t>C2Cl3N</t>
  </si>
  <si>
    <t>ClC(C#N)(Cl)Cl</t>
  </si>
  <si>
    <t>0, 1, 7.5, 15, 35, or 55 mg/kg bw/day on GD 6-18</t>
  </si>
  <si>
    <t>Embryolethality</t>
  </si>
  <si>
    <t>MaternaI mortality occurred in the groups given 35 and 55 mg/kg bw/day, and maternaI weight gain was significantly decreased at the highest dose leveI. Whole litters were resorbed at levels of 7.5 mg/kg bw and above, and a significant increase in the incidence of fetal resorptions was observed at 15 mg/kg bw (49%), 35 mg/kg bw (62%) and 55 mg/kg bw (78%). Fetal body weights were significantly decreased at 35 mg/kg bw, but not at other dose levels. The incidences of malformations, primariIy cardiovascular and urogenital, were significantly increased in the groups given 15, 35 and 55 mg/kg bw. Thus, trichloroacetonitrile induced malformations in rats at embryolethal dose levels. Embryolethality occurred at dose levels below those which caused maternaI toxicity and malformations. The no-effect dose was established by statistical analysis to be 1.0 mg/kg bw/day.</t>
  </si>
  <si>
    <t>Smith et al., 1988</t>
  </si>
  <si>
    <t>Smith, M. K., Randall, J. L., Tocco, D. R., York, R. G., Stober, J. A., &amp; Read, E. J. (1988). Teratogenic effects of trichloroacetonitrile in the Long‐Evans rat. Teratology, 38(2), 113-120.</t>
  </si>
  <si>
    <t>64019-03-0</t>
  </si>
  <si>
    <t>Doqualast</t>
  </si>
  <si>
    <t>SM 857; 11-oxopyrido[2,1-b]quinazoline-2-carboxylic acid; 11-Oxo-11H-pyrido(2,1-b)quinazoline-2-carboxylic acid</t>
  </si>
  <si>
    <t>C13H8N2O3</t>
  </si>
  <si>
    <t>O=C(O)c2ccc1\N=C\3/N(C(=O)c1c2)\C=C/C=C/3</t>
  </si>
  <si>
    <t>Himalayan</t>
  </si>
  <si>
    <t>0, 20, 90, or 400 mg/kg bw/day on GD 6-18</t>
  </si>
  <si>
    <t>Increased maternal mortality and abortions at high-dose; no teratogenic or embryotoxic effects at any dose. At 400 mg/kg, the mean body weight gain was significantly retarded during the administration period.</t>
  </si>
  <si>
    <t>Nishimura et al., 1988</t>
  </si>
  <si>
    <t>Nishimura, M., Kast, A., Tsunenari, Y., &amp; Kobayashi, S. (1988). Teratogenicity of the antiallergic Sm 857 SE in rats versus rabbits. Teratology, 38(4), 351-367.</t>
  </si>
  <si>
    <t>14528-51-9</t>
  </si>
  <si>
    <t>Deoxyquinine</t>
  </si>
  <si>
    <t xml:space="preserve">2.(8alpha)-6'-Methoxycinchonan; 3.6'-Methoxycinchonan; 4-[(5-Ethenyl-1-azabicyclo[2.2.2]octan-2-yl)methyl]-6-methoxyquinoline; Desoxychinin; 6'-Methoxycinchonan
</t>
  </si>
  <si>
    <t>C20H24N2O</t>
  </si>
  <si>
    <t>C1[C@H]([N@@]2C[C@@H]([C@H]1CC2)C=C)Cc1ccnc2ccc(cc12)OC</t>
  </si>
  <si>
    <t xml:space="preserve">0, 20, 40, or 80 mg/kg bw/day on GD 6-18 </t>
  </si>
  <si>
    <t xml:space="preserve">Three of fifteen animals of the 80 mg/kg bw/day group died shortly after dosing and in the other animals in this group, there was reduced weight gain from days 10-23 of gestation compared to the controls. There was no significant treatment-related developmental toxicity. </t>
  </si>
  <si>
    <t>Edwards et al., 1982</t>
  </si>
  <si>
    <t xml:space="preserve">Edwards, J.A., Highes, E.W., &amp; Clark, R. (1982). Effect of deoxyquinine on pregnancy of the New Zealand white rabbit. Unpublished Report No. CBL/25/26/8229 from Huntingdon Research Centre, Huntingdon, Cambridgeshire, England. Submitted to WHO by Cadbury Schweppes, Group Research, Reading, England. A description of the study is available in JECFA monograph: Quonine hydrochloride at https://inchem.org/documents/jecfa/jecmono/v26je05.htm </t>
  </si>
  <si>
    <t>73684-69-2</t>
  </si>
  <si>
    <t xml:space="preserve">Miporamicin
</t>
  </si>
  <si>
    <t>Mycinamicin II; Mycinomycin II; MPM; (1R,2S,3R,6E,8S,9S,10S,12R,14E,16S)-9-[(2S,3R,4S,6R)-4-(dimethylamino)-3-hydroxy-6-methyloxan-2-yl]oxy-3-ethyl-2-hydroxy-2-[[(2R,3R,4R,5R,6R)-5-hydroxy-3,4-dimethoxy-6-methyloxan-2-yl]oxymethyl]-8,10,12-trimethyl-4,17-dioxabicyclo[14.1.0]heptadeca-6,14-diene-5,13-dione</t>
  </si>
  <si>
    <t>C37H61NO13</t>
  </si>
  <si>
    <t>CC[C@@H]1[C@]([C@H]2[C@H](O2)/C=C/C(=O)[C@@H](C[C@@H]([C@@H]([C@H](/C=C/C(=O)O1)C)O[C@H]3[C@@H]([C@H](C[C@H](O3)C)N(C)C)O)C)C)(CO[C@H]4[C@@H]([C@@H]([C@@H]([C@H](O4)C)O)OC)OC)O</t>
  </si>
  <si>
    <t>0, 50, 100, or 200 mg/kg bw/day on GD 6-18</t>
  </si>
  <si>
    <t xml:space="preserve">There was an effect on maternal food consumption at 200 mg/kg/day: cessation of consumption by over one quarter of the animals in the group. Under the conditions of this study, MPM had no effect on the outcome of pregnancy at dose levels of up to 200 mg/kg/day. There was generally no significant effect on either the mother or the conceptus at 100 mg/kg/day.
</t>
  </si>
  <si>
    <t>Hazelden et al., 1989</t>
  </si>
  <si>
    <t>Hazelden, K. P., Wilson, J. A., Sasaki, M., Takahashi, H., &amp; Yamamoto, H. (1989). Miporamicin teratogenicity study in rabbits. The Japanese Journal of Antibiotics, 42(11), 2488-2499.</t>
  </si>
  <si>
    <t>315-22-0</t>
  </si>
  <si>
    <t>Monocrotaline</t>
  </si>
  <si>
    <t>Crotaline; Monocrotalin; (1R,4R,5R,6R,16R)-5,6-dihydroxy-4,5,6-trimethyl-2,8-dioxa-13-azatricyclo[8.5.1.013,16]hexadec-10-ene-3,7-dione</t>
  </si>
  <si>
    <t>C16H23NO6</t>
  </si>
  <si>
    <t>CC1C(=O)OC2CCN3C2C(=CC3)COC(=O)C(C1(C)O)(C)O</t>
  </si>
  <si>
    <t>C57BI/6</t>
  </si>
  <si>
    <t>0, 10, 25, 50, 75, or 150 mg/kg bw/day</t>
  </si>
  <si>
    <t>Liver weight significantly increased with increasing dose starting at 50 mg/kg. Histopathological liver examinations noted various degrees of fatty change at all dose levels. The thymus weight significantly decreased at the highest dose while the spleen weight at the top two dose levels. Thymic atrophy was significant  from controls at both 25 and 75 mg/kg. The white blood cell count was significantly decreased at the 75 mg/kg level (not determined at 50 and 150 mg/kg bw/day). Dose-dependent suppression in the antibody response to sheep RBC was observed with a minimum significant dose of 25 mg/kg.</t>
  </si>
  <si>
    <t>Deyo and Kerkvliet, 1990</t>
  </si>
  <si>
    <t>Deyo, J. A., &amp; Kerkvliet, N. I. (1990). Immunotoxicity of the pyrrolizidine alkaloid monocrotaline following subchronic administration to C57B16 mice. Fundamental and Applied Toxicology, 14(4), 842-849.</t>
  </si>
  <si>
    <t>479-13-0</t>
  </si>
  <si>
    <t>Coumestrol</t>
  </si>
  <si>
    <t>3,9-Dihydroxy-[1]benzofuro[3,2-c]chromen-6-one</t>
  </si>
  <si>
    <t>C15H8O5</t>
  </si>
  <si>
    <t>C1=CC2=C(C=C1O)OC3=C2C(=O)OC4=C3C=CC(=C4)O</t>
  </si>
  <si>
    <t>0, 50, 100, 200, or 400 ppb corresponding to approximately 0, 0.0075, 0.015, 0.03, or 0.06 mg/kg bw/day</t>
  </si>
  <si>
    <t>At 50, 100, 200, or 400 ppb coumestrol, ovulation rates were reduced 30, 36, 42, and 54%, respectively, compared to controls. The incidence of degenerate embryos was increased significantly by all levels of dietary coumestrol. (At 400 ppm, the incidence of degenerate embryos increased from 3 to 46%.) Fertilization rate was reduced. Uterine weights were increased with all levels of added coumestrol. Uterine weights were increased significantly only when the level of coumestrol in the diet was 100 ppb or greater while maternal weights were significantly affected only at 400 ppb coumestrol. Maternal weights were significantly reduced by 400 ppb coumestrol.</t>
  </si>
  <si>
    <t>Frederics et al., 1981</t>
  </si>
  <si>
    <t>Fredricks, G. R., Kincaid, R. L., Bondioli, K. R., &amp; Wright, R. W. (1981). Ovulation rates and embryo degeneracy in female mice fed the phytoestrogen, coumestrol. Experimental Biology and Medicine, 167(2), 237-241.</t>
  </si>
  <si>
    <t>52663-62-4</t>
  </si>
  <si>
    <t>2,2',3,3',4-Pentachlorobiphenyl</t>
  </si>
  <si>
    <t>1,1'-Biphenyl, 2,2',3,3',4-pentachloro-; 1,2,3-trichloro-4-(2,3-dichlorophenyl)benzene; PCB; Aroclor 1254</t>
  </si>
  <si>
    <t>C1=CC(=C(C(=C1)Cl)Cl)C2=C(C(=C(C=C2)Cl)Cl)Cl</t>
  </si>
  <si>
    <t>Liver and decreased T4</t>
  </si>
  <si>
    <t>The liver somatic index in all treated groups of rats differed significantly from that of the appropriate control group. Aroclor produced the largest increase (1.25 times the controls value in rats). Total thyroxine (TT4) levels were significantly reduced in PCB-treated groups compared to control levels. The largest difference was seen in those treated with Aroclor (36% of control value). The plasma levels of free thyroxine (FT4) showed a pattern comparable to that of TT4, but the reductions were larger, especially in rats. In rats treated with Aroclor, the FT4 value was 10% of the control. Hepatic levels of Vitamin A were significantly decreased in all treated groups of rats. The reduction was most pronounced in the Aroclor group (60% of controls). EROD activity in rats was greatly induced in all groups; the greatest induction was seen in the group treated with Aroclor (170 times control levels). MROD activity was also significantly increased in all treated groups. PROD was also significantly increased with Aroclor having the greatest induction at seven times the controls value. The LOAEL is 10 mg/kg bw/day.</t>
  </si>
  <si>
    <t>Hallgren et al., 2001</t>
  </si>
  <si>
    <t>Hallgren, S., Sinjari, T., Håkansson, H., &amp; Darnerud, P. (2001). Effects of polybrominated diphenyl ethers (PBDEs) and polychlorinated biphenyls (PCBs) on thyroid hormone and vitamin A levels in rats and mice. Archives of toxicology, 75(4), 200-208.</t>
  </si>
  <si>
    <t>56-55-3</t>
  </si>
  <si>
    <t>Benz[a]anthracene</t>
  </si>
  <si>
    <t>BaA; Tetraphene; 1,2-Benzanthracene</t>
  </si>
  <si>
    <t>C18H12</t>
  </si>
  <si>
    <t>C1=CC=C2C(=C1)C=CC3=CC4=CC=CC=C4C=C32</t>
  </si>
  <si>
    <t xml:space="preserve">The gain in body weight was inhibited at 10 mg/kg bw/day, and consequent increase in relative liver weight was reported. Hepatic gene expression of cytochrome P450 (CYP) 1A1, 1A2, and 1B1 was significantly stimulated by administration of BaA (10 mg/kg/day) compared with the control. ALT and ALP were decreased in every treated  animals, and were significantly decreased at 10 mg/kg bw/day. At 1 mg/kg bw/day, the chemical inhibited  the developmental increase in body weight compared with the control, but  this inhibition was not significant.
</t>
  </si>
  <si>
    <t>146-48-5</t>
  </si>
  <si>
    <t>Yohimbine</t>
  </si>
  <si>
    <t>Yohimbin; Corynine; Quebrachin; Quebrachine; Methyl (1S,15R,18S,19R,20S)-18-hydroxy-1,3,11,12,14,15,16,17,18,19,20,21-dodecahydroyohimban-19-carboxylate</t>
  </si>
  <si>
    <t>C21H26N2O3</t>
  </si>
  <si>
    <t>COC(=O)C1C(CCC2C1CC3C4=C(CCN3C2)C5=CC=CC=C5N4)O</t>
  </si>
  <si>
    <t>White Albino</t>
  </si>
  <si>
    <t>0 or 14 mg/kg bw/day</t>
  </si>
  <si>
    <t>(Limited study that looked at liver and kidney function only) Bilirubin concentration in the test showed a significant decrease when compared with the control, with an interruption of a significant increase only on day 5 of administration. Sodium ion concentration showed significant increase only on the first and the last days when compared with the control. The serum albumin content and K+ displayed significant increase throughout the experimental period while serum content of urea and creatinine decreased significantly throughout the period of administration. The results suggest that yohimbine administration has adverse affect on the functional capacities of the liver and the kidney.</t>
  </si>
  <si>
    <t>Yakubu et al., 2003</t>
  </si>
  <si>
    <t>Yakubu, M. T., Bilbis, L. S., Lawal, M., &amp; Akanji, M. A. (2003). Evaluation of selected parameters of rat liver and kidney function following repeated administration of yohimbine. Biokemistri, 15(2), 50-56.</t>
  </si>
  <si>
    <t>192-97-2</t>
  </si>
  <si>
    <t>Benzo[e]pyrene</t>
  </si>
  <si>
    <t>4,5-Benzopyrene; B[e]P</t>
  </si>
  <si>
    <t>C1=CC=C2C(=C1)C3=CC=CC4=C3C5=C(C=CC=C25)C=C4</t>
  </si>
  <si>
    <t>Swiss-Webster [BLU:Ha (ICR)]</t>
  </si>
  <si>
    <t>Ip injections on day 1, 8 and 15 of life of 0.4, 0.8 and 1.6 umol benzo(e)pyrene (total dose, 2.8 umol) or 0.8, 1.6, and 3.2 umol (total dose of 5.6 umol=1413 ug). Assuming an average mouse weight of 13.5 g (13-14 g at age 3 weeks),  this is 105 mg/kg bw or 6.98 mg/kg bw/day over 15 days. Treatment was followed by an observation period. The end of experiment was at 62-66 weeks.</t>
  </si>
  <si>
    <t>At the end of the experiment (62-66 weeks) no tumor related to the treatment was seen in any organ, including the lung and liver, in any animals from either dose group.</t>
  </si>
  <si>
    <t>Buening et al., 1980</t>
  </si>
  <si>
    <t>Buening, M. K., Levin, W., Wood, A. W., Chang, R. L., Lehr, R. E., Taylor, C. W., ... &amp; Conney, A. H. (1980). Tumorigenic activity of benzo (e) pyrene derivatives on mouse skin and in newborn mice. Cancer research, 40(2), 203-206. In the discussion, only the carcinogenicity endpoints are discussed.</t>
  </si>
  <si>
    <t>207-08-9</t>
  </si>
  <si>
    <t>Benzo[k]fluoranthene</t>
  </si>
  <si>
    <t>B(k)F</t>
  </si>
  <si>
    <t>C1=CC=C2C=C3C4=CC=CC5=C4C(=CC=C5)C3=CC2=C1</t>
  </si>
  <si>
    <t>A total dose of 126 ug/mouse given on days 1, 8, and 15 after birth. Observation lasted until age 52 weeks. Assuming an average bw of 12.5 g/animal (at age 3 weeks for Crl:CD1(ICR)), this dose corresponds to 10,080 µg/kg bw over 15 days corresponding to 672 µg/kg bw/day.</t>
  </si>
  <si>
    <t>Animals were killed at 52 weeks. The incidence of hepatic adenomas and hepatomas was increased in treated male mice (3/16) relative to vehicle controls (1/17), although this increase was not statistically significant. No liver tumors were found in females. Lung adenomas were found in treated male (1/16) and female (3/18) mice, whereas none were reported for the controls. The number in females was not statistically significant. This assay is considered to be a short-term, in vivo, lung tumor assay.</t>
  </si>
  <si>
    <t>LaVoie et al., 1987</t>
  </si>
  <si>
    <t xml:space="preserve">Lavoie, E. J., Braley, J., Rice, J. E., &amp; Rivenson, A. (1987). Tumorigenic activity of non-alternant polynuclear aromatic hydrocarbons in newborn mice. Cancer letters, 34(1), 15-20. </t>
  </si>
  <si>
    <t>205-82-3</t>
  </si>
  <si>
    <t xml:space="preserve">Benzo[j]fluoranthene </t>
  </si>
  <si>
    <t>C1=CC=C2C(=C1)C=CC3=C2C4=CC=CC5=C4C3=CC=C5</t>
  </si>
  <si>
    <t>A total dose of 0.110, 0.275, or 1.10 umol/mouse given on days 1, 8, and 15 after birth. These doses correspond to 27.8, 69.4, and 278 ug/mouse. Assuming an average bw of 12.5 g/animal (at age 3 weeks for Crl:CD1(ICR)), these doses correspond to 2224, 5552, and 22240 µg/kg bw over 15 days corresponding to 148, 370, and 1482 µg/kg bw/day. Following administration, animals were observed and killed at 52 weeks.</t>
  </si>
  <si>
    <t>Animals were killed at 52 weeks. Compound-related tumor formation was observed primarily in lungs and liver. Alveolar-bronchiolar carcinomas were the primary lung tumors observed. Administration of 1.10 umol B[j]F induced a 92 and 100% incidence of pulmonary tumors in female and male mice, respectively. While female mice at this dose did not develop a significant incidence of hepatic tumors, 56% of the males developed liver tumors with an average of 2.2 tumors/mouse. B[j]F administered at a total dose of 0.275 umol produced an elevated incidence of pulmonary tumors in both female and male mice (44-50% incidence) and a significant increase in hepatic tumors among males (38% incidence) relative to controls.</t>
  </si>
  <si>
    <t>LaVoie et al., 1994</t>
  </si>
  <si>
    <t>LaVoie, E. J., He, Z. M., Wu, Y., Meschter, C. L., &amp; Weyand, E. H. (1994). Tumorigenic activity of the 4, 5-and 9, 10-dihydrodiols of benzo [j] fluoranthene and their syn-and anti-diol epoxides in newborn mice. Cancer research, 54(4), 962-968.</t>
  </si>
  <si>
    <t>191-30-0</t>
  </si>
  <si>
    <t>Dibenzo[a,l]pyrene</t>
  </si>
  <si>
    <t>C24H14</t>
  </si>
  <si>
    <t>C1=CC=C2C(=C1)C=C3C=CC4=C5C3=C2C6=CC=CC=C6C5=CC=C4</t>
  </si>
  <si>
    <t>Crl:CD-1(ICR)BR</t>
  </si>
  <si>
    <t>Three injections, one on days 1, 8, and 15 of life providing a total dose of 12.1 or 121 µg. Mice were then observed and killed at 50-52 weeks of age. Assuming an average bw of 12.5 g/animal (at age 3 weeks for Crl:CD1(ICR)), these doses correspond to 0.968 and 9.68 µg/kg bw over 15 days corresponding to 0.0645 and 0.645 µg/kg bw/day.</t>
  </si>
  <si>
    <t>The mice were weaned at 3–4 weeks of age and killed at 51 ± 1 weeks, except for the high-dose dibenzo[a,l]pyrene-treated group, in which high mortality imposed termination of the experiment after 17 weeks. At the end of the experiment, the incidence of pulmonary tumors was 84.8% in low-dose males, 41.2% in high-dose males, and 31.4%, and 25.0% in male untreated and solvent-treated mice, respectively. In addition, 84.8% of low-dose males had hepatic tumors and 30.3% had tumors at other sites; 35.3% of high-dose males had hepatic tumors and 23.5% had tumors at other sites; extrapulmonary tumors were not detected in any of the control groups. In female mice, the incidence of pulmonary tumors at 17 weeks was 89.5% in the low-dose, 35.7% in the high-dose, and 37.0%, and 10.0% in the untreated and solvent-treated groups, respectively; the incidence of hepatic tumors was 10.5% in the low-dose and 14.3% in the high-dose groups. Tumors at other sites were observed in 47.4% of low-dose and 42.9% of high-dose females. Lung and liver tumors were predominantly adenomas; in addition to the lung and liver, the kidneys, intestine, ovaries and skin were found to be prone to dibenzo[a,l]pyrene induced tumorigenicity.</t>
  </si>
  <si>
    <t>Platt et al., 2004</t>
  </si>
  <si>
    <t xml:space="preserve">Platt, K. L., Dienes, H. P., Tommasone, M., &amp; Luch, A. (2004). Tumor formation in the neonatal mouse bioassay indicates that the potent carcinogen dibenzo [def, p] chrysene (dibenzo [a, l] pyrene) is activated in vivo via its trans-11, 12-dihydrodiol. Chemico-biological interactions, 148(1-2), 27-36. </t>
  </si>
  <si>
    <t>189-64-0</t>
  </si>
  <si>
    <t>Dibenzo[a,h]pyrene</t>
  </si>
  <si>
    <t>C1=CC=C2C3=C4C(=CC2=C1)C=CC5=C4C(=CC6=CC=CC=C56)C=C3</t>
  </si>
  <si>
    <t>Swiss-Webster [BLU:Ha(ICR)]</t>
  </si>
  <si>
    <t>On days 1, 8, or 15 of life of 3.8, 7.6, and 15.2 µg dibenzo[a,h]-pyrene (a total of 26.6 µg). Assuming an average mouse weight of 13.5 g (13-14 g at age 3 weeks),  this is 1.97 mg/kg bw or 0.13 mg/kg bw/day over 15 days. Then the animals were observed and killed when they were 49 to 54 weeks old.</t>
  </si>
  <si>
    <t xml:space="preserve">The experiment was terminated by killing the animals when they were 49 to 54 weeks old. Pulmonary tumours occurred in 13/14 treated females (4.78 tumours/mouse), 25/25 treated males (5.20 tumours/mouse), 11/39 control females (0.44 tumours/mouse) and 7/32 control males (0.80 tumours/mouse). Hepatic tumours occurred in 1/14 treated females (0.07 tumours/mouse) and 11/25 treated males (0.88 tumours/mouse), but not in solvent-treated controls. Two female mice treated with dibenzo[a,h]pyrene had skin sarcomas and one had an adenocarcinoma of the small
intestine. </t>
  </si>
  <si>
    <t>Chang et al., 1982</t>
  </si>
  <si>
    <t xml:space="preserve">Chang, R. L., Levin, W., Wood, A. W., Lehr, R. E., Kumar, S., Yagi, H., ... &amp; Conney, A. H. (1982). Tumorigenicity of bay-region diol-epoxides and other benzo-ring derivatives of dibenzo (a, h) pyrene and dibenzo (a, i) pyrene on mouse skin and in newborn mice. Cancer Research, 42(1), 25-29. </t>
  </si>
  <si>
    <t>189-55-9</t>
  </si>
  <si>
    <t>Dibenzo[a,i]pyrene</t>
  </si>
  <si>
    <t>C1=CC=C2C3=C4C(=CC2=C1)C=CC5=CC6=CC=CC=C6C(=C54)C=C3</t>
  </si>
  <si>
    <t>A total dose of 87.5 nmol (26.5 µg) divided into three i.p. injections was administered on the 1st, 8th, and 15th day of life. Assuming an average mouse weight of 13.5 g (13-14 g at age 3 weeks),  this is 1.96 mg/kg bw or 0.13 mg/kg bw/day over 15 days. Then the animals were observed and killed when they were 49 to 54 weeks old.</t>
  </si>
  <si>
    <t>28% of female control mice and 22% of male control mice developed pulmonary tumors. 100% of treated females and 95% of treated males developed pulmonary tumors. No hepatic tumors were seen in control animals and treated females. 54% of treated male mice had hepatic tumors.</t>
  </si>
  <si>
    <t>Change et al., 1982</t>
  </si>
  <si>
    <t xml:space="preserve">Chang, R.L., Levin, W., Wood, A.W., Lehr, R.E, Kumar, S., Yagi, H.. Jerina, D.M. &amp; Conney,
A.H. (1982) Tumorigenicity of bay-region diol-epoxides and other benzo-ring derivatives of dibenzo(a,h)pyrene and dibenzo(a,i)pyrene on mouse skin and newborn mice. Cancer Res., 42, 25–29 </t>
  </si>
  <si>
    <t>2564-65-0</t>
  </si>
  <si>
    <t>7,12-Dihydroxymethylbenz(a)anthracene</t>
  </si>
  <si>
    <t>7,12-diOHMBA; [12-(hydroxymethyl)benzo[a]anthracen-7-yl]methanol; 7,12-Bis(hydroxymethyl)benz(a)anthracene; Benz[a]anthracene-7,12-dimethanol</t>
  </si>
  <si>
    <t>C20H16O2</t>
  </si>
  <si>
    <t>C1=CC=C2C(=C1)C=CC3=C(C4=CC=CC=C4C(=C32)CO)CO</t>
  </si>
  <si>
    <t>1N,2N,3N,4N,6N,7N,9N,10N,23N,29Y,33cY</t>
  </si>
  <si>
    <t>CD-1 [Swiss HaM(ICR)]</t>
  </si>
  <si>
    <t>Total dose of 28 nmol (8.07 ug) given on day 1, 8, and 15 of life. Assuming an average bw of 12.5 g/animal (at age 3 weeks for Crl:CD1(ICR)), this dose corresponds to 645.6 ug/kg bw over 15 days, corresponding to 43 ug/kg bw/day. Study terminated at 43-45 weeks of age.</t>
  </si>
  <si>
    <t xml:space="preserve">In treated males, 6.2% were noted to have liver tumors while 0% were noted in treated females. Controls did not develop liver tumors either. The significance of the finding was not discused. Incidence of lung adenomas was less intreated animals than in controls. In a separate study, the substance was found not to cause ovarian tumors. </t>
  </si>
  <si>
    <t>Wisloclki et al., 1981</t>
  </si>
  <si>
    <t xml:space="preserve">Wisloclki, P. G., Juliana, M. M., MacDonald, J. S., Chou, M. W., Yang, S. K., &amp; Lu, A. Y. (1981). Tumorigenicity of 7, 12-dimethylbenz [a] anthracene, its hydroxy-methylated derivatives and selected dihydrodiols in the newborn mouse. Carcinogenesis, 2(6), 511-514. Reference for NEL conclusion: Jull, J. W., &amp; Russell, A. (1970). Mechanism of Induction of Ovarian Tumors in the Mouse by 7, 12-Dimethylbenz [a] anthracene. VII. Relative Activities of Parent Hydrocarbon and Some of Its Metabolites. Journal of the National Cancer Institute, 44(4), 841-844. </t>
  </si>
  <si>
    <t>40495-42-9</t>
  </si>
  <si>
    <t>Benz(a)anthracene-5,6-dihydro-5,6-diol, 7-(hydroxymethyl)-12-methyl-</t>
  </si>
  <si>
    <t>7-OHM-12-MBA 5,6-diol; 7-(hydroxymethyl)-12-methyl-5,6-dihydrotetraphene-5,6-diol; (5S,6S)-7-(hydroxymethyl)-12-methyl-5,6-dihydrobenzo[a]anthracene-5,6-diol</t>
  </si>
  <si>
    <t>C20H18O3</t>
  </si>
  <si>
    <t>OC1C2=C(CO)C3=CC=CC=C3C(C)=C2C4=C(C=CC=C4)C1O</t>
  </si>
  <si>
    <t xml:space="preserve">Total dose of 28 nmol (8.58 ug) given on day 1, 8, and 15 of life. Assuming an average bw of 12.5 g/animal (at age 3 weeks for Crl:CD1(ICR)), this dose corresponds to 686.4 ug/kg bw over 15 days, corresponding to 46 ug/kg bw/day. </t>
  </si>
  <si>
    <t>In males, 0% developed liver tumors and, in females, only 1.9% did. This compound is considered to be non-carcinogenic.</t>
  </si>
  <si>
    <t>Wisloclki, P. G., Juliana, M. M., MacDonald, J. S., Chou, M. W., Yang, S. K., &amp; Lu, A. Y. (1981). Tumorigenicity of 7, 12-dimethylbenz [a] anthracene, its hydroxy-methylated derivatives and selected dihydrodiols in the newborn mouse. Carcinogenesis, 2(6), 511-514.</t>
  </si>
  <si>
    <t>Benz(a)anthracene-8,9-diol, 7-(hydroxymethyl)-12-methyl-</t>
  </si>
  <si>
    <t>7-OHM-12-MBA 8,9-diol; 7-(Hydroxymethyl)-12-methyltetraphene-8,9-diol</t>
  </si>
  <si>
    <t>C20H16O3</t>
  </si>
  <si>
    <t>CC1=C(C2=CC=CC=C2C=C3)C3=C(CO)C4=C1C=CC(O)=C4O</t>
  </si>
  <si>
    <t>Total dose of 28 nmol (8.52 ug) given on day 1, 8, and 15 of life. Assuming an average bw of 12.5 g/animal (at age 3 weeks for Crl:CD1(ICR)), this dose corresponds to 681.6 ug/kg bw over 15 days, corresponding to 45 ug/kg bw/day.</t>
  </si>
  <si>
    <t xml:space="preserve">Only 2.2% of males and female developed liver tumors, indicating that this compound is not carcinogenic in mice. </t>
  </si>
  <si>
    <t>Benz(a)anthracene-10,11-diol, 7-(hydroxymethyl)-12-methyl-</t>
  </si>
  <si>
    <t>7-OHM-12-MBA 10,11-diol; 7-(Hydroxymethyl)-12-methyltetraphene-10,11-diol</t>
  </si>
  <si>
    <t>OC1=C(O)C2=C(C)C3=C4C=CC=CC4=CC=C3C(CO)=C2C=C1</t>
  </si>
  <si>
    <t xml:space="preserve">While none of the males developed liver tumors, 2.6% of females did. Given the low percentage, this compound is not considered to be carcinogenic. </t>
  </si>
  <si>
    <t>568-70-7</t>
  </si>
  <si>
    <t>12-Hydroxymethyl-7-methylbenz(a)anthracene</t>
  </si>
  <si>
    <t>7-M-12-OHMBA; 7-Methylbenz(a)anthracene-12-methanol; 7-Methyl-12-hydroxymethylbenz(a)anthracene, (7-Methylbenzo[a]anthracen-12-yl)methanol</t>
  </si>
  <si>
    <t>C20H16O</t>
  </si>
  <si>
    <t>CC1=C2C=CC3=CC=CC=C3C2=C(C4=CC=CC=C14)CO</t>
  </si>
  <si>
    <t>Total dose of 28 nmol (7.63 ug) given on day 1, 8, and 15 of life. Assuming an average bw of 12.5 g/animal (at age 3 weeks for Crl:CD1(ICR)), this dose corresponds to 610.4 ug/kg bw over 15 days, corresponding to 41 ug/kg bw/day.</t>
  </si>
  <si>
    <t xml:space="preserve">In treated males, 8.7% of mice developed liver tumors. In treated females, 3.8% developed liver tumors. None of the control mice developed liver tumors. </t>
  </si>
  <si>
    <t>78776-41-7</t>
  </si>
  <si>
    <t>Benz(a)anthracene-3,4-diol, 7-(hydroxymethyl)-12-methyl-</t>
  </si>
  <si>
    <t>7-OHM-12-MBA 3,4-diol; 7-(Hydroxymethyl)-12-methylbenz[a]anthracene-3,4-diol</t>
  </si>
  <si>
    <t>CC1=C2C3=C(C=CC2=C(C4=CC=CC=C14)CO)C(=C(C=C3)O)O</t>
  </si>
  <si>
    <t>Treated males with liver tumors: 91% vs 0% for controls. Females: 16% vs 0% for controls. Treated males with lung adenomas: 91% vs 0% for controls and 92% females vs 0% of controls.</t>
  </si>
  <si>
    <t>568-75-2</t>
  </si>
  <si>
    <t>7-Hydroxymethyl-12-methylbenz(a)anthracene</t>
  </si>
  <si>
    <t>(12-Methylbenzo[a]anthracen-7-yl)methanol; 7-OHM-12-
MBA</t>
  </si>
  <si>
    <t>CC1=C2C(=C(C3=CC=CC=C13)CO)C=CC4=CC=CC=C42</t>
  </si>
  <si>
    <t>Treated males with liver tumors: 12% vs 0% for controls. Females: 6% vs 0% for controls.</t>
  </si>
  <si>
    <t>57-97-6</t>
  </si>
  <si>
    <t>7,12-Dimethylbenz[a]anthracene</t>
  </si>
  <si>
    <t>DMBA; 7,12-dimethylbenzo[a]anthracene</t>
  </si>
  <si>
    <t>C20H16</t>
  </si>
  <si>
    <t>CC1=C2C=CC3=CC=CC=C3C2=C(C4=CC=CC=C14)C</t>
  </si>
  <si>
    <t>Total dose of 28 nmol (7.18 ug) given on day 1, 8, and 15 of life. Assuming an average bw of 12.5 g/animal (at age 3 weeks for Crl:CD1(ICR)), this dose corresponds to 574.2 ug/kg bw over 15 days, corresponding to 38 ug/kg bw/day.</t>
  </si>
  <si>
    <t>Statistically significant increase in lung adenomas of both sexes: males: 40.0% vs 11.4% controls and females: 69.4% vs 5.9% controls. Statistically significant increase in liver tumors in males (23.3% vs 0% for controls)</t>
  </si>
  <si>
    <t>151258-40-1</t>
  </si>
  <si>
    <t xml:space="preserve">Trans-4,5-dihydro-4,5-dihydroxy-benzo[j]fluoranthene </t>
  </si>
  <si>
    <t>C20H14O2</t>
  </si>
  <si>
    <t>C1=CC=C2C(=C1)C=CC3=C2C4=C5C3=CC(C(C5=CC=C4)O)O</t>
  </si>
  <si>
    <t>1N,2N,3N,4N,6N,7N,9N,10N,23N,29Y,33dY</t>
  </si>
  <si>
    <t>A total dose of 0.275 and 1.10 umol/mouse given on days 1, 8, and 15 after birth. These are 78.7 and 315 ug/mouse. Assuming an average bw of 12.5 g/animal (at age 3 weeks for Crl:CD1(ICR)), these doses correspond to 6296 and 25,200 ug/kg bw over 15 days, corresponding to 420 and 1680 ug/kg bw/day. Study was ended at 52 weeks.</t>
  </si>
  <si>
    <t>Statistically significant increase in pulmonary tumors at the high dose in both sexes. There was an increase in lung tumors at the low dose as well (low dose males: 38.5% vs 18.2% controls and low dose females: 41.2% vs 21.2% controls), but was not statistically significant. Statistically significant increase in liver tumors in males at the high dose. Increased incidence of liver tumors in males (30.8% vs 9.1% in controls), but it was not statistically significant. No liver tumors in females.</t>
  </si>
  <si>
    <t>100333-37-7</t>
  </si>
  <si>
    <t>9,10-Dihydro-9,10-dihydroxybenzo(j)fluoranthene</t>
  </si>
  <si>
    <t>C1=CC2=C3C(=C1)C4=C(C3=CC=C2)C5=C(C=C4)C(C(C=C5)O)O</t>
  </si>
  <si>
    <t>A total dose of 0.275 and 1.10 umol/mouse given on days 1, 8, and 15 after birth. These are 78.7 and 315 ug/mouse. Assuming an average bw of 12.5 g/animal (at age 3 weeks for Crl:CD1(ICR)), these doses correspond to 6296 and 25,200 ug/kg bw over 15 days, corresponding to 420 and 1680 ug/kg bw/day. Study ended after 52 weeks.</t>
  </si>
  <si>
    <t>Statistically significant increase in lung tumors at the high dose in both sexes. Note, there was an increase in lung tumors in males at the low dose as well, but was not statistically significant. Statistically significant increase in liver tumors in males at the high dose. Increased incidence (25%) in low dose males (vs 9.1% in controls), but was not statistically significant. A slight increase in hepatic tumors in low dose (4.5%) and high dose (7.9 %) females (vs 0% in controls), but was not statistically significant.</t>
  </si>
  <si>
    <t>23255-69-8</t>
  </si>
  <si>
    <t>Fusarenon-X</t>
  </si>
  <si>
    <t>C17H22O8</t>
  </si>
  <si>
    <t>CC1=CC2C(C(C1=O)O)(C3(C(C(C(C34CO4)O2)O)OC(=O)C)C)CO</t>
  </si>
  <si>
    <t>DDD</t>
  </si>
  <si>
    <t>0, 5, 10, or 20 ppm (ca. 0.025, 0.05, or 0.1 mg/day/animal) corresponding to approximately 0, 1.25, 2.5, or 5 mg/kg bw/day on GD 0-17</t>
  </si>
  <si>
    <t>Fetal toxicity</t>
  </si>
  <si>
    <t xml:space="preserve">At 20 and 10 ppm, 100% of dams aborted, while at 5 ppm 67% aborted when the test substance was administered on GD 0-17. Teratogenic effects were not apparent as the result of these studies. Direct effect of fusarenon-X on the fetuses may be the cause of embryonal deaths and stillbirths as well as growth retardation. </t>
  </si>
  <si>
    <t>Ito et al., 1980</t>
  </si>
  <si>
    <t>Ito, Y., Ohtsubo, K., &amp; Saito, M. (1980). Effects of fusarenon-X, a trichothecene produced by Fusarium nivale, on pregnant mice and their fetuses. The Japanese Journal of Experimental Medicine, 50(3), 167-172.</t>
  </si>
  <si>
    <t>140-64-7</t>
  </si>
  <si>
    <t xml:space="preserve">Pentamidine isethionate
</t>
  </si>
  <si>
    <t>Pentamidine diisethionate; 4-[5-(4-Carbamimidoylphenoxy)pentoxy]benzenecarboximidamide;2-hydroxyethanesulfonic acid; 4,4'-(Pentane-1,5-diylbis(oxy))dibenzimidamide bis(2-hydroxyethanesulfonate)</t>
  </si>
  <si>
    <t>C23H36N4O10S2</t>
  </si>
  <si>
    <t>C1=CC(=CC=C1C(=N)N)OCCCCCOC2=CC=C(C=C2)C(=N)N.C(CS(=O)(=O)O)O.C(CS(=O)(=O)O)O</t>
  </si>
  <si>
    <t>Males: 0, 2.5, 5, or 10 mg/kg bw/day on study days (sd) 5 to 24. Females: 0, 2.5, 5, or 10 mg/kg bw/day on GD 6-15. A 2nd group of female mice, was dosed with 0, 5, 10, 20, or 40 mg/kg bw/ day beginning on sd 0 &amp; throughout mating on sd 9 to 13 until the day prior to scheduled sacrifice on GD 18.</t>
  </si>
  <si>
    <t>Parental toxicity</t>
  </si>
  <si>
    <t xml:space="preserve">All female mice treated with 40 mg of pentamidine isethionate/kg/day died prior to mating. NOAEL for male mice was 2.5 mg/kg/day. Dosages of 5 and 10 mg/kg/day caused some reduced body weight gains in male mice. Transient hypoactivity was detected in male and female mice in the 10 mg/kg/day dose group. The NOAEL for general toxicity for female mice was 5 mg/kg/day. Dosages of 10 mg/kg/day and higher caused mortality, decreased body weights, and clinical observations of toxicity ranging from hypoactivity to seizures. The NOAEL for developmental toxicity was 10 mg/kg/day. Dosages of 20 mg/kg/day produced decreased fetal body weights. 
</t>
  </si>
  <si>
    <t xml:space="preserve">National Toxicology Program: RACB93156 - Pentamidine Isethionate (CASRN 140-64-7): Reproductive, Developmental and General Toxicity Study of Pentamidine Isethionate (CAS No. 140-64-7) in Swiss Mice. (1993). Available from NTP at https://ntp.niehs.nih.gov/publications/abstracts/repro/racb93156/racb93156.html as of 12/18/2020. 
</t>
  </si>
  <si>
    <t>21259-20-1</t>
  </si>
  <si>
    <t>T-2 toxin</t>
  </si>
  <si>
    <t>C24H34O9</t>
  </si>
  <si>
    <t>CC1=CC2C(CC1OC(=O)CC(C)C)(C3(C(C(C(C34CO4)O2)O)OC(=O)C)C)COC(=O)C</t>
  </si>
  <si>
    <t>Dutch Landrace x Hungarian Large White F1</t>
  </si>
  <si>
    <t>0, 0.5, 1.0, 2.0, 3.0, 4.0, 5.0, 10.0, or 15.0 ppm equivalent to 0, 0.029, 0.062, 0.105, 0.129, 0.10, 0.08, 0.09, or 0.23 mg/kg bw/day</t>
  </si>
  <si>
    <t>10 and 15 pm: pigs became soporific and behaved as if they were chilled. 4, 5, 10, and 15 ppm: pigs showed signs of dermatitis and srusting of theskin on the snout, the dorsal part of the mose, the bucal commissures, behind the ears, and around the prepuce. The inflammation of the skin became more severe over time. Similar changes wer observed on the mucous membrance of the oral cavity and on the dorsal surface of the tongue. No macroscopic skin lesions were observed in pigs fed 3 ppm or less; however, histolgical examinations revealed hyper- and parakeratosis, acanthosis, superficial or deep erosions that sometimes reached the subepithelial layers of all the groups. Statistically significantly lower body weight gain at 2 ppm and higher. At 5 ppm and higher animals lost weight. The toxin depressed the feed intake in all treated animals; no differencies in feed concersion rate. 1 ppm and higher: depressed glucose concentrations. Author LOEL: 0.5 ppm. Note: 8-week study in swine exists with slighty higher LOEL, no NOEL.</t>
  </si>
  <si>
    <t>Rafai et al., 1995</t>
  </si>
  <si>
    <t>Rafai, P., Bata, A., Vanyi, A., Papp, Z., Brydl, E., Jakab, L., ... &amp; Tury, E. (1995). Effect of various levels of T-2 toxin on the clinical status, performance and metabolism of growing pigs. The Veterinary Record, 136(19), 485-489. reference for note: Weaver, G. A., Kurtz, H. J., Bates, F. Y., Chi, M. S., Mirocha, C. J., Behrens, J. C., &amp; Robison, T. S. (1978). Acute and chronic toxicity of T-2 mycotoxin in swine. The Veterinary Record, 103(24), 531-535.</t>
  </si>
  <si>
    <t>54-11-5</t>
  </si>
  <si>
    <t>Nicotine</t>
  </si>
  <si>
    <t>3-[(2S)-1-methylpyrrolidin-2-yl]pyridine</t>
  </si>
  <si>
    <t>C10H14N2</t>
  </si>
  <si>
    <t>CN1CCCC1C2=CN=CC=C2</t>
  </si>
  <si>
    <t>1N,2N,3N,4N,6e(ii)Y</t>
  </si>
  <si>
    <t>Long Evans</t>
  </si>
  <si>
    <t>0, 1, 3, or 5 mg/kg bw twice daily (total daily doses of 0, 2, 6, or 10 mg/kg bw/day) on GD 0-21</t>
  </si>
  <si>
    <t>Length of gestation was significantly prolonged at 3 and 5 mg/kg bw. At 3 mg/kg, 36%, and at 5 mg/kg, 38% of the animals died. At the 3 and 5 mg/kg level, mothers gained less during the last third of the pregnancy and viable offspring had significantly lower body weight. The % reabsorptions increased with increasing doses of nicotine. A decline in reproductive capacity as well as an increase in the number of resorptions was clearly associated with increasing dose levels of nicotine.</t>
  </si>
  <si>
    <t>Hudson and Timiras, 1972</t>
  </si>
  <si>
    <t>Hudson, D. B., &amp; Timiras, P. S. (1972). Nicotine injection during gestation: impairment of reproduction, fetal viability, and development. Biology of reproduction, 7(2), 247-253.</t>
  </si>
  <si>
    <t>205-99-2</t>
  </si>
  <si>
    <t>Benzo[b]fluoranthene</t>
  </si>
  <si>
    <t>C1=CC=C2C3=C4C(=CC=C3)C5=CC=CC=C5C4=CC2=C1</t>
  </si>
  <si>
    <t>C57BL/6</t>
  </si>
  <si>
    <t>0, 2, 20, 200, or 2000 μg/kg bw from GD 12-16 (for 5 days) to PND 2-21 (for 20 days). No administration between GD 17 and PND 1.</t>
  </si>
  <si>
    <t>Multiple (sperm function)</t>
  </si>
  <si>
    <t>The maternal exposure to B[b]F led to an increased average body weight of their male offspring (F1) at PND 2, and the body weight gain effect was also observed at PND 14 and 21. In addition, the AGD (anogenital distance) on PND 14 or 21 of the male F1 mice groups exposed to 2 and 2000 μg/kg B[b]F or to 20, 200, and 2000 μg/kg B[b]F, respectively, was significantly lengthened by 9.10–12.03% of the AGD of the control group. Although the AGD of the offspring on PND 21 showed dose-dependent lengthening, PND 14 offspring did not showed the dose-dependency of which the reason is not clear at this point. In the male offspring, the parameters of sperm quality, such as VCL, VSL, VAP, ALH, BCF, and MAD, were significantly decreased, while MOT, LIN, STR, and WOB were not significantly affected. BCF, which is the frequency with which sperm crosses the smoothed path, was decreased in all the groups of B[b]F-exposed mice ranging from 2 to 2000 μg/kg, suggesting the motility of sperm was greatly affected in the offspring exposed to B[b]F. The body weights of 8–9-week-old F1 male offspring that were analysed for CASA were not significantly different between groups but certain organ weights were different. The weight of the seminal vesicle was increased in the 20 μg/kg B[b]F group, whereas testicular and epididymal weights were not changed. The weights of kidney, spleen, and thymus gland of B[b]F-exposed groups were significantly decreased, while liver weight was increased notably. The changes in some of the organ weights were consistently observed even after adjustment for body weight, including increased weight of the seminal vesicle and liver and decreased weight of the spleen and thymus gland (note: no statistically significant changes in organ weights at 2 ug/kg bw/day). Because the B[b]F-exposed mice showed increased AGD and decreased sperm quality, it was examined whether B[b]F exposure led to alteration in the expression of AhR and sex hormone receptors. AhR expression was intensified in B[b]F groups. Also, the male offspring exposed to B[b]F expressed increased ERα in Sertoli, germ, and Leydig cells within the seminiferous tubules. In addition, significantly upregulated ERα expression in the protein extract of the testes of B[b]F-exposed groups was confirmed by western blot analysis. In contrast, expression patterns of AR, Cyp17, and Cyp19 and the level of serum androstenedione were not significantly altered in the testes of the offspring after the maternal exposure to B[b]F.</t>
  </si>
  <si>
    <t>Kim et al., 2011</t>
  </si>
  <si>
    <t xml:space="preserve">Kim, A., Park, M., Yoon, T. K., Lee, W. S., Ko, J. J., Lee, K., &amp; Bae, J. (2011). Maternal exposure to benzo [b] fluoranthene disturbs reproductive performance in male offspring mice. Toxicology letters, 203(1), 54-61. </t>
  </si>
  <si>
    <t>79-46-9</t>
  </si>
  <si>
    <t>2-Nitropropane</t>
  </si>
  <si>
    <t>Isonitropropane; Nitroisopropane; Dimethylnitromethane</t>
  </si>
  <si>
    <t>CC(C)[N+](=O)[O-]</t>
  </si>
  <si>
    <t xml:space="preserve">0, 0.1, 1.0, 10, 100, or 1000 mg/L for four weeks (equivalent to 128 and 99 mg/kg bw/day for female and male rats in the 1000 mg/L groups, respectively, and 17 and 14 mg/kg bw/day for male and female rats in the 100 mg/L groups, respectively, based on daily fluid consumption). </t>
  </si>
  <si>
    <t xml:space="preserve">Reduced food and fluid consumption and reduced body weight gain were observed in the highest dose group, as well as elevated organ weights. In the 100 mg/L group there was a slight elevation in liver weights in males. The authors concluded that there were no treatment-related effects at 10 mg/L (estimated to be 1 to 2 mg/kg bw/day). Note 1: reduced body weights are probably due to reduced food and water intake. Note 2: In another study sumarized by JECFA (Berryman &amp; Wilson, 1989). In that study, the authors concluded that the liver changes at 20 mg/kg bw/day were due to metabolic adaptation. </t>
  </si>
  <si>
    <t>Griffin and Coulston, 1986</t>
  </si>
  <si>
    <t xml:space="preserve">Griffin, T.B. &amp; Coulston, F. (1986).  Four week toxicity study of 2-nitropropane in rats. Unpublished Report from Coulston International Corp., White Sands Research Center, 2512 Christina Place, Alamogorda, New Mexico. Submitted to WHO by Durkee Industrial Foods Corp., Cleveland, Ohio, USA. A summary is Available from JECFA at http://www.inchem.org/documents/jecfa/jecmono/v26je09.htm. Reference for note 2: Berryman, E.L., &amp; Wilson (1989).  Assessment of the toxic potential of 2-nitropropane following oral administration to rats over 28 days. Unpublished Report No. 1014/1373 from RCC NOTOX. B.V. Hambakenwetering 7, 5231 DD's-Hertogenbosch, The Netherlands. Submitted to WHO by Karlshamns ab, Sweden.  A summary is Available from JECFA at http://www.inchem.org/documents/jecfa/jecmono/v26je09.htm.
</t>
  </si>
  <si>
    <t>370865-89-7</t>
  </si>
  <si>
    <t>1-Ethyl-3-methylimidazolium dicyanamide</t>
  </si>
  <si>
    <t>EMIM Dicyanamide; Ethylmethylimidazolium dicyanamide; Cyanoiminomethylideneazanide;1-ethyl-3-methylimidazol-3-ium</t>
  </si>
  <si>
    <t>C8H11N5</t>
  </si>
  <si>
    <t>CCN1C=C[N+](=C1)C.C(#N)[N-]C#N</t>
  </si>
  <si>
    <t>1N,2N,3g(vii)Y (Class IV) for nitrile and 3g(xiii) (class V) for carboimide and 3f(vii) (Class III) for N+</t>
  </si>
  <si>
    <t>0, 250/500, 1000/2000, or 3000/6000/8000 ppm in the drinking water equivalent to mean doses of 0, 32, 94, or 339 mg/kg bw/day in males and 0, 54, 177, or 476 mg/kg bw/day in females. Note: 500 ppm was reduced to 250 ppm for females during lactation. 2000 ppm was reduced to 1000 ppm for females during lactation. 8000 ppm was reduced to 6000 ppm from study day 7 onwards in both sexes. Further reduced to 3000 ppm for females during lactation. 2-week premating period and mating in both sexes as well as entire gestation and lactation period in females up to one day prior to the day of schedule sacrifice of the animals (males 28 days, females 55 days).</t>
  </si>
  <si>
    <t>F0: Male NOAEL: 339 mg/kg bw/day and female NOAEL: 476 mg/kg bw/day. No adverse effects observed; treatment-related effects most likely related to palatability problems. F1: no adverse effects seen.</t>
  </si>
  <si>
    <t>Unknown, 2017. Available from ECHA at https://echa.europa.eu/mt/registration-dossier/-/registered-dossier/21257/7/6/2</t>
  </si>
  <si>
    <t>659-40-5</t>
  </si>
  <si>
    <t>Hexamidine diisethionate</t>
  </si>
  <si>
    <t>Desomedine; Hexomedine; Ophtamedine; 4-[6-(4-Carbamimidoylphenoxy)hexoxy]benzenecarboximidamide;2-hydroxyethanesulfonic acid</t>
  </si>
  <si>
    <t>C24H38N4O10S2</t>
  </si>
  <si>
    <t>C1=CC(=CC=C1C(=N)N)OCCCCCCOC2=CC=C(C=C2)C(=N)N.C(CS(=O)(=O)O)O.C(CS(=O)(=O)O)O</t>
  </si>
  <si>
    <t xml:space="preserve">0, 50, 100, or 200 mg/kg bw/day </t>
  </si>
  <si>
    <t xml:space="preserve">Salivation was the primary observation noted in all dose groups, with a slightly reduced incidence in the 50 mg/kg bw/day group. Associated wetness around the mouth with isolated incidences of brown oral staining began during the latter part of week 2 of dosing and continued to study termination. Males of the 200 mg/kg bw/day group had elevated mean total white blood cell counts attributable to lymphocytes. Increased alanine aminotransferase and serum calcium occurred in male rats of the 100 and 200 mg/kg bw/day groups. Increased aspartate aminotransferase was reported in the highest dose only. At necropsy, organ weights were similar between treated and control groups. Cecal distentions were noted in all treated rats, an effect attributed to the antimicrobial activity of Hexamidine Diisethionate. The NOAEL in this study was 50 mg/kg bw/day. The clinical signs and the caecum enlargement were not considered to be of toxicological significance. </t>
  </si>
  <si>
    <t>Powell et al., 1987</t>
  </si>
  <si>
    <t>Powell, L. A. J., M. Coleman, R. Heywood, C. Gopinath, W. A. Gibson, and D. Crook. 1987. MX 202 Toxicity to rats by repeated oral administration for 4 weeks (final report). HP100-502–24. Unpublished data submitted by CTFA on January 15, 2004. 134 pages. A summary is available from Cosmetic Ingredient Review Expert Panel. (2007). Final report on the safety assessment of hexamidine and hexamidine diisethionate. Int. J. Toxicol, 26(3), 79-88.</t>
  </si>
  <si>
    <t>280-57-9</t>
  </si>
  <si>
    <t>1,4-Diazabicyclo[2.2.2]octane</t>
  </si>
  <si>
    <t>Triethylenediamine</t>
  </si>
  <si>
    <t>C1CN2CCN1CC2</t>
  </si>
  <si>
    <t>0, 100, 300, or 1000 mg/kg bw/day for minimum 28 days or longer, but max of 57 (?) days</t>
  </si>
  <si>
    <t>Parental (F0) systemic toxicity was present in both males and females at a dose level of 1000 mg/kg bw/day. This was evidenced by changes in clinical condition of the animals, reduced body weight and food consumption, reduced motor activity (females only), increased serum alkaline phosphatase concentrations (females only), increased liver weights (females only) and microscopic changes (inflammatory and/or proliferative lesions) in the kidneys and/or urinary bladder. F0 systemic toxicity in the 300-mg/kg bw/day group was limited to chronic inflammation of the kidneys in the males. There were no indications of F0 systemic toxicity in the 100 mg/kg bw/day group males and females. Reproductive and F1 neonatal toxicity were exhibited at 1000 mg/kg bw/day by increased resorptions, decreased live litter size, decreased postnatal pup survival and decreased pup body weights. Systemic NOAEL: males: 100 mg/kg bw/day and females: 300 mg/kg bw/day. Reproductive NOAEL: 300 mg/kg bw/day. F1 neonatal toxicity NOAEL: 300 mg/kg bw/day.</t>
  </si>
  <si>
    <t>APCI, 2000</t>
  </si>
  <si>
    <t>APCI, Triethylenediamine: A Combined 28-Day Repeated Dose Oral Toxicity Study with the Reproduction/Developmental Toxicity Screening Test in Rats, with Recovery (OECD 422), unpublished study, APCI RRRS EXT-00/085, 11 Jul 2000. Available from OECD at https://hpvchemicals.oecd.org/UI/handler.axd?id=c50223d1-38f4-4472-921f-befd795a99dc. Also available from ECHA at https://echa.europa.eu/registration-dossier/-/registered-dossier/13591/7/6/2</t>
  </si>
  <si>
    <t>79831-76-8</t>
  </si>
  <si>
    <t>Castanospermine</t>
  </si>
  <si>
    <t>1,6,7,8-Tetrahydroxyoctahydroindolizine; 6-Epicastanospermine; (1S,6S,7R,8R,8aR)-1,2,3,5,6,7,8,8a-octahydroindolizine-1,6,7,8-tetrol; (1S,6S,7R,8R,8aR)-1,6,7,8-Tetrahydroxyindolizidine</t>
  </si>
  <si>
    <t>C8H15NO4</t>
  </si>
  <si>
    <t>C1CN2CC(C(C(C2C1O)O)O)O</t>
  </si>
  <si>
    <t>0, 1, 10, or 100 mg/kg bw/day but the actual delivered doses were 0, 1.2, 12.1, or 142.1 mg/kg bw/day</t>
  </si>
  <si>
    <t xml:space="preserve">High-dose castanospermine–treated mice had thyroid, renal, hepatic, and skeletal myocyte vacuolation. Histochemically, castanospermine-induced vacuoles contained mannose-rich oligosaccharides. The high-dose castanospermine group tended to have higher daily food consumption. </t>
  </si>
  <si>
    <t>4098-40-2</t>
  </si>
  <si>
    <t>Mitragynine</t>
  </si>
  <si>
    <t>Methyl (E)-2-[(2S,3S,12bS)-3-ethyl-8-methoxy-1,2,3,4,6,7,12,12b-octahydroindolo[2,3-a]quinolizin-2-yl]-3-methoxyprop-2-enoate</t>
  </si>
  <si>
    <t>C23H30N2O4</t>
  </si>
  <si>
    <t>CCC1CN2CCC3=C(C2CC1C(=COC)C(=O)OC)NC4=C3C(=CC=C4)OC</t>
  </si>
  <si>
    <t>The relative body weight of the group of female rats treated with the 100 mg/kg dose was decreased significantly. Food intake also tended to decrease in the same group. Only relative liver weight increased after treatment with the high dose of mitragynine in both the male and female treatment groups of rats. Significant effects on blood chemistry and liver histopathology along with an increase in liver weight were observed in rats treated with the high dose of mitragynine. Mild kidney toxicity and brain abnormalities at the highest level were also reported. The study demonstrated that mitragynine is relatively safe at lower sub-chronic doses (1–10 mg/kg) but exhibited toxicity at the highest dose. This was confirmed by liver, kidney, and brain histopathological changes, as well as hematological and biochemical changes. Full blood count obtained from both sexes treated with the high dose of mitragynine (100 mg/kg) showed a significant decrease in RBC and WBC. Also, the level of HGB and HCT in the female group that received the high dose of mitragynine was elevated compared to controls, with both being significant. Lastly, the platelet count for both males and females treated at all three dose levels showed significant decreased when compared to controls. Biochemical analysis of blood samples for male and female rats treated with the high dose (100 mg/kg) of mitragynine showed a significant increase in LDH in serum when compared to that of the control group. Furthermore, the levels of ALT and AST as well as urea showed significance increases in the female group when compared to the control group. Histopathological examination showed moderate destruction of polygonal hepatic lobules in males and female at 10 mg/kg and 100 mg/kg. There was also hepatocyte hypertrophy in the liver of the male and female groups treated with moderate and high doses of mitragynine accompanied by dilation of sinusoids and hemorrhage in hepatocytes when compared to control. In the kidneys, female rats showed some histopathological changes such as swollen glomerulus capsule and the presence of red blood cells between lumens which probably indicate early stage of mitragynine renal toxicity. In sections of the brain, at the highest dose treated rats in both genders, the medulla base was damaged and represented by local vacuolation and necrosis of neuronal cells. A similar histopathological change was noted in the white matter of hippocampus, frontal lobe and cerebellum. This was further accompanied by degenerative nerve cells damage i.e., pyknosis of neuronal cells or oligodendrocytes. In the frontal lobe of cortex proliferation of glial cells around the damaged neuron cells was observed.</t>
  </si>
  <si>
    <t>Sabetghadam et al., 2013</t>
  </si>
  <si>
    <t>Sabetghadam, A., Ramanathan, S., Sasidharan, S., &amp; Mansor, S. M. (2013). Subchronic exposure to mitragynine, the principal alkaloid of Mitragyna speciosa, in rats. Journal of ethnopharmacology, 146(3), 815-823.</t>
  </si>
  <si>
    <t>72741-87-8</t>
  </si>
  <si>
    <t>Swainsonine</t>
  </si>
  <si>
    <t>Tridolgosir; (1S,2R,8R,8aR)-1,2,3,5,6,7,8,8a-octahydroindolizine-1,2,8-triol</t>
  </si>
  <si>
    <t>C8H15NO3</t>
  </si>
  <si>
    <t>C1CC(C2C(C(CN2C1)O)O)O</t>
  </si>
  <si>
    <t>Target: 0, 0.1, 0.5, 2.0, 5.0, or 10.0 mg/kg bw/day,actual: 0, 0.13, 0.7, 2.96, 7.42, or 14.9 mg/kg bw/day</t>
  </si>
  <si>
    <t>At 0.7 mg/kg bw/day and higher, the following effects were observed: lower weight gain, animals were clinically anxious and easily excited, and had slight intention tremors, severe vacuolization of the proximal convoluted tubules of the kidney and the thyroid follicular epithelium was noted. At 2.96-14.9 mg/kg bw/day, rats had vacuolation of many of the dendritic cells, macrophages, or macrophage-phagocytic cells in the spleen, lymph node, thymus, liver, and lung. Other solid epithelial tissues were also affected with vacuolation of hepatocytes, pancreatic acinar cells, parietal cells of the stomach, and cells of the salivary gland and prostate gland. Animals receiving the highest swainsonine dose had vacuolation of various neurons and glial cells. Neurons of the peripheral ganglia and nuclei in the pons and medulla (especially the cranial nerve nuclei) and the Purkinje cells were the most severely affected. The ependymal epithelium of the choroid plexus was also vacuolated in the high-dose animals. The myocardium of these animals also had severe vacuolation of the myocardial epicytes and perivascular interstitial cells. NOAEL would be 0.13 mg/kg/day but the LOAEL would be 0.7 mg/kg. Note: in 28-day study with mice, the NOAEL was 0.11 mg/kg bw/day; similarly to rats. Mice LOAEL: 1.56 mg/kg bw/day.</t>
  </si>
  <si>
    <t>Stegelmeier et al., 1995</t>
  </si>
  <si>
    <t>Stegelmeier, B. L., Molyneux, R. J., Elbein, A. D., &amp; James, L. F. (1995). The lesions of locoweed (Astragalus mollissimus), swainsonine, and castanospermine in rats. Veterinary Pathology, 32(3), 289-298. Reference for the NEL conclusion note: Stegelmeier, B. L., Molyneux, R. J., Asano, N., Watson, A. A., &amp; Nash, R. J. (2008). The comparative pathology of the glycosidase inhibitors swainsonine, castanospermine, and calystegines A3, B2, and C1 in mice. Toxicologic Pathology, 36(5), 651-659.</t>
  </si>
  <si>
    <t>57-24-9</t>
  </si>
  <si>
    <t>Strychnine</t>
  </si>
  <si>
    <t>(4aR,5aS,8aR,13aS,15aS,15bR)-4a,5,5a,7,8,13a,15,15a,15b,16-decahydro-2H-4,6-methanoindolo[3,2,1-ij]oxepino[2,3,4-de]pyrrolo[2,3-h]quinoline-14-one</t>
  </si>
  <si>
    <t>C21H22N2O2</t>
  </si>
  <si>
    <t>C1CN2CC3=CCOC4CC(=O)N5C6C4C3CC2C61C7=CC=CC=C75</t>
  </si>
  <si>
    <t xml:space="preserve">Sprague-Dawley SIV </t>
  </si>
  <si>
    <t>0, 5, or 10 mg/kg bw/day for males and 0 or 2.5 mg/kg bw/day for females</t>
  </si>
  <si>
    <t>Mortality was observed in 5/12 male rats receiving 10 mg/kg, 1/12 in each of the 5 mg and 2.5 mg/kg groups.  The animals that died exhibited symptoms of acute strychnine intoxication with tonic muscle contractions and respiratory paralysis. Autopsy showed pulmonary edema and cyanosis. While one rat that died in the 2.5-mg/kg bw/day group showed signs of poisoning, no symptoms were exhibited by survivors, nor did any of the survivors differ from controls histologically or in any of the parameters monitored.</t>
  </si>
  <si>
    <t xml:space="preserve">Seidl and Zbinden, 1982
</t>
  </si>
  <si>
    <t xml:space="preserve">Seidl, I., &amp; Zbinden, G. (1982). Subchronic oral toxicity of strychnine in rats. Archives of Toxicology, 51(3), 267-271. Available from EPA IRIS 103 at https://cfpub.epa.gov/ncea/iris/iris_documents/documents/subst/0103_summary.pdf
</t>
  </si>
  <si>
    <t>129-51-1</t>
  </si>
  <si>
    <t>Ergometrine maleate</t>
  </si>
  <si>
    <t>(6aR,9R)-N-[(2R)-1-hydroxypropan-2-yl]-7-methyl-6,6a,8,9-tetrahydro-4H-indolo[4,3-fg]quinoline-9-carboxamide;(Z)-but-2-enedioic acid</t>
  </si>
  <si>
    <t>C23H27N3O6</t>
  </si>
  <si>
    <t>CC(CO)NC(=O)C1CN(C2CC3=CNC4=CC=CC(=C34)C2=C1)C.C(=CC(=O)O)C(=O)O</t>
  </si>
  <si>
    <t>Sprague Dawley [Hsd/Ola/SD (CD)]</t>
  </si>
  <si>
    <t xml:space="preserve">0, 2, 10, 50, or 250 mg
ergometrine maleate/kg diet corresponding to approximately approximately 0, 0.2 (range 0.13-0.28), 1 (0.25-1.45), 5 (3.15-6.59), or 25 (16.75-32.75) mg/kg bw/day. </t>
  </si>
  <si>
    <t>Plasma glucose levels were significantly decreased in females at 50 and 250 mg/kg. Levels were also decreased in males but the effect was not significant. In male rats, T4 levels were decreased at 250 mg/kg, and FT4 at both 50 and 250 mg/kg. In female rats, there was a tendency to decreased T4 levels at 250 mg/kg, but this effect was not statistically significant. Although the number of samples was too small for statistical analysis, prolactin levels were markedly decreased in the 50 and 250 mg/kg groups. At the high dose level, organ weights of heart, liver, ovaries and kidneys were increased. In male rats, a slight dose-related increase in the incidence of enlarged mediastinal lymph nodes and, to some extent, of enlarged parathymal lymph nodes, was seen. Histopathological examination revealed evidence of increased glycogen storage in the liver of animals treated with 250 mg/kg. The NOEL in this study was 10 mg/kg in the diet. RIVM NOAEL: 10 mg/kg in the diet.</t>
  </si>
  <si>
    <t>Peters-Volleberg et al., 1996</t>
  </si>
  <si>
    <t xml:space="preserve">Peters-Volleberg, G. W. M., Beems, R. B., &amp; Speijers, G. J. A. (1996). Subacute toxicity of ergometrine maleate in rats. Food and chemical toxicology, 34(10), 951-958. Reference for NOAEL conclusion: RIVM, n.d. Available at https://www.rivm.nl/bibliotheek/rapporten/388802009.pdf </t>
  </si>
  <si>
    <t>54965-24-1</t>
  </si>
  <si>
    <t>Tamoxifen citrate</t>
  </si>
  <si>
    <t>2-[4-[(Z)-1,2-Diphenylbut-1-enyl]phenoxy]-N,N-dimethylethanamine;2-hydroxypropane-1,2,3-tricarboxylic acid</t>
  </si>
  <si>
    <t>C32H37NO8</t>
  </si>
  <si>
    <t>CCC(=C(C1=CC=CC=C1)C2=CC=C(C=C2)OCCN(C)C)C3=CC=CC=C3</t>
  </si>
  <si>
    <t>1N,2N,3N,4N,6g(ii)Y</t>
  </si>
  <si>
    <t>Wistar [Rj: WI-IOPS AF]</t>
  </si>
  <si>
    <t>0, 5, 30, or 200 µg/kg bw/day</t>
  </si>
  <si>
    <t>Multiple (endocrine)</t>
  </si>
  <si>
    <t>At 200 ug/kg per day, terminal body weight and body weight gain were statistically significantly reduced throughout the 4 weeks of treatment. For combined groups, the overall reduction in body weight was 16% in males and 13% in females, with overall body weight gain reduced by 41% in males and 50% in females when compared with control values. At 30 ug/kg per day, terminal body weight and body weight gain were statistically significantly reduced in females in subgroup 2 (-9% and -29%, respectively) and in the combined group (-7% and -27%, respectively). The only change in hematological parameters considered to be treatment-related was higher mean prothrombin time in males at 200 ug/kg per day.  Treatment-related clinical chemistry changes included lower mean total cholesterol concentration in both subgroups and in the combined group, at 200 ug/kg per day in both sexes and at 30 ug/kg per day in males only. A higher mean triglyceride concentration was noted in all male treated groups. This change was significant mainly in the combined groups. The T4 level was consistently increased in the two female subgroups and in the combined group at 200 ug/kg per day and in one subgroup at 30 ug/kg per day. High-dose-treated males showed reduced mean relative organ weight (organ-to-brain weight ratio) for the epididymis, prostate gland (ventral and dorsolateral parts), and seminal vesicle (including coagulating gland), and high-dose-treated females showed reduced mean relative ovary and uterus weights, when compared to control values. At the intermediate dose level, males also showed reduced mean relative epididymis weight (statistically significant in the combined group only) and females showed reduced mean relative uterus weight (statistically significant in the combined group only). For histopathology findings, the prostate gland and the seminal vesicle showed decreased secretion in all males at 200 ug/kg per day and in some males at 30 ug/kg per day. There was also acinar atrophy of the mammary gland in most males at 200 and 30 ug/kg per day. Most females at 200 and 30 ug/kg per day showed diffuse interstitial gland hypertrophy in the ovary, diffuse epithelial and glandular hyperplasia/hypertrophy in the uterus, and diffuse mucoid metaplasia in the vagina. In addition, at 200 ug/kg per day diffuse epithelial hyperplasia/hypertrophy was noted in the vagina. Five ug/kg bw/day represented the NOAEL in males and the NOEL in females.</t>
  </si>
  <si>
    <t>Kennel et al., 2003</t>
  </si>
  <si>
    <t>Kennel, P., Pallen, C., Barale-Thomas, E., Espuna, G., &amp; Bars, R. (2003). Tamoxifen: 28-day oral toxicity study in the rat based on the Enhanced OECD Test Guideline 407 to detect endocrine effects. Archives of toxicology, 77(9), 487-499.</t>
  </si>
  <si>
    <t>79-27-6</t>
  </si>
  <si>
    <t>Acetylene tetrabromide</t>
  </si>
  <si>
    <t>1,1,2,2,-Tetrabromoethane; Tetrabromoacetylene; Muthmann's liquid</t>
  </si>
  <si>
    <t>C2H2Br4</t>
  </si>
  <si>
    <t>C(C(Br)Br)(Br)Br</t>
  </si>
  <si>
    <t>Sprague-Dawley SPF [Crj:CD(SD)IGS]</t>
  </si>
  <si>
    <t>0, 6, 20, 60, or 200 mg/kg bw/day</t>
  </si>
  <si>
    <t>Changes suggestive of effects on the liver include increase in total protein, albumin, A/G, total cholesterol in both sexes at the highest dose. There were also increases in total protein and albumin in females of the 20 and 60 mg/kg bw/day groups and increases in A/G in females of the 60 mg/kg group. For organ weights, there were increases in absolute and relative liver weights of both sexes given 60 and 200 mg/kg bw/day and slight increase in relative liver weight s in males given 20 mg/kg bw. In addition, relative kidney weights were higher in both sexes and absolute kidney weights in females of the 200 mg/kg bw group. Slight to mild centrilobular hypertrophy of hepatocytes was observed in both sexes given 20 mg/kg bw and more. In the thyroid, mild hyperthrophy of follicular cells was found at 60 mg/kg bw and 200 mg/kg bw, and follicles were apt to be miniaturized and colloid to be decreased. AT the end of the recovery period, changes observed in the scheduled-sacrifice group remained significant but with a tendency for recovery. NOAEL: 6 mg/kg bw/day.</t>
  </si>
  <si>
    <t>Hirata-Koizumi et al. 2005</t>
  </si>
  <si>
    <t>Hirata-Koizumi, M., Kusuoka, O., Nishimura, N., Wada, H., Ogata, H., Fukuda, N., ... &amp; Hasegawa, R. (2005). Susceptibility of newborn rats to hepatotoxicity of 1, 3-dibromopropane and 1, 1, 2, 2-tetrabromoethane, compared with young rats. The Journal of Toxicological Sciences, 30(1), 29-42.</t>
  </si>
  <si>
    <t>27858-07-7</t>
  </si>
  <si>
    <t>Octabromobiphenyl</t>
  </si>
  <si>
    <t>BB-8; 1,2,3,4,5-Pentabromo-6-(2,3,4-tribromophenyl)benzene</t>
  </si>
  <si>
    <t>C12H2Br8</t>
  </si>
  <si>
    <t>C1=CC(=C(C(=C1C2=C(C(=C(C(=C2Br)Br)Br)Br)Br)Br)Br)Br</t>
  </si>
  <si>
    <t xml:space="preserve">0, 1, 10, 100, or 1000 ppm corresponding to 0, 0.05, 0.5, 5, or 50 mg/kg bw/day. Rats were sacrificed at 2 and 4 weeks of feeding and after 2, 6, and 18 weeks of recovery. </t>
  </si>
  <si>
    <t>Enlargement of the liver due to hepatocellular hypertrophy was induced in rats fed 100 and 1000 ppm of octabromobiphenyl for 2 and 4 weeks. Microscopic lesions were hepatocellular hypertrophy, laminated cytoplasmic inclusions, foamy cytoplasm, and margination of basophilic cytoplasm. Hyperplasia of the agranular reticulum, depletion of particulate glycogen, peripheral displacement of granular reticulum, and a slight increase in lipid droplets. The cytoplasmic inclusions were identified as myelin-like configurations of paired smooth membranes often enclosing lipid bodies. The number and size of these inclusions and their regression rate were proportional to the dosage and correlated with the pathological changes. The inclusions seen in rats at 100 ppm decreased in number 2 week after withdrawal of the chemical, and subsequently disappeared by the sixth week whereas the inclusions seen at 1000 ppm still persisted 18 weeks after cessation of treatment. Analyses of the tissues revealed a dose-related build-up of bromine predominantly in the fat as well as liver. Much less was found in muscle during treatment at levels of 10 ppm or higher. After withdrawal of treatment, bromine decreased progressively in liver and muscle while bromine in adipose tissue continued to accumulate.</t>
  </si>
  <si>
    <t>Lee et al., 1975</t>
  </si>
  <si>
    <t>Lee, K. P., Herbert, R. R., Sherman, H., Aftosmis, J. G., &amp; Waritz, R. S. (1975). Bromine tissue residue and hepatotoxic effects of octabromobiphenyl in rats. Toxicology and Applied Pharmacology, 34(1), 115-127.</t>
  </si>
  <si>
    <t>583-39-1</t>
  </si>
  <si>
    <t>2-Mercaptobenzimidazole</t>
  </si>
  <si>
    <t>1,3-Dihydrobenzimidazole-2-thione; 2-Benzimidazolethiol; 1H-Benzoimidazole-2-thiol; 2-MBI</t>
  </si>
  <si>
    <t>C7H6N2S</t>
  </si>
  <si>
    <t>c1ccc2c(c1)[nH]c(n2)S</t>
  </si>
  <si>
    <t>1N,2N,3N,4N,6N,7N,9N,10Y,11N,13N,15N,16N,17Y,19N,20d(II)Y,21Y,28n(I)Y</t>
  </si>
  <si>
    <t>0, 2, 10, or 50 mg/kg bw/day for 28 consequitive days</t>
  </si>
  <si>
    <t xml:space="preserve">The rats of both sexes receiving 50 mg/kg showed emaciation and severe suppression in body weight gain along with decreased food consumption one week after treatment started. These differences were not observed in groups that received 10 mg/kg or less. At termination, significant decreases in WBC in the 10 and 50 mg/kg female rats and in PLT in 50 mg/kg male rats were observed. Significant WBC decrease in male rats was still noted as observed 2-weeks after termination of 2-MBI treatment. At the end of the recovery period, RBC, Hb, and HCT were significantly decreased in both male and female 50 mg/kg groups showing delayed onset of anemia. Increased APTT was also noted in both males and females receiving 50 mg/kg. At study termination, serum levels of TP, BUN, PL, T-CHO, F-CHO, CHE, and y-GTP were significantly increased in both males and females given 50 mg/kg. ALP, K+, and Pi were decreased significantly in male rats receiving more than 10 mg/kg, and Na+ was increased significantly in the 50 mg/kg treated animals. Dose related increases in absolute and relative weights of thyroid, liver, and kidney were observed at 10 and 50 mg/kg. Dose-related decreases in absolute and relative thymus weights in all treatment groups of male and female rats and a decrease in relative spleen weight in both males and females at 50 mg/kg was observed. Based on dose response relationship at all dose levels NOAEL for thyroid hyperplasia is 0.5 mg/kg/day. Marked thyroid enlargement (to 10 fold the control weight), histopathologically associated with diffuse hyperplasia of follicles with decreased colloid and thickening of the fibrous capsule, was found. Reduction in thymus weight was also observed in a dose-dependent manner, without significant histopathological alteration. </t>
  </si>
  <si>
    <t>Kawasaki et al., 1998</t>
  </si>
  <si>
    <t xml:space="preserve">Kawasaki Y, Umemura T, Saito M, Momma J, Matsushima Y, Sekiguchi H, Matsumoto M, Sakemi K, Isama K, Inoue T, Kurokawa Y, Tsuda M. Toxicity Study Of A Rubber Antioxidant, 2-Mercaptobenzimidazole, By Repeated Oral Administration To Rats. The Journal of Toxicological Sciences, 23(1), 53-68.
</t>
  </si>
  <si>
    <t>7789-83-5</t>
  </si>
  <si>
    <t>1,2,3,4-Tetrathia-6,9-diazecane-5,10-dithione</t>
  </si>
  <si>
    <t>1,2,3,4,6,9-Tetrathiadiazecine-5,10-dithione</t>
  </si>
  <si>
    <t>C4H2N2S6</t>
  </si>
  <si>
    <t>C\1=N\C(=S)SSSSC(=S)\N=C1</t>
  </si>
  <si>
    <t>1N,2N,3N,4N,6N,7N,9N,10Y,11N,1N,2N,3c(i)Y</t>
  </si>
  <si>
    <t>0, 40, 170, or 550 mg/kg bw/day</t>
  </si>
  <si>
    <t>Reduced growth, organ weight change</t>
  </si>
  <si>
    <t>170</t>
  </si>
  <si>
    <t>40</t>
  </si>
  <si>
    <t>Reduced growth at 550 mg/kg bw/day and ltered liver or kidney weight (not specified) at 170 mg/kg bw/day.</t>
  </si>
  <si>
    <t>36148-89-7</t>
  </si>
  <si>
    <t>Amphotericin B methyl ester</t>
  </si>
  <si>
    <t>Methylamphotericin B; Methyl (1R,3S,5R,6R,9R,11R,15S,16R,17R,18S,19E,21E,23E,25E,27E,29E,31E,33R,35S,36R,37S)-33-[(2R,3S,4S,5S,6R)-4-amino-3,5-dihydroxy-6-methyloxan-2-yl]oxy-1,3,5,6,9,11,17,37-octahydroxy-15,16,18-trimethyl-13-oxo-14,39-dioxabicyclo[33.3.1]nonatriaconta-19,21,23,25,27,29,31-heptaene-36-carboxylate</t>
  </si>
  <si>
    <t>C48H75NO17</t>
  </si>
  <si>
    <t>CC1C=CC=CC=CC=CC=CC=CC=CC(CC2C(C(CC(O2)(CC(CC(C(CCC(CC(CC(=O)OC(C(C1O)C)C)O)O)O)O)O)O)O)C(=O)OC)OC3C(C(C(C(O3)C)O)N)O</t>
  </si>
  <si>
    <t>0, 2.5, 5, or 10 mg/kg bw/day for 7 days a week for 1 month</t>
  </si>
  <si>
    <t>Only slight or moderate decreases in body weight and food consumption were observed in each treatment groups. AME produced minimal renal changes, which did not increase in severity with increasing dosage. Serum urea nitrogen and creatinine were normal in dogs that received 2.5 mg of AME/kg but slightly elevated in those that received 5 and 10 mg of AME/kg. Increased water intake and urine output and decreased urinary specific gravity were observed to similar degrees in all test animals. Although most dogs showed histopathological alterations; these changes were always slight and consisted primarily of tubular atrophy rather than necrosis and calcification. Mild hepatotoxicity with morphological changes reported. The methyl ester was about 20 times less toxic than amphoterin B.</t>
  </si>
  <si>
    <t>Keim et al., 1976</t>
  </si>
  <si>
    <t>Keim, G. R., Sibley, P. L., Yoon, Y. H., Kulesza, J. S., Zaidi, I. H., Miller, M. M., &amp; Poutsiaka, J. W. (1976). Comparative toxicological studies of amphotericin B methyl ester and amphotericin B in mice, rats, and dogs. Antimicrobial agents and chemotherapy, 10(4), 687-690.</t>
  </si>
  <si>
    <t>1397-89-3</t>
  </si>
  <si>
    <t>Amphotericin B</t>
  </si>
  <si>
    <t>Fungizone; Ambisome; (1R,3S,5R,6R,9R,11R,15S,16R,17R,18S,19E,21E,23E,25E,27E,29E,31E,33R,35S,36R,37S)-33-[(2R,3S,4S,5S,6R)-4-amino-3,5-dihydroxy-6-methyloxan-2-yl]oxy-1,3,5,6,9,11,17,37-octahydroxy-15,16,18-trimethyl-13-oxo-14,39-dioxabicyclo[33.3.1]nonatriaconta-19,21,23,25,27,29,31-heptaene-36-carboxylic acid</t>
  </si>
  <si>
    <t>C47H73NO17</t>
  </si>
  <si>
    <t>CC1C=CC=CC=CC=CC=CC=CC=CC(CC2C(C(CC(O2)(CC(CC(C(CCC(CC(CC(=O)OC(C(C1O)C)C)O)O)O)O)O)O)O)C(=O)O)OC3C(C(C(C(O3)C)O)N)O</t>
  </si>
  <si>
    <t>0, 0.625, 1.25, or 2.5 mg/kg for 7 days a week for 1 month</t>
  </si>
  <si>
    <t>2.5 mg/kg bw/day was not tolerated, and all of the dogs in this group were sacrificed in very poor physical condition during the second or third week of the test. Prior to necropsy, these animals showed marked decreases in body weight and food consumption, dehydration, and bloody feces. The dogs that received 1.25 mg of amphotericin B/kg per day also had marked weight loss and were dehydrated. Amphotericin B resulted in dose-related nephrotoxicity that was severe in the animals given the two higher doses of this compound. Serum urea nitrogen and creatinine were slightly elevated in those that received 0.625 mg of amphotericin B/kg and moderately to markedly elevated in those that received 1.25 and 2.5 mg of amphotericin B/kg. Hypokalemia reported in high dose group. Morphological evidence of kidney damage, most significantly focal tubular necrosis and calcification, was present in all animals given amphotericin B. These changes were slight at the low dose and marked at the two higher doses. Mild hepatotoxicity with morphological changes reported.</t>
  </si>
  <si>
    <t>126-17-0</t>
  </si>
  <si>
    <t>Solasodine</t>
  </si>
  <si>
    <t xml:space="preserve">Solasod-5-en-3-beta-ol, Spirosol-5-en-3-ol, (3beta,22alpha,25R)- (9CI)
</t>
  </si>
  <si>
    <t>C27H43NO2</t>
  </si>
  <si>
    <t>C[C@H]1[C@H]2[C@H](C[C@H]3[C@@H]4CC=C5C[C@@H](O)CC[C@]5(C)[C@H]4CC[C@]23C)O[C@]11CC[C@@H](C)CN1</t>
  </si>
  <si>
    <t>0 or 20 mg/kg bw every other day for 30 days: 10 mg/kg bw/day</t>
  </si>
  <si>
    <t>Reproductive organ and liver</t>
  </si>
  <si>
    <t>Chronic administration of solasodine (20 mg/kg alt. day for 30 days) caused testicular lesions resulting in a severe impairment of spermatogenic elements. The epididymides were devoid of spermatozoa. Total protein, sialic acid and glycogen contents of the testis and epididymis were reduced significantly whereas the testicular cholesterol was elevated. Acid Phosphatase enzyme activity of the testes was low after solasodine treatment.  Serum enzymes (SGPT, alkaline phosphatase) serum protein, triglycerides, non-esterified fatty acid levels were in normal range when compared with their own controls. Cholesterol and phospholipid levels were elevated after solasodine treatment to intact dogs. Reduced androgen production was reflected in low levels of sialic acid in the testes and epididymides and reduced Leydig cell nuclei. Castration alone brought about reduction in size of the epididymis. Castration followed by solasodine treatment caused epididymal degeneration. Simultaneous administration of TP to solasodine treated castrated dogs failed to stimulate the epididymal growth. Antispermatogenic/antiandrogenic activity of the compound solasodine is discussed. Solasodine administration in dogs definitely rendered the male infertile as evidenced by the absence of sperms in the cauda epididymis and ductus deferens.</t>
  </si>
  <si>
    <t>Dixit &amp; Gupta</t>
  </si>
  <si>
    <t>Dixit, V. P., &amp; Gupta, R. S. (1982). Antispermatogenic/antiandrogenic properties of solasodine (C27H43O2N) obtained from solanum xanthocarpum berries on the male genital tract of dog (Canis‐familiaris). A Histophysiological approach. International journal of andrology, 5(3), 295-307.</t>
  </si>
  <si>
    <t>587-98-4</t>
  </si>
  <si>
    <t>Metanil yellow</t>
  </si>
  <si>
    <t>Acid Yellow 36; CI 13065; C.I. Acid Yellow 36; Sodium, 3-[(4-anilinophenyl)diazenyl]benzenesulfonate]</t>
  </si>
  <si>
    <t>C18H14N3NaO3S</t>
  </si>
  <si>
    <t>C1=CC=C(C=C1)NC2=CC=C(C=C2)N=NC3=CC(=CC=C3)S(=O)(=O)[O-].[Na+]</t>
  </si>
  <si>
    <t>1N,2N,3N,4Y,5aY,6N,7N,9N,10N,23N,29Y,33N,34N,35N,47a(ii)Y. Sulfonate fragment: Q35 to 43N,44N,45Y,46N,47cY(Class II). Other fragment: Q35 to 43N,43c(i)Y(Class V)</t>
  </si>
  <si>
    <t>0, 10, 30, 100, or 300 mg/kg bw/day</t>
  </si>
  <si>
    <t>The top dose level induced decreased growth rate and food intake, ocular changes, changes in haematology, blood chemistry, urinary constituents, and changes in the weights of several organs. Liver enlargement occurred with 100 and 300 mg/kg bw/day. Ocular changes (haemorrhages, cataract and/or opacity) were seen with 30, 100, and 300 mg/kg bw/day. Histopathological changes were seen in the liver and bone marrow.</t>
  </si>
  <si>
    <t>Bezancon et al., 1988</t>
  </si>
  <si>
    <t>Bezancon et al., 1988. "Evaluation de la toxicite du produit "jaune Acetacid 4R Extra" administre chez le rat pendant 1 mois par voie orale". Labaratoires d'Etudes et de recherches SYNTHELABO (LERS), Gargenville, France. Report 1352 TMR/88.047 - 29 August 1988. Available from Commission of the European Communities. Scientific Committee on Cosmetology (11/86-10/90). 35th Meeting of the SCC. Available at https://ec.europa.eu/health/scientific_committees/consumer_safety/docs/scc_o_8b.pdf</t>
  </si>
  <si>
    <t>511-09-1</t>
  </si>
  <si>
    <t>α-Ergocryptine</t>
  </si>
  <si>
    <t>C32H41N5O5</t>
  </si>
  <si>
    <t>CC(C)CC1C(=O)N2CCCC2C3(N1C(=O)C(O3)(C(C)C)NC(=O)C4CN(C5CC6=CNC7=CC=CC(=C67)C5=C4)C)O</t>
  </si>
  <si>
    <t>Sprague-Dawley [Hsd/OLA/SD (CD)]</t>
  </si>
  <si>
    <t>0, 4, 20, 100, or 500 ppm equivalent to 0, 0.36, 1.7, 8.9, or 60 mg/kg bw/day for females and 0, 0.34, 1.4, 6.6, or 44 mg/kg bw/day for males</t>
  </si>
  <si>
    <t xml:space="preserve">The body weights and the cumulative body weight gains were reduced in the 20, 100 and 500 mg/kg dose groups, and in the pair-fed control group in both sexes. After 4 weeks, the sequence of lowest to highest body weight over the dose groups in both sexes was 100-20-500 and 4 mg/kg. In both sexes, the body weights of the group fed 500 mg/kg were lower than the body weights of the pair-fed control group. Mean cell volume (MCV) was significantly reduced in the 20 and 100 mg/kg dose groups of both sexes compared to the control group. Mean cell hemoglobin (MCH) was significantly reduced in the 20, 100 and 500 mg/kg dose groups (500 mg/kg males only significantly reduced compared to the pair-fed control group). Platelets and lymphocytes were significantly reduced in the female 500 mg/kg dose group compared with the pair-fed control group. In the male 100 mg/kg dose group, the number of white blood cells was significantly reduced. This reduction was confirmed in the differential count and was attributed to a reduction of lymphocytes and monocytes. Creatinine and urea clearances were significantly decreased in both sexes, particularly in the mid-dose (20 and 100 mg/kg) groups. In the males only, protein content in urine and ratio protein/creatinine in urine were significantly decreased in the 100 and 500 mg/kg dose group. Serum activity of AP was significantly increased in both sexes in the 500 mg/kg dose group and in the male pair-fed control group.  ALAT and ASAT were significantly decreased in both sexes in the 20 and 100 mg/kg dose groups. GGT was significantly increased in both sexes in the 20 and 100 mg/kg dose groups (not significantly in the male 100 mg/kg dose group) and was significantly decreased in both sexes in the 500 mg/kg dose group. The relative organ weights of thymus and uterus were decreased, almost consistent with the order of body weight changes mentioned above, suggesting that both organs were atrophied. The relative organ weights of heart were increased, inversely related with the body weight change. In the highest dose group this difference was statistically significant in both sexes compared to both control groups. The relative organ weights of ovary and liver in the highest dose group were also significantly increased compared to both control groups. Microscopical examination at autopsy revealed treatment-related findings in the kidneys, liver, thymus, tail, ovaries and uterus. The kidneys of animals from all groups, including the controls, showed widespread nephrosis and corticomedullary mineralization. This phenomenon hampered the establishment of induced histopathological changes in this organ. Microscopically the liver of animals from various groups showed relatively large and occasionally swollen hepatocytes with rarefied cytoplasmic staining in the central part of the cell and clumping of stainable cytoplasm at the cellular wall, indicative of glycogen storage. In males, this condition was observed in the 20, 100 and 500 mg/kg dose group with a tendency to dose-response relationship. In females, it was observed in controls, too but it was most pronounced in females at 500 mg/kg. The thymus showed atrophy, characterized bysmaller size, decreased cortex/medulla ratio and ""starry sky'' appearance. Thymic atrophy occurred in males as well as in females fed 20, 100 or 500 mg/kg and was most pronounced in the 100 mg/kg dose group in both sexes. In the tail, a slight degree of muscular degeneration was observed in the groups fed 100 and 500 mg/kg. It was most pronounced in the 500 mg/kg dose group. The ovaries of the 20 and 100 mg/kg group showed minimal to moderate atrophy, which was most pronounced in the 100 mg/kg group. There was also an increased number of atretic follicles, showing granular material and necrotic granulosa cells and degeneration of the ovum. The interstitial tissue had diminished, and the cells of the interstitial glands were small and spindle shaped with an elongated nucleus and a small amount of clear cytoplasm. A number of treatment related changes were observed in the present study; however, many of them were most pronounced in the mid-dose groups (20 and 100 mg/kg diet). As a consequence, a U-shaped dose-response relationship was obtained instead of the usual S-shaped dose-response relationship.  It was concluded that the NOAEL in rats fed ergocryptine for 28 days is 4 mg/kg diet, equal to 0.34 mg/kg bw/day in males or 0.36 mg/kg bw/day for females. 
</t>
  </si>
  <si>
    <t>Janssen et al., 2000</t>
  </si>
  <si>
    <t>Janssen, G. B., Beems, R. B., Speijers, G. J. A., &amp; Van Egmond, H. P. (2000). Subacute toxicity of α-ergocryptine in Sprague–Dawley rats. 1: general toxicological effects. Food and chemical toxicology, 38(8), 679-688.</t>
  </si>
  <si>
    <t>25614-03-3</t>
  </si>
  <si>
    <t>Bromocriptine</t>
  </si>
  <si>
    <t xml:space="preserve">Bromocryptine; 2-Bromo-alpha-ergocryptine; (6aR,9R)-5-bromo-N-[(1S,2S,4R,7S)-2-hydroxy-7-(2-methylpropyl)-5,8-dioxo-4-propan-2-yl-3-oxa-6,9-diazatricyclo[7.3.0.02,6]dodecan-4-yl]-7-methyl-6,6a,8,9-tetrahydro-4H-indolo[4,3-fg]quinoline-9-carboxamide.
</t>
  </si>
  <si>
    <t>C32H40BrN5O5</t>
  </si>
  <si>
    <t>CC(C)CC1C(=O)N2CCCC2C3(N1C(=O)C(O3)(C(C)C)NC(=O)C4CN(C5CC6=C(NC7=CC=CC(=C67)C5=C4)Br)C)O</t>
  </si>
  <si>
    <t>0, 0.08, 0.4, or 2 mg/kg for the 2- or 4-week repeated-dose toxicity study, and for the female fertility study from 2 weeks prior to mating to day 7 of gestation.</t>
  </si>
  <si>
    <t>In the 2-week repeated-dose toxicity study, increase of ovarian weights was observed at 2 mg/kg. In the 4-week repeated-dose toxicity study, ovarian weights were increased at 0.4 and 2 mg/kg. The number of corpora luteum was increased in the 0.4 and 2 mg/kg groups of the 2- and 4-week repeated-dose toxicity studies by histopathological examination of the ovaries. Bromocriptine did not affect estrous cyclicity in 2- and 4-week repeated dosing. In the female fertility study, although animals in any groups mated successfully, no females in 0.4 and 2 mg/kg groups were pregnant. There were no adverse effects on reproductive performance in the 0.08 mg/kg bw/day group. In the pituitary, the atrophy of intermediate lobe cells was observed in 0.4 and 2 mg/kg groups of the 2- and 4-week studies.</t>
  </si>
  <si>
    <t>Kumazawa et al., 2009</t>
  </si>
  <si>
    <t>Kumazawa, T., Nakajima, A., Ishiguro, T., Jiuxin, Z., Tanaharu, T., Nishitani, H., ... &amp; Tagawa, Y. (2009). Collaborative work on evaluation of ovarian toxicity 15) Two-or four-week repeated-dose studies and fertility study of bromocriptine in female rats. The Journal of Toxicological Sciences, 34(Special), SP157-SP165.</t>
  </si>
  <si>
    <t>5436-43-1</t>
  </si>
  <si>
    <t>2,2',4,4'-Tetrabromodiphenylether</t>
  </si>
  <si>
    <t>Tetrabromodiphenyl ether; DE 47; PBDE 47; dibromophenyl ether; 2,4-dibromo-1-(2,4-dibromophenoxy)benzene</t>
  </si>
  <si>
    <t>C12H6Br4O</t>
  </si>
  <si>
    <t>C1=CC(=C(C=C1Br)Br)OC2=C(C=C(C=C2)Br)Br</t>
  </si>
  <si>
    <t>0 or 0.2 mg/kg bw/day rom GD 8 to PPD 21 for about 35-36 days</t>
  </si>
  <si>
    <t xml:space="preserve">Male reproductive outcomes were analyzed on postnatal day 120 in offspring. Exposed animals had significantly smaller testes, displayed decreased sperm production per testis weight, had significantly increased percentage of morphologically abnormal spermatozoa, and showed an increase in spermatozoa head size. Perinatal BDE-47 exposure led to significant changes in testes transcriptome, including suppression of genes essential for spermatogenesis and activation of immune response genes. In particular, we observed a 4-fold average decrease in expression of protamine and transition protein genes in testes, suggesting that histone-protamine exchange may be dysregulated during spermatogenesis, resulting in an aberrant sperm epigenome. </t>
  </si>
  <si>
    <t>Khalil et al., 2017</t>
  </si>
  <si>
    <t>Khalil, A., Parker, M., Brown, S. E., Cevik, S. E., Guo, L. W., Jensen, J., ... &amp; Suvorov, A. (2017). Perinatal exposure to 2, 2′, 4′ 4′− Tetrabromodiphenyl ether induces testicular toxicity in adult rats. Toxicology, 389, 21-30.</t>
  </si>
  <si>
    <t>3546-10-9</t>
  </si>
  <si>
    <t>Phenestrin</t>
  </si>
  <si>
    <t>Fenestrin; Phenesterine; Fenesterin; [(3S,8S,9S,10R,13R,14S,17R)-10,13-dimethyl-17-[(2R)-6-methylheptan-2-yl]-2,3,4,7,8,9,11,12,14,15,16,17-dodecahydro-1H-cyclopenta[a]phenanthren-3-yl] 2-[4-[bis(2-chloroethyl)amino]phenyl]acetate</t>
  </si>
  <si>
    <t>C39H59Cl2NO2</t>
  </si>
  <si>
    <t>ClCCN(CCCl)c1ccc(cc1)CC(=O)OC2CCC3(C)C(=CCC4C5CCC(C(C)CCCC(C)C)C5(C)CCC34)C2</t>
  </si>
  <si>
    <t>0, 1.0, 2.5, 5.0, 10.0, or 20.0 mg/kg bw 3 times a week for 45 days followed by a 45-day observational period. (Dosing schedule (3/7) adjusted dose levels: 0, 0.43, 1.1, 2.1, 4.3, or 8.6 mg/kg bw/day</t>
  </si>
  <si>
    <t xml:space="preserve">Body weight </t>
  </si>
  <si>
    <t>1 out of 5 rats died at the highest dose level. Mean body weight gains were depressed 10% at 2.5 mg/kg, 11% at 5.0 mg/kg, 20% at 10 mg/kg, and 34% at 20 mg/kg by the end of the period of administration of the chemical. Mean weight gains remained depressed during the observation period. No gross abnormalities were seen at necropsy.</t>
  </si>
  <si>
    <t xml:space="preserve">National Cancer Institute, Carcinogenesis, Technical Report Series No. 60 (TR60) (1978): Bioassay of Phenesterin for Possible Carcinogenicity. Available from NTP at https://ntp.niehs.nih.gov/ntp/htdocs/lt_rpts/tr060.pdf  </t>
  </si>
  <si>
    <t>22966-79-6</t>
  </si>
  <si>
    <t>Estradiol mustard</t>
  </si>
  <si>
    <t>Oestradiol mustard; [(8R,9S,13S,14S,17S)-3-[2-[4-[bis(2-chloroethyl)amino]phenyl]acetyl]oxy-13-methyl-6,7,8,9,11,12,14,15,16,17-decahydrocyclopenta[a]phenanthren-17-yl] 2-[4-[bis(2-chloroethyl)amino]phenyl]acetate</t>
  </si>
  <si>
    <t>C42H50Cl4N2O4</t>
  </si>
  <si>
    <t>C6=C(C(CCCl)CCCl)C=CC(CC(OC1=CC=C2C(=C1)CCC3C2CCC4(C)C3CCC4OC(CC5=CC=C(N(CCCl)CCCl)C=C5)=O)=O)=C6</t>
  </si>
  <si>
    <t>0, 0.25, 0.62, 1.25, 2.5, or 5.0 mg/kg bw 3 times /week for 45 days followed by 45 days of observation. The dosing schedule (3/7) adjusted dose levels are 0, 0.11, 0.27, 0.54, 1.1, or 2.1 mg/kg bw/day.</t>
  </si>
  <si>
    <t>Mean body weight gains were depressed 13-18% at doses of 0.62, 1.25, and 2.5 mg/kg and 25% at a dose of 5.0 mg/kg.</t>
  </si>
  <si>
    <t>National Cancer Institute. Carcinogenesis. Technical Report Series No. 59, 1978. Bioassay of estradiol Mustard for Possible Carcinogenicity CAS No. 22966-79-6 NCI-CG-TR-59. Available from NTP at http://ntp.niehs.nih.gov/ntp/htdocs/lt_rpts/tr059.pdf</t>
  </si>
  <si>
    <t>2243-62-1</t>
  </si>
  <si>
    <t>1,5-Naphthalenediamine</t>
  </si>
  <si>
    <t>1,5-Diaminonaphthalene; Naphthalene-1,5-diamine</t>
  </si>
  <si>
    <t>C10H10N2</t>
  </si>
  <si>
    <t>c1ccc(c2cccc(N)c12)N</t>
  </si>
  <si>
    <t>0, 0.03, 0.1, 0.3, 1.0 or 3.0 % equivalent to approximately 0,  20, 67, 200, 667, or 2000 mg/kg bw/day (ECHA)</t>
  </si>
  <si>
    <t xml:space="preserve">Deaths were recorded for all groups of rats receiving concentrations of 0.3 % or more. Mean body weight depression was approximately 19 and 9 %, respectively, in males and females dosed with 0.1 % of test substance. </t>
  </si>
  <si>
    <t xml:space="preserve">National Cancer Institute Carcinogenesis Technical Report Series No. 143, 1978. Bioassay of 1,5-Naphthalenediamine for Possible Carcinogenicity CAS No. 2243-62-1. Available from NTP at https://ntp.niehs.nih.gov/ntp/htdocs/lt_rpts/tr143.pdf </t>
  </si>
  <si>
    <t>2270-40-8</t>
  </si>
  <si>
    <t>Diacetoxyscirpenol</t>
  </si>
  <si>
    <t>C19H26O7</t>
  </si>
  <si>
    <t>CC1=CC2C(CC1)(C3(C(C(C(C34CO4)O2)O)OC(=O)C)C)COC(=O)C</t>
  </si>
  <si>
    <t>Crossbred (Yorkshire cross Duroc cross Hampshire)</t>
  </si>
  <si>
    <t>0, 2, 4, 8, or 10/9 ppm for as long as nine weeks. 10 ppm was not well tolerated and, therefore, was lowered to 9 ppm. EFSA: 2 ppm is about 0.08 mg/kg bw/day.</t>
  </si>
  <si>
    <t>Note: only a small number of animals were used. The pigs developed multifocal, proliferative, gingival, buccal and lingual lesions. The small intestine had both glandular and mucosal cell hyperplasia. Statistically significant decreased ration consumption and weight gain at all levels of DAS were seen. Based on the gross and microscopic lesions, decreased ration consumption and decreased weight gain the no-effect level was less than 2 ppm of DAS in the ration. Note: in a 5-day iv study in dogs, a NOAEL of 0.016 mg/kg bw/day and a LOAEL of 0.031 mg/kg bw/day were established based on haematotoxicity (only 1 animal/sex/dose, iv, and short duration) (see EFSA for reference).</t>
  </si>
  <si>
    <t>Weaver et al., 1981</t>
  </si>
  <si>
    <t>Weaver, G. A., Kurtz, H. J., Bates, F. Y., Mirocha, C. J., Behrens, J. C., &amp; Hagler, W. M. (1981). Diacetoxyscirpenol toxicity in pigs. Research in veterinary science, 31(2), 131-135. Reference for mg/kg bw/day: EFSA Journal 2018;16(8):5367. Risk to human and animal health related to the presence of 4,15-diacetoxyscirpenol in food and feed. doi: 10.2903/j.efsa.2018.5367</t>
  </si>
  <si>
    <t>1456-55-9</t>
  </si>
  <si>
    <t>Sporidesmin</t>
  </si>
  <si>
    <t>C18H20ClN3O6S2</t>
  </si>
  <si>
    <t>CC12C(=O)N3C4C(C(C3(C(=O)N1C)SS2)O)(C5=CC(=C(C(=C5N4C)OC)OC)Cl)O</t>
  </si>
  <si>
    <t xml:space="preserve">0, 0.025, 0.05, or 0.1 mg/pellet. Using the body weights provided, these levels are equivalent to approximately 0, 3.4, 7.1, or 11.1 mg/kg bw/day for females as each mouse consumed approx. 3 pellets/day. </t>
  </si>
  <si>
    <t>Female mice became extremely emaciated at the highest dietary level. Weight loss was also reported at the two lower dietary levels. The average survival time at this level was only 24 days and at the median level 22 days vs. 52 days at the lowest level. Pulmonary oedema was present in about half the mice, and in many of these, it involved most of the lung tissue. It was often judged to be the immediate cause of death. Renal changes were confined to degeneration or frank necrosis of collecting tubules in the renal papillae. The reported extensive degeneration of centrilobular hepatocytes appears to be unique to the mouse. This latter lesion could, however, represent a terminal change, secondary to severe pulmonary lesions and the resulting anoxaemia, rather than a primary effect of sporidesmin on hepatocytes.</t>
  </si>
  <si>
    <t>Mortimer, 1970</t>
  </si>
  <si>
    <t>Mortimer, P. H. (1970). The toxic effects of sporidesmin on mice. New Zealand Journal of Agricultural Research, 13(2), 437-447.</t>
  </si>
  <si>
    <t>613-47-8</t>
  </si>
  <si>
    <t>N-Hydroxy-2-naphthalenamine</t>
  </si>
  <si>
    <t>2-Naphthylhydroxylamine; 2-Naphthalenamine, N-hydroxy-; Beta-Naphthylhydroxylamine; 2-NOH</t>
  </si>
  <si>
    <t>C10H9NO</t>
  </si>
  <si>
    <t>C1=CC=C2C=C(C=CC2=C1)NO</t>
  </si>
  <si>
    <t>50 mg/kg twice a week for 12 weeks. Dosing schedule (2/7) adjusted dose level is 14 mg/kg bw/day.</t>
  </si>
  <si>
    <t xml:space="preserve">Unlike with N-Hydroxy-1-naphthalenamine, 2-NOH produced no tumors in the animals. However, survival was significantly reduced in females and degeneration and necrosis of the liver was observed in males and females. </t>
  </si>
  <si>
    <t>Radomski et al., 1971</t>
  </si>
  <si>
    <t>Radomski, J. L., Brill, E., Deichmann, W. B., &amp; Glass, E. M. (1971). Carcinogenicity testing of N-hydroxy and other oxidation and decomposition products of 1-and 2-naphthylamine. Cancer Research, 31(10), 1461-1467.</t>
  </si>
  <si>
    <t>607-30-7</t>
  </si>
  <si>
    <t xml:space="preserve">N-Hydroxy-1-naphthalenamine </t>
  </si>
  <si>
    <t>1-Hydroxyaminonaphthalene; 1-NOH; N-naphthalen-1-ylhydroxylamine; alpha-Naphthylhydroxylamine; 1-Naphthylhydroxylamine</t>
  </si>
  <si>
    <t>C1=CC=C2C(=C1)C=CC=C2NO</t>
  </si>
  <si>
    <t>50 mg/kg twice a week for 12 week. Dosing schedule (2/7) adjusted dose level is 14 mg/kg bw/day.</t>
  </si>
  <si>
    <t xml:space="preserve">46.7% of the males and 41.7% of the females developed tumors, including fibromas, granulomas, fibrosarcomas, and hepatomas. Median survival was significantly reduced in males. Both in males and females degeneration and necrosis of the liver was observed. </t>
  </si>
  <si>
    <t xml:space="preserve">32534-81-9
</t>
  </si>
  <si>
    <t xml:space="preserve">2,2',4,4',5-Pentabromodiphenyl ether </t>
  </si>
  <si>
    <t>Pentabromodiphenyl ether; PBDE; PeBDE; DE 71. Test item is not pure PeBDE, exact compositin is unknown.</t>
  </si>
  <si>
    <t>C12H5Br5O</t>
  </si>
  <si>
    <t>C1=CC(=C(C=C1Br)Br)OC2=CC(=C(C=C2Br)Br)Br</t>
  </si>
  <si>
    <t xml:space="preserve">CD Sprague-Dawley </t>
  </si>
  <si>
    <t>0, 2, 10, or 100 mg/kg bw/day</t>
  </si>
  <si>
    <t>Decrease in food consumption was seen in high-dose females and a decrease in body weight was observed in high-dose males and females. Increased cholesterol values were observed for high-dose animals. Compound-related increases in liver and urine porphyrins were observed in the high-dose animals after 13 weeks. Urine porphyrin levels were 13 times higher in females and up to 8 times higher in males and liver porphyrin levels were almost 400 times higher than those of the controls. Relative liver weights in the 10 and 100 mg/kg groups were increased, but, during the recovery period, liver weights that were still higher after 6 weeks were normal after 24 weeks. Microscopic examination revealed hepatocytomegaly and thyroid hyperplasia. The thyroid hyperplasia was reversible in 24 weeks recovery period, but the liver still showed slight hepatocytomegaly in the 10 and 100 mg/kg group. At the lowest dose level (2 mg/kg), the only effect observed after 24 weeks' recovery, i.e., liver cell degeneration and necrosis, was seen in females, but not in males.</t>
  </si>
  <si>
    <t>Great Lakes Chemical Corporation, n.d.</t>
  </si>
  <si>
    <t>Great Lakes Chemical Corporation, n.d. A summary is available from the International Programe on Chemical Safety, Environmental Health Criteria 162: Brominated Diphenyl Ethers (1994) at http://www.inchem.org/documents/ehc/ehc/ehc162.htm</t>
  </si>
  <si>
    <t>122454-29-9</t>
  </si>
  <si>
    <t>Tralopyril</t>
  </si>
  <si>
    <t>4-Bromo-2-(4-chlorophenyl)-5-(trifluoromethyl)-1H-pyrrole-3-carbonitrile; 1H-Pyrrole-3-carbonitrile, 4-bromo-2-(4-chlorophenyl)-5-(trifluoromethyl)-</t>
  </si>
  <si>
    <t>C12H5BrClF3N2</t>
  </si>
  <si>
    <t>FC(F)(F)C1=C(Br)C(C#N)=C(N1)C1=CC=C(Cl)C=C1</t>
  </si>
  <si>
    <t>0, 80, 250, or 750 ppm equivalent to 0, 5.2, 16.2, or 51.9 mg/kg bw/day, respectively, in males and 0, 6.3, 20.9, or 62.0 mg/kg bw/day, respectively, in females</t>
  </si>
  <si>
    <t>Brain and spinal cord</t>
  </si>
  <si>
    <t>Food consumption decreased in the first week of treatment in both males and females administered 750 ppm. The body weight gains were low throughout the study, likely due to low food consumption. Hematology data indicated only minor (&lt;10% difference from controls) effects in high-dose animals, except for a 15% increase in platelets in the males with a corresponding increase in females that was not significant (9%). Alanine aminotransferase (ALT) and alkaline phosphatase (ALP) were statistically significantly increased in the mid- and high-dose males, which correlate to increased relative liver weights in the main group. Females displayed a lesser increase in ALP with only the high-dose group demonstrating a statistically significant change. Low-dose males also displayed a statistically significant increase in ALP. Signs of dehydration and undernourishment were evident with statistically significant increases in phosphorus, urea, magnesium, and cholesterol; and a statistically significant decrease in glucose in high-dose males and females. The LOAEL is 16.2 mg/kg/day in males based on reduced body weight and body weight gain, reduced food consumption, hematology, clinical chemistry, organ weights, and microscopic findings of the brain and spinal cord. The LOAEL is 6.3 mg/kg/day in females based on microscopic findings of the brain and spinal cord. The NOAEL is 5.2 mg/kg/day in males and could not be determined in females. Microscopic findings of the brain and spinal cord observed in the main group were as follows: minimal to moderate multifocal vacuolation of the brain in the mid- and high-dose males and females as well as the low-dose females; moderate to marked multifocal vacuolation of the thoracic cord in the high-dose females; minimal to marked multifocal vacuolation of the lumbar cord in the mid- and high-dose males and females as well as the low-dose females. Microscopic finding of the brain and spinal cord of the animals that were in the perfusion fixation satellite group displayed treatment-related finding which included slight to moderate vacuolization. The lumbar region (cauda equina) was most profoundly affected and the females appeared to be more sensitive. After 4 weeks of no treatment, microscopic lesions were still observed in the brain and lumbar region. Minimal multifocal vacuolization of the brain in high-dose males and minimal to slight multifocal vacuolization of the brain in mid- and high-dose females were observed; minimal to slight multifocal vacuolization of the lumbar in mid- and high-dose males and minimal to moderate multifocal vacuolization of the lumbar in all treated females. The lesion severity increased with dose.</t>
  </si>
  <si>
    <t>Mellert et al., 2004; Radovsky, 2005</t>
  </si>
  <si>
    <t>Mellert, W.; Deckardt, K.; Kaufmann, W.; et. al. (2004) Subchronic Toxicity Study in Sprague Dawler Rats: Administration via the Diet Over 3 Months and Recovery Period of 4 Weeks. Project Number: R/107894, 00572, 50C0238/03021. Unpublished study prepared by BASF Aktiengesellschaft. 500 p. MRID 46442201. &amp; Radovsky, A. (2005) R 107894: Subchronic Toxicity Study in Sprague Dawley Rats: Administration Via the Diet Over 3 Months and Recovery Period of 4 Weeks. Project Number: WIL/436005, 50C0238/03021. Unpublished study prepared by BASF Aktiengesellschaft and WIL Research Laboratories, Inc. 19 p. MRID 46659701. Available from EPA Registration Review Draft Risk Assessment for Tralopyril (Econea) (2018) at https://www.regulations.gov/document/EPA-HQ-OPP-2013-0217-0008 and from JMPR Pesticide Residues in food (2013) at https://inchem.org/documents/jmpr/jmpmono/v2013pr01.pdf</t>
  </si>
  <si>
    <t>21232-47-3</t>
  </si>
  <si>
    <t>3,4,3',4'-Tetrachloroazoxybenzene</t>
  </si>
  <si>
    <t xml:space="preserve">TCAOB; 3,3',4,4'-Tetrachloroazoxybenzene; Bis(3,4-dichlorophenyl)diazene 1-oxide; (3,4-dichlorophenyl)-(3,4-dichlorophenyl)imino-oxidoazanium
</t>
  </si>
  <si>
    <t>C12H6Cl4N2O</t>
  </si>
  <si>
    <t>C1=CC(=C(C=C1N=[N+](C2=CC(=C(C=C2)Cl)Cl)[O-])Cl)Cl</t>
  </si>
  <si>
    <t>0, 0.1, 1, 3, 10, or 30 mg/kg for 5 days a week for 13 weeks. Dosing schedule (5/7) adjusted dose levels: 0, 0.07, 0.7, 2, 7.1, or 21 mg/kg bw/day.</t>
  </si>
  <si>
    <t>van Birgelen et al., 1999</t>
  </si>
  <si>
    <t>van Birgelen, A. P., Hébert, C. D., Wenk, M. L., Grimes, L. K., Chapin, R. E., Travlos, G. S., ... &amp; Bucher, J. R. (1999). Toxicity of 3, 3′, 4, 4′-tetrachloroazoxybenzene in rats and mice. Toxicology and applied pharmacology, 156(3), 206-221.</t>
  </si>
  <si>
    <t>101-90-6</t>
  </si>
  <si>
    <t xml:space="preserve">Resorcinol diglycidyl ether </t>
  </si>
  <si>
    <t xml:space="preserve">Diglycidyl resorcinol ether; RDGE; 2-[[3-(Oxiran-2-ylmethoxy)phenoxy]methyl]oxirane; </t>
  </si>
  <si>
    <t>C1C(O1)COC2=CC(=CC=C2)OCC3CO3</t>
  </si>
  <si>
    <t>0, 12.5, 25, 50, 100, or 200 mg/kg 5 days/week. The dosing schedule adjusted level for 12.5 mg/kg bw is 8.93 mg/kg bw/day.</t>
  </si>
  <si>
    <t>One male died at 200 mg/kg dose level. The body weight of 200 mg/kg males was 25% lower and the 100 mg/kg males 10% lower than that of the controls. 200 mg/kg females had a bodyweight 10% lower than that of controls. Compound-related lesions were observed in the forestomach (squamous cell papilloma, hyperkeratosis, and basal cell hyperplasia) and in the liver (minimal to mild centrilobular fatty metamorphosis). Chronic inflammation in the mesenteric lymph nodes was probably secondary to the inflammation and ulceration of the forestomach. Note: in the 2-year study, 49/50 low dose (25 mg/kg) males, all high dose males (50 mg/kg) and females and low dose females had statistically significant increase of proliferative stomach lesions compared to controls (1/50 male control and 2/49 female control). At 12 mg/kg 48/50 males and 48/50 females had hyperplastic and neoplastic lesions of the forestomach. Based on the discussion in the NTP report and in Murthy, A. K., McConnell, E. E., Huff, J. E., Russfield, A. B., &amp; Good, A. E. (1990). Forestomach neoplasms in Fischer F344/N rats and B6C3F1 mice exposed to diglycidyl resorcinol ether—an epoxy resin. Food and chemical toxicology, 28(10), 723-729, it is unclear whether the forestomach effects are relevant to humans or not. ECHA stated "Proctor et al. (2007) reviewed the relevance of rodent forestomach tumors in cancer risk assessment. Substances that cause forestomach tumor through nongenotoxic mechanisms they consider not to be relevant for human carcinogenicity because the mode-of-action is specific to the forestomach. Substances that are DNA reactive and cause tumors at multiple sites, in addition to the forestomach, are likely relevant human carcinogens (Proctor et al., 2007)." Based on the available in vitro and in vivo mutagenicity studies, resorcinol diglycidyl ether can be considered a mutagenic substance. ECHA also stated: "A potential irrelevance for humans is not clearly demonstrated for the resorcinol diglycidyl ether-induced forestomach tumors."</t>
  </si>
  <si>
    <t>National Toxicology Program. (1986). NTP Toxicology and Carcinogenesis Studies of Diglycidyl Resorcinol Ether (Technical Grade)(CAS No. 101-90-6) In F344/N Rats and B6C3F1 Mice (Gavage Studies). National Toxicology Program technical report series, 257, 1-222. Available from NTP at https://ntp.niehs.nih.gov/ntp/htdocs/lt_rpts/tr257.pdf Reference for the human relevance of findings: CHL report: Proposal for Harmonised Classification and Labelling: International Chemical Identification: 1,3-bis(2,3-epoxypropoxy)benzene; resorcinol diglycidyl ether (2018) at https://echa.europa.eu/documents/10162/0721e792-6810-3637-2c98-c67c2efe5cbc</t>
  </si>
  <si>
    <t>95-51-2</t>
  </si>
  <si>
    <t>o-Chloroaniline</t>
  </si>
  <si>
    <t>Benzenamine, 2-chloro-; 2-Chlorobenzenamine; 2-Chlorophenylamine, 2-Chloroaniline</t>
  </si>
  <si>
    <t>C1=CC=C(C(=C1)N)Cl</t>
  </si>
  <si>
    <t>13292-46-1</t>
  </si>
  <si>
    <t>Rifampicin</t>
  </si>
  <si>
    <t>[(7S,9E,11S,12R,13S,14R,15R,16R,17S,18S,19E,21Z)-2,15,17,27,29-pentahydroxy-11-methoxy-3,7,12,14,16,18,22-heptamethyl-26-[(E)-(4-methylpiperazin-1-yl)iminomethyl]-6,23-dioxo-8,30-dioxa-24-azatetracyclo[23.3.1.14,7.05,28]triaconta-1(29),2,4,9,19,21,25,27-octaen-13-yl] acetate</t>
  </si>
  <si>
    <t>C43H58N4O12</t>
  </si>
  <si>
    <t>CO[C@H]1\C=C\O[C@@]2(C)OC3=C(C2=O)C2=C(C(O)=C3C)C(O)=C(NC(=O)\C(C)=C/C=C/[C@H](C)[C@H](O)[C@@H](C)[C@@H](O)[C@@H](C)[C@H](OC(C)=O)[C@@H]1C)C(\C=N\N1CCN(C)CC1)=C2O</t>
  </si>
  <si>
    <t>Administration of rifampicin alone caused greater declines in final mean body weights of male mice than of female mice. Respective final mean body weights of male mice treated with 100, 200, or 400 mg of rifampicin were approximately 7% (35.00 grams; P≤0.05), 5% (35.71 grams), and 14% (32.50 grams; P≤0.01) lower than the mean (37.71) of the control group. Female mice treated with 100 mg of rifampicin alone did not have lower body weights. Respective final mean body weights of female groups treated with 200 or 400 mg of rifampicin alone were approximately 4% (27.72 grams) and 3% (28.13 grams) lower than the mean (28.89 grams) of the female control group. Marked increases in absolute and relative liver weights occurred in male and females treated with rifampicin alone, and these increases were dose related. Respective absolute mean liver weights for male mice treated with 100, 200, or 400 mg of rifampicin were approximately 1.5, 2.0, and 2.5 times (P≤0.01) the mean of the control group. For the female mice receiving the same doses, respective mean liver weights were approximately 1.4, 1.7, and 2.7 times the mean of the female control group (P≤0.01). The dose-related increases in liver weights corresponded well with elevated serum enzymes indicative of hepatotoxicity. Significantly lower (P≤0.05 or P≤0.01) testicular weights were observed in male groups treated with 400 mg of rifampicin alone. In general, testis weights decreased with increasing doses of rifampicin. Administration of rifampicin alone at 100, 200, or 400 mg/kg per day caused anemia, reticulocytopenia, and occasional neutrophilia. In general, the anemia was mild and dose related, with reductions in Hgb values of greater magnitude than reductions in RBC counts. The slight anemia was accompanied by dose-related declines in MCV and MCH values and could be classified as microcytic. Administration of 100, 200, or 400 mg of rifampicin alone resulted in treatment-related elevations in alkaline phosphatase (ALP) activity in male and female mice. Dose and duration of treatment-related increases in ALP, ALT, and AST activities indicate that rifampicin caused hepatotoxicity. Significant treatment-related lesions found at necropsy consisted of enlarged and/or pale livers and pale carcasses. The pale and enlarged livers occurred primarily in male and female groups treated with rifampicin. Dose-related increase in the incidence and severity of splenic hematopoiesis in male and female mice. An increase in the severity (P≤0.05 to P≤0.01) of cytoplasmic vacuolization of hepatocytes occurred in male and female groups treated with rifampicin.</t>
  </si>
  <si>
    <t>Rao et al., 2020</t>
  </si>
  <si>
    <t>Rao, G. N., Farnell, D. R., Giles, H. D., Kelley, C. A., Lindamood III, C., Rogers, T. S., ... &amp; Morris, R. (2020). NIEHS Technical Report on the Subchronic Toxicity Study of 3′-Azido-3′-deoxythymidine (AZT) and Rifampicin Combinations (CAS Nos. 30516-87-1 and 13292-46-1) Administered by Gavage to B6C3F1 Mice. Available from NIEHS at https://www.niehs.nih.gov/research/atniehs/assets/docs/aids06_508.pdf</t>
  </si>
  <si>
    <t>14047-09-7</t>
  </si>
  <si>
    <t xml:space="preserve">3,4,3',4'-Tetrachloroazobenzene
</t>
  </si>
  <si>
    <t>TCAB; Bis(3,4-dichlorophenyl)diazene</t>
  </si>
  <si>
    <t>C12H6Cl4N2</t>
  </si>
  <si>
    <t>C1=CC(=C(C=C1N=NC2=CC(=C(C=C2)Cl)Cl)Cl)Cl</t>
  </si>
  <si>
    <t>0, 0.1, 0.3, 1, 3, 10, 30, or 100 mg/kg for 5 days/week. Dosing schedule (5/7) adjusted dose levels: 0, 0.07, 0.2, 0.7, 2, 7.1, 21, or 71.4 mg/kg bw/day.</t>
  </si>
  <si>
    <t>Multiple (thyroxine)</t>
  </si>
  <si>
    <t xml:space="preserve">Terminal mean body weights of females administered 10 mg/kg or greater were significantly less than those of the vehicle controls. Mean body weight gains of all dosed groups of females were significantly less than those of the vehicle controls. The hematology results indicate that TCAB induced a microcytic normochromic responsive anemia in male Sprague-Dawley rats. Serum concentrations of total thyroxine (T4) and free T4 were significantly decreased in a dose-related manner in all dosed groups in both sexes compared to their respective vehicle controls; total triiodothyronine (T3) and thyroidstimulating hormone (TSH) concentrations were generally unaffected. There were no statistically significant differences in the BrdU labeling indices in the liver of males or females exposed to TCAB compared to their respective vehicle controls. Significant induction of hepatic 7-ethoxyresorufin-O-deethylase (EROD) and 7-pentoxyresorufin-O-deethylase activities was observed in all dosed groups of males and females. Significant induction of hepatic acetanilide-4-hydroxylase activity was observed in males exposed to 3 mg/kg or greater and all treated groups of females. EROD activities in the lung generally increased with increasing dose and were significantly greater in all treated groups of males and females compared to their respective vehicle controls. At the end of the 3-month study, absolute and relative liver weights were significantly greater than those of the vehicle controls in all dosed groups of males and in females administered 10 mg/kg or greater. Absolute and relative lung weights were significantly greater in 100 mg/kg males and 3 mg/kg or greater females. Absolute and relative right kidney and spleen weights were generally significantly greater for all dosed groups of males. Absolute thymus weights of 10 mg/kg or greater males and absolute and relative thymus weights of 1 mg/kg or greater females were significantly less than those of the vehicle controls. In the liver, the incidences of midzonal to diffuse hepatocytic hypertrophy in males administered 1 mg/kg or greater and in females administered 10 mg/kg or greater were significantly greater than the vehicle control incidences. Hematopoietic cell proliferation occurred in most males administered 3 mg/kg or greater and most females administered 10 mg/kg or greater. The incidences of midzonal hepatocytic cytoplasmic fatty vacuolization were significantly increased in males administered 3 mg/kg or greater. In the lung, significantly increased incidences of bronchiolar metaplasia of the alveolar epithelium and interstitial mononuclear cell infiltration occurred in 10, 30, and 100 mg/kg males. The incidence of interstitial mononuclear cell infiltration was also significantly increased in 100 mg/kg females. Significantly increased incidences of hematopoietic cell proliferation of the spleen occurred in males administered 10 mg/kg or greater. The incidences of hemosiderin pigment of the spleen were significantly increased in 10 mg/kg or greater females. Atrophy in the thymus was significantly increased in all dosed groups of females, except the 0.1 mg/kg group, and in males administered 10 mg/kg or greater. Note: in a developmental neurotoxicity study at 0.1 mg/kg bw/day relative thymus weight (g) was decreased in all developmentally TCAB-exposed groups. In PND21 pups, serum T4 levels were significantly decreased at 0.1 mg/kg bw/day. </t>
  </si>
  <si>
    <t>National Toxicology Program (2010). Toxicology and carcinogenesis studies of 3,3',4,4'-tetrachloroazobenzene (TCAB) in Harlan Sprague-Dawley rats and B6C3F1 mice (gavage studies). Available from NTP at https://ntp.niehs.nih.gov/ntp/htdocs/lt_rpts/tr558.pdf Reference supporting NEL conclusion: Harry, G. J., Hooth, M. J., Vallant, M., Behl, M., Travlos, G. S., Howard, J. L., ... &amp; Mouton, P. R. (2014). Developmental neurotoxicity of 3, 3', 4, 4'-tetrachloroazobenzene with thyroxine deficit: Sensitivity of glia and dentate granule neurons in the absence of behavioral changes. Toxics, 2(3), 496-532.</t>
  </si>
  <si>
    <t>2068-78-2</t>
  </si>
  <si>
    <t>Vincristine sulfate</t>
  </si>
  <si>
    <t xml:space="preserve">Leurocristine sulfate; Methyl (1R,9R,10S,11R,12R,19R)-11-acetyloxy-12-ethyl-4-[(13S,15S,17S)-17-ethyl-17-hydroxy-13-methoxycarbonyl-1,11-diazatetracyclo[13.3.1.04,12.05,10]nonadeca-4(12),5,7,9-tetraen-13-yl]-8-formyl-10-hydroxy-5-methoxy-8,16-diazapentacyclo[10.6.1.01,9.02,7.016,19]nonadeca-2,4,6,13-tetraene-10-carboxylate;sulfuric acid. </t>
  </si>
  <si>
    <t>C46H58N4O14S</t>
  </si>
  <si>
    <t>CCC1(CC2CC(C3=C(CCN(C2)C1)C4=CC=CC=C4N3)(C5=C(C=C6C(=C5)C78CCN9C7C(C=CC9)(C(C(C8N6C=O)(C(=O)OC)O)OC(=O)C)CC)OC)C(=O)OC)O.OS(=O)(=O)O</t>
  </si>
  <si>
    <t>Swiss-Webster</t>
  </si>
  <si>
    <t>0, 0.075, or 0.15 mg/kg bw 3 times a week for 6 months (78 times) (Corresponds to 0, 0.032, or 0.064 mg/kg bw/day.) Observed for an additional year.</t>
  </si>
  <si>
    <t>The survival of treated males given the low dose was reported to be 34 - 55% that of controls. The high dose was toxic to male mice. The survival of treated females was reported to be
97 - 100% of that of controls. The occurrence of neoplasms in treated and control animals were similar.</t>
  </si>
  <si>
    <t>Weisburger, 1977</t>
  </si>
  <si>
    <t>Weisburger, E. K. (1977). Bioassay program for carcinogenic hazards of cancer chemotherapeutic agents. Cancer, 40(S4), 1935-1949.</t>
  </si>
  <si>
    <t>143-67-9</t>
  </si>
  <si>
    <t>Vincaleukoblastine, sulfate</t>
  </si>
  <si>
    <t>Vinblastine sulfate; Methyl (1R,9R,10S,11R,12R,19R)-11-acetyloxy-12-ethyl-4-[(13S,15S,17S)-17-ethyl-17-hydroxy-13-methoxycarbonyl-1,11-diazatetracyclo[13.3.1.04,12.05,10]nonadeca-4(12),5,7,9-tetraen-13-yl]-10-hydroxy-5-methoxy-8-methyl-8,16-diazapentacyclo[10.6.1.01,9.02,7.016,19]nonadeca-2,4,6,13-tetraene-10-carboxylate;sulfuric acid</t>
  </si>
  <si>
    <t>C46H60N4O13S</t>
  </si>
  <si>
    <t>CCC1(CC2CC(C3=C(CCN(C2)C1)C4=CC=CC=C4N3)(C5=C(C=C6C(=C5)C78CCN9C7C(C=CC9)(C(C(C8N6C)(C(=O)OC)O)OC(=O)C)CC)OC)C(=O)OC)O.OS(=O)(=O)O</t>
  </si>
  <si>
    <t>0, 0.1, or 0.2 mg/kg bw 3 times a week for 6 months (78 times). Dosing schedule (3/7) adjusted dose levels are 0, 0.043, or 0.085 mg/kg bw/day. Observed for an additional year.</t>
  </si>
  <si>
    <t>The survival of both treated males and females was reported to range from 18 - 100% of that of controls. Vinblastine was considered to produce only a slightly greater or the same tumour incidence as in controIs. Neoplasms in treated males: 52% vs 34% controls and 72% of treated females vs 58% of controls. The highest level was toxic in males. Note: in mice the LEL was 0.038 mg/kg bw/day (dosing schedule adjusted), comparable to the LEL for rats. Neither study yielded a NEL.</t>
  </si>
  <si>
    <t>61036-64-4</t>
  </si>
  <si>
    <t>Teicoplanin</t>
  </si>
  <si>
    <t>Teicoplanin A 2 (representative structure); Methyl 2-[3-acetamido-4,5-dihydroxy-6-(hydroxymethyl)oxan-2-yl]oxy-22-amino-5,15-dichloro-64-[3-[[(E)-dec-4-enoyl]amino]-4,5-dihydroxy-6-(hydroxymethyl)oxan-2-yl]oxy-18,26,31,44,49-pentahydroxy-30-methyl-21,35,38,54,56,59-hexaoxo-47-[3,4,5-trihydroxy-6-(hydroxymethyl)oxan-2-yl]oxy-7,13,28-trioxa-20,36,39,53,55,58-hexazaundecacyclo[38.14.2.23,6.214,17.219,34.18,12.123,27.129,33.141,45.010,37.046,51]hexahexaconta-3,5,8,10,12(64),14,16,23(61),24,26,29(60),30,32,41(57),42,44,46(51),47,49,62,65-henicosaene-52-carboxylate</t>
  </si>
  <si>
    <t>C90H99Cl2N9O34</t>
  </si>
  <si>
    <t>CCCCCC=CCCC(=O)NC1C(C(C(OC1OC2=C3C=C4C=C2OC5=C(C=C(C=C5)C(C6C(=O)NC(C7=CC(=CC(=C7C8=C(C=CC(=C8)C(C(=O)N6)NC(=O)C4NC(=O)C9C1=CC(=C(C(=C1)O)C)OC1=C(C=CC(=C1)C(C(=O)NC(C(C1=CC(=C(O3)C=C1)Cl)O)C(=O)N9)N)O)O)OC1C(C(C(C(O1)CO)O)O)O)O)C(=O)OC)OC1C(C(C(C(O1)CO)O)O)NC(=O)C)Cl)CO)O)O</t>
  </si>
  <si>
    <t>0, 5, 10, or 30 mg/kg bw/day for 26 weeks (interim sacrifice at 13 weeks). Some rats were assigned to a 9-week recovery period after treatment.</t>
  </si>
  <si>
    <t>26/sex/dose: from this 5/sex/dose underwent interim sacrifice after 13 weeks, 15/sex/dose were sacrificed after 26 weeks, and 6/sex/dose were kept for 9 weeks of recovery. Four rats died during the study, two males (days 66 and 98) and one female (day 242) from the group receiving 30 mg/kg teicoplanin, and one male (day 184) from the group receiving 5 mg/kg teicoplanin. Observable clinical signs during the treatment and recovery periods were almost entirely confined to injection site damage (alopecia, epidermal crusts, thickening of the skin, palpable subcutaneous thickening), and, although these signs were evident in control animals, there was a dose-related increase in intensity of these effects in treated animals. There were sporadic instances of increased food consumption by both sexes, but these followed no set pattern and were of no biological significance. Males receiving 30 mg/kg teicoplanin had bodyweight gains comparable with control animals up to week 8 of the study, after which time there was a decrease in bodyweight gain that continued to the end of treatment. Recovery of bodyweight in this group of males (30 mg/kg) was complete by the 8th week after withdrawal of treatment. Females receiving 10 and 30 mg/kg teicoplanin displayed reduced bodyweight gain when compared with controls from weeks 12 and 8 of treatment, respectively. The change in these groups (10 and 30 mg/kg) was a slight growth retardation of an approximate maximum of 15% for either group, which persisted to the end of the treatment and recovery (withdrawal) phases. Urinalysis was generally unremarkable except for the detection of granular casts in the sediment of all the animals at 30 mg/kg (both sexes). The frequency of appearance of the granular casts varied from a few at 3 months to moderate amounts at 6 months. A few granular casts were also noticed after 6 months in 2/10 females at 10 mg/kg. No changes (casts) were found after the recovery period. Hematological evaluation revealed a slight decrease of the PCV and Hb values (10% in all instances) for both sexes at 30 mg/kg, and an increase (dose-related) in the WBC count in males of up to 90% (30 mg/kg) at 3 months and 51% (30 mg/kg) at 6 months. The change in WBC for females was not marked at 3 months, but at 6 months an 81% increase was recorded at a dose of 30 mg/kg. The trend toward an increased WBC counts was reversed in both sexes during the withdrawal period. The changes in the WBC were accompanied by a moderate increase in neutrophils, associated with a concomitant decrease of lymphocytes in the differential count. Blood chemistry analysis revealed a decrease in the total proteins in both sexes at all dose levels after 3 and 6 months of treatment. The maximum reductions in total proteins (13-15%) was always seen at the highest dose regardless of sex. There was a complete recovery to control levels of total protein (small overshoot in some instances) by the end of the withdrawal period. Gamma globulins were decreased in all treated groups for both sexes after 3 months, and for females after 6 months. Slight decreases of albumin (12%) and AG ratio (20%) for males at 30 mg/kg after 3 months were observed. Incidental changes in BUN and glucose levels were variable over time (3 or 6 months), and lacked dose-relationships. Serum AP was down at 3-month (all doses) in females, but normal at 6 months (all doses). In males treated with 30 mg/kg, SAP levels were 29% below control levels at 6 months, but no differences were seen at all other treatment levels. The findings at necropsy included pale kidneys in approximately 80% of rats receiving 30 mg/kg and in approximately 30% receiving 10 mg/kg at both the 3- and 6-month sacrifice. There was also a slight increase in volume of kidneys in approximately 30% of rats receiving 30 mg/kg teicoplanin at 6 months. At 3 months, both higher dose groups (10 and 30 mg/kg) had instances (20-40%) of increased kidney volume. Injection site damage was characterized by ecchymoses or darker zones, zonal rarefactions of the hair, alopecia and skin encrustations, which were slight to moderate in several animals of the 5 and 10 mg/kg groups, and slight to severe in all the 30 mg/kg treated rats sacrificed after 3 or 6 months. Similar signs of injection site damage were also observed in control animals, but to a minimal extent. An increase in the volume of the spleen was observed as slight in some animals (7/39) of the 5 mg/kg group, and slight to moderate in numerous 10 (23/40) and 30 (29/38) mg/kg treated animals sacrificed after 3 or 6 months. Uterine horn dilatation with fluid in the lumen was observed in females of all treatment groups (not controls) at both 3- and 6-month sacrifices. The frequency of occurrence of this change was low (20%) and did not follow a dose relationship. A slight increase in the volume of adrenals of females in groups receiving 5 (2/15), 10 (1/15) and 30 (8/15) mg/kg was observed at 6 months. Examination of animals sacrificed at the end of the recovery period revealed a reduction in the severity of the effects described above. Relative weights of spleen and adrenals increased in both sexes at 6 months, and the relative weights of liver, kidneys, and uterus in all dose levels in females, and the relative weights of kidneys and gonads at the high dose in males. In all instances, the relative organ weight changes observed at 3 and 6 months were less obvious at the end of the recovery period. The histological findings showed slight nephropathy in all treated animals (5/sex/group) killed at 3 months, but in no controls. At 6 months however, nephropathy was found in 5/20 controls, 4/20 LD, 2/20 MD and O HD rats, suggesting tolerance may have developed. Tubular dilatation was found in 11/20 controls and 20/20 rats in all other groups at 6 months. Cytoplasmic vacuolization of pancreatic acinar cells was observed in all groups (including controls) at 3 and 6 months, and the frequency and severity of this lesion were dose related. Injection site damage was characterized by subchronic inflammation of utaneous/subcutaneous tissue, epidermal erosion and thickening, hair follicle decrease, degeneration of fibers and chronic inflammation of muscles. All of these changes were seen in all treatment animals at 3 and 6 months, except for skin thickening and hair follicle decrease (seen at 10 and 30 mg/kg) and degenerative changes (seen at 30 mg/kg at 6-month only). A slight to moderate reactive inflammation and hematopoiesis of the spleen was observed in all groups, including controls. The severity of this response was comparable in the control, low (5 mg/kg) and medium (10 mg/kg) dose groups, but was more evident in rats given 30 mg/kg at both 3- and 6-month examinations. Minimal to moderate hypertrophy of the follicular epithelium of the thyroid was observed in all groups at both the 3- and 6-month sacrifice, with the changes seen in controls being of a lesser degree. Endometrial inflammation was observed in all treated females at the 3- and 6-month sacrifice, and while this reaction was also seen in control rats, it was less severe than the inflammation seen in treated animals. Other changes that occurred to a greater extent in animals treated with 30 mg/kg teicoplanin than in other groups were increased vacuolation of cortical epithelia of the adrenals (6 month), slight increases in liver steatosis (6 month), and an increase in the basophilic cells of the pituitary (6 month). Histiocytic infiltrations were noticed in various organs (all animals) and were considered a specific reaction to the prolonged and often severe injection site irritation. At the end of the recovery period the findings from histological examination revealed an apparent reversibility of the treatment related changes. In summary, the changes observed in clinical chemistry parameters were not indicative of prominent toxic effects resulting from the administration of teicoplanin. There were no signs of necrotic (organs) changes, but there was evidence of a toxicity (steatosis, vacuolation, hypertrophy), which was dose-related. The observable toxicity was not severe and was reversible at the doses used in this study. Note: These findings demonstrated that teicoplanin has potential to cause irritation and tissue damage at the site of injection after either a single or repeated injections at low as well as high doses.</t>
  </si>
  <si>
    <t>G. Lepetit laboratories, 1984</t>
  </si>
  <si>
    <t>G. Lepetit laboratories, 1984. Available from The Therapeutic Good Administration, Australia (n.d.). Preclinical Evaluation of Registration Application at https://www.tga.gov.au/sites/default/files/foi-131-1617-14.pdf</t>
  </si>
  <si>
    <t>79624-33-2</t>
  </si>
  <si>
    <t>Nitroso-5-methyloxazolidone</t>
  </si>
  <si>
    <t>3-Nitroso-5-methyl-2-oxazolidone; 5-methyl-3-nitroso-1,3-oxazolidin-2-one</t>
  </si>
  <si>
    <t>C4H6N2O3</t>
  </si>
  <si>
    <t>CC1CN(C(=O)O1)N=O</t>
  </si>
  <si>
    <t>Syrian Golden</t>
  </si>
  <si>
    <t>Total dose: 79 mg (0.61 mmol) once a week for 28 weeks, meaning 2.82 mg/week (treatment) or 0.40 mg/day followed by lifetime monitoring. This dose corresponds to 3.1 mg/kg bw/day taking the average weight of females as 130 g.</t>
  </si>
  <si>
    <t xml:space="preserve">Decreased survival was observed in comparison to controls. Hemangiosarcoma of the liver (1/20), pancreas duct sarcoma/ademona (1/20), forestomach squamous cell carcinoma/adenoma (18/20) were all types of tumors observed. </t>
  </si>
  <si>
    <t xml:space="preserve">Lijinsky et. al., 1985 </t>
  </si>
  <si>
    <t>Lijinsky, W., Knutsen, G. L., &amp; Kovatch, R. M. (1985). Carcinogenic effect of nitrosoalkylureas and nitrosoalkylcarbamates in Syrian hamsters. Cancer research, 45(2), 542-545.</t>
  </si>
  <si>
    <t>75881-20-8</t>
  </si>
  <si>
    <t>N-Nitroso- N-methyl- N-tetradecylamine</t>
  </si>
  <si>
    <t xml:space="preserve">N-Methyl-N-nitroso-1-tetradecanamine; N-methyl-N-tetradecylnitrous amide
</t>
  </si>
  <si>
    <t>C15H32N2O</t>
  </si>
  <si>
    <t>N(N=O)(CCCCCCCCCCCCCC)C</t>
  </si>
  <si>
    <t>A total dose of 1680 mg (6.5 mmol) was given over 30 weeks semi weekly. This corresponds to 8 mg/treatment/day or 20 mg/kg bw/treatment.</t>
  </si>
  <si>
    <t xml:space="preserve">Decreased survival was noted. The compound induced bladder cancer in all rats tested, lung adenomas in 2/20 rats tested, and adenocarcinomas of the lung in 1/20 rats tested. Other tumors reported included: twelve testis interstitial cell carcinomas, nine leukemias, two kidney carcinomas, one pancreas islet cell adenoma, one adreanl pheochromocytoma, one adrenal cortex carinoma, one mesothelioma, two pitutiary carcinomas, and one breast adenoma. </t>
  </si>
  <si>
    <t xml:space="preserve">Lijinsky et. al., 1981 </t>
  </si>
  <si>
    <t>Lijinsky, W., Saavedra, J. E., &amp; Reuber, M. D. (1981). Induction of carcinogenesis in Fischer rats by methylalkylnitrosamines. Cancer Research, 41(4), 1288-1292.</t>
  </si>
  <si>
    <t>55090-44-3</t>
  </si>
  <si>
    <t>N-Nitroso- N-methyl- N-dodecylamine</t>
  </si>
  <si>
    <t>Methyldodecylnitrosamine; N-Nitrosomethyldodecylamine; 1-Dodecanamine, N-methyl-N-nitroso-; N-dodecyl-N-methylnitrous amide</t>
  </si>
  <si>
    <t>C13H28N2O</t>
  </si>
  <si>
    <t>C(CCN(N=O)C)CCCCCCCCC</t>
  </si>
  <si>
    <t>A total dose of 720 mg (3.2 mmol) was given over 30 weeks semi weekly. This corresponds to 3.43 mg/day or 8.57 mg/kg bw/day</t>
  </si>
  <si>
    <t xml:space="preserve">Decreased survival was observed. Among treated rats, 19/20 rats developed bladder cancer, 3/20 had hepatocellular tumors, and one of twenty presented with lung adenoma and 4/20 had adenocarcinomas of the lung. Other lesions observed included the following: 15 testis interstitial cell carcinomas, 18 leukemias, 10 pancrease islet cell carcinomas, 2 forestomach papiloma, 5 forestomach carnioma, 3 pituitary carcinomas, one thyroid carcinoma, and one adrenal pheochromocytoma. </t>
  </si>
  <si>
    <t>96806-35-8</t>
  </si>
  <si>
    <t>1-Nitroso-1-(2-hydroxypropyl)-3-chloroethylurea</t>
  </si>
  <si>
    <t>1-Nitroso-1-(2-hydroxypropyl)-3-(2-chloroethyl)urea; N'-(2-Chloroethyl)-N-(2-hydroxypropyl)-N-nitrosourea;  3-(2-chloroethyl)-1-(2-hydroxypropyl)-1-nitrosourea</t>
  </si>
  <si>
    <t>C6H12ClN3O3</t>
  </si>
  <si>
    <t>C(=O)(N(N=O)C[C@@H](C)O)NCCCl</t>
  </si>
  <si>
    <t>A total dose of 0.9 mg corresponding to 0.03 mg/week or 0.075 mg/kg bw/week or 0.01 mg/kg bw/day.</t>
  </si>
  <si>
    <t xml:space="preserve">The median week of survival was 82 weeks compared to the median week of survival being 101 in controls. In the treated group, 40%  developed liver tumors an 25% presented with uterine tumors. </t>
  </si>
  <si>
    <t>75881-22-0</t>
  </si>
  <si>
    <t>N-Nitroso-N-methyldecylamine</t>
  </si>
  <si>
    <t>1-Decanamine, N-methyl-N-nitroso-; Nitrosomethyl-n-decylamine; N-Methyl-N-nitrosodecylamine; N-decyl-N-methylnitrous amide</t>
  </si>
  <si>
    <t>C11H24N2O</t>
  </si>
  <si>
    <t>C(CCN(N=O)C)CCCCCCC</t>
  </si>
  <si>
    <t>A total dose of 1300 mg/rat/210 days or 6.19 mg/rat/day was given, equal to 15.5 mg/kg bw/day</t>
  </si>
  <si>
    <t xml:space="preserve">Decreased survival compared to untreated rats was observed. The following tumors were noted to occur in treated rats: 2/18 had heptacellular tumors, 17/18 had bladder tumors, 3/18 rats presented with lung adenomas and 5/18 rats presented with lung adenocarcinomas, 1/18 had a carinoma of the nasal cavity, 1/18 rats each had forestomch papiloma, 11/18 had testis interstitial cell carcinomas, and 8/18 presented with leukemias. Other tumors observed included pancreas islet cell carcinomas, sebaceous gland carcinomas, adrenal pheochromocytomas, spleen hemangiosarcomas, heart sarcomas, and leimyosarcomas of the ear. </t>
  </si>
  <si>
    <t xml:space="preserve">Lijinsky et al., 1981 </t>
  </si>
  <si>
    <t>1456-28-6</t>
  </si>
  <si>
    <t>Nitroso-2,6-dimethylmorpholine</t>
  </si>
  <si>
    <t>2,6-Dimethyl-N-nitroso-morpholine, 2,6-Dimethyl-4-nitrosomorpholine; N-Nitroso-2,6-dimethylmorpholine; NDMM; 2,6-Dimethylnitrosomorpholine</t>
  </si>
  <si>
    <t>C6H12N2O2</t>
  </si>
  <si>
    <t>N1(C[C@@H](O[C@@H](C1)C)C)N=O</t>
  </si>
  <si>
    <t>Lower level total dose: 60 mg over 30 weeks, 5 days a week corresponding to 0.29 mg/day or 0.71 mg/kg bw/day. Higher level total dose: 110 mg over 22 weeks/5 days a week corresponding to 0.71 mg/day or 1.79 mg/kg bw/day assuming a rat weight of 400 g.</t>
  </si>
  <si>
    <t xml:space="preserve">At both dose levels, significantly reduced survival times were reported, with tumors induced by teatment being the common causes of death. 19/20 animals had tumors at the 30-week study and 20/20 had tumors at the 22-week study. A total of 28/40 animals had carcinomas of the esophagus, 11/40 had papilomas of the esophagus, 8/40 had carcinomas of the tounge, 3/40 had papilomas of the tongue, and 6/40 presented with forestomach tumors. Fourteen nasal carcinomas were reported as well. </t>
  </si>
  <si>
    <t xml:space="preserve">Lijinsky and Reuber, 1982 </t>
  </si>
  <si>
    <t xml:space="preserve">Lijinsky, W., &amp; Reuber, M. D. (1982). Comparative carcinogenesis by nitrosomorpholines, nitrosooxazolidines and nitrosotetrahydrooxazine in rats. Carcinogenesis, 3(8), 911-915. </t>
  </si>
  <si>
    <t>92177-50-9</t>
  </si>
  <si>
    <t>Nitroso-2,3-dihydroxypropyl-2-oxopropylamine</t>
  </si>
  <si>
    <t>1-[(2,3-dihydroxypropyl)(nitroso)amino]propan-2-one; N-Nitroso-2,3-dihydroxypropyl-2-oxopropylamine; N-(2,3-dihydroxypropyl)-N-(2-oxopropyl)nitrous amide</t>
  </si>
  <si>
    <t>C6H12N2O4</t>
  </si>
  <si>
    <t>N(CC(CO)O)(CC(C)=O)N=O</t>
  </si>
  <si>
    <t>A total of 144 mg over 24 weeks, 5 days a week corresponding to 0.857 mg/day or 2.14 mg/kg bw/day. A total of 47 mg over 31 weeks corresponding to 0.217 mg/day or 0.541 mg/kg bw/treatment assuming a rat weight of 400 g.</t>
  </si>
  <si>
    <t xml:space="preserve">At the highest dose, no animals survived to week 30, while at the lower dose, no animals survived to 60 weeks; 12/20 controls survived to week 120. All twenty rats at the highest dose had esophagus tumors and 17/20 had esophagus tumors at the lower dose level. None were noted in the controls. In the forestomach, 9.20 rats at the high dose and 15/20 at the low dose presented with tumors. None were recorded in the controls. In the lungs, 5/20 rats at the high dose and 3/20 rats at the low dose presented with tumors; one tumor was noted in the controls. On the tongue, 8/20 rats at the high dose and 14 rats at the low dose were noted to have tumors; none were recorded in the controls. DHPOP failed to induce tumors in the liver at either dose level. Other tumors noted were two tracheal papillomas and one thyroid carcinoma. </t>
  </si>
  <si>
    <t xml:space="preserve">Lijinsky et. al., 1984 </t>
  </si>
  <si>
    <t>Lijinsky, W., Saavedra, J. E., &amp; Reuber, M. D. (1984). Carcinogenesis in F-344 rats by nitrosobis (2-oxopropyl) amine and related compounds administered in drinking water. Journal of cancer research and clinical oncology, 107(3), 178-182.</t>
  </si>
  <si>
    <t>53-70-3</t>
  </si>
  <si>
    <t>Dibenz[a,h]anthracene</t>
  </si>
  <si>
    <t>Benzo[k]tetraphene; Naphtho[1,2-b]phenanthrene; DB(a,h)A</t>
  </si>
  <si>
    <t>C22H14</t>
  </si>
  <si>
    <t>C1=CC=C2C(=C1)C=CC3=CC4=C(C=CC5=CC=CC=C54)C=C32</t>
  </si>
  <si>
    <t>DBA/2</t>
  </si>
  <si>
    <t>Average exposure was estimated to be 0.85 mg/day for males and 0.76 mg/day for females. The duration of the experiment was 279 and 237 days for males and females, respectively, in the dosed groups and 351 and 226 days for male and female controls. Considering an average mouse weight of 27 g of DBA/2 mice (25 (F) to 29 (M), 0.76 mg/day corresponds to 28.1 mg/kg bw/day.</t>
  </si>
  <si>
    <t>Mice developed pulmonary adenomas (treated males, 14/14; control males 1/23; treated females, 13/13; control females, 0/6), pulmonary carcinomas (treated males, 14/14; control males, 0/23; treated females, 10/13; control females, 0/6), mammary carcinoma (treated females, 12/13; control females, 0/6) and hemangioendothelioma (treated males, 10/14; control males, 0/23; treated females, 6/13; control females, 0/6).</t>
  </si>
  <si>
    <t>Snell and Stewart, 1962, 1963</t>
  </si>
  <si>
    <t>Snell, K. C., &amp; Stewart, H. L. (1962). Pulmonary adenomatosis induced in DBA/2 mice by oral administration of dibenz [a, h]-anthracene. Journal of the National Cancer Institute, 28(5), 1043-1051. &amp; Snell, K. C., &amp; Stewart, H. L. (1963). Induction of pulmonary adenomatosis in dba/2 mice by the oral administration of dibenz (a, h) anthracene.</t>
  </si>
  <si>
    <t>89911-79-5</t>
  </si>
  <si>
    <t>N-Nitroso-2,3-dihydroxypropyl-2-hydroxypropylamine</t>
  </si>
  <si>
    <t>1,2-Propanediol, 3-((2-hydroxypropyl)nitrosoamino)-; N-(2,3-dihydroxypropyl)-N-(2-hydroxypropyl)nitrous amide</t>
  </si>
  <si>
    <t>C6H14N2O4</t>
  </si>
  <si>
    <t>C([C@@H](CN(N=O)C[C@@H](C)O)O)O</t>
  </si>
  <si>
    <t>The highest dose was 630 mg over 26 weeks, 5 days a week corresponding to 8.65 mg/kg bw/day. The middle dose was 144 mg over 24 weeks, 5 days a week corresponding to 2.34 mg/kg bw/day. The lowest dose was 56 mg over 37 weeks, 5 days a week corresponding to 0.303 mg/treatment or 0.54 mg/kg bw/day.</t>
  </si>
  <si>
    <t xml:space="preserve">The highest and middle dose groups had no survivors by week 30. At the lowest dose, there were no surviving rats by week 90, while 12/20 animals from the control were alive at week 120. One rat (out of 20)1/20 had a liver carcinoma at the lowest dose while none in the controls or at other treatment levels had it. At all treatment levels, forestomach carcinomas were noted, while none were reported in the control group.  Total tongue carcinomas were also reported even at the lowest level in 8/20 rats. At the mid dose, other tumors reported were two trachea papillomas and one neurosarcoma. At the lowest dose, one zymbal gland carcinoma, one jaw carcinoma, and one pituitary carcinoma were reported. </t>
  </si>
  <si>
    <t>Lijinsky, W., Saavedra, J. E., &amp; Reuber, M. D. (1984). Carcinogenesis in rats by some hydroxylated acyclic nitrosamines. Carcinogenesis, 5(2), 167-170.</t>
  </si>
  <si>
    <t>77094-11-2</t>
  </si>
  <si>
    <t xml:space="preserve">MeIQ </t>
  </si>
  <si>
    <t>Methyl-IQ; 2-Amino-3,4-Dimethyl-3H-imidazo[4,5-f]quinoline</t>
  </si>
  <si>
    <t>C12H12N4</t>
  </si>
  <si>
    <t>CC1=CC2=C(C=CC=N2)C3=C1N(C(=N3)N)C</t>
  </si>
  <si>
    <t>0 or 300 ppm corresponding to approximately 0 and 15 mg/kg bw/day.</t>
  </si>
  <si>
    <t xml:space="preserve">The average body weights of male and female rats given MelQ were -15 and 10% respectively less than those of the control groups. After 25 weeks, rats in experimental groups showed loss of body weight and their survival rate began to decrease rapidly due to the development of tumors in the Zymbal gland and oral cavity. The incidences of tumors of the Zymbal gland, oral cavity, colon, skin and mammary gland were significantly higher in the experimental groups than in the control groups. The first tumors were observed on day 139. Histologically, most Zymbal gland tumors were squamous cell carcinomas. One squamous cell carcinoma of a female metastasized to the lung. Tumors in the oral cavity were found in 7/20 males and 7/20 females. No oral cavity tumors were noted in the control group. These oral cavity tumors were identified histologically as either squamous cell carcinomas or sebaceous squamous cell carcinomas. Colon tumors were observed in 7/20 males and 5/20 females. Histologically, colon tumors were identified as adenomas or adenocarcinomas. No colon tumors were found in the control groups. Skin tumors were observed in 10/20 males and 1/20 females given MeIQ. These tumors were localized in the skin of the back, formed ulcers, and were most multiple. They were mainly identified as squamous cell carcinomas. No skin tumor was observed in control groups. Mammary gland tumors were found in 5/20 females; they were identified as mammary adenocarcinomas. </t>
  </si>
  <si>
    <t>Kato et al., 1989</t>
  </si>
  <si>
    <t>Kato, T., Migita, H., Ohgaki, H., Sato, S., Takayama, S., &amp; Sugimura, T. (1989). Induction of tumors in the Zymbal gland, oral cavity, colon, skin and mammary gland of F344 rats by a mutagenic compound, 2-amino-3, 4-dimethylimidazo [4, 5-f) quinoline. Carcinogenesis, 10(3), 601-603.</t>
  </si>
  <si>
    <t>61034-40-0</t>
  </si>
  <si>
    <t>1-Nitroso-3,5-dimethyl-4-benzoylpiperazine</t>
  </si>
  <si>
    <t>1-Nitroso-4-benzoyl-3,5-dimethylpiperazine; 4-Benzoyl-3,5-dimethyl N-nitrosopiperazine; 1-Benzoyl-2,6-dimethyl-4-nitrosopiperazine, (2,6-Dimethyl-4-nitrosopiperazin-1-yl)-phenylmethanone</t>
  </si>
  <si>
    <t>C13H17N3O2</t>
  </si>
  <si>
    <t>CC1CN(CC(N1C(=O)c2ccccc2)C)N=O</t>
  </si>
  <si>
    <t>A total dose of 860 mg was given over 50 weeks for 5 days a week. This corresponds to 3.44 mg/treatment or 8.6 mg/kg bw/treatment.</t>
  </si>
  <si>
    <t>Forestomach and liver</t>
  </si>
  <si>
    <t xml:space="preserve">Survival was only slightly shortened compared to controls. In the forestomach, 5/10 animals had forestomach papilomas and 2/10 had carcinomas. None of these tumor types were reported in controls. In the liver, six tumors were observed in contrast to only one in the controls. Other cancers in the adrenals, mammary, pituitary, thyroid, uterus, and lungs were reported as well. Two abscesses were also noted on the lung in contrast to none in the controls. </t>
  </si>
  <si>
    <t>Singer et.al., 1981</t>
  </si>
  <si>
    <t>Singer, S. S., Singer, G. M., Saavedra, J. E., Reuber, M. D., &amp; Lijinsky, W. (1981). Carcinogenesis by derivatives of 1-nitroso-3, 5-dimethylpiperazine in rats. Cancer Research, 41(3), 1034-1038.</t>
  </si>
  <si>
    <t>67730-11-4</t>
  </si>
  <si>
    <t>Glu-P-1</t>
  </si>
  <si>
    <t>C11H10N4</t>
  </si>
  <si>
    <t>CC1=CC=CN2C1=NC3=C2N=C(C=C3)N</t>
  </si>
  <si>
    <t>0 and 0.05%  corresponding to approximately 0 or 25 mg/kg bw/day for at least one year (estimation)</t>
  </si>
  <si>
    <t>When rats were given Glu-P-1 and Glu-P-2 at a concentration of 0.05%, a high incidence of tumors were induced in the liver, small and large intestines, Zymbal gland, and clitoral gland. Most liver tumors were hepatocellular carcinomas. Multiple intestinal tumors often developed in the small and large intestines, and the most preferential sites of their development were terminal ileum and ascending colon. Histologically, most tumors were diagnosed as adenocarcinomas. Tumors in the Zymbal gland and clitoral gland were histologically squamous cell carcinomas. The incidence of tumors in the liver, intestine and Zymbal gland were higher in groups treated with Glu-P-1 than in groups treated with Glu-P-2 in both sexes.</t>
  </si>
  <si>
    <t>Ohgaki et al., 1986</t>
  </si>
  <si>
    <t>Ohgaki, H., Hasegawa, H., Kato, T., Suenaga, M., Ubukata, M., Sato, S., ... &amp; Sugimura, T. (1986). Carcinogenicity in mice and rats of heterocyclic amines in cooked foods. Environmental health perspectives, 67, 129 at https://ehp.niehs.nih.gov/doi/pdf/10.1289/ehp.8667129</t>
  </si>
  <si>
    <t>67730-10-3</t>
  </si>
  <si>
    <t>Glu-P-2</t>
  </si>
  <si>
    <t>C10H8N4</t>
  </si>
  <si>
    <t>C1=CC2=NC3=C(N2C=C1)N=C(C=C3)N</t>
  </si>
  <si>
    <t>0 and 0.05% corresponding to approximately 0 or 25 mg/kg bw/day. The study is estimated to had lasted for 1-2 years.</t>
  </si>
  <si>
    <t xml:space="preserve">Ohgaki, H., Hasegawa, H., Kato, T., Suenaga, M., Ubukata, M., Sato, S., ... &amp; Sugimura, T. (1986). Carcinogenicity in mice and rats of heterocyclic amines in cooked foods. Environmental Health Perspectives, 67, 129-134. Available from NIH/NIEHS at https://ehp.niehs.nih.gov/doi/pdf/10.1289/ehp.8667129 </t>
  </si>
  <si>
    <t>68808-54-8</t>
  </si>
  <si>
    <t>Trp-P-1 acetate</t>
  </si>
  <si>
    <t>Tryptophan P1 acetate; 5H-Pyrido(4,3-b)indole, 3-amino-1,4-dimethyl-, acetate; 1,4-Dimethyl-5H-pyrido[4,3-b]indol-3-amine acetate; Acetic acid;1,4-dimethyl-5H-pyrido[4,3-b]indol-3-amine</t>
  </si>
  <si>
    <t>C15H17N3O2</t>
  </si>
  <si>
    <t>CC1=C(N=C(C2=C1NC3=CC=CC=C32)C)N</t>
  </si>
  <si>
    <t>0 or 0.015% for males and 0 or 0.02% for females. These dose levels correspond to 0 or 7.5 mg/kg bw/day for males and 0 or 10 mg/kg bw/day for females</t>
  </si>
  <si>
    <t xml:space="preserve">The average body weights of male and female rats given Trp-P-1 were 33% and 20% less, respectively, than those of control rats. After day 184, the survival rate of rats fed Trp-P-1 decreased sharply, mainly due to the development of liver tumors. The survival times of Trp-P-1 treated groups were 279 days for males and 237 days for females. In the groups treated with Trp-P-1, liver tumors were found in 30 of 40 males (75%) and in 37 of 40 females (93%). There was a significant difference in the incidences of liver tumors in the two sexes. Histologically, most liver tumors were hepatocellular carcinomas. In males, most showed a mixed pattern of trabecular carcinomas and adenocarcinomas. Metastasis to the lung was observed in one male rat. In females, most hepatocellular carcinomas were trabecular carcinomas or a mixture of trabecular carcinomas and adenocarcinomas. The other tumors found in treated rats were two adenocarcinomas of the small intestine (one male and one female) and two adenomas of the colon (both male). No tumors were found in the control group. Because of the high incidence of hepatocellular carcinomas in treated rats, the decreased rate of survival, and the effect on body weight, the LOAEL is 7.5 mg/kg bw/day. </t>
  </si>
  <si>
    <t>Takayama et al., 1985. &amp; Ohgaki et al., 1986</t>
  </si>
  <si>
    <t>Takayama, S., Nakatsuru, Y., Ohgaki, H., Sato, S., &amp; Sugimura, T. (1985). Carcinogenicity in rats of a mutagenic compound, 3-amino-1, 4-dimethyl-5H-pyrido [4, 3-b] indole, from tryptophan pyrolysate. Japanese Journal of Cancer Research GANN, 76(9), 815-817. &amp; Ohgaki, H., Hasegawa, H., Kato, T., Suenaga, M., Ubukata, M., Sato, S., ... &amp; Sugimura, T. (1986).</t>
  </si>
  <si>
    <t>13115-28-1</t>
  </si>
  <si>
    <t>3-Nitro-2-naphthylamine</t>
  </si>
  <si>
    <t>3-Nitronaphthalen-2-amine; 2-Amino-3-nitronaphthalene</t>
  </si>
  <si>
    <t>C10H8N2O2</t>
  </si>
  <si>
    <t>C1=CC=C2C=C(C(=CC2=C1)N)[N+](=O)[O-]</t>
  </si>
  <si>
    <t xml:space="preserve">3/3 animals died at dose levels of 100 and 300 mg/animal. At 30 mg/animal no deaths occurred, but at 30 mg and 10 mg/animal decreased survival times of both sexes occured. Significant body weight reductions of males at 3 mg/animal and higher and in females at 10 mg/animal and higher. 30 mg/animal: 2/3 males had interstitial cell tumors in the testes, 2/3 males had papillomas in the stomach, 2/3 males developed squamous cell carcinomas in the ear and skin, 2/3 males presented with adenomas pituitary and lungs, and 1/3 males developed adenocarcinomas in the mammary glands. In females, 2/3 had papillomas in the stomach, 2/3 developed adenocarcinomas in the mammary glands, 1/3 had squamous cell carcinomas in the ears, and 1/3 also developed metastasis. In regards to non-neoplastic lesions, 1/3 males and females also presented with liver toxicity. 10 mg/animal: In males, 10/15 had interstitial cell tumors in the testes, 8/15 had papillomas in the stomach, 2/15 had lymphomas, 1/15 had an adenoma in the adrenals, and 2/15 had metastasis. In females, 5/15 developed adenocarcinomas in the mammary glands, 4/15 had papillomas in the stomach, 2/15 had fibroadenomas in the mammary glands, and 1/15 had a fibrosarcoma in the cervix. 3 mg/animal: 2/3 males had interstitial cell tumors noted in the testes and 1/3 had papillomas noted in the stomach. In females 2/3 developed fibroadenomas in the mammary glands, and 3/3 had papillomas in the stomach. 1 mg/animal: 1/3 had interstitial cell tumors in the testis, 1/3 had papillomas in the stomach, and 1/3 had basal carcinoma in the stomach. In females, the only lesion noted was papillomas in the stomachs of 2/3 rats. 0.3 mg/animal: 3/3 males had interstitial cell tumors noted in the testes. In females, 1/3 developed papillomas in the stomach and 1/3 had lymphoma. 0.1 mg/animal: 2/3 females had papillomas in the stomach. </t>
  </si>
  <si>
    <t>10546-24-4</t>
  </si>
  <si>
    <t>3-Methyl-2-naphthylamine</t>
  </si>
  <si>
    <t>3-Methylnaphthalen-2-amine; 2-Amino-3-methylnaphthalene</t>
  </si>
  <si>
    <t>C11H11N</t>
  </si>
  <si>
    <t>CC1=CC2=CC=CC=C2C=C1N</t>
  </si>
  <si>
    <t>3/3 animals died at dose levels of 100 and 300 mg/animal. At 10 mg/animal and higher significant reduction in survival times in males and in females at 1 mg/animal and higher. The main group of 15 male and 15 female rats given 10 mg/day exhibited numerous tumors. In males, there were ear duct tumors and papillomas of the skin, a relatively unusual finding with a compound administered per os, and numerous polyps, adenomas, and adenocarcinomas of the intestinal tract, chiefly in the ileum and colon. Mammary adenocarcinoma appeared in 14 of 15 females. Even lower levels of compound gave intestinal lesions in males and (1 mg dose level) in 1 female. All females at the 3 and 1 mg level had mammary tumors. At the 0.3 mg level likewise was affected, and 1/3 animal also had a pituitary adenoma. Weak carcinogenic activity at the 0.1 mg/animal level also observed.</t>
  </si>
  <si>
    <t>838-88-0</t>
  </si>
  <si>
    <t>4,4'-Methylene bis(2-methylaniline)</t>
  </si>
  <si>
    <t>4,4'-Methylene di-o-toluidine; MBOT; Me-MDA; 4-[(4-Amino-3-methylphenyl)methyl]-2-methylaniline; 4,4'-Diamino-3,3'-dimethyldiphenylmethane</t>
  </si>
  <si>
    <t>CC1=C(C=CC(=C1)CC2=CC(=C(C=C2)N)C)N</t>
  </si>
  <si>
    <t>1N,2N,3N,4N,6N,7N,9N,10N,23N,29Y,33N,34N,35bY,36cY,41N,42N,43c(ii)Y</t>
  </si>
  <si>
    <t xml:space="preserve">0 or 1000/200 ppm (10000 ppm lowered to 200 ppm due to refusal of feed). 200 ppm corresponds to approximately 10 mg/kg bw/day. The range of days for males and females on the test study was 109-481 days for males and 259-580 days for females with the average days on test being 388 days for males and 482 days for females. </t>
  </si>
  <si>
    <t>Liver tumors observed in both sexes consisting in hepatocellular ademoma (M, F 6/44; control 0/44 each), hepataocellular carcinoma (M 8/44; F 19/44; control 0/44 each) and cholangiocarcinoma (F 2/44) were statistically significant from control group. Furthermore, males treated with the test substance showed statistically significant increase in skin fibroma (13/44; control 2/44) and mammary fibroadenoma (14/44; control 1/44).</t>
  </si>
  <si>
    <t>Stula et al., 1975</t>
  </si>
  <si>
    <t>Stula, E. F., Sherman, H., Zapp, J. A., &amp; Clayton, J. W. (1975). Experimental neoplasia in rats from oral administration of 3, 3′-dichlorobenzidine, 4, 4′-methylene-bis (2-chloroaniline), and 4, 4′-methylene-bis (2-methylaniline). Toxicology and applied pharmacology, 31(1), 159-176. Available from IARC Monograph #4 at http://monographs.iarc.fr/ENG/Monographs/vol1-42/mono4.pdf</t>
  </si>
  <si>
    <t>77500-04-0</t>
  </si>
  <si>
    <t>MeIQx</t>
  </si>
  <si>
    <t>8-Methyl-IQX; 2-Amino-3,8-dimethylimidazo[4,5-f]quinoxaline; 3,8-dimethylimidazo[4,5-f]quinoxalin-2-amine</t>
  </si>
  <si>
    <t>C11H11N5</t>
  </si>
  <si>
    <t>CC1=CN=C2C=CC3=C(C2=N1)N=C(N3C)N</t>
  </si>
  <si>
    <t>0, 100, 200, or 400 ppm. As the food intake was 0, 17.8, 18.4, or 16.3 g/rat/day, respectively, the average MeIQx intakes are 0, 1.8, 3.7, or 6.5 mg/rat/day. Considering an adult male F344 average bw of 450 g, these doses correspond to approximately 0, 3.96, 8.18, or 14.5 mg/kg bw/day.</t>
  </si>
  <si>
    <t xml:space="preserve">Rats given 200 and 400 ppm MeIQx had body weights less than controls throughout the experiment, with final values being decreased by 6 and 19%, respectively. The average survival of rats given 400 ppm was significantly shorter than those of the other groups. Tumors developed dose-dependently in the liver, Zymbal glands and skin in the experimental groups, but were lacking in the control group. Benign tumors such as adenomas (liver: 17% vs 0% for control) and papillomas (Zymbal gland, low incidence) were found in rats given 100 ppm MeIQx, whereas carcinomas were induced by 200 and 400 ppm MeIQx treatments. The incidences of hepatocellular carcinomas in the 100, 200 and 400 ppm MeIQx groups were 0, 45 and 94%, and of Zymbal gland squamous cell carcinomas were 0, 10 and 56%, respectively. </t>
  </si>
  <si>
    <t>Kushida et al., 1994</t>
  </si>
  <si>
    <t>Kushida, H., Wakabayashi, K., Sato, H., Katami, M., Kurosaka, R., &amp; Nagao, M. (1994). Dose-response study of MeIQx carcinogenicity in F344 male rats. Cancer letters, 83(1), 31-35.</t>
  </si>
  <si>
    <t>1024-57-3</t>
  </si>
  <si>
    <t>Heptachor epoxide</t>
  </si>
  <si>
    <t>C10H5Cl7O</t>
  </si>
  <si>
    <t>ClC1C2OC2C2C1C1(Cl)C(Cl)=C(Cl)C2(Cl)C1(Cl)Cl</t>
  </si>
  <si>
    <t>0, 0.5, 2.5, 5, or 7.5 ppm 0.5 ppm is approximately 0.0125 mg/kg bw/day.</t>
  </si>
  <si>
    <t>Liver-to-body weight ratios were significantly increased in a treatment-related fashion. Effects were noted for both males and females at the LEL of 0.5 ppm. A NOEL was not established. Note: In 2-year rat feeding study, there was also no NOEL but a LOEL of 0.025 mg/kg bw/day was assigned. In a mouse 2-year feeding study, there was also no NOEL.</t>
  </si>
  <si>
    <t>Dow Chemical Co., 1958</t>
  </si>
  <si>
    <t>Dow Chemical Company. 1958. MRID No. 00061912. Available from EPA IRIS 160 at https://cfpub.epa.gov/ncea/iris/iris_documents/documents/subst/0160_summary.pdf</t>
  </si>
  <si>
    <t>12672-29-6</t>
  </si>
  <si>
    <t>3,3',5,5'-Tetrachlorobiphenyl</t>
  </si>
  <si>
    <t>1,3-dichloro-5-(3,5-dichlorophenyl)benzene; 3,5-TCB; Aroclor 1248; 3,5,3',5'-Tetrachlorobiphenyl</t>
  </si>
  <si>
    <t>C1=C(C=C(C=C1Cl)Cl)C2=CC(=CC(=C2)Cl)Cl</t>
  </si>
  <si>
    <t>0, 2.5, or 5 ppm corresponding to 0, 0.1 and 0.2 mg/kg bw/day for up to 14 months. The exposure period ran from 7 months prior to breeding through gestation, and then for an additional 4 months until the infants were weaned. This was followed by an extended observational period.</t>
  </si>
  <si>
    <t>All treated females showed signs of PCB intoxication (skin changes, such as hyperpigmentation and alopecia) to some degree by six months. A progressive increase in SGPT values was observed for all treated monkeys and this increase was found to be statistically significant by the 22nd month of the study, even though dosing stopped at the end of the 14th month. Dosed females developed clinical signs of shigellosis and some died. Necropsies of deceased monkeys showed focal necrosis and lipid deposition of the liver, as well as marked subcutaneous edema. Increased menstrual duration was noted as well as occasional amenorrhea. 38% of low dose females aborted during breeding. 60% of live infants showed signes of PCB toxicity and died. At the high dose level 67% aborted. and 12.5% was stillborn. The only surviving infant showed signs of toxicity and died. Results of this prolonged recovery period revealed impairment of reproductive function in female Rhesus monkeys lasting for more than 4 years after dosing ceased. In the groups of infants for which birth-weight data are available, a significant reduction in mean birth weight for PCB-exposed infants is evident. Note: In an extremely limited study on the effects of perinatal PCB exposure on discrimination-reversal learning in monkeys a LOAEL of 0.03 mg/kg bw/day was found.</t>
  </si>
  <si>
    <t>Barsotti et al., 1976; Barsotti, 1980</t>
  </si>
  <si>
    <t>106-93-4</t>
  </si>
  <si>
    <t>1,2-Dibromoethane</t>
  </si>
  <si>
    <t xml:space="preserve">Ethylene dibromide; Ethane, 1,2-dibromo-
</t>
  </si>
  <si>
    <t>C2H4Br2</t>
  </si>
  <si>
    <t>BrCCBr</t>
  </si>
  <si>
    <t>Time-weighted average low- and high-doses were 38 and 41 mg/kg bw for male rats, and 37 and 39 mg/kg bw for female rats 5 days/week. Dosing schedule (5/7) adjusted dose levels: Males: 27 and 29 mg/kg bw/day and females: 26 and 28 mg/kg bw/day. for 343 days. Females: for 427 days.</t>
  </si>
  <si>
    <t xml:space="preserve">Among male rats, liver peliosis was observed in 0/40 control, 10/50 low-dose, and 9/50 high-dose groups. Among female rats, peliosis was observed in 0/40 control, 4/47 low-dose, and 2/48 high-dose groups. The incidence of testicular atrophy was reported in 0/20 vehicle controls sacrificed after 61 weeks, 14/49 low-dose group sacrificed after 49 weeks, and 18/50 high-dose group sacrificed after 49 weeks. Tumors of the tunica vaginalis, the serous covering of the testes, were reported. A third co-critical endpoint, was adrenal cortical degeneration (0/40 controls, 13/48 low-dose group, and 9/47 high-dose group) in the males. A similar effect was observed in the female rats (1/40 controls, 3/44 low-dose, and 8/45 high-dose animals). Compound-related mean group body weight depression was apparent in male and female rats after the first 10 weeks of the study. Reddened ears and a hunched appearance were observed in all treated groups by week 5. Firm distended abdomens and abdominal urine stains were noted in the treated groups by week 38. For male rats, the Tarone test for positive association between increased dosage and accelerated mortality was significant. The bioassay of male rats was terminated in week 49 due to excessive deaths among both the high dose and low dose treated groups. For female rats, the Tarone test for positive association between increased dosage and accelerated mortality was also significant. In the high dose group, 20/50 females (40 percent) died in week 15 either during intubation or shortly thereafter, suggesting acute toxic reactions. High mortality in both treated groups led to sacrificing all remaining dosed rats in week 61, when the 1 remaining high dose and 2 remaining low dose rats were sacrificed. Exposure of rats to 1,2-dibromoethane by gavage was associated with a dramatically increased incidence of squamous-cell carcinomas originating in the forestomach in male and female rats. This malignant neoplasm occurred in 45/50 (90 percent) low dose males, 40/50 (80 percent) low dose females, 33/50 (66 percent) high dose males, and 29/50 (58 percent) high dose females. None were observed in untreated or vehicle control animals. Several tumors metastasized to the lung. In the liver, neoplastic nodules and hepatocellular carcinomas were considered to be related to the intake of 1,2-Dibromomethane. An increased incidence of hemangiosarcomas was observed in treated animals, too. </t>
  </si>
  <si>
    <t xml:space="preserve">National Cancer Institute, 1978. Bioassay of 1, 2-dibromoethane for Possible Carcinogenicity. National Cancer Institute Technical report Series 1978;86:1-129. PMID: 12830212. Available from NTP at https://ntp.niehs.nih.gov/ntp/htdocs/lt_rpts/tr086.pdf. Reference for NEL conclusion: EPA (2004) IRIS 361 at https://cfpub.epa.gov/ncea/iris/iris_documents/documents/subst/0361_summary.pdf
</t>
  </si>
  <si>
    <t>612-82-8</t>
  </si>
  <si>
    <t>3,3'-Dimethylbenzidine dihydrochloride</t>
  </si>
  <si>
    <t>O-Tolidine dihydrochloride; 4-(4-amino-3-methylphenyl)-2-methylaniline;dihydrochloride; Benzidine, 3,3'-dimethyl-, dihydrochloride</t>
  </si>
  <si>
    <t>C14H18Cl2N2</t>
  </si>
  <si>
    <t>CC1=C(C=CC(=C1)C2=CC(=C(C=C2)N)C)N.Cl.Cl</t>
  </si>
  <si>
    <t>1N,2N,3N,4Y,5bY,6N,7N,9N,10N,23N,29Y,33N,34N,35bY,36bY,41N,42N,43c(ii)Y</t>
  </si>
  <si>
    <t>0, 30, 70, or 150 ppm in drinking water for 14 months. Equivalent to 0, 1.8, 4.0, or 11.2 mg/kg bw/day in males and 0, 3.0, 6.9, or 12.9 mg/kg bw/day in females.</t>
  </si>
  <si>
    <t xml:space="preserve">At 150 ppm, the mean body weight of males was 76% that of controls by study termination. In females, at a dose level of 150 ppm, the mean body weight was 84% that of controls, and at 70 ppm, the body weight was 89% that of controls by study termination. Clinical findings noted during the study were limited to increased incidences of tissue masses on the head, over the dorsum, and in the ventral posterior area. By week 55, all high-dose males had been found dead or killed moribund; only about 25% of the high-dose females survived to week 56. Mortality was also significant at the 70-ppm dose level in both males and females. In the skin, the incidence of basal cell adenomas (M: 0%, 22%, 69%, and 48%; F: 0%, 7%, 7%, and 8%) and basal cell carcinomas (M: 0%, 2%, 5%, and 3%; F: 0%, 0%, 7%, and 7%) was increased in treated males and females, and the overall incidence of adenomas in mid- and high dose males reached 69% and 48%, respectively.  The incidence of basal cell adenomas or carcinomas (combined) (M: 0%, 24%, 72%, and 50%; F: 0%, 7%, 13%, and 15%) was significantly increased in all treated males and in mid- and high-dose females. Basal cell adenomas occurred at multiple sites in 47% of mid dose males and 35% of high-dose males. The incidence of squamous cell papillomas or squamous cell carcinomas (combined) (M: 0%, 4%, 23%, and 45%; F: 0%, 7%, 12%, and 20%) was significantly increased in the mid- and high-dose groups of both sexes. The incidence of keratoacanthomas (M: 0%, 2%, 11%, and 8%) and sebaceous gland adenomas (M: 0%, 0%, 9%, and 8%) was significantly increased in mid-and high-dose males. In the Zymbal's glands, there was a marked increase in the incidence of Zymbal’s gland adenomas (M:2%, 25, 17%, and 27%; F: 0%, 9%, 15%, and 20%) and carcinomas (M: 0%, 4%, 28%, and 38%; F: 0%, 4%, 29%, and 58%) in treated male and female rats. The incidence of adenomas or carcinomas (combined) was significantly increased in mid- and high-dose males and in all treated females (M: 2%, 7%, 43%, and 60%; F: 0%, 13%, 43%, and 70%). Zymbal’s glands from some treated animals exhibited nonneoplastic changes, including focal hyperplasia of the glandular cells (hyperplasia, glandular), focal hyperplasia of the stratified squamous epithelium lining the glandular ducts (hyperplasia, squamous), diffuse enlargement of the gland secondary to enlargement of the glandular cells (hypertrophy), and dilation of the glandular ducts (ectasia). In the clitoral and preputia glands, there was a marked increase in the incidence of clitoral gland adenomas (F: 0%, 20%, 43%, and 29%) and carcinomas (0%, 11%, 15%, and 29%) in treated females and a moderate increase in the incidence of preuptial gland adenomas in treated males (3%, 9%, 5%, and 13%). The increase in incidence of adenomas, carcinomas, and adenomas or carcinomas (combined) was significant in all treated female groups. In the liver, a variety of neoplastic and nonneoplastic lesions occurred with increased incidence in male and female rats treated with 3,3'-dimethylbenzidine dihydrochloride. The incidence of hepatocellular neoplasms was markedly increased in mid- and high-dose males and moderately increased in mid- and high-dose females; no hepatocellular neoplasms occurred in the control or low dose groups. In treated males, there was a marked increase in the incidence of both neoplastic nodules (0%, 0%, 39%, and 43%) and hepatocellular carcinomas (0%, 0%, 16%, and 20%) in the mid- and high dose groups. The increase in incidence of neoplastic nodules, hepatocellular cardnomas, and neoplastic nodule or hepatocellular carcinoma (combined) was highly statistically significant (0%, 0%, 47%, and 55%). The incidence of neoplastic nodules or carcinomas (combined) was significantly increased in both the mid- and high-dose female groups (0%, 0%, 9%, and 7%). The incidence of focal and multifocal hepatocellular necrosis was slightly increased in both sexes and the incidence of fatty change of hepatocytes was slightly increased in high-dose males and mid-dose females. The incidence of bile duct hyperplasia was markedly reduced in both sexes of treated rats as compared with controls; this is probably a reflection of the reduced survival in treated rats. In the oral cavity, treatment with 3,3'-dimethylbenzidine dihydrochloride resulted in several squamous cell papillomas and carcinomas of the tongue and pharynx in male and female rats. No squamous cell neoplasms of the oral cavity occurred in untreated rats of either sex. The incidence of squamous cell papillomas or carcinomas (combined) was significantly increased in the high dose male and mid- and high-dose female groups (M: 0%, 0%, 5%, and 8%; F: 0%, 7%, 12%, and 22%). In the small intestine, rare adenocarcinomas and adenomatous polyps of the small intestine mucosa were found in treated male and female rats. The incidence of adenomatous polyps or adenocarcinomas (combined) was significantly increased in the high dose male and female groups (M: 0%, 0%, 55, and 13%; F: 0%, 2%, 5%, and 8%). Likewise, in the large intestine, rare adenocarcinomas and adenomatous polyps of the large intestine mucosa were noted. The incidence of adenomatous polyps or adenocarcinomas (combined) was significantly increased in the high-dose male and female groups (M: 0%, 0%, 8%, and 25%; F: 0%, 2%, 9%, and 7%). In the mammary gland, mammary gland adenocarcinomas, uncommon neoplasms of the female F344/N rat, occurred with a dose-related increased incidence (0%, 2%, 4%, and 10%). The increase in the high-dose group was significant as compared with controls and was above the highest overall historical incidence for untreated female F344/N rats from 2-year NTP studies. In males, the incidence of mesotheliomas showed a positive trend, and the incidence in high-dose males was significantly increased (0%, 0%, 4%, and 7%). In the brain, small numbers of rare malignant neoplasms of glial cell origin (astrocytoma and glioma) or meningeal origin (malignant meningioma and meningeal sarcoma) occurred in treated male and female rats. Malignant gliomas occurred in one mid dose and one high dose male and in one mid-dose and one high dose female. Malignant astrocytomas occurred in one low-dose and one mid dose female. However, because these neoplasms solely occured in treated rats, NTP indicated that they may have been treatment related. </t>
  </si>
  <si>
    <t>National Toxicology Program (1991). NTP Toxicology and Carcinogenesis Studies of 3,3'-Dimethylbenzidine Dihydrochloride (CAS No. 612-82-8) in F344/N Rats (Drinking Water Studies). National Toxicology Program technical report series, 390, 1–238. Available from NTP at https://ntp.niehs.nih.gov/ntp/htdocs/lt_rpts/tr390.pdf</t>
  </si>
  <si>
    <t>59080-40-9</t>
  </si>
  <si>
    <t>2,2',4,4',5,5'-Hexabromobiphenyl</t>
  </si>
  <si>
    <t>Firemaster FF-1; 1,1'-Biphenyl, 2,2',4,4',5,5'-hexabromo-; 1,2,4-tribromo-5-(2,4,5-tribromophenyl)benzene</t>
  </si>
  <si>
    <t>C1=C(C(=CC(=C1Br)Br)Br)C2=CC(=C(C=C2Br)Br)Br</t>
  </si>
  <si>
    <t>0, 0.3 ppm (for 66 weeks), 1.5 ppm (for 9 months), or 25 ppm (for 14 weeks). 0.3 ppm=0.012 mg/kg bw/day (EPA)</t>
  </si>
  <si>
    <t xml:space="preserve">•	0.3 ppm: Despite normal food consumption, the group lost an average of 7.4% of their initial body weight. The total intake for the 66 weeks was about 23 mg PBB. After six months on the diet, menstrual cycles were lengthened compared to controls in four of the animals (28 days vs 31 days). These animals also showed a corresponding flattening of the progesterone peak. All control animals conceived after one to three breedings and delivered normal appearing infants. All experimental animals conceived after one to four breedings. Two of these animals showed long (12-16 day) periods of implantation bleeding but did maintain pregnancy. One animal aborted a mummified fetus at 146 days of gestation, and one gave birth to a stillborn infant at 154 days. The remaining five animals delivered normal-appearing, but small infants between 156 to 165 days gestation. In addition, the rate of weight gain in these infants was less than that of the control infants. 
•	1.5 ppm: The mean intake of PBB for this group was 77 mg. Serum cholesterol decreased in all of the animals in the 1.5 ppm PBB group over the first 6 months (221 + 28 vs. 127 ± 25). Two of the animals showed moderate weight loss, and the animals also showed a slight increase in serum SGPT, while other clinical parameters remained unchanged. The stomach biopsy performed at nine months showed no gross or histological changes. In the liver biopsies, the hepatocytes were enlarged with moderate fatty infiltration.
•	25 ppm: For the 14 week period, the total intake of PBB was 590 mg for the male and 455 mg PBB for the female. The male on the diet showed steady weight loss. Stomach and liver biopsies taken from the two experimental animals after 12 weeks on the experimental diet revealed a decided enlargement of the hepatic cells with an obvious encroachment on the sinusoidal spaces. Ultrastructural evaluations of the hepatocytes revealed a decided increase in smooth endoplasmic reticulum and an increase in frequency of lipid droplets. The stomach mucosa of the male animal showed a proliferation of the mucous-secreting cells, focal areas of infiltration of chronic inflammatory cells, and isolated penetrations of the gastric mucosa through the muscularis mucosae into the underlying submucosa. The changes in the gastric mucosa were also recorded in the juvenile female monkey.Based on the presence of effects at the lowest dose level, like longer menstrual cycles suggestive of an endocrine balance, the LOAEL is 0.3 ppm, which is equal to 0.015 mg/kg bw/day when using the conversion of 0.05. 
</t>
  </si>
  <si>
    <t>Lambrecht et al., 1978</t>
  </si>
  <si>
    <t xml:space="preserve">Lambrecht, L. K., Barsotti, D. A., &amp; Allen, J. R. (1978). Responses of nonhuman primates to a polybrominated biphenyl mixture. Environmental Health Perspectives, 23, 139-145. Reference for dose in mg/kg bw/day: EPA (20020. Draft Toxicological Profile for Polybromated Biphenyls and Polybrominated Diphenyl Ethers at https://downloads.regulations.gov/EPA-HQ-OW-2004-0001-0006/content.pdf </t>
  </si>
  <si>
    <t>117831-29-5</t>
  </si>
  <si>
    <t>MeAαC acetate</t>
  </si>
  <si>
    <t>Me-A-alpha-C acetate; 3-Methyl-1H-pyrido(2,3-b)indol-2-amine acetate; Acetic acid;3-methyl-9H-pyrido[2,3-b]indol-2-amine</t>
  </si>
  <si>
    <t>C14H15N3O2</t>
  </si>
  <si>
    <t>CC1=C(N=C2C(=C1)C3=CC=CC=C3N2)N</t>
  </si>
  <si>
    <t>CDF1 [(BALB/cAnN x DBA/2N)F1]</t>
  </si>
  <si>
    <t>0 or 0.08% corresponding to approximately 0 or 120 mg/kg bw/day (males: for 516 days and females: for 588 days)</t>
  </si>
  <si>
    <t>Liver and blood vessel</t>
  </si>
  <si>
    <t>At 0.08%, 32% of males had hepatocellular adenoma, 24% had hepatocellular carcinoma, 95% had hemangioendothelial sarcoma vs 0% of controls. In females, 39% had hepatocellular adenoma, 45% had hepatocellular carcinoma, and 85% had hemangioendothelial sarcoma vs 0% of controls.</t>
  </si>
  <si>
    <t>Ohgaki et al., 1984</t>
  </si>
  <si>
    <t>Ohgaki, H., Matsukura, N., Morino, K., Kawachi, T., Sugimura, T., &amp; Takayama, S. (1984). Carcinogenicity in mice of mutagenic compounds from glutamic acid and soybean globulin pyrolysates. Carcinogenesis, 5(6), 815-819.</t>
  </si>
  <si>
    <t>602-87-9</t>
  </si>
  <si>
    <t>5-Nitroacenaphthene</t>
  </si>
  <si>
    <t>5-Nitro-1,2-dihydroacenaphthylene; 5-Nitroacenapthene</t>
  </si>
  <si>
    <t>C12H9NO2</t>
  </si>
  <si>
    <t>c1cc2c3c(ccc(c3c1)[N+](=O)[O-])CC2</t>
  </si>
  <si>
    <t>0, 0.12, or 0.24% corresponding to 0, 60, or 120 mg/kg bw/day for 78 weeks followed by 22 weeks of observation except for high dose males that were only treated for 70 weeks before they were terminated.</t>
  </si>
  <si>
    <t>Accelerated mortality was observed in all dosed groups. There was a positive association between mortality and dietary concentration. Among rats, the incidence of malignant tumors of the ear canal (incidences of ceruminous carcinomas and squamous-cell carcinomas were combined) was significant at each dose level in each sex. Among both dosed groups of female rats, the incidence of clitoral gland carcinoma and the incidence of mammary adenocarcinoma were each significant. Increased incidences of alveolar/bronchiolar adenomas or alveolar/bronchiolar carcinomas were observed in dosed rats (1% in controls, 17% low dose, and 6% high dose males; 1% in controls, 17% low dose, and 6% high dose females). The drop in the high dose incidences were likely the result of increased mortality.  Under the conditions of this bioassay, 5-nitroacenaphthene was carcinogenic to F344 rats, causing increased incidences of malignant tumors of the ear canal and lung in both sexes, and of the clitoral gland and mammary gland in females.</t>
  </si>
  <si>
    <t>National Cancer Institute Technical Report Series No. 118, 1978. Bioassay of 5-Nitroacenaphthene for Possible Carcinogenicity (CAS No. 602-87-9) NCI-CG-TR-118. Available from NTP at http://ntp.niehs.nih.gov/ntp/htdocs/lt_rpts/tr118.pdf</t>
  </si>
  <si>
    <t>20325-40-0</t>
  </si>
  <si>
    <t>3,3'-Dimethoxybenzidine dihydrochloride</t>
  </si>
  <si>
    <t>O-Dianisidine dihydrochloride; 4-(4-Amino-3-methoxyphenyl)-2-methoxyaniline;dihydrochloride; C.I. Disperse Black 6 dihydrochloride</t>
  </si>
  <si>
    <t>C14H18Cl2N2O2</t>
  </si>
  <si>
    <t>COC1=C(C=CC(=C1)C2=CC(=C(C=C2)N)OC)N.Cl.Cl</t>
  </si>
  <si>
    <t>0, 80, 170, or 330 ppm for 21 months equivalent to 0, 6, 12, or 21 mg/kg bw/day in males and 0, 7, 14, or 23 mg/kg bw/day in females. Interim kill at 0 and 330 ppm at 9 months of some animals.</t>
  </si>
  <si>
    <t xml:space="preserve">Towards the end of the study, the 170 and 330 ppm males and females had a body weight more than 10% lower than the controls. Survival of all dosed males and females were significantly lower than that of the controls. In the liver, the degenerative lesions consisted of clusters of hepatocytes containing cytoplasmic vacuoles (presumably lipid droplets), generalized centrilobular hepatocellular degeneration, randomly distributed single or multiple foci of necrosis, and foci of multilocular cysts containing granular eosinophilic material or erythrocytes (cystic degeneration or spongiosis hepatis). Hepatocellular regeneration occurred in livers with the more severe degenerative lesions. Neoplastic nodules in males (0%, 7%, 9%, and 10%) and neoplastic nodules or hepatocellular carcinomas (combined) in males and females (M: 2%, 9%, 9%, and 13%; F: 0%, 2%, 0%, and 5%) occurred with significant positive trends; the incidences in mid and high dose males were significantly greater than that in controls. In the large intestine, adenomatous polyps or adenocarcinomas (combined) in male and female rats occurred with significant positive trends; the incidences in mid and high dose males and high dose females were significantly greater than those in controls (M: 0%, 2%, 11%, and 13%; F: 0%, 2%, 1%, and 5%). In the small intestine, the incidences of adenocarcinomas in dosed males were significantly greater than that in controls (0%, 9%, 9%, and 8%). In the zymbal glands, the incidences of adenomas (M: 0%, 9%, 15%, and 15%; F: 0%, 7%, 5%, and 5%), carcinomas (M: 0%, 16%, 19%, and 35%; F: 2%, 22%, 23%, and 22%), and adenomas or carcinomas (combined) (M: 05, 22%, 33%, and 50%; F: 2%, 27%, 28%, and 27%) were significantly greater in the dosed groups than in the control groups. In the preputial or clitoral glands, the incidences of carcinomas (3%, 14%, 21%, and 32%) and adenomas or carcinomas (combined) (27%, 28%, 45%, and 49%) of the preputial gland in males occurred with significant positive trends; the incidences in the mid and high dose groups were significantly greater than those in the controls. In female rats, the incidences of adenomas (9%, 34%, 18%, and 29%), carcinomas (3%, 39%, 55%, and 55%), and adenomas or carcinomas (combined) (12%, 61%, 65%, and 75%) of the clitoral gland were significantly greater in almost all dosed groups than in controls. Bilateral neoplasms of the preputial and clitoral glands occurred in dosed groups of rats. In the oral cavity, squamous papillomas (2%, 16%, 13%, and 15%) and squamous papillomas or squamous cell carcinomas (combined) (2%, 18%, 13%, and 18%) of the palate or tongue in males occurred with significant positive trends; the incidences in dosed males were significantly greater than those in controls. On the skin, a spectrum of epithelial neoplasms of the skin occurred at markedly increased incidences, primarily in male rats given 3,3'-dimethoxybenzidine dihydrochloride. The incidences of basal cell adenomas (2%, 69%, 63%, and 58%), basal cell carcinomas (2%, 9%, 24%, and 28%), squamous cell papillomas (0%, 11%, 9%, and 8%), and squamous cell carcinomas (0%, 20%, 32%, and 35%) in males occurred with significant positive trends; except for basal cell carcinomas in low dose males, the incidences in the dosed groups were significantly greater than those in the controls. The incidence of basal cell adenomas or carcinomas (combined) (0%, 9%, 4%, and 3%) in low dose female rats was significantly greater than that in controls. In mammary glands, adenocarcinomas in female rats occurred with a significant positive trend; the incidences in the mid and high dose groups were significantly greater than that in the controls (2%, 4%, 19%, and 33%). To note, the incidence of adenocarcinomas in high dose female rats was four times the highest observed historical incidence in untreated control female F344/N rats.  </t>
  </si>
  <si>
    <t>National Toxicology Program. (1990). NTP Toxicology and Carcinogenesis Studies of 3,3'-Dimethoxybenzidine Dihydrochloride (CAS No. 20325-40-0) in F344/N Rats (Drinking Water Studies). National Toxicology Program technical report series, 372, 1-201. Available from NTP at https://ntp.niehs.nih.gov/ntp/htdocs/lt_rpts/tr372.pdf</t>
  </si>
  <si>
    <t>2429-74-5</t>
  </si>
  <si>
    <t>CI Direct Blue 15</t>
  </si>
  <si>
    <t>Tetrasodium;(3Z)-5-amino-3-[[4-[4-[(2Z)-2-(8-amino-1-oxo-3,6-disulfonatonaphthalen-2-ylidene)hydrazinyl]-3-methoxyphenyl]-2-methoxyphenyl]hydrazinylidene]-4-oxonaphthalene-2,7-disulfonate</t>
  </si>
  <si>
    <t>C34H24N6Na4O16S4</t>
  </si>
  <si>
    <t>COC1=C(C=CC(=C1)C2=CC(=C(C=C2)N/N=C\3/C(=O)C4=C(C=C(C=C4C=C3S(=O)(=O)[O-])S(=O)(=O)[O-])N)OC)N/N=C\5/C(=O)C6=C(C=C(C=C6C=C5S(=O)(=O)[O-])S(=O)(=O)[O-])N.[Na+].[Na+].[Na+].[Na+]</t>
  </si>
  <si>
    <t>1N,2N,3N,4Y,5aY,6N,7N,9N,10N,23N,29Y,33N,34N,35N,47a(ii)Y. Biphenyl cleavage product: 1 to 43c(ii)Y(Class V). Sulfonate fragment: 1 to 47bY(Class I)</t>
  </si>
  <si>
    <t>0, 630, 1,250, or 2,500 ppm in the drinking water estimated to be 0, 45, 90, or 215 mg/kg bw/day for males and 0, 50, 100, or 200 mg/kg bw/day for females</t>
  </si>
  <si>
    <t xml:space="preserve">The studies were terminated at 22 months due to excessive mortality associated with chemical-related neoplasia. Survival was significantly decreased in both sexes at all dose levels. 19% lower body weight in high dose males and 9% lower body weight in all dose females and mid dose males.  General pallor and emaciation were also noted in treated animals. There was clear evidenceof carcinogenic activity of C.I. Direct Blue 15 in male F344/N rats, as indicated by benign and malignant neoplasms of the skin, Zymbal's gland, preputial gland, liver, oral cavity, and small and large intestine. Increased incidences of mono-nuclear cell leukemia and neoplasms of the brain may have been related to chemical administration. There was clear evidence of carcinogenic activity of in female '344/N rats, as indicated by benign and malignant neoplasms of the skin, Zymbal's gland, clitoral gland, liver, oral cavity, small and large intestine, and uterus, and by mononuclear cell leukemia. In the skin, the incidences of basal cell adenomas (4%, 23%, 35%, and 52%), basal cell carcinomas (0%, 6%, 6%, and 20%), and basal cell adenomas or carcinomas (combined) (45, 26%, 42%, and 56%) were moderately increased in low dose males and markedly increased in mid- and high-dose males. There was no increase in the incidence of basal cell neoplasms in treated females. Several sebaceous gland adenomas occurred in treated males, but not in control males; the incidence of this lesion was significantly increased in the mid- and high-dose groups (0%, 3%, 11%, and 6%). The incidence of squamous cell papilloma was significantly increased in high-dose males (4%, 9%, 8%, and 16%) and mid and high dose females (0%, 6%, 8%, and 105), while the incidence of squamous cell carcinoma was significantly increased in mid- and high dose males only (0%, 35, 11%, and 26%). The incidence of squamous cell papilloma or squamous cell carcinoma (combined) was significantly increased in the mid and high dose groups of each sex. (M: 4%, 115, 17%, and 38%; F: 0%, 6%, 9%, and 10%). In the Zymbal's glands, the incidence of Zymbal's gland neoplasms was markedly increased in treated male and female rats. The incidence of adenomas or carcinomas (combined) was significantly increased in all treated groups of males and females (M: 2%, 14%, 15%, and 40%; F: 0%, 11%, 17%, and 34%). Other nonneoplastic changes included focal hyperplasia of the glandular cells, squamous focal hyperplasia of the squamous epithelium lining glandular ducts, and dilatation of ducts. In the clitoral glands, there was a marked treatment-related increase in the incidence of clitoral gland neoplasms in female rats. The incidence of clitoral gland adenomas or carcinomas (combined) was significantly increased in all treated female groups (14%, 35%, 38%, and 54%), and many treated females developed bilateral adenomas or carcinomas. In the preputial glands, the incidence of adenomas or carcinomas (combined) was significantly increased only in the mid-dose male group (16%, 14%, 36%, and 19%). The incidences of nonneoplastic changes of the clitoral or preputial glands were higher in treated rats than in controls, too. In the hematopoietic system, the incidence of mononuclear cell leukemia was significantly increased in all treated male and female groups (M: 34%, 54%, 43%, and 40%; F: 14%, 37%, 42%, and 30%). The incidence in the high dose groups was somewhat less than that in the mid-dose groups, perhaps because of the reduced survival and competing risks from other fatal neoplasms. In the liver, the incidence of neoplastic nodules or hepatocellular carcinoma (combined) (M: 0%, 17%, 14%, and 22%; F: 0%, 0%, 3%, and 10%) was significantly increased in all treated male groups and in the high dose female group. A variety of statistically significant nonneoplastic liver lesions were also present in treated male and female rats, including eosinophilic foci, hematopoietic cell proliferation, regeneration, and cystic degeneration. In the oral cavity, the incidence of squamous cell papilloma or carcinoma (combined) of the oral cavity was substantially increased in treated males and females (M: 25, 29%, 37%, and 34%; F: 4%, 11%, 29%, and 30%). Hyperplasia of the epithelium of the palate was also seen in two low-dose and four mid-dose female rats, and hyperplasia of the tongue was seen in one high dose female rat. A few adenocarcinomas of the small intestine occurred in male and female rats treated with C.I. Direct Blue 15, and a single adenomatous polyp was seen in one low dose male rat. These neoplasms occur rarely in untreated F344/N rats. In the large intestine, the incidences of adenomatous polyp (0%, 3%, 3%, and 10%), adenocarcinoma (0%, 0%, 6%, and 6%), and adenomatous polyp or adenocarcinoma (combined) (0%, 3%, 9%, and 16%) were significantly increased in the high dose male group. In the uterus, uterine epithelial neoplasms occurred with somewhat higher incidence in treated females than in controls. Also, the incidence of adenoma or adenocarcinoma (combined) in the high dose group was significantly increased (2%, 0%, 2%, and 8%) and exceeded the range of historical control values for untreated female F344/N rats from NTP 2-year studies. In the brain, malignant astrocytomas in treated animals may have been associated with the administration of C.I. Direct Blue 15. In the spleen, hematopoietic cell proliferation occurred with increased incidence in the spleens of treated male and female rats and was considered to be secondary to the inflammation associated with the neoplasms in treated rats. Similarly, in the bone marrow, the incidence of hyperplasia was markedly increased in treated male rats. </t>
  </si>
  <si>
    <t>National Toxicology Program (1992). NTP Toxicology and Carcinogenesis Studies of C.I. Direct Blue 15 (CAS No. 2429-74-5) in F344 Rats (Drinking Water Studies). National Toxicology Program technical report series, 397, 1–245. Available from NTP at https://ntp.niehs.nih.gov/ntp/htdocs/lt_rpts/tr397.pdf</t>
  </si>
  <si>
    <t>117831-28-4</t>
  </si>
  <si>
    <t>AαC acetate</t>
  </si>
  <si>
    <t>A-alpha-C acetate; 2-Amino-9H-pyrido[2,3-b]indole; 9H-pyrido[2,3-b]indol-2-amine; 9H-pyrido[2,3-b]indol-2-amine acetate</t>
  </si>
  <si>
    <t>C13H13N3O2</t>
  </si>
  <si>
    <t>CC(=O)O.C1=CC=C2C(=C1)C3=C(N2)N=C(C=C3)N</t>
  </si>
  <si>
    <t>0 or 0.08% corresponding to approximately 0 or 120 mg/kg bw/day</t>
  </si>
  <si>
    <t>At 0.08%, 16% of males had hepatocellular adenoma, 24% had hepatocellular carcinoma, 5% had hemangioendothelioma, 45% had hemangioendothelial sarcoma vs 0% of controls. In females, 9% had hepatocellular adenoma, 88% had hepatocellular carcinoma, and 18% had hemangioendothelial sarcoma vs 0% of controls.</t>
  </si>
  <si>
    <t xml:space="preserve">Ohgaki, H., Matsukura, N., Morino, K., Kawachi, T., Sugimura, T., &amp; Takayama, S. (1984). Carcinogenicity in mice of mutagenic compounds from glutamic acid and soybean globulin pyrolysates. Carcinogenesis, 5(6), 815-819. </t>
  </si>
  <si>
    <t>86-30-6</t>
  </si>
  <si>
    <t>N-Nitrosodiphenylamine</t>
  </si>
  <si>
    <t>C12H10N2O</t>
  </si>
  <si>
    <t>N(=O)N(C1=CC=CC=C1)C1=CC=CC=C1</t>
  </si>
  <si>
    <t>0, 1000, or 4000 ppm corresponding to approximately 0, 50, or 200 mg/kg bw/day.</t>
  </si>
  <si>
    <t xml:space="preserve">Mean body weights of dosed male and female rats were lower than those of corresponding controls, and were dose related throughout the bioassay for the males, but only sometime following week 40 for the females. Corneal opacity occurred at higher incidences in high-dose males (15/50) and low-dose females (16/50) than in corresponding control males (0/20) and control females (1/20) and may have been related to the administration of the test chemical. In females significant dose related increase in mortality was noted. 36% of the high dose males and 82% of high dose females had transitional cell carcinoma (in urinary bladder) (vs 0 for controls) and 13% of high dose males and 14% of high dose females and 4% of low dose males and 8% of low dose females had epithelial hyperplasia (vs ) for controls). A second type of tumor, fibroma of the subcutis and skin, was observed at a higher frequency in the male high-dose group (10/45) than in the male low-dose group (1/46), in the male controls (1/19), or in any of the female groups. Note: Smith-Simon (1993) placed the LOAEL at 50 mg/kg bw/day. EPA: EPA concluded the low dose to be the NOAEL because at this dose level, body weight changes at this dose were only 5-7%, the incidence of bladder hyperplasia was 4-8%, and the lack of dose-response in corneal opacities suggested that the observed opacities were not chemical-related. But then on pg. 13 of the pdf, EPA stated "The low dose was considered a minimal LOAEL for bladder epithelial hyperplasia in male and female rats."and there was a lot of discussions about the bladder lesions being preneoplastic. </t>
  </si>
  <si>
    <t xml:space="preserve">National Cancer Institute Carcinogenesis Technical Report Series No 164 (TR164), 1079. Bioassay of N-Nitrosodiphenylamine for Possible Carcinogenicity NCI-CG-TR-164. Available from NTP at http://ntp.niehs.nih.gov/ntp/htdocs/lt_rpts/tr164.pdf. References for NOAEL conclusion: Smith-Simon, C. (1993). Toxicological profile for N-nitrosodiphenylamine at https://stacks.cdc.gov/view/cdc/6181/cdc_6181_DS1.pdf and from EPA (2007) Provisional Peer Reviewed Toxicity Values for N-Nitrosodiphenylamine at https://cfpub.epa.gov/ncea/pprtv/documents/Nitrosodiphenylaminen.pdf </t>
  </si>
  <si>
    <t>597-25-1</t>
  </si>
  <si>
    <t>Dimethyl morpholinophosphoramidate</t>
  </si>
  <si>
    <t xml:space="preserve">DMMPA; Dimethyl morpholinophosphonate; Dimethyl 4-morpholinylphosphonate; 4-Dimethoxyphosphorylmorpholine
</t>
  </si>
  <si>
    <t>C6H14NO4P</t>
  </si>
  <si>
    <t>O1CCN(CC1)P(OC)(OC)=O</t>
  </si>
  <si>
    <t xml:space="preserve">0, 150, 300, or 600 mg/kg bw 5 days/week. Dosing schedule (5/7) adjusted dose levels are 0, 107, 214, or 429 mg/kg bw/day
</t>
  </si>
  <si>
    <t>Multiple (leukemia)</t>
  </si>
  <si>
    <t xml:space="preserve">The survival of high dose male (22/50) and female (24/50) rats was reduced (P&lt;0.025) relative to that of the male (37/50) and female (36/50) vehicle controls. Survival of the mid dose males was marginally reduced. Mean body weights were less than 10% lower in the mid dose and high dose male rats and in the high dose female rats than in the vehicle controls. Liver: Angiectasis was observed at increased incidences in dosed male rats. Liver enlargement was also observed in the 2-year studies. The enlargement was not accompanied by histopathologic changes, although there was a greater incidence of hepatic angiectasis in the dosed male rats (but not in the dosed female rats). Because the liver is the major site of degradation and detoxification of foreign substances, the liver enlargement observed in the dosed rats may be related to the induction of metabolizing enzymes. Mononuclear cell leukemia in male and female rats occurred with a significant positive trend, and the incidences in the high dose groups were significantly greater than those in the vehicle controls. Mineralization of the renal papilla was observed at increased incidences in dosed male rats, particularly in the low dose group. </t>
  </si>
  <si>
    <t xml:space="preserve">National Toxicology Program. (1986). NTP Toxicology and Carcinogenesis Studies of Dimethyl Morpholinophosphoramidate (CAS No. 597-25-1) in F344/N Rats and B6C3F1 Mice (Gavage Studies). National Toxicology Program technical report series, 298, 1-186. Available from NTP at http://ntp.niehs.nih.gov/ntp/htdocs/lt_rpts/tr298.pdf
</t>
  </si>
  <si>
    <t>126-72-7</t>
  </si>
  <si>
    <t xml:space="preserve">Tris(2,3-dibromopropyl) phosphate </t>
  </si>
  <si>
    <t>Anfram 3PB; Flacavon R; TDBPP; TBP</t>
  </si>
  <si>
    <t>C9H15Br6O4P</t>
  </si>
  <si>
    <t>C(C(CBr)Br)OP(=O)(OCC(CBr)Br)OCC(CBr)Br</t>
  </si>
  <si>
    <t>0, 50, or 100 ppm. 100 ppm was initially approximated to be 5 mg/kg bw/day but NCI estimated the time-weighted average to be around 4 mg/kg bw/day.</t>
  </si>
  <si>
    <t>Renal tubular-cell adenomas were seen in 26/54 (48 percent) low dose and 26/54 (48 percent) high dose males, and in 4/54 (7 percent) low dose and 10/54 (19 percent) high dose females but no tumors of the renal tubular epithelium were found in either male or female controls. In 6/54 (11 percent) high dose males and 35/54 (65 percent) high dose females, a few tubular cells were slightly enlarged and showed nuclear dysplasia consisting of nuclear enlargement, chromatin clumping, and parachromatin clearing. These lesions were not observed in the control or low dose groups.</t>
  </si>
  <si>
    <t xml:space="preserve">National Cancer Institute Carcinogenesis Technical Report Series No. 76, 1978. Bioassay of Tris(2,3-dibromopropyl)phosphate for Possible Carcinogenicity CAS No. 126-72-7, NCI-CG-Tr-76. Available from NTP at https://ntp.niehs.nih.gov/ntp/htdocs/lt_rpts/tr076.pdf </t>
  </si>
  <si>
    <t>630-20-6</t>
  </si>
  <si>
    <t>1,1,1,2-Tetrachloroethane</t>
  </si>
  <si>
    <t>Ethane, 1,1,1,2-tetrachloro-</t>
  </si>
  <si>
    <t>ClCC(Cl)(Cl)Cl</t>
  </si>
  <si>
    <t>0, 125, or 250 mg/kg bw 5 days a week for 103 weeks. Dosing schedule (5/7) adjusted dose levels are 0, 89.3, or 179 mg/kg bw/day.</t>
  </si>
  <si>
    <t>During weeks 44-103, signs of CNS effects, inactivity, and incoordination were observed in high-dose rats of both sexes. A statistically significant reduction in survival in high-dose males occurred. Male rats showed treatment-related increased incidences of mineralization of the kidneys (control 12/48, low dose 19/50, high dose 26/48). Hepatic clear cell changes in female rats were also increased in a dose-related manner (0/48 control, 3/49 low dose, 9/44 high dose). The low dose, 125 mg/kg/day, was considered the LOAEL.</t>
  </si>
  <si>
    <t>National Toxicology Program. Carcinogenesis Studies of 1,1,1,2-Tetrachloroethane (CAS: 630-20-6) in F344/N Rats and B6C3F1 Mice (Gavage Studies). Natl Toxicol Program Tech Rep Ser. 1983 May;237:1-146. PMID: 12778199. Available from NTP at https://ntp.niehs.nih.gov/publications/reports/tr/200s/tr237/</t>
  </si>
  <si>
    <t>13552-44-8</t>
  </si>
  <si>
    <t>4,4'-Methylenedianiline dihydrochloride</t>
  </si>
  <si>
    <t>4-[(4-Aminophenyl)methyl]aniline;dihydrochloride</t>
  </si>
  <si>
    <t>C13H16Cl2N2</t>
  </si>
  <si>
    <t>C1=CC(=CC=C1CC2=CC=C(C=C2)N)N.Cl.Cl</t>
  </si>
  <si>
    <t>1N,2N,3N,4Y,5bY,6N,7N,9N,10N,23N,29Y,33N,34N,35bY,36cY,41N,42N,43c(ii)Y</t>
  </si>
  <si>
    <t>0, 150, or 300 ppm in the drinking water corresponding to, 0, 9, or 16 mg/kg bw/day for males and 0, 10, or 19 mg/kg bw/day for females</t>
  </si>
  <si>
    <t xml:space="preserve">Mean body weight was reduced in high dose female rats. In male rats, follicular cell carcinomas occurred with a statistically significant positive trend, and the incidence in the high dose group was significantly higher than those in the controls (0%, 0%, and 15%). Follicular cell adenomas were increased in dosed groups relative to controls, but none of the results of statistical tests were significant (2%, 9%, and 6%). The combination of follicular cell adenoma or carcinoma was significantly elevated in high dose male rats (2%, 9%, and 21%). In female rats, follicular cell adenomas were observed with a statistically significant positive trend. The incidence of follicular cell adenoma in the high dose group was significantly higher than that in the controls (0%, 4%, and 35%). C-cell adenomas of the thyroid occurred in female rats, but not in male rats, with a statistically significant positive trend. The incidences in the high dose group were significantly higher than those in the controls (0%, 6%, and 13%). In the liver, nonneoplastic lesions, observed at higher incidences in dosed males than in controls, included unspecified dilatation (2%, 12%, and 20%) fatty metamorphosis (28%, 56%, and 66%) and focal cellular change (28%, 76%, and 72%). In female rats, both fatty metamorphosis (14%, 40%, and 22%) and focal cellular change (10%, 34%, and 20%) were also elevated in dosed groups versus controls. Neoplastic nodules in male rats occurred with a statistically significant positive trend and the incidences were significantly higher in the low dose and high dose groups than in the controls (2%, 24%, and 50%). The incidences of neoplastic nodules in dosed female rats were higher than those in the controls, but the increases were not statistically significant (8%, 16%, and 16%). A bile duct adenoma was found in one high dose male rat; this tumor has not been previously diagnosed in control male F344/N rats. Transitional cell papillomas were found in 2/50 (4%) low dose and 1/50 (2%) high dose female rats; this tumor has only been observed 3 of 3,644 untreated control female rats in the bioassay program. In the ovary, granulosa cell tumors were found in 2/50 high dose females and 3/50 low dose females. A granulosa cell carcinoma was found in a fourth low dose female. No granulosa cell tumors were identified in the controls. In the kidneys of male rats, mineralization was observed in increased incidences in high dose males when compared to controls (18%, 20%, and 38%). NOte: ECHA: NOAEL of 100 ppm for the 13-week study. 100 ppm is equal to 7.1 mg/kg bw/day in males and 7.5 mg/kg bw/day in females. </t>
  </si>
  <si>
    <t xml:space="preserve">National Toxicology Program (1983). NTP Carcinogenesis Studies of 4,4'-Methylenedianiline Dihydrochloride (CAS No. 13552-44-8) in F344/N Rats and B6C3F1 Mice (Drinking Water Studies). National Toxicology Program technical report series, 248, 1–182. Available from NTP at  https://ntp.niehs.nih.gov/ntp/htdocs/lt_rpts/tr248.pdf  </t>
  </si>
  <si>
    <t>20265-96-7</t>
  </si>
  <si>
    <t>p-Chloroaniline hydrochloride</t>
  </si>
  <si>
    <t>4-Chloroaniline hydrochloride; 4-Chlorobenzeneamine hydrochloride; 4-Chloroaniline;hydrochloride</t>
  </si>
  <si>
    <t>ClC1=CC=C(N)C=C1.Cl</t>
  </si>
  <si>
    <t>1N,2N,3N,4Y,5bY,6N,7aY,8N,33N,34N,35aY,38N,39N,40N,41N,42N,43N,44a(ii)Y</t>
  </si>
  <si>
    <t xml:space="preserve">0, 2, 6, or 18 mg/kg bw/day by gavage 5 days/week for 103 weeks. Dosing schedule (5/7) adjusted dose levels are 0, 1.4, 4.3, or 13 mg/kg bw/day.
</t>
  </si>
  <si>
    <t>The high dose group at various intervals showed mild hemolytic anemia. Significant dose-related increases in methemoglobin at all dose levels were noted. Mid and high dose male rats and high dose female rats had blue extremities indicative of cyanosis. The data suggest direct hematologic effects of p-chloroaniline are transient. Fibrosis of the spleen was increased in dosed male and high dose female rats (male: vehicle control, 3/49; low dose, 11/50; mid dose, 12/50; high dose, 41/50; female: 1/50; 2/50; 3/50; 42/50). Cellular infiltration of lipocytes (fatty metaplasia) was observed in the spleen at increased incidences in high dose rats (control, 0/49; low dose, 0/50; mid dose, 0/50; high dose, 24/50; female: 0/50; 0/50; 0/50; 11/50). The incidence of uncommon sarcomas of the spleen in high dose male rats was significantly greater than that in the vehicle controls. Adrenal medullary hyperplasia was observed at an increased incidence in high dose female rats (8%, 8%, 14%, and 48%). Marginally increased incidences of pheochromocytomas were seen in high dose male rats (275, 29%, 29%, and 51%). In rats, compound-related nonneoplastic lesions were seen histopathologically in the bone marrow, spleen, and liver. These lesions included bone marrow hyperplasia, hepatic hemosiderosis, and splenic fibrosis and suggest compound-related effects on the hematopoietic system in general, the erythropoietic system specifically, and mesenchymal cells in the spleen. Femoral hyperplasia was observed at increased incidences in high dose male and mid and high dose female rats (male: vehicle control, 26/49; low dose, 36/50; mid dose,
35/49; high dose, 46/50; female: 11/50; 12/48; 21/50; 37/47). Femoral reticular cell hyperplasia was observed at increased incidences in mid and high dose female rats (male: 0/49; 0/50; 3/49; 0/50; female: 1/50; 2/48; 7/50; 7/47).</t>
  </si>
  <si>
    <t xml:space="preserve">National Toxicology Program. (1989). NTP Toxicology and Carcinogenesis Studies of Para-Chloroaniline Hydrochloride (CAS No. 20265-96-7) in F344/N Rats and B6C3F1 Mice (Gavage Studies). National Toxicology Program technical report series, 351, 1-256. Available from NTP at https://ntp.niehs.nih.gov/ntp/htdocs/lt_rpts/tr351.pdf
</t>
  </si>
  <si>
    <t>55566-30-8</t>
  </si>
  <si>
    <t>Tetrakis(hydroxymethyl)phosphonium sulfate</t>
  </si>
  <si>
    <t>Retardol S; Pyroset TKO; THPS (MW: 406.28, but has two phosphonium subunits)</t>
  </si>
  <si>
    <t>C8H24O12P2S</t>
  </si>
  <si>
    <t>C(O)[P+](CO)(CO)CO.C(O)[P+](CO)(CO)CO.[O-]S(=O)(=O)[O-]</t>
  </si>
  <si>
    <t>0, 5, or 10 mg/kg 5 times a week. Dosing schedule (5/7) adjusted dose levels: 0, 4, or 7.1 mg/kg bw/day.</t>
  </si>
  <si>
    <t>The survival of both the male low dose (after week 102) and high dose (after week 67) groups was significantly lower than that of the vehicle controls. Liver: Cytoplasmic vacuolization was observed at increased incidences in dosed male and female rats; the incidence of cystic degeneration was increased in dosed male rats. In female rats, endometrial stromal polyps in female rats occurred with a significant positive trend, and the incidence in the high dose group was significantly greater than that in the vehicle controls.</t>
  </si>
  <si>
    <t>62-75-9</t>
  </si>
  <si>
    <t>Dimethylnitrosamine</t>
  </si>
  <si>
    <t>N-Nitrosodimethylamine; N,N-dimethylnitrous amide; DMN; DMNA</t>
  </si>
  <si>
    <t>CN(C)N=O</t>
  </si>
  <si>
    <t>Porton</t>
  </si>
  <si>
    <t>0, 2, 5, 10, 20, or 50 ppm for lifetime. An additional group of rats received 5 ppm for 52 weeks only and then returned to normal diet. These levels correspond to 0, 0.1, 0.25, 0.5, 1.0, or 2.5 mg/kg bw/day.</t>
  </si>
  <si>
    <t>Liver (carcinogen)</t>
  </si>
  <si>
    <t>Large hepatic parenchymal cells with prominent nuclei were found in the livers of rats receiving 50 and 20 ppm DMN both in the non-tumorous parts of livers with tumors and in those livers without tumors. Cyst agglomerates were often recognizable to the naked eye and measured up to 2 cm in diameter. Of the 88 rats that received 5 or 10 ppm DMN, 19 had cyst agglomerates but only 3 had liver tumors as well; on the other hand of the 9 rats with tumors, only 3 also had cystic agglomerates. Thus, these lesions, while associated with an exposure to DMN, seem to develop independently. Hyperplastic nodules were seen in 9 rats and in 7 there were also frank liver tumors. Frank hepatomas were seen in 36 rats and the incidence was clearly dose-dependent in spite of the fact that animals on the lower doses lived longer. Of the tumors, 33 were carcinomas of the trabecular or anaplastic type. Hemorrhage and areas of necrosis were common, and metastases were found in the lungs of 11 rats. In three rats, the tumors were spindle cell sarcomas with hemorrhage and necrosis but no metastases were found. In addition to the inflammatory changes and associated bronchiectasis and liver tumor metastases, a benign primary tumor was found in 4 rats on 2 or 5 ppm DMN. While the incidence of liver tumours falls rapidly when the dietary concentration of DMN is reduced from 50 to 5 ppm a single rat on 2 pppm developed a liver tumour so that a no-effect level has not been established. NOEL was estimated to be between 1-2 ppm (Preussmann, 1977).</t>
  </si>
  <si>
    <t>Terracini, 1967 and Preussmann, 1977</t>
  </si>
  <si>
    <t>Terracini, B., Magee, P. N., &amp; Barnes, J. M. (1967). Hepatic pathology in rats on low dietary levels of dimethylnitrosamine. British journal of cancer, 21(3), 559. &amp; Preussmann, R., Schmähl, D., &amp; Eisenbrand, G. (1977). Carcinogenicity of N-nitrosopyrrolidine: Dose-response study in rats. Zeitschrift für Krebsforschung und Klinische Onkologie, 90(2), 161-166.</t>
  </si>
  <si>
    <t>53123-88-9</t>
  </si>
  <si>
    <t>Rapamycin</t>
  </si>
  <si>
    <t>Sirolimus; (1R,9S,12S,15R,16E,18R,19R,21R,23S,24E,26E,28E,30S,32S,35R)-1,18-dihydroxy-12-[(2R)-1-[(1S,3R,4R)-4-hydroxy-3-methoxycyclohexyl]propan-2-yl]-19,30-dimethoxy-15,17,21,23,29,35-hexamethyl-11,36-dioxa-4-azatricyclo[30.3.1.04,9]hexatriaconta-16,24,26,28-tetraene-2,3,10,14,20-pentone</t>
  </si>
  <si>
    <t>C51H79NO13</t>
  </si>
  <si>
    <t>CC1CCC2CC(C(=CC=CC=CC(CC(C(=O)C(C(C(=CC(C(=O)CC(OC(=O)C3CCCCN3C(=O)C(=O)C1(O2)O)C(C)CC4CCC(C(C4)OC)O)C)C)O)OC)C)C)C)OC</t>
  </si>
  <si>
    <t>Charles River CD VAF</t>
  </si>
  <si>
    <t>0, 0.05, 0.1, or 0.2 mg/kg bw/day daily for 104 to 106 weeks</t>
  </si>
  <si>
    <t>Clinical observations related to rapamycin included opacity of the eyes in males at the mid and high dose, thin appearance in males at the mid and high dose, lameness likely due to loss of bone density in males, and decubital ulcers in female rats. Urinary and reproductive tract inflammation results in early death 2/76 controls, 3/36 low dose, 4/27 mid dose, and 9/35 high dose rats. Histiocytic sarcomas were considered the cause of death in one male at 0.1 mg/kg bw/day and three males at 0.2 mg/kg bw/day. The incidence of histiocytic sarcomas falls within the then current historical range. Body weight gain was reduced by more than 10% in the 0.1 and 0.2 mg/kg bw/day males and by 10% in females given 0.2 mg/kg bw/day. Gross pathologic lesions for all males included opacity of the eyes (15, 37, and 43% incidence rats for the 0.05, 0.1, and 0.2 mg/kg dose levels), hydronephrosis (21% incidence at controls vs 28 and 26% for the 0.1 and 0.2 mg/kg dose levels), enlarged livers at the 0.2 mg/kg dose level, discolored lungs at the 0.1 and 0.2 mg/kg dose levels, small prostates and seminal vesicles at the 0.1 and 0.2 mg/kg dose levels, and small thymus’ at the 0.1 and 0.2 mg/kg dose levels. In females, marginally elevated incidences of discolored and enlarged adrenal cortexes were noted at the 0.2 mg/kg dose level. Opacity of the eyes was also noted in females from the 0.1 and 0.2 mg/kg dose levels; however, the incidence rates were much less than observed in males. Alveolar macrophage infiltration was observed in lungs as clusters or degenerate sheets from both male and female rats at each dose level. The immunosuppressive activity of rapamycin resulted in lymphoid atrophy in the spleen of males and the mesenteric and cervical lymph nodes from both sexes at all dose levels. The sponsor attributed the ocular effects to the diabetic condition caused by rapamycin. In males, effects to the urogenital tract were seen in males and included the following: tubular cell degeneration, arterial mineralization, interstitial cell hyperplasia in the testes, atrophy in the prostate and seminal vesicle, hyperspermia in the epididymides, cystitis and epithelial hyperplasia in the bladder, and elevated rates of pyelitis and pelvic cell hyperplasia in the kidneys. Testicular interstitial cell adenomas were statistically significant by trend analysis and the incidence rate for the 0.2 mg/kg bw/day group was statistically difference from controls. In females, galactocele in the mammary glands and ulcers on the feet were reported.</t>
  </si>
  <si>
    <t xml:space="preserve">Unknown, n.d. Two year oral (gavage) carcinogenicity study in rats, GTR 32266. Available from FDA (1999), Center for Drug Evaluation and Research. Application Number: 021083. Pharmacology Reviews at https://www.accessdata.fda.gov/drugsatfda_docs/nda/99/21083A_Rapamune_phrmr_P1.pdf, https://www.accessdata.fda.gov/drugsatfda_docs/nda/99/21083A_Rapamune_phrmr_P2.pdfa, and https://www.accessdata.fda.gov/drugsatfda_docs/nda/99/21083A_Rapamune_phrmr_P3.pdf </t>
  </si>
  <si>
    <t>303-34-4</t>
  </si>
  <si>
    <t>Lasiocarpine</t>
  </si>
  <si>
    <t>Europine 7-angelate; [(7S,8R)-7-[(Z)-2-methylbut-2-enoyl]oxy-5,6,7,8-tetrahydro-3H-pyrrolizin-1-yl]methyl (2S)-2,3-dihydroxy-2-[(1S)-1-methoxyethyl]-3-methylbutanoate</t>
  </si>
  <si>
    <t>C21H33NO7</t>
  </si>
  <si>
    <t>CC=C(C)C(=O)OC1CCN2C1C(=CC2)COC(=O)C(C(C)OC)(C(C)(C)O)O</t>
  </si>
  <si>
    <t>0, 7, 15, or 30 ppm corresponding to approximately 0, 0.35, 0.75, or 1.5 mg/kg bw/day</t>
  </si>
  <si>
    <t>Mean body weights of the high-dose male and female rats were lower than those of the control, while weights of the mid-dose rats were lower only during the second year. There was a positive dose-related trend in mortality for both sexes including the lowest dose. In male rats, there was a positive dose-related trend in the incidence of angiosarcoma of the liver; furthermore, the incidences in the mid-and high-dose groups, but not that in the low-dose, were significantly higher than that in the controls. In females, the incidences in both the low-and mid-dose groups, but not that in the high-dose, were significantly higher than that in the controls. For the angiosarcomas in females, the inverse dose relationship can most likely be explained by the increased deaths in the high-dose females compared with the controls and low-dose females, too. In both male and female rats, there was a positive dose-related trend in the combined incidence of hepatocellular carcinoma and adenoma of the liver; furthermore, the combined incidence of these tumors in the highdose females, but not those in the low-and mid-dose, was significantly higher than that in the controls. The combined incidence of lymphoma or leukemia was significant in both the low-and mid-dose female groups, but not in the high-dose group, perhaps because of the early deaths in this group.</t>
  </si>
  <si>
    <t>National Cancer Institute, Carcinogenesis Technical Report Series No. 39, 1978: Bioassay of Lasiocarpine for Possible Carcinogenicity CAS No. 303-34-4, NCI-CG-TR-39. Available from NTP at http://ntp.niehs.nih.gov/ntp/htdocs/lt_rpts/tr039.pdf</t>
  </si>
  <si>
    <t>96-18-4</t>
  </si>
  <si>
    <t>1,2,3-Trichloropropane</t>
  </si>
  <si>
    <t>Trichlorohydrin</t>
  </si>
  <si>
    <t>C(C(CCl)Cl)Cl</t>
  </si>
  <si>
    <t>0, 3, 10, or 30 mg/kg bw 5 days/week. Dosing schedule (5/7) adjusted dose levels are 0, 2, 7.1, or 21 mg/kg bw/day for up to 104 weeks. High dose sacrificed at week 67 (females) and week 77 (males) due to high mortality.</t>
  </si>
  <si>
    <t>Due to high mortality in rats receiving 30 mg/kg at the interim evaluation, the remaining survivors in that group were sacrificed at week 67 (females) and week 77 (males). Survival rates were statistically significantly reduced (p &lt; 0.001) in rats that received 10 or 30 mg/kg-day 1,2,3-trichloropropane. The mortality in rats was attributed to cancer associated with chemical exposure. The mean body weights of the high-dose males and females appeared lower than the control rat body weights. Statistically significant increases in absolute liver weights were observed in male and female rats exposed for 15 months to doses of ≥3 mg/kg. Mean relative liver weights were significantly increased by 15 and 28% in male rats that received doses of 10 or 30 mg/kg, respectively, when compared with controls. Mean relative liver weights in female rats that received doses of 10 or 30 mg/kg were increased 12 and 40%, respectively. Absolute liver weights were significantly increased by 10, 18, and 28% in male rats and 14, 16, and 34% in female rats that received doses of 3, 10, and 30 mg/kg, respectively. Statistically significant increases in absolute right kidney weights were observed in male rats exposed for 15 months to doses of ≥3 mg/kg and female rats exposed to doses of ≥10 mg/kg. Mean relative kidney weights in males from these treatment groups were increased by 4, 10 and 29%, respectively. Mean relative kidney weights of females in the 10 and 30 mg/kg treatment groups were increased by 8 and 31%. Absolute kidney weights were significantly increased by 8, 12, and 30% in male rats that received doses of 3, 10, and 30 mg/kg, and significantly increased by 11 and 24% in female rats that received doses of 10 and 30 mg/kg. The data for clinical chemistry parameters was sporadic, with ALT and 5'-nucleotidase levels statistically significantly decreased 31 and 13%, respectively, in males that received 30 mg/kg. Treatment-related effects were detected among the hematological parameters in rats; however, the effects were not considered to be biologically relevant. Rats that received 30 mg/kg displayed mean hematocrit values that were statistically significantly decreased by 5 and 7% for males and females, respectively, when compared with controls. The mean hemoglobin concentration was decreased by 4% in male rats that received either 3 or 30 mg/kg. Both males and female rats in the high dose group had statistically significantly elevated counts of leukocytes and segmented neutrophils, but not in the 10 mg/kg group. NTP stated that the decreased hematocrit may have been associated with depressed erythropoeisis or with blood loss from neoplasms in the forestomach or oral mucosa, and that the increase in leukocytes was likely due to inflammation associated with the chemical-induced neoplasms. At the 2-year evaluation, hepatocellular necrosis was observed in 1/49 and 4/52 female rats at 3 and 30 mg/kg, respectively. Hepatocellular necrosis was not observed in male rats. In addition, a dose-dependent increase in bile duct hyperplasia was observed in male rats at 30 mg/kg. Nonneoplastic effects were also observed in the forestomach, kidney, and pancreas of male and female rats at the 2-year evaluation. The incidence of basal cell and squamous hyperplasia of the forestomach was increased at 3, 10, and 30 mg/kg in both males (28/50, 13/49, and 6/52) and females (5/50, 8/49, and 7/52). A dose-dependent increase in the incidence of renal tubule hyperplasia was observed in males (1/50, 21/49, and 29/52) exposed to 3, 10, or 30 mg/kg and in females (2/47, 3/52, and 10/51) exposed to 3, 10, or 30 mg/kg. Increased severity of nephropathy was also observed in males at 10 and 30 mg/kg, with mean severity scores of 2.6 and 2.4, respectively, compared to the control and low dose, with mean severity scores of 2.0. In addition, a dose-dependent increase in acinar hyperplasia of the pancreas was observed at 3, 10, and 30 mg/kg in male (44/50, 46/49, and 48/52) and in female rats (14/49, 24/52, and 9/52). An increase in the incidence of forestomach tumors was observed in all rat treatment groups, regardless of sex. However, the incidences of forestomach neoplasms were generally higher in males than in females at the same dose levels. All male treatment groups also had increased incidence of pancreatic tumors. Male and female rats that received doses of ≥10 mg/kg had an increase in the incidence of oral cavity tumors. In each male group that received doses of ≥10 mg/kg, an increased incidence of renal tumors was observed. An increase was observed in females at both 10 and 30 mg/kg for the clitoral gland tumors and at the 10 and 30 mg/kg for mammary gland tumors. In the 30 mg/kg treatment group, an increased incidence of Zymbal’s gland tumors was observed in females and an increased incidence of preputial gland tumors was observed in males at 30 mg/kg. Forestomach tumors were described in the NTP (1993) report as follows: The masses were squamous cell papillomas or squamous cell carcinomas arising from the stratified squamous cell epithelium of the forestomach. Multiple squamous cell papillomas or carcinomas often occurred in the same rat, and in some rats, the neoplasms were so extensive that it was difficult to discern if they represented a single neoplasm or the confluent growth of multiple neoplasms. Forestomach tumors were accompanied by an increased incidence of focal hyperplasia of the stratified squamous cell epithelium. The hyperplasia, squamous cell papilloma, and squamous cell carcinoma of the forestomach were said to constitute a morphological continuum and the squamous cell papillomas and carcinomas were noted to be similar to those of the oral mucosa. EPA: The NOAEL and LOAEL for relative liver weight change in male and female rats is 3 and 10 mg/kg, respectively, while the LOAEL for absolute liver weight change in male and female rats was 3 mg/kg. The NOAEL and LOAEL for relative right kidney weight in male and female rats were 3 and 10 mg/kg, respectively, while the LOAEL for absolute right kidney weight in male rats was 3 mg/kg and the NOAEL and LOAEL in female rats were 3 and 10 mg/kg, respectively. Tumors were evident in the oral cavity, forestomach, pancreas, kidney, and Zymbal’s gland of male and female rats, along with preputial gland tumors in males and clitoral gland and mammary gland tumors in females.</t>
  </si>
  <si>
    <t>National Toxicology Program. (1993). NTP Toxicology and Carcinogenesis of 1,2,3-Trichloropropane (CAS No. 96-18-4) in F344/N Rats and B6C3F1 Mice (Gavage Studies). National Toxicology Program technical report series, 384, 1-348. Available from NTP at https://ntp.niehs.nih.gov/ntp/htdocs/lt_rpts/tr384.pdf Reference for NEL conclusion: EPA (2009) Toxicological Review of 1,2,3-Trichloropropane at https://cfpub.epa.gov/ncea/iris/iris_documents/documents/toxreviews/0200tr.pdf</t>
  </si>
  <si>
    <t>76180-96-6</t>
  </si>
  <si>
    <t>IQ</t>
  </si>
  <si>
    <t>2-Amino-3-methylimidazo(4,5-f)quinoline; 3-Methyl-3H-imidazo[4,5-f]quinolin-2-amine; 2-Amino-3-methyl-3H-imidazo[4,5-f]quinoline</t>
  </si>
  <si>
    <t>CN1C2=C(C3=C(C=C2)N=CC=C3)N=C1N</t>
  </si>
  <si>
    <t>0 or 0.03% corresponding to approximately 0 or 15 mg/kg bw/day</t>
  </si>
  <si>
    <t>At 0.03% hepatocellular carcinomas, adenocarcinomas in the small and large intestines, and squamous cell carcinomas in the Zymbal gland and clitoral gland were observed in rats given IQ at high incidence. Squamous cell carcinomas were also observed in the skin and oral cavity. In males, 68% had hepatocellular carcinomas, 30% had adenocarcinomas in the small intestine, 63% had adenocarcinomas in the large intestine, 90% had squamous cell carcinomas in the Zymbal gland, 43% had squamous cell carcinomas in the skin, and 5% had squamous cell carcinoma in the oral cavity. In females, 45% had hepatocellular carcinomas, 3% had adenocarcinomas in the small intestine, 23% had adenocarcinomas in the large intestine, 68% had squamous cell carcinomas in the Zymbal gland, 50% had squamous cell carcinomas in the clitoral gland, 8% had squamous cell carcinomas in the skin, and 3% had squamous cell carcinoma in the oral cavity.</t>
  </si>
  <si>
    <t>Takayama et al., 1984</t>
  </si>
  <si>
    <t xml:space="preserve">Takayama, S., Nakatsuru, Y., Masuda, M., Ohgaki, H., Sato, S., &amp; Sugimura, T. (1984). Demonstration of carcinogenicity in F344 rats of 2-amino-3-methyl-imidazo [4, 5-f] quinoline from broiled sardine, fried beef and beef extract. GANN Japanese Journal of Cancer Research, 75(6), 467-470. </t>
  </si>
  <si>
    <t>6459-94-5</t>
  </si>
  <si>
    <t xml:space="preserve">C.I. Acid Red 114 </t>
  </si>
  <si>
    <t>Disodium;(8Z)-8-[[2-methyl-4-[3-methyl-4-[[4-(4-methylphenyl)sulfonyloxyphenyl]diazenyl]phenyl]phenyl]hydrazinylidene]-7-oxonaphthalene-1,3-disulfonate</t>
  </si>
  <si>
    <t>C37H28N4Na2O10S3</t>
  </si>
  <si>
    <t>CC1=CC=C(C=C1)S(=O)(=O)OC2=CC=C(C=C2)N=NC3=C(C=C(C=C3)C4=CC(=C(C=C4)NN=C5C(=O)C=CC6=CC(=CC(=C65)S(=O)(=O)[O-])S(=O)(=O)[O-])C)C.[Na+].[Na+]</t>
  </si>
  <si>
    <t>1N,2N,3N,4Y,5aY,6N,7N,9N,10N,23N,29Y,33N,34N,35N,47a(ii)Y. Biphenyl cleavage product: 1N,2N,3N,4N,6N,7N,9N,10N,23N,29Y,33N,34N,35bY,36bY,41N,42N,43c(ii)Y(Class V). Disulfonate: 1N,2N,3N,4N,6N,7N,9N,10N,23N,29Y,33N,34N,35aY,38N,39N,40N,41N,42N,43N,44N,45Y,46N,47b(Class I). Fragment with two benzene ring connected by OS(=O)2: From 1 to 45N,28N(Class II)</t>
  </si>
  <si>
    <t>0, 70, 150, or 300 ppm for males and 0, 150, 300, or 600 ppm for females. The average amount of compound consumed was 0, 4, 8, or 20 mg/kg bw/day for males and 0, 9, 20, or 70 mg/kg bw/day for females.</t>
  </si>
  <si>
    <t>The final mean body weights of males were 10% lower at 150 and 300 ppm and for females the final mean body weight of the 300 ppm group was 11% lower. NTP contributed the body weight decrease to the development of neoplastic disease in dosed animals. Female rats at 600 ppm had significantly decreased survival and a 28% lower body weight. The % survival for females in all dosed groups was significantly reduced and in males at 300 ppm. The incidences of basal cell adenomas, basal cell carcinomas, and the combined incidence of basal cell adenomas and carcinomas were moderately increased in low dose (70 ppm) males and significantly increased in mid- (150 ppm) and high- dose (300ppm) males. There was a statistically significant increase in the incidence of basal cell neoplasms in females from the low-(150 ppm) and mid-dose (300 ppm) groups. The incidence of sebaceous gland adenomas was increased in treated males and was significantly increased in the high-dose group. The combined incidences of squamous cell papilloma and squamous cell carcinoma were significantly increased in mid-and high-dose males, and in mid-dose females. Zymbal gland neoplasms were reported in 150 and 300 ppm males and all dosed females. The combined incidence of adenomas and carcinomas of the clitoral gland was significantly increased in all treated female groups. The combined incidences neoplastic nodules and hepatocellular carcinomas were significantly increased in mid-and high-dose male and female groups. A variety of nonneoplastic liver lesions, generally of minimal to mild severity, increased in incidence in treated males and females. Statistically significant increase in lung alveolar/bronchiolar adenomas or carcinomas in both sexes at 300 ppm. Other neoplastic and nonneoplastic effects also reported.</t>
  </si>
  <si>
    <t xml:space="preserve">National Toxicology Program (1991). Toxicology and Carcinogenesis Studies of C.I. Acid Red 114 (CAS No. 6459-94-5) in F344/N Rats (Drinking Water Studies). National Toxicology Program technical report series, 405, 1–236. Available from NTP at https://ntp.niehs.nih.gov/ntp/htdocs/lt_rpts/tr405.pdf </t>
  </si>
  <si>
    <t xml:space="preserve"> 930-55-2</t>
  </si>
  <si>
    <t>N-Nitrosopyrrolidine</t>
  </si>
  <si>
    <t>1-Nitrosopyrrolidine</t>
  </si>
  <si>
    <t xml:space="preserve">C4H8N2O </t>
  </si>
  <si>
    <t>C1CCN(C1)N=O</t>
  </si>
  <si>
    <t>0.3, 1, 3, or 10 mg/kg bw/day</t>
  </si>
  <si>
    <t>In the 3 higher level treatment groups, incidences of malignant tumors of 46 (10 mg/kg bw/day), 84 (3 mg/kg bw/day), and 32% (1 mg/kg bw/day) compared with 9.8% in the untreated controls were reported. A clear prevalence of malignant liver tumors (mainly hepatocellular carcinomas), with only very few tumors in other organs were reported in the 3 highest dosage groups. Contrary to these expected results no malignant liver tumors were found in the lowest dosage, however 3/60 hepatocellular adenomas were reported. The survival times for controls and the two lower dose groups do not differ much; this demonstrates the absence of a significant shortening of life span due the carcinogen treatment. The authors estimated the NOEL to be around 0.15-0.25 mg/kg bw/day.</t>
  </si>
  <si>
    <t>Preussmann et al., 1977</t>
  </si>
  <si>
    <t>Preussmann, R., Schmähl, D., &amp; Eisenbrand, G. (1977). Carcinogenicity of N-nitrosopyrrolidine: Dose-response study in rats. Zeitschrift für Krebsforschung und Klinische Onkologie, 90(2), 161-166.</t>
  </si>
  <si>
    <t>55-18-5</t>
  </si>
  <si>
    <t>Diethylnitrosamide</t>
  </si>
  <si>
    <t>N-nitrosodiethylamine; DEN; NDEA; N,N-diethylnitrous amide</t>
  </si>
  <si>
    <t>CCN(CC)N=O</t>
  </si>
  <si>
    <t>0, 0.075, or 0.15 mg/kg bw/day and higher</t>
  </si>
  <si>
    <t>Druckrey, 1963, Preussmann, 1977, JECFA</t>
  </si>
  <si>
    <t>Druckrey, V. H., Schildbach, A., Schmaehl, D., Preussmann, R., &amp; Ivankovic, S. (1963). Quantitative analysis of the carcinogenic effect of diethylnitrosamine. Arzneimittel-Forschung, 13, 841. (In German). Short description of the study in English is available at http://www.inchem.org/documents/ehc/ehc/ehc005.htm#SubSectionNumber:7.2.1. Preussmann, R., Schmähl, D., &amp; Eisenbrand, G. (1977). Carcinogenicity of N-nitrosopyrrolidine: Dose-response study in rats. Zeitschrift für Krebsforschung und Klinische Onkologie, 90(2), 161-166.</t>
  </si>
  <si>
    <t>59-89-2</t>
  </si>
  <si>
    <t>N-nitrosomorpholine</t>
  </si>
  <si>
    <t>4-Nitrosomorpholine</t>
  </si>
  <si>
    <t>C4H8N2O2</t>
  </si>
  <si>
    <t>N(=O)N1CCOCC1</t>
  </si>
  <si>
    <t>0, 5, or 50 ppm corresponding to approximately 0, 0.25, or 2.5 mg/kg bw/day</t>
  </si>
  <si>
    <t>Carcinogen (liver)</t>
  </si>
  <si>
    <t>In the liver, 72/132 (54%) of the low dose and 77/97 (79%) of the high dose developed hepatocellular carcinomas; angiosarcomas were also noted in 1/132 (0%) of the low dose and 10/97 (10%) of the high dose rats. Neither tumor was detected in the control group. In the lungs, 21/97 (22%) of the high dose rats had metastatic hepatocellular carcinomas, compared to 1/132 in the low dose and none noted in the controls. There was also a low percentage (4%) of angiosarcomas noted in the high dose rats in the lungs, while none were noted to occur in the low dose group or the controls.</t>
  </si>
  <si>
    <t>Newberne and Shrank, 1973</t>
  </si>
  <si>
    <t>Newberne, P. M., &amp; Shank, R. C. (1973). Induction of liver and lung tumours in rats by the simultaneous administration of sodium nitrite and morpholine. Food and Cosmetics Toxicology, 11(4), 819-825.</t>
  </si>
  <si>
    <t>56-53-1</t>
  </si>
  <si>
    <t>Diethylstilbestrol</t>
  </si>
  <si>
    <t>Stilbestrol; 4-[(E)-4-(4-Hydroxyphenyl)hex-3-en-3-yl]phenol; DES</t>
  </si>
  <si>
    <t>C18H20O2</t>
  </si>
  <si>
    <t>CCC(=C(CC)C1=CC=C(C=C1)O)C2=CC=C(C=C2)O</t>
  </si>
  <si>
    <t>1N,2N,3N,4N,6g(i)Y</t>
  </si>
  <si>
    <t xml:space="preserve">0, 0.02, or 0.2 mg/kg bw/day </t>
  </si>
  <si>
    <t>A significant dose-related reduction in body weight occured in all treatment groups. Body weights compared to controls: -53 and -73% in low and high dose males and -44 and -57% in low and high dose females respectively compared to controls at 18 months. Considerable growth retardation occured in all groups. Dose-dependent decrease in feed conversion was also noted. All rats given the high dose that were still alive at 18 months were killed because of debilitation. At 18 months the incidence of mammary tumors increased in boths sexes at the highest dose. Most of the mammary tumors were fibroadenomas. Pituitary tumors occurred in 4, 5 and 17 males and in 4, 9 and 18 females in the respective groups. Two hepatomas and one haemangioendothelioma of the liver occurred in females given the low dose; no such tumours were observed in controls. The testes of high-dose males were consistently aspermatic and the seminal vesciles were greatly reduced in size and had a very small lumen and a thick fibromuscular wall. Significant adverse histopathological changes of the ventral prostate were reported.The ovaries of most of the treated rats were devoid of corpora lutea.</t>
  </si>
  <si>
    <t>Gibson et al., 1967</t>
  </si>
  <si>
    <t>Gibson, J. P., Newberne, J. W., Kuhn, W. L., &amp; Elsea, J. R. (1967). Comparative chronic toxicity of three oral estrogens in rats. Toxicology and applied pharmacology, 11(3), 489-510.</t>
  </si>
  <si>
    <t>569-57-3</t>
  </si>
  <si>
    <t>Chlorotrianisene</t>
  </si>
  <si>
    <t>1-[1-Chloro-2,2-bis(4-methoxyphenyl)ethenyl]-4-methoxybenzene; Chlortrianizen; Chlortrianisestrol</t>
  </si>
  <si>
    <t>C23H21ClO3</t>
  </si>
  <si>
    <t>COC1=CC=C(C=C1)C(=C(C2=CC=C(C=C2)OC)Cl)C3=CC=C(C=C3)OC</t>
  </si>
  <si>
    <t>0, 0.05, 0.20, or 2.00 mg/kg bw/day</t>
  </si>
  <si>
    <t>A significant dose-related reduction in body weight occured in all treatment groups. Body weights compared to controls: -40, -54, and -65% in low, middle, and high dose males and -31, -42, and -47% in low, middle, and high dose females respectively compared to controls at 18 months. Considerable growth retardation occured in all groups. Dose-dependent decrease in feed conversion was also noted. The incidence of mammary tumors did not increase compared to controls. In general, it appeared that CTA reduced the incidence of mammary tumors, while DES and CEE either increased their incidence or shortened the time of their appearance. The data indicat that CTA either prevented or decreased the overall incidence of pituitary tumors, while DES and CEE tended to increase their incidence. The testes of high-dose males were consistently aspermatic and the seminal vesciles were greatly reduced in size and had a very small lumen and a thick fibromuscular wall. Significant adverse histopathological changes of the ventral prostate were reported. The ovaries of most of the treated rats were devoid of corpora lutea.</t>
  </si>
  <si>
    <t>309-00-2</t>
  </si>
  <si>
    <t>Aldrin</t>
  </si>
  <si>
    <t>1R,2R,3R,6S,7S,8S)-1,8,9,10,11,11-Hexachlorotetracyclo[6.2.1.13,6.02,7]dodeca-4,9-diene</t>
  </si>
  <si>
    <t>C12H8Cl6</t>
  </si>
  <si>
    <t>ClC4(Cl)[C@@]2(Cl)C(/Cl)=C(/Cl)[C@]4(Cl)[C@@H]3[C@@H]\1C[C@@H](/C=C/1)[C@H]23</t>
  </si>
  <si>
    <t>0, 0.5, 2, 10, 50, 100, or 150 ppm corresponding to approximately 0, 0.025, 0.1, 0.5, 2.5, 5, or 7.5 mg/kg bw/day</t>
  </si>
  <si>
    <t>Liver lesions characteristic of chlorinated insecticide poisoning were observed at dose levels of 0.5 ppm and greater. These lesions were characterized by enlarged centrilobular hepatic cells, with increased cytoplasmic oxyphilia, and peripheral migration of basophilic granules. A statistically significant increase in liver-to-body weight ratio was observed at all dose levels. Kidney lesions occurred at the highest dose levels. Survival was markedly decreased at dose levels of 50 ppm and greater.</t>
  </si>
  <si>
    <t>Fitzhugh et al., 1964</t>
  </si>
  <si>
    <t>Fitzhugh, OG, Nelson, AA, &amp; Quaife, ML (1964). Chronic oral toxicity of aldrin and dieldrin in rats and dogs. Food and Cosmetics Toxicology , 2 , 551-562. Reference for NEL conclusion: EPA IRIS 0130 at https://cfpub.epa.gov/ncea/iris/iris_documents/documents/subst/0130_summary.pdf</t>
  </si>
  <si>
    <t>504-88-1</t>
  </si>
  <si>
    <t>3-Nitropropionic acid</t>
  </si>
  <si>
    <t>Bovinocidin; Hiptagenic acid</t>
  </si>
  <si>
    <t>C3H5NO4</t>
  </si>
  <si>
    <t>C(C[N+](=O)[O-])C(=O)O</t>
  </si>
  <si>
    <t>0, 0.425, or 0.85 mg/male animal and 0, 0.6, or 1.2 mg/female animal. Taking the weight of male as 350 g, these levels in males correspond to 1.21 and 2.43 mg/kg bw. 5 days/week. Dosing schedule (5/7) adjusted dose levels in males: 0.867 or 1.73 mg/kg bw/day.</t>
  </si>
  <si>
    <t xml:space="preserve">In male rats, only one hepatocellular carcinoma was observed; this tumor was present in a high-dose animal. The incidence of neoplastic nodules, as described by Squire and Levitt (1975), was as follows in males: controls 0/49 (0%), low-dose 3/50 (6%), high-dose 5/49 (10%). In female rats, neoplastic nodules were observed in 1/50 (2%) of each dosed group, but in none of the controls. The incidence of pancreatic islet-cell adenoma was dose related in males (controls 4/49 [8%], low-dose 6/50 [12%], high-dose 11/50 [22%]). This trend was not evident in females. Focal myocardial fibrosis occurred in 1/48 (2%) control males, 17/49 (35%) low-dose males, 24/48 (50%) high-dose males; 2/48 (4%) control females, 9/46 (20%) low-dose females, and 9/50 (18%) high-dose females. Biliary hyperplasia occurred in 19/50 (38%) control males, 32/50 (64%) low-dose males, and 36/50 (72%) high-dose males; 15/50 (30%) control females, 17/50 (34%) low-dose females, and 18/50 (36%) high-dose females. In the judgment of the pathologist, 3-nitropropionic acid was not carcinogenic in Fischer 344 rats when administered under the conditions of this study, although chemical administration may be associated with a slightly increased incidence of benign tumors of the pancreatic islets and of the liver in males. In male rats, the results of the Cochran-Armitage test for positive dose-related trend in combined tumor incidences of those animals with either neoplastic nodules or hepatocellular carcinoma of the liver are significant (P = 0.010) and the results of the Fisher exact test show that the incidence in the high-dose group is significantly higher (P = 0.012) than that in the controls. At this laboratory, none out of a total of 100 control male rats receiving only the control diet used in this study were observed to have neoplastic nodules or hepatocellular carcinomas. The statistical analysis suggests that the incidence of this combination of tumors in male rats is dose associated. In the analyses of the incidence of islet-cell adenoma of the pancreatic islets in male rats, the result of the Cochran-Armitage test is significant (P = 0.033). The Fisher exact test shows a probability level of 0.049 when the incidence in the high-dose group is compared with that in the controls, but this level is above that of 0.025, which is required by the multiple comparison criterion.
 </t>
  </si>
  <si>
    <t>National Cancer Institute Carcinogenesis Technical Report Series No. 52, 1978. Bioassay of 3-Nitropropionic acid for Possible Carcinogenicity CAS No. 504-88-1. Available from NTP at http://ntp.niehs.nih.gov/ntp/htdocs/lt_rpts/tr052.pdf</t>
  </si>
  <si>
    <t>33857-26-0</t>
  </si>
  <si>
    <t xml:space="preserve">2,7-Dichlorodibenzo-p-dioxin
</t>
  </si>
  <si>
    <t xml:space="preserve">2,7-dichlorodibenzo-4-dioxin;  2,7-Dichlorodibenzodioxin; DCDD
</t>
  </si>
  <si>
    <t>ClC1=CC2=C(OC3=C(O2)C=CC(Cl)=C3)C=C1</t>
  </si>
  <si>
    <t>0, 5000, or 10,000 ppm corresponding to approximately 0, 250, or 500 mg/kg bw/day</t>
  </si>
  <si>
    <t xml:space="preserve">Among male rats the mean body weights of both dosed groups were lower than those of the corresponding controls at the time the animals were placed on study and throughout the test period. After week 50, mean body weights of dosed groups of female rats were also lower than those of controls and were dose related. Both low- and high-dose rats had toxic hepatic lesions characterized by centribolular fatty metamorphosis (33-48%) and/or necrosis (6-20%). No male or female control rat had liver necrosis and only one female (3%) had centribolular fatty metamorphosis. Other nonneoplastic lesions were of the types usually seen in aged Osborne-Mendel rats.
 </t>
  </si>
  <si>
    <t xml:space="preserve">National Cancer Institute (1979). Bioassay of 2,7-Dichlorodibenzo-p-Dioxin (DCDD) for Possible Carcinogenicity. CAS No. 33857-26-0. Available from NTP at https://ntp.niehs.nih.gov/ntp/htdocs/lt_rpts/tr123.pdf
</t>
  </si>
  <si>
    <t>262-12-4</t>
  </si>
  <si>
    <t>Dibenzo-p-dioxin</t>
  </si>
  <si>
    <t>Diphenylene dioxide; Oxanthrene</t>
  </si>
  <si>
    <t>C12H8O2</t>
  </si>
  <si>
    <t>c12c(Oc3ccccc3O1)cccc2</t>
  </si>
  <si>
    <t>1N,2N,3N,4N,6N,7N,9N,10Y,11N,12N,13N,15N,16N,17N,18a(i)Y</t>
  </si>
  <si>
    <t>0, 5000, or 10000 ppm corresponding to approximately 0, 250,or  500 mg/kg bw/day</t>
  </si>
  <si>
    <t xml:space="preserve">Significantly reduced survival in females: 57% of high dose vs 92% of controls were alive at week 90. Mean body weights of all dosed groups of male and female rats were
lower than those of the control groups. Depressions in weight gains were similar in the low- and
high-dose groups of both sexes, particularly toward the end of
the bioassay. Chronic murine pneumonia in 60% of high dose male rats vs 27% of controls and in female rats (control: 20%, low dose: 76%, high dose: 58%). Splenic red pulp hemosiderosis in 11% of high dose males and 3% splenic hyperplasia vs 0% of controls. 31% of high dose males had fatty metamorphosis of the liver, 6% of low dose animals, and 0% of controls. In females, 0% of controls, 50% of low dose, and 56% of high dose animals had fatty metamorphosis of the liver. Nephrophaty in 0% of control males, 52% of low dose males and 60% of high dose males. </t>
  </si>
  <si>
    <t>National Cancer Institute, Carcinogenesis, Technical Report Series No. 122, 1979. Bioassay of Dibenzo-p-dioxin for Possible Carcinogenicity (CASRN 262-12-4) TRS 122. Available from NTP at https://ntp.niehs.nih.gov/go/tr12</t>
  </si>
  <si>
    <t>23537-16-8</t>
  </si>
  <si>
    <t>Rugulosin</t>
  </si>
  <si>
    <t>RUG; 8,10,14,23,25,28-hexahydroxy-6,21-dimethyloctacyclo[14.11.1.02,11.02,15.04,9.013,17.017,26.019,24]octacosa-4(9),5,7,10,19(24),20,22,25-octaene-3,12,18,27-tetrone</t>
  </si>
  <si>
    <t>C30H22O10</t>
  </si>
  <si>
    <t>Cc1cc2c(c(c1)O)C(=O)C3=C([C@H]4[C@H]([C@H]5[C@]3(C2=O)[C@@H]6[C@H]([C@H]5[C@]47C(=O)c8cc(cc(c8C(=O)C7=C6O)O)C)O)O)O</t>
  </si>
  <si>
    <t>ddYS</t>
  </si>
  <si>
    <t>0, 0.30, or 0.75 mg RUG/animal/day for over 800 days. As the average bw of the animals was approx 35 g, these values correspond to approximately 0, 8.6, or 21.4 mg/kg bw/day.</t>
  </si>
  <si>
    <t>At 0.30 mg/mouse/day, 4/16 mice experienced pleomorphism and mitotic figure and hyperplastic area of liver cells were observed in the liver cell nuclei of 4 mice. At the high dose, the incidence of hepatic nodule showing liver cell hyperplasia was counted for 4 cases, and nuclear alteration such as pleomorphism and mitotic figure of liver cell were detected in 6 mice. Hepatocellular adenoma (1), reticuloendotheliosis of liver (1), athrophy of testis (1), and intestinal hemorrhage (1) were reported.</t>
  </si>
  <si>
    <t>Ueno et al., 1980</t>
  </si>
  <si>
    <t>Ueno, Y., Sato, N., Ito, T., Ueno, I., Enomoto, M., &amp; Tsunoda, H. (1980). Chronic toxicity and hepatocarcinogenicity of (+) rugulosin, an anthraquinoid mycotoxin from penicillium species: preliminary surveys in mice. The Journal of toxicological sciences, 5(4), 295-302.</t>
  </si>
  <si>
    <t>107-30-2</t>
  </si>
  <si>
    <t>Chloro(methoxy)methane</t>
  </si>
  <si>
    <t xml:space="preserve">Chloromethyl methyl ether; CMME; Methoxymethyl chloride; </t>
  </si>
  <si>
    <t>ClCOC</t>
  </si>
  <si>
    <t>1N,2N,3N,4N,6N,7aY and 7g(iv)Y</t>
  </si>
  <si>
    <t>0 or 1 ppm 6 hours/day 5 days/week corresponding to 0.45 mg/kg bw/day.</t>
  </si>
  <si>
    <t xml:space="preserve">Only males tested. There were few differences between the control and exposed group. Tracheal metaplasia was more frequent in the exposed rats (3/34 vs 10/40). Two respiratory tract cancers were found in rats exposed to 1 ppm. </t>
  </si>
  <si>
    <t>Laskin et al., 1975</t>
  </si>
  <si>
    <t xml:space="preserve">Laskin, S., Drew, R. T., Cappiello, V., Kuschner, M., &amp; Nelson, N. (1975). Inhalation Carcinogenicity of Alpha Halo Ethers: II. Chronic Inhalation Studies With Chloromethyl Methyl Ether. Archives of Environmental Health: An International Journal, 30(2), 70-72.
</t>
  </si>
  <si>
    <t>72254-58-1</t>
  </si>
  <si>
    <t>Trp-P-2 acetate</t>
  </si>
  <si>
    <t>Tryptophan P2 acetate; 5H-Pyrido(4,3-b)indole, 3-amino-1-methyl-, acetate; 1-Methyl-5H-pyrido[4,3-b]indol-3-amine acetate; Acetic acid;1-methyl-5H-pyrido[4,3-b]indol-3-amine</t>
  </si>
  <si>
    <t>CC1=C2C3=CC=CC=C3NC2=CC(=N1)N</t>
  </si>
  <si>
    <t>ACI</t>
  </si>
  <si>
    <t xml:space="preserve">0 or 0.01%. For males, the test material consumption was 1080 mg and for females, it was 1364 mg over 870 days. For males: 1.24 mg/rat/day corresponding to 3.10 mg/kg bw/day using an average weight of 0.40 kg. For females: 1.57 mg/rat/day corresponding to 4.49 mg/kg bw/day using an average weight of 0.35 kg for females. </t>
  </si>
  <si>
    <t xml:space="preserve">Six of the 19 rats developed neoplastic nodules of the liver, and one of the 6 rats also developed a hemangioendothelial sarcoma of the liver. The hemangioendothelial sarcoma developed as multicentric hemorrhagic lesions in the liver. Microscopically, the tumors were composed of irregular cells forming a vascular network. These liver tumors were found only in female rats that died 666-870 days after the start of feeding. No liver tumors were seen in the control group. There was a significant difference in the liver tumors in females. Tumors of the small intestine were seen in 2 female rats in the experimental group, too. </t>
  </si>
  <si>
    <t>Hosaka et al., 1981</t>
  </si>
  <si>
    <t xml:space="preserve">Hosaka, S., Matsushima, T., Hirono, I., &amp; Sugimura, T. (1981). Carcinogenic activity of 3-amino-1-methyl-5H-pyrido [4, 3-b] indole (Trp-P-2), a pyrolysis product of tryptophan. Cancer Letters, 13(1), 23-28. </t>
  </si>
  <si>
    <t>92-87-5</t>
  </si>
  <si>
    <t>Benzidine</t>
  </si>
  <si>
    <t>4-(4-Aminophenyl)aniline; 4,4'-Diaminobiphenyl; Biphenyl-4,4'-diamine</t>
  </si>
  <si>
    <t>C1=CC(=CC=C1C2=CC=C(C=C2)N)N</t>
  </si>
  <si>
    <t>Monohybrids and F1 hybrids from Balb/C males and C57B1/65 females</t>
  </si>
  <si>
    <t xml:space="preserve">0, 20, 30, 40, 60, 80, or 120 ppm for the females, and 0, 30, 40, 60, 80, 120, or 160 ppm for males. EPA: 20 ppm=2.7 mg/kg bw/day and 160 ppm=27.2 mg/kg bw/day. </t>
  </si>
  <si>
    <t>Dose-related decreases in body weight gain and survival at all levels were reported; most deaths were caused by tumors. Treatment-related effects included increased incidences of liver cell alterations in females at greater than or equal to 3.8 mg/kg/day, bile duct hyperplasia in females at greater than or equal to 8.2 mg/kg/day and in males at 30.4 mg/kg/day, megakaryocytosis of bone marrow in females at greater than or equal to 11.5 mg/kg/day and in males at greater than or equal to 22.8 mg/kg/day, bladder epithelial hyperplasia in males at 30.4 mg/kg/day, atrophy of the ovary in females at greater than or equal to 15.2 mg/kg/day, brain vacuolization in females at greater than or equal to 3.8 mg/kg/day and males at greater than or equal to 5.7 mg/kg/day, and hemosiderosis of the spleen at greater than or equal to 22.8 mg/kg/day.</t>
  </si>
  <si>
    <t>Littlefield et al., 1983 &amp; Littlefield et al., 1984</t>
  </si>
  <si>
    <t>Littlefield, N. A., Nelson, C. J., &amp; Frith, C. H. (1983). Benzidine dihydrochloride: toxicological assessment in mice during chronic exposures. Journal of Toxicology and Environmental Health, Part A Current Issues, 12(4-6), 671-685. &amp; 1.	Littlefield, N. A., Nelson, C. J., &amp; Gaylor, D. W. (1984). Benzidine dihydrochloride: risk assessment. Toxicological Sciences, 4(1), 69-80. A summary is available from EPA IRIS 135 at https://cfpub.epa.gov/ncea/iris/iris_documents/documents/subst/0135_summary.pdf</t>
  </si>
  <si>
    <t xml:space="preserve">12663-46-6
</t>
  </si>
  <si>
    <t>Cyclochlorotine</t>
  </si>
  <si>
    <t>Chloropeptide; Islanditoxin; 17,18-dichloro-13-ethyl-3,10-bis(hydroxymethyl)-7-phenyl-1,4,8,11,14-pentazabicyclo[14.3.0]nonadecane-2,5,9,12,15-pentone;  (3S,7R,10S,13S,16R,17S,18R)-17,18-dichloro-13-ethyl-3,10-bis(hydroxymethyl)-7-phenyl-1,4,8,11,14-pentazabicyclo[14.3.0]nonadecane-2,5,9,12,15-pentone</t>
  </si>
  <si>
    <t>C24H31Cl2N5O7</t>
  </si>
  <si>
    <t>CCC1C(=O)NC(C(=O)NC(CC(=O)NC(C(=O)N2CC(C(C2C(=O)N1)Cl)Cl)CO)C3=CC=CC=C3)CO</t>
  </si>
  <si>
    <t>ddNi</t>
  </si>
  <si>
    <t>0, 40, or 60 µg/day corresponding to approximately 0, 2, or 3 mg/kg bw/day (the weight of the mouse was assumed to be 20 g)</t>
  </si>
  <si>
    <t>In ddNi mice given 0-60 ug/day, no effect on growth occurred for 200 days but thereafter mice, especially those on the highest dose, grew more slowly than the controls. Liver fibrosis/cirrhosis (but not necrosis) seen in treated groups; some hepatomas seen at both levels. Few deaths occurred in the early stages but mortality at the highest dose became heavy after 530 days. CC induced fibrosis and cirrhosis of the liver. Reticuloendotheliomas were seen occasionally in the liver in groups given either level of CC.</t>
  </si>
  <si>
    <t>Uraguchi et al., 1972</t>
  </si>
  <si>
    <t>Uraguchi, K., Saito, M., Noguchi, Y., Takahashi, K., Enomoto, M., &amp; Tatsuno, T. (1972). Chronic toxicity and carcinogenicity in mice of the purified mycotoxins, luteoskyrin and cyclochlorotine. Food and cosmetics toxicology, 10(2), 193-207.</t>
  </si>
  <si>
    <t>21884-44-6</t>
  </si>
  <si>
    <t>Luteoskyrin</t>
  </si>
  <si>
    <t>Flavomycelin; 8,8'-Dihydroxyrugulosin; 5,8,10,14,20,23,25,28-octahydroxy-6,21-dimethyloctacyclo[14.11.1.02,11.02,15.04,9.013,17.017,26.019,24]octacosa-4,6,8,10,19,21,23,25-octaene-3,12,18,27-tetrone</t>
  </si>
  <si>
    <t>C30H22O12</t>
  </si>
  <si>
    <t>CC1=CC(=C2C(=C1O)C(=O)C34C5C6C(C3C(=O)C7=C(C8=C(C=C(C(=C8C(=O)C67C(C5O)C(=O)C4=C2O)O)C)O)O)O)O</t>
  </si>
  <si>
    <t>ddNi and ddN</t>
  </si>
  <si>
    <t>0, 50, 150, or 500 µg/day corresponding to approximately 0, 2.5, 7.5, or 25 mg/kg bw/day (the weight of the mouse was assumed to be 20 g)</t>
  </si>
  <si>
    <t>Apart from 38 female ddNi mice, all mice were males. Growth retardation, liver necrosis and hepatoma (benign and malignant) at two highest dietary levels in males. Occasional and less advanced hepatomas at lowest level. Females less susceptible than males to acute, subacute and chronic changes (including hepatoma development) and to mortality and growth retardation. Significant mortality only at the highest level. Mortality at the 150 µg/day level was much higher for males than females. Acute, subacute and subchronic necrosis was commonly found in ddNi mice given 50-500 µg/LS/day and dying before 190 days, the lesions being more prominent with increasing dietary level. Chronic liver injury was frequently observed in ddNi mice dying after 190 days on 50-500 µg LS/day. Tumour development was especially high in ddNi mice on 150 and 500 µg LS/day.</t>
  </si>
  <si>
    <t>10254-57-6</t>
  </si>
  <si>
    <t>Methylene dibutyldithiocarbamate</t>
  </si>
  <si>
    <t>C19H38N2S4</t>
  </si>
  <si>
    <t>N(C(=S)SCSC(N(CCCC)CCCC)=S)(CCCC)CCCC</t>
  </si>
  <si>
    <t>61.3</t>
  </si>
  <si>
    <t>0, 1000, 5000, or 20,000 ppm that was then reduced to 0, 900, 4500, or 18,000 ppm on Day 29 to account for the anticipated increase in female food consumption during late gestation. ECHA: females: 0, 61.3, 314, or 1225 mg/kg bw/day.The test substance was administered throughout maturation (dosed for two weeks prior to pairing), mating, gestation and up to Day 5 of lactation.</t>
  </si>
  <si>
    <t>At dose levels of 5000 ppm and above, there was evidence of treatment-related effects upon females. Female bodyweight gain during gestation was lower than controls resulting in significant bodyweight differences during the final week of gestation and early lactation and there was an increase in absolute and relative liver weight for females, too. At a dose level of 1000 ppm and above, the only significant findings was lower grades of severity of splenic extramedullary haemopoiesis which is considered not to be treatment related. The lowest systemic (parental) NOAEL was set at 1,000 ppm for females and at 5,000 ppm for males.Reproductive and developmental NOAEL: 20,000 ppm.</t>
  </si>
  <si>
    <t>Unknown, 2006. Available from ECHA at https://echa.europa.eu/registration-dossier/-/registered-dossier/5598/7/6/2/?documentUUID=7650e911-fb78-43b4-9f36-f0aa09295e14</t>
  </si>
  <si>
    <t>34786-70-4</t>
  </si>
  <si>
    <t>Nystatin</t>
  </si>
  <si>
    <t>Stamycin; (1S,3R,4R,7R,9R,11R,15S,16R,17R,18S,19E,21E,25E,27E,29E,31E,33R,35S,36R,37S)-33-[(2R,3S,4S,5S,6R)-4-amino-3,5-dihydroxy-6-methyloxan-2-yl]oxy-1,3,4,7,9,11,17,37-octahydroxy-15,16,18-trimethyl-13-oxo-14,39-dioxabicyclo[33.3.1]nonatriaconta-19,21,25,27,29,31-hexaene-36-carboxylic acid; Note: compound was given as Nyotran, a liposomally encapsulated iv formulation of Nystatin.</t>
  </si>
  <si>
    <t>C47H75NO17</t>
  </si>
  <si>
    <t>CC1C=CC=CCCC=CC=CC=CC=CC(CC2C(C(CC(O2)(CC(C(CCC(CC(CC(CC(=O)OC(C(C1O)C)C)O)O)O)O)O)O)O)C(=O)O)OC3C(C(C(C(O3)C)O)N)O</t>
  </si>
  <si>
    <t>Sprague-Dawley [Crl:CDt BR]</t>
  </si>
  <si>
    <t>Segment I (fertility and early development): 0, 0.5, 1.5, or 3.0 (later decreased to 2.0)  mg/kg bw/day. Male rats (F0) were dosed daily for 4 consecutive weeks and females (F0) for 2 consecutive weeks prior to breeding, 3 weeks of mating, and through GD 6. Segment III (pre- and postnatal study): 0, 0.5, 1.5, or 3.0 (later decreased to 2.0) mg/kg bw/day starting GD 6 to PND 20 for about 37 days. Segment II (developmental): 0, 0.5, 1.5, or 3.0 mg/kg bw/day on GD 6-15. Segment I: males: approximately 55 days and females: 41 days. Segment II: 37 days.</t>
  </si>
  <si>
    <t>Segment I: After 22 days of dosing for males and 8 days of dosing of females, 1 female exhibited seizures and died, and 1 additional female had difficulty breathing and lay in a prone position. One male had also died after dosing on day 12. Because of the mortality in the highest dose group, the dose was lowered to 2 mg/kg on day 23 for males and day 9 for females. Clinical signs included piloerection in 5/25 males at 1.5 mg/kg bw/day and 13/25 males at 3.0/2.0 mg/kg bw/day. Rapid respiration, prone positioning, and lethargy were observed in 3/25 males at 3.0/2.0 mg/kg bw/day. In females given 3.0/2.0 mg/kg bw/day, piloerection was seen in 3/25 rats. There was a significant decrease in body weight gain attributed to treatment; it was observed in 1.5 mg/kg males and 3.2/2.0 mg/kg bw/day males. Decreases in food consumption was observed concurrently. Females body weight gain was also significantly decreased in the 3.0/2.0 mg/kg bw/day group. Segment II: No females aborted, delivered early, were removed from the study, or died. The group-mean maternal body weight change was significantly reduced only in the high-dose group, i.e., 2 g versus 12 g in control, for the first interval of dosing, GD 6–9. Maternal feed consumption was significantly reduced at 3.0 mg/kg bw/day for GD 6–9 and GD 6–15. The only treatment-related maternal clinical observation was clinical weight loss observed in 2 dams given 1.5 mg/kg bw/day and in 3 dams administered 3.0 mg/kg bw/day on GD 9. External malformations were limited to 1 fetus at 3 mg/kg with anophthalmia. Visceral malformations included mild hydrocephaly, hydronephrosis in all Nyotran-treated groups with no dose response incidence, and hydroureter in all groups. Hydronephrosis and hydroureter are common findings in this laboratory for CD rat fetuses. Fetal visceral variations included enlarged nasal sinuses in 1 fetus at 0.5 mg/kg bw/day and in 2 fetuses in 2 litters at 3.0 mg/kg bw/day, enlarged lateral ventricles of the cerebrum in all groups, and distended ureter in all groups; the latter two findings are common in term CD rat fetuses. Fetal skeletal variations were limited to an extra rib (rudimentary or full) on Lumbar I in all groups, a short thirteenth rib at 0.5 and 3.0 mg/kg bw/day, a wavy rib at 0 and 1.5 mg/kg bw/day, and reduced ossification in thoracic centra in all groups. The incidence of mild hydrocephaly (a visceral malformation defined as dilation of the dorsal midline portion of the lateral ventricles of the cerebrum) was significantly increased at the 3.0-mg/kg bw/day dosage level, involving 4 fetuses in 4 litters. Mild hydrocephaly was present (not statistically significantly increased) in 1 fetus in 1 litter at 1.5 mg/kg bw/day, too. Segment III: Maternal toxicity in the F0 generation occurred at the 1.5 and 3.0 mg/kg dose levels. Seven females in the 3.0 mg/kg bw/day dose group died during the period corresponding to GD 18–21. Hence, the dose was decreased for this group to 2.0 mg/kg bw/day at GD 19–22. Mortality was still of consequence at 2.0 mg/kg bw/day, too, with an additional three deaths resulting. At 1.5 mg/kg bw/day, two females were found moribund and were euthanized with their litters. Piloerection was observed during the course of the study in 13/25 F0 rats at 1.5 mg/kg bw/day and in all rats at the 3.0 mg/kg bw/day dosage group. In addition, 3 F0 rats in the high dosage group exhibited ataxia, labored respiration, seizures, and/or prostration. Treatment-related gross necropsy findings were present only in the 7 high-dose females found dead during the gestational period; hemorrhagic lungs in 6/7 females and pale livers in 4/7 females. The average number of F1 pups per litter was significantly decreased only at the top dose and only on PND 4 pre-cull. Pup body weight per litter was significantly reduced at 0.5 mg/kg bw/day only on PND 7 and 1.5 mg/kg bw/day on PND 7 and 21 (about 95 and 88% of the control mean weight, respectively, on PND 7). The pup weight per litter at 3.0/2.0 mg/kg was decreased on PND 7 (89% of control). The absence of milk bands (stomach filled with milk visualized through the abdominal wall) with an increased incidence at 1.5 and 3.0/2.0 mg/kg bw/day was the only clinical observation of F1 pups during lactation. Treatment-related effects on post-wean development were observed at all dosage levels. Acquisition of preputial separation in F1 males was significantly delayed at the 1.5 and 3.0/2.0 mg/kg bw/day dose levels. The auditory startle response was affected in females at all Nyotran dosage levels, with a decreased force, but not duration, of jump. No differences in auditory startle response were observed in males. Male pups exhibited a significant downward trend for total activity in the motor-activity assessment, but with no significant pairwise comparisons to the vehicle control group. There were no differences in the motor activity of female pups.</t>
  </si>
  <si>
    <t>Larson et al., 2000</t>
  </si>
  <si>
    <t>Larson, J. L., Wallace, T. L., Tyl, R. W., Marr, M. C., Myers, C. B., &amp; Cossum, P. A. (2000). The reproductive and developmental toxicity of the antifungal drug Nyotran®(liposomal nystatin) in rats and rabbits. Toxicological Sciences, 53(2), 421-429.</t>
  </si>
  <si>
    <t>19355-69-2</t>
  </si>
  <si>
    <t>2-Amino-2-methylpropanenitrile</t>
  </si>
  <si>
    <t>2-Amino-2-methylpropionitrile; Propanenitrile, 2-amino-2-methyl-</t>
  </si>
  <si>
    <t>C4H8N2</t>
  </si>
  <si>
    <t>NC(C#N)(C)C</t>
  </si>
  <si>
    <t>&lt;84 days</t>
  </si>
  <si>
    <t>0, 2.5, 10, or 25 mg/kg bw/day once daily (test day 0). Due to mortality at the top dose level, the mid and high dose levels were reduced to 7.5 and 15 mg/kg bw/day. From test day 1, the doses were 0, 2.5, 7.5, and 15 mg/kg bw/day. 2 weeks premating, up to 2 weeks mating, through gestation, until PND 4.</t>
  </si>
  <si>
    <t>Reproductive toxicity</t>
  </si>
  <si>
    <t>On the first day of dosing (test day 0), 4/12 males and 5/12 females were found dead within 30 minutes of dosing and 2/12 males were sacrificed in extremis in the 25 mg/kg/day group. Clinical signs observed in the rats that died include labored breathing, convulsions (clonic and tonic), splayed limb, abnormal gait, high posture, eyelid ptosis, immobility, and prostrate. Mating (83.% vs. 92%) and fertility (80% vs. 100%) indices were lower in the 15 mg/kg bw/day group compared to control. Minimal, but non-statistically significant decreases in body weights and body weight gains were noted in high dose males. NOAEL for systemic and reproductive toxicities were 15 and 7.5 mg/kg bw/day, respectively.</t>
  </si>
  <si>
    <t>DuPont, 2009</t>
  </si>
  <si>
    <t>DuPoint, 2009. EPA 8EHQ-0509-13171A DCN: 89090000257. Available at https://yosemite.epa.gov/oppts/epatscat8.nsf/by+Service/19880792739F743D85257893006527E9/$File/89090000257.pdf</t>
  </si>
  <si>
    <t>83905-01-5</t>
  </si>
  <si>
    <t xml:space="preserve">Azithromycin </t>
  </si>
  <si>
    <t>Zitromax; (2R,3S,4R,5R,8R,10R,11R,12S,13S,14R)-11-[(2S,3R,4S,6R)-4-(dimethylamino)-3-hydroxy-6-methyloxan-2-yl]oxy-2-ethyl-3,4,10-trihydroxy-13-[(2R,4R,5S,6S)-5-hydroxy-4-methoxy-4,6-dimethyloxan-2-yl]oxy-3,5,6,8,10,12,14-heptamethyl-1-oxa-6-azacyclopentadecan-15-one</t>
  </si>
  <si>
    <t>C38H72N2O12</t>
  </si>
  <si>
    <t>CCC1C(C(C(N(CC(CC(C(C(C(C(C(=O)O1)C)OC2CC(C(C(O2)C)O)(C)OC)C)OC3C(C(CC(O3)C)N(C)C)O)(C)O)C)C)C)O)(C)O</t>
  </si>
  <si>
    <t>Long-Evans
[CRL: (LE)BR]</t>
  </si>
  <si>
    <t>64-66</t>
  </si>
  <si>
    <t xml:space="preserve">Study 1: 0, 10, or 20 mg/kg bw/day and study 2: 0 or 30 mg/kg bw/day. Males were treated for nine weeks prior to and during mating, and females for two weeks prior to mating and throughout mating (up to 14 days), gestation and lactation (day 21). </t>
  </si>
  <si>
    <t>Pregnancy rate</t>
  </si>
  <si>
    <t>Pregnancy rate was decreased at the 20 and 30 mg/kg bw/day mg/kg bw/day levels but no other azithromycin related effects were detected upon reproductive parameters in F0 dams or in the F1 or F2 generation.</t>
  </si>
  <si>
    <t xml:space="preserve">Stadnicki et al., 1996
</t>
  </si>
  <si>
    <t xml:space="preserve">Stadnicki SW, Kessedjian M-J, Stadler J, Tachibana M: Preclinical reproductive and teratology studies with azithromycin. Oyo Yakuri 51(2):85-95, 1996. Reference for duration: Mylan Pharmaceuticals ULC, 2018. Product Monograph: Mylan-Azithromycin. Available at https://pdf.hres.ca/dpd_pm/00043815.PDF
</t>
  </si>
  <si>
    <t>6294-34-4</t>
  </si>
  <si>
    <t>Phosphonic acid, (2-chloroethyl)-, bis(2-chloroethyl) ester</t>
  </si>
  <si>
    <t xml:space="preserve">Antiblage 78; BISCEP; Bis(2-chloroethyl) 2-chloroethylphosphonate; 1-Chloro-2-[2-chloroethoxy(2-chloroethyl)phosphoryl]oxyethane
</t>
  </si>
  <si>
    <t>C6H12Cl3O3P</t>
  </si>
  <si>
    <t>ClCCP(OCCCl)(OCCCl)=O</t>
  </si>
  <si>
    <t xml:space="preserve">Sprague-Dawley [Crl:COBS(R)CD(R)(SD)BR]
</t>
  </si>
  <si>
    <t xml:space="preserve">0, 100, 200, or 500 mg/kg bw/day (about 60% monomer (CAS 6294-34-4) and about 40% dimer (CAS 58823-09-9)). Adjusting for purity, the dose levels for the monomer are 0, 60, 120, or 300 mg/kg bw/day.
</t>
  </si>
  <si>
    <t>Convulsions and heart</t>
  </si>
  <si>
    <t xml:space="preserve">Deaths occurred at 500 mg/kg-day (14/60), but no consistent lesions were seen in the decedents. Deaths were attributed to convulsions, generalized stress syndrome or lung lesions, which indicated regurgitation and inspiration of stomach contents or intrapulmonary dosing. The predominant toxic effect was dose-related convulsions in the 200 and 500 mg/kg-day dose groups; convulsive activity disappeared in 4 – 5 hours. Some convulsive activity was seen at 100 mg/kg-day. At 200 and 500 mg/kg-day, there was an increase in the relative weight of the kidney (males and females) and the liver (females). Slight mineralization in the kidneys was seen after 1 and 3 months of dosing in females of all dose groups. There was a treatment-related increase in mineralization of the thalamus at 200 and 500 mg/kg-day as well as an increase in the incidence of chronic pericarditis in all treatment groups. Hypospermatogenesis was observed in three rats at 500 mg/kg-day. Urea and creatinine levels were not measured, and uterus, thymus and spleen were not weighed at necropsy. No other details of macroscopic or microscopic observations of reproductive organs were reported. No NOAEL was established for this study. LOAEL of low dose was based on convulsions and chronic pericarditis.
</t>
  </si>
  <si>
    <t xml:space="preserve">Unknown, n.d. Available from EPA (2015) Screening-level Hazard Characterization BISCEP at https://chemview.epa.gov/chemview/proxy?filename=HC6294344.pdf </t>
  </si>
  <si>
    <t>1929-77-7</t>
  </si>
  <si>
    <t>Vernam</t>
  </si>
  <si>
    <t>Vernolate, S-propyl N,N-dipropylcarbamothioate</t>
  </si>
  <si>
    <t>CCCN(CCC)C(=O)SCCC</t>
  </si>
  <si>
    <t>Bodyweight &amp; Urinary tract</t>
  </si>
  <si>
    <t xml:space="preserve">EPA IRIS: A systemic LOEL of 100 ppm is based on the statistically significant depression in the mean body weight for both parental males and females. The NOEL for reproductive effects is considered to be 500 ppm, since no effects on mating, fertility, gestational or lactational indices were observed. Urinary tract variants were observed at a varied rate in offsprings; whether this effect is compound- related or due to normal variation is not clear without evaluating historical data on this condition. Regardless, EPA placed the developmental LEL at 20 ppm.
</t>
  </si>
  <si>
    <t>Stauffer Chemical Co., 1983</t>
  </si>
  <si>
    <t xml:space="preserve">Stauffer Chemical Company. 1983. MRID No. 00126363, 92193023; HED Doc. No. 005345. Available from EPA (IRIS 0201) at https://cfpub.epa.gov/ncea/iris/iris_documents/documents/subst/0201_summary.pdf and from EPA (1986) Vernam-Petition for Tolerances on Alfalfa and Beans at https://www3.epa.gov/pesticides/chem_search/cleared_reviews/csr_PC-041404_13-Aug-86_001.pdf </t>
  </si>
  <si>
    <t>3244-90-4</t>
  </si>
  <si>
    <t>Aspon</t>
  </si>
  <si>
    <t xml:space="preserve">Propyl thiopyrophosphate; O,O,S,S-Tetrapropyl dithiodiphosphate; Dipropoxyphosphinothioyloxy-dipropoxy-sulfanylidene-λ5-phosphane
</t>
  </si>
  <si>
    <t>C12H28O5P2S2</t>
  </si>
  <si>
    <t>CCCOP(=S)(OP(=S)(OCCC)OCCC)OCCC</t>
  </si>
  <si>
    <t>VI</t>
  </si>
  <si>
    <t>1N,2aY and 2bY</t>
  </si>
  <si>
    <t>0, 10, or 25 mg/kg bw/day</t>
  </si>
  <si>
    <t xml:space="preserve">Depression of RBC chlinesterase.
</t>
  </si>
  <si>
    <t>Brit Crop Protection Council, 1987</t>
  </si>
  <si>
    <t xml:space="preserve">Worthing, C. R. (Ed.). The Pesticide Manual: A World Compendium, 9th Edition. Xlvii+1141p. British Crop Protection Council: Farnham, England, Uk. Illus. Isbn 0-948404-42-6.; 0 (0). 1991. Xlvii+1141p.  </t>
  </si>
  <si>
    <t>961-11-5</t>
  </si>
  <si>
    <t>Tetrachlorvinphos</t>
  </si>
  <si>
    <t xml:space="preserve">[(Z)-2-chloro-1-(2,4,5-trichlorophenyl)ethenyl] dimethyl phosphate
</t>
  </si>
  <si>
    <t xml:space="preserve">C10H9Cl4O4P
</t>
  </si>
  <si>
    <t>COP(=O)(OC)OC(=CCl)C1=CC(=C(C=C1Cl)Cl)Cl</t>
  </si>
  <si>
    <t xml:space="preserve">0, 5, 25, 125, or 2000 ppm corresponding to approximately 0, 0.13, 0.63, 3.13, or 50 mg/kg bw/day.
</t>
  </si>
  <si>
    <t xml:space="preserve">Erythrocyte and plasma cholinesterase was depressed at 2000 ppm.  A decrease in body weight gain and an increase in the organ/body  weight ratios for the kidney and liver were observed at 2000 ppm.  </t>
  </si>
  <si>
    <t>Doyle et al., 1968</t>
  </si>
  <si>
    <t>Doyle, R.L., Teske, R.H., and Elsea, J.R. (1968) Two-year Dietary Administration of SD 8447 to Dogs: P-99A. Unpublished study received Aug 17, 1968 under 9F0739; prepared by Hill Top Research, Inc., submitted by Shell Chemical Co., Washington, D.C.; COL: 091273. MRID 00077819. Available from EPA (1987) IRIS 0194 at https://cfpub.epa.gov/ncea/iris/iris_documents/documents/subst/0194_summary.pdf and from EPA (1999). Tetrachlorvinphos: Revised HED Human Health Risk Assessment at https://www.regulations.gov/document/EPA-HQ-OPP-2008-0316-0010</t>
  </si>
  <si>
    <t>4259-15-8</t>
  </si>
  <si>
    <t>Zinc, bis[O,O-bis(2-ethylhexyl) phosphorodithioato-.kappa.S,.kappa.S']-, (T-4)-</t>
  </si>
  <si>
    <t>Zinc bis[O,O-bis(2-ethylhexyl) dithiophosphate]; Zinc;bis(2-ethylhexoxy)-sulfanylidene-sulfido-λ5-phosphane, (MW: 772.46, but it has 2 subunits)</t>
  </si>
  <si>
    <t xml:space="preserve">C32H68O4P2S4Zn
</t>
  </si>
  <si>
    <t xml:space="preserve">7.42
</t>
  </si>
  <si>
    <t xml:space="preserve">CCCCC(CC)COP(=S)(OCC(CC)CCCC)[S-].CCCCC(CC)COP(=S)(OCC(CC)CCCC)[S-].[Zn+2]
</t>
  </si>
  <si>
    <t xml:space="preserve">0, 30, 100, or 200 mg/kg bw/day. Male animals were dosed for at least 14 consecutive days prior to mating and continuing for a total dosing period of 28 days.  Females were dosed for a minimum of 14 days prior to mating and continuing until the scheduled necropsy (lactation day 4 for females that delivered a litter; post-mating day 25 for females that did not deliver a litter). </t>
  </si>
  <si>
    <t xml:space="preserve">Parental and fetal toxicity
</t>
  </si>
  <si>
    <t xml:space="preserve">Parental toxicity was exhibited at dose levels of 100 and 200 mg/kg bw/day by mortality and clinical signs. Parental toxicity was also exhibited at the 200 mg/kg bw/day dose level by inhibition of body weight gain in males and signs of gastric irritation. Neonatal toxicity (mortality) in the F1 generation was observed at the 100 and 200 mg/kg bw/day dose levels. Neonatal toxicity was also noted at the 200 mg/kg bw/day dose level by clinical signs. Clinical signs in the parental animals included staining, matting or material (brown, tan, yellow, red and/or clear) on various body surfaces, respiratory distress (rales, gasping, labored respiration), hunched appearance and yellow mucoid diarrhea. Single occurrences of unkempt appearance, body cool to touch and aggressiveness were also noted in these animals prior to death. For the F1 offspring, viability indices for the 100 mg/kg/day group at lactation days 1 and 4 were decreased (85.9% and 84.4%, respectively), when compared to the values observed in the WIL reproductive historical control data (96.9%and 96.0%, respectively). Both of these values were significantly decreased when compared to the control group values. Viability indices at lactation days 1and 4 for the 200 mg/kg/day group were 98.2% and 86.2%, respectively. The lactation day 4 value was significantly lower than the control group value. The decreased viability indices in the 100 and 200 mg/kg/day groups were due primarily to the females in these groups which had total litter loss.
</t>
  </si>
  <si>
    <t xml:space="preserve">Unknown, 1995
</t>
  </si>
  <si>
    <t xml:space="preserve">Unknown, 1995. Available from ECHA at https://echa.europa.eu/registration-dossier/-/registered-dossier/14204/7/9/2
</t>
  </si>
  <si>
    <t>121-75-5</t>
  </si>
  <si>
    <t>Malathion</t>
  </si>
  <si>
    <t xml:space="preserve">Carbophos; Mercaptothion; Diethyl 2-dimethoxyphosphinothioylsulfanylbutanedioate
</t>
  </si>
  <si>
    <t>C10H19O6PS2</t>
  </si>
  <si>
    <t>CCOC(=O)CC(C(=O)OCC)SP(=S)(OC)OC</t>
  </si>
  <si>
    <t>0, 100/50, 500, 6000, or 12,000 ppm equivalent to respective mean values of 0, 4, 29, 359, or 739
mg/kg bw/day in males and 0, 5, 35, 415, or 868 mg/kg bw/day in females. EPA recalculated: 50 ppm = 2.37 mg/kg bw/day for males and 2.95 mg/kg bw/day for females. 100/50 ppm: 100 ppm for first 3 months of study, 50 ppm for duration of study in both sexes due to finding of erythrocyte cholinesterase inhibition in females only at 3 month assay.</t>
  </si>
  <si>
    <t>The only clinical sign observed was yellow anogenital staining among females at 12000 ppm. Increased mortality was seen in females at 12000 ppm and in males at 500, 6000 and 12000 ppm. All 12000 ppm males died or were sacrificed moribund by about 94 weeks. Treatment related decrements in body weight gain were observed at 6000 and 12000 ppm in both sexes. Food consumption was increased at 100 ppm in males for the first 3 months (prior to lowering of dose to 50 ppm). At subsequent time points for males, and across all time points for females food consumption was increased, the LOEL = 6000 ppm and NOEL = 500 ppm. Among parameters for hematology, erythrocyte count was reduced in males at 12000 ppm, mean corpuscular hemoglobin concentration was decreased in males at 6000 and 12000 ppm; and the following were observed in rats of both sexes at 6000 and 12000 ppm: increased platelet count, decreased mean corpuscular volume and mean corpuscular hemoglobin. Hence, for hematologic parameters overall, LOEL = 6000 ppm, NOEL = 500 ppm, both sexes. Among clinical chemistry parameters, erythrocyte cholinesterase inhibition, males, LOEL = 6000 ppm, NOEL = 500 ppm; females, at 3 months, the enzyme was inhibited at all doses, LOEL = 100 ppm. After 3 months, when lowest dose was reduced to 50 ppm, LOEL = 500 ppm, NOEL = 50 ppm. For plasma cholinesterase inhibition, males, LOEL = 500 ppm, NOEL = 50 ppm (100 ppm first 3 months); females, LOEL = 6000 ppm, NOEL = 500 ppm. For brain cholinesterase inhibition, LOEL = 6000 ppm, NOEL = 500 ppm, both sexes. For inhibition of cholinesterase activity, for males the overall NOEL is 50 ppm (4 mg/kg/day) and the LOEL is 500 ppm (29 mg/kg/day) based on inhibition of plasma activity at 24 months. For females the overall (beyond 3 months) NOEL is 50 ppm (5 mg/kg/day) and the LOEL is 500 ppm (35 mg/kg/day) based on inhibition of erythrocyte activity. Decreased aspartate aminotransferase, females, 12000 ppm; decreased alkaline phosphatase, males and females, 6000 and 12000 ppm; elevated blood urea nitrogen, males, 12000 ppm; elevated cholesterol, males and females, 6000 and 12000 ppm; elevated gamma-glutamyl transpeptidase, males and females, 6000 and 12000 ppm. Ocular effects testing inconclusive. Organ weight effects: increased kidney and liver weights, males and females, 6000 and 12000 ppm; thyroid/parathyroid weight increased (males), decreased (females) 6000 and 12000 ppm; increased spleen weight, males, 6000 and 12000 ppm; increased heart weight, males, 6000 ppm (term). In males, increases in liver and thyroid/parathyroid weights may have extended to 500 ppm. Microscopic findings: non-neoplastic: nasal mucosa and nasopharynx (several pathologies), males and females, 6000 and 12000 ppm; bilateral subacute-chronic inflammation/chronic nephropathy (high incidence in all study groups including controls), increased severity, males, 6000 and 12000 ppm, females, 500, 6000 and 12000 ppm; stomach (several pathologies), males and females, 6000 and 12000 ppm; increased incidence parathyroid hyperplasia, males and females, all doses; other findings in various tissues (thyroid, lymph nodes, lungs, liver, spleen, adrenal gland, eyes) as summarized in the review, being more remarkable in males, and often extending across the top three doses in males and top two doses in females; neoplastic: treatment-related increased combined hepatocellular adenomas/carcinomas, females at all doses, incidences: 0/55 (0%), 2/55 (3.6%), 2/55 (3.6%), 3/55 (5.5%) and 6/55 (10.9%) for the 0, 100/50, 500, 6000 and 12000 ppm groups, respectively; rare tumors (one in each of four dose groups) on nasoturbinal slide preparations considered compound related effects: males, carcinoma 12000 ppm, adenoma 6000 ppm; females, squamous cell carcinoma 100/50 and 12000 ppm. Other tumor types observed included testes interstitial cell tumors significant at all doses with possibly decreased latency; significant trend in thyroid follicular cell adenomas and/or carcinomas, males; significant trend and positive pairwise comparison at 500 ppm for thyroid c-cell carcinoma, males; significant difference in pair-wise comparison, mononuclear cell leukemia, 100/50 ppm, females; significant difference in pair-wise comparisons, pituitary pars distalis carcinomas, 500 and 6000 ppm, females; significant difference in pair-wise comparison, pituitary pars distalis adenomas and/or carcinomas combined, 500 ppm, females. Tumorigenic responses may have been compromised by high mortality in males at 6000 and 12000 ppm and in females at 12000 ppm. Note: EPA recalculated: 50 ppm = 2.37 mg/kg bw/day for males and 2.95 mg/kg bw/day for females.</t>
  </si>
  <si>
    <t>Daly, 1996</t>
  </si>
  <si>
    <t xml:space="preserve">Daly, I. (1996) A 24-Month Oral Toxicity/Oncogenicity Study of Malathion in the Rat via Dietary Administration: Final Report: Lab Project Number: 90-3641: J-11 90-3641. Unpublished study prepared by Huntingdon Life Sciences. MRID 43942901. Available from EPA (2000). Memorandum: Malathion: The Toxicology Chapter for the RED at https://downloads.regulations.gov/EPA-HQ-OPPT-2009-0001-0032/content.pdf </t>
  </si>
  <si>
    <t>1634-78-2</t>
  </si>
  <si>
    <t>Malaoxon</t>
  </si>
  <si>
    <t xml:space="preserve">Diethyl 2-dimethoxyphosphorylsulfanylbutanedioate
</t>
  </si>
  <si>
    <t>C10H19O7PS</t>
  </si>
  <si>
    <t>CCOC(=O)CC(SP(=O)(OC)OC)C(=O)OCC</t>
  </si>
  <si>
    <t>F344 [CDF:F-344/CrlBR]</t>
  </si>
  <si>
    <t>0, 20, 1000, or 2000 ppm equal to 1, 57, or 110 mg/kg bw/day in males and 1, 68, or 140 mg/kg bw/day in females</t>
  </si>
  <si>
    <t>Multiple (AChE)</t>
  </si>
  <si>
    <t>Survival was curtailed in female rats at 1000 and 2000 ppm and in males at 2000 ppm. The most common causes of death were pneumonitis and mononuclear leukaemia; the occurrence of the former appeared to be dose-related. Anogenital staining was seen in females at the highest dose throughout the study and in males in the latter part of the study. Treatment-related decreases in body weight and weight gain were seen at the highest dose. Food consumption was decreased in males at 1000 and 2000 ppm. Plasma, erythrocyte, and brain cholinesterase activity was affected. Plasma cholinesterase activity was reduced by &gt; 20% at all times in animals of each sex at the two highest doses. Erythrocyte acetylcholinesterase activity was reduced by &gt; 20% in the same groups and in males at the lowest dose at six months; the reductions at other times in animals of each sex at this dose were 10-20%. Brain acetylcholinesterase activity was reduced by 18-11% in comparison with concurrent controls in males at the highest dose and more clearly reduced in females at earlier times. There were substantial reductions in brain acetylcholinesterase activity in animals of each sex at the highest dose at termination of the study. At the intermediate dose, there was a 30% decrease in brain acetylcholinesterase activity in males at termination. The absolute and relative liver and kidney weights were increased in males at 2000 ppm at 12 months, and the relative and absolute adrenal weights were increased in males at this dose at two years. The absolute and relative spleen weights of females at 2000 ppm were decreased. The incidence of emaciation: was increased in males at 2000 ppm and in females at 1000 and 2000 ppm. Inflammatory changes in the nasal turbinates, lungs, and tympanic spaces, which may have been secondary to increased disposition of food particles, were present in males at the highest dose and females at the two highest doses. Thus, foreign material such as food was found in the nasal lumen with inflammatory cells and cell debris. The nasal mucosa also showed chronic inflammatory changes and hyperplasia and hypertrophy of goblet cells. In a small number of rats, squamous metaplasia was observed. Degeneration of the olfactory epithelium was accompanied by focal replacement by ciliated and non-ciliated columnar epithelium. Mineralization of the stomach was seen in males at the two highest doses and females at the highest dose. The NOAEL was 20 ppm, equal to 1 mg/kg bw per day, on the basis of decreased food consumption and brain acetylcholinesterase activity at termination in males and emaciation at termination and inflammatory changes in the nasal turbinates in females at the next highest dose.</t>
  </si>
  <si>
    <t>Daly, I.W. (1996) A 24-month oral toxicity/oncogenicity study of malaoxon in the rat via dietary administration. Unpublished report (study No. 93-2234) from Huntingdon Life Sciences, East Millstone, New Jersey, USA. Submitted to WHO by Cheminova, Lemvig, Denmark. Available from JMPR Pesticide Residues in Food (1997) Malation at http://www.inchem.org/documents/jmpr/jmpmono/v097pr12.htm</t>
  </si>
  <si>
    <t>732-11-6</t>
  </si>
  <si>
    <t>Phosmet</t>
  </si>
  <si>
    <t>Imidan; 2-(Dimethoxyphosphinothioylsulfanylmethyl)isoindole-1,3-dione</t>
  </si>
  <si>
    <t xml:space="preserve">C11H12NO4PS2 </t>
  </si>
  <si>
    <t>COP(=S)(OC)SCN1C(=O)C2=CC=CC=C2C1=O</t>
  </si>
  <si>
    <t>B6C3F1 [Crl-BR]</t>
  </si>
  <si>
    <t>0, 5, 25, or 100 ppm equivalent to 1.0, 4, or 14 mg/kg bw/day for males and 1.2, 5, or 18 mg/kg bw/day, respectively for females.</t>
  </si>
  <si>
    <t>There were no treatment-related effects on survival, clinical signs of toxicity (females), body weight, hematology, or clinical chemistry parameters (except cholinesterase). A dose-related increase in convulsions was observed in treated males during handling in the second year. Increased liver weight was observed in females at 25 ppm and in both sexes at 100 ppm. Males at 100 ppm displayed an increased incidence of degenerative vacuolation of individual liver cells and foci of vacuolated or clear cells in the liver, perivasculitis of the muscle, hyperplasia of the stomach mucosa, and testicular atrophy. Females at 100 ppm displayed midzonal degenerative vacuolation, necrotizing inflammation and individual cell necrosis of the liver, inflammation of the stomach and duodenum, and myometrial atrophy of the uterus. Neoplastic finding included an increased incidence of hepatocellular adenomas and carcinomas in males and females at 100 ppm. At 12 months, brain cholinesterase inhibition was observed at all dose levels (males 29%,
22%, and 31%; females 28%, 31%, 34%, with increasing dose). Due to a problem with reagents, RBC cholinesterase levels could not be determined at this time point. At study termination, RBC cholinesterase activity was comparable among the groups (both sexes), and brain cholinesterase activity was comparable among the males groups. In females, brain cholinesterase inhibition was observed at 25 ppm (14%) and 100 ppm (22%) at termination. EPA: The systemic LOAEL is 25 ppm, based on convulsions in males. The systemic NOAEL is 5 ppm. Note: EFSA and JECFA used a 2-generation reproductive study with a NEL of 1 mg/kg bw/day to derive an ADI.</t>
  </si>
  <si>
    <t>Katz et al., 1984</t>
  </si>
  <si>
    <t>Katz, A.C., Sprague, G.L., Frank, D.W., Turnier, J.C., Zwicker, G.M., and Freundenthal, R.I. (1984). Two-year Dietary Oncogenicity Study in Mice with lmidan Technical: Final Report: T-10719. Unpublished study performed by Stauffer Chemical Company Laboratory Report No.: T-10719. (MRIDs 00141659, 0016114, and 40595501).  Available from EPA (2016). Memorandum: Phosmet: Draft Human Health Risk Assessment to Support Registration Review at https://www.regulations.gov/document/EPA-HQ-OPP-2009-0316-0022 and from EPA (2015) EDSP Weisght of Evidence Conclusions on the Tier 1 Screening Assays for the List 1 Chemicals at https://www.regulations.gov/document/EPA-HQ-OPP-2009-0316-0016</t>
  </si>
  <si>
    <t>113507-06-5</t>
  </si>
  <si>
    <t>Moxidectin</t>
  </si>
  <si>
    <t>Cydectin; 5-Hydroxymilbemycin beta7; (1R,4S,4'E,5'S,6R,6'S,8R,10E,13R,14E,16E,20R,21R,24S)-21,24-dihydroxy-4'-methoxyimino-5',11,13,22-tetramethyl-6'-[(E)-4-methylpent-2-en-2-yl]spiro[3,7,19-trioxatetracyclo[15.6.1.14,8.020,24]pentacosa-10,14,16,22-tetraene-6,2'-oxane]-2-one</t>
  </si>
  <si>
    <t>C37H53NO8</t>
  </si>
  <si>
    <t>CC1CC(=CCC2CC(CC3(O2)CC(=NOC)C(C(O3)C(=CC(C)C)C)C)OC(=O)C4C=C(C(C5C4(C(=CC=C1)CO5)O)O)C)C</t>
  </si>
  <si>
    <t>1N,2N,3g(ii)Y (Class IV) and 6cY (Class V) and 6d(i)Y (Class VI)</t>
  </si>
  <si>
    <t>0, 25, 50, 100, or 150 ppm equal to 0, 1.9, 3.9, 7.9, or 12 mg/kg bw/day</t>
  </si>
  <si>
    <t>Signs of toxicity in animals given the highest dose included hypersensitivity to touch, lethargy, aggressive behaviour, tremors and urine-stained fur. At the 7.9 mg/kg bw/day level, hypersensitivity to touch began on day 5 but cleared by day 14. No overt signs of toxicity were seen in rats given the two lowest doses. At the highest dietary level, 3 females died or were sacrificed in moribund condition. Food intake was reduced in animals given the highest dietary level of moxidectin for the first 2 weeks of the study. There was no effect on food intakes in any of the other groups when compared with control values. Body weights were depressed for the first 6 weeks in rats given the highest dose level, and were decreased for the remainder of the study. Body weights were also depressed in females given 7.9 mg/kg bw/day. Haematological values, clinical chemistry and urinalyses were unaffected by moxidectin treatment. Females given the highest dietary level had significantly increased absolute kidney and adrenal weights, and increases in relative kidney, liver, heart and adrenal weights. Significant increases in absolute and relative adrenal weights in females, and testes weights in males occurred at 7.9 mg/kg bw/day. These changes are probably related to decreases in body weight. No changes in organ weights occurred at the two lowest dietary intake levels. No gross or microscopic abnormalities were observed in any of the treatment groups. The NOEL in this study was 3.9 mg/kg bw/day.</t>
  </si>
  <si>
    <t>Fischer, 1989</t>
  </si>
  <si>
    <t>Fischer J. E. (1989). AC 301, 423: A 13-week rat feeding study. Unpublished report No. AX59-1. Submitted to WHO by American Cyanamid Company, Princeton, NJ, USA. Available from JECFA Monograph for Moxidectin at https://inchem.org/documents/jecfa/jecmono/v36je03.htm</t>
  </si>
  <si>
    <t>30560-19-1</t>
  </si>
  <si>
    <t>Acephate</t>
  </si>
  <si>
    <t xml:space="preserve">Acetamidophos, N-(methoxymethanesulfanylphosphoryl)acetamide; N-[methoxy(methylsulfanyl)phosphoryl]acetamide
</t>
  </si>
  <si>
    <t>C4H10NO3PS</t>
  </si>
  <si>
    <t>CC(=O)NP(=O)(OC)SC</t>
  </si>
  <si>
    <t xml:space="preserve">0, 5, 50, or 700 ppm, equivalent to 0, 0.24, 2.44 or 38.2 mg/kg bw/day for males and 0, 0.31, 3.06 or 47.2 mg/kg bw/day for females
</t>
  </si>
  <si>
    <t xml:space="preserve">Body weight, AChE inhibition
</t>
  </si>
  <si>
    <t xml:space="preserve">Reduced group mean body weights (4 - 18%) were reported at 700 ppm in males, although food intake was higher (5 - 18%). Brain AChE was inhibited in both sexes at all (4) sampling times at 50 and 700 ppm. At 5 ppm however, the inhibition of brain AChE was sporadic and only occasionally significant. Inhibition of plasma  and RBC ChE were less marked than was brain AChE. Note: JMPR and CalEPA both concluded a NOAEL of 5 ppm.
</t>
  </si>
  <si>
    <t xml:space="preserve">Biodynamics, 1981
</t>
  </si>
  <si>
    <t xml:space="preserve">Biodynamics, 1981. A lifetime oral toxicity/carcinogenicity study with technical RE-12420 in rats. DPR Report No. 108-139. #37723. Available from the California Environmental Protection Agency at http://www.cdpr.ca.gov/docs/risk/rcd/acephate.pdf
</t>
  </si>
  <si>
    <t>944-22-9</t>
  </si>
  <si>
    <t>Fonofos</t>
  </si>
  <si>
    <t>C10H15OPS2</t>
  </si>
  <si>
    <t>CCOP(=S)(CC)Sc1ccccc1</t>
  </si>
  <si>
    <t xml:space="preserve">0, 16/8, 60, or 240 ppm equal to 0, 0.4/0.2, 1.5, or 6 mg/kg bw/day (EPA). After 14 weeks, the low dose (16 ppm) was reduced to 8 ppm, and this dose level was maintained for the duration of the study.  
</t>
  </si>
  <si>
    <t xml:space="preserve">AChE inhibition &amp; liver
</t>
  </si>
  <si>
    <t>Cholinesterase levels in plasma were inhibited about 50% at 240 ppm, about 25% to 50% at 60 ppm, and were not different from controls at the low dose (16 or 8 ppm). In red blood cells, ChE levels were inhibited almost completely at the 240-ppm level and about 65% at 60 ppm. In animals receiving 16 ppm for 14 weeks, ChE in red blood cells was inhibited about 30%. After reduction of the dose to 8 ppm, ChE levels returned to values comparable to controls. At sacrifice, no inhibition of ChE in brain was detected at any dose level. At 240 ppm, nervous, apprehensive behavior and tremors were seen, and three dogs died, each with marked acute congestion of tissues and hemorrhage of the small intestinal mucosa. At this dose level, also, serum alkaline phosphatase was increased, as were liver weights. Histopathological examination of animals receiving 240 ppm revealed a marked increase in basophilic granulation of the myofibril of the inner layer of the muscularis of the small intestine, and there were slight changes in the liver. At 60 ppm, increased liver weight was observed. At the low dose (16/8 ppm), the only effect was a single brief episode of fasciculation in one male dog at 5 months. The author judged that this could not be ascribed with certainty to fonofos exposure. For this study, the NOAEL for ChE inhibition and for systemic toxicity was 8 ppm (0.2 mg/kg/day).</t>
  </si>
  <si>
    <t>Woodard et al., 1969</t>
  </si>
  <si>
    <t>Woodard, M.W., J. Donoso, J.P. Gray et al.* 1969. Dyfonate (N-2790) safety evaluation by dietary administration to dogs for 106 weeks. Woodard Research Corporation. Unpublished study. MRID 00082233. Available from EPA (1988). Fonofos at https://downloads.regulations.gov/EPA-HQ-OW-2007-0068-0085/content.pdf</t>
  </si>
  <si>
    <t>3689-24-5</t>
  </si>
  <si>
    <t>Tetraethyldithiopyrophosphate</t>
  </si>
  <si>
    <t xml:space="preserve">Sulfotep; Diethoxyphosphinothioyloxy-diethoxy-sulfanylidene-λ5-phosphane
</t>
  </si>
  <si>
    <t>C8H20O5P2S2</t>
  </si>
  <si>
    <t>C(C)OP(OCC)(=S)OP(=S)(OCC)OCC</t>
  </si>
  <si>
    <t xml:space="preserve">0, 5, 10, 20, or 50 ppm corresponding to approximately 0, 0.25, 0.5, 1, or 2.5 mg/kg bw/day
</t>
  </si>
  <si>
    <t xml:space="preserve">Plasma and erythrocyte cholinesterase activity of rats fed at 20 and 50 ppm TEDP were depressed in a dose-related manner. Depression of cholinesterase activity was more pronounced in erythrocytes.
</t>
  </si>
  <si>
    <t>Kimmerle &amp; Klimmer, 1974</t>
  </si>
  <si>
    <t xml:space="preserve">Kimmerle, G., &amp; Klimmer, O. R. (1974). Acute and subchronic toxicity of sulfotep. Archives of toxicology, 33(1), 1-16. Reference for NEL conclusion: EPA IRIS 0330 at https://cfpub.epa.gov/ncea/iris/iris_documents/documents/subst/0330_summary.pdf
</t>
  </si>
  <si>
    <t>86-50-0</t>
  </si>
  <si>
    <t>Azinphos-methyl</t>
  </si>
  <si>
    <t>3-(Dimethoxyphosphinothioylsulfanylmethyl)-1,2,3-benzotriazin-4-one</t>
  </si>
  <si>
    <t>C10H12N3O3PS2</t>
  </si>
  <si>
    <t>C1=CC=C2C(=C1)N=NN(CSP(OC)(OC)=S)C2=O</t>
  </si>
  <si>
    <t>0, 5, 25, or 125 ppm equivalent to 0, 0.149, 0.688, or 3.844 mg/kg bw/day for males and 0, 0.157,0.775, or 4.333 mg/kg bw/day for females (EPA)</t>
  </si>
  <si>
    <t>AChE inhibition</t>
  </si>
  <si>
    <t xml:space="preserve">Both sexes of dogs at 125 ppm exhibited decreases in plasma ChE (52-58%), RBC ChE (66-92%), and brain ChE (20-27%) beginning at week four of treatment and continuing until week 52. At the 125-ppm dose level, cytochrome P450 N- and O-demethylase activity was increases 39% in male dogs. Serum albumin and the A/G ratio was reduced by 13 and 20%, respectively, in the male dogs after thirteen weeks of exposure. Mucoid diarrhea and occasional emesis were also observed at this dose level in male and female dogs. At 25 ppm, RBC ChE activity was decreased by 27-40% in male dogs and by 35-43% in female dogs. An increased incidence in mucoid diarrhea was also observed. The LOAEL in this study was 0.688 mg/kg/day for males and 0.775 mg/kg/day for females, based on the significant decreases in red blood cell cholinesterase activity in both sexes as well as an increased incidence of diarrhea in males. </t>
  </si>
  <si>
    <t>Allen et al., 1990</t>
  </si>
  <si>
    <t xml:space="preserve">Allen, T. R., T. Frei, T. Janiak, H. Luetkemeier, O. Vogel, K. Biedermann, and J. Wilson (1990). 52-Week Oral Toxicity (Feeding) Study with Azinphosmethyl (E 1582) in the Dog. RCC Research &amp; Cionsulting Company AG, CH 4452 Itingen, Switzerland. Sponsor: Bayer AG, Fachbereich Toxikologie, Friedrich Ebert-Str. 217, D 5600 Wuppertal 1, Germany, R5064. RCC Project 204388; Bayer Project T 2027698, Pages 326. May 31, 1990, MRID 41804801. Available from EPA Memorandum: Azinphos-methyl - Report of the Hazard Identification Assessment Review Committee, 1998, at https://archive.epa.gov/pesticides/chemicalsearch/chemical/foia/web/pdf/058001/058001-116.pdf and from Bayer CropScience and Makhteshim Agan of North America (2007). Hazard Policy Council Committee
(HAZPOC). Review: Azinphos methyl (AZM) at https://downloads.regulations.gov/EPA-HQ-OPP-2005-0061-0226/content.pdf </t>
  </si>
  <si>
    <t>950-37-8</t>
  </si>
  <si>
    <t>Methidathion</t>
  </si>
  <si>
    <t>3-(Dimethoxyphosphinothioylsulfanylmethyl)-5-methoxy-1,3,4-thiadiazol-2-one</t>
  </si>
  <si>
    <t>C6H11N2O4PS3</t>
  </si>
  <si>
    <t>COC1=NN(C(=O)S1)CSP(=S)(OC)OC</t>
  </si>
  <si>
    <t xml:space="preserve">0, 4, 16, or 64 ppm equivalent to 0, 0.1, 0.4, or 1.6 mg/kg bw/day (EPA)
</t>
  </si>
  <si>
    <t xml:space="preserve">Signs of toxicity noted at the mid and high doses were: increased alkaline phosphatase and SGPT, as well as histologic liver alterations including pigmentation (porphyrin), serositis, fibrosis, nodularity, and phlebitis. RBC cholinesterase inhibition was only observed at the high dose.  Based on liver pathology and related enzyme changes, the NOEL and LEL for systemic toxicity are 4 and 16 ppm (0.1 and 0.4 mg/kg/day), respectively. </t>
  </si>
  <si>
    <t xml:space="preserve">Ciba-Geigy, 1967
</t>
  </si>
  <si>
    <t xml:space="preserve">Ciba-Geigy Corporation. 1967. MRID No. 00011839. Available from EPA. Write to FOI, EPA, Washington, DC 20460. Summary is available from EPA (IRIS 0341) at https://cfpub.epa.gov/ncea/iris/iris_documents/documents/subst/0341_summary.pdf and from JMPR Methidathion at https://www.inchem.org/documents/jmpr/jmpmono/v92pr12.htm </t>
  </si>
  <si>
    <t>2104-64-5</t>
  </si>
  <si>
    <t>Ethyl p-nitrophenyl phenylphosphorothioate</t>
  </si>
  <si>
    <t xml:space="preserve">EPN; Santox; Kasutop Dust; O-Ethyl O-(4-nitrophenyl) phenylphosphonothioate; Ethoxy-(4-nitrophenoxy)-phenyl-sulfanylidene-λ5-phosphane
</t>
  </si>
  <si>
    <t xml:space="preserve">C14H14NO4PS
</t>
  </si>
  <si>
    <t>CCOP(=S)(c1ccccc1)Oc2ccc(cc2)[N+](=O)[O-]</t>
  </si>
  <si>
    <t xml:space="preserve">0, 5, 25, or 125 ppm corresponding to 0, 0.25, 1.25, or 6.25 mg/kg bw/day
</t>
  </si>
  <si>
    <t>ChE inhibition, blood</t>
  </si>
  <si>
    <t>RBC ChE inhibition at 25 ppm. The effects noted at 125 ppm included decreased plasma and brain ChE activity, decreased female growth and decreased RBC, hemoglobin, and hematocrit in both sexes.</t>
  </si>
  <si>
    <t>Moribani, Nissan, du Pont, Velsicol, 1986</t>
  </si>
  <si>
    <t>Morabani American Corporation, Nissan Chemical Ind., Inc., E.I. du Pont de Nemours &amp; Company, and Velsicol Chemical Company. 1986a. MRID No. 00157874. Available from EPA. Write to FOI, EPA, Washington, DC 20460. Summary is available from EPA (IRIS 0236) at http://cfpub.epa.gov/ncea/iris/iris_documents/documents/subst/0236_summary.pdf</t>
  </si>
  <si>
    <t>62-73-7</t>
  </si>
  <si>
    <t>Dichlorvos</t>
  </si>
  <si>
    <t xml:space="preserve">DDVP; 2,2-Dichloroethenyl dimethyl phosphate
</t>
  </si>
  <si>
    <t>C4H7Cl2O4P</t>
  </si>
  <si>
    <t>O=P(OC)(OC=C(Cl)Cl)OC</t>
  </si>
  <si>
    <t xml:space="preserve">0, 0.1, 1.0, or 3.0 mg/kg bw/day. The 0.1 mg/kg bw/day dose level was lowered to 0.05 mg/kg bw/day on day 22 due to the inhibition of plasma ChE noted after 12 days on the material.
</t>
  </si>
  <si>
    <t xml:space="preserve">Plasma and RBC ChE inhibition in males and females. Brain ChE inhibition in males at the mid dose and in both sexes at the high dose. Plasma ChE was decreased in males (21.1%) and females (25.7%) at Week 2 in the 0.1 mg/kg-day. In order to achieve a NOEL, the dose was dropped to 0.05 mg/kg-day at Day 1 of Week 4. After Week 2, plasma ChE was only significantly decreased in males (39.1 to 59.2%) and females (41.0 to 56.7%) in the mid-dose group and in males (65.1 to 74.3%) and females (61.1 to 74.2%) in the high-dose group at all other later time intervals. RBC ChE was decreased in males (23.6%) and females (50.1%) at Week 6 in the low-dose group. This is believed to be the residual effect on RBC ChE of the initial higher dose of 0.1 mg/kg-day. Much lower levels were observed in this group after Week 6. After Week 6, RBC ChE was only significantly decreased in males (43.0 to 53.9%) and females (38.0 to 51.9%) in the mid-dose group and in males (81.2 to 86.9%) and females (79.2 to 82.5%) in the high-dose group at all other later time intervals. The percent inhibition did not appear to increase with time. Brain ChE was significantly decreased in males (approximately 22%) in the mid-dose group and in males (approximately 47%) and females (approximately 29%) in the high-dose group. The NOAEL was determined to be 0.05 mg/kg/day and the LOAEL was 0.1 mg/kg/day. 
</t>
  </si>
  <si>
    <t>Markiewicz, 1990</t>
  </si>
  <si>
    <t xml:space="preserve">Markiewicz, V. (1990) A 52-Week Chronic Toxicity Study on DDVP in Dogs: Lab Project Number: 2534/102. Unpublished study prepared by Hazleton Laboratories America, Inc. 431 p. MRID 41593101. Summary is available from EPA (IRIS 0151) at https://cfpub.epa.gov/ncea/iris/iris_documents/documents/subst/0151_summary.pdf and from EPA (2006) Reregistration Eligibility Decision for Dichlorvos (DDVP) at https://archive.epa.gov/pesticides/reregistration/web/pdf/ddvp_red.pdf </t>
  </si>
  <si>
    <t>298-02-2</t>
  </si>
  <si>
    <t>Phorate</t>
  </si>
  <si>
    <t>C7H17O2PS3</t>
  </si>
  <si>
    <t>CCOP(=S)(OCC)SCSCC</t>
  </si>
  <si>
    <t>0, 0.005, 0.01, 0.05, or 0.25 mg/kg bw/day</t>
  </si>
  <si>
    <t xml:space="preserve">EPA: Compound related effects included slight body tremors in high dose males and females and marginal inhibition of body weight gain in high dose males. The systemic NOEL was 0.05 mg/kg bw/day and the LOEL was 0.25 mg/kg bw/day based on the above observations. The NOEL for plasma ChE inhibition was 0.01 mg/kg bw/day while the LOEL was 0.05 mg/kg bw/day for both sexes. The NOEL for RBC and brain ChE inhibition was 0.05 mg/kg bw/day. Note: EPA used the NOAEL of 0.05 mg/kg bw/day for systemic toxicity to the chronic RfD. JMPR: The decrease in plasma cholinesterase activity at 0.05 mg/kg/day was not considered to be adverse in the absence of correlative inhibition of brain and erythrocyte cholinesterase activity and evidence of clinical toxicity." and therefore, JMPR concluded that the NOAEL was 0.05 mg/kg bw/day. </t>
  </si>
  <si>
    <t>Shellenberger and Tegeris, 1987</t>
  </si>
  <si>
    <t xml:space="preserve">Shellenberger, T.; Tegeris, A. (1987) One-year Oral Toxicity Study in Purebred Beagle Dogs with AC 35,024: Laboratory Project Id: 85015. Unpublished study prepared by Tegeris Laboratories, Inc. 881 p. MRID 40174527. Summary is available from EPA (1999). PHORATE: Revised HED Chapter of the Reregistration Eligibility Decision Document (RED), Case #0103, PC Code 057201; Barcode No. D253368 at https://www.regulations.gov/document/EPA-HQ-OPP-2007-0674-0006. Reference for NEL conclusion: JMPR Phorate at https://www.inchem.org/documents/jmpr/jmpmono/v94pr08.htm </t>
  </si>
  <si>
    <t>60-51-5</t>
  </si>
  <si>
    <t>Dimethoate</t>
  </si>
  <si>
    <t>2-Dimethoxyphosphinothioylsulfanyl-N-methylacetamide</t>
  </si>
  <si>
    <t>C5H12NO3PS2</t>
  </si>
  <si>
    <t>CNC(=O)CSP(=S)(OC)OC</t>
  </si>
  <si>
    <t xml:space="preserve">0, 1, 5, 25, or 100 ppm corresponding to 0, 0.05, 0.25, 1.25, or 5 mg/kg bw/day (EPA). JMPR: equal to 0, 0.04, 0.23, 1.2, or 4.8 mg/kg bw/day in males, and 0, 0.06, 0.3, 1.5, or 6.3 mg/kg bw/day in females. </t>
  </si>
  <si>
    <t xml:space="preserve">There was a dose dependent lowering of cholinesterase activity in the brain in both males and females receiving 5, 25, and 100 ppm. Plasma and RBC cholinesterase activity was also inhibited in males and females receiving 25 and 100 ppm. Mortality was slightly increased in females receiving 100 ppm, and growth was retarded in 100 ppm males during the first half of the study. In rats receiving 100 ppm there was a slight anemia which was predominant in males and an increase in leukocytes in both sexes during the second half of the study. JMPR: A NOAEL of 1 ppm (equal to 0.04 and 0.06 mg/kg bw per day in males and females, respectively) was identified in this study, based on toxicologically relevant inhibition of brain cholinesterase (males) and erythrocyte ChE (females) at 5 ppm (equal to 0.23 mg/kg bw per day for males, 0.3 mg/kg bw per day for females). The NOAEL for carcinogenicity was 100 ppm (equal to 4.8 mg/kg bw per day in males and 6.3 mg/kg bw per day in females) the highest dose tested. </t>
  </si>
  <si>
    <t>American Cyanamid Co., 1986</t>
  </si>
  <si>
    <t xml:space="preserve">American Cyanamid Company. 1986. MRID No. 00164177, 40545501. Available from EPA. Write to FOI, EPA, Washington, DC 20460. Available from EPA (IRIS 0044) at https://cfpub.epa.gov/ncea/iris/iris_documents/documents/subst/0044_summary.pdf and JMPR (2019). Pesticide Residues in Food - 2019. Evaluations, Part II - Toxicological at https://apps.who.int/pesticide-residues-jmpr-database/Document/262 </t>
  </si>
  <si>
    <t>13171-21-6</t>
  </si>
  <si>
    <t>Phosphamidon</t>
  </si>
  <si>
    <t xml:space="preserve">Dimecron; Fosfamidon; [(Z)-3-chloro-4-(diethylamino)-4-oxobut-2-en-2-yl] dimethyl phosphate; 2-Chloro-3-(diethylamino)-1-methyl-3-oxo-1-propenyl dimethyl phosphate
</t>
  </si>
  <si>
    <t>C10H19ClNO5P</t>
  </si>
  <si>
    <t>CCN(CC)C(=O)C(=C(C)OP(=O)(OC)OC)Cl</t>
  </si>
  <si>
    <t>0. 0.2, 0.8, 1, 30, or 80 ppm. 0.2 and 0.8 ppm were discontinued after 15 weeks. 1, 30, and 80 ppm: 2 years. These levels correspond to 0, 0.01, 0.04, 0.05, 1.5, or 4 mg/kg bw/day.</t>
  </si>
  <si>
    <t xml:space="preserve">The groups receiving 0.2 and 0.8 ppm phosphamidon were discontinued after 15 weeks. In the high-dose group, and to a lesser extent in the 30-ppm group, the incidences of crusty muzzle, irritability, foot-pad abnormalities, muscle tremors, yellow/brown-stained fur, and poor coat quality were significantly increased. Survival rates of rats in the treated groups were not significantly different from those of controls. Food consumption at 80 ppm was decreased initially, and increased in the majority of subsequent intervals, up to 1 year for males and up to 2 years for females. In males, growth was decreased at 80 ppm throughout the study, and at 30 ppm during the first 3 months. Only a slight decrease in growth was observed in females at 80 ppm. Hemoglobin, hematocrit, and erythrocyte counts were decreased in males at 80 ppm and in females at 80 ppm after 18 and 24 months. A significant increase in Howell-Jolly bodies in the red blood cells was observed at final sacrifice in the 30 and 80 ppm male groups, and in the 80-ppm female group. Serum cholinesterase and brain cholinesterase activities were markedly inhibited in rats in the 30 and 80 ppm male and female groups. Erythrocyte cholinesterase activity was inhibited to a lesser extent at 80 ppm. Organ weights were not affected in a dose-related manner. In the 30 and 80 ppm dose groups, a variety of non-neoplastic alterations was observed. These alterations included ulcerative pododermatitis of the limbs, hyperkeratotic dermatitis of the tail, and inflammatory changes in the lung and liver. There were no differences in the incidence of neoplastic lesions between treated and control groups. The NOEL was 1 ppm phosphamidon in the diet, corresponding to 0.05 mg/kg bw/day. 
</t>
  </si>
  <si>
    <t>Mayhew and Wingard, 1986</t>
  </si>
  <si>
    <t xml:space="preserve">Mayhew, D.A. &amp; Wingard, B.L. 1986. Twenty four month combined chronic oral toxicity and oncogenicity study in rats using phosphamidon. Unpublished report from American BioGenics Corp., Decatur, IL, USA. Submitted to WHO by Ciba-Geigy Ltd., Basle, Switzerland. Available from JMPR Phosphamidon at https://www.inchem.org/documents/jmpr/jmpmono/v86pr15.htm </t>
  </si>
  <si>
    <t>78-34-2</t>
  </si>
  <si>
    <t>Dioxathion</t>
  </si>
  <si>
    <t>Delnav; 1.2,3-Dioxanedithiol-S,S-bis(O,O-diethyl phosphorodithioate);  (3-Diethoxyphosphinothioylsulfanyl-1,4-dioxan-2-yl)sulfanyl-diethoxy-sulfanylidene-λ5-phosphane</t>
  </si>
  <si>
    <t>C12H26O6P2S4</t>
  </si>
  <si>
    <t>CCOP(=S)(OCC)SC1C(OCCO1)SP(=S)(OCC)OCC</t>
  </si>
  <si>
    <t>0, 1, 3, 10, 100, or 500 ppm equivalent to 0, 0.077, 0.22, 0.78, 7.5, or n.s mg/kg bw/day. It was not specified what 500 ppm is eqivalent to. Some animals were subjected to a 3-week recovery period.</t>
  </si>
  <si>
    <t>Cholinesterase inhibition</t>
  </si>
  <si>
    <t xml:space="preserve">500 ppm: All animals were sacrificed after 1 week becaused marked food refusal and loss of body weight. 100 ppm: Females showed hyperexcitability and slight tremors. Very marked inhibition of brain, plasma, erythrocyte cholinesterase was observed. Recovery of normal activity after discontinuation of administration was most rapid with plasma; brain and erythrocytes recovered more slowly. 10 ppm slignificantly reduced plasma and erythrocyte (but not brain) cholinesterase activity. At 3 and 1 ppm: no significant alteration in cholinesterase activity. </t>
  </si>
  <si>
    <t>Frawley et al., 1963</t>
  </si>
  <si>
    <t>Frawley, J. P., Weir, R., Tusing, T., DuBois, K. P., &amp; Calandra, J. C. (1963). Toxicologic investigations on Delnav®. Toxicology and applied pharmacology, 5(5), 605-624.</t>
  </si>
  <si>
    <t>78-48-8</t>
  </si>
  <si>
    <t>Merphos oxide</t>
  </si>
  <si>
    <t>Tribufos; Butifos; DEF defoliant; Butyl phosphorotrithioate; 1-bis(butylsulfanyl)phosphorylsulfanylbutane</t>
  </si>
  <si>
    <t>C12H27OPS3</t>
  </si>
  <si>
    <t>CCCCSP(=O)(SCCCC)SCCCC</t>
  </si>
  <si>
    <t>0, 2, 40, or 500 ppm equivalent to mean doses of 0, 0.14, 2.89, or 36.8 mg/kg bw/day for males and 0, 0.17, 3.54, or 42.6 mg/kg bw/day for females, respectively</t>
  </si>
  <si>
    <t>Mean body weights and food consumption were decreased for females in the 40 ppm group and for males and females in the 500 ppm group. Treatment-related clinical signs were limited to red nasal staining in one high-dose male on day 4, perianal staining in one high-dose male on day 11, and urine staining in two high-dose females from days 53-88. FOB effects included sluggish/minimal movement and decreased approach response in the open field in high-dose males and a decreased number of rearing counts in the open field was noted in high-dose females, both at week 4 only. Slight yellow urine staining was noted for 1/12 high-dose females at week 8 and for 2/12 high-dose females at week 13. Although statistical significance was not attained, these effects are considered treatment-related. Motor activity was decreased in highdose males and females during weeks 4, 8, and 13. Locomotor activity was significantly decreased in high-dose males and females at weeks 4, 8, and 13, with decreases averaging 32-55% for males and 48-53% for females. Neuropathology indicated retinal degeneration (mostly bilateral) was noted in 5/6 high-dose males and 6/6 high-dose females but was not seen in the controls or the mid dose. The LOAEL in females is 40 ppm (3.54 mg/kg/day) based on decreased body weight and decreased food consumption. The NOAEL is 2 ppm (0.17 mg/kg/day). The LOAEL for males is 500 ppm (36.8 mg/kg/day) based on decreased body weight, decreased food consumption, and motor activity decrease and retinal degeneration. The NOAEL is 40 ppm (2.89 mg/kg bw/day). RBC and plasma ChE were significantly inhibited at 40 ppm and 500 ppm in both males and females. Brain cholinesterase activity was decreased in females at 40 ppm and at 500 ppm in males and females. The NOAEL for ChE inhibition is 2 ppm (0.14 mg/kg/day in males and 0.17 mg/kg/day in females) and the LOAEL is 40 ppm (2.89 ppm in males and 3.54 mg/kg/day in females) based on ChE inhibition in plasma and RBC (both sexes) and brain (females only).</t>
  </si>
  <si>
    <t>Sheets &amp; Gilmore, 2001</t>
  </si>
  <si>
    <t xml:space="preserve">Sheets, L.; Gilmore, R. (2001) A Subchronic Neurotoxicity Screening Study with Technical Grade Tribufos (DEF) in Wistar Rats: Lab Project Number: 99-N72-BB: 110242: 9465. Unpublished study prepared by Bayer Corp. and Pathology Associates International. 538 p. MRID 45369101. Available from EPA (2015). Tribufos: Human Health Draft Risk Assessment for Registration review at https://downloads.regulations.gov/EPA-HQ-OPP-2008-0883-0011/content.pdf </t>
  </si>
  <si>
    <t xml:space="preserve">80657-17-6 </t>
  </si>
  <si>
    <t>17-alpha-Trenbolone hydroxide</t>
  </si>
  <si>
    <t>17-alpha-Hydroxytrenbolone, alpha-TBOH; (8S,13S,14S,17R)-17-hydroxy-13-methyl-2,6,7,8,14,15,16,17-octahydro-1H-cyclopenta[a]phenanthren-3-one</t>
  </si>
  <si>
    <t>C18H22O2</t>
  </si>
  <si>
    <t>CC12C=CC3=C4CCC(=O)C=C4CCC3C1CCC2O</t>
  </si>
  <si>
    <t>1N,2N,3N,4N,6aY</t>
  </si>
  <si>
    <t>CD (UK)</t>
  </si>
  <si>
    <t>0, 0.01, 0.04, 0.36, or 3.6 mg/kg bw/day</t>
  </si>
  <si>
    <t xml:space="preserve">Salivation was observed in high dosed male rats. Food consumption was significantly increased in males at 3.6 mg/kg bw and platelet counts, PCV and Hb values were significantly decreased at all dose levels in male rats. MCV values and Trombotest time were significantly decreased at the highest dose only. In females, a significant increase in Hb and RBC values and Trombotest time was observed at the highest dose only. Total protein levels were significantly decreased and alkaline phosphatase activity was increased in females at 0.360 and 3.6 mg 17alpha-TBOH/kg bw/day. At the highest dose, prostate and seminal vesicle weight were significantly decreased in males and uterus weight was significantly decreased in females. Pituitary weight was significantly increased in males and significantly decreased in females at 3.6 mg/kg bw. According to the authors, no treatment-related changes were observed at macroscopical and histopathological observation. The NOAEL in this study is 0.04 mg/kg bw 17alpha-TBOH.
</t>
  </si>
  <si>
    <t>Dean, 1988; Hooks et al., 1988</t>
  </si>
  <si>
    <t xml:space="preserve">Dean, G.A. (1988). 17 alpha trenbolone toxicity to rats by repeated oral gavage for 132 weeks. Draft results. Unpublished report No. RSL/756 from Huntingdon Research Centre Ltd., Cambridgeshire, England. Submitted to WHO by Roussel UCLAF, 75020 Paris, France. &amp; Hooks, W.N., Bowman, J.C., Rao, R.S., Gibson, W.A. &amp; Gopinath, C. (1988). 17 alpha trenbolone toxicity to rats by repeated oral administration for 13 weeks (final report). Unpublished report No. RSL 756/881104 from Huntingdon Research Centre, Ltd., Cambridgeshire, England. Submitted to WHO by Roussel UCLAF, 75020 Paris, France. Available from JECFA: Trenbolon Acetate: at https://inchem.org/documents/jecfa/jecmono/v25je08.htm
</t>
  </si>
  <si>
    <t>7700-17-6</t>
  </si>
  <si>
    <t>Crotoxyphos</t>
  </si>
  <si>
    <t xml:space="preserve">1-Phenylethyl (E)-3-dimethoxyphosphoryloxybut-2-enoate; Ciodrin
</t>
  </si>
  <si>
    <t>C14H19O6P</t>
  </si>
  <si>
    <t>COP(=O)(OC)O\C(C)=C\C(=O)OC(C)C1=CC=CC=C1</t>
  </si>
  <si>
    <t>0, 5, 15, or 45 ppm for 12 weeks and 135 ppm for 2 weeks corresponding to approximately 0, 0.125, 0.375, or 1.125 mg/kg bw/day</t>
  </si>
  <si>
    <t>At 15 and 45 ppm, depression of plasma and RBC ChE activity was observed. The NOEL: 5 ppm.</t>
  </si>
  <si>
    <t>Shellenberger and Newell, 1961</t>
  </si>
  <si>
    <t xml:space="preserve">Shellenberger and Newell, 1961. Stanford Research Institute, EPA Pesticide Petition No. 9F0770. Substitute Chemical program: Initial Scientific and Minieconomic Review of Crotoxyphos, June, 1975. Available from EPA (1975) at https://nepis.epa.gov/Exe/ZyPDF.cgi/910124QA.PDF?Dockey=910124QA.PDF </t>
  </si>
  <si>
    <t>115-09-3</t>
  </si>
  <si>
    <t>Methylmercuric chloride</t>
  </si>
  <si>
    <t>Caspan; MMC; Chloromethylmercury; Chloro(methyl)mercury</t>
  </si>
  <si>
    <t>CH3ClHg</t>
  </si>
  <si>
    <t>C[Hg]Cl</t>
  </si>
  <si>
    <t>Macaca mulatta and Macaca fascicularis</t>
  </si>
  <si>
    <t>0, 0.01, 0.03, 0.1, or 0.3 mg/kg bw/day for 52 months</t>
  </si>
  <si>
    <t>In the group of 0.3 and 0.1 mg/kg bw/day, there appeared toxic signs including characteristic neurological symptoms at 62 and 182 days respectively. The toxic symptoms included a decrease in food intake and slow movement, followed by progressive reduction in body weight, atactic and paralytic movements of the extremities, lowered squeezing and jumping power, generalized spasm on stimulation, intention tremor, rigidity of the leg, visual disturbance and generalized paralysis. At 0.03 and 0.01 mg/kg bw/day, no clinical signs except a reduction in body weight gain in the formal group at the later stage. Note: 2-year rat study NOAEL: 0.5 ppm or approximately 0.025 mg/kg bw/day (approximately the same as in the monkey study).</t>
  </si>
  <si>
    <t>Ikeda et al., 1973 &amp; Kawasaki et al., 1986</t>
  </si>
  <si>
    <t>Ikeda, Y., Tobe, M., Kobayashi, K., Suzuki, S., Kawasaka, Y., &amp; Yonemaru, H. (1973). Long-term toxicity study of methylmercuric chloride in monkeys (first report). Toxicology, 1(4), 361-375. &amp; Kawasaki, Y., Ikeda, Y., Yamamoto, T., &amp; Ikeda, K. (1986). Long-term toxicity study of methylmercury chloride in monkeys. Food Hygiene and Safety Science (Shokuhin Eiseigaku Zasshi), 27(5), 528-552_1. Reference for the note for NEL conclusion: Verschuuren, H. G., Kroes, R., Den Tonkelaar, E. M., Berkvens, J. M., Helleman, P. W., Rauws, A. G., ... &amp; Van Esch, G. J. (1976). Toxicity of methylmercury chloride in rats III. Long-term toxicity study. Toxicology, 6(1), 107-123.</t>
  </si>
  <si>
    <t>13194-48-4</t>
  </si>
  <si>
    <t>Ethoprop</t>
  </si>
  <si>
    <t xml:space="preserve">O-Ethyl S,S-dipropyl phosphorodithioate; Ethoprophos; 1-[Ethoxy(propylsulfanyl)phosphoryl]sulfanylpropane
</t>
  </si>
  <si>
    <t>C8H19O2PS2</t>
  </si>
  <si>
    <t>CCCSP(=O)(OCC)SCCC</t>
  </si>
  <si>
    <t xml:space="preserve">0, 0.025, 1, or 10 mg/kg bw/day 
</t>
  </si>
  <si>
    <t>Liver and blood</t>
  </si>
  <si>
    <t xml:space="preserve">Erythrocyte count, hemoglobin concentration, and erythrocyte volume fraction were statistically significantly lower in males at the high dose than in control males at all intervals. The only change in serum chemistry was an increase in mean aspartate aminotransferase activity associated with decreased total cholesterol and serum albumin in males at the high dose from 6 weeks of treatment throughout the study. This effect was due largely to an apparent hepatotoxic response in two of four males at this dose; in one of these dogs, aspartate aminotransferase activity was increased by 10-fold over that of controls at study termination, and serum alkaline phosphatase, gamma-glutamyl transferase, and alanine aminotransferase activities were also greatly increased. The serum albumin concentration was decreased in all males at the high dose. Plasma and erythrocyte cholinesterase activities were depressed in a dose-related manner in dogs at the intermediate and high doses at all intervals. At the end of the study, plasma cholinesterase activity was decreased to 33% and 17% of the control value in males and to 58%, 19%, and 17% in females at the low, intermediate, and high doses, respectively. The erythrocyte cholinesterase activity in males at the end of the study was 127%, 88%, and 39% of the control value at the low, intermediate, and high doses, respectively, whereas the values for females were 103%, 62%, and 38% of control, respectively. Brain cholinesterase activity was inhibited only in males at the high dose (to 56% of the control value; significant) and females (72% of control) at the high dose. Animals at the intermediate dose showed inhibition to 91% and 94% of the control values, respectively, which was considered not to be toxicologically relevant. Treatment-related histopathological changes were restricted to the liver. The NOAEL was 0.025 mg/kg bw per day on the basis of findings in the liver at the low dose. </t>
  </si>
  <si>
    <t>Brown, 1996</t>
  </si>
  <si>
    <t xml:space="preserve">Brown, D. (1986) Ethoprophos: 52 week oral (capsule administration) toxicity study in the beagle. Unpublished report No. 4923-198/16 from Hazleton Laboratories Europe, Ltd, Harrogate, North Yorkshire, United Kingdom. Submitted to WHO by Rhône-Poulenc.
Available from JMPR Ethoprophos at https://www.inchem.org/documents/jmpr/jmpmono/v99pr05.htm  </t>
  </si>
  <si>
    <t>8065-48-3</t>
  </si>
  <si>
    <t>Demeton</t>
  </si>
  <si>
    <t>C16H38O6P2S4</t>
  </si>
  <si>
    <t>CCOP(=O)(OCC)SCCSCC.CCOP(=S)(OCC)OCCSCC</t>
  </si>
  <si>
    <t>Mix breed</t>
  </si>
  <si>
    <t xml:space="preserve">0, 1, 2, or 5 ppm equal to 0, 0.025, 0.047, or 0.149 mg/kg bw/day
</t>
  </si>
  <si>
    <t>Maximum plasma cholinesterase inhibition occurred after about 12 weeks of feeding 5 ppm and significant inhibition with 2 ppm only after 16 weeks of feeding. No significant depression was found with 1 ppm of Systox. Erythrocyte enzyme inhibition occured at 5 ppm. The NOAEL was 1 ppm or 0.025 mg/kg/day. Note: Data reported was very limited (only cholinesterase inhibition was reported).</t>
  </si>
  <si>
    <t>Frawley &amp; Fuyat, 1957</t>
  </si>
  <si>
    <t>Frawley, J. P., &amp; Fuyat, H. N. (1957). Pesticide Toxicity, Effect of Low Dietary Levels of Parathion and Systox on Blood Cholinesterase of Dogs. Journal of Agricultural and Food Chemistry, 5(5), 346-348. A summary is available from JMPR (1965). Demeton at https://www.inchem.org/documents/jmpr/jmpmono/v065pr15.htm</t>
  </si>
  <si>
    <t>298-00-0</t>
  </si>
  <si>
    <t>Methyl parathion</t>
  </si>
  <si>
    <t>Metaphos; Vofatox; Parathion-methyl; Dimethoxy-(4-nitrophenoxy)-sulfanylidene-λ5-phosphane</t>
  </si>
  <si>
    <t>C8H10NO5PS</t>
  </si>
  <si>
    <t>COP(=S)(OC)OC1=CC=C(C=C1)[N+](=O)[O-]</t>
  </si>
  <si>
    <t>0, 0.5, 5, or 50 ppm corresponding to 0, 0.025, 0.25, or 2.5 mg/kg bw/day</t>
  </si>
  <si>
    <t>ChE inhibition, hematological</t>
  </si>
  <si>
    <t xml:space="preserve">Sciatic nerve preparations from 1 of 5 males in the low dose group and 1 of 5 in the mid-dose group reportedly showed moderate degenerative changes. However, based on effects observed in hematological parameters, a NOEL of 0.5 ppm can be established. Hemoglobin, hematocrit, and RBCs were slightly reduced in mid- and high-dose males, and moderately reduced in high-dose females. 
</t>
  </si>
  <si>
    <t xml:space="preserve">Monsanto Company. 1984. MRID No. 000139023, 00143965, 00145507. Available from EPA IRIS 0174 at https://cfpub.epa.gov/ncea/iris/iris_documents/documents/subst/0174_summary.pdf </t>
  </si>
  <si>
    <t>141-66-2</t>
  </si>
  <si>
    <t>Bidrin</t>
  </si>
  <si>
    <t xml:space="preserve">Dicrotophos;  [(E)-4-(dimethylamino)-4-oxobut-2-en-2-yl] dimethyl phosphate
</t>
  </si>
  <si>
    <t>C8H16NO5P</t>
  </si>
  <si>
    <t>COP(=O)(OC)O\C(C)=C\C(=O)N(C)C</t>
  </si>
  <si>
    <t>Alpk:ApfSD</t>
  </si>
  <si>
    <t>0, 0.5, 5, or 25 ppm equivalent to 0, 0.02, 0.25, or 1.42 mg/kg bw/day for male rats and 0, 0.03, 0.32, or 1.72 mg/kg bw/day for female rats. Males: 97-100 weeks, females: 105 weeks.</t>
  </si>
  <si>
    <t>NOAEL = 0.5 ppm (0.02 mg/kg/day for males and 0.03 mg/kg/day for females). LOAEL = 5 ppm (0.25 mg/kg/day for males and 0.32 mg/kg/day for females) based on decreased survival in male rats, and aspiration pneumonia and esophageal luminal dilatation in female rats. Cholinesterase Inhibition NOAEL = Not established. Cholinesterase Inhibition LOAEL = 0.5 ppm (0.02 mg/kg/day for males and 0.03 mg/kg/day for females) based on statistically significantly decreased brain, erythrocyte and plasma ChE. At week 52 and study termination, respectively, brain cholinesterase activity in the 0.5 ppm group animals was inhibited by 19 and 12% for males and 23 and 18% for females, erythrocyte cholinesterase activity by 27 and 25% for males and 19 and 39% for females and plasma cholinesterase activity by 27 and 25% for males and 19 and 39% for females. Only the plasma activity determined at study termination in 0.5 ppm group males was not statistically significant. No evidence of carcinogenicity was observed in rats fed dicrotophos at dietary concentrations of 0.5, 5, or 25 ppm for 97-100 weeks for males and 105 weeks for females. EPA: A BMDL10 of 0.03 mg/kg/day associated with brain ChE inhibition in male and female adult rats was selected as a suitable PoD for the steady-state dietary (all populations) exposure scenario. The corresponding BMD10 was 0.04 mg/kg/day. Therefore, FDA assigned an overall NEL of 0.02 to this study.</t>
  </si>
  <si>
    <t>Allen, 1998</t>
  </si>
  <si>
    <t>Allen, S. (1998) Dicrotophos: Two Year Dietary Toxicity and Oncogenicity Study in Rats: Lab Project Number: CTL/P/5391:PR0986: CO/94/4533. Unpublished study prepared by Zeneca Central Toxicology Laboratory. 3955 p. MRID 44527802. Available from EPA (2015). Dicrotophos: Revised Human Health Risk Assessment for Registration Review of Dicrotophos at https://www.regulations.gov/document/EPA-HQ-OPP-2008-0440-0034</t>
  </si>
  <si>
    <t>7786-34-7</t>
  </si>
  <si>
    <t xml:space="preserve">Mevinphos </t>
  </si>
  <si>
    <t>Phosdrin; Fosdrin; methyl (E)-3-dimethoxyphosphoryloxybut-2-enoate</t>
  </si>
  <si>
    <t>C7H13O6P</t>
  </si>
  <si>
    <t>CC(=CC(=O)OC)OP(=O)(OC)OC</t>
  </si>
  <si>
    <t xml:space="preserve">0, 0.025, 0.35, or 0.70/0.60 mg/kg bw 5 days/week. Dosing schedule (5/7) adjusted dose levels are 0, 0.018, 0.25, or 0.5/0.43 mg/kg bw/day. Note: In females, the high dose was reduced to 0.60 mg/kg bw on day 83 because of signs of acute toxicity. </t>
  </si>
  <si>
    <t xml:space="preserve">In females, the high dose was reduced to 0.60 mg/kg bw 5 days a week on day 83 of the study because of signs of acute toxicity. Less than 40% of the rats survived to termination at 104 weeks, and there was a dose-related reduction in survival in males, the rate being clearly reduced at the highest dose; there were no significant differences in mortality among female rats. Clinical signs typical of anticholinesterase poisoning, including tremors, were observed after administration of both the medium and high doses. Plasma, erythrocyte, and brain cholinesterase activity was diminished in the animals at the middle and high doses but not in those at the low dose; decreases in erythrocytic acetylcholinesterase activity &gt; 20% were not observed in animals of either sex at any dose, but a depression of 20% was observed at six months in females treated with mevinphos at 0.60 mg/kg bw 5 days/week. Although inhibition of plasma cholinesterase activity was not seen at the low dose, reductions of 38-51% were seen in males at the middle dose and 47-61% in males at the high dose; plasma cholinesterase activity was depressed by 50-67% in females at the middle dose and 66-71% at the high dose. Brain acetylcholinesterase activity was depressed by 27% in males at the middle dose, 53% in males at the high dose, 43% in females at the middle dose, and 55% in females at the high dose at the interim kill. The NOAEL was 0.025 mg/kg bw 5 days per week (0.018 mg/kg bw/day) on the basis of inhibition of brain acetylcholinesterase activity and clinical signs at doses &gt; 0.35 mg/kg bw 5 days a week (0.25 mg/kg bw/day). </t>
  </si>
  <si>
    <t>Plutnick, 1994</t>
  </si>
  <si>
    <t xml:space="preserve">Plutnick, R.T. (1994) 2-Year chronic toxicity/oncogenicity study in rats with mevinphos (MRD-88-331). Laboratory ID 233170C. Unpublished report dated 3 January 1994 from Exxon Biomedical Sciences Inc., East Millstone, NJ, USA. Submitted to WHO by Amvac Chemical Corp., City of Commerce, CA, USA. Available from JMPR Mevinphos at http://www.inchem.org/documents/jmpr/jmpmono/v96pr09.htm
</t>
  </si>
  <si>
    <t>563-12-2</t>
  </si>
  <si>
    <t>Ethion</t>
  </si>
  <si>
    <t>C9H22O4P2S4</t>
  </si>
  <si>
    <t>CCOP(=S)(OCC)SCSP(=S)(OCC)OCC</t>
  </si>
  <si>
    <t>0, 0.5, 2.5, 25, or 300 ppm equivalent to 0, 0.01, 0.06, 0.71, or 6.9 mg/kg bw/day for males and 0, 0.012, 0.07, 0.71, and 8.25 mg/kg bw/day for females</t>
  </si>
  <si>
    <t xml:space="preserve">One (of 4) female dog in the 8.25 mg/kg/day group was sacrificed on day 90 (1 day before schedule). Clinical signs exhibited by this animal prior to sacrifice included emesis, dehydration, and thin body mass. All other animals survived until terminal sacrifice. In the highest dose group clinical signs included miosis (all animals), emesis (all animals), dehydration (3/4 males, 2/4 females), salivation (2/4 males, 2/4 females), and tremors (3/4 males, 4/4 females). Animals in this group appeared to be in generally poor condition at the end of the study. Erythrocyte acetylcholinesterase was inhibited at weeks 5 (94% M, 96% F), 9 (95% M, 93% F), and 13 (94% M, 93% F) in the highest dose groups, but not in any of the other groups. Mean percent brain acetylcholinesterase activity inhibition at termination was 64% in males and 61% in females at the highest dose. Male brain acetylcholinesterase was inhibited 23% at 0.71 mg/kg bw/day but no inhibition of brain acetylcholinesterase occurred in females at this dose. Plasma cholinesterase inhibition was dose-related in both males and females. No significant differences in absolute organ weights were observed between treated and control animals. No compound-related Histopathological effects were observed in any organ, including brain, sciatic nerve and spinal cord. The NOAEL for inhibition of brain acetylcholinesterase is 0.06 mg/kg/day. </t>
  </si>
  <si>
    <t>Bailey, 1988</t>
  </si>
  <si>
    <t xml:space="preserve">Bailey, D.E. (1988).  90-Day Subchronic Toxicity Study of Ethion Technical in Dogs. Unpublished report No. 104-229 from Hazleton Laboratories America, Inc., Vienna, VA, USA. Submitted to WHO by FMC Corporation, Princeton, NJ, USA. Summary is available from JMPR Ethion at https://www.inchem.org/documents/jmpr/jmpmono/v90pr07.htm. The study is also summarized in EPA IRIS Ethion at https://cfpub.epa.gov/ncea/iris/iris_documents/documents/subst/0156_summary.pdf. According to EPA IRIS, the full primary reference is FMC Corporation. 1988. MRID No. 40773301. </t>
  </si>
  <si>
    <t>103426-97-7</t>
  </si>
  <si>
    <t>1,2,3,5,6,7-Hexachloronaphthalene</t>
  </si>
  <si>
    <t>Naphthalene, 1,2,3,5,6,7-hexachloro-; PCN 67</t>
  </si>
  <si>
    <t>C10H2Cl6</t>
  </si>
  <si>
    <t>C1=C2C(=C(C(=C1Cl)Cl)Cl)C=C(C(=C2Cl)Cl)Cl</t>
  </si>
  <si>
    <t>1N,2N,3N,4N,6N,7aY,8bY</t>
  </si>
  <si>
    <t>Harlan Sprague-Dawley and F344/N</t>
  </si>
  <si>
    <t>0, 1000, 10,000, 50,000, 100,000, and 200,000 ng/kg same as 0, 0.001, 0.01, 0.05, 0.1, or 0.2 mg/kg bw/day</t>
  </si>
  <si>
    <t>SD rats: For fatty change in the liver, this lesion was only noted in the high dose group at an incidence of 100%. No controls were reported to have the lesion. Also in the liver, suppurative inflammation was recorded in the top two dose levels at rates of 20 and 100% with 0% of the controls having this lesion. Chronic active inflammation was also noted in all dose groups, including controls, although the top two dose levels had a rate much higher than controls (80%, 90%, 80%, 90%, 100%, and 100%). Focal necrosis was also noted in the high dose group in the liver at an incidence of 60% with none noted in the controls. Also at the high dose, toxic hepatopathy was noted in all rats; none noted in the controls or lower dose levels. Hepatocyte hypertrophy was also noted in a dose-related upwards trend beginning at 10,000 ng/kg (0%, 0%, 10%, 10%, 30%, and 100%). In the thyroid gland, high dose females had an incidence rate of 70% for follicular cell hypertrophy. Only 10% of controls had this lesion. In F344 rats: Top dose: fatty change in the liver (20%), toxic hepatopathy (90%), and multinucleate hepatocytes (90%) vs none in controls. Top dose: hepatocyte hypertrophy (90%) vs 7% in controls. Rate of chronic active inflammation in liver (from control to top dose): 47, 90, 90, 70, 100, and 100%. No effects in thyroid.</t>
  </si>
  <si>
    <t xml:space="preserve">National Toxicology Program, PCN 66/67 comparison study: Statistical analysis of non-neoplastic lesions. Report date: 2008. Available from NTP at https://tools.niehs.nih.gov/cebs3/views/?action=main.dataReview&amp;bin_id=1618 </t>
  </si>
  <si>
    <t>298-04-4</t>
  </si>
  <si>
    <t>Disulfoton</t>
  </si>
  <si>
    <t>C8H19O2PS3</t>
  </si>
  <si>
    <t>CCOP(=S)(OCC)SCCSCC</t>
  </si>
  <si>
    <t xml:space="preserve">0, 0.5, 4, or 12 ppm equal to 0, 0.015, 0.121, or 0.321 mg/kg bw/day for males and 0, 0.013, 0.094, or 0.283 mg/kg bw/day </t>
  </si>
  <si>
    <t>Plasma and erythrocyte were significantly depressed at 4 and 12 ppm in both sexes. Brain cholinesterase was significantly depressed at 4 and 12 ppm in females. Cornea cholinesterase was significantly depressed in 4 and 12 ppm groups and in 0.5 ppm males. The control and 0.5 ppm mean values for females were almost identical. Since females were, in general, more sensitive to cholinesterase depression in this study, and given the lack of significant depression in other areas of the eye at 0.5 ppm, the male depression noted was equivocal. Therefore, it was not noted to be a treatment-related effect. Retinal cholinesterase was significantly depressed at 4 ppm in females and at 12 ppm in males. Ciliary body cholinesterase was significantly depressed at 12 ppm in both sexes.</t>
  </si>
  <si>
    <t>Jones et al., 1999</t>
  </si>
  <si>
    <t>Jones, R. D., Hastings, T. F., &amp; Landes, A. M. (1999). Absence of neurovisual effects due to tissue and blood cholinesterase depression in a chronic disulfoton feeding study in dogs. Toxicology letters, 106(2), 181-190.</t>
  </si>
  <si>
    <t>41198-08-7</t>
  </si>
  <si>
    <t>Profenofos</t>
  </si>
  <si>
    <t>Curacron; Selecron; Profenophos Polycron; 4-Bromo-2-chloro-1-[ethoxy(propylsulfanyl)phosphoryl]oxybenzene</t>
  </si>
  <si>
    <t>C11H15BrClO3PS</t>
  </si>
  <si>
    <t>CCCSP(=O)(OCC)OC1=C(C=C(C=C1)Br)Cl</t>
  </si>
  <si>
    <t>0, 0.3, 10, or 100 ppm (corrected for purity) corresponsding to approximately 0, 0.015, 0.5, or 5 mg/kg bw/day (EPA)</t>
  </si>
  <si>
    <t>EPA: The only treatment-related effect observed was inhibition of RBC, plasma, and brain cholinesterase activities. Significant (&gt;10%) inhibition of brain cholinesterase occurred only in females in the 5 mg/kg/day group at 105 weeks only. This study was conducted at adequate dose levels, since at the highest dose tested (5 mg/kg/day), cholinesterase activity was inhibited in RBC’s up to 69% and up to 62% in blood plasma. The NOEL for chronic systemic effects is 0.015 mg/kg/day (LDT), based on inhibition (&gt;20%) of cholinesterase activity in RBC’s and plasma at 0.5 mg/kg/day (MDT).</t>
  </si>
  <si>
    <t>Burdock et al., 1981</t>
  </si>
  <si>
    <t>Burdock, G.A.; Fieser, S.E.; Dudeck, L.E.; et al. (1981) Two-year Chronic Oral Toxicity Study in Albino Rats: CGA-15324 Technical: Project No. 483-134. Final rept. (Unpublished study received Aug 20, 1981 under 100-598; prepared by Hazleton Laboratories America, Inc., submitted by Ciba-Geigy Corp., Greensboro, N.C.; CDL:245709-B; 245710; 245715). MRID 00081685. Available from EPA (2016). Amendment to Profenfos: Human Health Draft Risk Assessment for Registration Review at https://www3.epa.gov/pesticides/chem_search/cleared_reviews/csr_PC-111401_19-Oct-16.pdf</t>
  </si>
  <si>
    <t>56-38-2</t>
  </si>
  <si>
    <t>Parathion</t>
  </si>
  <si>
    <t>C10H14NO5PS</t>
  </si>
  <si>
    <t>CCOP(=S)(OCC)OC1=CC=C(C=C1)[N+](=O)[O-]</t>
  </si>
  <si>
    <t>0, 2.4, 7.9, or 794 µg/kg bw/day same as 0, 0.0024, 0.0079, or 0.7937 mg/kg bw/day</t>
  </si>
  <si>
    <t xml:space="preserve">AChE inhibition
</t>
  </si>
  <si>
    <t>The high-dose females exhibited slightly lower body weights over the study compared with controls, suggestive of a treatment effect. Food consumption was similar. Plasma and erythrocyte cholinesterase activities were inhibited in animals of each sex at the two highest doses. Brain acetylcholinesterase activity was inhibited in the pons but not in the cerebellum of male beagles at the highest dose. Retinal cholinesterase was also significantly decreased animals of each sex at the highest dose, but the decrease was not associated with morphological changes in the eye. JMPR: The NOAEL was 0.0079 mg/kg bw/day on the basis of inhibition of brain and retinal acetylcholinesterase activities.</t>
  </si>
  <si>
    <t>Atkinson et al., 1994</t>
  </si>
  <si>
    <t>Atkinson, J. E., Bolte, H. F., Rubin, L. F., &amp; Sonawane, M. (1994). Assessment of ocular toxicity in dogs during 6 months' exposure to a potent organophosphate. Journal of applied toxicology, 14(2), 145-152. A discussion of the study is available from JMPR Parathion at http://www.inchem.org/documents/jmpr/jmpmono/v95pr13.htm.</t>
  </si>
  <si>
    <t>62-38-4</t>
  </si>
  <si>
    <t>Phenylmercuric acetate</t>
  </si>
  <si>
    <t>Dyanacide; Gallotox; Acetyloxy(phenyl)mercury</t>
  </si>
  <si>
    <t>C8H8HgO2</t>
  </si>
  <si>
    <t>CC(=O)O[Hg]C1=CC=CC=C1</t>
  </si>
  <si>
    <t>0, 0.1, 0.5, 2.5, 10, 40, or 160 mercury in their diet. EPA: 0.1 ppm mercury = 0.0084 mg phenyl mercuric acetate/kg bw/day and 0.5 ppm mercury = 0.042 mg phenyl mercuric acetate/kg bw/day</t>
  </si>
  <si>
    <t>Reduced survival at 160 ppm. Significant growth retardation at 160 and 40 ppm in both sexes and at 10 ppm in males. At 40 and 160 ppm significant enlargement of the kidneys was reported. As little as 0.5 ppm mercury as phenyl mercuric acetate resulted in detectable kidney damage in females after 1 year. No differences were seen between controls and females receiving 0.1 ppm mercury. At higher doses (&gt;2.5 ppm), renal lesions were observed in both males and females. A NOEL of 0.1 ppm was determined from these results.</t>
  </si>
  <si>
    <t>Fitzhugh et al., 1950</t>
  </si>
  <si>
    <t>Fitzhugh, O. G., Nelson, A. A., Laug, E. P., &amp; Kunze, F. M. (1950). Chronic Oral Toxicities of Mereuri-Phenyl and Mercuric Salts. Arch. Indust. Hyg. &amp; Occupational Med., 2(4), 433-42. A summary is available from EPA IRIS 089 at https://cfpub.epa.gov/ncea/iris/iris_documents/documents/subst/0089_summary.pdf</t>
  </si>
  <si>
    <t>10265-92-6</t>
  </si>
  <si>
    <t>Methamidophos</t>
  </si>
  <si>
    <t xml:space="preserve">[Amino(methylsulfanyl)phosphoryl]oxymethane
</t>
  </si>
  <si>
    <t>C2H8NO2PS</t>
  </si>
  <si>
    <t>O=P(SC)(N)OC</t>
  </si>
  <si>
    <t>Target: 0, 0.5, 1, 2, or 4 ppm. Actual: 0, 0.49, 0.97, 2.12, or 4.30 ppm. EPA: 0.5 ppm=0.03 mg/kg bw/day.</t>
  </si>
  <si>
    <t>Authors: NOEL: 0.5 ppm based on statistically significant inhibition of plasma and erythrocytes cholinesterase activity in females and brain cholinesterase in both sexes. EPA NOAEL: 0.5 ppm.</t>
  </si>
  <si>
    <t>Christenson, 1991</t>
  </si>
  <si>
    <t>Christenson, W. (1991) Technical Grade Methamidophos (Monitor): An Eight-Week Subchronic Cholinesterase Study in Fischer 344 Rats: Lab Project Number: 89/972/CV. Unpublished study prepared by Mobay Corp. 155 p. MRID 41867201. Available from EPA (2002). Interim Reregistration Eligibility Decision
for Methamidophos at https://www.regulations.gov/document/EPA-HQ-OPP-2002-0266-0004</t>
  </si>
  <si>
    <t>2588-03-6</t>
  </si>
  <si>
    <t>Phorate sulfoxide</t>
  </si>
  <si>
    <t>C7H17O3PS3</t>
  </si>
  <si>
    <t>CCOP(=S)(OCC)SCS(=O)CC</t>
  </si>
  <si>
    <t>0, 0.32, 0.8, or 2.0 ppm corresponding to 0, 0.016, 0.04, or 0.10 mg/kg, respectively</t>
  </si>
  <si>
    <t>Sporadic inhibition of RBC and plasma ChE activity was observed in females at the 0.8 ppm level. At 2.0 ppm, RBC, plasma, and brain ChE activities were inhibited in females while only marginal inhibition of RBC and plasma ChE activity was noted in males. No other dosage-related adverse effects were reported in this study. The NOEL was 0.32 ppm (0.016 mg/kg) and the LOEL was 0.8 ppm (0.04 mg/kg) based on inhibition of plasma and RBC ChE activities.</t>
  </si>
  <si>
    <t>Hutchison et al., 1968</t>
  </si>
  <si>
    <t>Hutchison E.B.; Fegley, H.C.; McNerney, J.M. et al. (1968). Sulfoxide of Thimet Systemic Insecticide: Ninety-day Repeated Feeding to Albino Rats: CL 18,177: Report No. 68-65. (Unpublished study received July 25, 1968 under 8F0673; submitted by the American Cyanamid Co., Princeton, NJ; CDL: 092974-E).  MRID 00092912. Available from EPA (1999). PHORATE: Revised HED Chapter of the Reregistration Eligibility Decision Document (RED), Case #0103, PC Code 057201; Barcode No. D253368 at https://www.regulations.gov/document/EPA-HQ-OPP-2007-0674-0006 and from EPA (1996). Phorate: The HED Chapter for the Reregistration Eligibility Decision Document (RED), Case #0103, PC Code 057201 at  https://www3.epa.gov/pesticides/chem_search/cleared_reviews/csr_PC-057201_16-Apr-96_023.pdf</t>
  </si>
  <si>
    <t>786-19-6</t>
  </si>
  <si>
    <t>Carbophenothion</t>
  </si>
  <si>
    <t>C11H16ClO2PS3</t>
  </si>
  <si>
    <t>COP(=S)(OC)SCSC1=CC=C(C=C1)Cl</t>
  </si>
  <si>
    <t>0.02, 0 04, 0.08, 0.25, or 0.80 mg/kg 6 days a week. Dosing schedule (6/7) adjusted dose levels are 0, 0.017, 0.034, 0.069, 0.21, or 0.69 mg/kg bw/day.</t>
  </si>
  <si>
    <t>Dogs at 0.25 and 0.80 mg/kg/day showed plasma cholinesterase depression and did not receive the total dosage. At 0.02 mg/kg/day plasma cholinesterase was depressed slightly, while at 0.04 mg/kg inhibition was more apparent. RBC cholinesterase was normal at all treatment levels.</t>
  </si>
  <si>
    <t>Fogleman, 1956; Lehman, 1965</t>
  </si>
  <si>
    <t xml:space="preserve">Fogleman, R.W. (1956) Subacute feeding - rats. Report Hazleton Laboratories. (unpublished). &amp; Lehman, A.J. (1965) Summaries of pesticide toxicity. The Assoc. of Food and Drug Officials of the U.S. Peer Reviewed. Summary is available from JMPR Carbophenothion at http://www.inchem.org/documents/jmpr/jmpmono/v072pr05.htm 
</t>
  </si>
  <si>
    <t>82-66-6</t>
  </si>
  <si>
    <t>Diphacinone</t>
  </si>
  <si>
    <t>2-(2,2-Diphenylacetyl)indene-1,3-dione</t>
  </si>
  <si>
    <t>C23H16O3</t>
  </si>
  <si>
    <t>C1=CC=C(C=C1)C(C2=CC=CC=C2)C(=O)C3C(=O)C4=CC=CC=C4C3=O</t>
  </si>
  <si>
    <t>1N,2N,3N,4N,6f(ii)Y</t>
  </si>
  <si>
    <t xml:space="preserve">Sprague- Dawley </t>
  </si>
  <si>
    <t>0, 0.010, 0.025, or 0.075 mg/kg bw/day on GD 6-15, inclusive</t>
  </si>
  <si>
    <t>Clotting</t>
  </si>
  <si>
    <t xml:space="preserve">NOEL = 0.025 and LOEL = 0.075 mg/kg bw/day. Based on clinical signs consistent with anticoagulant activity (reddish urogenital staining and reddish fluid in cage). Clotting factors were not evaluated. Developmental NOEL: 0.075 mg/kg bw/day. These values are from a 2015 EPA document. In a 1998 EPA document it is stated "Reddish vaginal discharge, reddish urogenital staining and/or reddish fluid in the cage/tray were observed in one dam from the control group, two dams at 10 µg/kg/day, three dams at 25 µg/kg/day, and six dams at 75 µg/kg/day.  One dam (with these symptoms) in the 75 µg/kg/day group was euthanized in extremis on day 15.  A NOEL was not established for maternal toxicity then, as there was a dose-related increase in incidence of clinical signs of the anticoagulant effects of diphacinone through all dose levels." </t>
  </si>
  <si>
    <t>Daniel, 1993</t>
  </si>
  <si>
    <t>Daniel, E. (1993) An Oral Teratology Study in Rats with Technical Diphacinone: Final Report: Lab Project Number: 3284.3.  Unpublished study prepared by Springborn Labs, Inc.  320 p. MRID 42834801. Available from EPA (2015). Diphacinone and Diphacinone Sodium Salt. Human Health Assessment Scoping Document in Support of Registration Review at https://downloads.regulations.gov/EPA-HQ-OPP-2015-0777-0006/content.pdf and from EPA Reregistration Eligibility Decision Rodenticide Cluster List B, 1998, EPA738-R-98-007 at https://archive.epa.gov/pesticides/reregistration/web/pdf/2100red.pdf</t>
  </si>
  <si>
    <t>107-44-8</t>
  </si>
  <si>
    <t>Sarin</t>
  </si>
  <si>
    <t>2-[Fluoro(methyl)phosphoryl]oxypropane</t>
  </si>
  <si>
    <t>C4H10FO2P</t>
  </si>
  <si>
    <t>CC(C)OP(=O)(C)F</t>
  </si>
  <si>
    <t>0, 0.005, 0.010, or 0.015 mg/kg bw/day on GD 6-20</t>
  </si>
  <si>
    <t>Treatment with both types of sarin (Type I and II) revealed symptoms of maternal toxicity in both species (rabbits and rats (GD 6-15)) including excessive salivation, ataxia, lacrimation, and lethality, especially at the high dose. These observations were consistent with organophosphate poisonings. For the rabbit developmental study, the type I sarin 15 µg/kg/d exposure group had a total mortality of 25% (5/20) and the Type II sarin 15 µg/kg bw/day dose group of 22% (4/18) in confirmed gravid does. Maternal NOAEL: 10 µg/kg bw/day. Fetal NOAEL: 15 µg/kg bw/day.</t>
  </si>
  <si>
    <t>LaBorde, 1996</t>
  </si>
  <si>
    <t>LaBorde, J. B. (1996). Developmental toxicity of sarin in rats and rabbits. Journal of Toxicology and Environmental Health Part A, 47(3), 249-265.</t>
  </si>
  <si>
    <t>152-16-9</t>
  </si>
  <si>
    <t xml:space="preserve">Octamethyl </t>
  </si>
  <si>
    <t>Systophos; Ompax; Schradan; Octamethyl phosphoramide; N-[bis(dimethylamino)phosphoryloxy-(dimethylamino)phosphoryl]-N-methylmethanamine</t>
  </si>
  <si>
    <t>C8H24N4O3P2</t>
  </si>
  <si>
    <t>CN(C)P(=O)(N(C)C)OP(=O)(N(C)C)N(C)C</t>
  </si>
  <si>
    <t>0, 0.1, 0.3, 1, 3, 10, 50 ppm corresponding to approximately 0, 0.005, 0.015, 0.05, 0.15, 0.5, or 2.5 mg/kg bw/day. Duration at the 0.1, 0.3, and 1 ppm level: 4 weeks (males only), at the 1, 3, and 10 ppm level: 13 weeks (males only), and at the 10 and 50 ppm level: 52 weeks (both sexes).</t>
  </si>
  <si>
    <t>NOEL of 0.3 ppm is for a 4-week experiment. At 50 ppm male rats showed signs of toxicity, growth suppression, and marked cholinesterase depression without producing tissue pathology. At doses of 10 ppm and above whole blood cholinesterase activity was reduced but brain activity was unaffected. There is some depression of the activity of cholinesterase at 1 ppm more marked in the red cells than in the plasma. Further studies in male rats at 1.0 ppm showed that acetylcholinesterase (true cholinesterase) in the red cell was unaffected. A dosage of 0.3 ppm produced no effect.</t>
  </si>
  <si>
    <t>Barnes and Denz, 1954</t>
  </si>
  <si>
    <t>Barnes, J. M., &amp; Denz, F. A. (1954). The Reaction of Rats to Diets Containing Octamethyl Pyrophosphoramide (Schradan) and O,O-Diethyl-S-Ethylmercaptoethanol Thiophosphate (“Systox”). British Journal of Industrial Medicine, 11(1), 11.</t>
  </si>
  <si>
    <t>57117-41-6</t>
  </si>
  <si>
    <t xml:space="preserve">1,2,3,7,8-Pentachlorodibenzofuran </t>
  </si>
  <si>
    <t>1-PeCDF; 1,2,3,7,8-PeCDF, Dibenzofuran; 1,2,3,7,8-pentachloro-; PCDF 94</t>
  </si>
  <si>
    <t>C12H3Cl5O</t>
  </si>
  <si>
    <t>C1=C2C(=CC(=C1Cl)Cl)OC3=CC(=C(C(=C23)Cl)Cl)Cl</t>
  </si>
  <si>
    <t>C57BL/6N</t>
  </si>
  <si>
    <t>0, 1, 3, 10, 30, 100, 150, or 200 µg/kg bw/day same as 0, 0.001, 0.003, 0.01, 0.03, 0.1, 0.15, or 0.2 mg/kg bw/day on GD 10-13. Dams were killed on GD 18.</t>
  </si>
  <si>
    <t>Significant trend toward reduced maternal weight gain starting at 100 µg/kg. The same dose also resulted in a significant elevation in the liver/body weight ratio, although higher doses did not result in a further elevation of this ratio. 1 -PeCDF was clearly teratogenic at the doses where an elevation in maternal liver/body weight ratios was observed as well as the decrease in maternal weight gain. The induction of hydronephrosis, which is characterized by a dilated renal pelvis, occurred at doses below those which produced any maternal effects. At 30 µg/kg 21% of the fetuses per litter were affected with hydronephrosis and the incidence
of this lesion increased to 83% at 100 µg/kg. Not only did the incidence rise, but there was a dramatic change in the severity of the lesion with increasing dose. The induction of cleft palate required doses higher than those needed to cause hydronephrosis. At 30 µg/kg, the cystic kidney change was minor, but with increasing dosage the incidence and severity increased.</t>
  </si>
  <si>
    <t>Birnbaum et al., 1987</t>
  </si>
  <si>
    <t>Birnbaum, L. S., Harris, M. W., Barnhart, E. R., &amp; Morrissey, R. E. (1987). Teratogenicity of three polychlorinated dibenzofurans in C57BL6N mice. Toxicology and applied pharmacology, 90(2), 206-216.</t>
  </si>
  <si>
    <t>10161-34-9</t>
  </si>
  <si>
    <t>Trenbolone acetate</t>
  </si>
  <si>
    <t>[(8S,13S,14S,17S)-13-methyl-3-oxo-2,6,7,8,14,15,16,17-octahydro-1H-cyclopenta[a]phenanthren-17-yl] acetate</t>
  </si>
  <si>
    <t>C20H24O3</t>
  </si>
  <si>
    <t>CC(=O)O[C@H]1CCC2[C@@]1(C=CC3=C4CCC(=O)C=C4CCC23)C</t>
  </si>
  <si>
    <t>White hybrid</t>
  </si>
  <si>
    <t>0, 0.1, 2, or 20 ppm equal to 0, 2.0-3.1, 40-62, or 400-620 µg/kg bw/day</t>
  </si>
  <si>
    <t>There was a marked, dose-related reduction in serum testosterone levels in male pigs, mean values in the highest-dose group at week 6 and in pigs fed 2 and 20 ppm TBA at week 12 being significantly lower than control values. Mean values at week 12 did indicate a dose-related reduction in serum progesterone levels in female pigs, and on statistical examination there was found to be a significant trend with dose. Treatment-related reductions in mean weights of testes, ovaries, and uteri were noted. Apparently, the most sensitive organs are the testes and ovaries. At the lowest dose, no effects on any tissue weights were observed. The main findings associated with treatment at the 2 higher levels were atrophy of testicular interstitial cells, suppression of cyclic ovarian activity, the consequent absence of glandular development of the uterine endometrium, and lack of alveolar development and secretion in the mammary glands (highest group only). Treatment-related changes were not seen in the lowest dose group.</t>
  </si>
  <si>
    <t>Roberts and Cameron, 1985</t>
  </si>
  <si>
    <t>Roberts, N.L. &amp; Cameron D.M. (1985). Hormonal effects of orally administered trenbolone. Findings from three studies in the domestic pig. Unpublished report No. RSL 591/83499 from Huntingdon Research Centre, Huntingdon, England. Submitted to WHO by Roussel Uclaf, Paris, France. A summary of the report is available from JECFA monograph for trenbolone acetate at http://www.inchem.org/documents/jecfa/jecmono/v23je03.htm</t>
  </si>
  <si>
    <t xml:space="preserve">96-64-0
</t>
  </si>
  <si>
    <t xml:space="preserve">Soman
</t>
  </si>
  <si>
    <t xml:space="preserve">Pinacolyl methylphosphonofluoridate; 3-[fluoro(methyl)phosphoryl]oxy-2,2-dimethylbutane
</t>
  </si>
  <si>
    <t xml:space="preserve">C7H16FO2P
</t>
  </si>
  <si>
    <t>CC(C(C)(C)C)OP(=O)(C)F</t>
  </si>
  <si>
    <t xml:space="preserve">Rabbit
</t>
  </si>
  <si>
    <t>0, 2.5, 5, 10, or 15 µg/kg bw/day, or 0, 0.0025, 0.005, 0.01, or 0.015 mg/kg bw/day</t>
  </si>
  <si>
    <t xml:space="preserve">In the rabbit study, maternal body weight change summed by dose group across replicates showed no significant effects. However, when the data were summed by dose group across replicates for maternal mortality in confirmed gravid dose, the high-dose group had a 42% mortality followed by mortality rates of 10% and 33% in the 5 and 10 ug/kg/day dose groups, respectively. Symptoms of organophosphate toxicity including excessive salivation, ataxia, lacrimation, lethargy, tremors, and death were observed especially at the high dose throughout the dose period. 
</t>
  </si>
  <si>
    <t xml:space="preserve">Bates et al., 1990
</t>
  </si>
  <si>
    <t xml:space="preserve">Bates, H. K., LaBorde, J. B., Dacre, J. C., &amp; Young, J. F. (1990). Developmental toxicity of soman in rats and rabbits. Teratology, 42(1), 15-23.
</t>
  </si>
  <si>
    <t>3691-35-8</t>
  </si>
  <si>
    <t>Chlorophacinone</t>
  </si>
  <si>
    <t>2-[2-(4-Chlorophenyl)-2-phenylacetyl]indene-1,3-dione</t>
  </si>
  <si>
    <t>C23H15ClO3</t>
  </si>
  <si>
    <t>C1=CC=C(C=C1)C(C2=CC=C(C=C2)Cl)C(=O)C3C(=O)C4=CC=CC=C4C3=O</t>
  </si>
  <si>
    <t xml:space="preserve">0, 10, 20, or 40 μg/kg bw/day daily for 113 days. 5 μg/kg bw/day for 77 days. Additional groups were tested at 80 and 160 µg/kg, but all animals died between days 3 and 13. </t>
  </si>
  <si>
    <t>At 80 and 160 µg/kg all animals died between days 3 and 13. A group was dosed at 5 µg/kg/day, but was terminated at 77 days due to lack of evident toxicity. At 40 µg/kg/day deaths occurred in 10/10 males (mortalities occurred days 29-82) and 4/10 females (days 69-111); 4/10 males (but 0/10 females) died at 20 µg/kg/day (deaths occurred on days 105-111).  "The dominant clinical signs that were responsible for death of animals were related to the anticoagulant activity of chlorophacinone."  Although 1/10 males and 1/10 females died in the 10 µg/kg/day group, these deaths were ascribed to intubation error.  At termination (112-113 days), hematology (including "coagulation time") and clinical chemistry parameters were determined from the 0, 10, 20 or 40 µg/kg/day groups (but not the 5 µg/kg/day group, which was terminated at 77 days). In the 10 µg/kg/day animals, males showed a 28% increase (p &lt; 0.01) in coagulation time, while females showed a 6% increase (p &lt; 0.05); at 20 µg/kg/day males showed a &gt;100% increase (p &lt; 0.01) in coagulation time and females an 11% increase (p &lt; 0.05); at 40 µg/kg/day females showed a &gt;100% increase. At the 5 µg/kg/day dose level there was no mortality or signs of toxicity during the 77-day exposure period.  Coagulation values were not evaluated at this dose level.  However clotting times were increased by 28% and 6% for males and females, respectively, at the 10 µg/kg/day levels at termination (113 days).  Based on these findings, HED considers 5 µg/kg/day as a NOEL in a subchronic oral study, with a LOEL of 10 µg/kg/day (increased coagulation times for both males and females, with males more sensitive than females).</t>
  </si>
  <si>
    <t>MRID 92018013 (n.d.). Available from EPA Reregistration Eligibility Decision Rodenticide Cluster List B, 1998, EPA738-R-98-007 at https://www3.epa.gov/pesticides/chem_search/reg_actions/reregistration/red_G-69_1-Sep-97.pdf</t>
  </si>
  <si>
    <t xml:space="preserve">103426-96-6  </t>
  </si>
  <si>
    <t>1,2,3,4,6,7-Hexachloronaphthalene</t>
  </si>
  <si>
    <t>Naphthalene, 1,2,3,4,6,7-hexachloro-; PCN 66</t>
  </si>
  <si>
    <t>C1=C2C(=CC(=C1Cl)Cl)C(=C(C(=C2Cl)Cl)Cl)Cl</t>
  </si>
  <si>
    <t xml:space="preserve">Sprague-Dawley: The incidence of fatty change in the liver at the top two dose levels was 100% compared to 0% of controls. Multinucleate hepatocytes were also observed at an increased incidence at the top two dose levels. At 0.1 mg/kg/day, 40% of rats possessed this lesion and at 0.2 mg/kg/day, 90% of rats did in contrast to 0% of controls. Suppurative (0%, 0%, 0%, 20%, 90%, and 90%) and chronic active inflammation of the liver (80%, 90%, 100%, 100%, 100%, and 100%) and hepatocyte hypertrophy (0, 40, 60, 100, 100, 100%) were present at increasing incidences. At the top dose level, focal necrosis was seen in 40% of rats compared to 0% of controls. Pigmentation in the liver was also noted at the three highest dose levels at an incidence rate of 40%, 30%, and 50%, respectively. Toxic hepatopathy was observed at an increased incidence in the top two dose levels with 100% of rats affected in contrast to 0% of controls. In the pancreas, cytoplasmic vacuolization of the acinus was noted at an incidence rate of 50% at the top dose level. In the thyroid gland, follicular cell hypertrophy was noted to increase in a dose-related fashion (10%, 0%, 20%, 30%, 60%, and 60%). Atrophy of the thymus was also noted at increased incidences of 50% and 90% at the top two dose levels, too. In the urinary system, mineralization and nephropathy was noted in controls and treated rats. F344/N: Clear cell focus (liver): 0, 0, 0 10, 70, 100% (from control to top dose). Multinucleate hepatocytes: 0, 0, 0, 0, 100, 100%. Suppurative inflammation: 33% top dose vs none at all other doses. Chronic active inflammation in liver: 47, 60, 80, 90, 90, 89% (from control to top dose). Toxic hepatopathy: 0, 0, 0, 0, 80, 100%. Bile duct cyst and hyperplasia, hepatocyte degeneration, hepatocyte glandular structures and hepatocyte hyperplasia at the top dose vs none at all other doses. Hepatocyte hypertrophy: 7, 0, 0, 40, 100, 100%. Liver: oval cell hyperplasia: 89% at top dose, thrombus in aorta: 30% at top dose, and ovarian and uterine atrophy: 100% at top dose, but none were seen at all other dose levels. Hematopoietic system: Mesenteric lymph node atrophy: 44% top dose vs 7% controls. Thymus atrophy: 0, 0, 0, 10, 20, 100%. Lung: alveolus, infiltration cellular, histiocyte: 20, 20, 20, 30, 60, 60%. Kidney nephropathy: 13, 10, 10, 30, 40, 44%. </t>
  </si>
  <si>
    <t>6795-23-9</t>
  </si>
  <si>
    <t>Aflatoxin M1</t>
  </si>
  <si>
    <t>C17H12O7</t>
  </si>
  <si>
    <t>COC1=C2C3=C(C(=O)CC3)C(=O)OC2=C4C(=C1)OC5C4(C=CO5)O</t>
  </si>
  <si>
    <t>1N,2N,3N,4N,6d(i)Y</t>
  </si>
  <si>
    <t>0.00025</t>
  </si>
  <si>
    <t>0, 0.5, 5.0, or 50.0 µg/kg (ppb) (0, 0.0005, 0.005, or 0.05 ppm) corresponding to approximately 0, 0.000025, 0.00025, or 0.0025 mg/kg bw/day from seven weeks of age to 21 months</t>
  </si>
  <si>
    <t>Liver and intestine</t>
  </si>
  <si>
    <t>Hepatic foci, nodules, and carcinomas at 50 ppb. Hepatic foci at 5 ppb (4/62) and 0.5 ppb (3/62) vs 1/63 controls (not statistically significant). Foci were most often composed of a single cell type, usually eosinophilic. Neoplastic nodules were most often  composed of varying proportions of basophilic, eosinophilic, and clear cells. Hepatocellular carcinomas were most often composed of a mixture of trabecular and glandular patterns. Intestinal adenocarcinomas were found in three animals exposed to 50 ppb of AFM. It was not seen in any other groups.</t>
  </si>
  <si>
    <t>Cullen et al., 1987</t>
  </si>
  <si>
    <t>Cullen, J. M., Ruebner, B. H., Hsieh, L. S., Hyde, D. M., &amp; Hsieh, D. P. (1987). Carcinogenicity of dietary aflatoxin M1 in male Fischer rats compared to aflatoxin B1. Cancer research, 47(7), 1913-1917.</t>
  </si>
  <si>
    <t>28772-56-7</t>
  </si>
  <si>
    <t>Bromadiolone</t>
  </si>
  <si>
    <t>Broprodifacoum; 3-[3-[4-(4-Bromophenyl)phenyl]-3-hydroxy-1-phenylpropyl]-4-hydroxychromen-2-one</t>
  </si>
  <si>
    <t>C30H23BrO4</t>
  </si>
  <si>
    <t>C1=CC=C(C=C1)C(CC(C2=CC=C(C=C2)C3=CC=C(C=C3)Br)O)C4=C(C5=CC=CC=C5OC4=O)O</t>
  </si>
  <si>
    <t>1N,2N,3N,4N,6f(i)Y</t>
  </si>
  <si>
    <t>Dose levels are unspecified, but included 0.0005 mg/kg bw/day</t>
  </si>
  <si>
    <t>Unspecified. NOAEL of 0.0005 mg/kg bw/day is established by EFSA and the study is the main study to derive safe level. Study is only available from EFSA, could not be found in any EPA and JMPR documents. EPA has short term reproductive/developmental study in rabbits with a NOAEL of 0.004 mg/kg bw/day based on vaginal bleeding. 90-day dog study has a NOAEL of 0.01 mg/kg bw/day. To err on the side of caution, the most conservative NOAEL from EFSA will be used for TTC calculations.</t>
  </si>
  <si>
    <t>Unknown, n.d. Available from EFSA (2010). Conclusion on the peer review of the pesticide risk assessment of the active substance bromadiolone. EFSA Journal 2010;8(10):1783. https://efsa.onlinelibrary.wiley.com/doi/pdf/10.2903/j.efsa.2010.1783. Reference for NOAEL conclusion: EPA (2016). Bromadiolone. Human Health Scoping Document in Support of Registration Review at https://www.regulations.gov/document/EPA-HQ-OPP-2015-0768-0003</t>
  </si>
  <si>
    <t>57117-31-4</t>
  </si>
  <si>
    <t xml:space="preserve">2,3,4,7,8-Pentachlorodibenzofuran </t>
  </si>
  <si>
    <t>4-PeCDF</t>
  </si>
  <si>
    <t>C1=C2C3=CC(=C(C(=C3OC2=CC(=C1Cl)Cl)Cl)Cl)Cl</t>
  </si>
  <si>
    <t>0, 1, 3, 10, 20, 30, 40, 60, or 80 µg/kg bw/day on GD 10-13. Dams were killed on GD 18.</t>
  </si>
  <si>
    <t>Dose-related decrease in maternal weight gain which was significant starting at 20 µg/kg. An increase in the liver to body weight ratio, however, occurred at a dose as low as 3 µg/kg. This ratio continued to increase throughout the dose range studied. 4-PeCDF induced both cleft palate and hydronephrosis. The incidence of hydronephrosis was 72.8% at 10 µg/kg vs 1.6% for control. The incidence of cleft palate was 36% at 30 µg/kg and increased with increasing dosage.</t>
  </si>
  <si>
    <t>56073-10-0</t>
  </si>
  <si>
    <t>Brodifacoum</t>
  </si>
  <si>
    <t>Superwarfarin; 3-[3-[4-(4-bromophenyl)phenyl]-1,2,3,4-tetrahydronaphthalen-1-yl]-4-hydroxychromen-2-one</t>
  </si>
  <si>
    <t>C31H23BrO3</t>
  </si>
  <si>
    <t>C1C(CC2=CC=CC=C2C1C3=C(C4=CC=CC=C4OC3=O)O)C5=CC=C(C=C5)C6=CC=C(C=C6)Br</t>
  </si>
  <si>
    <t>Alderley Park, Wistar-derived</t>
  </si>
  <si>
    <t xml:space="preserve">0, 0.001, 0.01, or 0.02 mg/kg bw/day on GD 6-15. Purity: 92.5%. NEL adjusted for purity is </t>
  </si>
  <si>
    <t>There was blood in the uteri of 1/30 0.01 and 3/30 0.02 mg/kg females. This was considered to be possibly related to the administration of brodifacoum. There were no indications of any dose-related developmental effects associated with exposure to brodifacoum at doses up to and including 0.02 mg/kg/day. Note: 100% mortality at a nominal value of 0.05 (analytical value of 0.35) mg/kg/day in a preliminary study. The rat maternal toxicity NOEL is 0.001 mg/kg/day (based on the equivocal finding of blood in the uteri of one 0.01 and three 0.02 mg/kg females). The rat developmental NOEL is 0.02 mg/kg bw/day.</t>
  </si>
  <si>
    <t>Hodge et al., 1980</t>
  </si>
  <si>
    <t>Hodge, M.C.E.; Banham, P.B.; Richards, D.; et al. (1980) Brodifacoum: Teratogenicity Study in the Rat: Report No. CTL/P/437. Includes undated method entitled: The determination of Brodifacoum in dosing suspensions. (Unpublished study received Mar 7, 1980 under 10182-28; prepared by Imperial Chemical Industries, Ltd., submitted by ICI Americas, Inc., Wilmington, Del.; CDL:242118-B). MRID 00052443. Additional data from Litchfield, M. (1980) Brodifacoum: Teratogenicity Study in the Rat: Individual Animal Data: Supplement: Lab Project ID: CTL/P/437S. Unpublished study prepared by ICI Central Toxicology Lab. 96 p. MRID 40307202. Available from EPA Reregistration Eligibility Decision Rodenticide Cluster List B, 1998, EPA738-R-98-007 at https://archive.epa.gov/pesticides/reregistration/web/pdf/2100red.pdf</t>
  </si>
  <si>
    <t xml:space="preserve">67733-57-7
</t>
  </si>
  <si>
    <t>TBDF</t>
  </si>
  <si>
    <t>C12H4Br4O</t>
  </si>
  <si>
    <t>C1=C2C3=CC(=C(C=C3OC2=CC(=C1Br)Br)Br)Br</t>
  </si>
  <si>
    <t>0, 1, 10, 50, 150, or 500 µg/kg bw 5 days/week. Dosing schedule adjusted dose levels are 0, 0.7, 7.1, 36, 107, or 357 µg/kg bw/day same as 0, 0.0007, 0.0071, 0.036, 0.107, or 0.357 mg/kg bw/day.</t>
  </si>
  <si>
    <t>All animals in the 500 ug/kg groups died or were sacrificed in a moribund condition between study days 17 and 24. In the 150 ug/kg group, 3 of 5 males and 4 of 5 females died or were sacrificed in a moribund condition between study days 18 and 24. No animals were lost prior to scheduled termination in the 1, 10 and 50 ug/kg dose groups. Group mean body weight, expressed relative to Day- 0 body weight, was depressed in a time- and dose-dependent manner in both sexes. Mean thymus weight, expressed relative to Day 28 body weight, was significantly less than the control mean for males in the 150 ug/kg and females in the 10 and 50 ug/kg groups. The relative mean kidney and testes weight were increased in males, but not females (kidney), of the 50 and 150 ug/kg groups. This effect was probably related to the decrease in body weight in these groups, rather than due to a specific effect on these organs. Treatment-related alterations were noted in the liver and thymus from the 50, and to a lesser extent, the 10 ug/kg dose groups. Liver changes consisted of panlobular hypertrophy of the hepatocytes with associated panlobular hepatocyte vacuolation and focal necrosis. Hepatocyte hypertrophy was widespread and consisted of enlargement of hepatocytes and their nuclei with occasional multinucleated cells and small numbers of mitotic figures. Some of the enlarged hepatocytes in male, but not female, rats were vacuolated. Multiple scattered focal areas of hepatocyte necrosis were present in most of the affected livers. Thymic atrophy consisting of overall depletion of the lymphoid elements was present in all 50 ug/kg male and female rats from which thymus was available and in most animals from the 10 ug dose group. Alterations noted in the remaining organs evaluated in the 10 and 50 ug/kg dose groups were considered incidental. No treatment-related alterations were observed in the 1 ug/kg group.</t>
  </si>
  <si>
    <t>Hardy et al., 1990</t>
  </si>
  <si>
    <t>Hardy, M., Sistrunk, P., Eldan, M., &amp; McFadden, D. (1990). 2,3,7,8-Tetrabromodibenzofuran (TBDF): 4 week subchronic toxicity study in the rat. Organohalogen Compounds, 1, 313-316.</t>
  </si>
  <si>
    <t xml:space="preserve">50585-41-6
</t>
  </si>
  <si>
    <t xml:space="preserve">2,3,7,8-Tetrabromodibenzo-p-dioxin </t>
  </si>
  <si>
    <t>2,3,7,8-Tetrabromodibenzo-4-dioxin; TBDD</t>
  </si>
  <si>
    <t>C12H4Br4O2</t>
  </si>
  <si>
    <t>C1=C2C(=CC(=C1Br)Br)OC3=CC(=C(C=C3O2)Br)Br</t>
  </si>
  <si>
    <t>Wistar [BOR:WISW (SPF, CPB)]</t>
  </si>
  <si>
    <t>0.01, 0.1, 1, 3, or 10 μg/kg bw/day same as 0.00001, 0.0001, 0.001, 0.003, or 0.01 mg/kg bw/day</t>
  </si>
  <si>
    <t>At 1 μg/kg per day and above, body weight gain was dose-dependently reduced by treatment. Animals in the 3 and 10 μg/kg dose groups showed symptoms of wasting syndrome. Fifty percent of the animals in the 3 μg/kg dose-group died and all animals of the highest dose (10 μg/kg) died or had to be killed in extremis. Hematological investigations indicated changes — mainly in the 1 and 3 μg/kg dose-groups — in hemoglobin content, packed cell volume and number of thrombocytes. The prothrombin-time was markedly prolonged after 3 μg/kg in week 13. Clinical chemistry performed at the end of treatment revealed an increase in plasma alkaline phosphatase (APh), aspartate aminotransferase, ASAT and alanine aminotransferase, ALAT (females only) in the highest surviving dose-group (3 μg/kg). Marginal changes of APh and ASAT were seen in rats in the 1 μg/kg dose-group. In the same animals, total bilirubin was elevated. Triglycerides were reduced mainly at 1 and 3 μg/kg. Serum thyroxin was reduced, beginning with a marginal change at 0.1 μg/kg, triiodothyronine was elevated, starting with a dose of 1 μg/kg. Thymus weights were reduced in rats of the 1, 3 and 10 μg/kg dose-groups. Histopathological analysis showed atrophy of the lymphatic tissue in thymus and spleen. Investigations of the liver indicated peliosis hepatis after treatment with 3 or 10 μg/kg. Activities of microsomal enzymes (ethoxyresorufin O-deethylase, ethoxycoumarin O-deethylase, aryl hydrocarbon hydroxylase, UDP-glucuronyltransferase) investigated in liver, lung and kidney were dose-dependently elevated after 13 weeks of treatment. At a dose of 3.0 μg/kg, activities were below those of the dose 1.0 μg/kg, probably due to liver toxicity. The induction ratio of kidney was generally higher than in liver and lung. No signs of treatment-related toxicity were observed in the 0.01 and 0.1 μg/kg groups after the subchronic administration of 2,3,7,8-TBDD by gavage.</t>
  </si>
  <si>
    <t>Ivens et al., 1993</t>
  </si>
  <si>
    <t>1746-01-6</t>
  </si>
  <si>
    <t>2,3,7,8-Tetrachlorodibenzo-p-dioxin</t>
  </si>
  <si>
    <t>Dioxin; TCDD; Tetradioxin; Tetrachlorodibenzodioxin</t>
  </si>
  <si>
    <t>C1=C2C(=CC(=C1Cl)Cl)OC3=CC(=C(C=C3O2)Cl)Cl</t>
  </si>
  <si>
    <t>0, 0.001, 0.01, or 0.1 µg/kg bw/day same as 0, 0.000001, 0.00001, or 0.0001 mg/kg bw/day</t>
  </si>
  <si>
    <t xml:space="preserve">Females given 0.1 ug/kg/day had statistically increased cumulative mortality during the latter half of the study. Mean body weights of males and females given 0.1 ug/kg/day were statistically decreased from control values throughout the major portion of the study, from Month 6 to the end of the 2-year test period. Mean body weights of females given 0.01 ug/kg/day were decreased to a lesser degree during this same time interval. In rats given 0.1 ug/kg/day, there were statistically significant decreases in the Hgb values for males and decreases in PCV, total RBC, and WBC counts and Hgb values for females after one year. Rats given 0.01 or 0.0001 ug/kg/day had no hematologic changes considered to be treatment related. Urinary excretion of coproporphyrin was statistically increased in female rats at a dose level of 0.1 ug/kg/day after each evaluation period. Coproporphyrin excretion was also statistically increased in female rats at a dose level of 0.01 ug/kg/day after three and 23 months. Urinary excretion of uroporphyrin was statistically increased in females after 3 and 23 months of receiving 0.1 ug/kg/day and after 3 months of receiving 0.01 ug/kg/day. Urinary excretion of GALA was statistically increased in females after 3 and 23 months of receiving 0.1 ug/kg/day. Serum AP was statistically increased in females given 0.1 ug/kg/day.  Analyses of serum samples collected at terminal necropsy after 2 years indicated a statistical increase in SGPT, AP, and GGT activities for females given 0.1 ug/kg/day. Females at the lower dose levels and males at all dose levels were unaffected in these parameters. Gross necropsy examination of the rats of the top dose level indicated the grossly visible target organs to include the liver, vascular system, respiratory system, and lymphoid organs; the general body condition was also consistently affected. In the liver, rats given 0.1 or 0.01 ug/kg/day had multiple hepatocellular degenerative, inflammatory, and necrotic changes noted upon light microscopy. These hepatic changes, which were more extensive in females than in males, were characterized by cytomegaly, distortion of lobular pattern, and resultant atrophy of hepatic cords, cytoplasmic vacuolization, fatty metamorphosis, altered tinctorial properties with increased basophilia, hepatic necrosis and inflammation, multinucleated hepatocytes, and foci and areas of hepatocellular alterations. At terminal necropsy, females given 0.1 ug/kg/day also had hepatocellular proliferative lesions classified morphologically as hepatocellular carcinomas and hyperplastic (neoplastic) nodules. Female rats given 0.01 ug/kg/day also had an increased incidence of these hepatocellular hyperplastic nodule. In the group of females given 0.001 ug/kg/day, a statistical increase above background incidence of foci or larger area of slight hepatocellular alteration was noted, too. At 0.1 ug/kg/day, females had an increased number of individual hepatocytes containing large accumulations of lipid droplets. Ultrastructural evaluation also revealed that liver sections from the 0.1 ug/kg/day dose group showed signs that the RER was undergoing proliferation with some distortion and fragmentation. Upon ultrastructural examination of hepatocytes from rats of the 0.01 ug/kg/day dose level, the most notable change was limited to a lesser degree of proliferation and disorientation of the RER and some proliferation of SER. There was some slight increase in the number of individual hepatocytes with lipid droplet accumulations. Treatment-related effects, noted only in females of the 0.1 ug/kg/day group, included isolated occurrences of thymic atrophy and splenic atrophy. In the respiratory system, treatment-related effects were noted in both males and females at the 0.1 ug/kg/day dose level but were much more extensive in the female rats and included an increased incidence of focal alveolar hyperplasia, aggregates of hematogenous pigment in the lung and thoracic lymph nodes, focal accumulation of alveolar macrophages and cholesterol clefts, pulmonary edema, focal interstitial inflammation and fibrosis, and squamous cell carcinoma formation. Focal alveolar hyperplasia was also increased in females given 0.01 ug/kg/day. In the cardiovascular system, effects related to the ingestion of 0.1 ug/kg/day included an increase in the incidence of hemorrhage in the brain and possibly spinal cord of females, an increase above the background incidence rate of mesenteric/thoracic periarteritis, such as thrombosis and hematoma formations in both males and females, and an increase above the background incidence of myocardial degenerative changes. At the 0.01 ug/kg/day dose level, treatment-related lesions were limited to an increase above background incidence of periarteritis and thrombosis of testicular or thoracic/mediastinal vessels of male rats. Lifetime ingestion of 0.001 ug/kg/day (22 ppt in the diet) caused no effects considered to be of any toxicological significance. </t>
  </si>
  <si>
    <t>Kociba et al., 1978</t>
  </si>
  <si>
    <t xml:space="preserve">Kociba, R. J., Keyes, D. G., Beyer, J. E., Carreon, R. M., Wade, C. E., Dittenber, D. A., ... &amp; Humiston, C. G. (1978). Results of a two-year chronic toxicity and oncogenicity study of 2,3,7,8-tetrachlorodibenzo-p-dioxin in rats. Toxicology and applied pharmacology, 46(2), 279-303. </t>
  </si>
  <si>
    <t>131166-92-2</t>
  </si>
  <si>
    <t xml:space="preserve">2,3,4,7,8-Pentabromodibenzofuran </t>
  </si>
  <si>
    <t>4PeBDF</t>
  </si>
  <si>
    <t>C12H3Br5O</t>
  </si>
  <si>
    <t>C1=C2C3=CC(=C(C(=C3OC2=CC(=C1Br)Br)Br)Br)Br</t>
  </si>
  <si>
    <t>0, 25, 50, 100, 200, 400, 800, 1600, 2400, or 4000 µg/kg bw/day same as 0, 0.025, 0.05, 0.1, 0.2, 0.4, 0.8, 1.6, 2.4, and 4 mg/kg bw/day on GD 10 and examined on GD 18</t>
  </si>
  <si>
    <t>Relative liver weight was increased at the lowest dose examined, 25 µg/kg, due to an increase in absolute liver weight, but barely changed between 25-100 µg/kg. The liver/ body weight ratio continued to increase with increasing dose starting 200 µg/kg. Cleft palate incidence jumped from 13 to 93% when the dose was raised from 2400 to 4000 µg/kg. The incidence of hydronephrosis was at first significantly increased above control values at 400 µg/kg but the severity score was low. By a dose of 1600 µg/kg, the hydronephrotic incidence was 100% and the severity was moderate.</t>
  </si>
  <si>
    <t>Birnbaum et al., 1991</t>
  </si>
  <si>
    <t>Birnbaum, L. S., Morrissey, R. E., &amp; Harris, M. W. (1991). Teratogenic effects of 2,3,7,8-tetrabromodibenzo-p-dioxin and three polybrominated dibenzofurans in C57BL6N mice. Toxicology and applied pharmacology, 107(1), 141-152.</t>
  </si>
  <si>
    <t xml:space="preserve">107555-93-1
</t>
  </si>
  <si>
    <t xml:space="preserve">1,2,3,7,8-Pentabromodibenzofuran </t>
  </si>
  <si>
    <t>1PeBDF</t>
  </si>
  <si>
    <t>C1=C2C(=CC(=C1Br)Br)OC3=CC(=C(C(=C23)Br)Br)Br</t>
  </si>
  <si>
    <t>0, 250, 500, 1000, 2000, 3000, or 4000 µg/kg bw/day same as 0, 0.25, 0.5, 1, 2, 3, or 4 mg/kg bw/day on GD 10 and examined on GD 18</t>
  </si>
  <si>
    <t xml:space="preserve">The increase in absolute liver weight was reflected in the increase in the liver to body weight ratio observed at the lowest dose studied, 250 µg/kg. Prenatal treatment with 1PeBDF had no effect on fetal toxicity. Cleft palate and hydronephrosis were induced by 1PeBDF even though no maternal or fetal toxicity was observed. The incidence of cleft palate was first significant at 3000 µg/kg. Hydronephrosis was first significantly increased at 500 µg/kg, but increase was already seen at 250 µg/kg, though it was of low severity. As the dose increased, the incidence increased and its severity as well. </t>
  </si>
  <si>
    <t>70648-26-9</t>
  </si>
  <si>
    <t xml:space="preserve">1,2,3,4,7,8-Hexachlorodibenzofuran
</t>
  </si>
  <si>
    <t>PCDF 118; 1,2,3,4,7,8-HxCDF; HCDF</t>
  </si>
  <si>
    <t>C12H2Cl6O</t>
  </si>
  <si>
    <t>C1=C2C(=CC(=C1Cl)Cl)OC3=C2C(=C(C(=C3Cl)Cl)Cl)Cl</t>
  </si>
  <si>
    <t>0, 100, 200, 300, 600, or 1000 µg/kg bw/day on GD 10-13. Dams were killed on GD 18.</t>
  </si>
  <si>
    <t>There was a dose-related decrease in maternal weight gain. The increase in liver to body weight ratio was significant at 100 µg/kg and continued to increase over the dose range used. The significant decrease in maternal weight at the highest dose used, 1000 µg/kg, may have accounted for the continual rise in this ratio. At the highest dose, 1000 µg/kg, the fetuses were visibly edematous. the mean fetal weight significantly increased starting the lowest dose. HCDF treatment also caused hydronephrosis at doses below those which caused cleft palate. At 300 µg/kg 8% of the fetuses had cleft palate (vs 0% for control) and increased to 100% at 600 µg/kg and above. At 100 µg/kg 59.54% of the fetuses had hydronephrosis vs 1.58% for control. Incidence and severity increased with dose. Note: in a subcutaneous study where the animals got a single dose of the substance 4 µg/rat (10 µg/kg bw) or 40 µg/rat (100 µg/kg bw), some of the animals developed tumors over 104 weeks vs none in the controls (Masahiro Nishizumi, 1989. Fukuoka Acta Med. 80(5): 240-245.).</t>
  </si>
  <si>
    <t xml:space="preserve">136252-00-1
</t>
  </si>
  <si>
    <t>Ciguatoxin-4c</t>
  </si>
  <si>
    <t>CTX 4C</t>
  </si>
  <si>
    <t>C60H86O19</t>
  </si>
  <si>
    <t>CC1CC2C(CC3C(O2)C(C(C4C(O3)C(C(C5(O4)CC(CO5)O)C)C)O)C)OC6CC7C(C(CC8C(O7)CC=CCC9C(O8)C=CC2C(O9)C=CC3C(O2)CC2C(O3)C(C3C(O2)CC=CC(O3)C=CC(CO)O)O)O)(OC6C1)C</t>
  </si>
  <si>
    <t>1N,2N,3N,4N,6d(ii)Y</t>
  </si>
  <si>
    <t>0.1 µg/kg bw</t>
  </si>
  <si>
    <t>Ciguatoxins are sodium channel activator toxins. Re- peated administration (either ip or oral) of CTX or CTX-4c resulted in  marked swelling of cardiac muscle cells and endothelial lining cells in a  manner similar to that seen after a single  high  dose. The prominent swelling of the endothelial lining cells is  likely to cause serious alteration of their permeability, which may result in plasma to migrate from the degenerated  endothelial lining cells into the interstitial space. Occasionally, capillaries with an extremely swollen endothelium ruptured, and red blood cells exudated into the interstitum.</t>
  </si>
  <si>
    <t>Terao et al., 1992</t>
  </si>
  <si>
    <t>Terao, K., Ito, E., &amp; Yasumoto, T. (1992). Light and electron microscopic studies of the murine heart after repeated administrations of ciguatoxin or ciguatoxin‐4c. Natural Toxins, 1(1), 19-26.</t>
  </si>
  <si>
    <t>1165-39-5</t>
  </si>
  <si>
    <t>Aflatoxin G1</t>
  </si>
  <si>
    <t>COC1=C2C3=C(C(=O)OCC3)C(=O)OC2=C4C5C=COC5OC4=C1</t>
  </si>
  <si>
    <t xml:space="preserve">Fisher </t>
  </si>
  <si>
    <t>0, 50, or 100 µg/rat/dose (ave. rat weight reported as 200 g) corresponding to 0, 0.25, or 0.50 mg/kg bw/dose 5 days a week for 4 weeks or 0, 0.18, or 0.36 mg/kg bw/day over 28 days. 0, 50, or 100 µg was also administered in 14 doses over 2.5 weeks followed by observation. Dosing schedule and body weight adjusted level for the low dose is 0.19 mg/kg bw/day. Sacrifice was at 68 weeks.</t>
  </si>
  <si>
    <t>No mortality at 0.25 mg/kg bw/day, 4/10 animals died at 0.5 mg/kg bw/day in the 4-week study. In the 2.5-week study that was followed by an extended obdservational period, 4/26 animals had renal carcinomas within 68 weeks. In addition, focal lipid accumulation, hyperplasia, and transitional cells were observed in the liver at both levels. Hepatocellular carcinoma was present at the highest dose, but not at the lower dose.</t>
  </si>
  <si>
    <t>Wogan et al., 1971</t>
  </si>
  <si>
    <t>Wogan, G. N., Edwards, G. S., &amp; Newberne, P. M. (1971). Structure-activity relationships in toxicity and carcinogenicity of aflatoxins and analogs. Cancer Research, 31(12), 1936-1942.</t>
  </si>
  <si>
    <t>7220-81-7</t>
  </si>
  <si>
    <t>Aflatoxin B2</t>
  </si>
  <si>
    <t>C17H14O6</t>
  </si>
  <si>
    <t>COC1=C2C3=C(C(=O)CC3)C(=O)OC2=C4C5CCOC5OC4=C1</t>
  </si>
  <si>
    <t>0 or 20 µg/kg bw/day</t>
  </si>
  <si>
    <t>23% reduction in body weight compared to controls. Liver and kidney weights decreased by 46.9% and 46.3% times, respectively, compared to control. The negative efects of AFB2 treatment on body weight and organ weights in albino mice may be associated with anorexia, fatigue, impaired protein/lipid metabolism, protein synthesis and inhibition of lipogenesis. Lipolysis-lipogenesis balance plays an important role in increasing body weight and weight gain is increased by lipogenesis and fat accumulation. Lipid metabolism disorder, which may arise as a result of the hepatotoxic efects of afatoxins and their negative efects on other tissues, may signifcantly afect the weight gain and organ weights in organisms. Although there is no study in the literature about the efect of AFB2 application on weight gain, there are important data on the efects of other afatoxin species. Signifcant increase was found in AST and ALT levels in the 20 µg/kg b.w AFB2 treated group. AST and ALT activities increased by 52.8% and 69.4%, respectively, in the AFB2-treated group compared to the control. Tese statistically signifcant increases in AST and ALT levels indicate that AFB2 administration causes serious liver damage. AFB2 administration also caused an increase in BUN and creatinine levels, which are indicators of kidney damage. BUN and creatinine levels increased by 33.9% and 134.4%, respectively, in 20 µg/kg b.w AFB2 treated group compared to the control group. Afatoxins cause diferent damages in kidney such as glomerular capillary damage, obstruction in cortical blood vessels, coagulation necrosis, infammation, focal bleeding.</t>
  </si>
  <si>
    <t>Gündüz et al., 2021</t>
  </si>
  <si>
    <t xml:space="preserve">Gündüz, A., Yalçın, E., &amp; Çavuşoğlu, K. (2021). Combined toxic effects of aflatoxin B2 and the protective role of resveratrol in Swiss albino mice. Scientific Reports, 11(1), 1-14. </t>
  </si>
  <si>
    <t>129-06-6</t>
  </si>
  <si>
    <t>Warfarin sodium</t>
  </si>
  <si>
    <t>Sodium warfarin; Sodium;2-oxo-3-(3-oxo-1-phenylbutyl)chromen-4-olate</t>
  </si>
  <si>
    <t>C19H15NaO4</t>
  </si>
  <si>
    <t>CC(=O)CC(C1=CC=CC=C1)C2=C(C3=CC=CC=C3OC2=O)[O-].[Na+]</t>
  </si>
  <si>
    <t>1N,2N,3N,4Y,5aY,6f(i)Y</t>
  </si>
  <si>
    <t>Dark Agouti (DA)</t>
  </si>
  <si>
    <t>0, 0.35 mg/L, or 3.5 mg/L equivalent to 0, 0.031 ± 0.005 mg/kg (0.022–0.043 mg/kg) or 0.295 ± 0.052 mg/kg (0.231–0.433 mg/kg)</t>
  </si>
  <si>
    <t xml:space="preserve">Both doses resulted in prolongation of prothrombin time. Systemic effects of higher warfarin dose (increases in plasma AST, proteinuria, hematuria, changes in peripheral blood hematological parameters) were seen. Warfarin intake resulted in histologically evident tissue damage, leukocyte infiltration and intestinal inflammation [increases in myeloperoxidase activity, malondialdehyde content, superoxide dismutase and catalase activity, proinflammatory cytokine (IFN-γ, IL-17) concentrations in intestinal homogenates]. In contrast, suppression of gut-draining mesenteric lymph node (MLN) cell activity [proliferation responsiveness, production of IFN-γ and IL-17 to T lymphocyte mitogen Concanavalin A stimulation] was noted. Inhibition of regulatory cytokine IL-10 production by MLN cells, suggests commitment of MLN to the suppression of all inflammatory activities and creation of the microenvironment which is non-permissive for induction of potentially harmful immune response. </t>
  </si>
  <si>
    <t>Mirkov et al., 2016</t>
  </si>
  <si>
    <t xml:space="preserve">Mirkov, I., Aleksandrov, A. P., Demenesku, J., Ninkov, M., Mileusnic, D., Zolotarevski, L., ... &amp; Kataranovski, M. (2016). Intestinal toxicity of oral warfarin intake in rats. Food and Chemical Toxicology, 94, 11-18. </t>
  </si>
  <si>
    <t>311-45-5</t>
  </si>
  <si>
    <t>Paraoxon</t>
  </si>
  <si>
    <t>Diethyl paraoxon; Phosphacol; Phosphachole; Diethyl (4-nitrophenyl) phosphate</t>
  </si>
  <si>
    <t>C10H14NO6P</t>
  </si>
  <si>
    <t>CCOP(=O)(OCC)OC1=CC=C(C=C1)[N+](=O)[O-]</t>
  </si>
  <si>
    <t>0, 0.05, or 0.10 mg/kg</t>
  </si>
  <si>
    <t>Myopathy, ChE inhibition</t>
  </si>
  <si>
    <t xml:space="preserve">Administration of .05 or .10 mg/kg paraoxon for 30 days did not lead to any overt signs of organophosphate toxicity, but did produce lesions in diaphragm muscle. Further injections, for up to 60 days, did not increase the severity of the myopathy. ChE activity in the end plate region of the diaphragm was progressively inhibited by both doses of paraoxon throughout the 60 day period. Enzyme activity in the non-end plate region from rats injected with .05 mg/kg was unaffected until 60 days of injections, while activity in muscle from rats receiving the higher dose was maximally inhibited after 15 days and remained at that level of inhibition for the remaining 45 days. Plasma ChE activity was maximally inhibited by both doses at 15 days of injection. Acetylcholinesterase (AChE) activity in red blood cells from rats injected with the low dose of paraoxon showed a progressive inhibition throughout the treatment schedule, whereas enzyme activity in red blood cells from rats receiving the higher dose was maximally inhibited by 15 days. </t>
  </si>
  <si>
    <t>Wecker and Stouse, 1985</t>
  </si>
  <si>
    <t>Wecker, L., &amp; Stouse, M. (1985). Effects of chronic paraoxon administration on skeletal muscle fiber integrity. Research communications in chemical pathology and pharmacology, 49(2), 203-213.</t>
  </si>
  <si>
    <t>63-05-8</t>
  </si>
  <si>
    <t>Androstenedione</t>
  </si>
  <si>
    <t>4-Androstene-3,17-dione; (8R,9S,10R,13S,14S)-10,13-dimethyl-2,6,7,8,9,11,12,14,15,16-decahydro-1H-cyclopenta[a]phenanthrene-3,17-dione</t>
  </si>
  <si>
    <t>C19H26O2</t>
  </si>
  <si>
    <t>CC12CCC(=O)C=C1CCC3C2CCC4(C3CCC4=O)C</t>
  </si>
  <si>
    <t>0, 10, 20, or 50 mg/kg in males and 0, 2, 10, or 50 mg/kg in females 5 days/week. Dosing schedule (5/7) adjusted dose levels are 0, 1.4, 7.1, or 35.7 mg/kg bw/day for females</t>
  </si>
  <si>
    <t>Muletiple (carcinogen)</t>
  </si>
  <si>
    <t>Hepatocellular neoplastic incidence increased in both dosed male and female mice. There were positive trends (p = 0.024) in the incidences of hepatocellular adenoma in male and female mice, and the incidences in the 50 mg/kg groups were significantly increased. The incidences of hepatocellular carcinoma in all dosed groups of females were significantly increased. There were significantly increased incidences of multiple hepatocellular adenoma (males and females) and multiple hepatocellular carcinoma (females). The incidences of hepatoblastoma and multiple hepatoblastoma were marginally increased in dosed males. There was a positive trend in the incidences of hepatocellular adenoma, hepatocellular carcinoma, or hepatoblastoma (combined) in males, and the incidence in the 50 mg/kg group was significantly increased. Incidence of pancreatic islet adenoma increased in 50 mg/kg males and 10 and 50 mg/kg females, and a decreased incidence of hyperplasia occurred in 50 mg/kg males, but these differences were not statistically significant. In 50 mg/kg males, first incidence of pancreatic islet adenoma decreased with dose, and one animal had multiple pancreatic islet adenomas. Several non-neoplastic changes in female mice were noted in the clitoral gland, kidney, and submandibular gland. In the female mouse kidney, glomerular metaplasia increased in the 50 mg/kg dose group. Cytoplasmic alteration was increased in the submandibular salivary gland for the dosed female mice groups. In summary, there was clear evidence of androstenedione carcinogenic activity in the mouse liver, which is generally consistent with other androgens.</t>
  </si>
  <si>
    <t>Blystone et al., 2011</t>
  </si>
  <si>
    <t>Blystone, C. R., Elmore, S. A., Witt, K. L., Malarkey, D. E., &amp; Foster, P. M. (2011). Toxicity and carcinogenicity of androstenedione in F344/N rats and B6C3F1 mice. Food and chemical toxicology, 49(9), 2116-2124.</t>
  </si>
  <si>
    <t>434-07-1</t>
  </si>
  <si>
    <t>Oxymetholone</t>
  </si>
  <si>
    <t>Protanabol; Nastenon; (2Z,5S,8R,9S,10S,13S,14S,17S)-17-Hydroxy-2-(hydroxymethylidene)-10,13,17-trimethyl-1,4,5,6,7,8,9,11,12,14,15,16-dodecahydrocyclopenta[a]phenanthren-3-one; Anadrol</t>
  </si>
  <si>
    <t>C21H32O3</t>
  </si>
  <si>
    <t>CC12CCC3C(C1CCC2(C)O)CCC4C3(CC(=CO)C(=O)C4)C</t>
  </si>
  <si>
    <t>Males: 0, 3, 30, or 150 mg/kg and females: 0, 3, 30, or 100 mg/kg 5 days/week. The dosing schedule adjusted dose level for 3 mg/kg bw is 2 mg/kg bw/day.</t>
  </si>
  <si>
    <t>The mean body weights of the 30 mg/kg male group were generally within 10% of those of the vehicle controls, but those of the 150 mg/kg group were markedly decreased. Mean body weights of 3 and 30 mg/kg females were generally greater than those of the vehicle controls throughout the study. The incidences of hepatocellular adenoma and hepatocellular adenoma or carcinoma (combined) were significantly increased in 100 mg/kg females as were the incidences of basophilic and clear cell foci in 150 mg/kg males and 100 mg/kg females. The incidences of alveolar/bronchiolar adenoma and adenoma or carcinoma (combined) were significantly increased in 30 mg/kg females. The incidences of mineralization in the lung of 150 mg/kg males and 30 and 100 mg/kg females were significantly increased. The incidence of keratoacanthoma was increased in 30 mg/kg females, and the combined incidence of squamous cell papilloma, keratoacanthoma, basal cell adenoma, squamous cell carcinoma, or carcinoma of the sweat gland was significantly increased in 100 mg/kg females. The incidences of subcutaneous tissue fibroma and fibroma or fibrosarcoma (combined) were significantly increased in 3 mg/kg males. At 2 years, the incidences of benign pheochromocytoma and benign or malignant pheochromocytoma (combined) of the adrenal gland in 150 mg/kg males and medullary hyperplasia in 100 mg/kg females were significantly increased. The incidences of cytoplasmic vacuolization of adrenal cortical cells were significantly increased in 30 and 150 mg/kg males at 18 months and 2 years and in 100 mg/kg females beginning at 12 months and in 30 mg/kg females at 2 years. The incidences of renal tubule adenoma in 3 and 150 mg/kg males were slightly increased. The incidences of nephropathy were significantly increased in 30 and 150 mg/kg males at 2 years and in 100 mg/kg females beginning at 3 months. The severities of nephropathy were significantly increased in dosed groups of males at 2 years and in 100 mg/kg females. The incidences of ovarian dysgenesis were significantly increased in 100 mg/kg females beginning at 3 months and in 30 mg/kg females beginning at 6 months, and severities increased with increasing dose. The incidences of chronic myocardial degeneration (cardiomyopathy) were significantly increased in 100 mg/kg females at 6 months and 2 years and the severity was increased at 2 years. The incidences of lobular hyperplasia were increased in 150 mg/kg males at 18 months and 2 years and in 30 and 100 mg/kg females at all time points. The incidences of seminiferous tubule degeneration were significantly increased in 30 and 150 mg/kg males at 2 years, and the incidences of mineralization of the testis were increased in 150 mg/kg males at 12 months and in 30 mg/kg males at 18 months and at 2 years.</t>
  </si>
  <si>
    <t>NTP Technical Report on the Toxicology and Carcinogenesis Studies of Oxymetholone (CAS No. 434-07-1) in F344/N Rats and Toxicology Studies of Oxymetholone in B6C3F1 Mice (Gavage Studies). NTP TR 485. NTP, 1999. Available from NTP at https://ntp.niehs.nih.gov/ntp/htdocs/lt_rpts/tr485.pdf</t>
  </si>
  <si>
    <t>470-90-6</t>
  </si>
  <si>
    <t>Chlorfenvinphos</t>
  </si>
  <si>
    <t xml:space="preserve">[(Z)-2-chloro-1-(2,4-dichlorophenyl)ethenyl] diethyl phosphate
</t>
  </si>
  <si>
    <t xml:space="preserve">C12H14Cl3O4P
</t>
  </si>
  <si>
    <t xml:space="preserve">3.82
</t>
  </si>
  <si>
    <t>CCOP(=O)(OCC)O/C(=C\Cl)/c1ccc(cc1Cl)Cl</t>
  </si>
  <si>
    <t xml:space="preserve">0, 10, 30, 100, or 300 ppm equivalent to 0, 0.7, 2.1, 7, or 21 mg/kg bw/day for males and 0, 0.8, 2.4, 8, or 24 mg/kg bw/day for females 
</t>
  </si>
  <si>
    <t xml:space="preserve">Body weight gains for female rats at the 100 and 300 ppm levels were significantly depressed. Significant depression in plasma and red blood cell ChE occurred in both sexes at all dietary levels, except for male rats on 10 ppm during the second year.
</t>
  </si>
  <si>
    <t xml:space="preserve">Ambrose et al., 1970
</t>
  </si>
  <si>
    <t xml:space="preserve">Ambrose, A. M., Larson, P. S., Borzelleca, J. F., &amp; Hennigar, G. R. (1970). Toxicologic studies on diethyl-1-(2, 4-dichlorophenyl)-2-chlorovinyl phosphate. Toxicology and applied pharmacology, 17(2), 323-336.
</t>
  </si>
  <si>
    <t>1162-65-8</t>
  </si>
  <si>
    <t>Aflatoxin B1</t>
  </si>
  <si>
    <t>C17H12O6</t>
  </si>
  <si>
    <t>COC1=C2C3=C(C(=O)CC3)C(=O)OC2=C4C5C=COC5OC4=C1</t>
  </si>
  <si>
    <t>0, 1, 5, 15, 50, or 100 μg/kg (ppb) for 105 weeks. The 1 ppm level corresponds to approximately 0.00005 mg/kg bw/day.</t>
  </si>
  <si>
    <t xml:space="preserve">Hepatocellular carcinomas were induced in a high incidence by levels of 50 and 100 ppb, and in a lower incidence by the other dietary levels. Tumours were induced in 2 of 22 animals fed 1 ppb, and pathological lesions were present in the livers of seven of the remaining survivors. </t>
  </si>
  <si>
    <t>Wogan et al., 1974</t>
  </si>
  <si>
    <t xml:space="preserve">Wogan, G. N., Paglialunga, S., &amp; Newberne, P. M. (1974). Carcinogenic effects of low dietary levels of aflatoxin B1 in rats. Food and cosmetics toxicology, 12(5-6), 681-685.
</t>
  </si>
  <si>
    <t>Original EDT DB</t>
  </si>
  <si>
    <t>57-13-6</t>
  </si>
  <si>
    <t>Urea</t>
  </si>
  <si>
    <t>Carbamide; Carbonyldiamide; Isourea</t>
  </si>
  <si>
    <t>CH4N2O</t>
  </si>
  <si>
    <t>C(=O)(N)N</t>
  </si>
  <si>
    <t>0, 4500, 9000, or 45,000 ppm corresponding to 0, 225, 450, or 2,250 mg/kg bw/day (JECFA) for 12 months followed by 4 months of recovery period. EPA: 0, 379, 757, or 3,786 mg/kg bw/day for males and 0, 419, 838, or 4,191 mg/kg bw/day for females.</t>
  </si>
  <si>
    <t xml:space="preserve">JECFA (1993): Biochemical and hematological parameters were not included in the study. No body weight depression was noted at terminal necropsy for rats of either sex at any dose levels. The middle-dose male rats showed decreased survival (89%) relative to controls (95%) (statistics not reported). The survival of the other dose groups remained unaffected. Among treated male rats, there was a significant increased linear trend (p=0.008), and a higher proportion of interstitial cell adenomas of testis in the high-dose group (p=0.004). The incidence of interstitial cell adenomas was 21/50 in the controls, and was 27/48, 25/48, and 35/50 in the low- middle- and high-dose groups, respectively. The statistically significant increased incidence of interstitial cell adenomas in male rats was of questionable biological significance since this tumor may occur in 100% of controls. Urea was non-carcinogenic in this study. OECD SIDS: Assessment for Urea at https://hpvchemicals.oecd.org/UI/handler.axd?id=89564308-0887-4614-8a20-e542ce76221a listed both studies beginning on pg. 82 of the pdf. 
Chronic toxicity and carcinogenicity screening studies in mice and rats fed with 4,500, 9,000 or 45,000 ppm in diet (up to about 6,750 mg/kg body weight/day for mice and about 2,250 mg/kg body weight/day for rats) did not uncover any treatment-related toxic syndromes in the various organs studied. Thus, the NOAELs were about 6,750 mg/kg body weight/day for mice and about 2,250 mg/kg body weight/day for rats. EPA (2011): At necropsy, there was no weight depression observed in either sex of mice or rats at any of the doses. The 0.9% urea male rat group experienced slightly decreased survival (89%) compared with the control group (95%) (statistics were not noted). A statistically significant increase in malignant lymphomas was noted only in the 0.9% dose group in female mice. The incidence of malignant lymphomas among female mice were 10/92, 7/43, 10/38, (p = 0.008 by pairwise comparison with control) and 9/50 in the control, 0.45, 0.9, and 4.5% dose groups, respectively. The incidence ratios for the control and increasing dose groups were 0.18, 0.11, 0.16 and 0.26, respectively. Fleischman et al. (1980) noted these incidences in the text, while the data table in the same publication cites the number of lymphomas for the control and the three dose groups as 9, 6, 9, and 8, respectively. Although clarification was unavailable regarding which set of results was more accurate or whether the reported totals reflected the numbers of lymphoma-bearing mice, the incidences in all non-zero groups were higher than in the control group. The authors considered the findings to be of questionable biological significance because the change in the incidence of malignant lymphoma did not show a dose response. Although the increased lymphomas in female mice after one year of exposure were not statistically significant overall, lifetime exposure was not evaluated. Among urea-exposed male rats, there was a statistically significant linear trend (p = 0.008) for interstitial adenomas in the testes: 21/50, 27/48, 25/48, and 35/50 in the control, 0.45, 0.9, and 4.5% dose groups, respectively. The incidence ratios for the control and increasing dose groups were 0.42, 0.56, 0.52 and 0.70, respectively. This trend seems to be driven by the significant incidence observed in the highest dose (p = 0.004 by pairwise comparison with control). Similar to the female mouse lymphomas, these incidences were noted in the text, while the data table in the publication cites the number of adenomas for the three non-zero dose groups slightly differently, as 25/48 (ratio =0.52), 25/47 (0.53), and 35/50 (0.70), respectively. Although a significant linear trend is observed for interstitial adenomas in male rats, the study could have benefited from a longer exposure period, namely, lifetime exposure, to better assess potential treatment-related effects. EFSA (2023): Only briefly mentioned the studies, claiming that there was an absence of adverse toxicological effects after chronic exposure in rats and mice. No reference values, i.e., acceptable daily intake (ADI), (acute) acceptable operator exposure level (A-AOEL) or acute reference dose (ARfD), were considered needed for urea due to the lack of toxicological concern, supported by the absence of adverse toxicological effects after sub-chronic and chronic exposure in rats, mice, and dogs, and its historical safe use. ECHA: There were no signs of toxicity. Survival and bodyweights were unaffected by treatment. Gross and microscopic pathology did not reveal any treatment-related effects. A significant linear trend in the incidence of interstitial cell tumors was noted in male rats. The incidence was 21/50 in controls 27/48, 25/48 and 35/50 in the low, intermediate and high dose groups respectively. The authors do not consider this finding to be of biological significance as the background incidence of this tumor type is noted to be up to 100% in F344 rats. It is therefore concluded, based on the results of this study, that urea is of very low chronic toxicity. The NOAEL was 45,000 ppm. </t>
  </si>
  <si>
    <t>Fleischman et al., 1980</t>
  </si>
  <si>
    <t xml:space="preserve">Fleischman, R. W., Baker, J. R., Hagopian, M., Wade, G. G., Hayden, D. W., Smith, E. R., ... &amp; Weisburger, E. K. (1980). Carcinogenesis bioassay of acetamide, hexanamide, adipamide, urea and P-tolylurea in mice and rats. Journal of environmental pathology and toxicology, 3(5-6), 149-170. Also available from JECFA (1993). Urea (WHO Food Additives Series 32) at https://www.inchem.org/documents/jecfa/jecmono/v32je16.htm and from OECD SIDS Assessment for Urea at https://hpvchemicals.oecd.org/UI/handler.axd?id=89564308-0887-4614-8a20-e542ce76221a. Also available from EPA (2011) Toxicological Review of Urea (CAS No. 57-13-6) In Support of Summary Information on the Integrated Risk Information System (IRIS) at https://cfpub.epa.gov/ncea/iris/iris_documents/documents/toxreviews/1022tr.pdf and from EFSA (2023) Peer review of the pesticide risk assessment of the active substance urea at https://www.efsa.europa.eu/en/efsajournal/pub/8112 and from ECHA at at https://chem.echa.europa.eu/100.000.286/dossier-view/fb3322f7-0ca2-4384-82c7-279e4fc242b0/c2335052-5b36-4026-9cb6-a0eb1c0a9284_02896ea2-045d-497b-ad92-fc183d10aed1?searchText=57-13-6 </t>
  </si>
  <si>
    <t>28874-51-3</t>
  </si>
  <si>
    <t>Sodium pidolate</t>
  </si>
  <si>
    <t>Sodium L-pyroglutamate; Sodium pyroglutamate; Sodium (S)-5-oxopyrrolidine-2-carboxylate; sodium;(2S)-5-oxopyrrolidine-2-carboxylate</t>
  </si>
  <si>
    <t>C5H6NNaO3</t>
  </si>
  <si>
    <t>[Na+].[O-]C(=O)[C@@H]1CCC(=O)N1</t>
  </si>
  <si>
    <t>1N,2N,3N,4Y,5aY,6N,7N,9N,10Y,11N,12dY; Glutamic acid: 1gY</t>
  </si>
  <si>
    <t xml:space="preserve">0, 2, 4, or 8%. From week 4 after the start of administration, the contents of the test material in the diet were increased 50% in order to keep the dosages per body weight to the prescribed levels in each group (1,000, 2,000 and 4,000 mg/kg bw). These dietary concentrations were equal to mean intakes of 0, 1,800, 3,800, or 7,200 mg/kg bw/day for males and 0, 2,000, 4,000, or 8,200 mg/kg bw/day for females. </t>
  </si>
  <si>
    <t>No deaths were noted in animals treated for 26 weeks. Soft feces were observed in several animals dosed at 2,000 and 4,000 mg/kg bw, from one week after the start of administration. At week 4, when the mixing proportions of the test material in the diet were increased, soft feces were observed in most of animals in the groups administered with 1,000, 2,000 and 4,000 mg/kg bw. Thereafter, soft feces were gradually decreased and disappeared at and after week 9. No other special abnormalities were observed. Soft feces observed at the early period of both studies did not develop to diarrhea but was recovered by week 9 of administration. Therefore, the change is considered to be caused by the transient insufficient adaptation of the intestinal tract due to the intake of food which contains large amount of highly moisturizing test material. In the males of the groups administered with the test material, the body weight gain tended to be suppressed dose-dependently. In the 4,000 mg/kg bw dose group, the body weight was significantly lower than the control group at week 10, 11, 13 and thereafter until the end of the administration period. The male animals of the sodium control group showed delayed growth immediately after the start of administration and the body weights were significantly lower than the control group from week 2 until the end of administration. No differences in the body weights were noted in females between each administration group and the control group. No differences in food intakes were noted between each administration group and the control group either in males or females. Although there was a significant suppression of body weight gain in male of the sodium control group from week 2, and from week 10 in the high dose group (4,000 mg/kg bw), almost no difference was noted in the food intake in these groups. Body weight gain suppression was therefore considered to be due to transient disturbance of digestion and absorption because the administration method was diet mixing and the mixing ratio were as high as 6-9% in the sodium control group and 8-12% in the high dose group. The water intake of the all groups dosed with the test material increased dose-dependently both in males and females, and the water intake of the sodium control group showed high levels, following the high dose group administered with the test material (4,000 mg/kg bw). The reason for the increase in water intake is considered to be induced by the physiological demand in order to maintain a constant osmolarity and mineral concentration of body fluid because the sodium ion contained in the diet is assumed to be absorbed from the intestine and excreted into urine. Compared to the control group, statistically significant differences were noted in the hemoglobin concentration in the 26-week study. However, each value was within the normal variations, and no relation with the dose level was noted in the changes. Urea nitrogen was significantly high in the males of 2,000 and 4,000 mg/kg bw dose groups as well as in males and females of the sodium control group. However, the values in each animal were within the normal variation. Significant differences between the control group and the dose groups were noted sporadically in other parameters. However, no relation with dose level was noted and the measured values of each animal were within the normal variations. In the study, urinary pH of each group showed a slightly higher value; however, the results were due to time lapse of urine collection for 24 hours. No other reportable changes were noted. Absolute kidney weights were significantly increased in the male high dose group (4,000 mg/kg bw) and all female dose groups. Significantly high values in the relative kidney weight compared to the control group were noted in the middle dose group and high dose group (2,000 and 4,000 mg/kg bw) and the sodium control group in male, and all female dose groups. Additionally, significantly high values compared to the control group were noted in the absolute heart weights of females in the middle and high dose groups (2,000 and 4,000 mg/kg bw) and sodium control group, and in the relative heart weights of all of male dose groups and the female high dose group (4,000 mg/kg bw), and the sodium control group. The relative weights of bilateral testes also showed significantly high values in the middle dose and the high dose groups (2,000 and 4,000 mg/kg bw) and in the sodium control group compared to the control group. Overall, a slight dose-dependent tendency was noted in the increase of the relative testes weight. Other significant inter-group differences between the control group and the dose groups were sporadically noted in the weights of the liver, spleen, adrenals, and ovaries. However, these changes were not dose dependent. Regarding the kidney, the correlation especially of the relative kidney weight with the dose level is considered to be due to compensatory hypertrophy of kidney caused by the load of sodium ion. In addition, the correlation of heart weight (relative heart weight) with dose level is considered to be caused by dose-dependent decrease of the body weight accompanied by no change of heart weight, which led to the increase of the relative heart weight. The number of animals with the submucosal mineralization of renal pelvis and the severity of the change showed correlation with the dose level of the sodium salt. The mineralization in the medulla of kidney is noted at high frequency in adult rats. In the rats used in this study, the change was noted in all groups including the control group. However, the mineralization showed no correlation with the dose level of the test material in its incidence or development of the change. Several findings were noted sporadically in macroscopic pathological observation in the study; however, relation with test material administration was not noted. Histopathologically, very slight chronic focal myocarditis consisting of the degeneration and necrosis of heart muscles associating with large mononuclear cell infiltration was noted in a female rat of the low dose group (1,000 mg/kg bw) and sporadically in several males of each group including the control group. In the lung, chronic interstitial pneumonia consisting of perivascular cell infiltration, enlargement of alveolar epithelial cells, histiocyte infiltration into the interstitium of alveolar wall, and macrophage infiltration into alveolar space were noted sporadically in each group including the control group. This incidence of the change was high and developed change was also observed. However, no relation with administration was noted in the incidence and the severity of this change. In the kidney, chronic nephritis consisting of acidophilic casts with flattened tubular epithelium, regenerated tubules, thickening of tubular and glomerular basement membrane, perivascular infiltration of lymphocytes, and submucosal mineralization in renal pelvis and closely relevant acute or chronic pyelonephritis, and mineralization in the inner medulla were noted. Chronic nephritis was noted in several males sporadically in each group including the control group in the 26-week study. Submucosal mineralization in renal pelvis was noted in about half the number of animals in all groups except female control group and low dose group (1,000 mg/kg bw). The incidence and the severity of the change were highly dose-dependent according to the administration of the test material and were similar in degree between the sodium control group and the high dose group (4,000 mg/kg bw). Mineralization at the inner medulla was noted in each group including the control group in the 26-week study. In the testes, very slight atrophy of seminiferous tubules was observed sporadically in each group including the control group. Other histopathological changes were sporadically observed in the liver, stomach, urinary bladder, adrenals, pituitary gland and thyroid. However, no administration-related changes were noted. Under the conditions of the study several effects were observed, soft feces, a dose-dependent reduction in male body weight, and a dose-dependent increase in male and female water intake. However, these were considered to be incidental. Significant inter-group differences in organ weights were noted in the liver, spleen, adrenals, and ovaries, however these changes were not dose-dependent and again not considered to be of toxicological significance. Significant inter-group differences in organ weights and/or histopathology changes were noted in the kidneys, heart, liver, spleen, adrenals, lung, renal pelvis, ovaries and testes, however these changes were considered to be incidental. As the kidney is the responsible organ for excretion of sodium ions. It was suggested that the observed hypertrophy of the kidney (compensatory hypertrophy) was induced to enhance renal function in the rat during growing phase in order to adapt the load. Since repeated exposure to the test material over a 26 consecutive week period induced no toxic effects in male or female rats, the NOAEL can be estimated to be the maximum daily intake, which was determined to be 7,200 mg/kg bw/day and 8,200 mg/kg bw/day for males and females, respectively. Anderson 1999: No adverse effects were observed in hematologic parameters, blood chemistry, urinalysis, macroscopic appearance or microscopic findings of the major organs. Diarrhea or softened feces was observed in the high dose group as well as in the control group for up to 9 weeks, by which time the intestinal tract probably adapted to the dietary treatment. The kidneys of these rats were also enlarged, an indication that renal function could have physiologically adapted to compensate for the prolonged sodium ion loading.</t>
  </si>
  <si>
    <t>Ishii et al., 1992</t>
  </si>
  <si>
    <t>Ishii H et. al (1992) Toxicity Study of Sodium L-2 Pyrrolidone-5-Carboxylate Administered to Rats in Diet for 13 and 26 Weeks. Iyakuhin Kenkyu, 23(6): 717-36. Available from ECHA at https://echa.europa.eu/es/registration-dossier/-/registered-dossier/11670/7/6/2 and Andersen, F. A. (1999). Final safety assessment for PCA and sodium PCA. International Journal of Toxicology, 18(2_suppl), 25-34.</t>
  </si>
  <si>
    <t>298-14-6</t>
  </si>
  <si>
    <t>Potassium bicarbonate</t>
  </si>
  <si>
    <t>Potassium hydrogen carbonate; Potassium hydrogencarbonate; Potassium acid carbonate; potassium;hydrogen carbonate</t>
  </si>
  <si>
    <t>KHCO3</t>
  </si>
  <si>
    <t>[K+].OC([O-])=O</t>
  </si>
  <si>
    <t>1aY&amp;1dY</t>
  </si>
  <si>
    <t>Wistar [SPF CpB:WU]</t>
  </si>
  <si>
    <t xml:space="preserve">0, 2, or 4% equal to 0, 9.3, or 19.3 mmol/kg bw/day in males and 0, 11.4, or 24.1 mmol/kg bw/day in females. These values are equal to approximately 0, 1285, or 2667 mg/kg bw/day in males and 0, 1576, or 3330 mg/kg bw/day for females. Females were given the diets for 130-131 weeks and males were given the diets for 121-122 weeks. </t>
  </si>
  <si>
    <t>1994: General condition and mortality rate did not show significant differences among the groups. At the end of the 130 week study (121 weeks for males), the overall mortality was ~60%. Mean body weights of males and females of the 4% KHCO3 group were 5-7% lower than those of controls throughout the experiment, but food intake was not significantly affected. Water intake was consistently 20—30% increased in the 4% KHCO3 group. Body weights and food and water intake in the 2% KHCO3 group were comparable to the controls. Hematuria, as detected with urine test strips and by microscopic examination of the urinary sediment in 10 rats/sex/group at various stages, was occasionally increased in males of the 2% KHCO3 group, but there were no consistent differences in the incidence or severity of hematuria among the groups. Microscopy of the urinary sediment did not reveal noticeable changes in urinary crystals apart from an incidental increase in females of the 2% and 4% KHCO3 groups in week 13. Urinary pH was increased in the 2% and 4% KHCO3 groups throughout the experiment. The amount of urine produced by the rats fed diets with added salts was generally higher than in controls, but only in males of the 4% KHCO3 group was the urinary volume significantly increased. The urinary density did not show consistent differences among the groups. A dose-related increase in urinary potassium excretion/24 h occurred in the 2% and 4% KHCO3 groups, while potassium excretion was comparable in the 4% KHCO3 group. Urinary potassium concentrations were increased in all groups fed diets with added potassium salts, while sodium concentration was occasionally decreased in these groups. Calcium ion levels did not appear to be clearly related to treatment, although the lowest levels occurred in both sexes treated with 2% or 4% KHCO3. Macroscopic examination of the urinary bladder at 4 and 13 weeks revealed no abnormalities. At 78 weeks, as well as at 130 weeks, some KHCO3-fed animals showed thickening and/or induration of the urinary bladder wall, irregular serosal surface and/or luminal dilatation. At 78 weeks, one male animal of the 4% KHCO3 group was found to have a grossly visible bladder mass, which extended into the dorsal prostate. At 130 weeks, tumorous enlargement of the bladder was seen in one female animal of the 4% KHCO3 group; the mass filled the bladder lumen and was confined to the bladder, i.e., it did not show invasion into, or adhesions with, adjacent tissues. Bladder stones were not observed. In the 2% and 4% KHCO3 groups, microscopic examination of the urinary bladder showed very slight to slight simple epithelial hyperplasia at 4 and 13 weeks. At 78 weeks, the number of rats with simple epithelial hyperplasia of the urinary bladder epithelium was significantly increased in these groups. Moreover, at 78 as well as at 130 weeks, nodular hyperplasia, papillary hyperplasia and/or papillomas occurred in several animals of the KHCO3 groups. An invasive transitional cell carcinoma was observed in one male of the 4% KHCO3 group at 78 weeks. At 130 weeks, two males and four females of the KHCO3 groups had developed a transitional cell carcinoma of the urinary bladder, one of which was invasive (4% KHCO3 female). In control rats, no urinary bladder lesions were observed at any stage, except for simple epithelial hyperplasia in one female at 78 weeks and in one male and one female at 130 weeks. Microscopic examination of the kidneys showed that the administration of KHCO3 did not induce proliferative lesions in renal pelvic epithelium. 2004: There were no treatment-related abnormalities in condition or behavior in any of the studies. Also, the type and incidence of palpable masses noted during the chronic studies did not indicate any treatment-related effects. The mortality rate was not affected by treatment. Overall mortality rates at termination in control, low- and high-dose group were 62, 70, and 56% for males, respectively, and 69, 65, and 72% for females, respectively. In the 30-month study, mean body weights were decreased in males and females of the 4% KHCO3 group, the overall differences with the controls were between 4 and 10%, and statistical significance was reached at most of the stages. Food consumption was not affected. Urinary pH was consistently increased in rats fed 2 and 4% KHCO3. Similarly, in both sexes, the 4% KHCO3 diet induced decreased net acid excretion as shown by increased bicarbonate excretion, decreased titratable acidity, and a tendency towards lower ammonia excretion. In regard to other urinary determinations, the volume of the urine collected during 24 h (food and water available), was generally increased in rats fed 4% KHCO3, too. However, in females, this finding was no longer apparent in the later stages of the study, which may have been due to the high values obtained in the control group. The urinary density did not show consistent differences but tended to be decreased in males. Potassium excretion was consistently increased in males and females fed 2 and 4% KHCO3. Urinary sodium excretion also tended to be relatively high at various occasions in rats fed 4% potassium hydrogen carbonate but was ascribed to the natriuretic effect of high potassium intake since the figures showed large variations. No treatment related effects on excretion of calcium, phosphate, sulphate, gamma glutamyl transferase or hydroxyproline were noted. With both dose levels of KCHO3, the relative kidney weights were increased; however, the increase was not consistent, nor dose related. There were no consistent or treatment-related changes in the weights of the liver, spleen, ovaries, pituitary, thyroid, thymus, or heart. Macroscopic examination at necropsy after 4 and 13 weeks, and after 18 and 30 months did not reveal significant differences among the treatment groups and the controls, apart from macroscopic lesions in the urinary bladder in some rats fed KHCO3, which were reported in Lina et al., 1994. Most histopathological changes observed in the study were about equally distributed among the treatment groups and the controls and represented normal background pathology for rats of this strain and age. A number of treatment-related non-neoplastic changes was, however, observed. In the adrenals in both sexes of both dose groups, the zona glomerosa was distinctly wider than in controls, the cells in this area were enlarged and showed a finely vacuolar cytoplasm. This microscopic finding was interpreted by the study authors as an adaptive response to chronic simulation of the adrenal cortex by potassium cations. In the kidneys, oncocytic tubules were noted in males and females fed 2 or 4% KHCO3. Remarkably, this change was noted in week 13, and became more pronounced with longer study duration. Oncocytic tubules were also noted in control males at the end of the 30-month study, but the incidences in the KHCO3 groups were much higher. The oncocytic tubules were characterized by tubules lined with, often hypertrophy, epithelial cells containing eosinophilic granular cytoplasm (oncocytes), often showing a cystically dilated lumen with epithelial cells protruding into the lumen. As discussed by the study authors, oncocytic tubules can occur spontaneously in untreated rats and are commonly observed in aged males and regarded as regenerative hyperplasia or as a functional tubular hyperplasia in order to meet increased workload. The authors suggested that the hydrogen carbonate anion mainly determined the increased occurrence of this lesion. In the urinary bladder, the incidences of simple epithelial hyperplasia and of papillary/nodular hyperplasia were increased in the 2 and 4% KHCO3 groups. In addition, neoplastic changes ascribed to treatment with KHCO3 were observed in the urinary bladder. The incidence of papillomas was increased with KHCO3 and one female of this group showed a transitional cell carcinoma. These changes which show that prolonged treatment with KHCO3 is associated with urinary bladder cancer, have been discussed in detail previously (Lina et al., 1994). Apart from the above preneoplastic and neoplastic lesions in the urinary bladder, there were no treatment related changes in any specific tumor type among the groups. ECHA: The rats adapted relatively easily to the feeding of these very high doses and were free of treatment related adverse effects relevant to humans. Most treatment related changes seen are an expression of the physiological adaptation to the very high ion intake and regarded as of no toxicological relevance. In the urinary bladder, significant preneoplastic and neoplastic histopathological epithelial alterations have developed, which are common findings in rats after long term high dose alkali intakes. The relevance to humans of preneoplastic or neoplastic urinary bladder findings in rats induced by high dose alkali intakes (e.g. as counterions in food additives like artificial sweetener or flavor enhancer) and associated by alkalinization of the urine, elevated urine volumes, altered urine electrolytes composition with or without renal pelvic mineralization, or urine precipitation which leads to a cytotoxic effect on the bladder epithelium with consequent regenerative proliferation and ultimately tumors, have been discussed for a long time. It is widely accepted that these high dose effects are specific to the rat and are of no relevance to humans. The NOAEL relevant to humans is the highest dose tested of 4 % in diet, based on body weight and diet intake corresponding to 2667 mg/kg bw/d (19.3 mmol/kg bw/d) in males and 3331 mg/kg bw/d (24.1 mmol/kg bw/d) in females.</t>
  </si>
  <si>
    <t>Lina et al., 1994; Lina and Kuijpers, 2004</t>
  </si>
  <si>
    <t>Lina, B. A. R., Hollanders, V. M. H., &amp; Kuijpers, M. H. M. (1994). The role of alkalizing and neutral potassium salts in urinary bladder carcinogenesis in rats. Carcinogenesis, 15(3), 523-527. &amp; Lina, B. A. R., &amp; Kuijpers, M. H. M. (2004). Toxicity and carcinogenicity of acidogenic or alkalogenic diets in rats; effects of feeding NH4Cl, KHCO3 or KCl. Food and Chemical Toxicology, 42(1), 135-153. A discussion of the study is available from ECHA at https://echa.europa.eu/mt/registration-dossier/-/registered-dossier/13190/7/6/2</t>
  </si>
  <si>
    <t>56-45-1</t>
  </si>
  <si>
    <t>L-Serine</t>
  </si>
  <si>
    <t>Serine; (S)-2-Amino-3-hydroxypropanoic acid; (S)-Serine; (2S)-2-amino-3-hydroxypropanoic acid</t>
  </si>
  <si>
    <t>C3H7NO3</t>
  </si>
  <si>
    <t>C([C@@H](C(=O)O)N)O</t>
  </si>
  <si>
    <t>0, 500, 1,500, or 3,000 mg/kg bw/day</t>
  </si>
  <si>
    <t>No deaths and no clinical signs related to the treatment were observed during the administration period. Body weights and food consumption in both sexes in each treatment group were comparable to those in the control group, and no statistically significant difference was observed. No treatment-related changes were observed for any urinary parameter examined. Hematology revealed, in males, a statistically significant decrease in MCV in all treatment groups and the percentage of monocytes in differential leukocyte counts was significantly decreased at 500 and 3,000 mg/kg. However, the change was regarded as toxicologically irrelevant because MCV is one of the parameters to classify the anemia, but no parameters indicative of anemia such as RBC, Ht, and Hb showed any change. The percentage of monocytes in differential leukocyte counts also decreased in males in the treatment groups. The change was considered incidental because the data from the control group were comparatively high while those from the treatment groups were within historical control values. There were no significant differences between the treatment and control groups in females. Serum biochemistry data also revealed, in males, a statistically significant decrease in AST and an increase in TG at 3,000 mg/kg compared with the control group. Though a decrease in AST and an increase in TG were observed in males at 3,000 mg/kg, the values were within the normal ranges recorded in the experimental facility. Hence these changes were considered inconsequential. Moreover, none of the findings associated with these changes were observed in the histopathological examination. In conclusion, it is considered that the changes observed in hematology and serum biochemistry were not treatment related. There were no significant differences between the treatment and control groups in females. There were no significant differences in absolute and relative organ weights between the treatment and control groups in both sexes. The histopathological examination revealed no findings related to the treatment. The findings were observed in a few animals or were equally distributed among the groups, including the control. They were considered spontaneous changes that occur commonly in normal rats of this strain and age, unrelated to the administration of L-serine. It is concluded that the administration of L-serine at levels up to 3,000 mg/kg bw/day for 13 weeks is well-tolerated for both genders without any signs of toxicity. ECHA: The highest dose of 3,000 mg/kg bw/day produced no adverse effects and is therefore regarded as the NOEL. VKM: Daily clinical signs, body weight, and food consumption were not affected by ingestion of the test article. There were no treatment-related adverse effects on urinalysis, hematology, serum biochemistry, organ weights, gross and histopathological examination. The authors concluded that the NOAEL for L-serine was 3,000 mg/kg bw per day for both animal sexes (highest dose tested).</t>
  </si>
  <si>
    <t>Kaneko et al., 2009</t>
  </si>
  <si>
    <t xml:space="preserve">Kaneko, I., Han, L., Liu, T., Li, J., Zhao, Y., Li, C., ... &amp; Hayamizu, K. (2009). A 13-week subchronic oral toxicity study of L-serine in rats. Food and chemical toxicology, 47(9), 2356-2360. Also available from ECHA at https://echa.europa.eu/de/registration-dossier/-/registered-dossier/5558/7/6/2 and Report from the Norwegian Scientific Committee for Food Safety (VKM) 2016: 59 Risk assessment of "other substances" – L-serine Opinion of the Panel on Nutrition, Dietetic Products, Novel Food and Allergy of the Norwegian Scientific Committee for Food Safety at https://vkm.no/download/18.645b840415d03a2fe8f25ccf/1502801553571/Risk%20assessment%20of%20%22other%20substances%22%E2%80%93%20L-serine.pdf </t>
  </si>
  <si>
    <t>147-14-8</t>
  </si>
  <si>
    <t>Copper phthalocyanine</t>
  </si>
  <si>
    <t>Phthalocyanine blue; C.I. Pigment Blue 15; 29H,31H-Phthalocyanine, copper(2+) salt (1:1); Copper(2+) phthalocyanine-29,31-diide</t>
  </si>
  <si>
    <t>C32H16CuN8</t>
  </si>
  <si>
    <t>[Cu++].[N-]1\C2=N/C3=N/C(=N\C4=C5C=CC=CC5=C([N-]4)\N=C4/N=C(/N=C1/C1=C2C=CC=C1)C1=C4C=CC=C1)/C1=C3C=CC=C1</t>
  </si>
  <si>
    <t>1N,2N,3N,4Y,5aY,6d(v)Y</t>
  </si>
  <si>
    <t>0.0, 0.3, 0.6, 1.25, 2.5, or 5.0%, equal to approximately 0, 1,000, 2,000, 4,000, 8,000, or 16,000 mg/kg bw/day for males and 0, 1,100, 2,200, 4,700, 9,400, or 18,700 mg/kg bw for females (ECHA)</t>
  </si>
  <si>
    <t xml:space="preserve">No signs of toxicity could be observed after 13-week of feeding, the diets containing from 0.3%-5% of the test substance. ECHA: In the absence of adverse effects at the doses tested, the NOAEL was considered to be 5%, equal to 16,000 mg/kg bw/day in males and 18,700 mg/kg bw/day in females. Note: The NOAEL in rats is 4,500 mg/kg bw/day, the highest dose tested, in a 91-day study. </t>
  </si>
  <si>
    <t>National Toxicology Program, Technical Report Series, 1(5), (1981) from OECD SIDS (1993) Copper phthalocyanine at https://hpvchemicals.oecd.org/UI/handler.axd?id=0c04d8d1-1f9c-4312-aea2-60772d6f5874 Also available from ECHA at https://echa.europa.eu/mt/registration-dossier/-/registered-dossier/15491/7/6/2</t>
  </si>
  <si>
    <t>73-22-3</t>
  </si>
  <si>
    <t>L-Tryptophan</t>
  </si>
  <si>
    <t>Tryptophan; h-Trp-oh; L-Tryptophane; (2S)-2-amino-3-(1H-indol-3-yl)propanoic acid</t>
  </si>
  <si>
    <t>C11H12N2O2</t>
  </si>
  <si>
    <t>C1=CC=C2C(=C1)C(=CN2)C[C@@H](C(=O)O)N</t>
  </si>
  <si>
    <t>0, 25,000, or 50,000 ppm, 5 days/week, corresponding to 0, 1,250, or 2,500 mg/kg bw for 78 weeks followed by 26-27 weeks of a post exposure period. Dosing schedule (5/7) adjusted dose levels are 0, 892.9, or 1,786 mg/kg bw/day.</t>
  </si>
  <si>
    <t>Mean body weights of the low- and high-dose male rats were lower than those of the male matched controls, while body weights of the female rats were similar to those of the female matched controls. Fluctuation in the growth curve may be due to mortality; as the size of a group diminishes, the mean body weight may be subject to wide variation. No other chemical- related signs of toxicity in the dosed animals were recorded. In each sex, the Tarone test result for positive dose-related trend in mortality was not significant. A variety of neoplasms occurred in both the matched-control and dosed groups. Some types of neoplasms occurred only in rats of dosed groups, or with a greater frequency in dosed groups when compared with controls. Fibromas of the subcutaneous tissue occurred in 4/34 low-dose and 3/34 high-dose male rats, but in 0/15 controls. These lesions, however, are not uncommon in this strain of rat independent of any treatment. In addition to the neoplastic lesions, a number of degenerative, proliferative, and inflammatory changes were also encountered in animals of the control and dosed groups. These nonneoplastic lesions are commonly seen in aged rats. In the judgment of the pathologists, L-tryptophan was not carcinogenic when fed to Fischer 344 rats under the conditions of this bioassay. In the absence of adverse effects at the doses tested, the NOAEL was determined to be 50,000 ppm, calculated to provide an estimated intake of 1,786 mg/kg bw/day. ECHA: The NOAEL was 2,500 mg/kg bw/day, adjusted to 1,786 mg/kg bw/day based on dosing schedule. L-tryptophan had little toxic effect on the rats, as mean body weight loss was minimal and survival of dosed groups of both sexes was high. Sufficient numbers of rats were at risk to termination of the study for development of late-appearing tumors. No neoplasms occurred in a statistically significant incidence among dosed rats when compared to controls. It can be concluded that under the conditions of this bioassay, L-tryptophan was not carcinogenic for Fischer 344 rats.</t>
  </si>
  <si>
    <t>National Toxicology Program. Bioassay of L-Tryptophan for Possible Carcinogenicity (CAS No. 73-22-3). National Cancer Institute Carcinogenicity Technical Report Series 1978;71:1-115. Available from NTP at https://ntp.niehs.nih.gov/publications/reports/tr/000s/tr071 and ECHA at https://chem.echa.europa.eu/100.000.723/dossier-view/55a7f578-8f46-4509-b2e3-3143536dcbbe/IUC5-6ff446ce-dfe9-4c0e-8612-1a4114545c37_a6c623d1-a050-4820-9d4a-9ca99b8c8435?searchText=73-22-3</t>
  </si>
  <si>
    <t>3891-59-6</t>
  </si>
  <si>
    <t>D-Glucose, 2,3,4,5,6-pentaacetate</t>
  </si>
  <si>
    <t xml:space="preserve">(2R,3R,4S,5R)-6-Oxohexane-1,2,3,4,5-pentayl pentaacetate; Glucose 2,3,4,5,6-pentaacetate; [(2R,3R,4S,5R)-2,3,4,5-tetraacetyloxy-6-oxohexyl] acetate; Glucose pentaacetate </t>
  </si>
  <si>
    <t>C16H22O11</t>
  </si>
  <si>
    <t>CC(=O)OC[C@H]([C@H]([C@@H]([C@H](C=O)OC(=O)C)OC(=O)C)OC(=O)C)OC(=O)C</t>
  </si>
  <si>
    <t>0, 1, 5, or 10% equal to 0, 1,000, 5,000, or 10,000 mg/kg bw/day</t>
  </si>
  <si>
    <t xml:space="preserve">No significant alteration in rat growth patterns was noted when compared with controls. The efficiencies in utilization of the respective diets were not impaired by the presence of GPA even at 10% concentration. On the other hand, increases in dietary concentration of GPA resulted in better utilization of the diet relative to controls fed the basal diet. This is probably due to increased intake of calories provided by the GPA itself. At no test level did GPA lessen palatability as determined from food consumption data. One male control rat died during the course of study due to an accidental fall. A female rat maintained on 10% GPA succumbed on the seventy-fifth day of test. Gross examination prior to demise showed loss of weight, nasal discharge, and general unthrifty appearance. Autopsy revealed pleuropneumonia. No other deaths occurred. A male rat on 1% GPA diet demonstrated a marked diarrhea that subsided during the course of the study. No other indications of unthriftiness were noted. Observations of rats exsanguinated and autopsied after 90 days on test revealed mottled lungs among all groups studied, the incidence being more frequent in the male rats. With the exception of the lungs among male GPA-fed rats, organ weights were not significantly different from those of the male control group. There does not appear to be a correlation in lung weights corresponding to increases in dietary concentration of GPA. Examination of the tissues revealed no significant histologic changes that could be attributed to the dietary feeding of GPA. Coincidental pathology was noted, but this normally occurs in rat colonies and is to be expected. Significant amounts of reducing substances were found in urines of both male and female rats fed GPA. Urine protein, occult blood and acetone values, as well as microscopic findings, were normal for rats. Animals under test for renal clearance of phenolsulfon- phthalein (PSP) were shown to retain no greater concentrations of the dye than did the controls. Blood sugar, blood urea nitrogen, PSP values, serum sodium, serum potassium, and hematologic values were not significantly different from those in the controls. The NOEL was considered to be 10% GPA in the diet. EFSA: Comparison with control animals revealed no differences between the groups, except a significant increase in lung weights was observed in all male test groups, although this did not appear to be dose related. </t>
  </si>
  <si>
    <t>Zeitlin et al., 1960</t>
  </si>
  <si>
    <t xml:space="preserve">Zeitlin, B. R., Thiessen Jr, R., &amp; Long, C. L. (1960). The suitability of β-d-glucose pentaacetate for food use: I. The subacute toxicity of β-d-glucose pentaacetate. Toxicology and Applied Pharmacology, 2(3), 270-280. Also available from EFSA (2011) Scientific Opinion on Flavouring Group Evaluation 308 (FGE.308): Glucose Pentaacetate and Sucrose Octaacetate1 EFSA Panel on Food Contact Materials, Enzymes, Flavourings and Processing Aids (CEF) at https://efsa.onlinelibrary.wiley.com/doi/pdf/10.2903/j.efsa.2011.2014 </t>
  </si>
  <si>
    <t>72-19-5</t>
  </si>
  <si>
    <t>L-Threonine</t>
  </si>
  <si>
    <t>Threonine; (2S,3R)-2-amino-3-hydroxybutanoic acid; Threonin</t>
  </si>
  <si>
    <t>C4H9NO3</t>
  </si>
  <si>
    <t>C[C@H]([C@@H](C(=O)O)N)O</t>
  </si>
  <si>
    <t>Wistar [Crl (WI) WU BR]</t>
  </si>
  <si>
    <t xml:space="preserve">0, 0.5, 1.5, or 5% in the diet, equal to actual test item intakes of 0, 306, 916, or 3,026 mg/kg bw/day in males and 0, 329, 962, or 3,168 mg/kg bw/day in females. </t>
  </si>
  <si>
    <t xml:space="preserve">There were no treatment-related clinical signs. None of the rats died during the study. Neurobehavioral observations and motor activity assessment did not indicate any neurotoxic potential of the test substance. Ophthalmoscopic examination did not reveal any treatment-related changes. There were no relevant changes in body weights or in feed and water consumption. Hematology was conducted in all rats at necropsy. An incidental increase in red blood cell count and a decrease in MCV and MCH were noted in females of the high-dose group. There were no treatment-related changes in clotting potential, or in total and differential white blood cell counts. Clinical chemistry, conducted in plasma obtained from all rats at necropsy, did not reveal any relevant effects. Urinalysis was conducted in all rats in week 13 of the study. There were no treatment related changes in renal concentrating ability, dipstick measurements or in microscopy of the urinary sediment. Vaginal smears prepared daily during the last 2 weeks of the study, did not reveal any changes in estrus cycle length and normality. Sperm analysis, conducted at the end of the study, did not show any effects on epididymal sperm motility, count and morphology, or on testicular sperm count. The relative weight of the kidneys was increased in the high-dose group in both sexes (8.9%). The relative weight of the heart was slightly increased in males of the high-dose and low-dose group, but there was no dose-response relationship. Macroscopic examination at necropsy and microscopic examination of organs and tissues did not reveal any adverse effects. While the relative weight of the kidneys was increased in the high-dose group in both sexes, the toxicological significance of this finding is doubtful because it was not accompanied by adverse changes in clinical chemistry, urinalysis or histopathology. Nevertheless, based on this increase in relative kidney weight in the high dose group, the NOAEL of L-Threonine, technically pure was conservatively placed at the mid-dose level of 1.5%, equivalent to 916 mg/kg bw/day in males and 962 mg/kg bw/day in females. FDA: Given the lack of significance and histopathological correlate for the increased kidney weight, this finding is regarded as non-adverse. The NOAEL is 5% in the diet, equal to 3,026 mg/kg bw/day in males and 3,168 mg/kg bw/day in females. Moreover, a seond 91-day feeding study supports the higher NOAEL: Aoki, M., Ishida, S., Fukuzumi, H., &amp; Morishita, K. (2014). A 13-week feeding toxicity study of L-threonine in rats with a recovery period of 5 weeks. Fundamental Toxicological Sciences, 1(2), 49-62. Male and female Crj:CD (SD) rats were used. Rats were given L-Thr in the diet at concentrations of 0, 1.25, 2.5, or 5% for 13 weeks. An additional 6 animals/sex/group were administered the basal diet or 5% L-Thr for 13 weeks, followed by the basal diet control for an additional 5 weeks (recovery period). Mean intakes were 0, 811.5, 1,615.3, or 3,266.9 mg/kg bw/day for males and 0, 909.9, 1,850.0, or 3,673.3 mg/kg bw/day for females. No toxicologically significant changes in general condition, body weight, food consumption, feed efficiency, water intake, ophthalmoscopy urinalysis, hematology, blood chemistry, or pathology were observed. The NOAEL was 5% in the diet, equal to 3,266.9 mg/kg bw/day for males and 3,673.3 mg/kg bw/day for females. </t>
  </si>
  <si>
    <t xml:space="preserve">Unknown, 2003. Available from ECHA at https://chem.echa.europa.eu/100.000.704/dossier-view/c38e6e5b-ab95-4fb1-bbca-3c419057ff33/IUC5-dfff5ead-05fd-4f70-add4-b91e2c473b1f_50b921b1-20e7-468a-9af4-ba23e999b409?searchText=72-19-5. Reference for note: Aoki, M., Ishida, S., Fukuzumi, H., &amp; Morishita, K. (2014). A 13-week feeding toxicity study of L-threonine in rats with a recovery period of 5 weeks. Fundamental Toxicological Sciences, 1(2), 49-62. Male and female Crj:CD (SD) rats were used. Rats were given L-Thr in the diet at concentrations of 0, 1.25, 2.5, or 5% for 13 weeks. An additional 6 animals/sex/group were administered the basal diet or 5% L-Thr for 13 weeks, followed by the basal diet control for an additional 5 weeks (recovery period). Mean intakes were 0, 811.5, 1,615.3, or 3,266.9 mg/kg bw/day for males and 0, 909.9, 1,850.0, or 3,673.3 mg/kg bw/day for females. No toxicologically significant changes in general condition, body weight, food consumption, feed efficiency, water intake, ophthalmoscopy urinalysis, hematology, blood chemistry, or pathology were observed. The NOAEL was 5% in the diet, equal to 3,266.9 mg/kg bw/day for males and 3,673.3 mg/kg bw/day for females. </t>
  </si>
  <si>
    <t>79072-96-1</t>
  </si>
  <si>
    <t>1,3:2,4-Bis-O-[(4-ethylphenyl)methylene]hexitol</t>
  </si>
  <si>
    <t>2,6-Bis(4-ethylphenyl)perhydro-1,3,5,7-tetraoxanaphth-4-ylethane-1,2-diol; 1-[2,6-bis(4-ethylphenyl)-4,4a,8,8a-tetrahydro-[1,3]dioxino[5,4-d][1,3]dioxin-4-yl]ethane-1,2-diol; Hexitol, 1,3:2,4-bis-O-[(4-ethylphenyl)methylene]-</t>
  </si>
  <si>
    <t>C24H30O6</t>
  </si>
  <si>
    <t>CCC1=CC=C(C=C1)C1OCC2OC(OC(C(O)CO)C2O1)C1=CC=C(CC)C=C1</t>
  </si>
  <si>
    <t>1N,2N,3N,4N,6N,7N,9N,10Y,11Y, benzaldehyde:1N,2N,3N,4N,6N,7N,9N,10N,23N,29Y,33N,34N,35aY,38N,39N,40b(ii)Y (Class I), sugar alcohol: 1fY (Class I)</t>
  </si>
  <si>
    <t xml:space="preserve">CD-1 </t>
  </si>
  <si>
    <t xml:space="preserve">0, 5,000, 15,000, or 50,000 ppm. The concentration of 50,000 ppm was equal to an intake of 7,280 mg/kg bw/day for males and 10,710 mg/kg bw/day for females. </t>
  </si>
  <si>
    <t>No significant adverse toxic effects were observed at 50,000 ppm in the parameters examined. The NOAEL is considered to be 50,000 ppm, equivalent to 7,280 mg/kg bw/day in males and 10,710 mg/kg bw/day in females.</t>
  </si>
  <si>
    <t>Unknown, 1981. Available from ECHA at https://echa.europa.eu/da/registration-dossier/-/registered-dossier/19087/7/6/2/?documentUUID=b4c4d55c-df4a-45ee-9636-34a2e1cca4c3</t>
  </si>
  <si>
    <t>70-47-3</t>
  </si>
  <si>
    <t>L-Asparagine</t>
  </si>
  <si>
    <t>Asparagine; Altheine; (S)-asparagine; (2S)-2,4-diamino-4-oxobutanoic acid</t>
  </si>
  <si>
    <t>C4H8N2O3</t>
  </si>
  <si>
    <t>C([C@@H](C(=O)O)N)C(=O)N</t>
  </si>
  <si>
    <t>F344/DuCrlCrj</t>
  </si>
  <si>
    <t>0%, 1.25%, 2.5% or 5% equal to 0, 753, 1537, or 3242 mg/kg bw/day in males and 0, 857, 1708, or 3466 mg/kg bw/day in females</t>
  </si>
  <si>
    <t xml:space="preserve">There were no remarkable changes in general conditions and no deaths occurred in any group during the experiment. The body weights of male rats treated 5%, 2.5%, 1.25% and 0% L-asparagine at onset and end of the experiment were 83 ± 4 (mean ± SD), 83 ± 3, 83 ± 2 and 83 ± 3 g, and 271 ± 14, 276 ± 11, 273 ± 15 and 290 ± 8 g, respectively. These of females were 74 ± 2, 74 ± 2, 74 ± 2 and 74 ± 3 g, and 162 ± 4, 158 ± 8, 161 ± 8 and 160 ± 8 g, respectively. Slight decrease of body weights was observed in L-asparagine treated groups of males at autopsy, but there were no significant differences in final body weights in either male or female groups. There were also no significant differences among the groups in food consumption, average daily intake per rat being about 12 g and 8 g for males and females, respectively. Intake of L-asparagine was also in proportion with the concentration in the diet. For the hematological and serum biochemistry studies, examined numbers of rats were 9 for 5% treated males and females, since collection of blood samples was not made for one rat of each of sex. No significant differences were noted in hematological data for F344 rats given L-asparagine. ALP was significantly decreased by 9.4% in 2.5% treated males but there was no dose–response relationship. In 5% treated females, GLU, PL, TG, K and ALT were significantly increased to 123%, 125%, 316%, 117% and 121%, respectively. In 2.5% treated females, TG was significantly increased to 300%. In 1.25% treated females, GLU and TG were also significantly increased to 113% and 246%, respectively, and CRN was significantly decreased to 11%. The other serum biochemical parameters were not affected by the treatment. On dissection, there were no characteristic findings in treated groups though some rats exhibited extra lobulation in the liver or cysts of the ovary. Regarding organ weight data, final body weights of 1.25% and 5% treated males, 273 ± 15 and 271 ± 14 g, respectively, and these values were significantly decreased compared to the control value, 290 ± 8 g. Significant increases of relative organ weights of the brain, kidney and testes were observed in 5% treated males, 0.72 ± 0.04%, 0.56 ± 0.03% and 1.07 ± 0.05%, compared with controls, 0.66 ± 0.03%, 0.52 ± 0.03% and 1.00 ± 0.02%, respectively. Other organs in males did not demonstrate significant variation and final body and organ weights of females did not significantly vary across groups. Histopathologically, in some rats, inflammatory findings or leukemia in the lung, simple cysts of the ovaries and sebaceous adenomas in the Zymbal’s glands were observed. However, there were no significant intergroup differences by the Fischer’s exact test and the Mann–Whitney U-test. Additional examinations of 2.5% and 1.25% treated rats were therefore not performed. The NOAEL was determined to be 2.5% in the diet. ECHA: There were no adverse effects observed except an increase in relative organ weight and some clinical biochemistry biomarkers at the 5% dose level. Therefore, significant effects of the 5% treatment were concluded and the NOAEL was determined to be 2.5% in the diet. </t>
  </si>
  <si>
    <t>Yokohira et al., 2008</t>
  </si>
  <si>
    <t xml:space="preserve">Yokohira, M., Hosokawa, K., Yamakawa, K., Hashimoto, N., Suzuki, S., Matsuda, Y., ... &amp; Imaida, K. (2008). A 90-day toxicity study of l-asparagine, a food additive, in F344 rats. Food and chemical toxicology, 46(7), 2568-2572. Also available from ECHA at https://chem.echa.europa.eu/100.000.669/dossier-view/bbf970f2-624f-47c1-9a43-295a3e94bbc3/3b9dbdcf-8ef6-4004-92b0-cd61d49fb908_4b77bf02-e444-4ba5-bb7a-ec7c1214ba3d?searchText=70-47-3 </t>
  </si>
  <si>
    <t>41263-94-9</t>
  </si>
  <si>
    <t>2'-Fucosyllactose</t>
  </si>
  <si>
    <t>2'-O-fucosyllactose; 2'-Fucosyl-D-lactose; Lactose, 2'-o-fucosyl-; 2'-o-l-fucosyl-d-lactose; (2R,3R,4R,5R)-4-[(2S,3R,4S,5R,6R)-4,5-dihydroxy-6-(hydroxymethyl)-3-[(2S,3S,4R,5S,6S)-3,4,5-trihydroxy-6-methyloxan-2-yl]oxyoxan-2-yl]oxy-2,3,5,6-tetrahydroxyhexanal</t>
  </si>
  <si>
    <t>C18H32O15</t>
  </si>
  <si>
    <t>C[C@H]1[C@H]([C@H]([C@@H]([C@@H](O1)O[C@@H]2[C@H]([C@H]([C@H](O[C@H]2O[C@H]([C@@H](CO)O)[C@@H]([C@H](C=O)O)O)CO)O)O)O)O)O</t>
  </si>
  <si>
    <t>Wistar [IGS:Crl:WI Han]</t>
  </si>
  <si>
    <t>0, 2,000, 5,000, or 6,000 mg/kg bw/day. A fifth group of rats received as high dose reference the control FOS at 6,000 mg/kg bw/day for the same period of time. The treatment period was followed by a 28-day treatment-free (recovery) period for the control, FOS and high-dose 2’FL groups, which each consisted of 5 males and 5 females.</t>
  </si>
  <si>
    <t>One male and one female treated at the highest dose of 6,000 mg/kg bw/day of 2’FL were found dead on day 2. One male administered 6,000 mg/kg bw/day of FOS was found dead on day 12 and one male of the same group was found dead on day 13. One female from the FOS group was found dead during the recovery period on day 108. Since the cause of death of these animals could not be determined by histopathological evaluation, a relationship to treatment could not be demonstrated. Diarrhea (colored/liquid feces) was noted for a few animals administered 2,000 mg/kg bw/day 2’FL and for all animals administered 5,000 mg/kg bw/day 2’FL, 6,000 mg/kg bw/day 2’FL and 6,000 mg/kg bw/day FOS from day 1 of the study until weaning (day 12–13). These findings were associated with erythema in the urogenital area for most animals receiving 6,000 mg/kg bw/day of 2’FL and FOS. In addition, marked hyper-salivation was observed, mainly on days 57 and 71, for half of the rats of each sex in the mid-dose group and for most animals in the high-dose 2’FL and FOS groups. There were no treatment-related ophthalmological findings. Transient, but statistically significant, lower mean body weight gains were observed between day 0 and day 3 for both sexes in the mid- and high-dose 2’FL groups and the FOS group in comparison with the controls. As a result, transient, yet statistically significant, lower mean body weights were observed in the male high-dose group (days 3–10), female mid- and high-dose groups (day 3), and in the FOS group (days 3–7 for males and days 3–10 for females). Following this period, a slight, yet non-statistically significant, difference in mean body weight persisted throughout the treatment-period in males of the high-dose 2’FL group. At the end of the 90-day treatment period, the body weights of males of the high-dose 2’FL group were slightly, but not statistically significantly, lower (-2%) compared with the controls, while males treated with FOS had mean body weights slightly higher than that of controls on day 90 (+1%). Females treated with 2’FL (all dose-groups) or FOS had mean body weights similar to, or higher, than that of controls at the end of the dosing period. There were no statistically significant changes in food consumption in any group compared to the control group during the treatment period. Additionally, food consumption was similar among groups during the recovery period (statistical analysis not performed for the recovery period). There were no treatment-related changes amongst the red or white blood cell parameters in any group at the end of the treatment period. Occasional, statistically significant differences were noted in female rats, such as slightly decreased red blood cells, hemoglobin and PCV in mid- and high dose 2’FL treated groups and also in the high-dose FOS treated group, when compared with the controls. Such slight changes might be related to low grade chronic stress associated with the minor disturbance to gastrointestinal tract function as noted by the loose/liquid feces. There were no treatment-related changes amongst coagulation parameters in any group at the end of the treatment period. Although there was a statistically significant increase in prothrombin time in high-dose 2’FL treated males, the effect was clearly very slight and not related to treatment. There were no treatment-related changes in serum clinical chemistry parameters. The statistically significant decreases in serum levels of liver enzymes such as ASAT in both males and females of the high-dose 2’FL and FOS groups and in mid-dose 2’FL treated females were not indicative of an adverse effect. Some statistically significant differences noted between control and FOS or 2’FL treated groups, such as increased creatinine levels in females from the mid- and high-dose 2’FL groups, on some occasions were considered to be of no toxicological relevance since they were of low magnitude, generally within the historical control values and observed in one sex only. There were no treatment-related changes amongst the urine parameters in any group at the end of the treatment period. There was a slight statistically significant reduction in specific gravity in males of all 2’FL dose groups and in females of the mid- and high-dose 2’FL groups, which appeared to be dose dependent. However, none of the observed variations was of sufficient magnitude to be considered toxicologically relevant. One male and one female of the highest 20FL dose group and two males of the FOS group were found dead during the treatment period, and one female of the high-dose 2’FL group was found dead during the recovery period (day 108). The cause of these deaths could not be determined during necropsy or after histological evaluation. At necropsy, the 2’FL treated animals each had uncollapsed lungs and a dark focus on the urogenital skin. One male of the FOS reference group had a pale liver and the other had no macroscopic abnormalities observable at necropsy. The only pathological finding at necropsy for the female found dead on day 108 was a sore/crust on the tail. Histologically, all the animals found dead during the treatment period had decreased lymphoid follicle development in the spleen, which may have been due to normal immaturity or a secondary effect of poor health. The animal in the high-dose 2’FL group found dead during the recovery period had decreased lymphoid follicle development in the mandibular lymph node and spleen, slight necrosis in the liver, hematopoiesis in the spleen, granulocytic hyperplasia in the bone marrow and vaginal epithelial mucification. At the end of the treatment period, all organ weight differences between control and treated animals, including those with statistical significance (e.g., decreased absolute adrenal weight in males at all 2’FL doses and in the FOS group resulting in decreased relative adrenal weight in males of the high-dose 2’FL), were not correlated with any histological abnormality, were inconsistent between sexes (where appropriate) and, therefore, were considered not to be of toxicological significance. At the end of the recovery period, the spleen and thymus weights showed inter-group differences, but these were not considered treatment-related because they were not observed at the end of the 90-day treatment period. The macroscopic changes observed at necropsy following the end of the treatment period and of the recovery period were considered to be incidental and unrelated to 2’FL. The histological evaluation only revealed a higher incidence of minimal cortical tubular epithelial cytoplasmic vacuolation in the kidneys of females from the mid- and high-dose 2’FL groups and from the FOS group at the end of the treatment period. This finding appeared to be associated with a decrease in relative kidney weights in high-dose 2’FL treated females and an increase in serum creatinine levels in mid- and high-dose 2’FL treated females. However, this did not occur in males, was not dose-dependent or associated with any relevant clinical pathology changes or histological evidence of degeneration, and therefore, was not considered adverse. Since this finding was also observed in control animals at the end of the recovery period, its origin was unclear. A NOAEL of 5,000 mg/kg bw/day was determined based on the outcome of this study. EFSA: The cause of death of two animals (one male and one female in the high-dose 2’-FL group), which were found dead on day two, could not be determined by histopathological examination. A few statistically significant changes in organ weights were reported at the end of the administration period in the 2’-FL groups compared with the control group: a decrease in absolute adrenal weights in males in the mid- and high-dose 2’-FL groups; a decrease in relative adrenal weights in 2’-FL high-dosed males; an increase in relative heart weight in males in the 2’-FL mid-dose group; and a decrease in absolute brain weight and relative kidney weights in 2’-FL high-dosed females. Histopathological examination of the kidneys revealed a higher incidence of  minimal cortical tubular epithelial cytoplasmic vacuolation in 2’-FL mid-dosed (6 out of 10) and high-dosed (3 out of 9) females at the end of the administration period than in the control group (1 out of 10). This could be associated with the decrease in relative kidney weight noted in females in the high-dose 2’-FL group. No cortical tubular epithelial cytoplasmic vacuolation was observed in males at the end of the administration period. In the recovery groups, minimal cortical tubular epithelial cytoplasmic vacuolation was seen in the 2’-FL high-dosed females (3 out of 5) and in the female control group (3 out of 5). No other compound-related histopathological findings were reported. A significant decrease in red blood cells, hemoglobin and packed cell volume were observed in female rats in the mid- and high-dose 2’-FL groups, compared with controls. A significant decrease in serum sodium levels was observed in males and females in the mid- and high-dose 2’-FL groups, compared with controls. A significant decrease in serum bilirubin was observed in the 2’-FL high-dosed males compared with controls, whereas a significant decrease in protein and globulin was observed in the 2’-FL mid- and high-dosed males compared with the controls. A slight increase in creatinine was observed in females in the mid- and high-dose 2’-FL groups compared with the control group. Based on the decrease in the relative kidney weight in the 2’-FL high-dosed female group, two unexplained deaths in the high-dose 2’-FL group and high-dosed female group, and the significant changes in the hematological and clinical blood parameters in the 2’-FL mid- and high-dosed group, the Panel considers that the NOAEL is 2,000 mg/kg body weight per day.</t>
  </si>
  <si>
    <t>Coulet et al., 2014</t>
  </si>
  <si>
    <t xml:space="preserve">Coulet, M., Phothirath, P., Allais, L., &amp; Schilter, B. (2014). Pre-clinical safety evaluation of the synthetic human milk, nature-identical, oligosaccharide 2′-O-Fucosyllactose (2′ FL). Regulatory Toxicology and Pharmacology, 68(1), 59-69. Also available from EFSA (2015) Safety of 2′-O-fucosyllactose as a novel food ingredient pursuant to Regulation (EC) No 258/97 at https://efsa.onlinelibrary.wiley.com/doi/abs/10.2903/j.efsa.2015.4184 </t>
  </si>
  <si>
    <t>5343-92-0</t>
  </si>
  <si>
    <t>1,​2-​Pentanediol</t>
  </si>
  <si>
    <t>Pentane-1,2-diol; 1,2-Dihydroxypentane; NSC-513</t>
  </si>
  <si>
    <t>CCCC(O)CO</t>
  </si>
  <si>
    <t>0, 50, 250, or 1,000 mg/kg bw/day for 91 days (males) and 92 days (females)</t>
  </si>
  <si>
    <t>The administration of 1,2-Pentanediol by gavage to male and female Wistar rats for 3 months did not cause test substance-related adverse signs of systemic toxicity. Therefore, under the conditions of the present study, the NOAEL was 1,000 mg/kg bw/day in male and in female Wistar rats.</t>
  </si>
  <si>
    <t>Unknown, 2013. Available from ECHA at https://echa.europa.eu/de/registration-dossier/-/registered-dossier/2101/7/6/2/?documentUUID=c0199df9-5447-4911-ab95-07b990abfd66</t>
  </si>
  <si>
    <t>32647-67-9</t>
  </si>
  <si>
    <t>Dibenzylidene sorbitol</t>
  </si>
  <si>
    <t>Millad 3905</t>
  </si>
  <si>
    <t>OC(CO)C1C2C(OC(C3=CC=CC=C3)O1)COC(C4=CC=CC=C4)O2</t>
  </si>
  <si>
    <t>1N,2N,3N,4N,6N,7N,9N,10Y,11Y. Benzaldehyde: 1jY(Class I) Sugar alcohol:1fY(class I)</t>
  </si>
  <si>
    <t>0, 0.5, 1.0, or 2.0% corresponding to 0, 800, 1600, and 3200 mg/kg bw/day</t>
  </si>
  <si>
    <t xml:space="preserve">In a 90-day oral toxicity study, dibenzylidene sorbitol was administered to groups of 10 male and 10 female ICR mice and SD rats/sex/dose in the diet at concentrations of 0.0, 0.5, 1.0, or 2.0% (equivalent to a theoretical concentration of 0, 800, 1600, and 3200 mg/kg bw/day for mice and 0, 500, 1000, and 2000 mg/kg bw/day for rats). No adverse effects reported, therefore, the NOAEL for male and female mice was 3200 mg/kg bw/day and 2000 mg/kg bw/day for male and female rats, the highest dose tested.  </t>
  </si>
  <si>
    <t>MRID 47777905 (n.d.). Available from EPA (2009). PC Code: 911016; Dibenzylidene sorbitol (CAS Reg. No. 32647-67-9); Human Health Risk Assessment and Ecological Effects Assessment to Support the Proposed Exemption from the Requirement of a Tolerance When Used as an Inert Ingredient is Pesticide Formulations at https://www.regulations.gov/document/EPA-HQ-OPP-2009-0610-0004</t>
  </si>
  <si>
    <t>34316-64-8</t>
  </si>
  <si>
    <t>Hexyl laurate</t>
  </si>
  <si>
    <t>Hexyl dodecanoate; Dodecanoic acid, hexyl ester</t>
  </si>
  <si>
    <t>C18H36O2</t>
  </si>
  <si>
    <t>CCCCCCCCCCCC(=O)OCCCCCC</t>
  </si>
  <si>
    <t>0 or 10,000 ppm, equal to 0 or 800 mg/kg bw/day</t>
  </si>
  <si>
    <t xml:space="preserve">During the period of application and at the end of the test, all animals were free of symptoms. The body weights increased steadily and were comparable to the body weights of the control animals. Hematology, clinical chemistry, and urinalysis showed no deviations in comparison with control animals. Organ weights were within the normal range. Under macroscopic examination, dissection revealed some small, limited pneumonic foci in some of the experimental animals and also in some of the controls. Apart from this, there were no findings of note in the macroscopic examinations. The Kupffer cells in the liver were more adipose in some of the experimental animals than among the controls. The liver cells also showed an increased eosinophilia of certain cells in some of the experimental animals. The remaining organs showed the customary histological pictures for adult rats. Changes in the liver and lung frequently occur in untreated ageing animals of both sexes and therefore, are not considered as adverse effects. Therefore, the NOAEL was considered to be 10,000 ppm, equal to 800 mg/kg bw/day, in the absence of toxicologically significant, adverse effects. </t>
  </si>
  <si>
    <t>Potokar, 1973</t>
  </si>
  <si>
    <t>Potokar, 1973. Available from ECHA at https://echa.europa.eu/registration-dossier/-/registered-dossier/13233/7/6/2</t>
  </si>
  <si>
    <t>593-51-1</t>
  </si>
  <si>
    <t>Methylammonium chloride (1:1)</t>
  </si>
  <si>
    <t>Methylamine hydrochloride; Monomethylamine hydrochloride; Methanamine hydrochloride</t>
  </si>
  <si>
    <t>CH6ClN</t>
  </si>
  <si>
    <t>[Cl-].C[NH3+]</t>
  </si>
  <si>
    <t xml:space="preserve">0, 250, 500, or 1,000 mg/kg bw/day. Following a 71-day premating period, P1 males and females were cohoused for up to 2 weeks within their respective treatment groups to produce F1 litters. Dams were allowed to deliver and rear their offspring until postpartum day 4. Males were sacrificed on days 118-119 and females were sacrificed on days 98-112. </t>
  </si>
  <si>
    <t xml:space="preserve">Test substance-related effects were observed at 1,000 mg/kg bw/day and were limited to reductions in parental body weights and food consumption parameters and a significant reduction in the mean corpora lutea and associated reduction in mean implantation sites and mean litter size. Treatment at all dose levels also resulted in increased liver and kidney weights, squamous metaplasia of the tracheal mucosa, and mucoid metaplasia of the glandular gastric mucosa. The increased liver weights in males (≥250 mg/kg/day) and females (≥500 mg/kg/day) and kidney weights in both sexes (1000 mg/kg/day) were consistent with pharmacological enzyme induction and were considered to be non-adverse. Minimal to mild squamous metaplasia of the tracheal mucosa and minimal focal mucoid metaplasia of the gastric glandular mucosa of several high-dose rats of both sexes were interpreted to be the result of topical exposure of the test substance. The metaplastic changes in both tissues were interpreted to be adaptive and probably reversible. Therefore, both the tracheal and gastric metaplasia were considered to be non-adverse. There were no test substance-related effects on cause of death, gross pathology, or reproductive failure in adult rats. Gross examination of nursing pups that died before day 4 of lactation did not reveal any test substance-related findings. Under the conditions of this study, the NOEL for systemic and reproductive toxicity was 500 mg/kg/day based on reductions in parental body weights and food consumption and effects on reproductive outcome (reduced corpora lutea and subsequent reductions in implantations and litter size). Hartwig, 2020: At 250 mg/kg bw/day and above, the absolute and relative liver weights of the males were increased (absolute: by 14%, 15%, and 17%, relative: by 11%, 13%, and 21%, respectively), at 500 mg/kg bw/day and above also in the females (absolute: 18%, 11%, relative: 20%, 15%). At 1000 mg/kg bw/day, increased relative kidney weights, squamous metaplasia of the tracheal mucosa and focal mucoid metaplasia of the glandular stomach epithelium occurred as signs of local irritation together with decreased body weights. At this dose, parental body weights and food consumption were decreased compared with those in the control animals. The systemic NOAEL was 500 mg methylamine hydrochloride/kg bw/day, as at 1,000 mg/kg bw/day feed, intake and body weights were reduced and the relative kidney weights were increased. Also at 1,000 mg/kg bw/day, corpora lutea and implantation numbers and litter size were reduced. The NOAEL for effects on fertility and parental toxicity was thus 500 mg methylamine hydrochloride/kg bw/day. ECHA: A significant decrease in body weight of P1 animals were observed at 1,000 mg/kg bw/day. Weight gain of pregnant females was also less at 1,000 mg/kg bw/day from gestational day 1 to day 7 (87.5% of control) but similar to the other groups at intervals after gestational day 7. Significant reductions in food consumption were observed in P1 male and female rats. Similarly, reproductive toxicity was observed in treated female rats at 1,000 mg/kg bw/day; there were significant decreases in corpora lutea counts, lower implantation site counts, and decreased litter sizes at 1,000 mg/kg bw/day.  No effect on viability of treated pups were observed till day 4 of lactation as compared to control at 250, 500 and 1,000 mg/kg bw/day. Therefore, the NOAEL was considered to be 500 mg/kg bw/day for the P generation and 1,000 mg/kg bw/day for the F1 generation. </t>
  </si>
  <si>
    <t>Munley, 2007</t>
  </si>
  <si>
    <t xml:space="preserve">Munley, 2007. Methylamine Hydrochloride. Combined repeated dose toxicity study with the reproduction/developmental toxicity screening test in rats prepared for the American Chemistry Council Amines Panel. E. I. du Pont de Nemours and Company, Haskell Laboratory for Health and Environmental Sciences, P. O. Report No. 17194. Available from OECD (2011) C1-13 Primary amines. SIDS Initial Assessment Report, SIDS Dossier methylamine. at https://hpvchemicals.oecd.org/UI/handler.axd?id=a1b77617-f527-4c4d-92ce-6470bdab34ee Also available from Hartwig, A., Arand, M., &amp; MAK Commission. (2022). Methylamine. MAK Value Documentation, supplement–Translation of the German version from 2020. The MAK Collection for Occupational Health and Safety, 7(2), Doc033. and ECHA at https://echa.europa.eu/sl/registration-dossier/-/registered-dossier/17443/7/6/2 and https://echa.europa.eu/sl/registration-dossier/-/registered-dossier/17443/7/9/2 </t>
  </si>
  <si>
    <t>L-Histidine hydrochloride</t>
  </si>
  <si>
    <t>(S)-2-Amino-3-(1H-imidazol-4-yl)propanoic acid hydrochloride; (2S)-2-amino-3-(1H-imidazol-5-yl)propanoic acid;hydrochloride; Histidine monohydrochloride; HMHC</t>
  </si>
  <si>
    <t>C6H10ClN3O2</t>
  </si>
  <si>
    <t>C1=C(NC=N1)CC(C(=O)O)N.Cl</t>
  </si>
  <si>
    <t>0, 1.25, or 2.5% in the diet, equal to average test item intakes of 0, 472.9, or 955.0 mg/kg bw/day for males and 0, 558.4, or 1,105.2 mg/kg bw/day for females, for 104 weeks followed by a three week observation period</t>
  </si>
  <si>
    <t xml:space="preserve">In the 2.5% group, significant depression of body weight gain was observed for the 76-104-week period in male rats and from week 84-100 in females. Compared with the control group, 4.9 and 6.3% decreases in body weight were observed in male and female rats, respectively, of the 2.5% group at week 104. The mean body weights of both sexes of the 1.25% group were essentially comparable with those of the controls, although significant differences were sporadically noted in male rats at a few time points. Total intakes of HMHC were clearly dose related. Final survival rate of female rats in the 2.5% group was 74% and slightly lower than those (88-90%) in the other two groups. Animals in the 2.5% groups of both sexes showed slightly shorter mean survival times, although these were not statistically significant. The survival rate of female rats after week 75 in the 2.5% group was slightly lower than those in the other two groups, whereas the survival curves of male rats were similar in both treated and control groups. In females, the relative weights of the brain in the 2.5% group and of the adrenals in the 1.25 and 2.5% groups were significantly higher than the respective control values whereas the absolute weights were comparable in all groups. The absolute lung weights in male rats were significantly lower in the 1.25 and 2.5% groups than in the controls. Statistically significant increases in red blood cell count, hemoglobin value, hematocrit, and platelet count were observed in male rats given 2.5% HMHC, although no significant changes were found in females. The first autopsy was performed at week 47, when a male rat in the 2.5% group died of a lipoma arising in the submucosa of the rectum. Therefore, all rats surviving beyond the 47-week time point were included in the effective numbers, except for one male that died at week 98 in the 1.25% group, for which organs were not available for histopathological examination because of autolysis. The overall incidences of tumors in each group were 100% in males and 52-64% in females. There were no significant differences between the control and treated groups of both sexes in overall tumor incidences. Tumors were found in many organs or tissues in all groups of both sexes, including the control group. In all male groups, tumors of the testes were the most frequent, followed by lesions in the adrenals, hematopoietic organs and pituitary. All testicular tumors were benign interstitial cell tumors, the most frequently encountered spontaneous tumors in F344 rats. In females, tumors of the pituitary, uterus, hematopoietic organs and mammary glands were common. Tumors were also detected in other organs/tissues of rats in both sexes of all groups, but at low incidences. The incidences of pituitary adenoma in females were relatively high in the treated groups as compared with the control group, but there were no significant differences. In addition to neoplastic lesions, non-neoplastic changes were observed frequently in all groups, including the controls, without any significant differences between groups. It was concluded that HMHC was not carcinogenic. EFSA: There were no significant differences between the control and treated groups of both sexes in overall tumor incidences. In all male groups, tumors of the testes were the most frequent, followed by lesions in the adrenal, hematopoietic organs and pituitary. All testicular tumors were benign interstitial cell tumors, the most frequently encountered spontaneous tumor in F344 rats. ECHA: Only one male rat died during the exposure period. Final survival rate of female rats in the highest dose group was 74% and thus slightly lower than those (88-90%) in the other two groups. Animals in the 2.5% groups of both sexes showed slightly shorter mean survival although these were not statistically significant. Also, the survival curves of male rats were similar in both treated and control groups. The growth curves indicated that the 2.5% group had a significant depression of body weight gain (males: 76-104 weeks; females: 84-100 weeks). The mean body weights of both sexes of the 1.25% group were comparable with the controls, although significant differences were sporadically noted at various time points. In females, the relative weights of the brain and adrenals in the tested groups were significantly higher than the controls, whereas the absolute weights were comparable in all groups. The absolute lung weights in male rats were significantly lower in the tested groups than in the controls. Statistically significant increases in red blood cell count, hemoglobin value, hematocrit and platelet count were observed in male rats fed with 2.5% HMHC, while no significant changes were found in females. Non-neoplastic changes were observed frequently in all groups, including control groups, without any significant differences between the groups. Even though no NOAEL was derived in this study, no adverse effects were observed at the dose of 472.9 mg/kg bw/day for males and 558.45 mg/kg bw/day for females (1.25% test group for both sexes). </t>
  </si>
  <si>
    <t>Ikezaki et al., 1996</t>
  </si>
  <si>
    <t>Ikezaki, S., Nishikawa, A., Furukawa, F., Enami, T., Mitsui, M., Tanakamaru, Z., ... &amp; Takahashi, M. (1996). Long-term toxicity/carcinogenicity study of L-histidine monohydrochloride in F344 rats. Food and chemical toxicology, 34(8), 687-691. Also available from EFSA (2019) Safety and efficacy of l-histidine monohydrochloride monohydrate produced by fermentation with Escherichia coli (NITE BP-02526) for all animal species at https://efsa.onlinelibrary.wiley.com/doi/full/10.2903/j.efsa.2019.5785 and ECHA at https://echa.europa.eu/de/registration-dossier/-/registered-dossier/21605/7/6/2</t>
  </si>
  <si>
    <t>13007-32-4</t>
  </si>
  <si>
    <t>Hexopyranosyl-(1-&gt;4)-2-deoxy-2-[(1-hydroxyethylidene)amino]hexopyranosyl-(1-&gt;3)hexopyranosyl-(1-&gt;4)hexose</t>
  </si>
  <si>
    <t>lacto-N-neotetraose; β-D-Galactopyranosyl-(1-&gt;4)-2-acetamido-2-deoxy-β-D-glucopyranosyl-(1-&gt;;3)-β-D-galactopyranosyl-(1-&gt;4)-D-glucose; LNnT</t>
  </si>
  <si>
    <t>C26H45NO21</t>
  </si>
  <si>
    <t>[H][C@@](O)(CO)[C@@]([H])(O[C@]1([H])O[C@]([H])(CO)[C@]([H])(O)[C@]([H])(O[C@]2([H])O[C@]([H])(CO)[C@@]([H])(O[C@]3([H])O[C@]([H])(CO)[C@]([H])(O)[C@]([H])(O)[C@@]3([H])O)[C@]([H])(O)[C@@]2([H])N=C(C)O)[C@@]1([H])O)[C@]([H])(O)[C@@]([H])(O)C=O</t>
  </si>
  <si>
    <t>0, 1000, 2500, or 5000 mg/kg bw/day for 90 days followed by a 28-day recovery period</t>
  </si>
  <si>
    <t xml:space="preserve">Two rats died at the highest dose level; however, their deaths were not considered to be treatment-related. No statistically significant differences in mean body weights were noted between treated groups and controls. Similarly, food and water consumption was unaffected. Hematology revealed statistically significant reductions in the total and differential WBC in male rats in the high-dose LNnT group. The effect observed in the LNnT group was accompanied by a statistically significant reduction in the absolute lymphocyte count. Females at the high dose also had a lower mean Hb concentration and lower PCV than the control females. Males were unaffected. The individual values for both parameters, were generally comparable with the historical control means, except for two females. At the end of the 4 week recovery period, the WBC counts remained lower in the LNnT treated males than in the control group. However, none of the observed variations were of sufficient magnitude to be considered toxicologically relevant and were considered as incidental or physiological adaptive changes. Statistically significant variations in serum clinical chemistry parameters were observed in the LNnT high dose groups compared to the control group, principally in serum sodium, glucose, cholesterol and urea levels, but none of these minor changes were considered to be of toxicological significance. Urinalysis did not show adverse effect. There were no significant changes in organ weights. At the terminal killing, one or several dark foci in the stomach were observed in a few males or females in all groups, including the control. This finding was considered to be probably related to the administration procedure (gavage) and unrelated to LNnT. In a few males, it correlated with congestion, haemorrhage and/or inflammation in the glandular mucosa. Other macroscopic changes observed at necropsy following the end of the treatment period (e.g. enlarged caudate and right lateral lobes from the liver of a female treated with LNnT at 5000 mg/kg bw/day) and following the treatment-free period were also considered to be incidental and unrelated to LNnT. Histopathological findings such as decreased zymogen content observed in acinar cells in the pancreas, extra-medullary haematopoiesis in the spleen, and an increase in cortical apoptosis in the thymus, were considered incidental on the basis that they were within the range of normal background (up to three rats per affected group), of low severity (slight to minimal), and did not present dose–response relationships. At the end of the treatment-free period, only the pancreas, spleen and organs with macroscopic changes were examined histologically. All microscopic findings were considered to be incidental and unrelated to LNnT. In the absence of toxicologically significant, adverse effects, the NOAEL was considered to be 5,000 mg/kg bw/day. EFSA: Based on the observations on reticulocytes, platelet counts, Hb levels and PCV in the high-dose LNnT group (5,000 mg/kg body weight per day) and the decrease in the zymogen content in acinar cells in three animals in the high-dose LNnT group, the Panel  considers that the no observed adverse effect level (NOAEL) is 2,500 mg/kg body weight per day. FDA: LNnT was well-tolerated at doses of up to 5,000 mg/kg body weight/day in all studies, with the only notable observations reported by the authors being colored/liquid feces during the first few days of the administration period. A NOAEL of 5,000 mg/kg body weight, the highest dose tested, was established by the authors for the subchronic study. This study has been subsequently reviewed within a recent novel food opinion published by the European Food Safety Authority (EFSA, 2015) for the use of LNnT in infant formula and conventional food products. The agency stated that “Based on the observations on reticulocytes, platelet counts, Hb levels and PCV in the high-dose LNnT group (5,000 mg/kg body weight per day) and the decrease in the zymogen content in acinar cells in three animals in the high-dose LNnT group, the Panel considers that the no observed adverse effect level (NOAEL) is 2,500 mg/kg body weight per day.” (EFSA, 2015). The Expert Panel noted that hemoglobin levels were 3.2% lower in the high-dose males on day 91 vs. control animals, significant differences in hemoglobin levels were not reported in the female LNnT groups and were not reported in male or female treatment groups on day 28. Platelet count was 9.6% lower (P&lt;.05) in the high-dose males relative to controls; however, no significant differences were reported for females and no differences or trends towards reduced platelet counts were reported in any group at day 28. The Expert Panel considered differences in various hematological parameters to be a spurious finding of no biological significance. With respect to reduced zymogen content in pancreatic acinar cells of 3 animals in the high-dose group, the findings were of low severity (slight to minimal), within the normal background variation and not reported in the recovery animals. The Expert Panel considers these findings to be incidental and unrelated to LNnT. The Expert Panel also noted that similar changes in pancreatic acinar cells were not reported in subsequent subchronic toxicity studies conducted using LNnT produced by fermentation. It is the opinion of the Expert Panel that the NOAEL of 5,000 mg/kg body weight/day as originally established by the study authors was appropriate. </t>
  </si>
  <si>
    <t>Coulet et al., 2013</t>
  </si>
  <si>
    <t>Coulet, M., Phothirath, P., Constable, A., Marsden, E., &amp; Schilter, B. (2013). Pre-clinical safety assessment of the synthetic human milk, nature-identical, oligosaccharide Lacto-N-neotetraose (LNnT). Food and Chemical Toxicology, 62, 528-537. Reference for NEL conclusion: Safety of lacto-N-neotetraose as a novel food ingredient pursuant to Regulation (EC) No 258/97. EFSA Journal 2015;13(7):4183. http://dx.doi.org/10.2903/j.efsa.2015.4183 and US FDA (Food and Drug Administration), 2016. GRAS (Generally Recognized as Safe) for lacto-N-neotetraose. GNR000650. Available on: GRAS Notice (GRN) No. 659. Available from FDA at http://www.fda.gov/Food/IngredientsPackagingLabeling/GRAS/NoticeInventory/default.htm</t>
  </si>
  <si>
    <t>107-43-7</t>
  </si>
  <si>
    <t>Betaine</t>
  </si>
  <si>
    <t>Glycine betaine; 
Oxyneurine; Trimethylglycine; 2-(trimethylazaniumyl)acetate</t>
  </si>
  <si>
    <t>C[N+](C)(C)CC([O-])=O</t>
  </si>
  <si>
    <t>1dY and 1gY</t>
  </si>
  <si>
    <t>Sprague-Dawley SD</t>
  </si>
  <si>
    <t xml:space="preserve">0, 1, 2, or 5% in the diet for 90-93 days. ECHA listed the range of daily intake as between 812 mg/kg bw/day and 4,413 mg/kg bw/day. </t>
  </si>
  <si>
    <t xml:space="preserve">During the treatment period, no significant signs of systemic toxicity were seen in any of the treatment groups. The hepatic effects did not indicate chronic toxicity - no signs of hepatic necrosis or bile duct hyperplasia were seen, but may be due to an effect on intermediary metabolism. The high levels of fed betaine in the current study have probably resulted in a physiological imbalance or disturbance, which is unlikely to be relevant to normal human intake. The NOAEL was considered to be between 812 mg/kg bw/day and 4,413 mg/kg bw/day. </t>
  </si>
  <si>
    <t>Unknown, 2001. Available from ECHA at https://echa.europa.eu/mt/registration-dossier/-/registered-dossier/15954/7/6/2/?documentUUID=6ce3f74c-8cc1-46fb-a0ea-e3e41f8249b2</t>
  </si>
  <si>
    <t>2,4,4-Trimethylpentene</t>
  </si>
  <si>
    <t>2,4,4-Trimethyl-1-pentene; Diisobutylene; 2,4,4-Trimethylpent-1-ene</t>
  </si>
  <si>
    <t>CC(=C)CC(C)(C)C</t>
  </si>
  <si>
    <t xml:space="preserve">0, 100, 300, or 1,000 mg/kg bw/day. Purity (76.1%) adjusted dose levels are 0, 76.1, 228, or 761 mg/kg bw/day. </t>
  </si>
  <si>
    <t xml:space="preserve">No mortality was observed through the study period and there were no treatment-related clinical signs. There were no treatment-related effects on body weight or body weight changes. Increased food consumption was observed in males and females at 1,000 mg/kg/day. As no effects were observed on body weight and in absence of corroborating findings, this was considered to be not adverse. There were no treatment-related ophthalmological or functional findings. Regarding clinical pathology, there were no treatment-related hematological or coagulation findings. There were a number of treatment-related changes in clinical biochemistry parameters. However, in the absence of histopathological correlates, none of these findings was considered adverse. Regarding thyroid function, T3 concentration was decreased in males and females at 1,000 mg/kg/day, and T4 concentration was decreased in males at 1,000 mg/kg/day only; however, in the absence of histopathological correlates, none of these findings was considered adverse. At gross necropsy, test item-related gross observations were present in the kidney consisting of pale discoloration in 1/10 males at 300 mg/kg/day and 4/10 males at 1,000 mg/kg/day. Test item-related gross observations were also present in the liver consisting of enlargement in 9/10 males, dark brown discoloration in 8/10 males and dark red discoloration in 1/10 males and 2/10 females dosed at 1,000 mg/kg/day. Test item-related higher liver and kidney weights (absolute and relative to body weights) were noted in the 300 and 1,000 mg/kg/day group males and in the 1,000 mg/kg/day group females. Higher heart weights (absolute and relative to body weights) were noted in the 1,000 mg/kg/day group males and test item-related lower thymus weights (absolute and relative to body weights) were noted in the 1,000 mg/kg/day group males. Histopathological findings were as follows: Correlating with increased liver weights, centrilobular hepatocellular hypertrophy was present in males starting at 300 mg/kg/day and in females at 1,000 mg/kg/day up to mild degree. In the absence of any degenerative finding and at the low severity of the hepatocellular hypertrophy this finding was considered to be non-adverse. In the spleen, an increased incidence and severity of hemosiderin pigment was present in males and females treated at 1,000 mg/kg/day up to moderate degree. This finding was considered non-adverse. In the kidney, granular casts day up to moderate degree, an increased incidence and severity of tubular basophilia up to moderate degree, and hyaline droplet accumulation up to moderate degree were present in all males starting at 100 mg/kg/day. The combination of higher kidney weight, increased incidence/severity of hyaline droplet accumulation, tubular basophilia and presence of granular casts consistent with ‘hyaline droplet nephropathy’ were considered to be adverse. Subsequent immunohistochemical staining confirmed that the presence of hyaline droplet accumulation and granular casts were due to alpha 2u-globulin nephropathy, a phenotype which is not considered to be relevant in humans. The remainder of the recorded microscopic findings were within the range of background pathology encountered in rats of this age and strain. There was no test item related alteration in the prevalence, severity, or histologic character of those incidental tissue alterations. The NOAEL was considered to be at least 1,000 mg/kg/day, adjusted to 761 mg/kg bw/day, for females and no NOAEL could be determined for males (&lt;100 mg/kg/day). FDA: The male rat-specific nature of the effects seen in the kidney are considered not relevant to humans. Therefore, the NOAEL for human risk assessment is considered to be 1,000 mg/kg bw/day, adjusted to 761 mg/kg bw/day, for male rats, too. </t>
  </si>
  <si>
    <t>Unknown, 2022</t>
  </si>
  <si>
    <t>Unknown, 2022. Available from ECHA at https://echa.europa.eu/registration-dossier/-/registered-dossier/14774/7/6/2/?documentUUID=d4404501-82d7-4eae-a60e-7d338d222490</t>
  </si>
  <si>
    <t>56-84-8</t>
  </si>
  <si>
    <t>L-Aspartic acid</t>
  </si>
  <si>
    <t>Aspartic Acid; H-Asp-OH; Asparagic acid; (2S)-2-aminobutanedioic acid</t>
  </si>
  <si>
    <t>C4H7NO4</t>
  </si>
  <si>
    <t>C([C@@H](C(=O)O)N)C(=O)O</t>
  </si>
  <si>
    <t xml:space="preserve">F344/ DuCrlCrj </t>
  </si>
  <si>
    <t>0, 0.05, 1.25, 2.5, or 5%, equal to  0, 26.9, 696.6, 1,416.6, or 2,770.2 mg/kg bw/day for males and 0, 28.7, 715.2, 1,470.2, or 2,965.9 mg/kg bw/day for females</t>
  </si>
  <si>
    <t xml:space="preserve">Tada et al.: No rats died or became moribund until the end of the experiment. No treatment-related clinical signs were observed in the control or treated rats during the study. There were no significant differences in average body weights between rats in the control group and those in any of the treated groups during the study, for both sexes. The average daily food intake was in similar ranges among groups. The average daily water intakes of the 2.5% or greater males and of the 1.25% or greater females were also significantly increased. In male rats, incidences of positive bilirubin in the 5.0% group, and ketone and protein in the 1.25% or greater groups were significantly higher than the control group value. In female rats, incidences of positive ketone in the 1.25% and 2.5% group, and protein in the 2.5% or greater groups were also significantly elevated. No apparent changes were observed in the other urinalysis, when compared with the control rats. Regarding hematology and serum biochemistry, in male rats, RBC values of the 1.25% and 5.0% groups, and HCT for the 1.25% or greater groups were significantly higher than the control group values. Values for MCH of the 0.05%, 1.25% and 5.0% groups, and MCHC of 0.05% or greater groups were significantly lower than the control group values. In females, values of MCH and MCHC of the 5.0% group were also significantly lowered. No apparent changes were observed in the other items, when compared with the control rats. Morphological findings and white blood cell differential counts showed no significant adverse effects in any of the treated groups. Serum biochemistry demonstrated values for T-CHO in the 2.5% or greater male groups and the 5.0% females, and TG for the 0.05% or greater male groups and of the 1.25% or greater female groups to be significantly lower than those of the control group. Values for BUN of the 2.5% or greater males and of the 5.0% females, CRE of the 2.5% or greater males and of the 1.25% or greater females, UA of the 2.5% male and of the 1.25% or greater females, and K of the 2.5% or greater females were significantly lower than the control group values. Values for TG of the 2.5% or less males were higher than the historic control values. There were also some sporadic changes in the other measurements. Values for TP, GLU, T-BIL, ALP and Ca of males and females showed no significant changes in any of the treated groups. There were no significant differences in final body weights between rats in the control group and those in any of the treated groups, for both sexes. In male rats, the only significant changes were increased relative weights of the heart in the 1.25% group and the kidneys in the 5.0% group relative to the control group values. There were no apparent changes in female rats. No treatment-related macroscopic changes were observed in any organs of either sex. In the liver, there were no treatment-related changes. Accumulation of lipid in hepatocytes was not apparent in HE-stained specimens but was clearly detected by the Oil red O staining. There was no variation between control and treated animals. In the kidneys, regenerative renal tubules with tubular dilation were more frequently observed in male rats of the 2.5% or greater groups than in the control group. In such animals, albeit without statistical significance, inflammatory cell infiltration was observed more frequently than in the control rats. The a2u-globulin immunohistochemistry for the kidney sections demonstrated positive granular signals in animals of both sexes, but much more markedly in males than in females, and in both the treated (with the highest dose of 5.0%) and control rats. Importantly, however, there were neither quantitative nor qualitative differences in the outcome for a2u-globulin between the control and treated rats. In the salivary glands, acinar cell hypertrophy of the submandibular and parotid glands were more frequently observed in rats of both sexes of the 5.0% and 2.5% or greater groups, respectively, than in the control groups. This acinar cell hypertrophy was a diffuse change affecting the whole glands, with serous acinar cells featuring granular cytoplasm and pyknotic nuclei locating in the basal area. Acinar cell hypertrophy was not apparent in sublingual glands or minor salivary glands in any of the animals. In the other organs, there were no apparent treatment-related histopathological changes. Overall, L-Asp caused toxic effects on kidneys and possibly salivary glands at high dose levels in male and female Fischer 344 rats. Regarding the renal toxicity, while changes in urinalysis and serum biochemistry were observed in animals given 1.25% or higher doses of L-Asp, kidney histopathology showed toxic changes only in male rats given 2.5% or higher. In conclusion, the NOAEL for L-Asp is 1.25%, equal to 696.6 mg/kg body weight/day for males and 715.2 mg/kg body weight/day for females, under the present experimental conditions. JECFA: In a 90-day feeding study in Fischer 344 rats, tubular dilatation was observed in kidneys of males (at 25 and 50 g/kg feed), and effects on submandibular and parotid glands (at 25 and 50 g/kg feed) were observed in both sexes. The NOAEL was 12.5 g/kg feed (equal to 697 mg/kg bw per day for males and 715 mg/kg bw per day for females). ECHA: Serum biochemistry showed treatment-related decreases of blood urea nitrogen, creatinine and uric acid levels in both sexes. In addition, incidences of urinary ketone and protein were significantly increased in treated both sexes, while relative kidney weight was significantly increased in the 5.0% male rat, and regenerative renal tubules with tubular dilation were histopathologically observed in male rats of the 2.5% or greater groups. The observed renal injury was confirmed not to be due to accumulation of alpha2u-globulin. Acinar cell hypertrophy of salivary glands was histopathologically evident in male and female rats of the 2.5% or greater groups. The NOAEL for L-Asp is 1.25%, equal to 696.6 mg/kg body weight/day for males and 715.2 mg/kg body weight/day for females. </t>
  </si>
  <si>
    <t>Tada et al., 2008</t>
  </si>
  <si>
    <t>Tada, Y., Yano, N., Takahashi, H., Yuzawa, K., Ando, H., Kubo, Y., ... &amp; Nakae, D. (2008). Toxic effects of L-aspartic acid at high dose levels on kidneys and salivary glands in Fischer 344 rats detected in a 90-day feeding study. Food and chemical toxicology, 46(8), 2789-2795. Also available from JECFA (2020) Safety evaluation of certain food additives: prepared by the eighty-seventh meeting of the Joint FAO/WHO Expert Committee on Food Additives (JECFA) (WHO Food Additives Series, No. 78) at https://www.inchem.org/documents/jecfa/jecmono/v78je01.pdf and ECHA at https://echa.europa.eu/es/registration-dossier/-/registered-dossier/14876/7/6/2</t>
  </si>
  <si>
    <t>104-61-0</t>
  </si>
  <si>
    <t>gamma-Nonanolactone</t>
  </si>
  <si>
    <t>5-Pentyldihydrofuran-2(3H)-one; 5-Pentyloxolan-2-one; Gamma-nonalactone</t>
  </si>
  <si>
    <t>CCCCCC1CCC(=O)O1</t>
  </si>
  <si>
    <t xml:space="preserve">1hY </t>
  </si>
  <si>
    <t xml:space="preserve">0, 0.1, or 0.5% corresponding to approximately 0, 50, or 250 mg/kg bw/day </t>
  </si>
  <si>
    <t xml:space="preserve">In the absence of adverse effects at all doses tested, the NOAEL was considered to be 0.5% in the diet, corresponding to 250 mg/kg bw/day, the highest dose tested. </t>
  </si>
  <si>
    <t>Baer and Griepentrog, 1967</t>
  </si>
  <si>
    <t>Baer, F. &amp; Griepentrog, F. (1967) Med. Ehrnährung, 8, 244. Available from JECFA FAO Nutrition Meetings Resort Series No. 44A. WHO/Food Add./68.33. Toxicological Evaluation of Some Flavouring Substances and Non-nutritive Sweetening Agents at https://inchem.org/documents/jecfa/jecmono/v44aje29.htm</t>
  </si>
  <si>
    <t>3891-98-3</t>
  </si>
  <si>
    <t>2,6,10-Trimethyldodecane</t>
  </si>
  <si>
    <t>Farnesane; Farnesan; Dodecane, 2,6,10-trimethyl-</t>
  </si>
  <si>
    <t>C15H32</t>
  </si>
  <si>
    <t>CCC(C)CCCC(C)CCCC(C)C</t>
  </si>
  <si>
    <t>Wistar [Wistar Han:RccHan:WIST]</t>
  </si>
  <si>
    <t>0, 10, 100, or 1,000 mg/kg bw/day</t>
  </si>
  <si>
    <t>Increased salivation was evident in animals of either sex treated with 1,000 mg/kg bw/day from Day 43 (females) and Day 44 (males) onwards. Increased salivation was also evident in animals of either sex treated with 100 mg/kg bw/day albeit to a lesser extent and towards the latter stages of the study. No such effects were detected in animals of either sex treated with 10 mg/kg bw/day. There were no treatment-related deaths. One female treated with 1,000 mg/kg bw/day was killed in extremis on Day 90. This female started to convulse during warming prior to blood sampling. In the absence of any similar clinical signs evident in the remaining 1,000 mg/kg bw/day animals, this death was considered to be incidental. No overall adverse effect on body weight development was evident. No overall adverse effect on food consumption was evident. Ophthalmic examination of the eyes from rats treated with 1,000 mg/kg bw/day did not indicate any effect of treatment. There were no toxicologically significant effects detected in the hematological parameters measured. There were no toxicologically significant effects detected in the blood chemical parameters measured. Urinalysis was unremarkable. There were no toxicologically significant changes in functional performance considered to be related to treatment at 10, 100 or 1,000 mg/kg bw/day. No toxicologically significant effects were detected in the organ weights measured. There were no treatment-related macroscopic findings detected in surviving adult animals. One control female, one male, and two females treated with 10 mg/kg bw/day and one male and one female treated with 100 mg/kg bw/day had reddened lungs at necropsy. One male treated with 1,000 mg/kg bw/day had a small left seminal vesicle. In the absence of a true dose related response or any histopathological correlates, the intergroup differences were considered not to be of toxicological significance. Histopathological findings revealed lesions in the thyroid glands and spleen. In the thyroid glands, minimal follicular cell hypertrophy was present in three control males, one male treated with 10 mg/kg bw/day, three males and two females treated with 100 mg/kg bw/day and six males and three females treated with 1,000 mg/kg bw/day. These changes showed a minor increase in animals treated with the test item; however, it is considered that there was a degree of individual variation and that the incidence reflects this rather than an effect of treatment. In the spleen, increased hematopoiesis was present (minimal) in one control female, four females treated with 10 mg/kg bw/day, two females treated with 100 mg/kg bw/day and five females treated with 1,000 mg/kg bw/day. It was also present in one control male. Upon evaluation of the spleen from all females, there was considerable variation in incidence of this low grade change. As this did not demonstrate any dose-related trend and was apparent in one sex only, this was considered to be the result of individual variation and of no toxicological significance. There were no toxicologically significant changes in functional performance considered to be related to treatment at 10, 100 or 1,000 mg/kg bw/day. There were no inter-group differences considered to be treatment-related during the behavioral assessments. Sensory reactivity scores across all test item-treated dose groups were similar to controls. Overall, the oral administration of Farnesane to rats by gavage, at dose levels of 10, 100 and 1,000 mg/kg bw/day, did not result in any significant adverse toxicological effects. The NOEL for systemic toxicity was therefore considered to be 1,000 mg/kg bw/day.</t>
  </si>
  <si>
    <t>Unknown, 2017. Available from ECHA at https://echa.europa.eu/de/registration-dossier/-/registered-dossier/12500/7/6/2</t>
  </si>
  <si>
    <t>2,2,4-Trimethyl-1,3-pentanediol monoisobutyrate</t>
  </si>
  <si>
    <t>Texanol; 3-Hydroxy-2,2,4-trimethylpentyl isobutyrate; Propanoic acid, 2-methyl-, 3-hydroxy-2,2,4-trimethylpentyl ester; (3-hydroxy-2,2,4-trimethylpentyl) 2-methylpropanoate</t>
  </si>
  <si>
    <t>C12H24O3</t>
  </si>
  <si>
    <t>CC(C)C(C(C)(C)COC(=O)C(C)C)O</t>
  </si>
  <si>
    <t>Sprague-Dawley [Crl:CD(SD)]</t>
  </si>
  <si>
    <t xml:space="preserve">Main study animals were dosed at 0, 300, 700, or 1,000 mg/kg bw/day for 90 consecutive days. Interim study animals were dosed at 0 or 1,000 mg/kg bw/day for 29 consecutive days. </t>
  </si>
  <si>
    <t xml:space="preserve">In the main study, there were no test substance-related effects on mortality, estrous cyclicity, functional observational battery, or motor activity. There were no test substance-related ophthalmic or macroscopic findings. Test substance-related clinical observations noted in the 300 mg/kg/day group males and females was limited to red fur staining around the mouth. Test substance-related clinical observations noted in the 700 and 1,000 mg/kg/day group males and females included wet fur and/or red fur staining (mouth, lower jaw, muzzle, nose, ventral cervical, abdominal, forepaws, and/or periorbital areas). Test substance-related higher body weights were noted in the 300 and 700 mg/kg/day group males throughout the study period. Test substance-related higher food consumption was noted in the 300 and 700 mg/kg/day group males throughout the study period and correlated to the higher body weights and body weight gains. Non-adverse, test substance-related alterations in hematology parameters were limited to lower red blood cells, hemoglobin, and hematocrit and higher reticulocytes and red cell distribution width (males only) noted in the ≥ 700 mg/kg/day group males and 1,000 mg/kg/day group females at the terminal euthanasia. Non-adverse, test substance-related alterations in coagulation parameters were limited to higher fibrinogen noted in the females at ≥ 700 mg/kg/day at the terminal euthanasia. Non-adverse, test substance‑related alterations in clinical chemistry parameters included higher cholesterol in the ≥ 300 mg/kg/day group males and females (with correlative higher high density lipoprotein cholesterol [HDL] and low density lipoprotein cholesterol [LDL] in the ≥ 300 mg/kg/day group males and in the ≥ 700 mg/kg/day group females), and lower total bilirubin in the 1,000 mg/kg/day group female at the terminal euthanasia. Non-adverse, test substance‑related alterations in urinalysis parameters at the interim euthanasia (Day 30) included higher urine volume and lower urine pH in the 1,000 mg/kg/day group males and females. In addition, test substance-related higher urine volume (males only) and lower urine pH were noted in the 700 and 1,000 mg/kg/day group males and females at the terminal euthanasia (Day 91). Test substance-related alterations in organ weights included higher kidney weights in the 1,000 mg/kg/day group males at the interim euthanasia (Day 30) and in the ≥ 700 mg/kg/day group males at the terminal euthanasia (Day 91). In addition, test substance-related higher liver weights were noted in the ≥ 300 mg/kg/day group males and females and higher thyroid gland weights were noted in the ≥ 700 mg/kg/day group males and females at the terminal euthanasia (Day 91). Test substance-related microscopic findings included accumulation of alpha2u-globulin, which was confirmed by positive alpha2u-globulin IHC stains. The protein composition of droplets was confirmed by Mallory Heidenhain stains. Minimal to mild alpha2u‑globulin nephropathy was noted in the 1,000 mg/kg/day group males at the interim euthanasia (Day 30) and minimal to moderate alpha2u-globulin nephropathy in the ≥ 300 mg/kg/day group males at the terminal euthanasia (Day 91). Chronic progressive nephropathy was additionally noted with increased incidence and severity in the 700 and 1,000 mg/kg/day group males, correlated with higher kidney weights, and was considered adverse at ≥ 700 mg/kg/day. Additionally, test substance-related minimal to mild hepatocellular hypertrophy in the liver and minimal follicular cell hypertrophy within the thyroid gland were noted in the ≥ 300 mg/kg/day group males and females at the terminal euthanasia (Day 91), which correlated with higher liver and thyroid/parathyroid weights. Liver and thyroid gland changes were considered adaptive and nonadverse. Higher mean T4 was noted in the 700 and 1,000 mg/kg/day group males and 1,000 mg/kg/day group females on Day 91. Higher mean TSH was noted in the 1,000 mg/kg/day group males and females on Day 91. Although the relationship of these serum thyroid changes to the test substance was not clear in and of themselves, given the changes noted in the liver and thyroid gland weights and correlating histological changes and that the downstream effects of hepatocellular enzyme induction often leads to similar changes in serum thyroid hormones, these changes were considered likely test substance-related, but nonadverse. In conclusion, administration of TMPD-MIB by once daily oral gavage to Crl:CD(SD) rats at dose levels of 300, 700, and 1,000 mg/kg/day for 90 consecutive days or at 1,000 mg/kg/day for 29 consecutive days resulted in adverse renal changes at 1,000 mg/kg/day in males at the interim euthanasia, and adverse renal changes at 700 and 1,000 mg/kg/day in males at the terminal euthanasia. The findings were characterized by alpha2u‑globulin nephropathy with correlating chronic progressive nephropathy and higher kidney weights. All other test substance-related findings were considered nonadverse. Based on these results, the no-observed-adverse-effect level (NOAEL) following 90 consecutive days of dosing was considered to be 300 mg/kg/day for male rats and 1000 mg/kg/day for female rats. FDA: Because alpha2u‑globulin nephropathy with correlating chronic progressive nephropathy is considered rat-specific and therefore irrelevant in human risk assessment, the NOAEL is considered to be 1,000 mg/kg bw/day for males in the absence of toxicologically significant, adverse effects. </t>
  </si>
  <si>
    <t>Unknown, 2022. Available from ECHA at https://echa.europa.eu/registration-dossier/-/registered-dossier/14126/7/6/2</t>
  </si>
  <si>
    <t>1094-61-7</t>
  </si>
  <si>
    <t>Nicotinamide mononucleotide</t>
  </si>
  <si>
    <t>beta-Nicotinamide mononucleotide; [(2R,3S,4R,5R)-5-(3-carbamoylpyridin-1-ium-1-yl)-3,4-dihydroxyoxolan-2-yl]methyl hydrogen phosphate</t>
  </si>
  <si>
    <t>C11H15N2O8P</t>
  </si>
  <si>
    <t>C1=CC(=C[N+](=C1)C2C(C(C(O2)COP(=O)(O)[O-])O)O)C(=O)N</t>
  </si>
  <si>
    <t xml:space="preserve">0, 375, 750, or 1,500 mg/kg bw/day for 90 days. The reversibility, persistence or delayed occurrence of eventual adverse effects were also studied during a 28-day treatment-free recovery period, following the last administration. </t>
  </si>
  <si>
    <t>No mortality nor relevant clinical sign directly related to the effects of NMN-C administration were recorded during both the treatment and recovery periods. In addition, there was no remarkable difference in the neurobehavioral functions among all groups assessed by FOB (functional observational battery) during the treatment and at the end of recovery period. At the end of the 90-day treatment period, ophthalmoscopic examination did not reveal any ocular abnormality attributable to the administration of NMN-C in animals from all treatment groups. Regardless of the sex, animals from all groups gained weight during the time course of the experiment. During the treatment period, rats gained 57, 55, 48 and 49% of bodyweight for males and 40, 36, 33 and 31% for females. During the recovery period, males and females gained 4 and 7%, and 1 and 4% for females in control and high dose groups. For all groups evaluated, no significant difference was noted in bodyweight between male animals during the main treatment period and for both males and females during the recovery period. However, females from the high dose group (1500 mg/kg) showed significantly lower bodyweights (on average 6%) when compared to controls starting from day 29 and until day 85. This bodyweight reduction is less than 10% and therefore not considered adverse. Minor differences among the experimental groups were recorded in food consumption and efficiency over the study period, i.e., treatment and recovery periods. Even though these differences became statistically significant, they were of small magnitude (≤5% on average), with no obvious dose-dependency and were considered as incidental. Upon completion of the treatment (day 91) and recovery periods (day 119) evaluations of hematological, coagulation, biochemistry, endocrine, and urinary parameters were performed. As compared to controls, some isolated statistically significant differences of small magnitudes were noticed among all groups of treatment from both sexes and were mainly observed at the end of the 90-day treatment. However, except for hepatic enzymatic activities, all changes did not show any dose-dependent relationship. Statistically significant increases were observed in the activity of alkaline phosphatase (ALP), alanine aminotransferase (ALT) and aspartate aminotransferase (AST) in the main allocation animals, but these alterations did not persist after cessation of treatment since no variation was observed at the end of the recovery period. In males, ALP activity was increased in the high dose group (1500 mg/kg, 29%), ALT activity was increased in the mid and high dose groups (750 and 1500 mg/kg, group C and D, by 53% and 65% respectively) and AST was slightly higher at the mid dose (29%) when compared to controls. With respect to females, increased levels in hepatic enzymatic activities were noted (ALP: 29% and 76% at the mid and high dose respectively vs. controls; ALT: 30%, 53% and 111% in low, mid, and high dose groups respectively vs. controls; AST: 17% at the high dose vs. controls). No relevant macroscopic findings that could be attributable to the administration of NMN-C was observed at the end of the treatment and after the recovery period. In addition, normal estrus cycle was found in females among all the experimental groups from the main and recovery allocations, pointing out the absence of toxicological consequences of NMN-C administration. Considering organ weight relative to bodyweight at the end of the 90-day treatment period, kidneys in male rats showed a higher ratio in the mid and high dose groups (12% and 22%) as compared to ratio calculated for the control group, so as ratios for liver of animals from the high treatment dose (12%) and for adrenal glands in the low and mid dose groups (20% and 33%). In females, no significant difference in organ-to-bodyweight ratios was found at the end of the dosing period (day 91). Upon completion of the recovery period, no significant difference in absolute and relative to body weight organ weights was noticed among any experimental groups of either male or female groups of animals. Under the experimental conditions, some histological alterations were observed in liver, kidneys and harderian glands and were considered to be treatment related. No histological alterations were found in all other organs examined for both sexes and both allocations at all doses of NMN-C tested. At the end of the dosing period, centrilobular hepatocellular hypertrophy, at low severity (mean severity grade of 1.4 over a 4 steps scale), was only recorded in 5 out of 10 males treated with NMN at a dose of 1500 mg/kg/day. This correlates with the slight increase in liver weights observed at this dose level. This centrilobular hepatocellular hypertrophy was not (or no longer) observed at the end of the treatment-free recovery period. Evidence of low grade chronic progressive nephropathy was observed only in males from the mid dose (mean severity grade 1.2 over a 4 steps scale) and high dose (mean severity grade 1.4 over a 4 steps scale) at the end of the dosing period and this persisted over the 28-day treatment-free recovery period only in the high-dose treated group. Lymphocyte infiltration in the interstitium of harderian glands has been observed in animals from both sexes and all groups at the end of the dosing period. The incidence and severity of this infiltration appeared increased in males and in animals belonging to 375, 750 and 1500 mg/kg/day, respectively. Such infiltration disappeared after the recovery period in all animal groups except for the high dose treatment groups but with lower severity and incidence. The results obtained demonstrated that repeated oral administration of NMN-C at doses up to 1500 mg/kg/day appears to be safe and did not promote toxic effects as seen from bodyweight change, food and water consumption, feed conversion efficiency, biochemical and blood parameters as well as organ toxicity and histological examinations of main organs. The NOAEL was estimated to be ≥1500 mg/kg/day over a sub-chronic (90-day) treatment period.</t>
  </si>
  <si>
    <t>Cros et al., 2021</t>
  </si>
  <si>
    <t xml:space="preserve">Cros, C., Cannelle, H., Laganier, L., Grozio, A., &amp; Canault, M. (2021). Safety evaluation after acute and sub-chronic oral administration of high purity nicotinamide mononucleotide (NMN-C®) in Sprague-Dawley rats. Food and chemical toxicology : an international journal published for the British Industrial Biological Research Association, 150, 112060. https://doi.org/10.1016/j.fct.2021.112060 </t>
  </si>
  <si>
    <t>2146-71-6</t>
  </si>
  <si>
    <t>Dodecanoic acid, ethenyl ester</t>
  </si>
  <si>
    <t>Vinyl laurate; Ethenyl dodecanoate; Vinyl dodecanoate</t>
  </si>
  <si>
    <t>CCCCCCCCCCCC(=O)OC=C</t>
  </si>
  <si>
    <t>Wistar Outbred rats [RccHan:WIST]</t>
  </si>
  <si>
    <t>0, 50, 250, or 1,000 mg/kg bw/day</t>
  </si>
  <si>
    <t>Lina et al., 2015</t>
  </si>
  <si>
    <t xml:space="preserve">Lina, B. A., Messinger, H., &amp; Bär, A. (2015). 13-week oral toxicity study of vinyl laurate in rats. Regulatory Toxicology and Pharmacology, 71(1), 101-107. </t>
  </si>
  <si>
    <t>106-79-6</t>
  </si>
  <si>
    <t>Dimethyl decanedioate</t>
  </si>
  <si>
    <t>Dimethyl sebacate; Sebacic acid dimethyl ester; Decanedioic acid, dimethyl ester</t>
  </si>
  <si>
    <t>COC(=O)CCCCCCCCC(=O)OC</t>
  </si>
  <si>
    <t>0, 100, 300, or 1000 mg/kg bw/day for 91-92 days</t>
  </si>
  <si>
    <t xml:space="preserve">Only non-adverse treatment-related changes were observed at the high dose-level of 1000 mg/kg bw/day. </t>
  </si>
  <si>
    <t>Unknown, 2016. Available from ECHA at https://echa.europa.eu/mt/registration-dossier/-/registered-dossier/14977/7/6/2/?documentUUID=dc9dc9a7-d834-4edd-8a5b-535644a00141</t>
  </si>
  <si>
    <t>1328-53-6</t>
  </si>
  <si>
    <t>C.I. Phthalocyanine green</t>
  </si>
  <si>
    <t>C32H3Cl15CuN8</t>
  </si>
  <si>
    <t>Clc1cc(Cl)c2c(C(/N=C(c3c(Cl)c(Cl)c(Cl)c(Cl)c3/4)\[N-]C4=N/C5=N/C(c6c(Cl)c(Cl)c(Cl)c(Cl)c65)=N\7)=NC2/N=C8c9c(Cl)c(Cl)c(Cl)c(Cl)c9C7[N-]/8)c1Cl.[Cu++]</t>
  </si>
  <si>
    <t>0, 0.3, 0.6, 1.25, 2.5, or 5% in the diet, equal to approximately 0, 300, 600, 1200, 2300, or 4600 mg/kg bw/day in males and 0, 300, 600, 1250, 2500, or 5000 mg/kg bw/day in females</t>
  </si>
  <si>
    <t xml:space="preserve">In the absence of toxicologically signficant, adverse effects, the NOAEL was considered to be 5% in the diet, corresponding to 4600 mg/kg bw/day in males and 5000 mg/kg bw/day in females. ECHA: There were dose-related trends in body weights among both male and female rats, when body weights are expressed in percent differentials of weight gains compared with untreated controls. Male rats at the highest doses of 5.0 % and 2.5 % had differential weight gains of -11 % and -5 % respectively. Female rats at the top doses of 5.0 and 2.5 % had differential weight gains of -9.0 %. These changes in dosed group body weights are not severe and may not be a meaningful sign of toxicity. There were also slight trends in patterns of diet consumption between dosed and control rats of both sexes, with dosage groups eating about 1 g more of the higher concentrations of the dosed feed. This may be an adjustment in diet intake to offset the relatively high portion of non-caloric dyestuff present in the diet. Daily average diet consumption for female rats ranged from 11.5 g (controls) to as much as 12.7 g (1.25 %); for male rats, the range was from 14.6 g (controls) to 16.6 g (2.5 %). The NOAEL was 5% in the diet. </t>
  </si>
  <si>
    <t>Battelle's Columbus Laboratories, 1979</t>
  </si>
  <si>
    <t>Battelle's Columbus Laboratories (1979). Subchronic toxicity study: Green 7 (C54637), Fischer 344 rats, subcontract No. 76-34-106002. 24 May 1979. Available from OECD HPV Chemical Programme, SIDS Dossier, approved at SIAM 20 (19-22 April 2005) at https://hpvchemicals.oecd.org/UI/handler.axd?id=5fb5f004-d34a-4b5d-bf88-520f3ac80c7b Also available from ECHA at https://echa.europa.eu/mt/registration-dossier/-/registered-dossier/15380/7/6/2</t>
  </si>
  <si>
    <t>57817-89-7</t>
  </si>
  <si>
    <t>Stevioside</t>
  </si>
  <si>
    <t>C38H60O18</t>
  </si>
  <si>
    <t>C[C@@]12CCC[C@](C)([C@H]1CC[C@@]13CC(=C)[C@@](C1)(CC[C@@H]23)O[C@@H]1O[C@H](CO)[C@@H](O)[C@H](O)[C@H]1O[C@@H]1O[C@H](CO)[C@@H](O)[C@H](O)[C@H]1O)C(=O)O[C@@H]1O[C@H](CO)[C@@H](O)[C@H](O)[C@H]1O</t>
  </si>
  <si>
    <t>1N,2N,3N,4N,6N,7N,9N,10Y,11Y: sugar products 1eY, tricyclic product: 1N,2N,3N,4N,6N,7N,9N,10N,23N,29N,30N,47f(ii)Y</t>
  </si>
  <si>
    <t xml:space="preserve">0, 2.5, or 5% in the diet, equal to actual intakes of 0, 969, or 1,997 mg/kg bw/day in males and 0, 1,120, or 2,387 mg/kg bw/day in females. After the 104-week treatment, all surviving animals were placed on the basal diet for an additional 4-week period. </t>
  </si>
  <si>
    <t xml:space="preserve">Rats of both sexes given the 5% stevioside diet had soft feces in the first 2-3 weeks of the experiment but not subsequently. No other noteworthy changes in the animals' general condition resulted from administration of stevioside. Body weight gains were depressed in line with the dose of stevioside, with the mean depression rates for males and females during the experimental period being, respectively, 4.4 and 9.2% in the 5% treated groups, and 2.3 and 2.4% in the 2.5% treated groups, in comparison with the control group. The body weights of males and females in the 5% treated groups at week 104 were significantly lower than the control group values. At week 80, decrease of body weight, resulting from an accidental stoppage of the drinking water supply, was observed in the 2.5% treated males. The body weights of these rats had recovered by week 84. Daily food intake in the stevioside-treated groups of both sexes did not differ from that of the control group and therefore a good correlation between the dose of stevioside and the daily intake was observed throughout. No significant differences in mean survival times were observed among the groups during the treatment period, although the final survival rate for the 5% stevioside-treated males was significantly lower than that of the controls. Hematological examination of rats at week 108 did not reveal any statistically significant variation in the numbers of white blood cells, red blood cells or platelets, amounts of hemoglobin, or levels of hematocrit between the stevioside treated groups and the control group in either sex. The absolute kidney weights were significantly decreased in the 5% treated males, and the absolute weights of the kidneys and the left ovaries were reduced and the relative brain weights were increased in the 5% treated females, compared with the control values. In males, tumors of the testes were the most frequent, followed by tumors of the thyroid, adrenal glands, hematopoietic system, mammary glands and pituitary; in females, tumors of the pituitary, hematopoietic system, uterus and mammary glands were common. However, there were no significant differences in the incidences between the stevioside-treated and control groups for both sexes, except for a decrease in the incidence of mammary adenomas in the 5% and 2.5% treated females. In addition to the tumors, many kinds of nonneoplastic lesions were found in rats of all groups. The severity of chronic nephropathy in the 5% and 2.5% treated males was significantly lower than that in the control males. In females, the severity of chronic nephropathy in the 5% treated group was also lower than that in the controls, although this was not significant. However, there were no significant differences in the incidences of any non-neoplastic lesions, including nephropathy, between the stevioside-treated and control groups for either sex. Overall, stevioside exerts no carcinogenic activity in F344 rats when administered in the diet at concentration of 2.5 or 5% for up to 104 weeks. JECFA: The body weight gain of treated animals was slightly depressed, and a relationship was seen with the dose of stevioside: 2.3 and 4.4% in males at the low and high dose and 2.4 and 9.2% in females at the low and high dose. Food consumption did not differ between the groups. The final survival rate of males at 5% was significantly decreased, with a rate of 60% versus 78% in controls. The absolute kidney weights were decreased in male and female animals at the high dose; however, there was no significant histopathological evidence of neoplastic or non-neoplastic lesions attributable to treatment in any organ or tissue, except for a decreased incidence of mammary adenomas in females and a reduced severity of chronic nephropathy in males. The authors concluded that stevioside was not carcinogenic in Fischer 344 rats under these experimental conditions. Overall, oral administration of stevioside at a dietary concentration of 2.5% to rats for two years, equal to 970 and 1,100 mg/kg bw per day in males and females, respectively, had no significant effect. EFSA: Body weight gains were slightly depressed, in line with the dose of stevioside with mean depression rates for males and females during the study being, respectively, 2.3% and 2.4% in the 2.5% group, and 4.4% and 9.2% in the 5% group, in comparison to the control groups. No statistically significant difference in mean survival times were observed among the groups during the treatment period but the final survival rate for the 5% treated males was statistically significantly lower than that of the controls. Hematological parameters examined in week 108 did not reveal any statistically significant differences between the stevioside-treated groups and the control group in either sex. Absolute kidney weights were statistically significantly decreased in the 5% group of both sexes, while absolute left ovary weights were statistically significantly decreased, and relative brain weights were statistically significantly increased in the 5% group females compared to controls. There were no significant differences between the stevioside-treated and control groups of either sex in the incidences of any non-neoplastic lesions but the severity of chronic nephropathy was statistically significantly lower in 2.5% and 5% treated males compared to the controls. No statistically significant differences in the incidences of neoplastic changes, with the exception of a statistically significantly decreased incidence of mammary adenomas in both groups of treated females were reported compared to controls. In males, tumors of the testes were the most frequent, followed by tumors of the thyroid, adrenal glands, hematopoietic system, mammary glands and pituitary. In females, tumors of the pituitary, hematopoietic system, uterus and mammary glands were common. The Panel notes that the NOAEL is 2.5% of stevioside in the diet, equal to 967 and 1,120 mg stevioside/kg bw/day in males and females, respectively. </t>
  </si>
  <si>
    <t>Toyoda et al., 1997</t>
  </si>
  <si>
    <t>Toyoda, K., Matsui, H., Shoda, T., Uneyama, C., Takada, K., &amp; Takahashi, M. (1997). Assessment of the carcinogenicity of stevioside in F344 rats. Food and Chemical Toxicology, 35(6), 597-603. Also available from JECFA (1999) Sweetening agent: Stevioside (WHO Food Additives Series 42) at https://www.inchem.org/documents/jecfa/jecmono/v042je07.htm and EFSA (2010) Scientific Opinion on the safety of steviol glycosides for the proposed uses as a food additive1EFSA Panel on Food Additives and Nutrient Sources added to Food (ANS) at https://efsa.onlinelibrary.wiley.com/doi/epdf/10.2903/j.efsa.2010.1537</t>
  </si>
  <si>
    <t>108-05-4</t>
  </si>
  <si>
    <t>Vinyl acetate</t>
  </si>
  <si>
    <t>Ethenyl acetate; Acetic acid ethenyl ester; Acetic acid vinyl ester</t>
  </si>
  <si>
    <t>CC(=O)OC=C</t>
  </si>
  <si>
    <t>0, 400, 2000, or 10,000 ppm, equal to 0, 21, 98, or 442 mg/kg bw/day for males and 0, 31, 146, or 576 mg/kg bw/day for females</t>
  </si>
  <si>
    <t xml:space="preserve">In the 10,000 ppm group, two male rats died of oral cavity tumors in the 97th and 100th week but there was no statistical difference in the survival rate at the end of the 2 year administration period between any VA-administered groups and the controls. As a clinical sign, an oral cavity nodule appeared in a 400 ppm female after the 87th week. Body weights of the 10,000 ppm males and females measured at the end of the 2 year period were significantly lower by 8 and 10%, respectively, than those of the controls. No difference in food consumption was noted. Water consumption of the 10,000 ppm males and females decreased by 15% and 18%, respectively, compared to the corresponding controls throughout the experimental period. Statistically significant changes in the absolute and relative organ weights were observed in several organs of the 10,000 ppm-exposed males and females, but these changes were not associated with histopathological changes. Hematology, blood chemistry, and urinalysis were all unremarkable. Squamous cell carcinomas and squamous cell papillomas were observed in the oral cavity and the esophagus. In males, squamous cell carcinomas and papillomas were seen in the oral cavity of five and two 10,000 ppm males, respectively. The incidence of oral cavity squamous cell carcinomas in the 10,000 ppm males was significantly higher than that in the control group, and increased in a VA treatment-related manner. In females, squamous cell carcinomas were observed in the oral cavity of 3 rats and in the eosphagus of 1 rat in teh 10,000 ppm group, and the incidence of oral cavity and esophagus squamous cell carcinomas exceeded the range of the historical control data. One oral cavity squamous cell carcinoma was also seen in the 2,000 ppm group and one in the 400 ppm female group. All the squamous cell carcinomas except two had endophytic growth which was characterized by proliferative invasion of the tumor tissue inward into the subepithelial tissue. Of these endophytic carcinomas, 2 oral cavity carcinomas in the 10,000 ppm males and 1 oral cavity and esophagus carcinoma each in the 10,000 ppm females had invasion of the tumor tissue into the muscle layer, indicative of severe malignancy. Pre-neoplastic lesions were also noted in the stratified squamous epithelium of the upper digestive tract. All the pre-neoplastic lesions occured in the 10,000 ppm group. ECHA: The no adverse effect level for systemic toxicity is considered to be 2000 ppm for males and females, equal to 98 and 146 mg/kg/day respectively. </t>
  </si>
  <si>
    <t>Umeda et al., 2004</t>
  </si>
  <si>
    <t>Umeda, Y., Matsumoto, M., Yamazaki, K., Ohnishi, M., Arito, H., Nagano, K., ... &amp; Matsushima, T. (2004). Carcinogenicity and chronic toxicity in mice and rats administered vinyl acetate monomer in drinking water. Journal of occupational health, 46(2), 87-99. Also available from ECHA at https://echa.europa.eu/registration-dossier/-/registered-dossier/15530/7/6/2/?documentUUID=718d9946-0b04-4dac-98c6-7078e6e3b38d</t>
  </si>
  <si>
    <t>629-11-8</t>
  </si>
  <si>
    <t>1,6-Hexanediol</t>
  </si>
  <si>
    <t>Hexane-1,6-diol; Hexamethylene glycol; 1,6-Dihydroxyhexane</t>
  </si>
  <si>
    <t>OCCCCCCO</t>
  </si>
  <si>
    <t xml:space="preserve">0, 100, 400, or 1,000 mg/kg bw/day. Males were dosed for 91 days and females were dosed for 92 days. </t>
  </si>
  <si>
    <t>No animal died prematurely in the present study. In male animals given 1,000 mg/kg bw/day, mean body weight was significantly decreased (up to -10.5%) on study days 77, 84 and 91 compared to the control group. Mean body weight change of males given 1,000 mg/kg bw/day was also significantly lower on study days 56, 63, 70, 77, 84 and 91 (up to -18.7%). These findings were assessed as being related to treatment. No changes in body weight parameters were observed for male animals given 100 or 400 mg/kg bw/day; the same was true for female animals of all treatment groups. During numerous time intervals, food consumption values of male animals given 100 and 1,000 mg/kg bw/day differed from control values. This finding was assumed to be related to spilling of food by animals of these test groups during the study, irrespective of the dose. In absence of corroborative body weight effects, the alterations of food consumption were considered incidental. Water consumption was not affected. No treatment-related changes among hematological parameters were observed. No treatment-related changes among clinical chemistry parameters were observed. No treatment-related, adverse changes among urinalysis parameters were observed. At 400 and 1,000 mg/kg bw/day, the relative weight of the adrenal glands were significantly increased in males. At 1,000 mg/kg bw/day, the relative weights of the brain, epididymides, and testes were significantly increased. In females, at the top dose, the relative spleen weight was significantly decreased. In the absence of histopathological correlates, these findings were considered non-adverse. Gross pathology revealed one or few erosion/ulcers in the glandular stomach of one male at 400 mg/kg bw/day and two males at 1,000 mg/kg bw/day. All other findings occurred individually. They were considered to be incidental or spontaneous in origin and without any relation to treatment. No test substance-related effects on estrous cycle length and the number of cycles were obtained. Similarly, in males, concerning the motility of the sperms and the incidence of abnormal sperms in the cauda epididymidis as well as the sperm head counts in the testis and in the cauda epididymidis, no treatment-related effects were observed. The NOAEL was considered to be 400 mg/kg bw/day for males due to reduced body weight at 1,000 mg/kg bw/day. In females, the NOAEL was 1,000 mg/kg bw/day in the absence of toxicologically significant, adverse effects. CIR: The NOAEL was 400 mg/kg/day in males and 1,000 mg/kg/day in females. No mortality was noted. There was a treatment-related decrease with 1,000 mg/kg/day in males only in mean body weight (-10.5%) and mean body weight change (-18.7%). No treatment-related effects were reported for food/water consumption, ophthalmoscopic exam, hematology, clinical chemistry, histopathology, estrous cycle, sperm parameters, or gross pathology. Non-adverse treatment-related effects included decreased urine volume and pH and increased specific gravity in males at 1,000 mg/kg/day, a non-adverse treatment related decrease in grip strength of hindlimbs in males at the top dose, statistically significant increases (compared to controls) in absolute (males 400 mg/kg/day) and relative (males 400 and 1000 mg/kg/day) adrenal gland weight, as well as statistically significant increases in relative brain, epididymides, and testes weights at 1,000 mg/kg/day in males. There were also statistically significant decreases in absolute weights of heart, seminal vesicle, and the spleen in males at 1,000 mg/kg/day and in absolute and relative spleen weight in females at 1,000 mg/kg/day.</t>
  </si>
  <si>
    <t>Unknown, 2014. Available from ECHA at https://echa.europa.eu/sl/registration-dossier/-/registered-dossier/15109/7/6/2/?documentUUID=0298a99a-9463-4246-bb35-582a1b0d0143 Also available from CIR (2017) Safety Assessment of Alkane Diols as Used in Cosmetics at http://www.cir-safety.org/sites/default/files/aldiol092017revTR.pdf</t>
  </si>
  <si>
    <t>60-18-4</t>
  </si>
  <si>
    <t>L-Tyrosine</t>
  </si>
  <si>
    <t>Tyrosine; (S)-Tyrosine; p-Tyrosine; (2S)-2-amino-3-(4-hydroxyphenyl)propanoic acid</t>
  </si>
  <si>
    <t>C9H11NO3</t>
  </si>
  <si>
    <t>N[C@@H](CC1=CC=C(O)C=C1)C(O)=O</t>
  </si>
  <si>
    <t>0, 200, 600, or 2,000 mg/kg bw/day</t>
  </si>
  <si>
    <t>Original authors: There were no deaths during the administration period in any of the study groups. Crust formation was seen in the neck in one or two rats in all groups including the control group and was not considered to be treatment-related because a similar finding was also seen in the control group and its incidence did not increase in a dose-dependent manner. Loss of fur in the forelimb that was bilaterally seen in one or two rats in the L-tyrosine treated groups, was considered to be incidental because this finding is historically quite common. There were no significant differences in body weight between the L-tyrosine groups and the control group. Food and water consumption was unaffected. No L-tyrosine-related ophthalmic signs were noted on Day 86 of the examination. Urinalysis showed an increasing tendency of urinary protein in males at 2,000 mg/kg bw/day. A significant increase of RBC was noted in males at 2,000 mg/kg bw/day. Decreased reticulocyte counts in females at 600 mg/kg bw/day group was considered to be incidental because of a lack of dose-dependency. Significant increases, or a tendency thereof, in ALT, AST, triglycerides, total cholesterol, phospholipids, potassium ion, calcium, total protein, and a1 globulin, were noted in males and females at 2,000 mg/kg bw/day. Decreases of LDH and CPK observed in females at 200 and 600 mg/kg bw/day were considered to be incidental because of a lack of dose-dependency. Significant increases, or a tendency thereof, were found in absolute and relative weights of liver and kidneys in males and females at 2,000 mg/kg bw/day. Decreased absolute adrenal weight (right side) was noted in females at 600 and 2,000 mg/kg bw/day but was considered to be incidental because it was seen unilaterally, was not associated with a change in relative adrenal weight, and individual weight was within the range of variation in the control group (control, 25-46 mg; 600 mg/kg bw/day, 26-38 mg; 2,000 mg/kg bw/day, 26-35 mg). No L-tyrosine-related gross findings were observed at the necropsy; however, microscopic findings considered to be L-tyrosine-related were found in the stomach, liver, and kidneys. In the stomach, edema of the cornified layer at the limiting ridge (minimal to slight) was seen in 2 females at 600 mg/kg bw/day and in 3 males and 4 females at 2,000 mg/kg bw/day. Edema of the cornified layer at the forestomach (minimal) was seen in one female at 2,000 mg/kg bw/day. This change is often considered to be induced by exposure to high concentrations of test materials that may cause mucosal irritation; therefore, edema of the cornified layer at the limiting ridge or forestomach may be attributable to local irritation by L-tyrosine. In the liver, centrilobular hypertrophy of hepatocytes (minimal) was seen in 2 males and 2 females at 2,000 mg/kg bw/day. In the kidneys, diffusely increased hyaline droplets were seen in the proximal tubules (minimal to moderate) in 9 males at 2,000 mg/kg bw/day with higher grade and incidence than in the control. Other findings observed in the L-tyrosine treated groups were considered to be those found in historical controls or incidental because of its low incidence and/or characteristics. The NOAEL of L-tyrosine in this 13-week repeated dose toxicity study was considered to be 600 for males and 200 mg/kg bw/day for females. ECHA: No deaths occurred during the administration period in any of the study groups. No L-tyrosine-related changes were observed in clinical signs, body weight, food and water consumption, ophthalmology or necropsy. Some L-tyrosine-related changes were observed. In the stomach, edema of the cornified layer was seen at the limiting ridge or forestomach (minimal to slight) in females at 600 mg/kg bw/day and in both sexes at 2,000 mg/kg bw/day. This change is often related to mucosal irritation and might be a local irritant effect of L-tyrosine. In the liver, significant increases, or a tendency thereof, in absolute and relative weights and minimal hypertrophy of centrilobular hepatocytes were seen in both sexes at 2,000 mg/kg bw/day. These changes were accompanied by significant increases, or a tendency thereof, in ALT and AST in both sexes at 2,000 mg/kg bw/day. Although the centrilobular hypertrophy of hepatocytes was assessed as minimal, the hepatic change was accompanied by slight increases in ALT and AST, these histological changes were considered as signs of mild hepatic toxicity. In addition, significant increases were noted in triglycerides, total cholesterol and phospholipids in both sexes at 2,000 mg/kg bw/day. Regarding the kidney morphology and function, increase in hyaline droplets in the proximal tubules and increased tendency of urinary protein were seen in males at 2,000 mg/kg bw/day. Hyaline droplets are usually observed in the proximal tubules in male rats, but in this experiment, the histological changes occurred in higher grades and incidences in 2,000 mg/kg bw/day male group than in the control group. The hyaline droplets found in the proximal tubule is thought to indicate accumulation of protein reabsorbed from the primitive urine, and thus, we considered the increased tendency of urinary protein to be related to this histopathological finding. These changes were observed only in males, on the other hand, increases in absolute and relative kidney weights were observed in both sexes at 2,000 mg/kg bw/day. The relationship between kidney weight and hyaline droplets in the proximal tubule or urinary protein remained unclear. Additionally, significant increases, or tendency thereof, in potassium ion, calcium, total protein, and a1 globulin were seen in both sexes at 2,000 mg/kg bw/day. Although the precise mechanisms were unclear, we could not deny the relation between these biochemical changes and histopathological findings in the liver and/or kidney. The increased RBC in males at 2,000 mg/kg bw/day was not considered toxicologically significant due to the lack of changes in other RBC parameters and compound-related histopathologic findings in the bone mallow and spleen. Cataract formation was not observed in this study at any dose level. The NOAEL was considered to be 600 for males and 200 mg/kg bw/day for females. Norwegian Scientific Committee for Food Safety: There were no deaths during the administration period in any of the groups, nor any differences between groups in body weights, food and water consumption and no tyrosine-related ophthalmic signs were noted. A significant increase in red blood cells was noted in males at 2,000 mg/kg bw/day. Significant increases, or a tendency thereof, in alanine aminotransferase, aspartate aminotransferase, triglycerides, total cholesterol, phospholipids, potassium ion, calcium, total protein, and alpha-1 globulin, were noted in males and females at 2,000 mg/kg bw/day. Significant increases, or a tendency thereof, were found in absolute and relative weights of liver and kidneys in males and females at 2,000 mg/kg bw/day. Thus 2,000 mg/kg bw/day represents the LOAEL. The authors considered that the NOAEL of L-tyrosine was 600 mg/kg bw/day for males and 200 mg/kg bw/day for females. The authors' conclusion to distinguish NOAELs according to sex was based on the presence of oedema in the limiting ridge of the stomach in 2/10 female rats given 600 mg/kg bw/day of L-tyrosine. The anatomical structure "limiting ridge" is to the best of VKM’s knowledge not identifiable in humans. The extent of oedema appears quite small and it is unclear what effect this small oedema may have on the rat well-being, and whether it poses any adverse effects at all. It was only in 20% of the female rats that this adverse effect was noted. In all male rats and 80% of female rats, no adverse effects were noted at the dose of 600 mg/kg bw per day. For the purpose of this risk assessment, VKM therefore finds that the appropriate NOAEL for both genders is 600 mg/kg bw/day.</t>
  </si>
  <si>
    <t>Shibui et al., 2016</t>
  </si>
  <si>
    <t>Shibui, Y., Manabe, Y., Kodama, T., &amp; Gonsho, A. (2016). 13-week repeated dose toxicity study of l-tyrosine in rats by daily oral administration. Food and Chemical Toxicology, 87, 55-64. Also available from ECHA at https://echa.europa.eu/sl/registration-dossier/-/registered-dossier/24422/7/6/2 and Norwegian Scientific Committee for Food Safety (2016) Risk assessment of "other substances" – L-tyrosine. Opinion of the Panel on Nutrition, Dietetic Products, Novel Food and Allergy of the Norwegian Scientific Committee for Food Safety at https://vkm.no/download/18.645b840415d03a2fe8f25cb4/1502802270055/Risk%20assessment%20of%20%22other%20substances%22%20%E2%80%93%20L-tyrosine.pdf</t>
  </si>
  <si>
    <t>112-84-5</t>
  </si>
  <si>
    <t>Erucamide</t>
  </si>
  <si>
    <t>(Z)-Docos-13-enamide</t>
  </si>
  <si>
    <t>C22H43NO</t>
  </si>
  <si>
    <t>CCCCCCCCC=CCCCCCCCCCCCC(=O)N</t>
  </si>
  <si>
    <t>Unknown, 2015. Available from ECHA at https://echa.europa.eu/registration-dossier/-/registered-dossier/14899/7/6/2</t>
  </si>
  <si>
    <t>111-01-3</t>
  </si>
  <si>
    <t>Squalane</t>
  </si>
  <si>
    <t>2,6,10,15,19,23-Hexamethyltetracosane; Perhydrosqualene; Dodecahydrosqualene</t>
  </si>
  <si>
    <t>C30H62</t>
  </si>
  <si>
    <t>CC(C)CCCC(C)CCCC(C)CCCCC(C)CCCC(C)CCCC(C)C</t>
  </si>
  <si>
    <t>0, 400, or 1200 mg/kg bw/day</t>
  </si>
  <si>
    <t xml:space="preserve">The relative liver weight of males was statistically significantly higher than that of the controls (28.8 vs 24.9). In high dose males, irregularly shaped vacuoles were observed in hepatocytes. The authors stated that "no appreciable toxic signs were observed in biochemical tests and hepatic functional tests for squalane groups. Therefore, squalane accumulating in the liver did not seem to disturb the hepatic physiological functions. ... The present studies on subacute toxicity tests suggested that squalane did not give any significant toxic effects on dogs as well as rats. Note: In rats, in a reproductive/developmental study, the NOAEL was 1000 mg/kg bw/day, the highest dose tested (ECHA). </t>
  </si>
  <si>
    <t>Kamimura et al., 1989</t>
  </si>
  <si>
    <t>Kamimura H, Koga N, Oguri K, Yoshimura H, Inoue H, Sato K, Ohkubo M. [Studies on distribution, excretion and subacute toxicity of squalane in dogs]. Fukuoka Igaku Zasshi. 1989 May;80(5):269-80. Japanese. PMID: 2744688.</t>
  </si>
  <si>
    <t>3710-30-3</t>
  </si>
  <si>
    <t>1,7-Octadiene</t>
  </si>
  <si>
    <t>Octa-1,7-diene; alpha,omega-Octadiene</t>
  </si>
  <si>
    <t>C8H14</t>
  </si>
  <si>
    <t>C=CCCCCC=C</t>
  </si>
  <si>
    <t xml:space="preserve">A few statistically significant changes in comparison to the control animals were noted for forelimb and hindlimb grip strength in test week 13. However, all changes are considered to be coincidental effects; the slight change in comparison to the control group is within the normal range of biological variation and is considered to be without toxicological relevance and thus not to be related to the test item. No mortality was observed. Body weight was unaffected. In all dose groups, the food consumption was statistically significantly increased compared to the control group in various test weeks. However, all changes are considered coincidental as the slight differences to the control are in the normal range of biological variation. The drinking water consumption of the male animals treated with 1,000 mg/kg bw/day was constantly and always statistically significantly increased by up to 39% compared to the control group in test weeks 1 to 13. This effect is considered to be test item related. Occasionally, statistically significant differences in hematological parameters compared to the control group were noted on test day 91; however, they are not considered to be test item-related because changes were only slight and within the normal range of biological variation, and/or changes were not dependent on dose. The plasma levels of total cholesterol and of triglycerides were increased in the male and female animals treated with 1,000 mg/kg bw/day compared to the control group. These changes are considered to be test item related. Upon urinalysis, the relative urine volume of the male animals appeared to be increased by 82% at the mid-dose group and by 92% at the high-dose group compared to the control group on test day 91 (statistically significant at p ≤ 0.01). However, these apparent increases are due to the very low value of only 10.52 mL/kg bw/24 h observed for the control group and are considered not test item related. Furthermore, the slight increase by 6% (statistically significant at p ≤ 0.05) noted for the pH value of the urine of the female high-dose animals compared to the control group is considered as coincidental and not test item-related. At the high dose of 1,000 mg/kg bw/day, statistically significantly (at p ≤ 0.01) increased relative and absolute kidney weights were noted for male and female animals, which can be correlated with the histopathological findings of chronic progressive nephropathy and tubule hypertrophy in the high-dose group. Further, the relative and absolute liver weights were slightly increased by up 26% at the high dose, the males (statistical significance at p ≤ 0.05 or p ≤ 0.01) being more affected than the females (no statistical significance). The increased kidney and liver weights are considered to be test item related. No gross pathological findings were noted. For the high dose animals, significant histopathological changes were observed for the kidney (chronic progressive nephropathy, tubule hypertrophy) and the stomach (non-glandular: hyperkeratosis, squamous cell hyperplasia), being slightly more severe in the male animals compared to the female animals. No corresponding findings were noted for the kidneys and the stomach of the animals of the low- and mid-dose groups. These kinds of histopathological changes were either generally reversible (hyperplasia and hyperkeratosis) after discontinuation of dosing or were a male rat-specific spontaneous age-related disease that may be exacerbated by chemicals or a rodent disease of no relevance for extrapolation in human risk assessment. The NOAEL was considered to be 300 mg/kg bw/day based on increased water consumption and adverse changes in clinical biochemistry values and organ weights. </t>
  </si>
  <si>
    <t>Unknown, 2016. Available from ECHA at https://echa.europa.eu/de/registration-dossier/-/registered-dossier/5738/7/6/2</t>
  </si>
  <si>
    <t>82199-12-0</t>
  </si>
  <si>
    <t>C.I. Pigment Yellow 194</t>
  </si>
  <si>
    <t>Butanamide, N-(2,3-dihydro-2-oxo-1H-benzimidazol-5-yl)-2-(2-(2-methoxyphenyl)diazenyl)-3-oxo-; 2-[(2-methoxyphenyl)diazenyl]-3-oxo-N-(2-oxo-1,3-dihydrobenzimidazol-5-yl)butanamide</t>
  </si>
  <si>
    <t>C18H17N5O4</t>
  </si>
  <si>
    <t xml:space="preserve">CC(=O)C(C(=O)NC1=CC2=C(C=C1)NC(=O)N2)N=NC3=CC=CC=C3OC  </t>
  </si>
  <si>
    <t>1N,2N,3N,4N,6N,7N,9N,10Y,11N,12N,13N,15N,16N,17Y,19N,20dY,21N,22N,47gY</t>
  </si>
  <si>
    <t>0, 111, 333, or 1,000 mg/kg bw/day daily for 90 days followed by a 28 day recovery period to evaluate reversibility of any effects</t>
  </si>
  <si>
    <t>Yellowish color fecal matter was observed at all the tested doses in both sexes. This could be due to physical nature of the test item. There were no mortality observed at any of the doses tested in either sex. Ophthalmological examination did not reveal any ocular abnormalities. No treatment-related neurological abnormalities/dysfunctions were observed at all the doses tested. Treatment did not affect body weight at all the tested doses in either sex. Treatment did not affect food consumption at all the tested doses in either sex. There were no test item related alterations observed at any of the tested dose levels in either sex regarding hematology, clinical chemistry, or urinalysis. Thyroid hormone profile (TSH, T4 and T3) was not affected in both sexes across the treated groups when compared to the concurrent vehicle control group. No significant changes in terminal fasting body weights and organ weights attributed to test item were observed at any of the tested dose levels in either sex. There were no test item-related changes in any of the sperm parameters. Yellow colored intestinal contents (ileum/cecum/colon/rectum) were observed in males and/or females at 333 mg/kg/day and 1,000 mg/kg/day at gross pathology. The gross finding was attributed to yellow color (physical appearance) of the test item. On the contrary, the intestinal contents were normal (comparable to vehicle control) in 111 mg/kg/day males/females. This difference was likely attributed to reduction in total quantity of the administered test item as compared to the 333 mg/kg/day or 1,000 mg/kg/day groups. The yellowish intestinal content was not a feature in recovery rats. There were no test item-related microscopic changes at any of the doses tested in either sex. The qualitative assessment of stages of spermatogenesis and evaluation of interstitial testicular structures did not show any remarkable alterations at the highest dose tested. As there were no treatment-related adverse effects observed up to the highest dose, the NOAEL for systemic toxicity of the test item was considered to be 1,000 mg/kg bw/day.</t>
  </si>
  <si>
    <t>Unknown, 2021. Available from ECHA at https://chem.echa.europa.eu/100.072.628/dossier-view/563ed677-9ed7-4bd9-aa2e-c673669f7318/8baa3cc7-8112-463a-a3a0-889410d5af75_de54e659-a84a-4ad3-bed5-bbbc61cdd87b?searchText=82199-12-0</t>
  </si>
  <si>
    <t>56-89-3</t>
  </si>
  <si>
    <t>L-Cystine (oxidized)</t>
  </si>
  <si>
    <t>Cystine; L-Cystin; L-Dicysteine; (2R)-2-amino-3-[[(2R)-2-amino-2-carboxyethyl]disulfanyl]propanoic acid</t>
  </si>
  <si>
    <t>C6H12N2O4S2</t>
  </si>
  <si>
    <t>C([C@@H](C(=O)O)N)SSC[C@@H](C(=O)O)N</t>
  </si>
  <si>
    <t>0, 100, 300, 600, or 3,000 mg/kg bw/day</t>
  </si>
  <si>
    <t xml:space="preserve">ECHA: In the cystine 3,000 mg/kg groups, a reduction in food intake and a suppression in body weight increase were seen, and three males and three females died. A decrease in the hemoglobin quantity was seen in the 3,000 mg/kg groups. The platelet count decreased, slightly in the female 300 and 600 mg/kg groups, but since no relation to the dosage was particularly seen, this is not thought to be due to the cystine. No change was found in the cystine 600 mg/kg and lower groups. An increase in GOT, GPT, ALP, and total cholesterol as well as a decrease in the glucose were found in the 3,000 mg/kg groups with cystine administration, and these are conjectured to result from a disorder in the liver. While changes in the weight were found in the lungs, kidneys, spleen, and pituitary gland in the cystine groups, no histopathological abnormalities whatsoever were found to correspond to any of the weight fluctuations. In general, histopathological findings were said to show that excessive administration of cystine results in a disruption of the cellular metabolic equilibrium, vacuolation and lipidization of the hepatic cells, and lipidization and atrophy and vacuolation of the kidneys. In the experiment, the weight of the liver increased in the cystine 3,000 mg/kg groups, and fibrosis of the Glisson`s sheath periphery was found in more than half of the animals. Vacuolation of the congested portion and an eosinophilic necrotic focus were observed in the animals that died during the experiment. These findings are consistent with the blood tests and autopsies. The NOAEL was considered to be 600 mg/kg for male and female rats. VKM: The NOAEL was considered to be 600 mg/kg bw/day. NICNAS: At 3,000 mg/kg bw/day, decreased spontaneous activity from day 5, reduced food intake and body weight gain, as well as deaths (6 animals, 3/sex) starting from day 32 were observed. Congestion and hemosiderin (iron-storage pigment) deposition in the spleen, congestion of cortex and medulla of the kidneys, vacuolation and focal eosinophilic necrosis were found in nearly all decedents. Adverse effects in surviving animals included decreased glucose and hemoglobin, increased liver enzymes, liver weight, and total cholesterol. Histological findings included bleeding and congestion of intestine, liver (6/7 males and 2/7 females) and kidneys (2/7 males and 4/7 females), and fibrosis of Glisson’s sheath periphery in the liver (more than half of the animals). In male rats, absolute and relative weights of the spleen increased at ≥600 mg/kg bw/day. In female rats, liver congestion (2/10 animals) and urea nitrogen decreased at ≥600 mg/kg bw/day, and relative weight of the lungs and sodium increased at ≥300 mg/kg bw/day. The no observed effect level (NOEL) was considered to be 100 mg/kg bw/day. </t>
  </si>
  <si>
    <t>Kawai et al., 1978</t>
  </si>
  <si>
    <t xml:space="preserve">Kawai, Y., Okai, M., Takeshita, S., Tomita, M., Nakagawa, H., Yoshinaka, T., Kawahara, I., Kawai, H., 1978. Acute and subacute toxicity of cystenosine, inosine and cystine in rats. Oyo Yakuri Pharmacometrics 15(2), 199-221. [In Japanese] Also available from ECHA at https://chem.echa.europa.eu/100.000.270/dossier-view/9e297086-e9d5-4833-85e6-4b4c60c25098/IUC5-b56a956e-5562-492f-8e30-bd0a88951368_12123292-1520-422e-b6e7-e964da97656c?searchText=56-89-3 and VKM (2015) Risk assessment of “other substances” - L-cysteine and L-cystine. Opinion of the Panel on Nutrition, Dietetic Products, Novel Food and Allergy of the Norwegian Scientific Committee for Food Safety at https://vkm.no/download/18.645b840415d03a2fe8f26083/1502799604126/Risk%20assessment%20of%20%E2%80%9Cother%20substances%E2%80%9D-%20L-cysteine%20and%20L-cystine.pdf and NICNAS (2019) Cysteine and its salts: Human health tier II assessment at https://www.industrialchemicals.gov.au/sites/default/files/Cysteine%20and%20its%20salts_Human%20health%20tier%20II%20assessment.pdf </t>
  </si>
  <si>
    <t xml:space="preserve">
12236-62-3</t>
  </si>
  <si>
    <t>C.I. Pigment Orange 36</t>
  </si>
  <si>
    <t>2-[(4-Chloro-2-nitrophenyl)azo]-N-(2,3-dihydro-2-oxo-1H-benzimidazol-5-yl)-3-oxobutyramide; Permanent Orange HL; 2-[(4-chloro-2-nitrophenyl)diazenyl]-3-oxo-N-(2-oxo-1,3-dihydrobenzimidazol-5-yl)butanamide</t>
  </si>
  <si>
    <t>C17H13ClN6O5</t>
  </si>
  <si>
    <t xml:space="preserve">CC(=O)C(C(=O)NC1=CC2=C(C=C1)NC(=O)N2)N=NC3=C(C=C(C=C3)Cl)[N+](=O)[O-]  </t>
  </si>
  <si>
    <t xml:space="preserve">0, 111, 333, or 1,000 mg/kg bw/day daily for 90 days followed by a 28 day recovery period to evaluate reversibility of any effects. </t>
  </si>
  <si>
    <t xml:space="preserve">Orange color fecal matter (light to dark) were observed at all the tested doses in both sexes. This could be due to physical nature of the test item. There were no mortality observed at any of the doses tested in both sexes. Ophthalmological examination did not reveal any ocular abnormalities. No treatment-related neurological abnormalities/dysfunctions were observed at all the doses tested. Treatment did not affect body weight at all the tested doses in either sex. Treatment did not affect food consumption at all the tested doses in either sex. There were no test item related alterations observed at any of the tested dose levels in either sex in hematology, coagulation, clinical chemistry, and urine parameters. Thyroid hormone profile (TSH, T4 and T3) was not affected in both sexes across the treated groups when compared to the concurrent vehicle control group. No significant changes in terminal fasting body weights and organ weights attributed to test item were observed at any of the tested dose levels in either sex. There were no test item-related changes in any of the sperm parameters. There were no test item-related gross pathological changes observed in both sexes. Orange coloration of intestinal contents (ileum, cecum, colon and rectum) observed in both sexes at all doses at the end of treatment period was attributed to the test item color. There were no test item-related microscopic lesions in any evaluated organs or tissues of male and female rats at the end of treatment period at tested dose levels. As there were no treatment-related adverse effects observed up to the highest dose, the NOAEL for systemic toxicity of the test item is considered to be 1,000 mg/kg/day. </t>
  </si>
  <si>
    <t>Unknown, 2021. Available from ECHA at https://chem.echa.europa.eu/100.032.227/dossier-view/436dbf92-d953-4365-b283-e8b337ad9f2d/ea1cb6d2-048f-4aff-a54f-cee1daf56e11_58ddc085-66c6-47d9-8d37-a8245b886fae?searchText=12236-62-3</t>
  </si>
  <si>
    <t>100402-60-6</t>
  </si>
  <si>
    <t>d-Glucose, ether with glycerol</t>
  </si>
  <si>
    <t>Propane-1,2,3-triol;(2R,3S,4R,5R)-3,4,5,6-tetrahydroxy-2-[(2R,3S,4R,5R)-3,4,5,6-tetrahydroxy-1-oxohexan-2-yl]oxyhexanal</t>
  </si>
  <si>
    <t>C15H30O14</t>
  </si>
  <si>
    <t>OCC(O)CO.OC[C@@H](O)[C@@H](O)[C@H](O)[C@@H](O[C@@H](C=O)[C@@H](O)[C@H](O)[C@H](O)CO)C=O</t>
  </si>
  <si>
    <t>Glycerol:1dY(class I). Sugar ether: 1eY(class I)</t>
  </si>
  <si>
    <t>Sprague-Dawley [CD/Crl:CD (SD)]</t>
  </si>
  <si>
    <t>No test item-related effects on behaviour, body weight, food and drinking water consumption, ophthalmological, or hematological effects were noted at any dose level. No test item-related changes were noted on the biochemical parameters of male and female animals treated with 100 or 300 mg/kg b.w./day or of the female animals at 1000 mg/kg b.w./day of the test item. The following test item-related changes were noted for the male rats at 1000 mg/kg b.w./day test item compared to the control: males: bilirubin, total: - 21 %. This is regarded as an isolated finding without any correlation to other haematological parameters. Urinalysis was unremarkable. No test item-related changes were noted for the relative and absolute organ weights of male and female animals treated with 100 or 300 mg/kg b.w. or for the male rats at 1000 mg/kg b.w./day of the test item. Slightly increased relative and absolute uterus weights (by 23%, statistically not significant) were noted for the high dosed female animals treated with 1000 mg/kg b.w of the test item. These findings are considered to be test item-related but not significant. Gross pathology was unremarkable. A minimal to moderate degree (10/10 male animals) and a minimal to mild degree (10/10 female animals) of swollen gastric chief cells were noted in the pars glandularis of the stomach of the animals treated with 1000 mg/kg b.w./day of the test item. However, a minimal to mild degree of swollen gastric chief cells was also noted in 8/10 male animals and 7/10 female animals of the control. The severity of this finding was distinctly increased for the male animals treated with 1000 mg/kg b.w./day of the test item compared to the control group. Therefore, this finding is regarded to be test item-related. All further findings recorded in this study are commonly encountered in rats of this strain and age. Type, incidence, and severity of the lesions recorded were not increased in the treated animals as compared to the control animals. The NOEL was considered to be 300 mg/kg bw/day but the NOAEL was 1000 mg/kg bw for both sexes.</t>
  </si>
  <si>
    <t>Unknown, 2008</t>
  </si>
  <si>
    <t>Unknown, 2008. Available from ECHA at https://echa.europa.eu/mt/registration-dossier/-/registered-dossier/11721/7/6/2/?documentUUID=542ba753-5be2-49b2-bb63-0afac922258d</t>
  </si>
  <si>
    <t>111-55-7</t>
  </si>
  <si>
    <t>1,2-Ethanediol diacetate</t>
  </si>
  <si>
    <t>Ethylene glycol diacetate; 1,2-Diacetoxyethane; Glycol diacetate; Ethylene diacetate; 2-acetyloxyethyl acetate</t>
  </si>
  <si>
    <t>CC(=O)OCCOC(C)=O</t>
  </si>
  <si>
    <t>Wistar [HanTac: WH]</t>
  </si>
  <si>
    <t xml:space="preserve">There were no treatment related clinical signs and mortalities observed at any of the doses tested in both sexes. The mean body weights were not significantly different from the vehicle control group at all the tested doses in both sexes during the treatment and recovery period. Significantly higher body weight gain was observed during days 71 - 77 in 100 mg/ kg bwt/day dose group males. In females, significantly higher body weight gain during days 29 - 36 and lower body weight gain during days 22 - 29 was observed at 300 mg/kg bw/day. Significantly higher body weight gain during days 1 - 8, absolute weight gain during days 1-90 at 1000 mg/kg bw/day and significantly lower absolute weight gain during days 90 - 97 in the 1000 mg/kg bw/day recovery group was observed. The above significant differences were considered toxicologically not relevant as the mean body weights were comparable to vehicle control. Sporadic incidences of significantly lower and higher food consumption were observed. As the mean body weights were not altered by the treatment, the significant differences were not considered toxicologically relevant. There were no abnormalities in the eyes of the experimental rats detected. There were no test item-related changes observed in the haematology parameters. All adverse effects of statistical significance observed in haematology parameters were considered incidental in nature, as the changes were of minimal magnitude and/or not dose related. The test item-related increase in blood urea nitrogen (BUN) was observed in 1000 mg/kg bw/day males at the end of treatment (43%) and it persisted till the end of recovery period (39%). All other differences observed in biochemical parameters between vehicle control and treatment groups, including the changes that reached statistical significance were considered as incidental due to lack of dose relation and/or the changes were of minimal magnitude. The individual animal values were within the range of normal biological variation. No test item-related changes were observed in any of the urine parameters analysed. Open field arena observations did not reveal any treatment-related effects for treated animals when compared to controls. There were no treatment related changes in functional performance, motor activity and sensory reactivity. In male animals treated at 1000 mg/kg bw/day, the weight of kidneys increased in relation to treatment. The weight increase was also noted at the end of the recovery period and associated with the microscopic lesions of crytal material deposits, tubular damage and inflammatory response. All other weight changes were considered incidental and not related to test item administration as the changes were not consisitent or there were no microscopic correlates at 1000 mg/kg bw/day. At 1000 mg/kg bw/day, tubular damage of kidneys was observed in male animals. Histopathological findings included: crystalline deposits with tubular basophilia, mononuclear cell infiltration and dilatation of tubules. All changes were observed in both kidneys. Single incidences of unilateral tubular basophilia finding were considered as incidental, not related to test item administration. The crystalline material deposits could be accumulation of the test material causing dilatation of tubules. These findings were predominately seen in the cortex although cortico medullary tubules were also seen in some animals. In addition, the peritubular fibrosis involving interstitial tissue was also noted in spite of marginal recovery in the kidney weights. All other microscopic finidings were considered incidental/spontanous changes which are common for this age group rats and were similar in control and high dose treated animals. The NOAEL was considered to be 300 mg/kg bw/day in males and 1,000 mg/kg bw/day in females. </t>
  </si>
  <si>
    <t>Unknown, 2018. Available from ECHA at https://echa.europa.eu/mt/registration-dossier/-/registered-dossier/14437/7/6/2</t>
  </si>
  <si>
    <t xml:space="preserve">
987-78-0</t>
  </si>
  <si>
    <t xml:space="preserve">Citicoline </t>
  </si>
  <si>
    <t>CDP-choline; Cytidine 5'-diphosphocholine; [[(2R,3S,4R,5R)-5-(4-amino-2-oxopyrimidin-1-yl)-3,4-dihydroxyoxolan-2-yl]methoxy-hydroxyphosphoryl] 2-(trimethylazaniumyl)ethyl phosphate</t>
  </si>
  <si>
    <t>C14H26N4O11P2</t>
  </si>
  <si>
    <t>C[N+](C)(C)CCOP(=O)([O-])OP(=O)(O)OCC1C(C(C(O1)N2C=CC(=NC2=O)N)O)O</t>
  </si>
  <si>
    <t>Sprague-Dawley [SPF Crl:CD BR]</t>
  </si>
  <si>
    <t>0, 100, 350, or 1,000 mg/kg bw/day</t>
  </si>
  <si>
    <t>No mortality was observed. No treatment-related changes in either the general condition or external appearance were observed in any of the male and female dose groups treated with citicoline free-base. There were no significant differences in body weight or body weight gain among groups treated with citicoline free-base compared with the control group at any time point during the experimental period. All male and female groups that were treated with citicoline free-base consumed similar amounts of food compared with the corresponding control groups throughout the study. A minimal (6%) yet statistically significant increase in water consumption that occurred in the male group treated with 350 mg/kg/day was attributed to sporadic deviation within the groups and has no biological significance. No ophthalmological changes were observed in males or females from the 0 or 1000 mg/kg/day groups at the 12th week of treatment. In females, slight but statistically significant increases in WBC and absolute lymphocyte counts were noted in the 1000 mg/kg/day group; corresponding elevation did not occur in the male treatment groups. No other treatment-related changes in hematology parameters were noted in males or females. The serum creatinine levels in the 350 and 1000 mg/kg/day males exhibited statistically significant increases (11% and 15%, respectively), but the levels were unchanged in the females. Blood urea nitrogen levels exhibited statistically significant increases in the 100 and 350 mg/kg/day females (19% and 10%, respectively) but were not elevated in the 1000 mg/kg/day females or in any male groups. There was a very mild, statistically significant decrease in the 1000 mg/kg/day female serum sodium level (–2%). A dose-related decrease in urine volume was found in all treated male groups. The differences were statistically significant in all groups during the first hour of urine collection as well as during the 0- to 3-hour period. Although dose-related increases in specific gravity were noted in all treated male groups, these increases were not statistically significant. There were no differences in the urine pH, protein, glucose, or blood in any of the treated male groups compared with controls. Brownish-colored urine samples were more often noted in the treated males of all dose groups than in the controls. In females, no treatment-related differences in urinalysis parameters were noted. Gross necropsy examination revealed no treatment-related lesions. No treatment-related differences in the organ weights or relative organ weights were found. Mineralization occurred with dose-related increased incidence and severity in the kidney of female rats. In males, similar deposits were seen only in the kidneys of 2 rats from the 1000 mg/kg/day treated group. Mineralization that consisted of lamellated basophilic concretions located intraluminally in the descending proximal tubules (corticomedullary junction region) were seen without apparent degenerative or inflammatory reaction. No other treatment-related changes were noted in the kidneys or other tissues and organs. Special stains (PAS, Fat Red) of kidneys, livers, and/or hearts did not reveal any treatment-related changes. Sporadic focal lymphohistiocytic infiltration between the tubuli of the renal cortex was noted in a few controls and treated males but was not considered treatment related. The authors suggested that the tiny lamellated basophilic concretions located in the intraluminar kidney of citicoline free-base-treated rats corresponded to nephrocalcification, which has limited toxicological significance because Ca:P ratio–related calcium depletion is known to be a rat-specific finding. EFSA: The Panel notes that the limitations of the study (absence of a functional observational battery; histopathology reports that do not detail all tissues examined for each animal; no urine sediment assessment; failure to compensate for the obvious P:Ca imbalance) and unexplained other results (changed urine color and decreased urine volume in treated males) leave some uncertainty, and that the data are not sufficient to provide a suitable NOAEL for safety assessment. ECHA: Kidney-related changes were noted in both male and female animals despite an absence of apparent toxicity. In males, slight significant increases in serum creatinine (350 and 1000 mg/kg/day) and decreases in urine volume (all treated groups) were observed. In females, slight significant increases in total white blood cell and absolute lymphocyte counts (1000 mg/kg/day), and blood urea nitrogen (BUN) (100 and 350, but not 1000 mg/kg/day) were noted. A dose-related increase in renal tubular mineralization, without degenerative or inflammatory reaction in rats (especially females), is influenced by calcium: phosphorus ratios in the diet. A high level of citicoline consumption resulted in increased phosphorus intake in the rats, and likely explain this result. Under these conditions, Citicoline was found to have a NOAEL of 1000 mg/kg bw/day in rats.</t>
  </si>
  <si>
    <t>Schauss et al., 2004; Schauss et al., 2009</t>
  </si>
  <si>
    <t>Schauss A, Financsek I, Somfai-Relle S, Varga T, Szucs Z, Glavits R, Kover A and Bara I, 2004. Final Report. Subchronic (90-day) oral toxicity study of citicoline-free base in rats. Study code: PCDL-0308. Pharmaceutical Control and Development Laboratory Co. Ltd. Budapest. Unpublished study report, 69 pp. &amp; Schauss, A. G., Somfai-Relle, S., Financsek, I., Glavits, R., Parent, S. C., Endres, J. R., ... &amp; Clewell, A. (2009). Single-and repeated-dose oral toxicity studies of citicoline free-base (choline cytidine 5′-pyrophosphate) in Sprague-Dawley rats. International journal of toxicology, 28(6), 479-487. Available from EFSA Panel on Dietetic Products, Nutrition and Allergies (NDA). (2013). Scientific Opinion on the safety of “citicoline” as a Novel Food ingredient. EFSA Journal, 11(10), 3421. at https://www.efsa.europa.eu/en/efsajournal/pub/3421 and ECHA at https://echa.europa.eu/mt/registration-dossier/-/registered-dossier/22247/7/6/2/?documentUUID=ab475ae2-396b-4291-8978-be0ce9a6e702</t>
  </si>
  <si>
    <t>9008-22-4</t>
  </si>
  <si>
    <t>Laminaran</t>
  </si>
  <si>
    <t>Laminarin; beta-1,3-Glucan; (3R,4S,5R,6R)-4-[(3R,4S,5R,6R)-3,5-dihydroxy-6-(hydroxymethyl)-4-[(3R,4S,5S,6R)-3,4,5-trihydroxy-6-(hydroxymethyl)oxan-2-yl]oxyoxan-2-yl]oxy-6-(hydroxymethyl)oxane-2,3,5-triol</t>
  </si>
  <si>
    <t>C18H32O16</t>
  </si>
  <si>
    <t>C(C1C(C(C(C(O1)O)O)OC2C(C(C(C(O2)CO)O)OC3C(C(C(C(O3)CO)O)O)O)O)O)O</t>
  </si>
  <si>
    <t>Unspecified, but included 0 and 1000 mg/kg bw/day</t>
  </si>
  <si>
    <t>Audeval, 2001</t>
  </si>
  <si>
    <t>Audeval Gerard, C. (2001) H11 (Batch 99S24): 90-Day Repeated Dose Oral Toxicity Study in the Rat. Project Number: 20000389/T. Unpublished study prepared by Centre de Recherches Biologiques. 237 p. MRID 472649-38. Available from EPA (2021). Laminarin PC Code 123200 Interim Registration Review Decision Case Number 6309 at https://www.regulations.gov/document/EPA-HQ-OPP-2021-0445-0006 and from EPA (2010). Biopesticide Registration Action Document: Laminarin at https://www.regulations.gov/document/EPA-HQ-OPP-2009-0126-0007</t>
  </si>
  <si>
    <t>99-50-3</t>
  </si>
  <si>
    <t>3,4-Dihydroxybenzoic acid</t>
  </si>
  <si>
    <t>Protocatehuic acid; 4-Carboxy-1,2-dihydroxybenzene</t>
  </si>
  <si>
    <t>C7H6O4</t>
  </si>
  <si>
    <t>OC(=O)C1=CC(O)=C(O)C=C1</t>
  </si>
  <si>
    <t>0 or 2,000 ppm, equal to an actual intake of 100 mg/kg bw/day (EFSA)</t>
  </si>
  <si>
    <t xml:space="preserve">The average body weights were not significantly different from that in controls. PCA administration provoked neither clinical signs of toxicity nor low survival nor poor condition. Histologically, there was no toxic change in the liver, kidney, lung, stomach and intestine of rats. Regarding neoplasms, macroscopic and microscopic examination found no abnormalities in the bladders of the animals given 2,000 ppm PCA. EFSA: The NOAEL was 2,000 ppm, equal to 100 mg/kg bw/day. </t>
  </si>
  <si>
    <t>Hirose et al., 1995</t>
  </si>
  <si>
    <t xml:space="preserve">Hirose, Y., Tanaka, T., Kawamori, T., Olnishi, M., Makita, H., Mori, H., ... &amp; Hara, A. (1995). Chemoprevention of urinary bladder carcinogenesis by the natural phenolic compound protocatechuic acid in rats. Carcinogenesis, 16(10), 2337-2342. The NOAEL value is from EFSA (2012) Scientific Opinion on Flavoring Group Evaluation 20, Revision 4 (FGE.20Rev4): Benzyl alcohols, benzaldehydes, a related acetal, benzoic acids, and related esters from chemical groups 23 and 30 at https://efsa.onlinelibrary.wiley.com/doi/abs/10.2903/j.efsa.2012.2994 </t>
  </si>
  <si>
    <t>53220-22-7</t>
  </si>
  <si>
    <t>Dimyristyl peroxydicarbonate</t>
  </si>
  <si>
    <t>Tetradecoxycarbonyloxy tetradecyl carbonate; Peroxydicarbonic acid, C,C'-ditetradecyl ester; Peroxydicarbonic acid, ditetradecyl ester</t>
  </si>
  <si>
    <t>C30H58O6</t>
  </si>
  <si>
    <t>CCCCCCCCCCCCCCOC(=O)OOC(=O)OCCCCCCCCCCCCCC</t>
  </si>
  <si>
    <t>Wistar [Han: WIST]</t>
  </si>
  <si>
    <t xml:space="preserve">0, 100, 300, or 1,000 mg/kg bw/day for 90 or 91 days. Five animals/sex in the control and high dose groups assigned to the recovery groups were treated identically up to day 89 then they were observed without administration for four weeks. </t>
  </si>
  <si>
    <t xml:space="preserve">There was no test item related mortality at any dose level. Two female animals (1/10 at 100 mg/kg bw/day and 1/10 at 300 mg/kg bw/day) were found dead for unknown reasons on Day 19. No signs of toxicity related to the test item were detected at any dose level at the daily or detailed weekly clinical observations or during the course of the functional observation battery. The behavior and physical condition of animals were normal during the entire observation period. Salivation noted for male and female animals at 1,000 mg/kg bw/day with different incidences during the treatment period was judged to be not adverse as animals salivated shortly after the daily administration of the test item for a short time period. Softer than normal stool in the bedding material was considered independent from the test item because it was seen in each cage in the control, 100, 300 and 1,000 mg/kg bw/day groups from Day 4 up to the termination of the treatment. There were no clinical signs during the recovery period. The body weight development was unaffected by the test item at 100, 300 and 1,000 mg/kg bw/day during the 3-month treatment period in both sexes. The mean body weight was similar to the control in male and female animals at 1,000 mg/kg bw/day during the recovery period. The mean daily food consumption was comparable in animals of the control and test item treated groups, too. There were no abnormalities in the eyes of animals in the high dose group at termination of the treatment period. A test item related influence on the estrous cycle was not detected. Hematological investigations did not reveal test item or treatment related changes in the examined parameters in male or female animals at any dose level. Similarly, no pathologic test item effect was detected at the evaluation of clinical chemistry parameters. FT3, FT4 and TSH levels were comparable in the control and test item treated groups at the end of the treatment and recovery periods; the concentrations of TSH were below the detection limit in all animals in accordance with the historical control data so it was considered to be in the physiological range of this strain, sex, and age. Test item induced macroscopic changes were not detected during the necropsy at termination of the treatment period or at the end of the recovery period. Sperm analysis did not reveal any test item related influence on the sperm parameters (count, motility, and morphology) at any dose level tested. Test item related changes were not detected in the examined organ weights in male or female animals at 100, 300 or 1,000 mg/kg bw/day and histological examination did not reveal severe test item related lesions in the organs or tissues of animals administered with 1,000 mg/kg bw/day dose at termination of the treatment or at the end of the recovery period. Therefore, based on results of the study, the NOAEL was determined to be 1,000 mg/kg bw/day, the highest dose tested. </t>
  </si>
  <si>
    <t>Unknown, 2020. Available from ECHA at https://echa.europa.eu/mt/registration-dossier/-/registered-dossier/5940/7/6/2</t>
  </si>
  <si>
    <t>13475-82-6</t>
  </si>
  <si>
    <t>2,2,4,6,6-Pentamethylheptane</t>
  </si>
  <si>
    <t>Heptane, 2,2,4,6,6-pentamethyl-</t>
  </si>
  <si>
    <t>C12H26</t>
  </si>
  <si>
    <t>CC(CC(C)(C)C)CC(C)(C)C</t>
  </si>
  <si>
    <t xml:space="preserve">0, 330, 1000, or 3000 mg/kg bw/day. The test substance contained 84.9% 2,2,4,6,6-Pentamethylheptane; therefore, the adjusted dose levels are 0, 282.7, 849.0, or 2547 mg/kg bw/day. </t>
  </si>
  <si>
    <t xml:space="preserve">Reaction and mortality of male and female rats was not affected with doses up to 3000 mg/kg. From a dose of 1000 mg/kg on, growth of male and female animals was delayed. From 330 mg/kg on water consumption and from 1000 mg/kg on food consumption was elevated. The blood was not affected by Isododecane in the dose groups up to 1000 mg/kg. After 3000 mg/kg, there was a decrease in the number of erythrocytes, hemoglobin content, and hematocrit. From 330 mg/kg on, there was indication of a treatment effect on the liver. Based on changes observed in the liver parenchyma, damage to the liver could be assumed at 1000 mg/kg. Urine testing, clinical-chemical analyses. sections and histopathological investigations revealed treatment effects on the kidneys of male animals at 330 mg/kg. Blood sugar, cholesterol, and triglyceride concentrations in the rats were in the normal range up to the 3000 mg/kg dose group. Sections and histopathological investigations in the groups revealed no criteria for other treatment specific changes in the organs up to 3000 mg/kg. Isododecane was therefore tolerated by female rats with the 330 mg/kg dose without damage with the treatment described. ANSES: Isododecane is quite well tolerated by Wistar rats exposed by oral gavage for 90 days, with no treatment-related mortality up to a maximum dose of 3000 mg/kg/day (administered doses: 330, 1000 and 3000 mg/kg/d). The decrease in body mass was more pronounced in male rats (from the first week at 3000 mg/kg/d and from the fourth week at 1000 mg/kg/d) than in female rats (from the 11th week at 3000 mg/kg/d).   Histopathological changes corroborated by biochemical blood and urine analyses indicate that the target organs are the liver, kidneys and adrenal glands. Nephrotoxic effects observed exclusively in male rats may be partly related to the nature of isododecane and have already been observed with other substances such as d-limonene. This mechanism, involving the α2µ-globulin protein, is very specific to male rats. Haematotoxicity at doses greater than 1000 mg/kg/d has also been observed in male rats only. The no observed adverse effects level (NOAEL) has been established at 330 mg/kg bw/d for males and females, based on the results of this 90-day oral toxicity study. Because the doses contained 84.9% 2,2,4,6,6-Pentamethylheptane, the adjusted NOAEL is 282.7 mg/kg bw/day. </t>
  </si>
  <si>
    <t>Bayer, 1999</t>
  </si>
  <si>
    <t>Bayer Corp, 1999. Initial Submission: Isododekan, Subchronische Toxikologische Untersuchungen an Ratten (Versuch Mit Schlundsondenapplikation Uber 3 Monate), with TSCA Cover Sheet Dated 11/18/1999. Available from NTRL at https://ntrl.ntis.gov/NTRL/dashboard/searchResults/titleDetail/OTS0559846.xhtml Also available from ANSES (2013) Opinion of the French Agency for Food, Environmental and Occupational Health &amp; Safety on the application for authorisation to use isododecane in the manufacture of organic materials coming into contact with water intended for human consumption at https://www.anses.fr/en/system/files/EAUX2012sa0143EN.pdf</t>
  </si>
  <si>
    <t>1115-20-4</t>
  </si>
  <si>
    <t>3-Hydroxy-2,2-dimethylpropyl 3-hydroxy-2,2-dimethylpropanoate</t>
  </si>
  <si>
    <t>Hydroxypivalic acid neopentyl glycol ester; Neopentyl Glycol Mono(hydroxypivalate); Esterdiol 204; (3-hydroxy-2,2-dimethylpropyl) 3-hydroxy-2,2-dimethylpropanoate</t>
  </si>
  <si>
    <t>C10H20O4</t>
  </si>
  <si>
    <t>CC(C)(CO)COC(=O)C(C)(C)CO</t>
  </si>
  <si>
    <t xml:space="preserve">0, 100, 300, or 1,000 mg/kg bw/day. Males were dosed for 92 days and females were dosed for 95 days. </t>
  </si>
  <si>
    <t xml:space="preserve">No rat died prematurely in the present study. During clinical examinations treatment-related, adverse effects were observed directly after test substance administration at a dose level of 1000 mg/kg bw/day. Head shaking was observed in all male and female animals. Further signs of systemic toxicity, e.g. unsteady gait (slight impairment of coordination), semi-closed or completely closed eyelids, were observed in several male and female animals. These findings were reversible and only observed between 2 to 5 hours after application. The effect was of neuropharmacological nature as it could not be observed later and no neuropathological lesions were observed. No changes of toxicological relevance were observed in animals at dose levels of 100 and 300 mg/kg bw/day. No test substance-related changes of body weight and body weight change were observed in any test group. No test substance-related effects on food consumption were obtained either. No test substance-related effects on water consumption were obtained. Over the entire application period, the observed deviations in water-consumption values for male and female animals of test groups 1-3 (100, 300 and 1000 mg/kg bw/d) were assessed as being incidental and not related to treatment. No treatment-related changes among hematological parameters were observed. At the end of the study, in females given 1000 mg/kg bw/day, absolute eosinophil counts were higher compared to controls, but the values were within the historical control range (absolute eosinophil counts 0.06-0.12 Giga/L). Therefore, this alteration was regarded as incidental and not treatment-related. No treatment-related changes among clinical chemistry parameters were observed. At the end of the study, in males all treated groups, glucose levels were lower compared to controls, but the means were within the historical control range (5.11-7.16 mmol/L). In females given 100 mg/kg bw/day, inorganic phosphate levels were lower compared to controls, but the values were not dose-dependently changed. Therefore, the alterations of both mentioned parameters were regarded as incidental and not treatment-related. No treatment-related changes among urinalysis parameters were observed. In males given 1,000 mg/kg bw/day, transitional epithelial cells and granulated and epithelial cell cast were found in the urine sediment. The casts were already observed in males at 300 mg/kg bw/day. These effects were typical for male rats of this age and they were not found in the corresponding females. These findings were often observed in α2u-globulinuria which was regarded as a rat specific finding without human relevance. In rats of both sexes at 1,000 mg/kg bw/day, urine pH value was lower compared to controls. This effect per se was not regarded as an adverse effect. In females of this test group, calcium oxalate, phosphate, tyrosin-like crystals and crystals of unknown content were found in the urine sediment. No histopathologic finding could be correlated with the occurrence of these crystals and therefore, these changes were regarded as treatment-related, but not adverse. In males given 100 and 300 mg/kg bw/day, urine volume was increased and specific gravity of the urine was decreased. These parameters were not dose-dependently changed and therefore the alterations were regarded as incidental and not treatment-related. Sperm and the estrous cycle were unaffected and clinical pathology did not reveal any treatment-related effects. Neurobehavioral test results recorded deviations from "zero values" obtained in several rats; however, as most findings were equally distributed between test-substance treated groups and controls, were without a dose-response relationship or occurred in single rats only, these observations were considered to have been incidental. ECHA: The NOAEL was considered to be 300 mg/kg bw/day based on transient clinical signs noted at 1,000 mg/kg bw/day. </t>
  </si>
  <si>
    <t>Unknown, 2013. Available from ECHA at https://echa.europa.eu/mt/registration-dossier/-/registered-dossier/11791/7/6/2</t>
  </si>
  <si>
    <t>42233-75-0</t>
  </si>
  <si>
    <t>Didocosyl sebacate</t>
  </si>
  <si>
    <t>Didocosyl decanedioate</t>
  </si>
  <si>
    <t>C54H106O4</t>
  </si>
  <si>
    <t>CCCCCCCCCCCCCCCCCCCCCCOC(=O)CCCCCCCCC(=O)OCCCCCCCCCCCCCCCCCCCCCC</t>
  </si>
  <si>
    <t>Wistar [Wistar Han:RccHan WIST]</t>
  </si>
  <si>
    <t>0, 30, 100, or 1,000 mg/kg bw/day for 13 weeks followed by a 4 week post-exposure observation period using controls and high dose rats</t>
  </si>
  <si>
    <t>One male from the 1,000 mg/kg bw/day treatment group was terminated on humane grounds on study day 10 having been observed at this time to display exophthalmia, abnormal posture and loss of righting reflex. However, no abnormalities were detected at necropsy and while the etiology is uncertain, it is reasonable given the isolated nature of this finding to consider that these findings were not related to test item toxicity. There were no further unscheduled deaths in this study. Clinical observations were confined to one incident of post dose increased salivation that was detected in one 1,000 mg/kg bw/day male and one female on study day 86 or 85, respectively. The isolated nature of this finding would suggest it to be associated with the gavage procedure and not test item toxicity. One control male was noted to have damage to one digit on the left forepaw between days 19 and 38. This did not appear to cause the animal any distress and clearly was not related to treatment. There were no adverse treatment-related changes detected in body weight development between test animals of either sex in comparison with controls throughout the study. No treatment-related adverse effect on food consumption or food efficiency (the ratio of bodyweight gain to dietary intake) was detected in test animals of either sex in comparison with controls throughout the study. Daily visual inspection of water bottles did not reveal any overt intergroup differences in water intake for treated animals when compared to controls. No treatment-related ocular abnormalities were detected in the test or control animals examined. There were no convincing treatment-related changes identified in the hematological parameters measured. Non-recovery males treated with 100 and 1,000 mg/kg bw/day showed a slight elevation for hemoglobin when compared with controls. Males treated at 1,000 mg/kg bw/day also showed an increase in mean corpuscular hemoglobin concentration. However, these findings were unsupported by other evidence of an effect on hemopoiesis and as such were considered spurious. Males from the non-recovery 100 and 1,000 mg/kg bw/day test groups showed a statistically significant increase in prothrombin time when compared with the controls. The individual values for all but one male from each test group were within the anticipated historical ranges. Furthermore, in the absence of any supporting evidence of impaired liver function, this isolated finding was considered attributable to biological variability and not a result of exposure to the test item. A small elevation in total leucocyte count resulting from a minor increase in circulating neutrophils was apparent in non-recovery males treated at 1,000 mg/kg bw/day. This isolated change in the absence of evidence to the contrary was considered to have arisen fortuitously. Females from all the non-recovery test groups were observed to have slight elevations for erythrocyte and hematocrit compared with controls. However, the majority of individual values remained similar to those of the concurrent control and in the absence of any histopathological correlates or other evidence to suggest an anemia, these increases were considered to have arisen fortuitously. At the end of the treatment free period recovery, 1,000 mg/kg bw/day males showed an increase in platelet counts in comparison with the concurrent control. However, as there were no other indications of an inhibitory effect on one or more of the intrinsic coagulation factors and as a similar finding was absent in non-recovery 1,000 mg/kg bw/day males, this finding was considered fortuitous. A slight but statistically significant reduction for total leucocyte and lymphocyte counts was identified for recovery 1,000 mg/kg bw/day females in comparison with the recovery control females. While the etiology is uncertain, there was no supporting evidence to suggest this finding was associated with treatment. There were no treatment-related adverse effects identified for the biochemistry profile. A statistically significant reduction for plasma calcium levels was detected in males from the 1,000 mg/kg bw/day non-recovery test group in comparison with controls. However, as all but one value was within the normal ranges for rats of this strain and age used and there was no other evidence of renal impairment, this finding was considered spurious. Females from all the non-recovery test groups showed a reduction in plasma glucose levels when compared with controls. However, there was no dose dependent trend or any other supporting evidence to suggest impaired liver function; it is therefore reasonable to assume this finding arose fortuitously. Females treated at 100 mg/kg bw/day showed a small but statistically significant increase for plasma potassium concentration compared to controls. However, there was no convincing dose related trend and, on this basis, this isolated finding was considered to have arisen fortuitously. Recovery 1,000 mg/kg bw/day males showed an increase for plasma chloride in comparison with controls. A similar trend for plasma cholesterol was observed in 1,000 mg/kg bw/day females together with reductions for inorganic phosphate and alanine aminotransferase in comparison with controls. There was no supporting verification to suggest a treatment-relationship and on this basis these isolated findings were considered not to be a result of test item toxicity. There were no treatment-related changes in the behavioral assessments observed. Non-recovery 1,000 mg/kg bw/day males showed a statistically significant increase in one of three hind limb grip strength tests in comparison with the concurrent control. It is reasonable to assume this was attributable to biological variability given the isolated nature of this change and absence of similar effects in any of the forelimb or remaining hind limb tests in these animals. Males treated at 100 mg/kg bw/day showed a reduction in one of three hind limb tests with these and males from the 30 mg/kg bw/day test group both exhibiting an increase in overall activity. In the absence of a dose dependent trend, these findings were considered fortuitous and not to be associated with neurotoxicity. All inter and intra group differences in sensory scores were considered to be a result of normal variation for rats of the species and strain used and therefore, were considered to be of no toxicological significance. There were no treatment-related changes in the organ weights measured. Incidental findings were confined to recovery 1,000 mg/kg bw/day males that showed a slight but statistically significant reduction in absolute and relative (to terminal bodyweight) liver weight. No such organ weight changes were detected among non-recovery 1,000 mg/kg bw/day males following ninety days of treatment and there were no histopathological correlates; accordingly, this intergroup difference was considered a result of natural biological variability and no test item toxicity. No treatment-related macroscopic abnormalities were observed in any test or control animal. Incidental findings included one control male observed to have small epididymides and small and flaccid testes while the left horn of the uterus of one 100 mg/kg bw/day female was noted to be enlarged and fluid filled and appeared to be detached from the surrounding tissues (albeit this latter finding may have resulted from damage during dissection). Such abnormalities represent commonly detected, low incidence findings of a congenital or incidental nature for laboratory rats of the strain and age used in the study and were therefore considered not to be associated with treatment. Two 100 mg/kg bw/day females and two 1,000 mg/kg bw/day females were observed to have reddened lungs at necropsy. Isolated changes of this nature may be considered associated with the exsanguination procedure. Lastly, no treatment-related histopathological changes were detected. All findings recorded were considered to be within the range of normal background lesions which may be recorded in animals of this strain and age. Under the conditions of this study, the NOEL was considered to be greater than 1,000 mg/kg bw/day.</t>
  </si>
  <si>
    <t>Unknown, 2013. Available from ECHA at https://echa.europa.eu/de/registration-dossier/-/registered-dossier/20579/7/6/2</t>
  </si>
  <si>
    <t>1117-86-8</t>
  </si>
  <si>
    <t>1,2-Octanediol</t>
  </si>
  <si>
    <t>Octane-1,2-diol; 1,2-Dihydroxyoctane; Caprylyl glycol</t>
  </si>
  <si>
    <t>CCCCCCC(O)CO</t>
  </si>
  <si>
    <t>Wistar [Wistar Han]</t>
  </si>
  <si>
    <t>0, 150, 300, or 1000 mg/kg bw/day</t>
  </si>
  <si>
    <t xml:space="preserve">Semi-solid feces in 8/10 males at 1000 mg/kg/day were noted on a few occasions in the first week; they were considered an adverse effect.  Significantly lower mean body weights and body weight gains were observed during several weeks in males and females at 300 and 1000 mg/kg/day. Similarly, statistically significantly lower food consumption was observed in males during weeks 1, 8 and 12 and in females during weeks 1 and 8 at 1000 mg/kg/day. Food efficiency was not determined in the study; however, calculation of food efficiency based on available data indicates a clear reduction of efficiency with increasing dose. No other effects were noted. The NOAEL was considered to be 150 mg/kg bw/day based on body weight gain effects in both males and females at the higher dose levels. </t>
  </si>
  <si>
    <t>Unknown, 2013. Available from ECHA at https://echa.europa.eu/mt/registration-dossier/-/registered-dossier/14120/7/6/2</t>
  </si>
  <si>
    <t>111-84-2</t>
  </si>
  <si>
    <t>Nonane</t>
  </si>
  <si>
    <t>n-Nonane; Shellsol 140; Nonyl hydride</t>
  </si>
  <si>
    <t>C9H20</t>
  </si>
  <si>
    <t>CCCCCCCCC</t>
  </si>
  <si>
    <t>F344 [CDF (F-344/CrlBR)]</t>
  </si>
  <si>
    <t>0, 100, 1000, or 5000 mg/kg bw/day</t>
  </si>
  <si>
    <t xml:space="preserve">Results of pre-study quality control procedures were negative, indicating that the animals were healthy upon initiation of the study. Deaths, attributed to oral gavage trauma, were observed in rats. Except for an occasional incidence of dry red material around the eyes of rats in the 0.0 (control), 0.1 and 1.0 g/kg groups, clinical signs of irritancy and/or toxicity were observed only in the high dose (5.0 g/kg) groups (6 of 9 rats). The clinical findings included wet urogenital/perianal areas, matted fur in the anal area, perianal alopecia (hair loss), perianal/hindlimb erythema, dark-colored urine, diarrhea, erythema/excreta at base of tail, hunched posture, dry red material around the eyes and nose, lower jaw alopecia, and matted "rough" body fur. There were no statistically significant differences in mean body weights between control and treated groups throughout the study. Food consumption values for female rats of the 5.0 and 1.0 g/kg groups were lower than the control values for the first two weeks on study; however, no further decreases from control means were observed, except for the 1.0 g/kg group on study Days 43 and 50. Regarding hematology results, in rats of the 0.1 and 5.0 g/kg groups, the white blood cell count was increased compared to the control value. The mean percentages of neutrophils and basophils were also increased in the 5.0 g/kg group, but the lymphocyte percentage was decreased. However, the author concluded that these values were within normal limits for the species and likely represented a normal physiologic response to stress. In rats of the 5.0 g/kg group, there were decreases in mean values of cholesterol, triglycerides, and albumin and an increase in alanine aminotransferase (ALT) and rats of the 1.0 g/kg group had lower albumin and total protein concentrations compared to the control group. No additional statistically significant difference was observed in serum chemistry values in rats. Similar to hematological findings, the author concluded that these changes were within normal limits for the species. Mild to moderate perianal alopecia and inflammation were observed in a majority of the rats of the 5.0 g/kg groups. Five high dose group rats were found dead between days 1 and 10, with gross and histologic lesions suggestive of dosing accidents (pulmonary hemorrhage; severe transmural hemorrhagic gastritis). Another high dose rat died during week 11, and an intermediate dose rat died during week 13. These deaths also were attributed to dosing accidents. Female rats of the 5.0 g/kg group had increased liver, lung, and adrenal weights, but decreased spleen and ovary weights. The increase in adrenal weights and decrease in ovary weights were also observed in the 1.0 g/kg female rats, but there were no differences in organ weights between the control and 0.1 g/kg groups. Histopathology revealed lesions in the alimentary tract in all treated rats. Most lesions were in the non-glandular stomach (forestomach). These lesions consisted of varying degrees of hyperplasia and hyperkeratosis of the squamous epithelium, often accompanied by infiltrates of neutrophils, eosinophils, lymphocytes, and lesser macrophages in the lamina propria and submucosa. Occasionally, erosion and ulceration of the mucosa were present. In the most severe manifestations, the squamous epithelium was thickened up to 6-fold, often producing pronounced invaginating folds. The keratinized layer was similarly thickened, occasionally with dense aggregates of degenerating neutrophils (intracornual abscesses). The glandular stomach was histologically normal in all animals. Eleven high dose (5.0 g/kg) rats were examined (including five who died during the study). Ten had marked forestomach hyperplasia and hyperkeratosis. The remaining one had a normal forestomach, but died on day 7 due to a dosing injury. Seven of these animals also had gastric inflammation, and two (18%) had mild inflammation of the proximal duodenal mucosa. Additionally, in nine of the high dose rats (82%), perianal epidermal hyperplasia and hyperkeratosis, often with mild inflammation, was noted. Of ten medium dose (1.0 g/kg) rats (including one who died during the study), six had mild and four had marked forestomach squamous hyperplasia and hyperkeratosis. Eight of the animals had gastric inflammatory changes; in four, the changes were marked. Five (50%) medium dose rats exhibited mild perianal squamous hyperplasia; however, inflammation was noted in only one animal (10%). In low dose (0.1 g/kg) rats, mild forestomach hyperplasia and hyperkeratosis were present in eight of ten animals. Seven had accompanying mild gastric inflammation; perianal lesions were not noted. Control rats were normal. In this study, orally administered nonane was clearly irritating to the nonglandular stomach in rats at all dose levels, with no apparent dose response. A NOAEL was not seen in this species for this target tissue; however, whether this is of physiological significance in attempting to extrapolate the data to humans for risk assessment purposes is questionable, as there is no morphologically consistent structure in the human stomach. The non-glandular stomach, or forestomach, serves as a storage organ in rodents. Due to the delayed gastric emptying at this site, it is thought to act as a primary site of absorption and interaction with ingested xenobiotics. Hyperplasia and hyperkeratosis of the nonglandular stomach mucosa, often accompanied by inflammatory infiltrates, is a well-recognized entity in rodent stomachs, most often seen in gavage studies. In the glandular stomach (analogous to the human stomach), there were no lesions observed in either rats or mice. Mild inflammation of the proximal small intestinal mucosa was present in two (20%) of high dose rats, but not in any other animals. Mild perianal squamous hyperplasia was present in 82% of high dose rats, respectively, and in 50% of mid dose rats. Low dose (0.1 g/kg) rats were free of perianal lesions, indicating a NOAEL at this dose level. OECD SIDS: The authors reported a NOAEL of 0.1 g/kg for all lesions except the proliferative and inflammatory lesions in the non-glandular forestomach, which were ruled to be a species-specific response of no clinical significance to humans. The LOAEL is considered to be 1.0 g/kg. ECHA: Because the non-glandular forestomach is not present in humans, these effects are species-specific and not relevant to human risk assessment. Therefore, the NOAEL is considered to be 100 mg/kg bw/day based on the changes in organ weights, hematology, clinical chemistry, and clinical signs. EPA: Based on the lesions observed in the forestomachs of both rats and mice at all dose levels, the lowest dose tested of 100 mg/kg-day is identified as a LOAEL for the purposes of this review.  A NOAEL is not identified in this study. </t>
  </si>
  <si>
    <t>Dodd et al., 2003</t>
  </si>
  <si>
    <t>Dodd, D. R., Wolfe, R. E., Pollard, D. L., Merrill, E. A., Sterner, T. R., &amp; Operational Technologies Corp Beavercreek OH. (2003). 90-Day Oral Toxicity Study on n-Nonane in female Fisher 344 Rats and Male C 57 BL/6 Mice (p. 43). United States Air Force Research Laboratory. Also available from OECD SIDS (2001) at https://hpvchemicals.oecd.org/UI/handler.axd?id=527ba44d-b373-47b5-9c16-a36dc42cff87 and ECHA at https://echa.europa.eu/mt/registration-dossier/-/registered-dossier/11446/7/6/2/?documentUUID=36bece66-bbae-4dfd-b574-a807a66e7670 and EPA (2009) Provisional Peer-Reviewed Toxicity Values for n-Nonane (CASRN 111-84-2) at https://cfpub.epa.gov/ncea/pprtv/chemicalLanding.cfm?pprtv_sub_id=1834</t>
  </si>
  <si>
    <t>7397-62-8</t>
  </si>
  <si>
    <t>Butyl hydroxyacetate</t>
  </si>
  <si>
    <t>Butyl glycolate; Acetic acid, hydroxy-, butyl ester; Butyl 2-hydroxyacetate; Polysolvan O</t>
  </si>
  <si>
    <t>CCCCOC(=O)CO</t>
  </si>
  <si>
    <t>Wistar [Crl:WI(Han) (outbred, SPF-Quality)]</t>
  </si>
  <si>
    <t xml:space="preserve">One male at 1,000 mg/kg was sacrificed in extremis on Day 33, showing clinical signs of toxicity including abdominal swelling and a dehydrated appearance. Based on histopathological findings (primarily consisting of marked vacuolation/necrosis of the pars nervosa of the pituitary gland, slight/moderate vacuolation of the tubular epithelium and slight dilatation of the cortical tubules of the kidney), morbidity of this animal was considered to be related to treatment with the test substance. Surviving males at 1,000 mg/kg showed lower body weight (gain) and food intake during the last several weeks of treatment, and clinical signs were confined to hunched posture in two animals towards the end of the treatment period. Changes in hematology parameters at 1,000 mg/kg consisted of higher white blood cell counts (ascribed to higher absolute neutrophil counts, and to a lesser extent to slightly higher absolute lymphocyte counts), lower red blood cell counts, red cell distribution width, hemoglobin, hematocrit and mean corpuscular hemoglobin (concentration) (all in males), and higher platelet counts (males and females). At 300 mg/kg, hematological changes consisted of lower hemoglobin, hematocrit, mean corpuscular volume and mean corpuscular hemoglobin in males. Changes in clinical biochemistry parameters at 1,000 mg/kg consisted of lower total protein level (males and females), lower albumin level (males), lower total bilirubin level (females) and lower glucose level (males), and higher urea, creatinine and inorganic phosphate level (males). At 300 mg/kg, clinical biochemistry changes were confined to a lower total protein level in males. The higher urea, creatinine and inorganic phosphate level in blood of males at 1,000 mg/kg are consistent with renal injury (obstructive nephropathy), as were the changes in urinary parameters at 1,000 mg/kg consisting of a higher volume (males), lower specific gravity (males; secondary to the higher urinary volume), lower clarity (females), lighter color (males and females), lower pH (males), increased presence of occult blood (males), increased presence of red blood cells in sediment (males), increased presence of crystals and bacteria (females), lower sodium concentration (males), lower potassium concentration (males and females), and lower calcium concentration (males and females). Sodium, potassium and calcium excretion remained similar to control levels. At 300 mg/kg, changes in urinary parameters consisted of lower pH (males), increased presence of crystals (females), and lower calcium concentration and excretion (males). The primary histopathological finding in the kidneys consisted of “obstructive nephropathy” seen in males treated at 300 and 1,000 mg/kg and in females treated at 1000 mg/kg. Obstructive nephropathy is a degenerative disease process which results from the accumulation of crystals in the tubules of the kidneys. The kidneys of the affected animals all showed birefringent crystals in the tubules of the cortex, medulla and/or papilla, combined with one or more of the following pathological findings: corticomedullary tubular basophilia, tubular dilatation, interstitial inflammation (lymphocytic), inflammation granulocytic/multinucleated giant cells (surrounding the crystals), interstitial fibrosis, pelvic inflammation (lymph granulocytic) and hyperplasia of the pelvic urothelium. These changes were supported by the significant increase in kidney weight of males at 1,000 mg/kg (50% increase towards control animals), and necropsy findings in the kidneys including pale discoloration, enlargement and irregular surface. Urothelial hyperplasia in the male urinary bladder at 300 and 1,000 mg/kg is most likely the result of irritation of the urothelium by the crystals, which were formed in the kidneys. Other findings secondary to the renal findings were slight lymphoid hyperplasia of the renal or iliac lymph nodes in five males at 1,000 mg/kg. This was considered to be the result of activation by the inflammatory process in the kidneys of these animals. The granulocytic inflammatory process with ulceration around the urethra, recorded in one female at 1,000 mg/kg, was probably caused by irritation and tissue damage by crystals, which were present in the lumen. Tubular dilatation of the kidneys recorded in 3/10 males at 100 mg/kg and in 2/10 females at 300 mg/kg occurred in absence of any other morphological indicators of renal damage, were minor in severity and can also occur as a background finding. Therefore, this lesion was not considered to be adverse in males at 100 mg/kg and in females at 300 mg/kg. From the results presented in this report, a NOAEL for Polysolvan O® of 100 mg/kg was established. European Commission: One male at 1,000 mg/kg bw/day was sacrificed on day 33, showing clinical signs of toxicity (abdominal swelling and dehydration) and histopathological findings in the pituitary gland and kidney. Surviving males at 1,000 mg/kg bw/day showed lower body weight (gain) and food intake during the last several weeks of treatment. There was no change in body weight (gain) in females of all groups. There were changes in multiple hematological, clinical chemistry and urinary parameters starting at 300 mg/kg bw/day, with males displaying more effects than females. Males at 1,000 mg/kg bw/day also showed higher absolute and relative kidney weights compared to the control weight. The most sensitive treatment-related adverse effects were observed in the kidneys and urinary bladder/urethra of Wistar rats at a concentration starting at 300 mg/kg bw/day. The primary histopathological findings were reported in the kidneys of males treated at 300 and 1,000 mg/kg bw/day and females treated at 1,000 mg/kg bw/day. They consisted of obstructive nephropathy (i.e., accumulation of crystals in the tubules of the kidneys). The kidneys of all affected animals showed crystals in the tubules of the cortex, medulla and/or papilla, combined with other peripheral effects (e.g., inflammation, fibrosis) in the surrounding areas. Based on the findings of this study, a NOAEL for butyl glycolate of 100 mg/kg bw/day could be established. </t>
  </si>
  <si>
    <t xml:space="preserve">Unknown, 2013. Available from ECHA at https://chem.echa.europa.eu/100.028.174/dossier-view/aa4703d5-ffdb-4f52-bb63-0d08002ecfbf/IUC5-cc350176-8751-4e8f-bfca-d14e08e2a94b_c6d1ae27-8b58-45ed-80a1-d7b7615d22b3?searchText=7397-62-8 Also available from European Commission (n.d.) Data Collection Sheet for Butyl glycolate CAS 7397-62-8 at https://ec.europa.eu/docsroom/documents/44825/attachments/4/translations/en/renditions/native </t>
  </si>
  <si>
    <t>4511-42-6</t>
  </si>
  <si>
    <t>L-Dilactide</t>
  </si>
  <si>
    <t>Lactide, L-; L-Lactide; L-(-)-Lactide; (3S,6S)-3,6-dimethyl-1,4-dioxane-2,5-dione</t>
  </si>
  <si>
    <t>C6H8O4</t>
  </si>
  <si>
    <t>C[C@H]1C(=O)O[C@H](C(=O)O1)C</t>
  </si>
  <si>
    <t>1N,2N,3N,4N,6N,7N,9N,10Y,11N,12dY, lactic hydrolysis product: 1dY (glycolysis) (Class I)</t>
  </si>
  <si>
    <t>0, 4, 20, or 100 mg/kg bw/day</t>
  </si>
  <si>
    <t xml:space="preserve">All dogs survived to scheduled sacrifice. Very few clinical signs were observed in the study. Emesis occurred once in each of two female dogs (one in the 0 mg/kg and one in the 100 mg/kg group) during week 9, and bloody diarrhea was seen once during week 6 in one female dog in the 100 mg/kg group. No other clinical signs were observed. Regarding body weights, on day 1 of the study, the mean weight of males in the 100 mg/kg/dose group was significantly lower than the mean weight of dogs in other dose groups. This was due to the fact that one dog previously assigned to the 100 mg/kg/day dose group was found at the baseline bleed to have an abnormal alanine aminotransferase (ALT) value and had to be replaced with a dog of lower body weight. However, the data indicate that male dogs in this dose group gained weight at a rate comparable to controls and that, although the terminal body weights of males in the 100 mg/kg/dose group remained depressed relative to controls, the difference between the two groups was smaller than on day 1. Therefore, administration of lactide had no significant effect on body weights of dogs of either sex. Administration of lactide had no significant effect on food consumption for dogs of either sex. Although a dose-related increase in food consumption for both sexes of dogs was seen during week 2, this increase was attributed to adaptation of the dogs to the irritating effect of the lactide on the gastrointestinal tract rather than to a direct effect of the lactide itself. No other dose-related differences in food consumption were observed at any other time during the 13-week study. Lactide produced no biologically significant alterations in any of the hematology, clinical chemistry, or urinalysis parameters evaluated. There were no significant dose-related changes in absolute or relative organ weights for any dose groups. Very few gross lesions were evident at necropsy of dogs in the 13-week study. The only gross lesions that were considered to be potentially related to lactide administration were stomach foci seen in one male and one female dog from the 100 mg/kg/dose group. These foci consisted of small areas of brown or reddish discoloration indicative of prior hemorrhage, irritation or ulceration of the mucosa or submucosa. Urinary bladder foci were seen in two female dogs (one from the 4 mg/kg dose group and one from the 100 mg/kg dose group) and were considered to be due to the cystocentesis performed for urine collection. All other lesions observed at the time of necropsy were considered to be incidental. The only microscopic finding in the 13-week study that was considered to be treatment related was a moderately severe ulceration of the stomach mucosa seen in one female dog in the 100 mg/kg group. All other histopathologic lesions in this dog and all histopathologic lesions in other dogs were considered to be unrelated to lactide administration. Because the only apparent toxic effect at the 100 mg/kg/day dose in the 13-week study was gastrointestinal irritation, the NOAEL for orally administered lactide was considered to be 100 mg/kg bw/day. ECHA: The only apparent toxic effect at 100 mg/kg bw/day was gastrointestinal irritation. Therefore, the local LOAEL is 100 mg/kg bw/day. No systemic effects were reported at 100 mg/kg bw/day. Thus, the systemic NOAEL for orally administered lactide under the conditions in this study was considered to be 100 mg/kg bw/day, the highest dose tested. </t>
  </si>
  <si>
    <t>Hébert et al., 1999</t>
  </si>
  <si>
    <t>Hébert, C. D., Giles, H. D., Heath, J. E., Hogan, D. B., Modderman, J. P., &amp; Conn, R. E. (1999). Toxicity of lactide in dogs after 2 and 13 weeks of daily oral dosing. Food and chemical toxicology, 37(4), 335-342. Also available from ECHA at https://echa.europa.eu/de/registration-dossier/-/registered-dossier/11212/7/6/2</t>
  </si>
  <si>
    <t>27876-94-4</t>
  </si>
  <si>
    <t>Crocetin</t>
  </si>
  <si>
    <t>(2E,4E,6E,8E,10E,12E,14E)-2,6,11,15-tetramethylhexadeca-2,4,6,8,10,12,14-heptaenedioic acid</t>
  </si>
  <si>
    <t>C20H24O4</t>
  </si>
  <si>
    <t>CC(=CC=CC=C(C)C=CC=C(C)C(=O)O)C=CC=C(C)C(=O)O</t>
  </si>
  <si>
    <t>M/F</t>
  </si>
  <si>
    <t>The main groups received doses of 0.00, 0.50, 1.50, or 4.50 g/kg bw/day for 90 days and were sacrificed thereafter. Meanwhile, satellite groups, or the parallel control group and the high-dose group  were treated for 90 days then followed by a recovery period of 28 days. Crocetin intakes were listed as 0, 224.1, 672.3, and 2,016.9 mg/kg bw/day.</t>
  </si>
  <si>
    <t>During the experimental period, there was no mortality in groups treated with gardenia yellow of 0, 0.5 and 1.5 g/kg bw/day. No notable signs were found in general conditions of the low dose groups, as compared with the control group. Yellowish skin, orange-colored urine, loose stools, and diarrhea were observed in most animals from medium and high dose groups, accompanied by the decreasing tendency of body weight gain and food intake, which were considered dose-related. At the end of the treatment, there were significantly decreased mean body weight in the females of the medium-dose group, and significantly decreased mean body weight and food intake in the high-dose group of both genders, with 2 males and 4 females dead before the scheduled necropsy. During the recovery period, the clinical abnormalities, the decreased body weight, and food intake of the high-dose satellite group were all significantly alleviated. Clinical symptoms, such as orange-colored urine and stools, were gradually returned to normal after three days discontinuation of administration and were considered to be of no clinical significance. Regarding urinalysis findings, no significant changes were found in the treated groups. Urinalysis parameters, including pH, GLU, PRO, BLD, SG, BIL, URO, KET and WBC were all within normal limits. No adverse effect on the hematological parameters was found in the low-dose group as compared with the controls. While with the high-dose treatment, gardenia yellow was revealed to obviously affect the hematological parameters of rats. The influence on red blood cell parameters was shown as a dose-related decreasing trend of RBC and MCH, and an increasing trend of MCV, MCH and RET% in treated groups of both genders, with statistical significance in medium-dose and high-dose group versus the control group. However, the values of the medium-dose animals still remained within the normal range. In addition, the high-dose group also presented increases in WBC and NEUT% and decreases of LYMPH% of both genders. The related changes in the medium-dose group were still within the normal range. For the parameters on the blood coagulation system, the significant increase of PLT was shown in the high-dose group of both genders. No significant dose-related change was revealed from PT or APTT. The changes of the hematological parameters in the high-dose group were observed to be alleviated to the normal range during the recovery period. For clinical biochemistry parameters, as compared with the control rats, dose-related changes, including TP, ALB, ALP, BUN, CRE, GLU, CHOL and TG, were observed in the gardenia yellow treated rats, with statistical significance in the decreased TP, ALB, GLU, CHOL and TG, increased BUN and CRE of the high dose females, decreased TP and TG, increased CRE of the medium-dose females, decreased TP, GLU, and increased CRE of the high-dose males, decreased GLU and increased CRE of the medium-dose males. Among them, most changes of parameters of the medium dose treated rats were still in the normal range and were considered to be not clinically significant. Moreover, the dose-dependent effect on the clinical biochemical parameters was more significant in the treated females than in the males. The above changes were reversible during the recovery period, with no significance compared with the satellite control group. Gross pathology revealed the diffused coloration of organs like heart, liver, kidney, spleen, and gastrointestinal tract of the treated groups, which were faintly discernible in the low-dose group and more obvious in the high-dose group. Treatment-related changes in the relative organ weights were evident in the high-dose group of both genders, with significance in the increased relative organ weights of spleen and the decreased relative organ weights of heart. Moreover, the females of the high-dose group were also observed with the significantly increased relative organ weights of liver and kidney. Although a statistical decrease in the relative organ weight of thymus and a statistical increase in the relative organ weight of adrenals were observed in high-dose males, no significance was found in the female treated groups versus the control. The statistical differences were considered to be incidental and of no clinical significance. During the recovery period, all the pathology alterations had been moderated. Upon histopathological examination, pigmentation was detected in livers, kidneys, lungs, testes, and lymph nodes at the dose of 1.50 g/kg bw/day or above, and more frequent and severe in the high dose group. In addition to the pigmentation, the high-dose group was also observed with oval cell proliferation in the liver, while the structure of hepatic lobule and portal area was still clear, and hepatocyte necrosis was not obvious. In the examination of kidneys, all the survived high-dose animals presented renal tubular epithelial cells, focal degeneration, and necrosis while the medium dose animals did not. After 4 week withdrawal of the treatment, the coloration of liver, kidney and other organs in the high dose group remained dark and the incidence of pigmentation did not decrease yet. However, the damage in the kidney improved a lot with no visible tubular epithelial cell necrosis detected. The NOAEL of gardenia yellow E500 was suggested to be 0.50 g/kg bw/day, equal to 224.1 mg/kg bw/day. When gardenia yellow E500 was gavaged at 1.50 g/kg bw/day or more, pigmentation was present in some vital organs, causing local inflammatory reactions and tissue injury, such as gastrointestinal dysfunction, hepatotoxicity, and nephrotoxicity, more notably in females.</t>
  </si>
  <si>
    <t>Tang et al., 2020</t>
  </si>
  <si>
    <t>Tang, X., Wang, Y., Yang, W., Zheng, Y., Liu, C., Qu, M., ... &amp; Fan, B. (2020). Acute and subchronic oral toxicity study of gardenia yellow E500 in Sprague Dawley rats. International Journal of Environmental Research and Public Health, 17(2), 531.</t>
  </si>
  <si>
    <t>5102-83-0</t>
  </si>
  <si>
    <t>C.I. Pigment Yellow 13</t>
  </si>
  <si>
    <t>Diarylide Yellow; Monolite Yellow GL; Helio Fast Yellow GRF; Light Yellow JBR; 2-[[2-chloro-4-[3-chloro-4-[[1-(2,4-dimethylanilino)-1,3-dioxobutan-2-yl]diazenyl]phenyl]phenyl]diazenyl]-N-(2,4-dimethylphenyl)-3-oxobutanamide</t>
  </si>
  <si>
    <t>C36H34Cl2N6O4</t>
  </si>
  <si>
    <t>CC1=CC(=C(C=C1)NC(=O)C(C(=O)C)N=NC2=C(C=C(C=C2)C3=CC(=C(C=C3)N=NC(C(=O)C)C(=O)NC4=C(C=C(C=C4)C)C)Cl)Cl)C</t>
  </si>
  <si>
    <t>1N,2N,3N,4N,6N,7N,9N,10N,23N,29Y,33N,34N,35N,47gY</t>
  </si>
  <si>
    <t>0 or 500 mg/kg bw/day; however, the animals received the dose 65 times over the course of 97 days; therefore, the dosing schedule (65/97) adjusted dose levels is 335 mg/kg bw/day</t>
  </si>
  <si>
    <t xml:space="preserve">Animals were necropsied at the end of the 2 days observation period and histological investigation was performed. Both control and treated animals showed a fatty liver degeneration, probably due to feeding with starch mucilage. Neither the analysis of blood and urine nor the macroscopic and histopathological investigation revealed any substance related irreversible effect, resulting in a NOAEL of 500 mg/kg bw/day, adjusted to 335 mg/kg bw/day. </t>
  </si>
  <si>
    <t>Unknown, 1959</t>
  </si>
  <si>
    <t>Unknown, 1959. Available from ECHA at https://echa.europa.eu/registration-dossier/-/registered-dossier/15893/7/6/2/?documentUUID=da6f01f4-694a-4623-8b0c-9950759429ef</t>
  </si>
  <si>
    <t>2305-05-7</t>
  </si>
  <si>
    <t>gamma-Dodecalactone</t>
  </si>
  <si>
    <t>4-Dodecanolide; 5-octyloxolan-2-one; 2(3H)-Furanone, dihydro-5-octyl-</t>
  </si>
  <si>
    <t>CCCCCCCCC1CCC(=O)O1</t>
  </si>
  <si>
    <t>119-182</t>
  </si>
  <si>
    <t xml:space="preserve">0 or 32 mg/kg bw/day. Other dose levels were not listed. </t>
  </si>
  <si>
    <t>This study was performed at either a single dose level or multiple dose levels that produced no adverse effects.  Note: ECHA has a repo/dev study from 2018 with the following conclusion: NOAEL for systemic and reproductive toxicity was considered to be 750 mg/kg bw/day, the highest dose tested. Due to the longer duration, the currently listed study was chosen to represent the substance.</t>
  </si>
  <si>
    <t>Fassett D, 1961. Biological investigation of lactones as flavoring agents for margarine. March 16, 1961. Unpublished data submitted by EFFA to SCF. Available from EFSA Scientific Opinion on Flavouring Group Evaluation 10, Revision 3 (FGE.10Rev3): Aliphatic primary and secondary saturated and unsaturated alcohols, aldehydes, acetals, carboxylic acids and esters containing an additional oxygenated functional group and lactones from chemical groups 9, 13 and 30. EFSA Journal 2012; 10(3):2563. http://www.efsa.europa.eu/en/efsajournal/pub/2563</t>
  </si>
  <si>
    <t>58430-94-7</t>
  </si>
  <si>
    <t>3,5,5-Trimethylhexyl acetate</t>
  </si>
  <si>
    <t>1-Hexanol, 3,5,5-trimethyl-, acetate; 3,5,5-Trimethyl-1-hexanol acetate; Acetic Acid 3,5,5-Trimethylhexyl Ester; Neononyl Acetate</t>
  </si>
  <si>
    <t>CC(CCOC(C)=O)CC(C)(C)C</t>
  </si>
  <si>
    <t>0, 20, 80, or 300 mg/kg bw/day</t>
  </si>
  <si>
    <t>Once daily oral gavage administration of test item to male and female Sprague-Dawley rats at dose levels of 20, 80 and 300 mg/kg bw/day for at least 13 weeks resulted in mortality at the high dose in a single animal after roughly 1 month of dosing. Salient test item-related effects were noted primarily in the liver and kidney and included hepatocellular hypertrophy (related to microsomal enzyme induction at all dose levels), hepatocellular vacuolation/necrosis at the high dose with increased serum liver enzymes, renal tubular degeneration/necrosis, casts, and inflammation (males) with increased urine volume and serum analyte changes in recovery males. The liver changes demonstrated complete or partial reversibility, while the kidney changes in males were not reversed within the 28-day observation period. The hyaline droplet (α2μ-globulin) nephropathy observed in males was considered to represent an adverse change for the rat only and to have limited relevance for other species including man. Based on the results of this study and the observations of non-reversible microscopic kidney changes of minimal to marked severity in males at all dose levels, including up to moderate severity in low dose Main males, it was not possible to determine a No Observed Adverse Effect Level (NOAEL) for daily oral administration of test item in Sprague-Dawley rats for 13 weeks. In female rats, however, all test item-related effects were reversible at all dose levels, and since the liver changes were more severe at the high dose, and given that the mortality of one high dose animal was likely test item-related, the NOAEL was considered the mid dose of 80 mg/kg bw/day. Effects observed in male rats are probably caused by alpha2 -microglobin-associated nephropathy and are therefore considedered to be sex and species specific and thus not of relevance for humans. Therefore, these effects were not taken into account for risk assessment (DNEL derivation) and classification and labelling.</t>
  </si>
  <si>
    <t>Unknown, 2017. Available from ECHA at https://echa.europa.eu/mt/registration-dossier/-/registered-dossier/13930/7/6/2</t>
  </si>
  <si>
    <t>31565-19-2</t>
  </si>
  <si>
    <t>Acetic acid, isooctyl ester</t>
  </si>
  <si>
    <t>Isooctyl acetate; 6-methylheptyl acetate; Acetic acid, isooctylester</t>
  </si>
  <si>
    <t>CC(C)CCCCCOC(C)=O</t>
  </si>
  <si>
    <t xml:space="preserve">0, 100, 500, or 1,000 mg/kg bw/day, 5 days a week, for 13 weeks. dosing schedule (5/7) adjusted dose levels are 0, 71.4, 357, or 714 mg/kg bw/day. </t>
  </si>
  <si>
    <t>One animal died prematurely (Day 15), but this was not considered to be treatment related. Alopecia and scabs, predominantly on the forelegs and snout areas, were observed in the higher dose groups. This suggests that the test material was irritating to some extent, and that the animals spent some amount of time cleaning the mouth and snout area. An increased incidence of urinary staining (normal color) was observed in the high dose animals, when compared to controls and other dosed groups, and was considered to be a mild treatment related effect. Mean body weights for the high dose males and females were generally lower than body weight values of the other test groups. There were three occasional instances where the body weights were statistically significantly lower, but the random appearance of these differences suggested that the effect, though apparently related to treatment, was minimal or borderline. Similarly, mean food consumption values for the high dose animals in general were slightly lower than control values and the other dose levels. Singular instances of statistically significant differences suggested that this finding may have been a borderline or minimal treatment related effect. Hematology and clinical biochemistry findings were unremarkable. Absolute and relative liver weights in dosed males and females were elevated above control weights in a linear, dose related manner. The differences in relative liver weight became statistically significant in the mid dose and high dose groups. This effect was considered to be treatment related but was considered to be a physiological adaptation to the test material rather than a toxic effect on the liver. Absolute and relative kidney weight in the mid dose and high dose males and females were also elevated above control values, with the difference in high dose relative kidney weights becoming statistically significant. The increases were considered to be treatment related but there was no correlation with gross necropsy results to suggest that this increase in weight was due to a toxic effect on the kidney. All other absolute and relative organ weights were comparable to control. Necropsy observations indicated no treatment related effects at the interim sacrifice, except for urinary staining in the high dose animals. At the terminal necropsy, urinary staining was again considered to be treatment related as was an increased incidence of lung abnormalities in the mid dose and high dose rats. Pretest and terminal ophthalmology examinations did not reveal any treatment related effects. The NOAEL was considered to be 100 mg/kg bw/day, adjusted to 71.4 mg/kg bw/day, based on urinary staining and an increased incidence of lung abnormalities in the mid dose and high dose rats.</t>
  </si>
  <si>
    <t>Unknown, 1985. Available from ECHA at https://echa.europa.eu/mt/registration-dossier/-/registered-dossier/24259/7/6/2</t>
  </si>
  <si>
    <t>81485-25-8</t>
  </si>
  <si>
    <t>Peretinoin</t>
  </si>
  <si>
    <t>(2E,4E,6E,10E)-3,7,11,15-tetramethylhexadeca-2,4,6,10,14-pentaenoic acid; acyclic retinoid; NIK-333</t>
  </si>
  <si>
    <t>C20H30O2</t>
  </si>
  <si>
    <t>CC(=CCCC(=CCCC(=CC=CC(=CC(=O)O)C)C)C)C</t>
  </si>
  <si>
    <t>0 or 80 mg/kg bw/day</t>
  </si>
  <si>
    <t xml:space="preserve">There were 7 groups of rats: 1-3) received N-diethylnitrosamine (DEN) for 5 weeks, followed by no treatment for 15 weeks, then received NIK-333 for 14 weeks at either 10, 40, or 80 mg/kg bw/day. 4) received DEN for 5 weeks, no treatment for 15 weeks, followed by 14-weeks of receiving the vehicle. 5) No DEN and no NIK-333. 6) No DEN followed by vehicle administration. and 7) No DEN followed by 80 mg/kg bw/day of NIK-333. No adverse effects were reported in the group that only received 80 mg/kg bw/day of NIK-333 and no other treatment, but the focus of the study was the liver, hence, the reporting of endpoints was very limited. </t>
  </si>
  <si>
    <t>Kagawa et al., 2004</t>
  </si>
  <si>
    <t>Kagawa, M., Sano, T., Ishibashi, N., Hashimoto, M., Okuno, M., Moriwaki, H., ... &amp; Tanaka, T. (2004). An acyclic retinoid, NIK-333, inhibits N-diethylnitrosamine-induced rat hepatocarcinogenesis through suppression of TGF-α expression and cell proliferation. Carcinogenesis, 25(6), 979-985.</t>
  </si>
  <si>
    <t>111-21-7</t>
  </si>
  <si>
    <t>Triethylene glycol diacetate</t>
  </si>
  <si>
    <t>TDAC; TGD; Triglycol diacetate; 2-[2-(2-acetyloxyethoxy)ethoxy]ethyl acetate</t>
  </si>
  <si>
    <t>C10H18O6</t>
  </si>
  <si>
    <t>CC(=O)OCCOCCOCCOC(C)=O</t>
  </si>
  <si>
    <t xml:space="preserve"> COBS Crl:CD-1 (ICR)BR outbred Swiss albino</t>
  </si>
  <si>
    <t>0, 0.75, 1.5, or 3%, equal to 0, 1,360, 2,740,or  5,450 mg/kg bw/day. Parental animals received the test item via drinking water during a 98-day cohabitation period. The F1 animals were treated with the test item from conception until 74 ± 10 days of age.</t>
  </si>
  <si>
    <t xml:space="preserve">There were no treatment-related changes in body weight gain, physical appearance, or fluid consumption at any doses tested.  Continuous exposure of CD-1 mice to these levels of TGD in the drinking water also had no effect on fertility or reproductive performance as measured by the ability of breeding pairs to produce one or more litters, the number of live pups per litter, proportion of pups born alive, and live pup weight. Since TGD had no significant effects on fertility and reproductive performance in the parental animals, the effect of TGD on second-generation (F1) fertility was examined. The final litters from the 0 and 3% TGD groups were weighed on Days 0, 4, 14, 21, and 74 ± 10. Pup body weights were significantly decreased on postnatal days 14 and 21 in the 3% TGD group compared to the control group, which suggests toxic effects of TGD on the development of the nursing pups. However, this body weight difference was no longer apparent by 74 ± 10 days of age. Furthermore, similar to the P generation, continuous exposure of the F1 mice to 3% TGD from conception to 74 ± 10 days of age had no significant effect on the proportion of detected matings or fertile pairs, live F2 pups per litter, proportion of F2 pups born alive, sex of F2 pups born alive, or live F2 pup weight. Necropsy of the F1 male offspring revealed that while 3% TGD had no effect on body weight, liver weight, or reproductive organ weight, combined kidney/adrenal weight was significantly increased in F1 males exposed to 3% TGD. Sperm assessment indicated that exposure of F1 males to 3% TGD in the drinking water had no significant effects on sperm motility, concentration, or morphology. Similarly, necropsy of the F1 females showed no change in body or liver weight. However, when organ weights were adjusted for body weight, kidney/adrenal weight was also significantly increased in females exposed to 3% TGD compared to controls. A NOEL/NOAEL was not listed by the author. ECHA: The NOAEL for parental and F1 animals was considered to be 3%, equal to 5,450 mg/kg bw/day, in the absence of adverse effects.  </t>
  </si>
  <si>
    <t>Bossert et al., 1992</t>
  </si>
  <si>
    <t>Bossert, N. L., Reel, J. R., Lawton, A. D., George, J. D., &amp; Lamb IV, J. C. (1992). Reproductive toxicity of triethylene glycol and its diacetate and dimethyl ether derivatives in a continuous breeding protocol in Swiss CD-1 mice. Fundamental and Applied Toxicology, 18(4), 602-608. Also available at ECHA at https://echa.europa.eu/mt/registration-dossier/-/registered-dossier/13731/7/9/2/?documentUUID=928d56ff-dedc-4c5b-9310-12f8f283327e</t>
  </si>
  <si>
    <t>26787-78-0</t>
  </si>
  <si>
    <t>Amoxicillin</t>
  </si>
  <si>
    <t>Amoxycillin; Amoxicillin anhydrous; Amoxicilline; (2S,5R,6R)-6-[[(2R)-2-amino-2-(4-hydroxyphenyl)acetyl]amino]-3,3-dimethyl-7-oxo-4-thia-1-azabicyclo[3.2.0]heptane-2-carboxylic acid</t>
  </si>
  <si>
    <t>C16H19N3O5S</t>
  </si>
  <si>
    <t>[H][C@]12SC(C)(C)[C@@H](N1C(=O)[C@H]2NC(=O)[C@H](N)C1=CC=C(O)C=C1)C(O)=O</t>
  </si>
  <si>
    <t>0, 200, 500, or 2,000 mg/kg bw/day</t>
  </si>
  <si>
    <t xml:space="preserve">There were not deaths during the dosing period. Some vomiting did occur either immediately after dosing or 1-4 hours after dosing in the highest dose group. Grey-colored feces were observed mainly in the first 3 weeks in a dose-related manner in dogs receiving 500 or 2,000 mg/kg bw/day. Weight gain in the highest dose group was decreased compared with control dogs. At the interim necropsy, relative kidney weights were increased in the high and intermediate dose groups, but no treatment related microscopic abnormalities were found. At the completion of the study, relative liver weights were increased in the highest dose group. Microscopic examination revealed no changes in morphology associated with drug administration. The decreased weight gain observed in the highest dose group was considered to be the result of a disturbance in the gastrointestinal flora. The NOAEL was the highest treatment level of 2,000 mg/kg bw/day. FDA 2007: No treatment-related or dose-related adverse effects were seen in weight gain, food consumption, organ weights, hematology, blood chemistry, urinalysis, and post-mortem pathology or histopathology. </t>
  </si>
  <si>
    <t>Noel et al., 1970</t>
  </si>
  <si>
    <t>Noel PR et al. (1970a). BRL 2333 oral toxicity study in Beagle dogs (repeated dosage for six months with interim sacrifice after three months). Unpublished study no. 3338/70/150, Beecham Research Laboratories, Surrey, England. Submitted to WHO by United States Food and Drug Administration, Center for Veterinary Medicine. Available from WHO (2012) WHO Food Additives Series: 66. Toxicological evaluation of certain veterinary drug residues in food prepared by the Seventy-fifth meeting of the Joint FAO/WHO Expert Committee on Food Additives (JECFA) at https://apps.who.int/food-additives-contaminants-jecfa-database/Document/Index/8944 Also available from FDA (2007) Pharmacology/Toxicology Review and Evaluation for APC-111 MP Tablet (Amoxicillin Pulsatile Formulation). Application No. 50-813. Center for Drug Evaluation and Research at https://www.accessdata.fda.gov/drugsatfda_docs/nda/2008/050813s000pharmr.pdf</t>
  </si>
  <si>
    <t>67-48-1</t>
  </si>
  <si>
    <t>Choline chloride</t>
  </si>
  <si>
    <t>Hepacholine; Lipotril; Paresan; 2-hydroxyethyl(trimethyl)azanium;chloride</t>
  </si>
  <si>
    <t>C5H14ClNO</t>
  </si>
  <si>
    <t>[Cl-].C[N+](C)(C)CCO</t>
  </si>
  <si>
    <t>1N,2N,3N,4Y,5bY,6N,7N,9N,10N,23Y,24N,25N,26a,bY,27N,28N</t>
  </si>
  <si>
    <t xml:space="preserve">0 or 1% equal to 0 or 500-1,200 mg/kg bw/day, for 72 weeks followed by a 30-31 week observation period. </t>
  </si>
  <si>
    <t>All animals grew well throughout the 18-month experimental period. No marked effect on growth was observed. Survival was not altered by treatment. There was no overall significant development of liver or lung tumors in rats fed choline. OECD: No significant differences between control group and treated animals concerning body weight, survival, relative liver weight, neoplastic liver nodules, and hepatocellular carcinomas were noted. There were no increases in incidence of lung tumors either. The NOAEL was considered to be 500 mg/kg bw/day in the absence of adverse effects. ECHA: There were no compound-related adverse effects denoted compared to control regarding the observed endpoints, i.e., body weight and body weight gain, relative liver weight, tumor formation in liver and lung, leukemia and other tumors; therefore, the NOAEL is &gt; 1% choline chloride in food, based on all observed effects, which corresponds to a NOAEL &gt; 1,200 mg/kg bw/day.</t>
  </si>
  <si>
    <t>Shivapurkar et al., 1986</t>
  </si>
  <si>
    <t>Shivapurkar N, Hoover KL, Poirier LA (1986) Effect of methionine and choline on liver tumor promotion by phenobarbital and DDT in diethylnitrosamine-initiated rats. Carcinogenesis 7: 547-550. Also available from OECD (2004) SIDS Assessment Report for Choline Chloride at https://hpvchemicals.oecd.org/UI/handler.axd?id=e6eeae99-b302-4152-9987-62d0e961bf98 and ECHA at https://echa.europa.eu/sl/registration-dossier/-/registered-dossier/5360/7/6/2</t>
  </si>
  <si>
    <t>3726-45-2</t>
  </si>
  <si>
    <t>1,2,3,4-Tetramethylcyclohexane</t>
  </si>
  <si>
    <t>Cyclohexane, 1,2,3,4-tetramethyl-</t>
  </si>
  <si>
    <t>C10H20</t>
  </si>
  <si>
    <t>CC1CCC(C(C1C)C)C</t>
  </si>
  <si>
    <t>1N,2N,3N,4N,6N,7N,9N,10N,23N,29Y,30a(iii)Y,31N,32N,28N</t>
  </si>
  <si>
    <t>Sprague-Dawley Albino</t>
  </si>
  <si>
    <t>0, 3,000, 10,000, or 30,000 ppm corresponding to approximately 0, 300, 1,000, or 3,000 mg/kg bw/day (study authors). As it is a 1:1 mixture, these levels correspond to 0, 150, 500, or 1,500 mg 1,2,3,4-tetramethylcyclohexane/kg bw/day.</t>
  </si>
  <si>
    <t>Administration of up to 30,000 ppm TMCH to male and female rats produced no discernible effects on survival, demeanor, weight gain, food consumption, hematology, blood chemistry or urinalysis throughout the study  period. Absolute kidney weights were statistically increased in all groups of male rats at termination of the study. Also statistically increased were the weights relative to brain in mid-dose and to body weight in high-dose males. No statistically significant changes were observed in any treated groups of female rats. Absolute liver weights were statistically lower than controls in the 30,000 group males but not females. However, the lack of any morphological changes observed microscopically  in liver sections suggested that this observation was unrelated to TMCH treatment. No significant differences were observed in absolute or relative liver weights of any test group of female rats. Treatment-related microscopic changes were confined to the kidney of male rats in all test groups. These effects were observed in all TMCH-treated male rats on study and were dose related in regard to the relative severity and degree of parenchymal  involvement. The renal lesion observed consisted of protein resorption droplets within the cytoplasm of epithelial cells lining the proximal convoluted  tubules in the cortex of both kidneys. Histologically, these droplets had an eosinophilic staining, were  oval-shaped  and of variable size. While this lesion is considered degenerative, no evidence of necrosis or inflammation was observed. In some sections, there were foci of tubules in the cortex which were lined with enlarged basophilic staining cells which appeared to represent regeneration of the tubular  epithelium. No treatment-related microscopic effects were observed in any tissue, including the kidney, of any female rat on test. The microscopic lesion observed in male rats appears to be an adaptive response to TMCH insult specific to the male rat. The lesion, in a trace to mild form, has been observed as a terminal event as part of the chronic progressive nephropathy which commonly affects especially the male white rat. This manifestation has no human relevance; therefore, in the absence of any toxicologically significant, adverse effects, the NOAEL was considered to be 30,000 ppm. Since the test item was a 1:1 mixture, this dietary concentration corresponds to an intake of 1,500 mg 1,2,3,4-Tetramethylcyclohexane/kg bw/day.</t>
  </si>
  <si>
    <t>Johannsen and Levinskas, 1987</t>
  </si>
  <si>
    <t>Johannsen, F. R., &amp; Levinskas, G. J. (1987). Acute and subchronic toxicity of tetramethylcyclohexanes. Journal of applied toxicology, 7(4), 245-248.</t>
  </si>
  <si>
    <t>4306-65-4</t>
  </si>
  <si>
    <t>1,1,3,5-Tetramethylcyclohexane</t>
  </si>
  <si>
    <t>Cyclohexane, 1,1,3,5-tetramethyl-; trans-1,1,3,5-Tetramethylcyclohexane; cis-1,1,3,5-Tetramethylcyclohexne</t>
  </si>
  <si>
    <t>CC1CC(CC(C1)(C)C)C</t>
  </si>
  <si>
    <t>0, 3,000, 10,000, or 30,000 ppm corresponding to approximately 0, 300, 1000, or 3000 mg/kg bw/day (study authors). As it is a 1:1 mixture, thes elevels correspond to 0, 150, 500, or 1500 mg 1,1,3,5-tetramethylcyclohexane/kg bw/day.</t>
  </si>
  <si>
    <t>Administration of up to 30,000 ppm TMCH to male and female rats produced no discernible effects on survival, demeanor, weight gain, food consumption, hematology, blood chemistry or urinalysis throughout the study  period. Absolute kidney weights were statistically increased in all groups of male rats at termination of the study. Also statistically increased were the weights relative to brain in mid-dose and to body weight in high-dose males. No statistically significant changes were observed in any treated groups of female rats. Absolute liver weights were statistically lower than controls in the 30,000 group males but not females. However, the lack of any morphological changes observed microscopically  in liver sections suggested that this observation was unrelated to TMCH treatment. No significant differences were observed in absolute or relative liver weights of any test group of female rats. Treatment-related microscopic changes were confined to the kidney of male rats in all test groups. These effects were observed in all TMCH-treated male rats on study and were dose related in regard to the relative severity and degree of parenchymal  involvement. The renal lesion observed consisted of protein resorption droplets within the cytoplasm of epithelial cells lining the proximal convoluted  tubules in the cortex of both kidneys. Histologically, these droplets had an eosinophilic staining, were  oval-shaped  and of variable size. While this lesion is considered degenerative, no evidence of necrosis or inflammation was observed. In some sections, there were foci of tubules in the cortex which were lined with enlarged basophilic staining cells which appeared to represent regeneration of the tubular  epithelium. No treatment-related microscopic effects were observed in any tissue, including the kidney, of any female rat on test. The microscopic lesion observed in male rats appears to be an adaptive response to TMCH insult specific to the male rat. The lesion, in a trace to mild form, has been observed as a terminal event as part of the chronic progressive nephropathy which commonly affects especially the male white rat. This manifestation has no human relevance; therefore, in the absence of any toxicologically significant, adverse effects, the NOAEL was considered to be 30,000 ppm. Since the test item was a 1:1 mixture, this dietary concentration corresponds to an intake of 1,500 mg 1,1,3,5-Tetramethylcyclohexane/kg bw/day.</t>
  </si>
  <si>
    <t>Johannsen and  Levinskas, 1987</t>
  </si>
  <si>
    <t>38821-53-3</t>
  </si>
  <si>
    <t>Cephradine</t>
  </si>
  <si>
    <t>Cefradine; Cephradin; Anspor; (6R,7R)-7-[[(2R)-2-amino-2-cyclohexa-1,4-dien-1-ylacetyl]amino]-3-methyl-8-oxo-5-thia-1-azabicyclo[4.2.0]oct-2-ene-2-carboxylic acid</t>
  </si>
  <si>
    <t>C16H19N3O4S</t>
  </si>
  <si>
    <t>CC1=C(N2[C@@H]([C@@H](C2=O)NC(=O)[C@@H](C3=CCC=CC3)N)SC1)C(=O)O</t>
  </si>
  <si>
    <t>Charles River CD Sprague-Dawley</t>
  </si>
  <si>
    <t xml:space="preserve">0, 100, 300, or 1,000 mg/kg bw/day for 26 weeks. Some animals were sacrificed during treatment and the remainder 3 weeks after treatment had ended. </t>
  </si>
  <si>
    <t xml:space="preserve">Daily oral administration of cephradine did not cause significant toxic effects. Grossly enlarged, but histologically normal, ceca were noted in rats sacrificed during treatment; however, this response, which is usually seen in rodents dosed with an antibiotic,  was not observed in animals necropsied three weeks after the cessation of dosage. In the high dose rats, sacrificed after 13 to 26 weeks of treatment, there was an increase in the absolute and relative weights of the adrenal glands; however, this response was not observed in animals maintained for three weeks after the end of the dosing period. Hematological and blood chemical values were within the normal ranges. The NOAEL was 1,000 mg/kg bw/day based on the absence of toxicologically significant, adverse effects. </t>
  </si>
  <si>
    <t>Hassert et al., 1973</t>
  </si>
  <si>
    <t>Hassert, G. L., DeBaecke, P. J., Kulesza, J. S., Traina, V. M., Sinha, D. P., &amp; Bernal, E. (1973). Toxicological, pathological, and teratological studies in animals with cephradine. Antimicrobial Agents and Chemotherapy, 3(6), 682-685.</t>
  </si>
  <si>
    <t>50370-12-2</t>
  </si>
  <si>
    <t>Cefadroxil</t>
  </si>
  <si>
    <t>Cefadroxil anhydrous; Cephadroxil; Cefadroxilo; (6R,7R)-7-[[(2R)-2-amino-2-(4-hydroxyphenyl)acetyl]amino]-3-methyl-8-oxo-5-thia-1-azabicyclo[4.2.0]oct-2-ene-2-carboxylic acid</t>
  </si>
  <si>
    <t>C16H17N3O5S</t>
  </si>
  <si>
    <t>CC1=C(N2[C@@H]([C@@H](C2=O)NC(=O)[C@@H](C3=CC=C(C=C3)O)N)SC1)C(=O)O</t>
  </si>
  <si>
    <t>Sprague-Dawley [Crl: COBS CD (SD) BR]</t>
  </si>
  <si>
    <t>0, 100, 316, or 1,000 mg/kg/day for 26 weeks</t>
  </si>
  <si>
    <t xml:space="preserve">The administration of up to 1,000 mg/kg/day of cefadroxil to male and female rats for 26 weeks caused no adverse effects on growth, general health, appearance, or mortality of the rats. One subcutaneous tissue mass was observed during the 26th week of the study in an intermediate-dose group female rat; this tissue mass was identified as a mammary gland adenoma by subsequent histologic evaluation. There were no clinical signs of toxic effect observed at any dosage level, and no deaths were recorded during the study. Cefadroxil caused no distinct or consistent compound related changes in hematologic, serum chemistry determinations or urinalysis test results when compared to controls. Very slight but significant (P &lt; 0.01) alterations (within expected limits) included a decreased mean leukocyte count for the middle-dose female group at Week 9, slightly decreased mean relative neutrophil values for the low- and high-dose female groups at Week 27, and slightly increased mean relative lymphocyte value for the high-dose female group at Week 27. No significant differences in absolute or relative organ weights of the female rats were observed when comparison was made to the control group. In males, no significant differences were noted in absolute organ weights, but comparison based on a percentage of body weight revealed increased relative kidney weights in the intermediate- and high-dose groups. These differences were correlated with reduced total body weight values in the same groups. Histopathologic evaluation of the kidneys revealed no treatment related effects. No distinct or consistent compound-related changes were found in tissue sections from the cefadroxil-treated rats examined microscopically. The NOAEL was 1,000 mg/kg/day. </t>
  </si>
  <si>
    <t>Hickey et al., 1980</t>
  </si>
  <si>
    <t>Hickey, T. E., Botta, J. A., &amp; Clemento, A. J. (1980). Cefadroxil—A new antibiotic with low toxicity potential. Infection, 8(Suppl 5), S549-S553.</t>
  </si>
  <si>
    <t>115-77-5</t>
  </si>
  <si>
    <t>Pentaerythritol</t>
  </si>
  <si>
    <t>2,2-bis(hydroxymethyl)propane-1,3-diol; Tetramethylolmethane; Penetek</t>
  </si>
  <si>
    <t>C5H12O4</t>
  </si>
  <si>
    <t>OCC(CO)(CO)CO</t>
  </si>
  <si>
    <t>No adverse effects reported. Note: in a reproductive/developmental study, the reproductive/developmental NOAEL was 1000 mg/kg bw/day.</t>
  </si>
  <si>
    <t>Unknown, 2017. Available from ECHA at https://echa.europa.eu/mt/registration-dossier/-/registered-dossier/15344/7/6/2</t>
  </si>
  <si>
    <t>3228-02-2</t>
  </si>
  <si>
    <t>4-Isopropyl-3-methylphenol; 3-Methyl-4-isopropylphenol; 4-Isopropyl-m-cresol; 3-methyl-4-propan-2-ylphenol</t>
  </si>
  <si>
    <t>CC(C)C1=C(C)C=C(O)C=C1</t>
  </si>
  <si>
    <t>1N,2N,3N,4N,6N,7N,9N,10N,11N,23N,29Y,33N,34N,35aY,38N,39N,40N,41N,42N,43N,44N,45N,28N</t>
  </si>
  <si>
    <t>0, 10, 100, 1000, or 2000 mg/kg bw/day</t>
  </si>
  <si>
    <t xml:space="preserve">At 2000 mg/kg bw/day, slight changes in general conditions were observed from the first to second term of feeding (Days 1 to 15 and Days 16 to 30), but no changes were observed in other treatment groups. Also at 2000 mg/kg bw/day, motor activity was decreased and drowsiness lasted during the first term of feeding (Days 1 to 15); these changes were considered treatment related (induced by Biosol); however, these changes returned to normal in the course of time which suggested that the animals acquired a tolerance for Biosol. The body weight index was increased at dose levels of 0, 10, 100, 1000 mg/kg bw/day. At 2000 mg/kg bw/day, the body weight index was slightly decreased during the first term of treatment (Days 1 to 15) which was considered treatment related. During the second term of treatment (Days 16 to 30), body weight index was increased, but the growth rate was apparently different among the groups fed a high dose (1000 and 2000 mg/kg bw/day), a low dose (10 and 100 mg/kg bw/day) and the control. From the above results, the body weight gain from the first to second term of treatment (Days 1 to 15 and Days 16 to 30) was considered treatment related at high dose when compared to control group. By the fourth term of treatment, body weight gain became normal in all groups. In urinalysis, proteinuria was detected in the dose-related manner and transient occult blood was observed. Most of the changes observed in urinalysis were considered to be due to individual variations of rats and other causes (parasite etc.), although there were some partially attributable to Biosol feeding. No gross or histopathological changes were observed in any of the treated groups. The NOAEL was considered to be 1000 mg/kg bw/day. ECHA: Systemic NOAEL was considered to be 1000 mg/kg bw/day. NICNAS: No mortality was reported. No gross and histopathological changes were observed. Body weights were decreased in a dose dependent manner during the first 30 days of feeding but recovered except for the highest dose group. At the highest dose, motor activity was decreased and drowsiness was observed during the first 15 days of feeding. The NOAEL was 1000 mg/kg bw/day. </t>
  </si>
  <si>
    <t>Osaka Municipal Hygienic Laboratory, 1954</t>
  </si>
  <si>
    <t>Osaka Municipal Hygienic Laboratory. 1954. Ninety-day oral and toxicity study of Biosol using rats. Unpublished data submitted by Jan Dekker International. (28 pages). Available from Andersen, A. (2006). Final report on the safety assessment of sodium p-chloro-m-cresol, p-chloro-m-cresol, chlorothymol, mixed cresols, m-cresol, o-cresol, p-cresol, isopropyl cresols, thymol, o-cymen-5-ol, and carvacrol. International journal of toxicology, 25, 29-127. Also available from ECHA at https://echa.europa.eu/mt/registration-dossier/-/registered-dossier/16688/7/6/2/?documentUUID=959e475d-d1fc-4485-93ca-16bfd2d9f214 and NICNAS at https://www.industrialchemicals.gov.au/sites/default/files/3-methyl-4-%281-methylethyl%29%20phenol_Human%20health%20tier%20II%20assessment.pdf</t>
  </si>
  <si>
    <t>1455-42-1</t>
  </si>
  <si>
    <t>2,4,8,10-Tetraoxaspiro[5.5]undecane-3,9-diethanol, .beta.,.beta.,.beta.',.beta.'-tetramethyl-</t>
  </si>
  <si>
    <t>3,9-Bis(1,1-dimethyl-2-hydroxyethyl)-2,4,8,10-tetraoxaspiro[5.5]undecane; 2,2'-(2,4,8,10-Tetraoxaspiro[5.5]undecane-3,9-diyl)bis(2-methylpropan-1-ol); 2-[3-(1-hydroxy-2-methylpropan-2-yl)-2,4,8,10-tetraoxaspiro[5.5]undecan-9-yl]-2-methylpropan-1-ol</t>
  </si>
  <si>
    <t>C15H28O6</t>
  </si>
  <si>
    <t>CC(C)(CO)C1OCC2(CO1)COC(OC2)C(C)(C)CO</t>
  </si>
  <si>
    <t>1N,2N,3N,4N,6N,7N,9N,10Y,11. Aldehyde:1c(ii)Y(Class I) Pentaerythritol:1N,2N,3N,4N,6N,7N,9N,10N,23Y,24N,25N,26aY,27N,28N(Class II)</t>
  </si>
  <si>
    <t xml:space="preserve">Incidental changes, in the absence of any dose-response relationship, were not considered treatment-related. Thus, it was concluded that the NOAEL for repeated-dose toxicity of the substance is 2,000 mg/kg/day for males and females, the highest dose tested. </t>
  </si>
  <si>
    <t>Unknown, n.d. Summary is available from EFSA (2014) Scientific Opinion on the safety assessment of the substance, 2,4,8,10-tetraoxaspiro[5.5]undecane-3,9-diethanol, β3,β3,β9,β9-tetramethyl-, CAS No 1455-42-1, for use in food contact materials at https://www.efsa.europa.eu/en/efsajournal/pub/3863</t>
  </si>
  <si>
    <t>15834-04-5</t>
  </si>
  <si>
    <t>Pentaerythritol tetravalerate</t>
  </si>
  <si>
    <t>[3-Pentanoyloxy-2,2-bis(pentanoyloxymethyl)propyl] pentanoate; 2,2-Bis(((1-oxopentyl)oxy)methyl)propane-1,3-diyl divalerate</t>
  </si>
  <si>
    <t xml:space="preserve">	
C25H44O8</t>
  </si>
  <si>
    <t>CCCCC(=O)OCC(COC(=O)CCCC)(COC(=O)CCCC)COC(=O)CCCC</t>
  </si>
  <si>
    <t>1N,2N,3N,4N,6N,7N,9N,10N,23Y,24cY.Carboxylic acids: 1aY(Class I). Tetraol: 1N,2N,3N,4N,6N,7N,9N,10N,23Y,24N,25N,26aY,27N,28N</t>
  </si>
  <si>
    <t xml:space="preserve">0, 100, 300, or 1,000 mg/kg bw/day. Purity (96.95%) adjusted dose levels were 0, 96.9, 291, or 969.5 mg/kg bw/day. Males were treated for approximately 126 days, i.e., ten weeks before pairing, up to necropsy after litters were weaned. Females were treated for approximately 133 days, i.e., ten weeks before pairing, throughout pairing up to necropsy on Day 28 of lactation. All F1 animals were then dosed directly from postnatal day (PND) 21 to at least PND 90. At weaning, two cohorts of selected males and females were assigned for further investigations, including sexual maturation, urinalysis, reproductive organ integrity and function (Cohorts 1A and 1B). </t>
  </si>
  <si>
    <t xml:space="preserve">Throughout the study, 8 animals were either found dead or were killed for reasons of animal welfare, none were deemed treatment related. Various effects were seen throughout the study, but differences and/or effects were concluded to be non-treatment-related since they were either minor, lacked a dose response or were inconsistent between the sexes. Overall, oral administration at dose levels up to and including 1,000 mg/kg bw/day was well tolerated with no treatment-related mortality, no adverse effects on general condition, body weight, food consumption, thyroid hormones, seminology, organ weights or pathology on either the F0 or F1 generation. Reproductive performance for the F0 adults and spleen cell immunophenotyping and ovarian follicle counts for the F1 animals were unaffected by treatment at dose levels up to and including 1,000 mg/kg/day. The clinical condition of offspring, litter size, offspring survival and development were unaffected by parental treatment at dose levels up to and including 1,000 mg/kg bw/day. Based on the results of this study, the NOAEL for both systemic and reproductive toxicity is 1,000 mg/kg bw/day, adjusted to 969.5 mg/kg bw/day, the highest dose tested. </t>
  </si>
  <si>
    <t xml:space="preserve">Unknown, 2022. Available from ECHA at https://echa.europa.eu/registration-dossier/-/registered-dossier/13354/7/9/2 </t>
  </si>
  <si>
    <t>6104-30-9</t>
  </si>
  <si>
    <t>Isobutylidene diurea</t>
  </si>
  <si>
    <t>Isobutylidenediurea; Isobutyldiurea; N,N''-(Isobutylidene)diurea; [1-(carbamoylamino)-2-methylpropyl]urea</t>
  </si>
  <si>
    <t>CC(C)C(NC(N)=O)NC(N)=O</t>
  </si>
  <si>
    <t xml:space="preserve">Wistar [Crl:WI (Han)] </t>
  </si>
  <si>
    <t xml:space="preserve">0, 100, 300, or 1,000 mg/kg bw/day. </t>
  </si>
  <si>
    <t xml:space="preserve">Slight salivation shortly after treatment was observed in 7 male and 8 female animals given 1,000 mg/kg bw/day on several days of the study. From the temporary, short appearance immediately after dosing, it was concluded that this finding was induced by a bad taste of the test substance or local affection of the upper digestive tract. No test substance-related effects were noted at 100 and 300 mg/kg bw/day. No mortality was observed. No test substance-related impairment in body weight parameters were observed for male and female animals in the treatment groups. Mean body weight of male animals given the top dose was slightly but not significantly lower towards the end of the administration period, with a maximum of -4.2% on study day 91. The same was true for female animals given 300 mg/kg bw/day, showing a maximum deviation of -6.5% on study day 77. These findings were assessed to be incidental and not related to treatment. Mean body weight change values were significantly decreased in female animals given 300 mg/kg bw/day on study day 77. The change was assessed to be incidental. Food consumption of male animals at the highest dose level was slightly lower, with a maximum reduction of -6.0% at the end of the administration period. Due to the marginal occurrence, these changes were assessed as being incidental and not related to treatment. No treatment-related changes among hematological parameters were observed. No treatment-related changes among clinical chemistry parameters were observed. No treatment-related, adverse changes among urinalysis parameters were observed. In females given 1,000 mg/kg bw/day, urine volume was decreased and urine specific gravity was increased. These findings without any other changes of kidney parameters reflect the physiological adaptation of the kidneys towards lesser fluid income and, therefore, were regarded as adaptive and not adverse. Absolute organ weight changes were regarded as incidental with no histopathological correlates observed. Relative weights of the liver in male animals given 1,000 mg/kg bw/day were slightly above historical controls (2.110-2.299%), but this was assumed to be caused by a change in mean body weight in this group rather than an effect on the liver, i.e., weight increase. Historical controls for terminal body weights of male animals range from 352.84 to 386.52 g; the terminal body weights of high dose animals in this study were slightly below this value (352.77 g). This was assumed to be the reason for the slightly increased relative liver weights in high dose animals (Absolute liver weights were within historical controls. Historical controls: 7.611-8.493 g, test group 3: 8.135 g). Furthermore, there was no dose-response and no histopathological correlates. All other mean relative weight parameters did not show significant differences when compared to the control group. Gross pathology findings were considered to be incidental or spontaneous in origin and without any relation to treatment. Histopathology revealed treatment related changes in the kidneys of males. There was a dose- and treatment-related increase in incidence and severity in eosinophilic droplets visualized by CAB staining, which was accompanied by an increased incidence of basophilic tubules (mostly of minimal severity) and, at 1,000 mg/kg bw/day, by tubular casts. In females, 3 animals of the high dose group showed a tubular cast. This was, however, unilateral and CAB staining for protein was negative in tubules. Therefore, these findings were regarded as incidental. All other findings occurred either individually or were biologically equally distributed over control and treatment groups. They were considered to be incidental or spontaneous in origin and without any relation to treatment. The kidney changes in the males were concluded to be the result of α2u-nephropathy, which does not represent a risk for humans. Therefore, the NOAEL for general systemic toxicity was considered to be 1,000 mg/kg bw/day, the highest dose tested, in the absence of toxicologically significant, adverse effects. </t>
  </si>
  <si>
    <t>Unknown, 2017. Available from ECHA at https://echa.europa.eu/sl/registration-dossier/-/registered-dossier/1954/7/6/2</t>
  </si>
  <si>
    <t>25601-41-6</t>
  </si>
  <si>
    <t>Methyl 9-decenoate</t>
  </si>
  <si>
    <t>methyl dec-9-enoate; 9-Decenoic acid, methyl ester; 9DAME</t>
  </si>
  <si>
    <t>COC(=O)CCCCCCCC=C</t>
  </si>
  <si>
    <t>1N,2N,3N,4N,6N,7N,9N,10N,23Y,24cY. Craboxylic acid: 1aY(Class I). Methanol:25N,26Y,27N,28N(Class II)</t>
  </si>
  <si>
    <t>0, 100, 300, or 1,000 mg/kg bw/day for 90 days. Following a minimum of 90 days of dose administration, 10 animals/sex/group were euthanized; the remaining 5 animals/sex in the control and high-dose groups were euthanized following a minimum 28 day nondosing (recovery) period.</t>
  </si>
  <si>
    <t>All animals survived to the scheduled necropsies. There were no test item-related effects on body weights, food consumption, functional observational battery parameters, motor activity, or organ weights. Hematology, coagulation, serum chemistry, and urinalysis parameters were unaffected by test item administration. There were no test item-related ophthalmic, macroscopic, or microscopic findings. Test item-related, nonadverse findings were noted at 1-2 hours post-dosing during the 90 day treatment period and included clear material around the mouth and/or ventral neck in the 300 and 1,000 mg/kg/day group males and clear material around the mouth in the 1,000 mg/kg/day group females. These findings were not noted during the recovery period. Therefore, the NOAEL was considered to be 1,000 mg/kg bw/day.</t>
  </si>
  <si>
    <t>Unknown, 2015. Available from ECHA at https://echa.europa.eu/mt/registration-dossier/-/registered-dossier/6249/7/6/2</t>
  </si>
  <si>
    <t>Sodium 4-isopropylbenzenesulfonate</t>
  </si>
  <si>
    <t>C9H11NaO3S</t>
  </si>
  <si>
    <t>[Na+].CC(C)C1=CC=C(C=C1)S([O-])(=O)=O</t>
  </si>
  <si>
    <t>Wistar [Bor: WISW (SPF TNO)]</t>
  </si>
  <si>
    <t>0, 400, 800, or 1,200 mg/kg bw/day for 90 days followed by a 28 day recovery period for control and high dose groups</t>
  </si>
  <si>
    <t xml:space="preserve">The pathological-anatomical examinations of the animals in the study do not show any indications of changes caused by the test substance; therefore, the NOAEL is considered to be 1,200 mg/kg bw/day, the highest dose tested, in the absence of toxicologically significant, adverse effects. </t>
  </si>
  <si>
    <t>Unknown, 1984</t>
  </si>
  <si>
    <t>Unknown, 1984. Available from ECHA at https://echa.europa.eu/mt/registration-dossier/-/registered-dossier/16108/7/6/2</t>
  </si>
  <si>
    <t>78-69-3</t>
  </si>
  <si>
    <t>3,7-Dimethyloctanol-3</t>
  </si>
  <si>
    <t>3,7-Dimethyl-3-octanol; 3-Octanol, 3,7-dimethyl-</t>
  </si>
  <si>
    <t>CCC(C)(CCCC(C)C)O</t>
  </si>
  <si>
    <t>0, 1,200, 4,000, or 12,500 ppm during pre-mating, mating, and gestational periods. During lactation, the dietary concentrations were lowered by 50%, making the dietary concentrations 0, 600, 2,000, or 6,250 ppm. The average test item intake was 0, 84, 278, or 887 mg/kg bw/day for F0 males, 0, 102, 338, or 1,073 mg/kg bw/day for F1A males, and 0, 102, 347, or 1,122 mg/kg bw/day for F1B males. The average test item intake was 0, 104, 345, or 1,053 mg/kg bw/day for F0 females, 0, 107, 362, or 1,108 mg/kg bw/day for F1A females, and 0, 108, 361, or 1,148 mg/kg bw/day for F1B females. F0 males were given the diet for approximately 112 days, i.e., 10 weeks pre-mating, 2 weeks mating, and post-mating. F0 females were given the diets for approximately 133 days, i.e., 10 weeks pre-mating, 2 weeks mating, and during pregnancy and lactation. The F1 cohort included 1A+1B and were dosed for approximately 70 days post-weaning.</t>
  </si>
  <si>
    <t>In F0 animals, no clinical signs of toxicity were noted and no mortality was observed. In high dose males, mean body weight was slightly decreased (statistically significant from study day 56 -70 and day 91-105; maximum by -6.6 % on study day 105). Mean body weights of the low-and mid-dose male animals were comparable to the concurrent control values throughout the entire study. Mean body weights of females were comparable across all groups during pre-pairing, gestation and lactation. In general, mean food consumption of all male and female animals of all test groups was comparable to the concurrent control values throughout the entire study. Slight temporary differences (assessed as spontaneous and not related to treatment) were noted in high dose males (-14 % below control (study day 97 - 98)), mid dose males (-10 % below control (study day 91)), high dose females (-11 % below control (PND 21)), and mid dose females (-8 % below control (study day 21)). Regarding hematology, no treatment-related, adverse changes were observed. For clinical chemistry parameters, treatment related and adverse effects were observed. In high dose males, urea levels were significantly increased (+19% related to controls) and glucose values were significantly decreased (-16% related to controls). No treatment related alterations of T4 and TSH levels were observed in F0 males and females. Urinalysis findings showed treatment-related and adverse effects. In high dose males, the pH value of the urine was significantly decreased (5.2 vs. 6.4 in controls) and the numbers of transitional epithelial cells and of granular and epithelial casts in urine sediment were significantly increased. These changes were not observed in F0 females. In combination with histopathologic findings, these alterations were most probably due to an α2u-globulinuria which is regarded as species-specific, treatment related and adverse finding in rats which is not relevant for humans. No other treatment-related changes among urinalysis parameters were observed. Histopathologically, the kidney showed minimal to slight casts with a granular appearance within tubules in high dose males, as well as eosinophilic globules within the cytoplasm of tubular epithelium and/or within the tubular lumen (a dose-dependent increase in number of affected animals and severity). For visualization and grading, a CAB stain was performed in the kidneys of all males. All other findings occurred either individually or were biologically equally distributed over control and treatment groups. They were considered to be incidental or spontaneous in origin and without any relation to treatment. Regarding reproductive toxicity, the male mating index was 100% in all test groups. For all F0 parental males, which were placed with females to generate F1 pups, copulation was confirmed. The male fertility index was 92%, 96%, 92%, 88% in control, low mid and high dose groups, respectively, reflecting the normal range of biological variation inherent in the strain of rats used for this study. The mean pre-coital interval was 2.8, 3.0, 2.8 and 2.7 days in control, low mid and high dose groups, respectively. Similarly, the female mating index was 100% in all test groups. All female rats delivered pups/had implants in utero, except for three females in the high dose group. In the mid dose group, two females did not become pregnant and, in the low dose group, one female did not become pregnant. Two control females also failed to fall pregnant. The female fertility index was 92%, 96%, 92%, 88% in control, low mid and high dose groups without any relation to the dose. The mean duration of gestation was similar in all test groups (i.e., between 22.0 and 22.2 days), and the gestation index was 100% in all test groups. Implantation was not affected by the treatment; the mean number of implantation sites was comparable between all test substance-treated groups and the control, taking normal biological variation into account (12.8/12.1/12.6 and 11.4 implants/dam in control, low mid and high dose groups, respectively). Post implantation loss did not show any statistically significant differences between the groups (2.2/2.8/3.6 and 0.7 mean% in control, low mid and high dose groups, respectively). Thus, no indications for test substance-induced intrauterine embryo-/fetolethality. The mean number of F1 pups delivered per dam remained unaffected (12.5/11.8/12.1 and 11.3. pups/dam in control, low mid and high dose groups, respectively). Live birth indices were 99.3%/98.2%/99.6% and 98.8% in control, low mid and high dose groups, respectively, and the number of stillborn pups (2, 5, 1, 3 in control, low mid and high dose groups, respectively) was not significantly different between the test groups. In the F1 generation, no test substance-related adverse clinical signs were observed in any of the different test groups. In pups, the viability index (pup survival during early lactation PND 0 - 4) was 98.2%/97.1%/98.6% and 98.8% in control, low mid and high dose groups, respectively. The lactation index was (pup survival on PND 4 - 21) 100%/100%/99.6% and 100% in control, low mid and high dose groups, respectively. In cohort 1A and 1B animals, there were no test substance-related or spontaneous mortalities in any of the groups. In the high dose pups (male + female pups + both sexes combined), a statistically significantly decrease in bodyweight was recovered on PND 21 (- 9% for both sexes combined). No test compound-related influence on pup body weights/pup body weight change were noted in all pups of low and mid dose test groups. Body weight change was noted in high dose (male + female pups + both sexes combined) rats and was significantly below the concurrent control values during PND 4 - 7, PND 14 – 21 and PND 1 - 21 (up to 17%). In cohort 1A animals, body weights were significantly decreased in high dose males during the entire study with a maximum of -9.2 % vs controls on study day 0 and significantly lower in high dose females on study day 0 (-8.1% vs control) and 7 (-6.2 % vs control). Mean body weights in low and mid dose animals were comparable to the concurrent control values throughout the entire study. Body weight gains were significantly decreased in high dose males from study day 35 - 42 (-18% vs ctrl.) and from study day 0-56 (-9% vs control), too. Body weight change values of all female test groups were comparable to the concurrent control values throughout the entire study. In cohort 1 B animals, body weights were statistically significantly below the concurrent control values in high-dose males from study day 7 onwards, with a maximum of -9 % vs controls on study day 14. Body weight was significantly decreased in high-dose females on study days 7, 35 and 42 up to -6 % vs control on study day 7.  Mean body weights of the low-and mid-dose F1B males and females were comparable to the concurrent control values throughout the entire study. Body weight changes were significantly decreased in male animals of the high dose group during study days 0-7, 7-14 and 0-49 (up to 11 % vs control) as well as in female animals during study day 21-28 (-16 % vs control). The body weight change values in low and mid dose males and females were comparable to the concurrent control values throughout the entire study. Regarding food consumption, high dose males from cohort 1A showed significant decreases on study days 13-14, 27-28 and 55-56 (approximately -10% vs controls) and high dose females showed significant decreases on study day 41-42 (-19% vs controls). In cohort 1B animals, food consumption of all test substance treated animals were comparable to the concurrent control values throughout the entire study. Regarding hematology, cohort 1A showed no treatment-related, adverse changes. In cohort 1A, high dose males showed urea levels that were significantly increased (+18% related to controls) and significantly increased creatinine levels (+9% related to controls). High dose females in this cohort showed urea levels that were significantly increased (+15% related to control) as well as glucose levels that were significantly increased (+13% related to control). Urinalysis showed, in high dose males of cohort 1A, that the pH value of the urine was significantly decreased (5.2 vs. 6.4 in controls), the specific gravity was increased, the amount of blood (erythrocytes), and transitional epithelial cells and of granular and epithelial casts were significantly increased as well as urine volume was decreased. In combination with histopathologic findings, these alterations were most probably due to an α2u-Globulinuria which is regarded as species specific, treatment-related, adverse finding in rats which is not relevant for humans. The higher amount of blood (erythrocytes) in the urine sediment is the only change which cannot attributed to the α2u-Globulinuria and therefore it may be regarded as treatment-related and adverse. No other treatment-related changes among urinalysis parameters were observed. In F1 generation pups/litters, no substantial differences between the control and the test substance-treated groups on the day of birth and on PND 21 were noted for the sex ratio; slight differences were regarded to be spontaneous in nature. The first day of vaginal opening was PND 29 and the last day of vaginal opening was PND 42. The mean number of days to reach the criterion was 35.0; 36.2; 35.7 and 36.8** (** p&lt;=0.01) days in the control, low mid and high dose groups, respectively. The mean body weight on the day of vaginal opening was 112.4 g, 118.4 g, 114.0 g and 113.1 g in the control, low mid and high dose groups, respectively. The apparent delay in high dose animals is small, the timing well within the historical control range (HCD: 29.5 - 38.8 days) and related to lower postnatal body weight development of the affected offspring. Thus, the observed statistical difference is considered not to be toxicologically relevant. The first day of preputial separation was PND 41 and the last day of preputial separation was PND 51; the mean number of days to reach the criterion was 46.0, 45.6, 45.7 and 47.3* (* p&lt;=0.05) days in the control, low mid and high dose groups, respectively. The mean body weight on the day of preputial separation was 202.1 g, 200.4 g, 198.9 g and 196.5 g in the control, low mid and high dose groups, respectively. The mean number of days in the high dose group was outside the historical range of the rat strain used (40.1 to 45.2 days). However, the animals of this group reached sexual maturity even at a slightly lower body weight when compared to controls. Therefore, the difference in timing of preputial separation is considered not to be a delay in commencement of sexual maturity, but due to lower postnatal body weight development. The anogenital distance and anogenital index of all test substance treated male and female pups was comparable to the concurrent control values. The anogenital index in female low dose animals was slightly, but significantly lower (-4 %) when compared to controls. Because no dose-response and other endocrine-related findings occurred, this finding was considered to be spontaneous in nature. The percentage of male pups having nipples/areolae was not influenced by the test substance when examined on PND 13 and on PND 20. In cohort 1A, a significant decrease in terminal body weight was observed in high dose males, leading to an increased mean relative organ weight of the adrenal glands, the brain, and the testes. In high dose females, the mean relative weights of the adrenal glands (0.036%) and the heart (0.339%) were minimally lower than the control range (adrenal glands: 0.038 – 0.046%; heart: 0.341 – 0.349%). These changes were interpreted as possibly treatment-related, but not adverse as they lacked correlating histopathological findings. The mean relative liver weight (2.687%) in high males as well as the mean relative heart weight (0.346%) in mid dose females were within the historical control range (liver males: 2.537 – 2.716%; heart females: 0.341 – 0.349%) and hence considered incidental. All other mean absolute and relative weight parameters did not show significant differences when compared to the control group. In cohort 1B, the mean absolute weight of the prostate (0.694 g) in high dose males was minimally below the historical control range (0.754 – 0.758 g). In high dose females, the mean absolute weight of the adrenal glands (68,84 mg) was also below the historical control range (78.560 – 79.720 mg). These changes were interpreted as possibly treatment-related, but not adverse as no correlating histopathological findings were observed in cohort 1A. A significant decrease of terminal body weight was observed in high dose males and females leading to an increased mean relative organ weight of the adrenal glands and the testes. Similarly to cohort 1A, the mean relative liver weight (2.806%) minimally exceeded the historical range (2.608 - 2.641%). In high dose females, the mean relative weight of the adrenal glands (0.036%) was also below the historical control range (0.038 - 0.040%). These changes were interpreted as possibly treatment-related, but not adverse as no correlating histopathological findings were observed in cohort 1A. The mean relative liver weight of low dose males (2.498%) and females (2.458%) was below the historical control range (males: 2.608 - 2.641%; females: 2.587 – 2.608%), but this was considered as not treatment-related because of a missing dose-response relationship. All other mean absolute and relative weight parameters did not show significant differences when compared to the control group. Gross pathology was unremarkable in both cohort groups. Histopathologically, in cohort 1A, the kidney showed minimal to slight (moderate in 1 animal) casts with a granular appearance within tubules (low, mid, high dose males), eosinophilic globules within the cytoplasm of tubular epithelium and/or within the tubular lumen (a dose-dependent increase in severity), and a minimal increase in the presence of basophilic tubules. The severity remained minimal with single tubules presenting with basophilic cytoplasm, but otherwise normal morphology. For visualization and grading, a CAB stain was performed in the kidneys of all males. All other findings occurred either individually or were biologically equally distributed over control and treatment groups. They were considered to be incidental or spontaneous in origin and without any relation to treatment. Other findings included the estrous cycle, sperm analysis, and thyroid hormones; all were unremarkable, incidental, or non-adverse. The NOAEL for general systemic toxicity was 4,000 ppm (about 278 mg/kg bw/day in males and 345 mg/kg bw/day in females) in the F0 parental rat, based on slightly reduced body weights, mainly in males. The NOAEL in the F1 adult rats was 4,000 ppm (about 338 to 347 mg/kg bw/day in males and 361 to 362 mg/kg bw/day in females). The NOAEL for fertility and reproductive performance for the F0 and F1 parental rats was 12,500 ppm (about 887 mg/kg bw/day and 1024 mg/kg bw/day in females during the pre-pairing period, 887 mg/kg bw/day during gestation and 1,185 mg/kg bw/day during lactation). The NOAEL for developmental toxicity in the F1 progeny was 4,000 ppm (about 431 mg/kg bw/day during lactation), based on slightly reduced preweaning body weight gain, which was observed at the LOAEL of 12,500 ppm (about 1185 mg/kg bw/day during lactation). However, these effects are considered to be mainly due to compound uptake of the offspring via food and not a direct developmental toxic effect.</t>
  </si>
  <si>
    <t xml:space="preserve">Unknown, 2022. Available from ECHA at https://chem.echa.europa.eu/100.001.031/dossier-view/00acfeb4-5dc5-47f1-b4b6-e218398a5423/9544a41a-5724-451a-97d8-23111e486232_07844b87-607e-4050-b0f7-61634f1a8bf5?searchText=78-69-3 </t>
  </si>
  <si>
    <t>26896-48-0</t>
  </si>
  <si>
    <t>Tricyclodecanedimethanol</t>
  </si>
  <si>
    <t>OCC1CCC2C3CC(CC3CO)C12</t>
  </si>
  <si>
    <t>Wistar Han [RccHan,WIST]</t>
  </si>
  <si>
    <t>0, 250, 500, or 1,000 mg/kg bw/day</t>
  </si>
  <si>
    <t xml:space="preserve">Three females receiving 1,000 mg/kg/day were killed for welfare reasons on days 12, 13 and 80 due to marked breathing impairment. Clinical signs prior to dispatch included labored/ shallow/irregular/slow breathing, rales (wet), decreased activity, piloerection, elevated gait, excessive chewing and distended abdomen. Macroscopic examination revealed abnormal contents (gas) and/or distension of the caecum, colon, ileum, jejunum, stomach and/or incomplete lung collapse in each of these animals with no direct histopathologic findings but associated with the histopathological changes in the nasal turbinate. The following section includes additional macropathology and histopathological examination findings: No. 132, minimal hemorrhage that correlated to dark, multilobular, diffuse areas of the Jungs and minimal apoptosis of the thymus correlating to dark thymus areas; No. 136, small spleen within no microscopic correlate, minimal lung and bronchi perivascular cell infiltrate and inflammation, minimal apoptosis of the thymus correlating to dark thymus areas; No. 140, minimal apoptosis and decreased cellularity of the thymus with no macroscopic correlate and a small spleen with slight white pulp atrophy observed microscopically. Signs associated with dosing included rales and rapid breathing in individual animals at 500 or 1000 mg/kg/day during treatment. It is considered that this sign is predominately related to the dosing procedure and potential reflux of the formulation, rather than a systemic effect of treatment. Similar signs have been observed at physical examination in a few treated animals. Body weight change and food consumption was unaffected by treatment. There were no treatment-related ophthalmoscopic findings. During Week 13 of treatment, hematological investigations revealed a shortening of activated partial thromboplastin times in males receiving 250, 500 or 1,000 mg/kg/day and to a lesser degree in females receiving 500 or 1,000 mg/kg/day. In addition, blood chemistry examination revealed slightly high alkaline phosphatase activities in males receiving 1,000 mg/kg/day, although in the absence of any change in associated parameters (ALT and AST), the significance of this is unclear and also slightly high cholesterol concentration in these males. Organ weight changes that were considered to be related to treatment were high absolute and body weight-adjusted liver weights in males and females at 500 or 1,000 mg/kg/day, and high body weight-adjusted kidney weight in males with a dose-relationship apparent (absolute kidney weights were also slightly high) and females given 1,000 mg/kg/day. In addition, there were high body weight-adjusted spleen weights in males given 1,000 mg/kg/day. There were no treatment-related findings at the sensory reactivity, grip strength or motor activity investigations. Estrous cycles were also considered unaffected by treatment. There was no effect of treatment on sperm motility, morphology or concentration. There were no treatment-related macroscopic findings. Treatment related microscopic changes were seen in the nose/turbinates of all treated groups. Findings comprised of inflammatory exudate in the lumen of the nasal cavity and nasopharynx, degeneration/regeneration/inflammatory cell infiltration of the epithelium and deformity/fusion of turbinates. In addition, epithelial hyperplasia of the non-glandular stomach was seen in occasional animals of both sexes given 500 and 1,000 mg/kg/day and a single male given 250 mg/kg/day. A single case of erosion was seen in the non-glandular region of the stomach of a female given 1,000 mg/kg/day, although these changes were of an uncertain relationship to treatment with TCD Alcohol DM. It was concluded, that for the assessment of systemic toxicity, the NOAEL was 1,000 mg/kg bw/day. It is acknowledged that adverse treatment related changes with TCD Alcohol DM were seen in the nose/turbinates of all treated groups of both sexes. Nasal findings comprised of inflammatory exudate in the lumen of the nasal cavity and nasopharynx, degeneration/regeneration/inflammatory cell infiltration of the epithelium and deformity/fusion of turbinates. This pathology was considered to be secondary to retrograde aspiration of material from the oropharynx into the nasopharynx and nasal cavity. This is considered to be a local effect, associated with the route of administration of this formulation and as such has been excluded from the assessment of systemic toxicity. </t>
  </si>
  <si>
    <t>Unknown, 2013. Available from ECHA at https://echa.europa.eu/da/registration-dossier/-/registered-dossier/6954/7/6/2</t>
  </si>
  <si>
    <t>149-44-0</t>
  </si>
  <si>
    <t>Sodium hydroxymethanesulfinate</t>
  </si>
  <si>
    <t>Rongalite; Sodium formaldehyde sulfoxylate; Rongalit; sodium;hydroxymethanesulfinate</t>
  </si>
  <si>
    <t>CH3NaO3S</t>
  </si>
  <si>
    <t>[Na+].OCS([O-])=O</t>
  </si>
  <si>
    <t>1N,2N,3N,4Y,5aY,6N,7N,9N,10N,23Y,24N,25N,26Y,27N,28N</t>
  </si>
  <si>
    <t>Wistar [Hsd Brl Han: WIST]</t>
  </si>
  <si>
    <t>0, 100, 250, or 600 mg/kg bw/day for 91 days, followed by a 28-day recovery period for control and high dose male and females</t>
  </si>
  <si>
    <t>Two females receiving 600 mg/kg/day were found dead on Day 50 of the treatment period of the study. The changes observed at macroscopic and microscopic pathology did not give any indication of the cause of death of these animals. No significant signs of toxic or neurotoxic effects were seen during the “in-life” phase of the study. No lesions were recorded at ophthalmological examination. No changes of toxicological relevance were observed in haematological, coagulation and urine parameters. Minor fluctuations of clinical chemistry parameters, including increases of urea and calcium, decreases of creatinine in males from the low and/or high dose groups, and decreases of glucose and increase of phosphorus in females from the low and/or high dose groups, were recorded in animals dosed with 250 and/or 600 mg/kg/day; however, the majority of the changes were reversible at the end of the recovery period. No treatment-related findings were reported at post mortem observations and at histopatological examination. The NOEL was considered to be 100 mg/kg bw/day and the NOAEL was 600 mg/kg bw/day in the absence of toxicologically significant, adverse effects at the doses tested. Note: In a reproductive/developmental study in rats, the parental LOAEL was 1000 mg/kg bw/day based on clinical signs of toxicity, body weight, food consumption, hematology, clinical chemistry and organ weight. Reproductive/developmental NOAEL: 1000 mg/kg bw/day. (ECHA)</t>
  </si>
  <si>
    <t>Unknown, 2014. Available from ECHA at https://echa.europa.eu/registration-dossier/-/registered-dossier/14124/7/6/2/?documentUUID=c39f69bf-4a6d-4dd0-bf35-cb3292e51047</t>
  </si>
  <si>
    <t>480-18-2</t>
  </si>
  <si>
    <t>(+)-Taxifolin</t>
  </si>
  <si>
    <t xml:space="preserve">Taxifolin; Dihydroquercetin; Distylin; (2R,3R)-2-(3,4-dihydroxyphenyl)-3,5,7-trihydroxy-2,3-dihydrochromen-4-one; Lavitol </t>
  </si>
  <si>
    <t>C15H12O7</t>
  </si>
  <si>
    <t>C1=CC(=C(C=C1[C@@H]2[C@H](C(=O)C3=C(C=C(C=C3O2)O)O)O)O)O</t>
  </si>
  <si>
    <t>0, 50, 150, or 1,500 mg/kg bw/day for 90 days. In addition, a high-dose recovery group and a control recovery group of 5 rats/sex were observed during a 28-day treatment-free period.</t>
  </si>
  <si>
    <t xml:space="preserve">Animals from the control and dose groups exhibited comparable weight gain throughout the 90-day dosing period. The quantity of food and water consumed by animals in each experimental group during the dosing period was not significantly different than that of the control group. No abnormal changes in the skin and fur appearance were observed in any of the experimental groups or controls, other than animals administered 50 and 150 mg/kg that had significantly thicker and fluffier fur compared to the 1m500 mg/kg group or controls. No abnormalities in movement or posture, or presence of convulsions or tremors, were observed in any of the groups. During the first month of the study, males in the 150 mg/kg group were more active than males in either of the other 2 experimental groups or controls, while in the third month of the study, males in the 50 and 150 mg/kg group were significantly more active than males in the 1,500 mg/kg or control groups. Stool disturbances were observed in all groups during the study, but only significantly lower in both males and females in the 150 mg/kg groups compared to controls. There were no significant differences measured in rectal temperature between the experimental groups and controls. Mucous membranes were normal in all groups. No edema, hyperemia, or pathological excretions were observed in any of the experimental groups. No deviations were seen in the corneal reflex of any animals tested, even at the maximal dose of 1,500 mg/kg on pupil size or width of the palpebral fissure. No significant changes in heart function or electrophysiology were observed in the 40 animals evaluated at the beginning and at the end of the study on day 0, day 60, and day 90. The auricular (peak value P, interval size P-Q, and ventricular ECG indices [peak T value]) were within normal levels in all tested animals. Open-field examination data, revealed effects on behavior in some males and females, as follows: males – defecation in the 50 mg dose group at day 30, vertical motor activity in the 1,500 mg dose group at day 90, and looking into holes, in the control group at day 90; females –latent period, vertical motor activity, and defecation in 1,500 dose group at day 30. A statistically significant increase in the latency (time required to leave the center) was observed in females in the 1,500 mg/kg group after 30 days compared to day 0. During the same time period, a statistically significant increase in the number of stands (vertical motor activity) and decrease in number of defecations were observed in the same group. A statistically significant decrease in number of stands was observed in males administered 1,500 mg/kg for 90 days. Otherwise, no other significant differences between control and experimental groups were seen in other open-field indices. No statistically significant differences were seen in the duration of hexanal-induced sleep among 40 animals evaluated given Lavitol at any of the dose groups on day 30, 60, and 90, compared to day 0. No statistically differences were found in hematological indices between any of the 96 experimental and control animals for either sex during the study period, the exception of two female control groups or in RBC changes, as all indices were within normal values. Urine analysis of control and treated animals revealed no abnormalities. No significant differences in organ weight between animals of either sex in the control and experimental groups were observed on day 91. Gross pathological examination did not reveal any abnormality within and between the control and experimental groups. Histopathological examination of internal organs and tissues of the animals in each of the experimental groups did not reveal any significant morphological differences between that of controls. Moderate plethora of the frontal lobe of the hypophysis, insignificant edema of the interstitial tissue of the thyroid gland, a small area of fresh hemorrhages in the lungs, grained dystrophy of single hepatocytes, and a plethora of blood vessels in the cortical area of kidneys observed in the few male and female animals were of similar quality and quantity and hence not considered clinically relevant. Testicles were whitish, of normal size and density. The body of the uterus was of normal density, size, and form. The uterus horns were thin and showed clear to pale mucous membranes. The ovaries were of dark red color, moderate density, usual form, and size. Overall, the repeat subchronic toxicology study found no adverse effects of the test substance Lavitol, when administered orally for 90 days up to a dose of 1,500 mg/kg bw in male or female rats. EFSA: No mortality was seen during the study. Occurrence of aggression was seen in two females and three males from the high-dose group and in one female and two males of the mid-dose groups. In the control groups, aggressive behavior was only seen in one female. For the female rats, this can be related to the significant increase in the occurrence of abrasions, which was seen in the high-dose females and judged to be caused by fighting between the animals. The presence of five animals per cage could be a contributing factor behind these observations. No difference in body weight was seen between the male and female groups. In males, the absolute weight gain was significantly lower in the high-dose group compared to controls from day 1–90, and in the recovery groups from day 1–118. Food consumption was not significantly different between groups but tended to be lower in the high-dose male group compared with the control group. The lower body weight gain seen in high-dose males could be consequence of the lower feed intake and also the observed lower initial body weights of this group. No difference in the ophthalmological examination, the results of electrocardiogram and behavioral activity were seen between the groups. No statistically significant differences were seen between the control and the Lavitol-dosed groups in hematology parameters, except for a significant increase in platelet counts for the low-dosed males. In the female recovery groups, a significant higher leucocyte count was seen in the high-dose group, and in males, a significant increase in RBC was seen for the high-dose group. In clinical biochemistry, alkaline phosphatase was significantly higher in the low-dose males and level of triglycerides was significantly lower in the female mid-dose group. In the recovery period, triglyceride level was significantly lower in the high-dosed females. No differences were seen between the male groups. Urinalyses and relative organ weights showed no statistically significant differences between groups. Absolute organ weights were only displayed on an individual level. The gross pathological examination showed deformation of the fundus of the stomach in one high-dosed male and female, and in one male from the high-dose recovery group. No stomach-related findings were seen in the other groups. The stomach-related findings were supported by microscopic observations found to be pronounced hyperemia of the capillaries of the mucosa, moderate oedema and infiltration of the submucosa, thickening of the serous membranes and inflammatory infiltration of the surface layer of the mucous membrane and could result from an irritating effect on the stomach mucosa due to the application of test material directly into the stomach. Hypertrophy of the adrenal glands was seen in two male and two female rats from the high-dose group and in one male and female from the high-dose recovery group. The adrenal hypertrophy was also seen in one female control and one low-dose male and female. The adrenal findings were supported by the microscopic examination, which were described as an increase in the mass of cortical and medullar substances, small hemorrhage around small arteries and capillaries. The macroscopic findings in the adrenals and stomach could be explained by aggressive behavior leading to stress and local irritation, respectively. Furthermore, the incidences are small, also found in the control group and are not supported by other findings. The Panel therefore considers that the NOAEL of the study is 1,500 mg/kg bw per day, the highest dose tested. </t>
  </si>
  <si>
    <t>Schauss et al., 2015</t>
  </si>
  <si>
    <t>Schauss, A. G., Tselyico, S. S., Kuznetsova, V. A., &amp; Yegorova, I. (2015). Toxicological and genotoxicity assessment of a dihydroquercetin-rich Dahurian larch tree (Larix gmelinii Rupr) extract (Lavitol). International Journal of Toxicology, 34(2), 162-181. Also available from EFSA (2016) Scientific Opinion on taxifolin-rich extract from Dahurian Larch (Larix gmelinii) at https://www.efsa.europa.eu/en/efsajournal/pub/4682</t>
  </si>
  <si>
    <t>15686-71-2</t>
  </si>
  <si>
    <t>Cephalexin</t>
  </si>
  <si>
    <t>Cefalexin; Cephacillin; Keflex; (6R,7R)-7-[[(2R)-2-amino-2-phenylacetyl]amino]-3-methyl-8-oxo-5-thia-1-azabicyclo[4.2.0]oct-2-ene-2-carboxylic acid</t>
  </si>
  <si>
    <t>C16H17N3O4S</t>
  </si>
  <si>
    <t>CC1=C(N2[C@@H]([C@@H](C2=O)NC(=O)[C@@H](C3=CC=CC=C3)N)SC1)C(=O)O</t>
  </si>
  <si>
    <t xml:space="preserve">Harlan </t>
  </si>
  <si>
    <t xml:space="preserve">0, 0.25, 0.5, or 1% in the diet, equal to daily intakes of 0, 250, 500, or 1,000 mg/kg bw/day until the animals attained maturity at 90 days of age. Thereafter, food consumption relative to bodyweight slowly diminished until, at the end of the study, the daily intakes were 0, 150, 300, or 600 mg/kg bw/day. </t>
  </si>
  <si>
    <t xml:space="preserve">There was no deleterious effect on growth. All animals survived the 1 year study except one that was killed on day 333 because of a large malignant ovarian neoplasm that could not be differentiated histopathologically. The means of the erythrocyte parameters of the rats that received the antibiotic were slightly greater than the means of the controls, and the leukocyte counts for all doses were approximately 20% below those of the control animals; however, this latter finding is commonly observed in rats that receive large daily doses of antibiotics. All hematology and blood chemistry values were within the normal ranges. There was no gross or microscopic evidence of drug-induced tissue injury. The NOAEL is 600 mg/kg bw/day. </t>
  </si>
  <si>
    <t>Welles et al., 1968</t>
  </si>
  <si>
    <t>Welles, J. S., Froman, R. O., Gibson, W. R., Owen, N. V., &amp; Anderson, R. C. (1968). Toxicology and pharmacology of cephalexin in laboratory animals. Antimicrobial Agents and Chemotherapy, 8, 489-496.</t>
  </si>
  <si>
    <t>106185-75-5</t>
  </si>
  <si>
    <t>(2E)-2-Ethyl-4-(2,2,3-trimethyl-3-cyclopenten-1-yl)-2-buten-1-ol</t>
  </si>
  <si>
    <t>2-Ethyl-4-(2,2,3-trimethylcyclopent-3-en-1-yl)but-2-en-1-ol; Sandacanol; Balinol; Sandranol; (E)-2-ethyl-4-(2,2,3-trimethylcyclopent-3-en-1-yl)but-2-en-1-ol</t>
  </si>
  <si>
    <t>C14H24O</t>
  </si>
  <si>
    <t>CC\C(CO)=C/CC1CC=C(C)C1(C)C</t>
  </si>
  <si>
    <t>1N,2N,3N,4N,6N,7N,9N,10N,23N,29N,30aY,31N,32N,28N</t>
  </si>
  <si>
    <t xml:space="preserve">0, 1500, 5000, or 15000 ppm equal to 0, 100, 330, or 981 mg/kg bw/day for males and 0, 109, 362, or 1109 mg/kg bw/day for females, respectively. Males and females were given the diet continuously for 90 days followed by a 4-week recovery period. </t>
  </si>
  <si>
    <t xml:space="preserve">During the 13-week treatment period and 4-week recovery period, there were no premature deaths and no test article-related signs observed during the detailed physical examination and arena observations. Similarly, sensory reactivity observations, grip strength, motor activity scores and ophthalmoscopy assessments for all groups of animals during Week 12 were unaffected by treatment. Mean body weight gain of males and females given 15000 ppm was generally lower than controls throughout the treatment period (64% and 61% of controls for males and females, respectively), with the most pronounced effects occurring in week 1. Males given 5000 ppm showed statistically significant low mean body weight gain during Weeks 1-2 of treatment but thereafter were essentially similar to controls. Following the replacement of treated diet by untreated diet (with vehicle), the mean body weight gain of males and females previously given 15000 ppm was statistically significantly higher than controls (at least 200% of controls) over the 4-week recovery period. The mean body weight gain of females given 5000 ppm and of males and females given 1500 ppm was unaffected by treatment. The mean food intake of animals given 15000 ppm was markedly lower than controls in week 1 of treatment; thereafter, a clear increase in food consumption was apparent although weekly food intake remained lower than controls throughout the treatment period (overall food intake was 68% and 73% of controls for males and females, respectively). After replacement of the treated diet by untreated diet (with vehicle), animals in the 15000 ppm group showed a marked increase in food consumption. Reduced food consumption, with associated reductions in body weight gain was thus evident in the 15000 ppm group, however this was deemed attributable to the treated diet being slightly unpalatable due to the class and high concentration of the test article, but not adverse as there was no evidence of primary toxicity. Analysis of haematological parameters during week 13 of treatment revealed lower than control erythrocyte and haemoglobin concentrations and haematocrit in males and females given 15000 ppm, associated with a minor increase in red cell distribution width, and a slight decrease in mean cell haemoglobin concentration in females. All groups of treated males showed shorter than control prothrombin times, with some evidence of a dose-related trend. Conversely, all groups of treated females showed shorter than control activated partial thromboplastin times. All these differences were within 95 % confidence limits of the historical control data range and were no longer evident 4 weeks after the cessation of dosing. During week 13, biochemical analysis of plasma revealed a non-dose-dependent decrease in urea, blood urea nitrogen and creatinine concentrations in all groups of treated males and females when compared to controls. In addition, cholesterol concentrations were slightly high in males and females given 15000 ppm, changes in glucose concentrations were apparent in 15000 ppm group (slightly low in males and slightly high in females), alkaline phosphatase, albumin concentrations and albumin/globulin ratio were slightly high in males given 15000 ppm and aspartate amino-transferase concentrations were slightly low in females given 15000 ppm. All these differences were within 95% confidence limits of the historical control data range and were no longer evident after 4 weeks off-dose. The analysis of organ weights following 13 weeks of treatment indicated dose-dependent and statistically significantly higher than control body weight-adjusted liver weight in all groups of treated males and in females given 5000 or 15000 ppm. Body weight-adjusted kidney weights were higher than controls in females given 15000 ppm, and body weight-adjusted uterus and cervix weights were slightly low in females given 5000 or 15000 ppm. Following 4 weeks of recovery, body weight-adjusted liver weights in males previously given 15000 ppm remained slightly higher than controls, although the magnitude of the difference was lower than that recorded at the end of the treatment period. In females previously given 15000 ppm, body weight-adjusted kidney weights remained higher than controls. Plasma biochemistry revealed several slight changes in composition which were indicative of adaptations of metabolism/excretion in the liver and kidneys and were accompanied by increases in liver and kidney weight. In the absence of any evidence of degenerative or functional change in the liver and kidneys during histopathological evaluation, the slight disturbances of biochemical parameters were considered not to be adverse. There were no macroscopic abnormalities detected at scheduled termination after 13 weeks of treatment or after 4 weeks of recovery that were attributable to treatment. Histopathological evaluation of the retained tissues revealed limited changes in the adrenal glands and thymus. Non-adverse minimal diffuse hypertrophy of the zona glomerulosa in the adrenal glands was seen in females given 5000 or 15000 ppm, and in one male given 15000 ppm. Full recovery was apparent after the four week recovery period. In addition, a minimal to slight increase in the incidence of tingible body macrophages was seen in the thymic cortex of animals in all treated groups. This change was considered to be secondary and stress-related and was no longer apparent after the 4-week recovery period. In the absence of toxicologically significant, adverse effects, the NOAEL was considered to be 15,000 ppm, equal to 981 mg/kg bw/day for males and 1109 mg/kg bw/day for females. </t>
  </si>
  <si>
    <t>Unknown, 2015. Available from ECHA at https://echa.europa.eu/mt/registration-dossier/-/registered-dossier/20325/7/6/2</t>
  </si>
  <si>
    <t>26850-24-8</t>
  </si>
  <si>
    <t>2,4-Imidazolidinedione, 1,3-bis(2-hydroxyethyl)-5,5-dimethyl-</t>
  </si>
  <si>
    <t>1,3-Bis(2-hydroxyethyl)-5,5-dimethylhydantoin; 1,3-Bis(2-hydroxyethyl)-5,5-dimethylimidazolidine-2,4-dione; DEDM Hydantoin</t>
  </si>
  <si>
    <t>C9H16N2O4</t>
  </si>
  <si>
    <t>CC1(C)N(CCO)C(=O)N(CCO)C1=O</t>
  </si>
  <si>
    <t>0, 30, 100, or 1,000 mg/kg bw/day</t>
  </si>
  <si>
    <t>No effects were reported and the NOAEL is 1,000 mg/kg bw/day, the highest dose administered.</t>
  </si>
  <si>
    <t>Unknown, 2014. Available from ECHA at https://echa.europa.eu/da/registration-dossier/-/registered-dossier/20140/7/6/2/?documentUUID=51f85813-1e0f-4838-ba64-c145bcd73430</t>
  </si>
  <si>
    <t>867-13-0</t>
  </si>
  <si>
    <t>Triethyl phosphonoacetate</t>
  </si>
  <si>
    <t>Ethyl 2-(diethoxyphosphoryl)acetate; Ethyl (diethoxyphosphoryl)acetate; Ethyl 2-diethoxyphosphorylacetate</t>
  </si>
  <si>
    <t>C8H17O5P</t>
  </si>
  <si>
    <t>CCOC(=O)CP(=O)(OCC)OCC</t>
  </si>
  <si>
    <t>1N,2a&amp;eY</t>
  </si>
  <si>
    <t xml:space="preserve">There was no mortality and no toxicologically significant or test-item related clinical findings during the study. There were no toxicologically significant changes in the animal behavior, general physical condition, in the reactions to different type of stimuli in the control or treated groups. There was no effect of treatment noted during the assessment of landing foot splay, grip strength or motor activity. No test item related changes compared to pre-treatment were noted at ophthalmoscopy examination. There were no effects on bodyweight at any dose levels and the food consumption was comparable to the controls throughout the treatment period. Hematology, clinical chemistry, and urinalysis parameters, evaluated at the completion of the 90-day treatment period did not show signs of toxicity. Minor statistical differences were not considered to be related to treatment. There were no test item related changes in the animal estrus cycle evaluated prior to necropsy and the animals showed the normal distribution of the estrus phases. At necropsy, no test item-related macroscopic changes were observed in the experimental animals. In the organ weights, slightly enlarged kidneys were found in high dose males (11.9% above control). The difference, in the absence of histopathology or urinalysis effects is considered not to reflect an adverse effect. No test item related microscopic findings were observed. In the absence of adverse effects, the NOAEL was considered to be 1,000 mg/kg bw/day, the highest dose tested. </t>
  </si>
  <si>
    <t>Unknown, 2017. Available from ECHA at https://echa.europa.eu/en/registration-dossier/-/registered-dossier/11013/7/6/2</t>
  </si>
  <si>
    <t>127-68-4</t>
  </si>
  <si>
    <t>Sodium 3-nitrobenzenesulfonate</t>
  </si>
  <si>
    <t>3-Nitrobenzenesulfonic acid sodium salt; Sodium m-nitrobenzenesulfonate; sodium;3-nitrobenzenesulfonate</t>
  </si>
  <si>
    <t>C6H4NNaO5S</t>
  </si>
  <si>
    <t>[Na+].[O-][N+](=O)C1=CC(=CC=C1)S([O-])(=O)=O</t>
  </si>
  <si>
    <t>1N,2N,3N,4N,6N,7N,9N,10N,23N,29Y,33N,34N,35aY,38N,39N,41N,42N,43N,44N,45Y,46N,47cY</t>
  </si>
  <si>
    <t>0, 100, 300, or 1000 mg/kg bw/day for 90 days followed by a subsequent 28 days recovery period for the controls and high dose groups</t>
  </si>
  <si>
    <t>Unknown, 2018. Available from ECHA at https://echa.europa.eu/mt/registration-dossier/-/registered-dossier/15792/7/6/2</t>
  </si>
  <si>
    <t>55934-93-5</t>
  </si>
  <si>
    <t>Tripropylene glycol butyl ether</t>
  </si>
  <si>
    <t>1-[2-(1-butoxypropoxy)propoxy]propan-1-ol</t>
  </si>
  <si>
    <t>C13H28O4</t>
  </si>
  <si>
    <t>CCCCOCC(C)OCC(C)OC(CC)O</t>
  </si>
  <si>
    <t>0, 100, 350, or 1,000 mg/kg bw/day for 91 days. Additional groups of 10 rats per sex were given TPnB in the drinking water for 13 weeks at dose levels of 0 and 1,000 mg/kg/day and then were given tap water for a 4 week recovery period.</t>
  </si>
  <si>
    <t xml:space="preserve">Body weights for males and females given 1,000 mg/kg/day were lower than the controls and were statistically identified throughout most of the exposure period. No statistically significant treatment related effects on body weights were observed in males and females given 350 or 100 mg/kg/day. There were no treatment related alterations in behavior or demeanors were observed in any dose level. Feed consumption for males and females given 1,000 mg/kg/day were slightly decreased throughout the entire exposure period. The decreased feed consumption observed at this dose level and was considered to the decreased growth of these animals. No significant effect on feed consumption was observed in males or females given 350 or 100 mg/kg/day. Feed consumption of males and females in the 1,000 mg/kg/day dose group were equal or greater than the controls during the four week recovery period. Water consumption for male and female rats was decreased in a dose related manner at all dose levels throughout most of the exposure period. The lower water consumption of animals given TPnB was attributed to reduced water palatability. The decreased water consumption observed in males and females given 1,000 mg/kg/day was considered to have contributed to the decreased growth rate of these high dose animals. The lower water consumption observed at 350 and 100 mg/kg/day was not considered to be biologically significant as body weights were not affected at these dose levels. No differences in water consumption were observed between the control and high dose males and females during the 4 week recovery period. There were a number statistically significant differences in hematologic parameters of high dose males and females at the end 13 week exposure period and at the end of the 4 week recovery period. These changes included decreased RBC count, HGB concentration, HCT or PLAT count in males in the 13 week and 4 week recovery period. Although shown to be statistically significant, none of these differences were judged to be biologically or toxicologically significant due to minor differences in values and the lack of correlative histopathologic lesions in bone marrow and spleen. All of the values statistically identified were also within historical control values. These differences ascribed to reduced feed consumption and growth secondary to decreased palatability of the drinking water, rather than a toxicologic response to test material administration. There were a number statistically significant differences in clinical chemistry parameters of males and females in the 350 or 1,000 mg/kg/day group following 13 week exposure period and in males and females in the 1,000 mg/kg/day group from the 4 week recovery period. The statistically significant decreases in ALT in males and females given 350 and 1,000 mg/kg/day, increases in TP, ALB and GLOB in males given 350 and 1,000 mg/kg/day, and increase in GLUC in females in the recovery group given 1,000 mg/kg/day were within historical control values and considered normal variations in these parameters. The statistically significant decreases in AP and AST activity, rather than the decreases that occurred in this study. Minor but statistically identified increases in cholesterol in males given 350 and 1,000 mg/kg/day and females given 1,000 mg/kg/day were believed to be secondary alterations associated with changes in liver cell morphology and physiology. The slight but statistically identified increases in Ca and decrease in K in males given 1,000 mg/kg/day were interpreted to be within physiologic levels for this electrolyte. Male and female rats given 1,000 or 350 mg/kg/day also had apparent increase in the incidence of +++ or ++ protein in the urine when compared to the control group. The increases in specific gravity and urine protein content were not associated with the severity of renal tubular degeneration noted in individual TPnB treated rats, and therefore were not considered of toxicologic significance. Since renal toxicity and reduced renal function would be expected to produce a decrease in specific gravity, the increases in specific gravity observed in males given 1,000 mg/kg/day and females given 1,000 or 350 mg/kg/day were attributed to the lower water consumption of these animals. In addition, the urine specific gravity of males given 1,000 mg/kg/day and females given 1,000 or 350 mg/kg/day was within the range of historical control values, which further supports a lack of a significant treatment related effect on this parameter. No effects on urinary parameters were observed in males or females given 100 mg/kg/day. No effects were attributed to treatment related effect on these parameters of males or females from the 1,000 mg/kg/day dose group at the end of 4 week recovery period. The increased incidence of +++ and ++ protein in the urine of high dose males and females from 13 week study was not present following the 4 week recovery period. Treatment related statistically significant increases in absolute and relative liver weights were observed in males given 100, 350, 1,000 mg/kg/day and in females given 350 or 1,000 mg/kg/day. Absolute and relative kidney weights were statistically increased at 1,000 mg/kg/day in males and 350 and 1,000 mg/kg/day in females when compared to controls. The changes in adrenal and heart weight were judged to be incidental and random as they were not associated with histopathological alterations. There were no other statistically identified changes in organ weights in the 13-week study. Statistically significant increases in relative liver and kidney weights in male given 1,000 mg/kg/day and absolute and relative kidney weights in female given 1,000 mg/kg/day were observed following 4 week recovery period. The effect observed on the adrenals of the males in the 13 week exposure group was not present in 4 week recovery period. All other organ weight changes were considered to be of no toxicological significance as they were not associated with histopathologic alterations. Gross pathologic observations of rats given TPnB for 13 weeks followed by a 4 week recovery period shows number of alterations occurred in isolated instances in rats from various treatment groups. None of these observations were interpreted to be treatment related. Effects related to TPnB occurred in the liver and kidneys of male rats given 1,000 mg/kg/day and only in liver of females given 1,000 mg/kg/day. Liver effects consisted of an increase in size of hepatocytes in centribular region of hepatic lobule and were accompanied by altered staining of the cytoplasm. These effects were accompanied by an increase in liver weight of male and female rats. This alteration was not accompanied by evidence of hepatocellular degeneration and was interpreted to be an adaptive change, possibly associated with the metabolism of TPnB treatment related histologic liver effects were not observed in rats given 100 or 350 mg/kg/day. A slight increase in the severity of renal tubular degeneration occurred in the kidneys of three of ten males’ rats given 1,000 mg/kg/day, as compared to the control male rats. This degree of change represents a minimal difference in severity over that seen in the control male rats. Alterations were not observed in sections of bone marrow or spleen that correlated with the hematologic differences statistically identified in male and female rats given 1,000 mg/kg/day. Liver alterations previously identified in male and female rats given 1,000 mg/kg/day for 13 weeks were not present in male and female rats given 1,000 mg/kg/day followed by a 4 week period recovery. These data indicate that the liver alteration induced by 1,000 mg/kg/day TPnB was reversible. One male given 1,000 mg/kg/day dose followed by 4 week recovery period had a greater degree of renal tubular degeneration than occurred in concurrent controls. The incidence was lower than seen in the 13 week study also indicating that the renal lesion was reversible. Based on results of this study, the NOAEL for male and female rats was 1,000 mg/kg/day. EPA: A study on rats exposed to tripropylene glycol n-butyl ether orally for 13 weeks reported a NOAEL of 350 mg/kg/day and a LOAEL of 1,000 mg/kg/day based on increased hepatocyte size, altered cytoplasm staining in the liver, and increases in absolute and relative liver and kidney weights. EPA considered these effects adaptive and reversible because the effects were not seen following a 4-week recovery period in a group exposed to 1000 mg/kg/day. </t>
  </si>
  <si>
    <t xml:space="preserve">Unknown, 1992. Available from ECHA at https://echa.europa.eu/de/registration-dossier/-/registered-dossier/13383/7/6/2 and EPA (2020) Supporting Information for Low-Priority Substance Propanol, [2-(2-Butoxymethylethoxy)Methylethoxy](CASRN 55934-93-5) (Tripropylene Glycol n-Butyl Ether) Final Designation at https://www.epa.gov/sites/default/files/2019-08/documents/support_document_for_proposed_designation_of_propanol_2-2-butoxymethylethoxymethylethoxy-.pdf </t>
  </si>
  <si>
    <t>4065-45-6</t>
  </si>
  <si>
    <t>Sulisobenzone</t>
  </si>
  <si>
    <t>Benzophenone-4; 5-Benzoyl-4-hydroxy-2-methoxybenzenesulfonic acid; 2-Hydroxy-4-methoxybenzophenone-5-sulfonic acid</t>
  </si>
  <si>
    <t>C14H12O6S</t>
  </si>
  <si>
    <t>COC1=C(C=C(C(=O)C2=CC=CC=C2)C(O)=C1)S(O)(=O)=O</t>
  </si>
  <si>
    <t>1N,2N,3N,4N,6N,7N,9N,10N,23N,29Y,33N,34N,35bY,36cY,41N,42N,43N,44N,45Y,46N,47cY</t>
  </si>
  <si>
    <t>0, 750, 3,000, or 15,000 ppm, equal to approximately 0, 58, 230, or 1,239 mg/kg bw/day</t>
  </si>
  <si>
    <t xml:space="preserve">In the absence of toxicologically significant, adverse effects, the NOAEL was considered to be 15,000 ppm, equal to 1,239 mg/kg bw/day, the highest concentration tested. </t>
  </si>
  <si>
    <t>Unknown, 1996</t>
  </si>
  <si>
    <t>Unknown, 1996. Available from ECHA at https://echa.europa.eu/registration-dossier/-/registered-dossier/10063/7/6/2/?documentUUID=451c0797-1927-466c-80f7-b5d36082ced1</t>
  </si>
  <si>
    <t>5395-50-6</t>
  </si>
  <si>
    <t>Tetramethylol acetylenediurea</t>
  </si>
  <si>
    <t>1,3,4,6-Tetrakis(hydroxymethyl)tetrahydroimidazo[4,5-d]imidazole-2,5(1H,3H)-dione; Tetramethylolglycoluril; Fixapret 140; 1,3,4,6-tetrakis(hydroxymethyl)-3a,6a-dihydroimidazo[4,5-d]imidazole-2,5-dione</t>
  </si>
  <si>
    <t>C8H14N4O6</t>
  </si>
  <si>
    <t>C(N1C2C(N(C1=O)CO)N(C(=O)N2CO)CO)O</t>
  </si>
  <si>
    <t>0, 63, 250, or 1,000 mg/kg bw/day for 90 days. 
Five males and five females each in one additional control and high dose group were kept under observation for further 28 days to find out reversibility, persistence, or delayed occurrence of toxic effects.</t>
  </si>
  <si>
    <t xml:space="preserve">No treatment related mortality or visible signs of toxicity were observed in any of the treatment group animals. Body weight, feed consumption and ophthalmological examination did not reveal treatment related alterations. The test substance did not alter the neurobehavioral pattern of animals. Sensory reactivity, hind limb foot splay measurements, grip strength and motor activity of treatment group animals were comparable to control group animals. Hematology parameters analyzed did not reveal treatment related alterations in both sexes. No treatment related alterations were observed in the analyzed clinical chemistry parameters. The observed spermatological parameters of treatment groups were comparable to control groups. No treatment related changes were observed in absolute organ weights and relative organ weights of animals treated with the test substance. Gross pathology and histopathological examination of various organs/tissues from control and high dose group animals did not reveal any treatment related effect. The NOAEL was considered to be 1,000 mg/kg bw/day, the highest dose tested. </t>
  </si>
  <si>
    <t>Unknown, 2002. Available from ECHA at https://echa.europa.eu/de/registration-dossier/-/registered-dossier/23050/7/6/2/?documentUUID=df79e3de-371f-4f6f-8b35-62d108f6b05e</t>
  </si>
  <si>
    <t>27503-81-7</t>
  </si>
  <si>
    <t>Ensulizole</t>
  </si>
  <si>
    <t>2-Phenyl-1H-benzo[d]imidazole-5-sulfonic acid; Phenylbenzimidazole sulfonic acid; 2-phenyl-3H-benzimidazole-5-sulfonic acid</t>
  </si>
  <si>
    <t>C13H10N2O3S</t>
  </si>
  <si>
    <t>OS(=O)(=O)C1=CC2=C(NC(=N2)C2=CC=CC=C2)C=C1</t>
  </si>
  <si>
    <t>0, 100, 330, or 1,000 mg/kg bw/day</t>
  </si>
  <si>
    <t xml:space="preserve">ECHA: One male of the control group and female each of the dose groups 330 and 1,000 mg/kg bw/day died. These deaths were not considered to be treatment related. During the entire study period, treated animals showed no treatment-related signs in any dose group. Growth, feed intake, water intake and mortality were not affected. Hematological investigations performed during as well as at the end of study gave no indication of damage in any dose group and clinical biochemistry analyses, gross pathology and histopathological investigations established no damage to the liver in the dose group of up to 1,000 mg/kg bw/day. The protein content in serum, which, at the end of study, was significantly increased in females of the dose group 1,000 mg/kg bw/day is not considered to be an indication of damage because all values were within the biological range. Urinalysis, urea, and creatinine concentrations in serum as well as gross pathological, gravimetric, and histopathological organ findings gave no indication of an effect on the kidneys. No treatment-related organ changes were observed in any rat at necropsy. Histopathological investigations of the other organs gave no indication of a damaging effect by test article. In the absence of toxicologically significant, adverse effects, the NOAEL was considered to be 1,000 mg/kg bw/day, the highest dose tested. EC Europe: The NOAEL was considered to be 1,000 mg/kg bw/day. </t>
  </si>
  <si>
    <t>Bomhard et al., 1978</t>
  </si>
  <si>
    <t>E. Bomhard et al. (Bayer AG, Institute of Toxicology): 'Novantisolsaeure – Subchronic Toxicity Study in Rats'. Report no. 7780. 06-09-78. Available from ECHA at https://echa.europa.eu/mt/registration-dossier/-/registered-dossier/5464/7/6/2 and European Commission (2006) Opinion on Phenylbenzimidazole Sulfonic Acid and Salts at https://ec.europa.eu/health/ph_risk/committees/04_sccp/docs/sccp_o_079.pdf</t>
  </si>
  <si>
    <t>152019-73-3</t>
  </si>
  <si>
    <t>Metolachlor OA</t>
  </si>
  <si>
    <t>Metolachlor oxanilic acid; 2-[2-ethyl-N-(1-methoxypropan-2-yl)-6-methylanilino]-2-oxoacetic acid</t>
  </si>
  <si>
    <t>CCC1=CC=CC(C)=C1N(C(C)COC)C(=O)C(O)=O</t>
  </si>
  <si>
    <t>0, 300, 1000, or 15,000 ppm, equal to average achieved doses of 0, 18.7, 62.1, or 1000 mg/kg bw/day for males and 0, 20.6, 67.3, or 1020 mg/kg bw/day for females</t>
  </si>
  <si>
    <t>All animals survived to study termination and no treatment-related clinical signs were observed. There were no treatment-related effects on body weight, food consumption, ophthalmoscopic parameters, or urinalysis. Platelet counts were decreased 16% in high-dose males. Total protein in high-dose males (5% decrease) and females (4% decrease) was slightly decreased due to decreased globulin in males and decreased albumin and globulin fractions in females. These effects were not considered biologically significant. There were no treatment-related organ weight effects or macroscopic or microscopic lesions. Under the conditions of this study, the NOAEL is 15,000 ppm in the diet, equal to 1,000 mg/kg bw/day for males and 1,020 mg/kg bw/day for females, based on no biologically significant effects. A LOAEL was not identified.</t>
  </si>
  <si>
    <t>Schneider, 1992</t>
  </si>
  <si>
    <t>Schneider, M. (1992) 3-Month Oral Toxicity Study in Rats (Administration in Food): CGA-51202: Final Report: Lab Project Number: 91134: 528-92. Unpublished study prepared by Ciba-Geigy Limited. 298 p. MRID 44929509. Available from EPA (2010) S-Metolachlor: HED Risk Assessment for Proposed New Use of S-Metolachlor on Bushberry, Caneberry, Carrot, Cucumber; Leafy Brassica Greens, Melon, Okra, Bulb and Green Onion, Sesame Seed, Sorghum, and Turnip Greens at https://www.regulations.gov/document/EPA-HQ-OPP-2009-0814-0005 and EPA (2018) S-metolacblor - Human Health Risk Assessment for the Establishment of Permanent Tolerances for Use of the Herbicide on Sugarcane (PP#6F8519) at https://www.regulations.gov/document/EPA-HQ-OPP-2017-0211-0008</t>
  </si>
  <si>
    <t>637-92-3</t>
  </si>
  <si>
    <t>Ethyl T-butyl ether</t>
  </si>
  <si>
    <t>tert-Butyl ethyl ether; 2-Ethoxy-2-methylpropane; Ethyl tert-butyl ether; ETBE</t>
  </si>
  <si>
    <t>CCOC(C)(C)C</t>
  </si>
  <si>
    <t>0, 625, 2,500, or 10,000 ppm ETBE, equal to average daily intakes of 0, 28, 121, or 542 mg/kg bw/day for males and 0, 46, 171, or 560 mg/kg bw/day for females</t>
  </si>
  <si>
    <t xml:space="preserve">There was no significant different in the survival rate between any ETBE-treated group of either sex or their respective controls. There were no treatment related changes in clinical signs in any of the groups. Body weights of males administered 2,500 and 10,000 ppm ETBE and females administered 10,000 ppm ETBE were significantly lower than their respective controls throughout the treatment period. Body weights of males administered 625 ppm ETBE were significantly lower than the control from 26 to 98 weeks, and females administered 625 and 2,500 ppm ETBE were significantly lower than their controls from 38 and 14 weeks to the end of the treatment period. Final body weights of the 625, 2,500, and 10,000 ppm groups were 96, 93, and 91% of the control for males and 90, 89, and 83% of the control for females. There was decreased food consumption by all treated groups of both sexes in most weeks during the study period. Average food consumption throughout the treatment period in the 625, 2,500, and 10,000 ppm groups was 97, 97, and 96% of the control for males and 95, 97, and 95% of the control for females. Water consumption by males administered 625 and 2,500 ppm ETBE and by all female groups was lower than their respective control groups throughout the treatment period. Water consumption by males administered 10,000 ppm was lower during the early phase of the treatment period (before week 22). There was a decrease in mean cell volume of the female 625 and 10,000 ppm groups. No other significant changes in hematological parameters were observed in any of the treatment groups of either sex. Significant elevation of urea nitrogen was observed in the male 2,500 and 10,000 ppm groups. Significantly increased values for total cholesterol, triglyceride, phospholipid, and inorganic phosphorus and decreased values for total protein and albumin were found in the male 10,000 ppm group. No treatment related changes in blood chemistry were observed in any of the female groups. A lowering of urine pH was observed in the male 10,000 ppm group, and an increase in animals positive for occult blood was observed in the female 10,000 ppm group. No other significant changes in urinalysis were observed in any of the treatment groups of either sex. In males, absolute kidney weight in the 10,000 ppm group was significantly increased, and the relative kidney weights were significantly increased in the 2,500 and 10,000 ppm groups. In females, absolute kidney weights were significantly increased in the 2,500 and 10,000 ppm groups, and the relative kidney weights were significantly increased in all of the treatment groups. No significant increases in the incidences of neoplastic lesions were found in any of the treatment groups of either sex. Significant increases in treatment related non-neoplastic lesions were found in the kidney. A significant increase in the degree of chronic progressive nephropathy was observed in both the male and female 10,000 ppm groups; however, CPN is a rodent specific disease and has no relevance for human risk assessment. In addition, significantly increased incidences of urothelial hyperplasia of the pelvis and mineral deposition in the renal papilla were found in the kidney of the male 2,500 and 10,000 ppm groups. Urothelial hyperplasia of the renal pelvis was characterized by multilayer thickening of the papillary epithelium with protrusion into the pelvis lumen; it was of low grade and limited to small areas of the renal papilla. Mineral deposition featured linear basophilic material in Henle’s loop in the papilla. The authors concluded that the urothelial hyperplasia of the pelvis and the mineral deposition in the renal papilla observed in male rats administered ETBE resulted from the accumulation of alpha2u-globulin in the renal tubular epithelium. This is a male rat specific lesion and is not an appropriate endpoint to determine renal toxic effects in humans. No other renal lesions and no treatment-related histopathological changes in other organs or tissues were observed in any of the treatment groups of either sex. EPA: The NOAEL was 121 mg/kg bw/day and the observed kidney effects were used to derive the RfD. The endpoint of increased kidney weight was selected as the critical effect because it is a specific and sensitive indicator of kidney toxicity and was induced in a dose-responsive manner. The increases in kidney weight seen in male and female rats are likely a result of the increases in the severity of CPN seen with ETBE exposure since a characteristic feature of CPN in the rat is increasing kidney size and weight. ECHA: There were no effects on survival in either sex. Males showed significantly decreased bodyweight at 2,500 and 10,000 ppm throughout the course of the test as well as at 625 ppm. Body weights at week 104 in the 0, 625, 2,500 and 10,000 ppm groups were 400 g (100%), 382 g (96%; n/s), 372 g (93%; P&lt;0.01) and 363 g (91%; P&lt;0.01), respectively. Body weight in females was decreased significantly at 10,000 ppm throughout the study, and from week 38 and week 14 for the 625 ppm and 2,500 ppm groups, respectively. Body weights at week 104 in the 0, 625, 2,500 and 10,000 ppm groups were 290 g (100%), 261 g (90%; P&lt;0.01), 259 g (89%; P&lt;0.01) and 241 g (83%; P&lt;0.01), respectively. In males, significantly decreased water consumption was found in the 625 and 2,500 ppm groups throughout the treatment period, and in the 10,000 ppm group during the early phase (before week 22). Average water consumption throughout the study in the 0, 625, 2500 and 10000 ppm groups was 18.1 g (100%), 14.6 g (81%), 15.4 g (85%), and 17.1 g (94%), respectively. In females, significantly decreased water consumption was found in all treated groups throughout the treatment period. Average water consumption throughout the study in the 0, 625, 2,500 and 10,000 ppm groups was 17.8 g (100%), 13.7 g (77%), 13.0 g (73%), and 10.3 g (58%), respectively. Males showed no changes in hematology. Females had significantly decreased MCV at 625 (-7%) and 10,000 ppm (-7%). Urea nitrogen was increased significantly in the 2,500 or 10,000 ppm groups in males. Total cholesterol, triglyceride, phospholipid, and inorganic phosphorus were significantly increased, and total protein and albumin significantly decreased, in the 10,000 ppm group. In females, total bilirubin, AST, LDH and chlorine were decreased significantly in the 10,000 ppm group. Urinalysis revealed a significantly decreased pH in males given 10,000 ppm. In females, the incidence of animals testing positive for occult blood was increased significantly at 10,000 ppm. For gross necropsy, the kidneys in males showed an increased occurrence of granulated surface of the kidney at 10,000 ppm (affecting 4, 2, 5 and 9 animals from the 0, 625, 2,500 and 10,000 ppm groups, respectively). There was also a tendency for enlarged spleen in treated animals (affecting 3, 5, 7 and 7 animals form the 0, 625, 2,500 and 10,000 ppm, respectively). Enlarged spleens are commonly accompanied by leukemia, but no statistically significant increase in incidence present. In females, there was an increased occurrence of enlarged thyroids at 10,000 ppm (affecting 1, 0, 2 and 5 animals from the 0, 625, 2,500 and 10,000 ppm groups, respectively). Animals with enlarged thyroids had thyroid tumors (C-cell adenoma or C-cell carcinoma), but no statistically significant increase in tumor incidence was present. In males, there was a statistically significant increase in absolute kidney weights at 10,000 ppm (+18%) and significant increase in relative kidney weights at 2500 (+13%) and 10,000 ppm (+32%). The liver showed  generally non-significant reductions in absolute weight in all treated groups and significantly elevated relative weight at 2,500 (+3%) and 10,000 ppm (+12%). In addition, relative lung and brain weights were significantly increased at 2,500 and 10,000 ppm, with relative adrenal, heart and spleen weights increased significantly at 10,000 ppm only. In females, there were statistically significant increases in absolute kidney weights at 2,500 (+10%) and 10,000 ppm (+14%), and a significant increase in relative weights in all treated groups (+14%, +23% and +37%). The liver showed no obvious treatment effect on absolute or relative weights. In addition, relative heart, lung and brain weights were significantly increased in all treatment groups, with relative adrenal weight increased at 2,500 and 10,000 ppm. Histopathological lesions were confined to the kidneys. In males, there was a significant increase in the degree of chronic nephropathy (comprising sclerosis of glomeruli, thickening of the renal tubular basement membranes, hyaline casts in renal tubules, regeneration of renal tubules, interstitial fibrosis and inflammatory cell infiltration) at 10,000 ppm, together with significantly increased incidences of urothelial hyperplasia of the pelvis (characterized by multilayer thickening of the papillary epithelium with protrusion into the pelvis) and mineral deposition in the renal papilla at 2,500 and 10,000 ppm. In females, there was a significant increase in the degree of chronic nephropathy in the 10,000 ppm group. Microscopic assessment of other tissues revealed no other treatment-related changes. The NOAEL was considered to be 2,500 ppm, equal to 121 mg/kg bw/day in males and 171 mg/kg bw/day in females. </t>
  </si>
  <si>
    <t>Suzuki et al., 2012</t>
  </si>
  <si>
    <t>Suzuki, M., Yamazaki, K., Kano, H., Aiso, S., Nagano, K., &amp; Fukushima, S. (2012). No carcinogenicity of ethyl tertiary-butyl ether by 2-year oral administration in rats. The Journal of Toxicological Sciences, 37(6), 1239-1246. Also available from EPA (2021) Toxicological Review of Ethyl Tertiary Butyl Ether (CASRN 637-92-3) at https://cfpub.epa.gov/ncea/iris/iris_documents/documents/toxreviews/1034tr.pdf and ECHA at https://echa.europa.eu/sl/registration-dossier/-/registered-dossier/15520/7/6/2</t>
  </si>
  <si>
    <t>63527-52-6</t>
  </si>
  <si>
    <t>Cefotaxime</t>
  </si>
  <si>
    <t>Cefotaxima; Cefotaximum; (6R,7R)-3-(acetyloxymethyl)-7-[[(2Z)-2-(2-amino-1,3-thiazol-4-yl)-2-methoxyiminoacetyl]amino]-8-oxo-5-thia-1-azabicyclo[4.2.0]oct-2-ene-2-carboxylic acid</t>
  </si>
  <si>
    <t>C16H17N5O7S2</t>
  </si>
  <si>
    <t>CC(=O)OCC1=C(N2[C@@H]([C@@H](C2=O)NC(=O)/C(=N\OC)/C3=CSC(=N3)N)SC1)C(=O)O</t>
  </si>
  <si>
    <t>1N,2N,3g(ii)Y(Class IV (ignored)) and 6b(i)Y(Class II)</t>
  </si>
  <si>
    <t xml:space="preserve">Unspecified </t>
  </si>
  <si>
    <t>0, 500, 1,000, or 1,500 mg/kg/day</t>
  </si>
  <si>
    <t xml:space="preserve">Slight changes in the proximal tubules with necrosis of single cells were noted; however, this finding was considered to be of doubtful significance. No other signs of toxicity whatsoever could be detected in hematology, clinical chemistry, or histology. The NOAEL was 1,500 mg/kg/day. </t>
  </si>
  <si>
    <t>Doerr et al., 1980</t>
  </si>
  <si>
    <t>Doerr, B. I., Glomot, R., Kief, H., Kramer, M., &amp; Sakaguchi, T. (1980). Toxicology of cefotaxime in comparison to other cephalosporins. Journal of Antimicrobial Chemotherapy, 6(suppl_A), 79-82.</t>
  </si>
  <si>
    <t>70356-09-1</t>
  </si>
  <si>
    <t>1-(4-tert-Butylphenyl)-3-(4-methoxyphenyl)propane-1,3-dione</t>
  </si>
  <si>
    <t>Avobenzone; Parsol 1789; Butyl methoxydibenzoylmethane; Escalol 517; BMDBM</t>
  </si>
  <si>
    <t>C20H22O3</t>
  </si>
  <si>
    <t>CC(C)(C)C1=CC=C(C=C1)C(=O)CC(=O)C2=CC=C(C=C2)OC</t>
  </si>
  <si>
    <t>1N,2N,3N,4N,6N,7N,9N,10N,23N,29Y,33N,34N,35b-Y,36cY,41N,42N,43N,44N,45N,28N</t>
  </si>
  <si>
    <t>Füllinsdorf Albino-SPF</t>
  </si>
  <si>
    <t>Intended dose levels were 0, 200, 450, or 1,000 mg/kg bw/day for 91-94 days. Actual mean compound intakes were 0, 204.27, 459.34, or 1,019.32 mg/kg bw/day for males and 0, 202.64, 247.73, or 1,012.75 mg/kg bw/day for females. Half of the animals of the control and of the high-dose group were observed for further 30 days without treatment.</t>
  </si>
  <si>
    <t xml:space="preserve">Clinical signs were loss of hair, excitation, and crusted eye. With one exception, all symptoms had a slight intensity. These symptoms are normally found in animals used for this study and they were not considered to be treatment related. Treatment-related deaths did not occur. Two female rats (450 mg/kg bw/day; 1,000 mg/kg bw/day) died as a result of anesthesia and taking of blood samples. The weight development of all groups took a normal course throughout the study with the exception of the male group treated with 450 mg/kg bw/day. In this group, four rats did not receive their diet as a result of a blockage of the feed containers for some days. In this study, there was no influence of the test article butyl methoxydibenzoylmethane (BMDBM) on the body weight development. The feed consumption of males and females treated with 200 mg/kg bw/day was slightly higher than that of the control animals whereas males and females treated with 450 and 1000 mg/kg bw/day consumed less feed than control animals. These observations can be correlated with the body weight development. No findings were observed in eyes of control rats and rats treated with 1000 mg/kg bw/day. All mean values of hematologic parameters were within the normal limits for rats in this laboratory at weeks 2 and 6, but at week 14, the mean RBC and Hb values of females treated with 1,000 mg/kg bw/day nearly lay at the lower limit and were clearly lower than the mean RBC and Hb values of the female control group. The trend referring to the RBC decrease in the female group treated with 1,000 mg/kg bw/day already occurred at week 6. The RBC decrease in females treated with 1,000 mg/kg bw/day was considered to be related to treatment. Clinical chemistry findings were not toxicologically significant. Urinalysis results were similar in treated and control groups. With the exception of liver weights, all organ weights laid within the physiological range for rats in this laboratory. Mean relative liver weights of male rats treated with 1,000 mg/kg bw/day as well mean absolute and mean relative liver weights of female rats treated with 200 mg/kg bw/day approached the upper limit of normal. Mean absolute and mean relative liver weights of female rats treated with 450 and 1,000 mg/kg bw/day laid above of the physiological range. These observations can be correlated with the slight increase in size of hepatic parenchyma cells in female rats treated with 1,000 mg/kg bw/day (the lower dose groups were not examined). The described increase of liver weights were considered to be related to treatment. After a treatment-free period of four weeks, liver weights of male and female rats formerly treated with 1,000 mg/kg bw/day were comparable with liver weights of control rats. Necropsy findings were sporadic and consisted of bladder concrement and renal and ovarian cysts. These observations were accidental findings which were not considered to be related to treatment. With the exception of the slight increase in size of hepatic parenchyma cells, all other histopathological changes were not considered to be of toxicological importance. The incidence, degree, and group distribution of these changes did not show any effect of the treatment with BMDBM on a cellular structure of the examined organs and tissues. The oral administration of BMDBM when given for 13 weeks caused a slight reduction of red blood cells in female rats treated with 1,000 mg/kg/day. The quantity of reticulocytes was normal and the bone marrow was unchanged. The reason for the erythrocytes reduction was not detected. The absolute and relative liver weights were higher in male rats treated with 1,000 mg/kg/day and in all female dose groups than those in the control groups. In addition, a hepatocellular hypertrophy appeared in female rats treated with 1,000 mg/kg/day (the lower dose groups were not examined). These findings were signs of an intensification of hepatic function which was interpreted as a process of adaptation because the liver weights of high dosed males and females were normalized after a treatment-free period of four weeks. In all probability, the petty shifts of concentration of plasma proteins have connection with the process of adaption. The NOAEL was considered to be 450 mg/kg bw/day; however, the increase of liver weights as well the increase of hepatic parenchyma cells were interpreted as a process of liver adaption to treatment. Therefore, the NOAEL is considered to be 1,000 mg/kg bw/day, adjusted to a mean intake of 1,019.32 mg/kg bw/day for males and 1,012.75 mg/kg bw/day for females. </t>
  </si>
  <si>
    <t>Unknown, 1983</t>
  </si>
  <si>
    <t>Unknown, 1983. Available from ECHA at https://chem.echa.europa.eu/100.067.779/dossier-view/0ea895dd-fd50-4708-99a4-c8727b87e086/IUC5-41804267-a619-4a1d-b7e8-6ec9dd03d020_f4df7c3f-1ee6-4244-a7ac-eea337d51d75?searchText=70356-09-1</t>
  </si>
  <si>
    <t>135861-56-2</t>
  </si>
  <si>
    <t>1,3:2,4-Bis(3,4-dimethylbenzylidene)-D-sorbitol</t>
  </si>
  <si>
    <t>Dimethyldibenzylidene sorbitol; 1,3:2,4-Bis(3,4-dimethylobenzylideno) sorbitol; Millad 3988; (1R)-1-((4R,4aR,8aS)-2,6-bis(3,4-dimethylphenyl)tetrahydro-[1,3]dioxino[5,4-d][1,3]dioxin-4-yl)ethane-1,2-diol</t>
  </si>
  <si>
    <t>[H][C@]12COC(O[C@@]1([H])[C@]([H])(OC(O2)C1=CC=C(C)C(C)=C1)[C@H](O)CO)C1=CC=C(C)C(C)=C1</t>
  </si>
  <si>
    <t>1N,2N,3N,4N,6N,7N,9N,10Y,11Y. Benzaldehyde:1N,2N,3N,4N,6N,7N,9N,10N,23N,29Y,33N,34N,35aY,38N,39N,40N,41N,42N,43N,44N,45N,28N(Class II).Mannitol (sugar alcohol): 1fY(Class I)</t>
  </si>
  <si>
    <t>Sprague-Dawley [Ico:OFA.SD]</t>
  </si>
  <si>
    <t xml:space="preserve">0, 2000, 6500, or 20,000 ppm equal to 0, 123.1, 406.5, or 1261.3 mg/kg bw/day in males and 0, 146.9, 478.5, or 1479.2 mg/kg bw/day in females. Males received the diet for 92 days and females received the diet for 93 days. </t>
  </si>
  <si>
    <t>No mortality and no treatment-related clinical signs were noted. A very small decreased body weight gain was noted for mid and high dose males from the beginning of treatment and for high dose females, although not statistically significant, after 1 month of treatment. Evidence of reversibility was noted for the high dose females. A very slight decrease of food consumption (not statistically significant), without adverse effect, was noted for mid and high dose males. It was considered not to be treatment related. Ophthalmology and hematology were unremarkable. A very slight increase of blood urea nitrogen was noted in high dose males but the increase was not statistically significant when compared to controls. This effect was reversible after 4 weeks without treatment, hence, this effect was considered to be without toxicological significance. Also, the slight increase in alkaline phosphatase activity noted in high males was not considered to be of toxicological significance since the mean value was within the background range. Organ weights were not affected and microscopic and macroscopic findings were unremarkable. ECHA: Because of the decreased body weight gain, the NOAEL was considered to be 6500 ppm, equal to 406.5 mg/kg bw/day in males and 478.5 mg/kg bw/day in females. FDA: the body weight decrease does not seem to be adverse. Also, in a second study (ECHA, 2010), no effect on body weight was reported. Duration: males 133 days, females: 77 days. The NOAEL was the highest dose tested: 1000 mg/kg bw/day.</t>
  </si>
  <si>
    <t>Unknown, 1993. Available from ECHA at https://echa.europa.eu/mt/registration-dossier/-/registered-dossier/22240/7/6/2</t>
  </si>
  <si>
    <t>171118-09-5</t>
  </si>
  <si>
    <t>Metolachlor ESA</t>
  </si>
  <si>
    <t>Metolachlor ethanesulfonic acid; Metolachlor ESA Na-salt, Pestanal; 2-[2-ethyl-N-(1-methoxypropan-2-yl)-6-methylanilino]-2-oxoethanesulfonic acid; CGA 354743</t>
  </si>
  <si>
    <t>C15H23NO5S</t>
  </si>
  <si>
    <t>CCC1=CC=CC(C)=C1N(C(C)COC)C(=O)CS(O)(=O)=O</t>
  </si>
  <si>
    <t>0, 50, 200, 500, or 1,000 mg/kg bw/day</t>
  </si>
  <si>
    <t>There were no significant treatment related effects on mortality, body weight, food consumption, food conversion ratios, ophthalmological findings, hematology and urinalysis parameters, or gross and histopathological findings. Vomiting did occur at a higher incidence in females treated with 1000 mg/kg/day of CGA-354743. Clinical signs in animals treated with CGA-77102 included vomiting, salivation and hematuria. Mean alkaline phosphatase activity was slightly increased in males receiving 1000 mg/kg/day CGA-354743 at weeks 7 and 13 to levels which were less than double the pretest mean for this group. This finding correlated with slightly increased absolute liver weights, but there were no corresponding histopathological findings, or toxicologically significant increases in other biochemistry parameters. In females, mean ALP activities remained within the reference range for untreated animals and mean GGT activity exceeded the reference range only at week 13 and only for the 500 mg/kg/day CGA-354743 group. Absolute liver weights and liver weights relative to body weights were increased in females receiving 500 and 1000 mg/kg/day. In the absence of corresponding histopathological findings or biologically significant increases in biochemistry parameters consistent with adverse hepatic effects, this finding is not considered toxicologically significant. Based on the data presented in this study, the LOAEL was not determined, and the NOAEL was greater than or equal to 1000 mg/kg/day. Note: EPA also has a 3-month rat study with a NOAEL of 1685 mg/kg bw/day for females and 1545 mg/kg bw/day in males.</t>
  </si>
  <si>
    <t>Altmann, 1999</t>
  </si>
  <si>
    <t>Altmann, B. (1999) 3-Month Subchronic, Comparative Oral Toxicity Study in Beagle Dogs: CGA-354743: Final Report: Lab Project Number: 971089: 794-97. Unpublished study prepared by Novartis Crop Protection AG. 524 p. MRID 44931709. Available from EPA (2018) at S-metolacblor - Human Health Risk Assessment for the Establishment of Permanent Tolerances for Use of the Herbicide on Sugarcane (PP#6F8519) at https://www.regulations.gov/document/EPA-HQ-OPP-2017-0211-0008 and EPA (2010) S-Metolachlor: HED Risk Assessment for Proposed New Use of S-Metolachlor on Bushberry, Caneberry, Carrot, Cucumber; Leafy Brassica Greens, Melon, Okra, Bulb and Green Onion, Sesame Seed, Sorghum, and Turnip Greens at https://www.regulations.gov/document/EPA-HQ-OPP-2009-0814-0005</t>
  </si>
  <si>
    <t>29911-27-1</t>
  </si>
  <si>
    <t>Butyl dipropasol solvent</t>
  </si>
  <si>
    <t>2-Propanol, 1-(1-methyl-2-propoxyethoxy)-; 1-(1-propoxypropan-2-yloxy)propan-2-ol; 1-(1-Methyl-2-propoxyethoxy)2-propanol; 1-(1-Methyl-2-propoxyethoxy)propan-2-ol; Dipropylene glycol n-propyl ether</t>
  </si>
  <si>
    <t>C9H20O3</t>
  </si>
  <si>
    <t>CCCOCC(C)OCC(C)O</t>
  </si>
  <si>
    <t xml:space="preserve">Animals received drinking water at concentrations equivalent to doses of 0, 50, 150 or 500 mg/kg bw/day for 13 weeks. </t>
  </si>
  <si>
    <t>Treatment-related effects consisted of an increased absolute and relative liver weight for males given 500 mg/kg/day, decreased water consumption for females given 500 mg/kg/day, decreased urine volume in males and females given 500 mg/kg/day, increased urine specific gravity for females given 500 mg/kg/day, and an increase in cholesterol of males given 500 mg/kg/day. The differences in liver weight and cholesterol were likely due to the induction of organelles required for the metabolism of DPnP and altered lipid metabolism, respectively, and were not toxicologically significant. Alterations in urinary parameters for females were directly attributed to decreased water consumption. The NOAEL for male and female Fischer 344 rats was the targeted concentration of 500 mg/kg/day. The NOEL for males and females was 150 mg/kg/day. Note: In a rat reproductive/developmental study, the NOEL for parental and reproductive toxicity was 300 mg/kg/day. At 1000 mg/kg bw/day, there was a slight increase in post implantation loss, along with a corresponding slight increase in gestation survival and very slight decrease in litter size.</t>
  </si>
  <si>
    <t>Unknown, 2000</t>
  </si>
  <si>
    <t>Unknown, 2000. Available from ECHA at https://echa.europa.eu/mt/registration-dossier/-/registered-dossier/5828/7/6/2</t>
  </si>
  <si>
    <t>55268-75-2</t>
  </si>
  <si>
    <t>Cefuroxime</t>
  </si>
  <si>
    <t>Cephuroxime; Cefuroxim; Cefuroximo; Cefuroximum; (6R,7R)-3-(carbamoyloxymethyl)-7-[[(2Z)-2-(furan-2-yl)-2-methoxyiminoacetyl]amino]-8-oxo-5-thia-1-azabicyclo[4.2.0]oct-2-ene-2-carboxylic acid</t>
  </si>
  <si>
    <t>C16H16N4O8S</t>
  </si>
  <si>
    <t>CO/N=C(/C1=CC=CO1)\C(=O)N[C@H]2[C@@H]3N(C2=O)C(=C(CS3)COC(=O)N)C(=O)O</t>
  </si>
  <si>
    <t xml:space="preserve">Given twice daily; the total daily doses were equivalent to 0, 100, 400, or 1,600 mg/kg bw/day. Additional groups of two males and two females given 0 or 400 mg/kg bw/day were allowed a 3-week recovery period. </t>
  </si>
  <si>
    <t xml:space="preserve">Apart from three cases of intercurrent illness, unrelated to treatment, the dogs remained in good health. Effects observed in the 1,600 mg/kg bw/day group included vomiting and slight suppression of body weight gain. Minor variations in hematological measurements included rather low hemoglobin levels, packed cell volumes, and erythrocyte counts. Slightly smaller numbers of neutrophils were thought to reflect reduced demand on normal defensive mechanisms due to continued antibiotic treatment. Prolongation of prothrombin time and activated partial thromboplastin time was attributed to disturbance of the intestinal microbial flora and reduced synthesis of vitamin K, on which the dog is highly dependent. Variations in plasma chemistry included rather low levels of plasma protein. Electrophoresis showed this to be a generalized reduction; only gamma globulins were proportionally decreased and this finding, like the low neutrophil counts, were attributed to the protective action of the antibiotic. Minor metabolic adjustments to the compound were reflected in plasma levels of cholesterol and triglycerides. This spectrum of findings was seen to a limited extent in the 400 mg/kg bw/day group; the 100 mg/kg bw/day group was unaffected by treatment. Macroscopic postmortem examinations and microscopic examinations revealed no treatment related features indicative of toxicity. From the results, it was estimated that the maximum NOEL was 400 mg Cefuroxime/kg bw/day. WHO: Two dogs were killed during the study because of intercurrent disease (polyarteritis). The only signs seen in the remaining animals were occasional vomiting and salivation at the highest dose. Body-weight gain was slightly retarded in the group at this dose. Ophthalmic, electrocardiographic, and urinary parameters were unaltered. At the highest dose, erythrocyte count, hemoglobin concentration and erythrocyte volume fraction were lower, and the reticulocyte number was higher than in controls. Prolonged prothrombin and activated partial thromboplastin times were observed in males at 1,600 mg/kg bw per day, and the concentration of coagulation factor VII was reduced in this group. Plasma total protein, albumin and cholesterol concentrations were reduced and that of triglycerides increased at 1,600 mg/kg bw per day. The weight of the kidneys of males at this dose was increased. No differences were seen between groups after the recovery period. None of the macroscopic or microscopic findings was attributable to treatment. The NOEL was 400 mg/kg bw/day. </t>
  </si>
  <si>
    <t>Spurling et al., 1986</t>
  </si>
  <si>
    <t>Spurling, N.W., Harcourt, R.A. &amp; Hyde, J.J. (1986) An evaluation of the safety of cefuroxime axetil during six months oral administration to beagle dogs. J. Toxicol. Sci., 11, 237–277. Also available from Roberts, G. &amp; Cerniglia, C. (2002) WHO Food Additives Series: 49 Toxicological Evaluation of Certain Veterinary Drug Residues in Food - Cefuroxime at https://www.inchem.org/documents/jecfa/jecmono/v49je04.htm</t>
  </si>
  <si>
    <t>95-47-6</t>
  </si>
  <si>
    <t>1,2-Dimethylbenzene; 1,2-Xylene; Ortho-Xylene</t>
  </si>
  <si>
    <t>CC1=CC=CC=C1C</t>
  </si>
  <si>
    <t xml:space="preserve">There were no deaths during the study. Males and females given 1,000 mg/kg bw/day showed decreased activity and unsteady gait from Days 19/18 of dosing onwards (persisting for up to 4 hours after dosing), respectively. The incidence of these clinical signs decreased with time and by Day 72 of dosing, only one male was showing decreased activity and abnormal gait. Over Days 84 to 92 of dosing, at most eight out of ten females showed one or both of these signs after dosing. No effects on sensory reaction or grip strength were elicited by o-xylene. In open arena testing, males given 1,000 mg/kg bw/day exhibited effects on arousal, unusual posture and abnormal gait. Twitches or extended rearing were also observed in a small number of individual males given 1,000 mg/kg bw/day. Increased episodes of arousal in the arena and abnormal gait were observed between Days 21 to 70 and Days 21 to 56 of dosing, respectively. Excessive salivation in the arena was also noted between Days 14 and 70 of dosing for males given 300 or 1,000 mg/kg bw/day, with incidence increasing with time. Females given 1,000 mg/kg bw/day also exhibited effects on arousal in the arena, abnormal gait and salivation. Although incidences increased with time similarly to the males, these observations were not seen in either sex after Day 77 of dosing. Movement counts and distance travelled were reduced in males given 100, 300 or 1,000 mg/kg bw/day and this was occasionally accompanied by an increased time at rest. Males given 300 or 1,000 mg/kg bw/day gained less weight over the study than controls with terminal body weights that were 6% and 11% respectively, lower than those of the controls. There was no effect on body weight for females and no effect on food intake in either sex. There were slight increases in thyroxine (T4) and no effect on thyroid stimulating hormone (TSH) or triiodothyronine (T3) levels at the end of the treatment period and no adverse effects on hematology, coagulation or blood chemistry parameters. Both sexes given 300 or 1,000 mg/kg bw/day and females given 100 mg/kg bw/day had statistically significantly higher liver and kidney weights when compared with controls. In addition, thyroid weights for females given 1,000 mg/kg bw/day were also higher than controls. Histopathology findings considered to be related to o-xylene were seen in the liver (hepatocellular hypertrophy) and thyroid (follicular cell hypertrophy) in both sexes and, in the kidneys, eosinophilic inclusions (hyaline droplets) in the tubular epithelium (males only). Pathology was restricted to rat specific adaptive responses consisting of hepatic centrilobular hypertrophy and secondary thyroid follicular hypertrophy consistent with enzyme induction. Similarly, following α2μ-globulin staining of the kidneys, although positive staining was observed in 3/10 high dose males, minimal staining was also observed in 2/10 controls. The precise content of the hyaline droplets observed at an increased incidence/severity of within the cortical tubules of male kidneys therefore remained unestablished. Given the physiological differences between the male rat kidney and human, these findings are considered unlikely to represent a hazard to man. Therefore, the NOAEL was defined as 300 mg/kg bw/day o-xylene in the female rat because of the severity of clinical signs at 1,000 mg/kg bw/day and as 100 mg/kg bw/day in the male rat, because of the incidence and severity of the renal changes. However, given the physiological differences between the male rat kidney and human, the observed tubular changes are unlikely to represent a hazard to man. Therefore, if the findings in the kidney are disregarded as being human relevant, the NOAEL for the males would also be 300 mg/kg bw/day. </t>
  </si>
  <si>
    <t>Unknown, 2020. Available from ECHA at https://echa.europa.eu/da/registration-dossier/-/registered-dossier/15482/7/6/2</t>
  </si>
  <si>
    <t>534-03-2</t>
  </si>
  <si>
    <t>1,3-Propanediol, 2-amino-</t>
  </si>
  <si>
    <t>2-Amino-1,3-propanediol; Serinol; 2-Aminopropane-1,3-diol</t>
  </si>
  <si>
    <t>C3H9NO2</t>
  </si>
  <si>
    <t>C(C(CO)N)O</t>
  </si>
  <si>
    <t>Wistar [Crl: WI]</t>
  </si>
  <si>
    <t>0, 62.5, 250, or 1,000 mg/kg bw/day</t>
  </si>
  <si>
    <t>There were no test item related clinical signs recorded during the study and there was no mortality in the study. All animals survived until the scheduled necropsy. There were no test item related effects observed on the animal body weights or body weight gain values during the study. All treated groups were comparable with the control. There were no test item related adverse effects noted on animal food consumption under the conditions of this study. No test item related changes compared to pre-treatment or/and the control were noted at ophthalmoscopy examination. All examined animals were found to be normal. Regarding hematology, in the high dose, there were test item related effects observed on the hematology parameters evaluated at the completion of the 90-day treatment which considered to be relatively small (&lt;10% difference) but adverse. In high dose animals in both sexes, the results indicated test item related slight anemia, with statistically significantly lower RBC, HGB, and hematocrit. Also, the reticulocytes percentage was increased statistically significantly at the high dose (in high dose females without statistical significance) suggesting a compensated anemia in the high dose group. There were test item related effects on the clinical chemistry parameters evaluated at the completion of the 90-day treatment period in high dose males (calcium). In males and females, although calcium was statistically significantly higher in mid dose groups of both sexes, the values were considered to be in the historical range so this was not considered to be an adverse effect of the test item. In the high dose for both sexes, all animals were above the concurrent control range and the mean was slightly out of the historical control range, therefore this finding in the high dose was considered to be test Item related. In the absence of any associated changes in clinical pathology or tissues at histology, it is not clear if the change is adverse or adaptive. Other statistical differences tended to be within the historical control range and/or without a dose response, therefore the changes were not considered to be related to treatment. No effects were noted on the urinalysis parameters evaluated, which were considered to be related to the test item. The urinalysis parameters were comparable to the controls in all dose groups. Variations occurred and consisted of minor differences to controls, these were unrelated to treatment and within the normal range. There were no test item related findings in the animal behavior, general physical condition, in the reactions to different type of stimuli. There was no effect of treatment noted during the assessment of landing foot splay, grip strength or motor activity. Statistically significant difference was recorded for mid and high dose females for the total travelled distance, during two five-minute intervals (at 30-35 min and at 55-60 min). When compared to the controls, the following changes in the liver, epididymis, and kidney were observed in the mean organ weights and considered to be test item related. The absolute and relative (to body and brain) liver weights were statistically significantly higher in high dose male and female groups. These differences were supported by test item-related histopathological findings noted in high dose rats discussed below; the weight difference at the High dose was attributed to treatment. Mid dose females had also statistically larger livers, but only when related to the bodyweight, however the values were all well within the historic control range and there were no histological changes to support this as being related to treatment. The relationship of the small difference in liver weight at the mid dose level is not considered to represent an adverse effect of treatment. The absolute and relative (to body and brain) kidneys weights were statistically significantly higher in high dose males, and in mid and high dose females. These differences were supported by test item-related histopathological findings observed in high dose rats in both sexes. In high dose males, the absolute kidney weights were larger by 14%, by 10% related to body and by 11% brain related. In the high dose females, absolute kidney weights were higher up by 20%, by 14% relative to body and by 23% brain related. At the female mid dose, although the kidney weights were statistically higher than concurrent controls, when compared with historic control data the weights were within the normal range. Furthermore, histologically, the mid dose kidneys were normal hence the statistical weight difference is not considered to represent an adverse effect of the test item. The absolute and relative (to body and brain) epididymis weights were statistically significantly lower at high dose. The absolute weights were lower by -12% and up to -15% relative to body and brain. However, there were no microscopic changes corresponded with these differences. The relationship between these statistical differences and high dose level of treatment is equivocal, and the values were all well within the historical range. Although, there was evidence of test item-related minimal to slight vacuolation seen by light microscopy in epididymis examined from high dose males, this change was unlikely to have contributed to the relatively small decrease of epididymis weights. Taking account of the historic data for epididymis weights and the lack of any histological evidence of a test item effect, it is considered that the statistical difference is not treatment related, and that all treated groups in this study had normal epididymis. There were no other statistically significant differences considered as test item-related among groups in the weights of other organs measured when compared to controls. Statistical differences in adrenal weights were not considered to be treatment related; high dose males at the high dose had a mean very close to the overall historic mean value for adrenals, and the female mid dose mean was higher but without a dose response and was within the historic range. Since all weight values were considered normal and no test item-related microscopic findings were seen, these statistical differences were regarded as non-treatment-related. Test item-related dark/red multifocal discolorations of the glandular stomach mucosa were visualized at necropsy in 7/10 males dosed at 1,000 mg/kg bw/day. These changes correlated with erosions/ulcers microscopically observed. Other changes were incidental or background. At histopathological examination, adverse test item-related findings were observed only in the stomach in animals at 1,000 mg/kg bw/day, ascribed to a local irritation effect. In the liver, kidney and epididymis of animals at 1,000 mg/kg bw/day, minimal to slight changes were noted but were not considered to be adverse. No histological test item-related changes were noted in organs examined from the animals dosed at 250 mg/kg bw/day. Minimal to slight hepatocellular hypertrophy (centrilobular) altered livers in 4/10 high dose males. Minimal severity was observed in 6/10 high dose females. Enlarged cytoplasm of hepatocytes, with granular appearance of hepatocyte cytoplasm (without degenerative features) were characteristic microscopic features. This change was considered to be an adaptive non-adverse effect. Minimal to slight bilateral/unilateral focal/multifocal tubular vacuolation in the cortex/outer strip (medulla) was seen in 4/10 males and 2/10 females from the high dose groups. This change was considered to be non-adverse, since was not associated with any degenerative/necrotic or inflammatory findings. Minimal to slight bilateral vacuolation of the epithelial cells in the caput (proximal) was recorded in 9/10 high dose males. These minimal or slight changes appeared without any accompanied degeneration/necrosis or inflammation, as well as without evidence of abnormal sperms seen by light microscopy. Therefore, the vacuolation was considered to be non-adverse. Minimal to slight focal/multifocal erosion/ulcer (with congestion/hemorrhage) of the fundus/pylorus was present in 5/10 males and 1/10 female at the high dose level. The loss of mucosa with partial mucosal penetration without associated inflammatory response was microscopically seen. These lesions were considered as local irritant adverse effects. Other changes were incidental or background. In conclusion, test item related adverse effects were observed after 90 days of treatment in the high dose group; effects included signs of anemia and erosion/ulcer in the stomach. There were test item related higher liver, epididymis and kidney organ weights at the high dose in both sexes. There were no adverse effects of test item in the mid and low dose groups of either sex. The NOAEL was considered to be 250 mg/kg bw/day.</t>
  </si>
  <si>
    <t>Unknown, 2017. Available from ECHA at https://echa.europa.eu/de/registration-dossier/-/registered-dossier/10161/7/6/2</t>
  </si>
  <si>
    <t>6358-31-2</t>
  </si>
  <si>
    <t>C.I. Pigment Yellow 74</t>
  </si>
  <si>
    <t>Butanamide, 2-((2-methoxy-4-nitrophenyl)azo)-N-(2-methoxyphenyl)-3-oxo-; Dalamar Yellow; Luna Yellow; 2-[(2-methoxy-4-nitrophenyl)diazenyl]-N-(2-methoxyphenyl)-3-oxobutanamide</t>
  </si>
  <si>
    <t>C18H18N4O6</t>
  </si>
  <si>
    <t>CC(=O)C(C(=O)NC1=CC=CC=C1OC)N=NC2=C(C=C(C=C2)[N+](=O)[O-])OC</t>
  </si>
  <si>
    <t>1N,2N,3N,4N,6N,7N,9N,10N,23N,29Y,33N,34N,35bY,36cY,41N,42N,43N,44N,45Y,46N,47gY</t>
  </si>
  <si>
    <t>F344/DuCrl</t>
  </si>
  <si>
    <t>0, 50, 200, or 1,000 mg/kg bw/day for 91 days in males and 92 days in females. Control and high dose groups were kept after cessation of dosing without a further administration for 29 (females) or 30 (males) additional days.</t>
  </si>
  <si>
    <t>All animals survived until scheduled termination without any toxic signs in life. In hematology, clinical biochemistry, and urinalysis, some scattered significant differences, altogether without a clear dose response and all only minor in severity, were noted. Postmortem examination including histopathology did not reveal any test substance related toxic alterations. Liver weights of the females were elevated with a dose dependency; however, as there were no corresponding histopathological or clinical-biochemical alterations found, the most likely interpretation is an adaptive response by enzyme induction. No parallel trend was present in the males. A frequently noted yellow stain of the gastrointestinal contents and of the feces is attributed to the presence of the administered test substance itself and not regarded as a toxic effect. No other test substance related effect was noted. In the absence of toxicologically significant, adverse effects at the dose levels tested, the NOAEL is considered to be 1,000 mg/kg bw/day, the highest dose tested, in both sexes. NICNAS: The chemical caused a dose-dependent increase in female liver weights. However, the absence of any other significant histopathological or hematological change in test animals suggested the liver change was more likely a result of an adaptive, rather than an adverse, effect. No other test substance-related effects were noted. Therefore, under the conditions of this study, the NOAEL was established at 1000 mg/kg bw/day in both sexes.</t>
  </si>
  <si>
    <t>Unknown, 2009. Available from ECHA at https://echa.europa.eu/mt/registration-dossier/-/registered-dossier/15183/7/6/2 Also available from NICNAS (2015) Butanamide, 2-[(2-methoxy-4-nitrophenyl)azo]-N-(2methoxyphenyl)-3-oxo-: Human health tier II assessment at https://www.industrialchemicals.gov.au/sites/default/files/Butanamide%2C%202-%5B%282-methoxy-4-nitrophenyl%29azo%5D-N-%282-methoxyphenyl%29-3-oxo-_Human%20health%20tier%20II%20assessment.pdf</t>
  </si>
  <si>
    <t>64952-97-2</t>
  </si>
  <si>
    <t>Latamoxef</t>
  </si>
  <si>
    <t>Moxalactam; Lamoxactam; Latamoxefum; (6R,7R)-7-[[2-carboxy-2-(4-hydroxyphenyl)acetyl]amino]-7-methoxy-3-[(1-methyltetrazol-5-yl)sulfanylmethyl]-8-oxo-5-oxa-1-azabicyclo[4.2.0]oct-2-ene-2-carboxylic acid</t>
  </si>
  <si>
    <t>C20H20N6O9S</t>
  </si>
  <si>
    <t>CN1C(=NN=N1)SCC2=C(N3[C@@H]([C@@](C3=O)(NC(=O)C(C4=CC=C(C=C4)O)C(=O)O)OC)OC2)C(=O)O</t>
  </si>
  <si>
    <t>0, 100, 200, or 400 mg/kg/day</t>
  </si>
  <si>
    <t xml:space="preserve">All the dogs given moxalactam iv at dosages of 100-400 mg/kg/day for six months survived and showed no signs of abnormal behavior. Dose-related vomiting was observed in dogs receiving either moxalactam or diluent alone (distilled water containing 3.46% mannitol). No significant treatment-related effects were found in body weight, food consumption, ophthalmic examination, auditory tests, electrocardiograms, or urinalysis. Animals in the highest dosage group showed a slight anemic tendency, which was fully reversible after withdrawal of the drug. No evidence of accumulation of moxalactam was found after six months of administration. No drug-related changes were seen in the tissues or organs examined, and no evidence of renal toxicity was found. The maximal dosage at which no adverse effects were seen was considered to be between 200 and 400 mg/kg per day in this study. The NOAEL was considered to be 400 mg/kg bw/day given the reversibility of the anemia and lack of other drug-related changes. </t>
  </si>
  <si>
    <t>Harada et al., 1982</t>
  </si>
  <si>
    <t xml:space="preserve">Harada, Y., Kobayashi, F., Muraoka, Y., Hasegawa, Y., Wold, J. S., &amp; Morton, D. M. (1982). An evaluation of the toxicity of moxalactam in laboratory animals. Reviews of infectious diseases, 4 Suppl, S536–S545. </t>
  </si>
  <si>
    <t>53378-51-1</t>
  </si>
  <si>
    <t>Sodium diisobutyldithiophosphate</t>
  </si>
  <si>
    <t>C8H18NaO2PS2</t>
  </si>
  <si>
    <t>[Na+].CC(C)COP([S-])(=S)OCC(C)C</t>
  </si>
  <si>
    <t>1N,2aY&amp;2e(ii)Y</t>
  </si>
  <si>
    <t>0, 30, 150, or 600 mg/kg bw/day</t>
  </si>
  <si>
    <t>Salivation and moving the bedding were observed in mid dose and high dose animals, immediately after administration with a roughly similar incidence among those groups. These clinical findings, closely related to the administration procedure, indicate a local effect of the test item formulation and are not considered as signs of adverse systemic effects. In addition, on one single day in one female and on two occasions in another female, both from the high dose group, abnormal breathing was recorded after dosing. Alopecia was also observed in 2 females of the low dose group for 6 days. As these effects were observed only on few days and/or with no dose response, they are considered not to be toxicologically relevant. There was no treatment-related mortality in either sex. In both males and females, the mean body weight increased with the progress of the study in all groups. In correlation to body weight gain, the food consumption in males and females was higher at the beginning of the study and then constantly decreased with the progress of the study in all groups, which is considered to be a normal development as food demand is usually highest at a young age and then constantly decreases. During the whole treatment period, food consumption of the male and female high dose group was higher compared to the corresponding control group, which correlates to the higher mean body weight and body weight gain of the male and females in these groups. In females, statistically significantly higher WBC and PLT counts were observed in the mid dose and high dose group when compared with the controls; however, these statistically significant differences between dose and control groups in females are not assumed to be biologically relevant as no such effect was observed on differential WBC count and values for both WBC and PLT were within the normal range of variation of historical control data. Also in females, statistically significantly lower ALAT (17.97 % of control) and ASAT (20.31 of control) were observed in the high dose group when compared with the controls. These statistically significant differences between dose and control groups in females are not assumed to be biologically relevant as decrease in these liver enzymes have no biological significance and values for both ALAT and ASAT were within the normal range of variation of historical control data. At the end of the treatment period in high dose groups of both males and females, a moderate statistically significantly higher mean absolute and relative weight of liver was recorded, compared to the corresponding control (mean absolute/relative +29%/+18% in males and +13%/+9% in females). In histology, this effect was associated with centrilobular hepatocellular hypothrophy in both genders. There were no further indicators for toxicity in any of the organs and tissues examined. Therefore, this finding is not considered to be of adverse nature, but related to increase in liver metabolism. The kidney of high dose males, but not females, was also statistically significantly higher with mean absolute organ weight value of 21% above the controls. Histopathologically, there were minor changes characterized by minimal tubular dilation associated with a swelling (vacuolation) of the epitehlia and such lesions are in general reversible. There were no findings indicating a morphological injury and therefore this effect on male kidney weight was not considered to be adverse. Lastly, in high dose males, a statistically significantly higher absolute mean weight of prostate with seminal vesicles and coagulation glands was recorded. In the light of the absence of histopathological effect, this effect on prostate with seminal vesicles and coagulation glands weight was not considered to be adverse. Gross lesions were not remarkable, however, histopathology revealed lesions in the liver and kidneys at a minor severity. Secondary lesions were noted in the adrenal glands and thymus. In the liver, there was hepatocellular hypertrophy (mainly centrilobular) at minor severity degrees at 600 mg/kg in both sexes. There were no further indicators for toxicity in any of the organs and tissues examined. Therefore, this finding is not considered to be of adverse nature, but related to increase liver metabolism. In male kidneys at 600 mg/kg, there were minor changes characterized by minimal tubular dilation associated with a swelling (vacuolation) of the epitehlia, mainly in the rectal and distal tubules. The nature of this lesion is unknown but is likely related to storage in tubular cells and subsequent water uptake/disturbed release. Such lesions are in general reversible. There were no findings indicating a morphological injury. Secondary findings, deemed to be stress-related consisted of diffuse cortical hypertrophy (zona fasciculata) at a minor severity in both sexes at 600 mg/kg, and a minimally increased thymic atrophy in males only. In general, these findings are minor in severity and not considered to be adverse. Based on the study findings, the overall NOAEL of IBP1-Na for systemic toxicity in this study is considered to be at 600 mg/kg bw/day.</t>
  </si>
  <si>
    <t>Unknown, 2017. Available from ECHA at https://echa.europa.eu/mt/registration-dossier/-/registered-dossier/10649/7/6/2/?documentUUID=9401af3f-1134-4b3f-92e6-2c170ee1aff9</t>
  </si>
  <si>
    <t>127-39-9</t>
  </si>
  <si>
    <t>Sodium 1,4-diisobutyl sulfosuccinate</t>
  </si>
  <si>
    <t>Diisobutyl sodium sulfosuccinate; sodium;1,4-bis(2-methylpropoxy)-1,4-dioxobutane-2-sulfonate</t>
  </si>
  <si>
    <t>C12H21NaO7S</t>
  </si>
  <si>
    <t>[Na+].CC(C)COC(=O)CC(C(=O)OCC(C)C)S([O-])(=O)=O</t>
  </si>
  <si>
    <t>1N,2N,3N,4aY,5aY,6N,7N,9N,10N,23Y,24cY. Alcohols:1bY(Class I). Carboxylic acid:25N,26a&amp;cY,27N,28N(Class II)</t>
  </si>
  <si>
    <t>0 or 1% in the diet, equal to 750 mg/kg bw/day</t>
  </si>
  <si>
    <t xml:space="preserve">No toxicologically significant, adverse effects were noted; therefore, the NOAEL was considered to be 1% in the diet, equal to 750 mg/kg bw/day. </t>
  </si>
  <si>
    <t>Unknown, 1969</t>
  </si>
  <si>
    <t>Unknown, 1969. Available from ECHA at https://echa.europa.eu/registration-dossier/-/registered-dossier/5519/7/6/2/?documentUUID=69ca544b-1e3f-4594-b73c-7f24fd373300</t>
  </si>
  <si>
    <t>35836-72-7</t>
  </si>
  <si>
    <t>Nopyl acetate, (-)-</t>
  </si>
  <si>
    <t>Nopol acetate; (1R)-(-)-Nopyl acetate; 2-[(1R,5S)-6,6-dimethyl-2-bicyclo[3.1.1]hept-2-enyl]ethyl acetate</t>
  </si>
  <si>
    <t>C13H20O2</t>
  </si>
  <si>
    <t>CC(=O)OCCC1=CC[C@H]2C[C@@H]1C2(C)C</t>
  </si>
  <si>
    <t>0, 1500, 3500, or 7500 ppm, equal to 0, 94.2, 213, and 449 mg/kg bw/day for males and 0, 114, 250, or 545 mg/kg bw/day for females for 13 weeks followed by 4 weeks of recovery period</t>
  </si>
  <si>
    <t>Overall body weight gain during the 13 weeks of treatment for females which received 7500 ppm was reduced when compared to controls (77% of controls); however, overall body weight gain was similar to controls during the recovery period for both males and females which received 7500 ppm. Overall mean food consumption (Weeks 1-13) was lower than controls for males which received 7500 ppm (92% of controls) and remained low during the recovery period (89% of controls). Statistical significance was also achieved in this group for low food consumption periodically throughout treatment. Statistical significance was achieved in all groups of treated females for low food consumption throughout the treatment period (Weeks 1-13) and for overall mean food consumption (86%, 84% and 81% for females which received 1500, 3500 or 7500 ppm respectively). Conversely, food consumption was increased during recovery for females which received 7500 ppm (125% of Controls). These effects were probably due to the low palatability of the preparations with the test item. Histopathological changes in the kidneys in males associated with high kidney weights, were observed and considered indicative of the species and sex specific alpha 2μ-globulin nephropathy. The hypertrophic changes noted in the livers of males and female are suggestive of an adaptive response to mixed function oxidase induction in the liver. The decreased secretion in the acinar cells of the pancreas in females was considered likely to be a functional response to the decreased body weight and food consumption seen in females. A NOAEL of 7500 ppm was concluded in the absence of toxicologically significant, adverse effects.</t>
  </si>
  <si>
    <t xml:space="preserve">Unknown, 2022. Available from ECHA at https://echa.europa.eu/mt/registration-dossier/-/registered-dossier/5563/7/6/2/?documentUUID=66344ded-8b2a-4330-aac5-d1da67102c0e </t>
  </si>
  <si>
    <t>20298-69-5</t>
  </si>
  <si>
    <t>cis-2-tert-Butylcyclohexyl acetate</t>
  </si>
  <si>
    <t>[(1R,2R)-2-tert-butylcyclohexyl] acetate; (1R,2R)-2-(tert-butyl)cyclohexyl acetate</t>
  </si>
  <si>
    <t>CC(=O)O[C@@H]1CCCC[C@@H]1C(C)(C)C</t>
  </si>
  <si>
    <t>Wistar Han IGS [Crl:WI (Han)]</t>
  </si>
  <si>
    <t>0, 800, 2,500, or 7,500 ppm, equal to achieved intakes of 0, 37, 118, or 423 mg/kg bw/day for males and 0, 43, 133, or 457 mg/kg bw/day for females</t>
  </si>
  <si>
    <t xml:space="preserve">The administration of the test substance was well tolerated at all dose levels and did not induce any relevant changes in general condition, feed or water intake, neurobehavioral observations, ophthalmoscopy, hematology, clinical chemistry, urinalysis, or in macroscopic examination at necropsy. Body weights were decreased in the high-dose group in both sexes but the differences with the control group were only slight (within 10%). Hematology and clinical biochemistry findings were unremarkable. The relative weight of the liver was slightly increased (12%) in high-dose males; however, this finding was not accompanied by pathology and is anticipated as an adaptive response. Furthermore, the relative weight of the kidneys was increased in males of the mid- and high-dose group (12% and 24%, respectively). Renal pathology was observed in male rats of all dose groups, but not in females. Immunohistochemical staining for α2-urinary globulin showed that the observed pathological changes were mediated by α2-urinary globulin which is specific for male rats. The incidence and/or severity of the effects aggravated with increasing dose levels and the findings were already present in low-dose males. These findings were accompanied by an increase in the relative weight of the kidneys in male animals of the mid-dose and high-dose group and by an increase of epithelial cells in the urinary sediment in low- and high-dose males, which resulted in increased kidney weight. It should be noted that α2-urinary globulin-mediated renal pathology, observed in this study at all dietary concentrations, is not considered relevant for humans and that no other major effects were noted in this study. Therefore, the human relevant NOAEL should be set at 7,500 ppm, corresponding to a test substance intake of 423 mg/kg bw/day for males and 457 mg/kg bw/day for females, based on the absence of human relevant effects at the highest dose tested in both sexes. </t>
  </si>
  <si>
    <t>Unknown, 2017. Available from ECHA at https://echa.europa.eu/registration-dossier/-/registered-dossier/15008/7/6/2</t>
  </si>
  <si>
    <t>6440-58-0</t>
  </si>
  <si>
    <t>1,3-Dimethylol-5,5-dimethylhydantoin</t>
  </si>
  <si>
    <t>Glydant; DMDM Hydantoin; 1,3-Bis(hydroxymethyl)-5,5-dimethylimidazolidine-2,4-dione; 1,3-Bis(hydroxymethyl)-5,5-dimethylimidazolidine-2,4-dione</t>
  </si>
  <si>
    <t>C7H12N2O4</t>
  </si>
  <si>
    <t>CC1(C)N(CO)C(=O)N(CO)C1=O</t>
  </si>
  <si>
    <t>0, 100, 200, or 400 mg/kg bw/day for weeks 1-8, then the doses were increased to 0, 100, 300, or 600 mg/kg bw/day for weeks 9-13. Note: 55% DMDM hydantoin solution was administered. It is unclear whether these dose levels are corrected for a.i.</t>
  </si>
  <si>
    <t>Food and Drug Research Laboratories, Inc., 1982</t>
  </si>
  <si>
    <t>Food and Drug Research Laboratories, Inc. (1982) 90-Day Oral Toxicity of Glydant in Sprague-Dawley Rats. MRID 00132103. Unpublished. Available from EPA at https://gaftp.epa.gov/comptox/High_Throughput_Screening_Data/Animal_Tox_Data/current/study_flat_files/studies/STUDYID6135.xlsx and from ECHA at https://echa.europa.eu/en/registration-dossier/-/registered-dossier/5575/7/6/2/?documentUUID=f6c3a4f8-0498-4d85-be41-bc0e501ed774 and from Final Report on the Safety Assessment of DMDM Hydantoin. Journal of the American College of Toxicology. Volume 7, Number 3, 1988.</t>
  </si>
  <si>
    <t>2495-39-8</t>
  </si>
  <si>
    <t>2-Propene-1-sulfonic acid, sodium salt</t>
  </si>
  <si>
    <t>Sodium allylsulfonate; Sodium prop-2-ene-1-sulfonate; Sodium allyl sulfonate; sodium;prop-2-ene-1-sulfonate</t>
  </si>
  <si>
    <t>C3H5NaO3S</t>
  </si>
  <si>
    <t>[Na+].[O-]S(=O)(=O)CC=C</t>
  </si>
  <si>
    <t>1N,2N,3N,4Y,5aY,6N,7N,9N,10N,23Y,24,25N,26cY,27N,28N</t>
  </si>
  <si>
    <t xml:space="preserve">The dose levels of the whole product, i.e. 2-Propene-1-sulfonic acid, sodium salt in water, were 382, 1145 and 3817 mg/kg bw/day, respectively. When adjusted for purity (26.2%), the actual dose levels were equal to 0, 100, 300, or 1,000 mg/kg bw/day. </t>
  </si>
  <si>
    <t>No treatment-related, adverse signs of toxicity were observed. Slight salivation shortly after test-substance administration was observed in 6 male and 6 female animals of the high dose group on several study days from study day 32 onwards. From the temporary, short appearance immediately after dosing (or shortly before), it was concluded that both kind of findings were induced by a bad taste of the test substance or local affection of the upper digestive tract. The effect was related to the test substance but assessed as being non-adverse as no lesions in the upper digestive tract were observed in male and female animals during pathological examinations. Mydriasis was observed in the left eye of male animal No. 25 in the 300 mg/kg bw/day group from study day 85 until sacrifice. The finding was assessed to be incidental and not related to treatment as the eye was already affected before treatment. Respiration sounds were observed in female animal No. 60 of the low dose group from study day 83 until sacrifice. The same animal showed slightly reduced nutritional condition from study day 88 onwards. The reason for these findings could not clearly be described but a dilation of the esophagus was found at necropsy. Thus, a gavage error might have been occurred and small amounts of the test substance preparation could have been applied into the trachea or the thoracic cavity. These changes were not of toxicological concern. No mortality was observed. Regarding body weight, significant deviations to the control were only observed for single body weight change values of female animals in the high dose group, i.e., on study day 70 (+14%), in the mid dose group, i.e., on study day 49 (+17%), and in the low dose group, i.e., on study day 14 (-17%). These changes were assessed to be incidental and not related to treatment. No effect on food consumption was noted. From study day 42 onwards, increased water consumption was observed in all cages of mid and high dose rats. In the high dose group, the maximum deviations of +77% in male and +32% in female animals were observed on study day 70. In the mid dose group, maximum deviation of +42% occurred in male animals on study day 56 and of +24% in female animals on study day 49. The increase in water consumption was assessed to be related to adaptive and physiological responses to the test substance administration, i.e., the clearance and elimination of 2-Propene-1-sulfonic acid, sodium salt the effects were not considered to be adverse. The left eye of male animal No. 25 in the mid dose showed isolated blood vessels in the ocular fundus before and at the end of the administration period. This finding was assessed to be incidental and not related to treatment as it was already observed before treatment. After the administration period in males given 1,000 mg/kg bw/day, total white blood cell (WBC) counts were significantly higher compared to controls, but the mean was within the historical control range. Therefore, this alteration was regarded as incidental and not treatment related. After the administration period in males of the high dose group, glucose, sodium and chloride levels were significantly lower compared to controls, but all three parameter values were within historical control ranges. Therefore, these changes were regarded as incidental and not treatment related. After the administration period in rats of both sexes of the high dose group, urine pH values were significantly decreased. The effect was due to the administration of the alkaline salt of a sulfonic acid as compound. Therefore, the metabolic alkalosis was compensated by an increased respiratory rate, resulting in a decrease of bicarbonate and carbon dioxide blood levels. The lower bicarbonate blood levels were partly compensated by a resorption of bicarbonate in the renal tubules and an increased excretion of H+-ions. Consequently, urine pH values were decreased. This procedure reflects the normal function of the kidneys and was regarded as an adaptive and non-adverse effect. In males of the mid dose group, urine volume was significantly higher and urine specific gravity was significantly lower compared to controls, but the change was not dose dependent. Therefore, these alterations were regarded as incidental and not treatment related. Functional findings were unremarkable. There was an increase in absolute and relative kidney weights in the highest dose group (males and females) and an increase in absolute kidney weight at 300 and 1000 mg/kg bw/day (females), 1000 mg/kg bw/day (males) and liver weight at 1000 mg/kg bw/day (females). The significant absolute kidneys’ weight increase in the high dose males (2.567 g) was minimally above the historical control range values, whereas the significant relative weight increase (0.691%) was within the historical control values. In females, the significant absolute and relative weight increase of the kidneys at the high dose were within the historical control range. The kidney weight increases in male and female animals of the high dose were assumed to be possibly treatment-related but not adverse. The absolute kidneys weight increase in females of the mid dose was minimal and within the historical control range and was, therefore, not regarded as treatment related. The significant absolute liver weight increase was within the range of the historical control values and was, therefore, regarded as not treatment related. No gross pathological findings were recorded. Regarding histopathological findings, myocardial necrosis (grade 1) was observed at 4/10 male animals at 1,000 mg/kg bw/day, whereas in control 1/10 (males) and at 100 mg/kg bw/day group 1/10 (males) also showed this effect. The increased incidence in the high dose group suggested a treatment-related effect. The kidney of male animals showed increases in tubular cast and lympho-histiocytic Infiltrate for the highest dose group (4/10) compared to control (1-2/10). This is a minimal increase of basophilic tubules, hyaline tubular casts and lympho-histiocytic infiltrates compared to the control group. This pattern of lesions is characteristic of a spontaneous and incipient chronic progressive nephropathy (CPN), commonly seen as background entity in rodents, with higher incidence and grading in male animals and without relevance to humans. Therefore, histopathological findings observed in males of the high dose group were judged to represent a treatment-related exacerbation of a CPN characteristic of rodents, which was considered not adverse and without human relevance. Testis showed a minimal increased severity in the from control compared to highest dose group. Epididymes shows an increase in debris (grade 1) at 1,000 mg/kg bw/day (2/10) and epithelial vacuolation (1/10). The slight tubular degeneration with multifocal pattern was assumed to be possibly treatment related and adverse. Secondary to the slight multifocal tubular degeneration in the high dose, the epididymides of the two animals with slight multifocal tubular degeneration showed a minimal increase of cellular debris, most notably in the caput. In the epididymides of one male with slight testicular degeneration, a minimal bilateral focal epithelial vacuolation was noted at the cauda adjacent to the corpus. This type of finding together with the debris and the testicular degeneration were considered to be possibly treatment-related and adverse. The administration of 2-Propene-1-sulfonic acid, sodium salt by gavage for 3 months to male and female Wistar rats caused test substance-related, adverse signs of systemic toxicity in male animals only at an effective dose level of 1,000 mg/kg bw/day. Therefore, the NOAEL was 300 mg/kg bw/day for male rats and 1,000 mg/kg bw/day for female rats.</t>
  </si>
  <si>
    <t>Unknown, 2017. Available from ECHA at https://echa.europa.eu/da/registration-dossier/-/registered-dossier/19892/7/6/2</t>
  </si>
  <si>
    <t>99-82-1</t>
  </si>
  <si>
    <t>1-Isopropyl-4-methylcyclohexane</t>
  </si>
  <si>
    <t>p-Menthane; cis-1-isopropyl-4-methylcyclohexane; 1-methyl-4-propan-2-ylcyclohexane</t>
  </si>
  <si>
    <t>CC(C)C1CCC(C)CC1</t>
  </si>
  <si>
    <t xml:space="preserve">Nominal dose levels were 0, 100, 300, or 1,000 mg/kg bw/day. Actual dose levels were 0, 93-95, 282-288, or 1,000-1,010 mg/kg bw/day. </t>
  </si>
  <si>
    <t xml:space="preserve">No clinical signs of toxicity were observed during the treatment period in the animals from the control, low-dose, and the middle-dose groups. All males in the high dose group, except one male and four high dose females, showed repeated occurrence of piloerection, marked decreases of motility, and these rats lied in rigid position. These symptoms appeared always 10 minutes after the administration and disappeared after 1-1.5 hours. These clinical findings started from day 28 of the test item administration and continued to the end of administration period. No mortality was observed. The mean and individual body weight values of males and females in all groups increased during the administration period. Statistically significant decrease in the mean body weight by 10-12 % was found in males from the high dose group from week 9 to the end of administration period compared to the controls. In contrast, an insignificant dose dependent decrease of the body weight was observed in males from the mid and low dose groups. No statistically significant difference of the body weight was recorded in females in all groups during the administration period. The described decrease of the body weight in males was caused by the test item administered. Several statistically significant differences of the mean food consumption were found in all treated males and females during administration period compared to control animals. There was no correlation between the food consumption and decrease of body weight in males of all dose groups. No effect of the test item administration on food consumption was recorded. No treatment-related findings were obtained during ophthalmoscopic examinations. Regarding hematological findings, individual and mean values of all monitored parameters varied in some extent during the study and no considerable differences were observed between the dosed and control groups in the end of the administration period. At 1,000 mg/kg bw/day, slight effects on biochemistry (total protein (globulin), ALP, bile acids and cholesterol) were observed. High dose males also showed decreased blood alkaline phosphatase levels and increased urinary ketone bodies and protein. For organ weights, at 1,000 mg/kg bw/day, both sexes showed significantly increased absolute and relative kidney weighs. At the high dose, females also showed significantly increased absolute and relative liver weights and males showed significantly increased relative brain, adrenals and testes weight. At 300 and 1,000 mg/kg bw/day, males had significantly increased absolute and relative liver weights, and at 300 mg/kg bw/day, significantly increased relative kidney weights. Gross pathology revealed no pathological findings in the liver related to the treatment. At 1,000 mg/kg bw/day, the kidneys were mildly enlarged and pale in color. At 300 mg/kg bw/day, five male rats also showed mildly enlarged kidneys and six had a pale color noted. At the lowest dose, three male animals showed pale kidneys. The described findings were not found in the kidneys of females of all administered groups, despite the kidneys of two high dose females were mildly enlarged and in three cases they were of pale color. Other lesions in the kidneys concerned either control rats only (medullary cyst) or both control and administered animals (hydronephrosis), therefore they were not related to the test items administered. Mild corticomedullary mineralization found in the kidneys of one high dose female and chronic pyelitis revealed in two high dose females were of spontaneous origin. Small foci of lipidosis were observed in the lungs of seven males and one female of the high dose group and three males and one female of the control group. Increased frequency of this finding in high dose males led to subsequent examination of the lungs of animals from the middle and low dose groups which showed presence of this lesion in one low dose male and two mid dose males. Accordingly, a relation to treatment for this finding cannot be excluded for high dose males. Small foci of chronic inflammation revealed in the lungs of two high dose males were most probably of spontaneous origin as well as a small osteoma racemosum observed in the lungs of one mid dose male. Blood aspiration, focal hemorrhage, acute emphysema and edema found in the lungs of some control and administered rats were terminal lesions without direct relation to the substances tested. No treatment-related findings were revealed in organs of the gastrointestinal tract. Histopathological examination revealed hemorrhagic infarction of this lobe caused most probably by its torsion. This lesion is not in direct relation to the Test item administered. Histopathological examination revealed in all high dose males marked hyaline droplet formation in the renal tubules together with focal tubular basophilia and necrosis of some tubular epithelial cells and presence of hyaline casts. The droplets contain α2µ globulin and its deposition in renal tubules of males of all dose groups found by immunohistochemistry examination corresponds with the findings. Although small amounts of hyaline droplets was found also in control males as a spontaneous finding, this lesion is directly caused by the test item administered. Histopathological findings in low and mid dose groups were of the same character as in the high dose males, however with a milder intensity in the low dose males. Other microscopic findings were observed in either control animals only, or in both control and administered animals, or they were of a subsidiary nature, with no relation to the substances tested. The NOAEL for females was set at 300 mg/kg bw/day, adjusted to 282-288 mg/kg bw/day. No NOAEL was set for males; however, the effects at 100 and 300 mg/kg bw were related to α2-microglobulin, which is not relevant to humans, and therefore excluded from human risk assessment. Therefore, the NOAEL for males is 300 mg/kg bw/day, adjusted to 282-288 mg/kg bw/day, too. </t>
  </si>
  <si>
    <t>Unknown, 2016. Available from ECHA at https://echa.europa.eu/da/registration-dossier/-/registered-dossier/12773/7/6/2</t>
  </si>
  <si>
    <t>770-35-4</t>
  </si>
  <si>
    <t>1-Phenoxy-2-propanol</t>
  </si>
  <si>
    <t>1-Phenoxypropan-2-ol; Phenoxyisopropanol; 2-Propanol, 1-phenoxy-</t>
  </si>
  <si>
    <t>CC(O)COC1=CC=CC=C1</t>
  </si>
  <si>
    <t>0, 100, 1,000, or 5,000 ppm, equal to 0, 11.3, 113.9, or 477.5 mg PPh/kg bw/day. ECHA: propylene glycol phenyl ether (PPh) is an isomeric mixture (85/15) containing 85% 1-phenoxy-2-propanol (secondary alcohol, CAS No. 770-35-4) and 15% 2-phenoxy-1-propanol (primary alcohol, CAS No. 41593-38-8). FDA: It is unclear whether the dose levels in mg/kg bw/day provided by ECHA and OECD are adjusted for purity. After at least 77 days, male and female animals from the same dose were paired 1:1 for a maximum of three weeks. Females were allowed to litter and rear their pups until day 4 (standardization) or 21 after parturition (pp). F0 parental animals were euthanized after weaning of F1 pups. After weaning, 25 males and females of the F1 pups were taken per group as the basis for the F1 parental generation. Each litter was taken into account. All animals were exposed continuously to the same PPh dose level as their parents from their growth into adulthood until they were euthanized. F1 animals were randomly paired 1:1 at least 75 days after assignment; however, pairing of siblings was avoided. Females were allowed to litter and rear their pups (F2) until day 4 (standardization) or 21 after parturition (pp). F1 parental animals and F2 animals were terminated after weaning of F2 pups.</t>
  </si>
  <si>
    <t>At the lowest dose of 100 ppm, in F0 and F1 parental animals, no substance-related adverse effects seen with respect to clinical examination, reproductive performance, organ weights, pathology and histopathology. In F1 and F2 pups, no substance-related adverse effects seen with respect to clinical examination, sexual maturation (F1 pups only), pup organ weights, or pathology. At the intermediate dose of 1,000 ppm, in F0 and F1 parental animals, no substance-related adverse effects were seen with respect to clinical examination, reproductive performance, organ weights, pathology and histopathology. In F1 and F2 pups, no substance-related adverse effects seen with respect to clinical examination, sexual maturation (F1 pups only), pup organ weights, and pathology. At the highest dose of 5,000 ppm, in F0 parental animals, no mortalities were seen. Compared with controls, there were significant reductions in consumption of water during premating (-20% males, -22% females), gestation (-21%) and lactation (-19%), and in food consumption (significant on some days) during premating (-6% males, -5% females), gestation (-5%) and lactation (-8%). This was paralleled by a clearly decreased body weight and body weight change in males (-10% each). In females, reduced values were also seen during premating, gestation and lactation (bw: -6, -7, -11%; bwc: -8, -14, -8%). No adverse effects were seen with respect to reproductive performance, organ weights and pathology. In F1 pups, significantly lower bodyweight at weaning on day 21 (-11%, both sexes combined) and lower bodyweight change (-13%) were noted. Concomitantly, there was a retardation in sexual maturation as evidenced by delayed preputial separation and vaginal opening in the selected F1 male and female animals. In F1 parental animals, significantly decreased water consumptions during premating (up to -20% males, -29% females), gestation (-25%) and lactation (-33%) were recorded. Significantly reduced food consumption during premating (-8% males and females), gestation (-12%) and lactation (-18%) were noted as well as clearly decreased bodyweight and bodyweight change in males (bw -19%, bwc ca. -10%). In females, reduced values were seen during premating, gestation and lactation (bw: -22, -15, -16%; bwc: +/-0, -25, -31%). Though clear effects on body weight were seen in both males and females, the level of significance was achieved only for single periods. No adverse effects were seen with respect to reproductive performance, organ weights and pathology. In F2 pups, significantly lower mean bodyweight in male pups from day 4 pp (post parturition) onwards was observed. During days 7-21 pp, mean body weight was lowered by 23% (both sexes combined). Significantly impaired bodyweight change in male and female pups (-26%; d 4-21 pp) was the result. During pathological examinations, organ weight changes (both sexes combined) were seen as follows: significantly lower mean absolute weights of brain (-6%), thymus (-23%) and spleen (-34%) compared to controls. Significant relative organ weight changes were noted for brain (+30%) and spleen (-18%), too. Under the conditions of this study, the NOAEL for reproductive performance and fertility was considered to be 5,000 ppm, equal to approximately about 477.5 mg PPh/kg bw/day for the F0 and F1 parents. The NOAEL for developmental toxicity was 1,000 ppm, equal to about 113.9 mg PPh/kg bw/day for the F1 and F2 progeny. The NOAEL for general systemic toxicity was 1,000 ppm, equal to about 113.9 mg PPh/kg bw/day, for the F0 and F1 parents. ECHA: Reproductive performance or fertility was not affected in F0 or F1 parental animals of either dose group. Estrous cycle, mating behavior, conception, gestation, parturition, lactation and weaning as well as sperm parameters, sexual organ weights, and gross and histopathological findings of these organs were similar between control and treated animals. Signs of general, systemic toxicity were noted in both parental generations (F0 and F1) in groups receiving 5000 ppm, but not in others. Toxicity was characterized by decreased water and food consumption, decreased body weight and body weight gain in parental F0 an F1 males and females. Pathology and histopathology did not reveal substance-related adverse effects in F0 and F1 parental animals. The clinical, gross and histopathological examinations in F0 and F1 parental animals from the low and intermediate dose groups did not yield any indication of systemic toxicity. Substance-related signs of developmental toxicity were seen in progeny of the high dose (5000 ppm) F0 and F1 parents in terms of reduced pup body weight and body weight gain. This is directly related to lower absolute weights of the thymus, spleen and brain in pups and delayed sexual maturation. Moreover, reproduction parameters of these animals were not adversely affected after gaining sexual maturity. This supports the view that delayed preputial separation and vaginal opening resulted from a general retardation of physical development. No signs of developmental toxicity were seen in pups from groups receiving medium or low doses (1000 or 100 ppm, respectively.). Under the conditions of this study, NOAELs were established as follows: NOAEL for reproductive performance and fertility: 5000 ppm (about 477.5 mg PPh/kg body weight/day) for the F0 and F1 parents; NOAEL for developmental toxicity: 1000 ppm (about 113.9 mg PPh/kg body weight/day) for the F1 and F2 progeny; NOAEL for general systemic toxicity: 1000 ppm (about 113.9 mg PPh/kg body weight/day) for the F0 and F1 parents. Thus, developmental toxicity was seen only at a dose which was also toxic to the parent animals. No sign of teratogenicity was seen at either dose in this study.</t>
  </si>
  <si>
    <t>BASF Corporation, 2000</t>
  </si>
  <si>
    <t xml:space="preserve">BASF Corporation (2000). 2-Generation reproductive toxicity study with propylene glycol phenyl ether. Report No. 71R0109/97119, 08. Sep. 2000. Unpublished. Available from OECD (2004) SIDS Assessment for 1-Phenoxy-2-propanol at https://hpvchemicals.oecd.org/UI/handler.axd?id=a82c6d2c-0afa-48c6-987f-ae48218c1acc Also available from ECHA at https://echa.europa.eu/da/registration-dossier/-/registered-dossier/14251/7/9/2 </t>
  </si>
  <si>
    <t>151-05-3</t>
  </si>
  <si>
    <t>Dimethylbenzylcarbinyl acetate</t>
  </si>
  <si>
    <t>Dimethyl benzyl carbinyl acetate; 2-methyl-1-phenylpropan-2-yl acetate; DMBCA; (2-methyl-1-phenylpropan-2-yl) acetate</t>
  </si>
  <si>
    <t>C12H16O2</t>
  </si>
  <si>
    <t>CC(=O)OC(C)(C)CC1=CC=CC=C1</t>
  </si>
  <si>
    <t>1N,2N,3N,4N,6N,7N,9N,10N,23N,29Y,33N,34bY. Carboxylic acid: 1aY(Class I). Aromatic fragment: 1N,2N,3N,4N,6N,7N,9N,10N,23N,29Y,33N,34N,35aY,38N,39N,40N,41N,42N,43N,44N,45N,28N</t>
  </si>
  <si>
    <t>0, 90, 180, or 360 mg/kg bw/day</t>
  </si>
  <si>
    <t xml:space="preserve">In the absence of toxicologically significant, adverse effects, the NOAEL was considered to be 360 mg/kg bw/day, the highest dose tested. Note: ECHA lists a repeat dose/reproductive study from 2016Male and female Wistar rats were used. Route was gavage. Males were dosed for approximately 28 days i.e., two weeks prior to mating, during mating, and during the post-mating period. Females were dosed for approximately 55 days i.e., 14 days prior to mating, during mating and gestation, until day 13 of post-partum. Dose levels were 0, 250, 500, or 1,000 mg/kg bw/day. Clinical signs and mortality were unaffected. There was a slight lowering of body weight gain for both males and females during the premating period and for males during the mating period. No effect on food consumption was noted. Hematology and clinical chemistry were unremarkable. For organ weights, a solitary incidence of statistically significant decrease was noticed in absolute weight of epididymides in a male rat at the highest dose, which was not considered to be a treatment related change due to lack of change in relative weight of epididymides, hence not considered to be of toxicological significance. Gross pathology and histopathological were not affected. ECHA concluded a NOAEL of 500 mg/kg bw/day based on body weight and body weight gain in males and females at the highest dose. For reproductive toxicity, there was no treatment related adverse effect on pregnancy rate, gestational length, live births and implantations and development was not impaired. The NOAEL for reproductive and developmental toxicity was considered to be 1,000 mg/kg bw/day, the highest dose tested. </t>
  </si>
  <si>
    <t>Unknown, 2020. Available online from EFSA at https://echa.europa.eu/registration-dossier/-/registered-dossier/19336/7/6/2/?documentUUID=92c6ab87-6c41-4045-b040-74b4a00051d2</t>
  </si>
  <si>
    <t>3390-61-2</t>
  </si>
  <si>
    <t>Trisiloxane, 1,3,5-trimethyl-1,1,3,5,5-pentaphenyl-</t>
  </si>
  <si>
    <t>1,3,5-Trimethyl-1,1,3,5,5-pentaphenyltrisiloxane; 1,1,3,5,5-Pentaphenyl-1,3,5-trimethyltrisiloxane; Trimethyl pentaphenyl trisiloxane; methyl-bis[[methyl(diphenyl)silyl]oxy]-phenylsilane</t>
  </si>
  <si>
    <t>C33H34O2Si3</t>
  </si>
  <si>
    <t>C[Si](O[Si](C)(C1=CC=CC=C1)C1=CC=CC=C1)(O[Si](C)(C1=CC=CC=C1)C1=CC=CC=C1)C1=CC=CC=C1</t>
  </si>
  <si>
    <t xml:space="preserve">0, 100, 500, or 1,000 mg/kg bw/day. Males were dosed daily for 92 days; females were dosed daily for 91 days. </t>
  </si>
  <si>
    <t xml:space="preserve">One female treated with 500 mg/kg/day was found in moribund condition due to cardiac tamponade and sacrificed on study day 21. One male control animal was found dead on day 65 of unknown reasons. All other animals survived throughout the study period. There were no statistically significant clinical signs. There were no statistically significant changes in body weight among exposure groups. An increase in food consumption was noted in females treated with high dose during the first half of the study; however, the findings are not of toxicological significance. There were no differences in the average daily food consumption in the toxicity male group. No treatment-related eye lesions were observed in the female and male toxicity groups. There were no treatment-related alterations in hematology, clinical chemistry, or organ weights. Similarly, gross pathology and histopathology showed no treatment related changes. The NOAEL was considered to be 1,000 mg/kg bw/day, the highest dose tested, in the absence of toxicologically significant, adverse findings. </t>
  </si>
  <si>
    <t>Unknown, 2005. Available from ECHA at https://echa.europa.eu/registration-dossier/-/registered-dossier/24084/7/6/2</t>
  </si>
  <si>
    <t>5205-93-6</t>
  </si>
  <si>
    <t>N-(3-Dimethylaminopropyl)methacrylamide</t>
  </si>
  <si>
    <t>N-(3-(Dimethylamino)propyl)methacrylamide; DMAPMA; Dimethylamino propyl methacrylamide; N-[3-(dimethylamino)propyl]-2-methylprop-2-enamide</t>
  </si>
  <si>
    <t>C9H18N2O</t>
  </si>
  <si>
    <t>CC(=C)C(=O)NCCCN(C)C</t>
  </si>
  <si>
    <t xml:space="preserve">No signs of toxicity were observed at post-dose examinations or at the weekly clinical examination. No changes were observed in body weights or food consumption. Some slight, statistically significant changes were sporadically observed in clinical chemistry parameters (increase of cholesterol) and urinalysis (increment of specific gravity) in animals dosed at 300 and occasionally, at 150 mg/kg bw/day. These changes were not consistent between sexes, insufficient in magnitude and, therefore, considered of no toxicological importance. No treatment-related abnormalities were observed at postmortem examination. The slight statistically significant increases of liver and kidneys weights, observed in the males dosed at 300 mg/kg bw/day and in the females dosed at 150 and 300 mg/kg bw/day, respectively, were limited to one sex and not supported by macroscopic and microscopic examination. Therefore, they were considered of no toxicological importance. Histopathological examination did not reveal any treatment-related changes. Overall, no signs of an adverse effect of the test item were seen at any of the dose levels investigated. Therefore, the NOAEL was considered to be 300 mg/kg bw/day, the highest dose tested. </t>
  </si>
  <si>
    <t>Unknown, 2007. Available from ECHA at https://echa.europa.eu/de/registration-dossier/-/registered-dossier/10266/7/6/2</t>
  </si>
  <si>
    <t>151-21-3</t>
  </si>
  <si>
    <t>Sodium dodecyl sulfate</t>
  </si>
  <si>
    <t>Sodium dodecylsulfate; Sodium lauryl sulphate; sodium;dodecyl sulfate</t>
  </si>
  <si>
    <t>C12H25NaO4S</t>
  </si>
  <si>
    <t>[Na+].CCCCCCCCCCCCOS([O-])(=O)=O</t>
  </si>
  <si>
    <t>0, 0.07, 0.14, 0.28, 0.56, 1.13, or 2.25%, equal to mean intakes of 0, 58, 116, 230, 460, 920, or 1,840 mg/kg bw/day</t>
  </si>
  <si>
    <t xml:space="preserve">ECHA: At the top two dose levels, significant decreased body weight gain was noted as well as diffuse hepatocytic hypertrophy. The NOAEL was considered to be 0.56% in the diet, equal to 460 mg/kg bw/day, based on only adaptive changes in the liver at this dose level. OECD SIDS and NICNAS list a second 13-week study from 1967 in Carworth Farms E rats. Dose levels were 0, 40, 200, 1,000, or 5,000 ppm with respect to active material. OECD SIDS: The NOAEL was 1,000 ppm, equal to 100 mg/kg bw/day, based on increased liver weights in females at 5,000 ppm (equal to 500 mg/kg bw/day). NICNAS: The only effect observed at the highest dose (5,000 ppm) was increased liver weight in female animals, without any histopathological changes. As this effect was not considered to be adverse, the NOAEL was established as &gt;5000 ppm (i.e., &gt;430 mg/kg bw/day). </t>
  </si>
  <si>
    <t xml:space="preserve">Unknown, 1976. Available from ECHA at https://echa.europa.eu/mt/registration-dossier/-/registered-dossier/2126/7/6/2/?documentUUID=c4c6a423-ec82-43bd-aa49-3d771c394f52 References for note for NEL conclusion: Walker, A. I. T., Brown, V. K. H., Ferrigan, L. W., Pickering, R. G., &amp; Williams, D. A. (1967). Toxicity of sodium lauryl sulphate, sodium lauryl ethoxysulphate and corresponding surfactants derived from synthetic alcohols. Food and Cosmetics Toxicology, 5, 763-769. Available from OECD SIDS (2007) SIDS Dossier for Sodium lauryl sulfate at https://hpvchemicals.oecd.org/UI/handler.axd?id=6ae55fcd-50cb-4b1d-aa05-02405d306068 and from NICNAS (2013) Sodium, ammonium and potassium lauryl sulfate: Human health tier II assessment at https://cdnservices.industrialchemicals.gov.au/statements/EVA00116%20-%20Evaluation%20Statement%20-%2022%20December%202022.pdf </t>
  </si>
  <si>
    <t>112-34-5</t>
  </si>
  <si>
    <t>2-(2-Butoxyethoxy)ethanol</t>
  </si>
  <si>
    <t>Butyldiglycol; Butyl carbitol; Diethylene glycol monobutyl ether; DGBE</t>
  </si>
  <si>
    <t>C8H18O3</t>
  </si>
  <si>
    <t>CCCCOCCOCCO</t>
  </si>
  <si>
    <t xml:space="preserve">All rats in the 13-week study survived the dosing periods with no apparent adverse treatment-related clinical effects. A low number of rats given 1000 mg DGBE/kg/day had perineal urine soiling, particularly during the latter portions of the 13-week study. The primary effect on rats given drinking water formulated to provide 1000 mg/kg/day was reduced water consumption, particularly in males, along with a concomitant reduction of feed consumption and a slight reduction in body weight. Rats given 1000 mg/kg/day consistently drank slightly less water than controls, consuming approximately 7–8% less water over the course of the study. Rats given 1000 mg/kg/day consistently weighed slightly less than controls, with the difference gradually increasing over the course of the study. High dose male rats had gained 10% less body weight and high-dose female rats gained 6% less body weight than controls after 13 weeks. Rats given 1000 mg/kg/day generally consumed less feed than the controls with the weekly decreases ranging from 5% to 11%. Body weights, weight gains, water and feed consumption of males and females given 50 or 250 mg/kg/day were comparable to controls. During week 13, there were no treatment-related effects upon ophthalmologic examination or on the functional observational battery (sensory evaluation, rectal temperature, grip performance or motor activity). Regarding hematological findings, all RBC parameters were decreased for rats given 250 or 1000 mg/kg/day in the 13-week study, with males and females responding similarly. The decrement of RBC, Hgb and Hct ranged from 5.1 to 8.7% for rats given 1000 mg/kg/day, while the decreases were only 1.8–3.7% for those receiving 250 mg/kg/day. All were statistically significant, except for Hct for rats given 250 mg/kg/day. The RBC indices and erythrocyte morphology were not affected. Reticulocytes were similar for all groups quantitated (2.0 ± 0.3%); however, a sex-by-dose interaction was statistically significant. Further analysis identified a statistically significant decrease for males (1.8 versus 2.3% in controls) and a statistically significant increase for females (2.3 versus 1.9% in controls). Rather than consider this an effect of treatment, these differences were attributed to random variability and we conclude that males and females do not respond in a different manner. Other hematologic parameters (i.e., white blood cell counts, platelet counts, white blood cell differential counts and prothrombin times) were not affected by ingestion of DGBE. Historical control data revealed that the control rats used in the study were at the higher end of the historical control range or just above it, while the rats given 1000 mg/kg/day were generally slightly below or at the bottom of the control range, although this varies dependent upon which parameter (RBC, Hgb or Hct) or sex or dosing method (i.e., water or feed) is specifically compared. However, all red blood cell parameters for the rats given 250 mg/kg/day were within the historical control range, often near the midpoint, and due to the very small differences from the concurrent controls this dose level is considered a no adverse effect level. Clinical chemistry and electrolyte parameters were generally unaffected by DGBE ingestion. However, slight but statistically significant, decrements in AST, TP, and CHOL were found for rats given 1000 mg/kg/day for 13 weeks. Decreased TP was generally associated with lower ALB, although the magnitude of ALB decrease alone did not solely account for the decrease in TP. No clinical chemistry effects were present in rats given 50 or 250 mg/kg/day for 13 weeks. Consistent with the decreased water consumption noted during the in-life phase of the study, urine specific gravity was increased for rats given 1000 mg/kg/day. Urine volume was decreased also for females. Urine pH was lower for all dose groups given 250 and 1,000 mg/kg/day; this was considered to be due to the urinary excretion of butoxyethoxyacetic acid (BEAA), the major metabolite of DGBE. Ingestion of up to 1000 mg DGBE/kg/day for 13 weeks had no effect upon total spermatids per testis, spermatids per gram testis, total sperm per cauda epididymis, sperm per gram cauda epididymal tissue, and sperm morphology (percent abnormal sperm). There also were no statistically significant differences in percent motile or percent progressively motile sperm between control and DGBE-treated rats. Regarding organ weight data, males and females responded similarly to DGBE ingestion for all organ weight parameters (i.e., there were no sex-by-dose interactions identified). Consistent with the in-life data, the terminal (fasted) body weights of rats given 1000 mg/kg/day were slightly decreased. At this high-dose level, the weights of the liver (relative to body weight) and kidneys (absolute weight and relative to body weight) were slightly increased and were statistically significant. Spleen weights were also increased; however, this did not follow a dose–response pattern. Although the absolute weight of the brain (both sexes) and testes were similar to controls, the weights of these organs relative to body weight were increased and were statistically significant for rats given 1000 mg/kg/day. However, this increase was considered secondary to the body weight decrement at this dose level rather than an adverse effect of treatment. Other than the spleen, there were no organ weight effects identified for rats of either sex given 250 or 50 mg/kg/day. The body weights of control rats from this study were within our historical control range, although the females were on the higher end of the range, while all treated groups of rats were also within the control body weight ranges. The absolute and relative liver and kidney weights of controls were at or slightly above the historical control range while those of rats given 1000 mg/kg/day were above the historical range. The absolute and relative spleen weights from control rats (either males or females) from this study were within the historical control range. The absolute spleen weights of treated male rats (any dose level) were above the control range for drinking water studies but within the control range for dietary studies while relative spleen weights of high-dose male rats were slightly above the control range. For treated female rats, the absolute spleen weights were within the control range while the relative spleen weights were just above the high end of the control range. The only histopathologic effects definitively related to DGBE ingestion were found in the liver of females given 1000 mg/kg/day but were of minimal degree (i.e., graded as very slight or slight). No effects were found in the gastrointestinal tract despite this being the route of administration. Low numbers of microscopic foci of mixed inflammatory cells, diagnosed in our laboratory as ‘‘aggregates of macrophage/histiocytes, sometimes adjacent to necrotic or degenerative hepatocytes’’, are commonly found in Fischer 344 rats. These foci are found throughout the liver lobule. In this study, these foci were diagnosed for most rats—from seven to nine per dose group, including nine female controls. However, females given the high dose tended to have slightly greater numbers of these foci in the centrilobular region, which was attributed to DGBE ingestion. Very slight enlargement (hypertrophy) of periportal hepatocytes was also diagnosed for 6 females given the high dose. Although the liver weights of males given this dose level were similarly increased, there were no histopathologic effects noted. There were no definitive histopathologic changes identified in the kidneys. A low number of renal cortical tubules are routinely found to have degeneration with regeneration in Fischer 344 rats of this age, particularly males, and this is considered the earliest manifestation of chronic progressive nephropathy. Rats given 1000 mg/kg/day had slightly greater incidence of cortical tubular degeneration with regeneration, either in the grade or the number of such foci. However, this change was minimal in all rats and was graded as very slight severity for all males and females (when present), except four males from the high-dose group were graded as slight. Although minor decrements were noted for the erythron in the hematologic examination and the spleen weights were equivocally increased, no treatment-related histopathologic effects were found in the bone marrow or spleen. Very slight extramedullary hematopoiesis (EMH) was found in spleen of two males and two females from the control group and one male and three females given 1000 mg/kg/day. The spleens from females given the remaining dose levels were subsequently examined with two females given 50 mg/kg/day and one given 250 mg/kg/day found to have very slight EMH. It was concluded that the low numbers present in all dose groups represent background incidence. Examination of bone marrow from multiple decalcified bone sections (sternum, distal femur and proximal tibia, vertebrae [three cross sections] and skull [with turbinates]), as well as bone marrow smears prepared from the femur failed to distinguish an effect related to treatment. The sections of spleen also were examined on a blinded basis for changes potentially related to the decreased erythron (i.e., extramedullary hemopoiesis and amount of hemosiderin pigment) with no effect of treatment found. A minimal amount of extramedullary hemopoiesis was found in one to three females from all groups, including controls, with no dose response. In conclusion, rats ingesting up to 1000 mg/kg/day for 13 weeks survived the in-life portion of the study without clinically adverse effects. The liver and kidneys of rats given 1000 mg/kg/day had effects attributed to treatment, but they were of relatively small degree and were likely adaptive responses. Red blood cells were slightly decreased at 1000 mg/kg/days, but the mechanism of this response was unclear. The only effects found at 250 mg/kg/day were very slight decrements in RBC parameters but all were within the historical control range and this dose level was considered the NOAEL. No effects were found at 50 mg/kg/day. ECHA: The NOAEL was considered to be 250 mg/kg bw/day for both males and females. The small changes in hematological parameters seen in the mid dose group were within historical control ranges and since they were close to the concurrent control values (within 3%) and these themselves were unusually high, changes were not deemed to be an adverse effect. EPA: The NOAEL for this study is 50 mg/kg-day, and the LOAEL is 250 mg/kg-day on the basis of significantly reduced RBC count and Hgb in both sexes. FDA: The NOAEL is considered to be 250 mg/kg bw/day given the lack of effects on RBC indices and morphology at all doses tested. There was also a lack of histopathological evidence to suggest adversity. </t>
  </si>
  <si>
    <t>Johnson et al., 2005</t>
  </si>
  <si>
    <t>Johnson, K. A., Baker, P. C., Kan, H. L., Maurissen, J. P., Spencer, P. J., &amp; Marty, M. S. (2005). Diethylene glycol monobutyl ether (DGBE): two-and thirteen-week oral toxicity studies in Fischer 344 rats. Food and chemical toxicology, 43(3), 467-481. Also available from ECHA at https://echa.europa.eu/mt/registration-dossier/-/registered-dossier/15952/7/6/2 and EPA (2009) Provisional Peer-Reviewed Toxicity Values for Diethylene Glycol Monobutyl Ether (DGBE, CASRN 112-34-5) at https://cfpub.epa.gov/ncea/pprtv/documents/DiethyleneGlycolMonobutylEther.pdf</t>
  </si>
  <si>
    <t>4985-85-7</t>
  </si>
  <si>
    <t>2,2'-[(3-Aminopropyl)imino]diethanol</t>
  </si>
  <si>
    <t>N-(3-Aminopropyl)diethanolamine; (3-Aminopropyl)diethanolamine; Aminopropyldiethanolamine; 2-[3-aminopropyl(2-hydroxyethyl)amino]ethanol</t>
  </si>
  <si>
    <t>C7H18N2O2</t>
  </si>
  <si>
    <t>NCCCN(CCO)CCO</t>
  </si>
  <si>
    <t>0, 50, 250, or 600 mg/kg bw/day for 13 weeks. At the end of the treatment period, the animals were sacrificed, except for the first five control and high dose animals per sex, which were kept for a 6-week treatment-free period.</t>
  </si>
  <si>
    <t xml:space="preserve">At 650 mg/kg/day, 2/15 females had thin appearance for 10 or 13 days, together with piloerection and hunched posture for 25 days in one of these females. Ptyalism was also transiently observed in 3/15 males and 2/15 females. These test item-related clinical signs were considered to be of minor toxicological importance as they were of isolated occurrence, reported only sporadically and/or observed in 1/15 control females from Day 124 (hunched posture and thin appearance). Reflux at administration was noted in 4/10 females given 250 mg/kg/day and 1/15 males and 3/15 females given 650 mg/kg/day on one to three occasions. Although reflux at administration was also noted in 2/15 control males and 1/15 control females, these findings were considered to be test item-related and most probably linked to the alkaline values of dose formulations. The test item treatment-related clinical signs were reversible as they were no longer observed over the treatment-free period. No test item treatment-related deaths occurred during the study. At 650 mg/kg/day, in males and females, the mean body weight gain recorded during the Days 1-91 interval was statistically significantly lower than that of the controls (-11% and -18%, respectively). This treatment-related effect led to a minimally lower mean body weight in both sexes towards the end of the treatment period (-7% and -8% vs. controls in males on Days 78 and 85, respectively, and -7% on Day 91 in females). The differences from controls were particularly noticeable from the second month in females and in the third month in males. This effect was attributed to the test item treatment. During the recovery period, these changes were progressive reversible in both sexes. At 250 mg/kg/day in females, when compared with controls, the slightly lower mean body weight gain was not considered to be toxicological significant as it was of minor amplitude and not statistically significant; therefore, no relevant effects were noted on body weight or body weight gain in males given 250 mg/kg/day. Similarly, at 50 mg/kg/day, no relevant effects were noted on body weight or body weight gain in males or females during the study period. At 650 mg/kg/day, in males and females, when compared with controls, statistically significant, lower mean food consumption was recorded on some occasions during the treatment period (i.e., in Weeks 5, 6, 9 and/or 12). This mainly correlated with the minimally lower terminal mean body weight recorded in males; this change was reversible at the end of the treatment-free period. At 50 and 250 mg/kg/day, no relevant effects were observed on food consumption in males or females during the study period. At the end of the treatment period, at 650 mg/kg/day when compared with controls, a moderate decrease in red blood cell mass was observed in males and females. These findings were considered to be adverse in view of their magnitude and their correlation with histopathological findings (decreased hematopoiesis, mainly erythropoiesis, in the spleen and to a lesser extent in the liver). This decrease in red blood cell mass in both sexes was characterized by decreases in red blood cell count, mean hemoglobin concentration, mean packed cell volume, mean cell volume, and mean cell hemoglobin. In addition, a significant decrease in mean reticulocyte count was noted in females only. Bone marrow evaluation did not reveal any significant differences between control and high-dose animals (males and females) and no significant morphological alterations were noted. There were also higher mean platelet count and prolonged prothrombin time in males only. These changes may reflect an inflammatory process such as that induced by irritation in the forestomach/stomach. At 250 mg/kg/day, in males and females and when compared with mean controls, similar and slightly less pronounced differences were noted (i.e., decreases of red blood cell count, mean hemoglobin concentration, mean packed cell volume, mean cell volume, and mean cell hemoglobin). Significantly reduced mean reticulocyte count was also recorded in females only. In view of their slight magnitude and as mean values were within or close to the range of the Historical Control Data (HCD), these findings were not considered as adverse. At 50 mg/kg/day, in males, when compared with controls, a statistically significant decrease was observed in mean red blood cell count. As these differences were of minor magnitude, they were not considered as adverse. The other statistically significant differences between control and test item-treated animals, namely in neutrophil and large unstained cell counts (males given 650 mg/kg/day) and in mean cell hemoglobin concentration (females given 250 mg/kg/day), were considered to be of no toxicological importance as they were of low magnitude and/or noted with no dose-relationship. At the end of the treatment-free period, some differences from controls were still observed in animals treated at 650 mg/kg/day (i.e. lower mean cell volume and lower mean cell hemoglobin in males and females and lower mean hemoglobin concentration in females). These differences were noted at a lower magnitude than at the end of the treatment period, suggesting an on-going recovery for these parameters. In high-dose males, there was a statistically significant, higher mean red blood cell count along with hemoglobin concentration and packed cell volume comparable to control values, and slightly lower reticulocyte count, and mean cell hemoglobin concentration. In high-dose females, red blood cell count and packed cell volume were similar to control values. Red blood cell counts, packed cell volume and/or hemoglobin concentration comparable to control values and/or inside to the range of the HCD were indicative of an almost complete recovery for these parameters. At the end of the treatment period, at 650 mg/kg/day in both sexes, when compared with mean control values, a statistically significant increase in mean chloride and urea levels and A/G ratio of minimal magnitude were observed. In females only, statistically significant, higher mean calcium level, along with lower mean inorganic phosphorus level, and higher mean albumin and triglyceride levels, were noted. At 250 mg/kg/day, statistically significant higher mean urea levels were observed. Statistically significant differences in mean chloride, calcium, inorganic phosphorus and albumin levels and mean A/G ratio were noted in females. No test item treatment-related effects were observed at 50 mg/kg/day. At the end of the treatment-free period, test item treatment-related effects on the blood biochemistry parameters were no longer observed in animals given 650 mg/kg/day at the end of the treatment-free period (as shown by the statistically significant, lower mean alkaline phosphatase activity in high-dose males), except for the slightly higher mean A/G ratio in females versus controls but remaining within the historical control range, suggesting almost complete reversibility. The lower mean alkaline phosphatase activity observed in test item-treated males was considered not to be test item treatment-related as this difference was not observed at the end of the treatment period and remained within the range of physiological values. No test item-related effects were observed during the Functional Observation Battery tests or on the motor activity data in any group. At the end of the treatment period, test item-related changes in organ weights were seen in the kidneys from 50 mg/kg/day, and in the liver and adrenals from 250 mg/kg/day. When compared with controls, test item-related minimal or slight increases in the mean absolute and relative kidney weights were found from 50 mg/kg/day in females and at 250 and 650 mg/kg/day in males. Changes were statistically significant and dose-related in magnitude. They correlated with microscopic hypertrophy/cytoplasmic alteration of tubular cells. Changes in kidney weights at 50 mg/kg/day in males were not considered to be toxicologically significant given their low magnitude. In the liver, there were test item-related minimal or slight increases in the mean absolute and relative weights from 250 mg/kg/day in females and at 650 mg/kg/day in males. Changes were statistically significant and dose-related in magnitude. They correlated with hepatocyte hypertrophy/cytoplasmic alteration at microscopic examination that was considered to be non-adverse. The liver weights were also minimally higher at 50 mg/kg/day in females (reaching statistical significance for the relative weight only) and at 250 mg/kg/day in males but in the absence of correlated microscopic findings, these variations were considered not to be toxicologically significant. Test item-related minimal or slight increases in the mean absolute and relative adrenal weights were seen in males at 250 and 650 mg/kg/day. This correlated with non-adverse adrenal cortex hypertrophy microscopically. At 50 mg/kg/day in males, there were no significant changes in adrenal weights. In females, there were no relevant changes in adrenal weights at any doses. The mean absolute and relative weights of the uterus were slightly or moderately higher (up to +40%) in females treated from 50 mg/kg/day compared to controls. These variations were considered to be related to differences in the estrous cycle and not to the test item administration. The statistically significant increase (+10%) in brain relative weight in high-dose males was considered to be a reflection of reductions in body weight and not due to test-item-related organ toxicity. Other differences in organ weights were minor and reflected the usual range of individual variations. At the end of the treatment-free period, there was no recovery of the changes in kidney weights in animals given 650 mg/kg/day. The recovery was partial for liver weight and complete for adrenals weight. Slight decreases in thymus weights (down to -27%, statistically significant) were noted in high dose females when compared to controls. In the absence of similar thymic weight variations or correlated microscopic findings at the end of the treatment period, these changes were considered to be incidental and unrelated to the test item administration. Other differences in organ weights were minor and reflected the usual range of individual variations. After the treatment period, non-adverse test item-related gross findings were seen in the liver and stomach in males at 650 mg/kg/day. A tan color of the liver was noted in a single high-dose male. Liver enlargement was recorded in another male from the same group. Both findings correlated with hepatocyte hypertrophy/cytoplasmic alteration at microscopic examination. In the stomach, although several animals from both treated and control groups showed red discoloration, this finding was considered to be toxicologically significant in a single high-dose male in which it correlated with multifocal erosions/ulcers. In other animals, this finding had no microscopic correlates. There were no test item-related gross changes at 50 or 250 mg/kg/day. After the treatment free period, there were no gross findings in the stomach and liver in animals given 650 mg/kg/day, indicating complete recovery of the findings. The kidneys were granular in 2/5 males at 650 mg/kg/day. Since there were no correlated microscopic findings, this gross change was not considered to be toxicologically significant. The few other macroscopic findings noted at the end of the treatment period were of those commonly recorded in the rat and none were considered to be related to the test item administration. Test item-related microscopic changes were found in the kidneys from 650 mg/kg/day, in the liver and stomach and adrenals from 250 mg/kg/day, and in the spleen and forestomach at 650 mg/kg/day at the end of the treatment period. In the kidneys, non-adverse minimal or slight hypertrophy/cytoplasmic alteration of tubular cells was seen in males and females from 50 mg/kg/day. The change was characterized by enlarged cells with clear cytoplasm, and occasional basophilia and sloughed cells, and was located in the proximal tubules of the cortex. There was nothing abnormal discovered with PAS (Periodic Acid Schiff) staining (evaluated in controls and high dose animals). In a couple of females at 650 mg/kg/day, hypertrophy/cytoplasmic alteration was associated with adverse minimal tubular degeneration/necrosis affecting low numbers of tubules. Of note, hyaline droplets were noted in the proximal tubular epithelium in 7/10 control males and were not observed in any males at 250 or 650 mg/kg/day. At 50 mg/kg/day, non-adverse tubular hypertrophy/cytoplasmic alteration was seen in some males and females with a minimal grade, and in males was associated with lower incidence of hyaline droplets compared to controls (4/10 versus 7/10 control males). In the liver, minimal or slight increases hypertrophy/cytoplasmic alteration was noted in a few females at 250 mg/kg/day and in most males and females at 650 mg/kg/day. This was characterized by enlarged cells with clear cytoplasm. The change was diffuse. Increased content in cytoplasmic glycogen, as shown in the increased staining by PAS (Periodic Acid Schiff) compared to controls, contributed to this change. None of these findings were considered to be adverse. There were no test item-related microscopic changes in the liver at 50 mg/kg/day. In the spleen and liver, the severity and/or incidence of hematopoiesis (erythropoiesis mainly) was minimally decreased in males and females at 650 mg/kg/day. This was not considered as adverse in view of their low magnitude. There were no significant differences in the incidences and severity of hematopoiesis at 50 or 250 mg/kg/day. In the forestomach, minimal or slight, diffuse, or multifocal hyperplasia of the squamous epithelium was noted in 5/10 females at 650 mg/kg/day, associated with minimal or slight inflammation (mainly edema) in four of them, and with minimal focal erosion/ulcer in one of them. In males at 650 mg/kg/day, there was only minimal focal erosion/ulcer in a single individual. These erosion/ulcers were considered to be adverse at 650 mg/kg/day. There were no test item-related microscopic findings in the forestomach at 50 or 250 mg/kg/day. In the stomach, minimal or slight adverse erosion/ulcer associated with hemorrhage in the mucosa was found in 2/10 males at 650 mg/kg/day. Isolated minimal hemorrhage of the gastric mucosa was also noted in an additional male and one female at 650 mg/kg/day. At the 250 mg/kg/day, focal minimal gastric erosion/ulcer was present in one female only that was considered to be non-adverse in view of the isolated occurrence of this finding and of its low severity. There were no test item-related changes in the stomach at 50 mg/kg/day. In the adrenals, minimal diffuse hypertrophy of the cortex was noted in 3/10 males at 250 mg/kg/day and 4/10 males at 650 mg/kg/day. This finding was considered to be non-adverse in view of the minimal severity and of absence of degeneration/necrosis and may have been related to stress in these animals. There were no changes in the adrenals from males at 50 mg/kg/day and there were no test item-related changes in females at any doses. After the treatment free period, in the kidneys, adrenals, forestomach and stomach, there were no relevant microscopic changes in any recovery animals examined, indicating complete recovery in both sexes. In the liver, a single high-dose male showed minimal hypertrophy/cytoplasmic alteration of the hepatocytes. Regarding the hematopoiesis in the liver and spleen, recovery was complete except in the spleen of males. Slight hematopoiesis was still observed in the spleen from test item-treated males while moderate hematopoiesis was seen in controls, suggesting minimally lower grades in test item treated males compared to controls. The NOAEL was established at 250 mg/kg/day based on multiple correlated effects observed at 650 mg/kg/day indicative of an impact on red blood cell mass and adverse microscopic lesions in several organs (erosions/ulcers in the forestomach and/or stomach in both sexes and tubular degeneration/necrosis in kidneys). </t>
  </si>
  <si>
    <t>Unknown, 2017. Available from ECHA at https://echa.europa.eu/registration-dossier/-/registered-dossier/5587/7/6/2/?documentUUID=d590bafe-6aae-4071-85ac-83391b95da65</t>
  </si>
  <si>
    <t>3437-84-1</t>
  </si>
  <si>
    <t>Peroxide, bis(2-methyl-1-oxopropyl)</t>
  </si>
  <si>
    <t>Isobutyryl peroxide; Bisisobutyryl peroxide; 2-methylpropanoyl 2-methylpropaneperoxoate</t>
  </si>
  <si>
    <t>CC(C)C(=O)OOC(=O)C(C)C</t>
  </si>
  <si>
    <t>0, 10, 100, 200/300 mg/kg bw/day. Animals from the high dose group were dosed at 200 mg/kg bw/day up to Day 30 (females) or Day 31 (males) with the dose level increased to 300 mg/kg bw/day thereafter. Two recovery groups, each of ten males and ten females, were treated with the high dose (200/300 mg/kg bw/day) or the vehicle alone for ninety consecutive days and then maintained without treatment for a further twenty-eight days. Time-weight average high dose is 267 mg/kg bw/day.</t>
  </si>
  <si>
    <t xml:space="preserve">There were no unscheduled deaths during the study. Throughout the treatment period, there were no clinical signs indicative of test item toxicity. Behavioral assessment scores across the test-item treated animals of either sex remained similar to controls. There were no treatment-related changes in functional performance for animals of either sex at any dose level. Sensory reactivity scores were comparable across all dose groups including controls. There was no adverse effect of treatment with the test item at any dose level on body weight development in animals of either sex. Overall body weight gain in non-recovery males treated with 300 mg/kg bw/day was approximately 13% lower than control at the end of dosing, but recovery was evident during the treatment-free period and this finding was deemed to be related to irritant properties of the test item and not an indication of its systemic toxicity. Similarly, there was no adverse effect of treatment with the test item at any dose level on food consumption or food conversion efficiency in animals of either sex. Marginally lower dietary intake in males treated with 300 mg/kg bw/day from Week 6 of dosing was considered to be due to irritant properties of the test item rather than an indication of its systemic toxicity. When compared with controls, visual inspection of water bottles did not reveal any intergroup differences in animals of either sex receiving the test item. There was no adverse effect of treatment with the test item at any dose level on the nature of estrous cycle with most females showing regular cycles over the last three weeks of dosing. At the end of the treatment or treatment-free periods, sperm concentration, motility and progressive motility across all test item-treated male dose groups were similar to controls. Morphological sperm assessment also did not identify any treatment-related differences between non-recovery males from the control and 300 mg/kg bw/day dose groups. Ophthalmoscopic examination of non-recovery males and females from the control and 300 mg/kg bw/day dose groups during Week 12 of dosing did not reveal any treatment-related differences. Hematology, clinical chemistry and urinalysis evaluations at the end of the treatment or treatment-free periods did not indicate any effects of toxicological relevance in animals of either sex resulting from test item administration. There were no macroscopic observations at terminal necropsy considered to be related to treatment with the test item. Increased kidney weights in non-recovery males from the 300 mg/kg bw/day dose groups, which persisted in the recovery males previously receiving 300 mg/kg bw/day albeit to a lower extent, were considered to be associated with α-2u-globulin nephropathy syndrome in these males. The increase in liver weights observed in non-recovery animals of either sex receiving 300 mg/kg bw/day and females treated with 100 mg/kg bw/day showed complete reversibility in recovery animals and was not associated with any histopathology findings. Treatment-related findings were recorded in the kidneys of males and the stomach of males and females. Some of the changes in the kidneys persisted after the twenty-eight day recovery period but the changes in the stomach had resolved. In the kidneys, at the end of the dose administration period, hyaline droplets were present in males treated with 100 or 300 mg/kg bw/day. Multifocal basophilic tubules and proteinaceous casts were also observed in these males. Immunohistochemical staining was positive for α-2u-globulin in males from all groups with an indication of increased staining levels in males treated with 100 or 300 mg/kg bw/day. At the end of the recovery phase, males previously treated with 300 mg/kg bw/day still showed proteinaceous casts and chronic nephropathy (basophilic tubules, fibrosis, tubular atrophy, tubular dilation). Immunohistochemical staining was positive for α-2u-globulin in all recovery males with males previously receiving 300 mg/kg bw/day showing increased staining levels relative to controls. In the stomach, at the end of the dosing period, minimal hyperplasia of the non-glandular region was noted in most males and some females treated with 300 mg/kg bw/day. This change had resolved after the recovery period. The findings in the kidney are male rat specific effects and are not considered relevant to human risk assessment. The findings in the stomach are considered to be due to irritant properties of the test item rather than an indication of its systemic toxicity. Therefore, in the absence of toxicologically significant, adverse effects, the NOAEL for systemic toxicity was considered to be 300 mg/kg bw/day, the highest dose tested. </t>
  </si>
  <si>
    <t>Unknown, 2017. Available from ECHA at https://echa.europa.eu/registration-dossier/-/registered-dossier/11632/7/6/2</t>
  </si>
  <si>
    <t>826-62-0</t>
  </si>
  <si>
    <t>2-Norbornene-5,6-dicarboxylic anhydride</t>
  </si>
  <si>
    <t>5-Norbornene-2,3-dicarboxylic anhydride; Carbic anhydride; Nadic anhydride; 3a,4,7,7a-Tetrahydro-4,7-methanoisobenzofuran-1,3-dione; 4-oxatricyclo[5.2.1.02,6]dec-8-ene-3,5-dione</t>
  </si>
  <si>
    <t>C9H8O3</t>
  </si>
  <si>
    <t>O=C1OC(=O)C2C3CC(C=C3)C12</t>
  </si>
  <si>
    <t>1N,2N,3N,4N,6N,7N,9N,10Y,11Y,dicarboxylic acid:1N,2N,3N,4N,6N,7N,9N,10N,23N,29N,30a(iii)Y,31N,32N,28N</t>
  </si>
  <si>
    <t>0, 250, 500, or 1000 mg/kg bw/day</t>
  </si>
  <si>
    <t>The EFSA Panel derived a NOAEL from this study at 250 mg/kg bw/day based on lower body weights, lower thymus weights associated with lymphoid depletion and hypocellularity in the bone marrow in male rats at 500 and 1000 mg/kg bw/day. In addition, it was noted that the thymus effects might be associated with immunosuppression.</t>
  </si>
  <si>
    <t>Unknown (n.d.). Available from Scientific Opinion on the safety assessment of the substance, 5-norbornene-2,3-dicarboxylic anhydride, CAS No 826-62-0, for use in food contact materials. EFSA Journal 2014;12(6):3714. http://dx.doi.org/10.2903/j.efsa.2014.3714</t>
  </si>
  <si>
    <t>947-19-3</t>
  </si>
  <si>
    <t>(1-Hydroxycyclohexyl)(phenyl)methanone</t>
  </si>
  <si>
    <t>1-Hydroxycyclohexyl phenyl ketone; Hydroxycyclohexyl phenyl ketone; 1-Benzoylcyclohexanol; (1-hydroxycyclohexyl)-phenylmethanone</t>
  </si>
  <si>
    <t>C1CCC(CC1)(C(=O)C2=CC=CC=C2)O</t>
  </si>
  <si>
    <t>0, 100, 300, or 1,000 mg/kg bw/day daily for 91-92 days</t>
  </si>
  <si>
    <t xml:space="preserve">Mean body weights of high dose males was significantly lower from study day 70 to day 91 (up to -10.3% on study day 84). The mean body weight change of males in this groups was significantly lower on study days 70, 77, 84 and 91 (up to -17.4%) and resulting in -16.8% lower value on study day 91. These findings were assessed as substance-related and adverse effect. At the end of the study, in females given the highest dose level, triglyceride, cholesterol, calcium and inorganic phosphate levels were increased. Calcium and cholesterol values were already higher in females given 300 mg/kg bw/day, but the cholesterol mean was within the historical control range and the calcium level was the only one parameter which was altered in individuals of this test group. Therefore, the changes of both mentioned parameters in females given 300 mg/kg bw/day were regarded as treatment-related, but not adverse. In males of the mid and high dose, glucose levels were decreased. The glucose mean of males at the mid dose was only marginally beyond the historical control range. Therefore, this value in males was regarded as treatment-related, but not adverse. Increased absolute and relative liver and kidney weights in males and females of the mid- and high dose group. Significantly increased absolute liver weights in male and female animals given 300 and 1,000 mg/kg bw/day, and the significantly increased relative liver weights in male and female animals given 300 and 1,000 mg/kg bw/day were regarded as treatment related. They correlated to a centrilobular hepatocellular hypertrophy histologically. Significantly increased absolute and relative weights of kidneys in mid and high dose males and high dose females were regarded as treatment related. Treatment-related findings were observed in the liver, thyroid gland and forestomach of male and female animals and in the kidneys of male animals. In the liver of male and female animals given 300 and 1,000 mg/kg bw/day, a minimal up to moderate centrilobular hepatocellular hypertrophy was diagnosed. The centrilobular hepatocellular hypertrophy was regarded as treatment related. In the kidneys of male animals given 1,000 mg/kg bw/day, a slightly increased severity of eosinophilic droplets in the cytoplasm of proximal tubular epithelial cells was diagnosed. The eosinophilic droplets stained red with Mallory-Heidenhain. With an immunohistochemical staining, the droplets were confirmed to be alpha2u-globulin. Furthermore, the kidneys of male animals given the high dose showed a slightly increased incidence and severity of basophilic tubules. In males given 1,000 mg/kg bw/day, basophilic tubules occurred mostly bilaterally, whereas in males of the low and mid dose, basophilic tubules occurred either unilaterally or bilaterally. The increased severity of eosinophilic droplets in proximal tubular epithelial cells and the increased incidence and severity of basophilic tubules in males of the high dose group are interpreted to be treatment related. Follicular hypertrophy/hyperplasia in male and female animals of the mid and high dose groups test groups was regarded as treatment related. The occurrence of hyperplasia and hyperkeratosis at the margo plicatus (males and females, all treatment groups) was regarded to be the primary response to a slight irritant effect of the test substance. Overall, adverse, treatment related effects were reported at the 1,000 mg/kg bw/day group (bodyweight, organ weight, and histopathology), with treatment related effects (which were not interpreted as adverse) at the 300 mg/kg bw/day group (histopathology). The NOAEL was considered to be 300 mg/kg bw/day for both sexes. </t>
  </si>
  <si>
    <t>Unknown, 2013. Available from ECHA at https://chem.echa.europa.eu/100.012.206/dossier-view/0fbe88e5-76c3-4a01-b5e9-07baae9efdd4/IUC5-247dc38f-97de-4c8b-b278-a596a7d9532c_fc5d9800-9b3d-4963-b8a6-15000555c9e8?searchText=(1-Hydroxycyclohexyl)(phenyl)methanone</t>
  </si>
  <si>
    <t>3069-29-2</t>
  </si>
  <si>
    <t>N-{3-[Dimethoxy(methyl)silyl]propyl}ethane-1,2-diamine</t>
  </si>
  <si>
    <t>N-(2-Aminoethyl)-3-aminopropylmethyldimethoxysilane; 3-(2-Aminoethylamino)propyldimethoxymethylsilane; 3-(2-aminoethylamino)propyl-dimethoxymethylsilane; N'-[3-[dimethoxy(methyl)silyl]propyl]ethane-1,2-diamine</t>
  </si>
  <si>
    <t>C8H22N2O2Si</t>
  </si>
  <si>
    <t>CO[Si](C)(CCCNCCN)OC</t>
  </si>
  <si>
    <t xml:space="preserve">0, 100, 300, or 1,000/750/500 mg/kg bw/day. To determine reversibility of potential effects of the test item, additional recovery animals from the control and high dose groups were included in the study. Due to the irritating nature of the test compound and mortality at the highest dose level, the 1,000 mg/kg bw/day dose level was reduced to 750 mg/kg bw/day and then again to 500 mg/kg bw/day. </t>
  </si>
  <si>
    <t>There were no findings of toxicological relevance observed during the weekly detailed clinical observations during the treatment and recovery periods. No statistically significant differences were found between all treated groups and the respective control group. Mortality was observed during the treatment period in the mid dose group (1/10 males, 2/10 females) and the high dose group (9/15 males, 8/15 females), and additionally in one low dose group female. No mortality occurred during the recovery period for the remaining high dose group animals and the animals of the control group. Based on the histopathological evaluation, necrotic and/or inflammatory lesions were observed in the respiratory tract, as well as in the pleural region and/or esophagus in decedents of the low dose and high dose groups and were most likely involved in the animals’ death and morbidity. These lesions were considered to be due to incidental influx or gavage error during administration of the test item formulation with its irritating nature and were deemed not to be due to a systemic effect of the test item. Furthermore, in decedents of the high dose group, there were also necrotic and/or inflammatory lesions in the stomach. These stomach lesions were considered to be a local tissue injury associated with the irritating nature of the test item and were also likely to be involved in the animals’ death and morbidity. Treatment with the test item showed no clear concentration-related statistically significant effect on body weight development in male and female animals of all treated groups. With the exception of a statistically significant increase in body weight of 40.86% in low dose group males compared to the controls in the first week of the treatment period, there were no statistically significant differences in the male treated groups during the treatment and recovery periods and additionally, no statistically significant differences occurred during the treatment period in females. A single statistically significant reduction in body weight (6.65% below the control) was observed in the high dose group females on day 118 during the recovery period and body weight change from day 97 to day 104 in these females was also reduced compared to the control (123.44% below the control); these changes were considered to be incidental and not related to treatment with the test item. There was no test item-related effect on food consumption of all male and female treated groups during the treatment and recovery periods. The test item had no toxicologically relevant effect on hematological and coagulation parameters in male and female animals analyzed at the end of the treatment and recovery periods. The test item had no toxicologically relevant effect on clinical biochemical parameters and hormone analysis in male and female animals analyzed at the end of the treatment and recovery periods. The test item had no toxicologically relevant effect on urinary parameters analyzed in male and female animals at the end of the treatment and recovery periods. Regarding behavioral findings, the statistically significant differences at the end of the treatment or recovery period were seen in only one gender, without dose dependency or only at the end of the recovery period. Therefore, no toxicological relevance was attributed to these observations. The treatment with the test item showed an effect on the absolute and relative weight of the kidney to body weight and brain in the high dose group, which was more prominent in males than in females. The absolute and relative (to body weight/brain) weight of kidney showed a statistically significant increase for high dose group males, but the increase in high dose females was lower than in males and showed no statistical significance. No statistical significance was noted for the differences in absolute and relative kidney weight compared to the control in low dose and mid dose males and females. At the end of the recovery phase, the kidney weight recovered in high dose males and the decrease in the female high dose recovery group was not statistically significant below the control. Histopathologically, most gross findings were considered to be a local tissue injury (due to incidental or accidental influx of the test item to the respiratory tract) associated with the irritating nature of the test item, or non-specific changes including agonal and postmortem changes that are frequently observed in dead or moribund animals. These findings included fluid filling or abnormal content in thoracic cavity, abnormal content in pericardium, alimentary tract filled with gas, abnormal color and shape in several organs and tissues and failure to collapse in lungs. Thus, there were no gross lesions that could be due to a systemic effect of the test item in decedents. Microscopic changes that could be attributed to a systemic effect of the test item were observed in the kidney of both decedents and survivors. These included proximal tubular cell vacuolation, proximal tubular cell necrosis, and increased incidence and/or severity of tubular basophilia and tubular dilatation. These renal lesions were considered to correlate with a significant increase or increased tendency in kidney weights of the high dose group. In animals necropsied at the end of the recovery period, proximal tubular vacuolation and necrosis were not found in any high dose animals, and there were no qualitative differences in the other renal findings between the control and high dose groups. There were also no differences in kidney weights in both sexes. Thus, the histopathological examination revealed that the treatment-related renal changes completely subsided during the recovery phase of this study. Nonetheless, the NOAEL for systemic effects was concluded to be 300 mg/kg bw/day based on renal lesions.</t>
  </si>
  <si>
    <t>Unknown, 2021. Available from ECHA at https://echa.europa.eu/es/registration-dossier/-/registered-dossier/14758/7/6/2</t>
  </si>
  <si>
    <t>65447-77-0</t>
  </si>
  <si>
    <t>Tinuvin 622 (Plastic 622)</t>
  </si>
  <si>
    <t>2-(4-Methoxy-2,2,6,6-tetramethylpiperidin-1-yl)ethyl 4-oxopentanoate; Chimassorb 622LD; Lowilite 62</t>
  </si>
  <si>
    <t>C17H31NO4</t>
  </si>
  <si>
    <t>CC(=O)CCC(=O)OCCN1C(CC(CC1(C)C)OC)(C)C</t>
  </si>
  <si>
    <t>1N,2N,3N,4N,6N,7N,9N,10Y,11Y. Carboxylic acid fragment: 1c(i)Y(Class I). Hererocyclic fragment: 13N,15N,16N,17N,18N,28N (Class II)</t>
  </si>
  <si>
    <t>Unknown, but included 50 and 450 mg/kg bw/day for 3 months followed by 1 month of recovery period</t>
  </si>
  <si>
    <t>No adverse effects reported. Note: 3-month study in dogs yielded the same NOAEL, the highest dose tested.</t>
  </si>
  <si>
    <t>Unknown, (n.d.). Available from FDA (1980). Finding of No Significant Impact from FDA/CFSAN at https://www.regulations.gov/document/FDA-1980-F-0029-0003</t>
  </si>
  <si>
    <t>103-36-6</t>
  </si>
  <si>
    <t>Ethyl cinnamate</t>
  </si>
  <si>
    <t>Ethylcinnamate; Cinnamic acid ethyl ester; ethyl (E)-3-phenylprop-2-enoate</t>
  </si>
  <si>
    <t>C11H12O2</t>
  </si>
  <si>
    <t>CCOC(=O)C=CC1=CC=CC=C1</t>
  </si>
  <si>
    <t>1N,2N,3N,4N,6N,7N,9N,10N,23N,29Y,33N,34bY. Alcohol fragment:1aY. Aromatic fragment: 1N,2N,3N,4N,6N,7N,9N,10N,23N,29Y,33N,34N,35aY,38N,39N,40N,41N,42N,43N,44N,45N,28N</t>
  </si>
  <si>
    <t xml:space="preserve">Bhatia et al.: A dose of 80 mg/kg/bodyweight ethyl cinnamate resulted in a 26% decrease in the fructose diphosphate aldolase activity in the blood serum by day 140. No pronounced pathological changes were observed. EFSA: The dose level of 80 mg/kg bw/day is the highest dose tested that produced no adverse effects; therefore, it is considered the NOAEL. WHO: The Panel concluded a NOAEL of 80 mg/kg bw/day. </t>
  </si>
  <si>
    <t>Zaitsev &amp; Rakhmanina, 1974</t>
  </si>
  <si>
    <t>Zaitsev, A.N., Rakhmanina,N.L., 1974. Some data on the toxic properties of phenyl ethanol and cinnamic alcohols. Vopr. Pitaniya 6, 48–53. Available from Bhatia, S. P., Wellington, G. A., Cocchiara, J., Lalko, J., Letizia, C. S., &amp; Api, A. M. (2007). Fragrance material review on ethyl cinnamate. Food and chemical toxicology, 45(1), S90-S94. as well as EFSA. Flavouring Group Evaluation 15, Revision 2 (FGE.15Rev2): Aryl-substituted saturated and unsaturated primary alcohol/aldehyde/acid/ester derivatives from chemical group 22. EFSA Journal 2011; 9(12):1204. https://efsa.onlinelibrary.wiley.com/doi/epdf/10.2903/j.efsa.2011.1204 and WHO Food Additives Series 46: Cinnamyl Alcohol and Related Substances from JECFA at https://www.inchem.org/documents/jecfa/jecmono/v46je07.htm</t>
  </si>
  <si>
    <t>1562-00-1</t>
  </si>
  <si>
    <t>Sodium 2-hydroxyethanesulfonate</t>
  </si>
  <si>
    <t>Sodium isethionate; Isethionic acid sodium salt; 2-Hydroxyethanesulfonic acid sodium salt; sodium;2-hydroxyethanesulfonate</t>
  </si>
  <si>
    <t>C2H5NaO4S</t>
  </si>
  <si>
    <t>[Na+].OCCS([O-])(=O)=O</t>
  </si>
  <si>
    <t>0, 50, 200, or 1,000 mg/kg bw/day for 91-92 days followed by a 28-day recovery period for the control and high dose groups</t>
  </si>
  <si>
    <t xml:space="preserve">All rats survived until scheduled necropsy and no test item-related clinical signs of toxicological relevance were noted during daily observations or weekly observations at any dose level. A trend to slightly lower mean absolute and relative body weights values were ascertained in males treated with 1000 mg/kg/day when compared with controls. This was considered to be a mild test item-related change. All other animals were unaffected. No differences of toxicological relevance were noted in the mean daily food consumption. Ophthalmology was unremarkable. A number of test item-related differences were noted in the hematology parameters of the rats treated with 1000 mg/kg/day. These changes were manifested by reduced mean corpuscular hemoglobin concentration values, elevated mean absolute and relative reticulocyte counts, and a ‘left-shift’ in the reticulocyte maturity indices indicative of increased reticulocyte turnover. Females treated with 1000 mg/kg/day also had reduced hemoglobin distribution width. All remained within the upper limits of the historical control data. Both sexes showed slightly elevated methemoglobin; however, in the absence of differences which exceeded the historical control values and/or Heinz body formation, these were considered to be of no toxicological relevance. The remaining changes noted in animals at 1000 mg/kg/day (elevated mean absolute lymphocytes and monocytes in females) did not exceed the ranges of the historical control values or were not accompanied by concomitant changes in related parameters and were therefore considered to be incidental. All changes noted at 200 mg/kg/day or at 50 mg/kg/day were considered to be incidental. No test item-related findings remained nor were late effects in the animals previously treated with 1000 mg/kg/day noted after 4 weeks of recovery. Test item-related changes in the parameters of the clinical biochemistry were noted and included reduced glucose levels in males and females at 1000 mg/kg/day. Although some outlying values were found, the overall mean lactate dehydrogenase activity was generally higher in males and females at 1000 mg/kg/day. The mean total bilirubin level was elevated in males and females at 1000 mg/kg/day when compared with the respective controls, possibly indicating some degree of cell friability. Elevated mean cholesterol levels and phospholipid levels were noted in males, whereas these parameters were only marginally elevated in females at this dose level. In rats treated previously with 1000 mg/kg/day, the mean cholesterol level remained elevated after the recovery period in males when compared with the controls. Aspartate aminotransferase activity was elevated in females treated with 1000 mg/kg/day, whereas alanine aminotransferase activity was elevated in males of this dose level when compared with their respective controls. Differences in electrolytes included elevated sodium levels in males at 200 and 1000 mg/kg/day and in females at 50 mg/kg/day and 1000 mg/kg/day, reduced potassium levels in males at 1000 mg/kg/day and females at 200 mg/kg/day and 50 mg/kg/day, increased calcium levels at 1000 mg/kg/day, increased phosphorus in females at 1000 mg/kg/day, and increased chloride levels in males at 200 mg/kg/day were noted. The mean total protein levels were elevated in males and females; both values exceeded the upper limit of the historical control values. Changes in the urine parameters of males treated with 1000 mg/kg/day included elevated mean urine volume and reduced mean relative density. Despite two marked outliers, the differences noted in both parameters of the remaining males at 1000 mg/kg/day also diverged from the values recorded in the control males and were considered to be test item related. The mean urinary pH values of the males treated with 1000 mg/kg/day and 200 mg/kg/day were lower than the control males and this was also considered to be a test item-related change. The protein level and ketones were reduced in males and females treated with 1000 mg/kg/day when compared with the controls. These changes were not considered to be associated with any toxicological relevance. The mean relative density and the mean protein level were also significantly lower in females at 200 mg/kg/day but considered to be toxicologically irrelevant. All other parameters showed either minor differences which were unrelated to dose or were unaffected. No test item-related findings remained nor were late effects in the animals previously treated with 1000 mg/kg/day noted after 4 weeks of recovery. For organ weights, reduced thymus weights were noted in test item treated males at all dose levels. A similar but less marked trend for lower thymus weights were noted in the test item-treated females, too. The mean spleen-to-body weight ratio of the females treated with 1000 mg/kg/day was elevated when compared with controls. The mean absolute spleen weight and the mean spleen-to-brain weight ratio were slightly elevated. The changes in spleen weights reflected the microscopical changes (increased hemopoiesis) seen in this organ. Macroscopically, males and females treated with 1000 mg/kg/day showed elevated incidence of liver foci were noted when compared with the respective controls. This finding was considered to be test item related. This finding was also noted in one female at 200 mg/kg/day after 13 weeks of treatment but was not seen in any males at this dose level. It was not evident in either sex at 50 mg/kg/day. Microscopically, the livers of animals treated with 1000 mg/kg/day showed degeneration, necrosis (focal or of single hepatocytes), bile duct hyperplasia, focal hepatocytic hyperplasia (very likely regenerative), peribiliary fibrosis and an increased incidence and severity of mixed inflammatory cells infiltration in the parenchyma. Increased hemopoiesis was seen in the spleen of animals at 1000 mg/kg/day. After 28 days of recovery, there was the total reversibility of the findings: the livers and spleens of animals treated previously with 1000 mg/kg/day reverted to normal. The NOAEL was considered to be 200 mg/kg bw/day, based on decreased body weight, histopathology in the liver, hematology and clinical chemistry changes at 1,000 mg/kg bw/day. Burnett et al.: The authors concluded that the no observed adverse effect level (NOAEL) for sodium isethionate was 200 mg/kg body weight/day. </t>
  </si>
  <si>
    <t>Unknown, 2009. Available from ECHA at https://echa.europa.eu/mt/registration-dossier/-/registered-dossier/13420/7/6/2 and from Burnett, C. L., Heldreth, B., Bergfeld, W. F., Belsito, D. V., Hill, R. A., Klaassen, C. D., ... &amp; Andersen, F. A. (2017). Amended safety assessment of isethionate salts as used in cosmetics. International journal of toxicology, 36(1_suppl), 5S-16S</t>
  </si>
  <si>
    <t>29736-24-1</t>
  </si>
  <si>
    <t>Acetic acid, hydroxysulfo-, disodium salt</t>
  </si>
  <si>
    <t>Disodium alpha-sulfoglycolate; disodium;2-hydroxy-2-sulfonatoacetate</t>
  </si>
  <si>
    <t>C2H2Na2O6S</t>
  </si>
  <si>
    <t>[Na+].[Na+].OC(C([O-])=O)S([O-])(=O)=O</t>
  </si>
  <si>
    <t>1N,2N,3N,4Y,5aY,6N,7N,9N,10N,23Y,24,25N,26a&amp;cY,27N,28N</t>
  </si>
  <si>
    <t>0, 50, 250, or 1,000 mg/kg bw/day for 13 weeks followed by a recovery period of 4 weeks for control and high dose groups</t>
  </si>
  <si>
    <t>One control male and four females (3 receiving 1,000 mg/kg/day and one receiving 50 mg/kg/day) were unscheduled dead during the study between Days 5 and 38. No clinical signs were observed in these animals the day of death or shortly before. The findings noted at macroscopic and microscopic observations suggested that the cause of death of these animals was due to a gavage error or to a potential gavage error, with the exception of one animal which was cannibalized and therefore the cause of death was unknown. Decreased activity and piloerection were noted in males and females receiving 1,000 mg/kg/day, respectively. Hunched posture and piloerection were also noted in females receiving 50 mg/kg/day. All these signs were observed for a few days. Soft feces were observed in all cage trays of males and in one cage tray of females receiving 1,000 mg/kg/day. During the recovery phase, all clinical signs previously observed showed complete reversibility. During the treatment period, neurotoxicity assessment (including motor activity and sensory reaction to stimuli), body weight, food consumption, and ophthalmoscopy of treated groups did not show relevant signs, when compared to the control group. Also, during the recovery period, all the above parameters of the treated groups were comparable to the control group. At hematological evaluation, no changes of toxicological relevance were observed after 13 weeks of treatment. No differences between control and treated animals were observed at the end of the recovery period either. Increases in alanine aminotransferase (males), phosphorus (males), triglycerides (females) and urea (females) were recorded at clinical chemistry evaluation in animals receiving the highest dosage. In addition, a decrease in alkaline phosphatase, y-glutamyl transferase, creatinine, protein, albumin and globulin was noted in males, while a decrement of bilirubin, chloride, potassium and sodium was observed in females, both receiving 1,000 mg/kg/day. At the end of the recovery period, all changes showed complete reversibility. However, one male previously dosed with 1,000 mg/kg/day showed a high value of y-glutamyl transferase and one female had high values of aspartate aminotransferase and triglycerides. Terminal body weights of treated animals were comparable to the control group both in dosing and recovery phase. At the end of the treatment period, absolute kidneys and liver weights were increased in females receiving 1,000 mg/kg/day. In addition, relative kidneys and liver weights were also increased in males and females receiving 1,000 mg/kg/day. No treatment-related effect on organ weights was noted at the end of the recovery period. Treatment-related macroscopic findings were recorded in animals of both sexes receiving 1,000 mg/kg/day and sacrificed at termination. These findings were observed in the kidneys and stomach and were correlated with the treatment-related findings noted at the histopathological examinations. In addition, treatment-related microscopic changes were noted in the kidneys (nephropathy, more frequent and severe in the males, subchronic inflammation in the interstitium and presence of crystal-like unstained aggregates in the tubular lumen or in the pelvic cavity), in the stomach (hyperplasia of the limiting ridge) of males and females and in the urinary bladder (hyperplasia, multifocal or diffuse) of the males receiving 1,000 mg/kg/day. Moreover, minimal to mild epithelial hyperplasia in the urinary bladder was also noted in the males only. Most of the findings observed in males and females at the end of the treatment period were still noted after the recovery period and included nephropathy in the kidneys associated with interstitial inflammatory cell infiltration and fibroblastic reaction. Pelvic epithelial hyperplasia in the kidneys of one female as well as epithelial hyperplasia in the urinary bladder of one male were also observed. However, the treatment-related histopathological changes observed in the recovery group indicated a clear trend of recovery when comparing their extent and severity with the high dose main group. On the basis of the above mentioned results, the NOAEL for males and females could be considered 250 mg/kg/day.</t>
  </si>
  <si>
    <t>Unknown, 2012. Available from ECHA at https://echa.europa.eu/es/registration-dossier/-/registered-dossier/26223/7/6/2</t>
  </si>
  <si>
    <t>1115-70-4</t>
  </si>
  <si>
    <t>Metformin hydrochloride</t>
  </si>
  <si>
    <t>1,1-Dimethylbiguanide hydrochloride; Glucophage; 3-(diaminomethylidene)-1,1-dimethylguanidine;hydrochloride</t>
  </si>
  <si>
    <t>C4H12ClN5</t>
  </si>
  <si>
    <t>CN(C)C(=N)NC(=N)N.Cl</t>
  </si>
  <si>
    <t xml:space="preserve">0, 200, 600, 900, or 1200 mg/kg bw/day </t>
  </si>
  <si>
    <t xml:space="preserve">Four female rats were euthanized due to moribund condition related to treatment. Among these animals, 3 given 1200 mg/kg/day were euthanized on days 15, 25 and 70, respectively, and 1 given 900 mg/kg/day was euthanized on day 27. In these 4 animals, test article related clinical signs included being thin and/or hunched in posture; few/nonformed feces; eyes partially closed; red eye discharge; cold to the touch; pale ears; rough haircoat; red haircoat on the front paws, mouth and nose; and yellow haircoat on the ventral abdominal and perineal areas. Clinical signs considered test article-related were observed in both male and female rats administered metformin at doses &gt;600 mg/kg/day and the incidence was mostly dose-dependent and included an increased incidence of thin and/or hunched posture; few/nonformed feces; pale ears; red haircoat around the mouth and nose; rough haircoat; eyes partially closed; and yellow perineal haircoat. In male rats administered 1200 mg/kg/day, alopecia of the sacral area was also observed, although it was unclear as to whether this was related to metformin administration. A dose-dependent decrease in mean body weight was observed in male rats following administration of metformin at all doses when compared to control-treated animals. Decreases in mean body weight were observed beginning on day 15 in males given ≥600 mg/kg/day and from day 36 in males given 200 mg/kg/day relative to controls. In contrast, no significant decrease in mean body weight or mean body weight gain were observed in metformin-treated female rats when compared with control-treated animals. A significant dose-dependent decrease in mean food consumption was observed during week 1 of the dosing phase in all treated male groups compared to control-treated animals. This decrease was transient, as it was no longer present after week 7 during the remainder of the 13-week dosing period. In female rats, there was no decrease in mean food consumption observed in any dose group. There were no test article-related ophthalmic lesions observed in rats in any dose group during week 13 of the study. There were no significant test article-related changes observed in hematologic or coagulation parameters on days 23 and 93 in any dose group compared with the control-treated group. Metformin administration resulted in an increase in triglycerides (up to 3.1× relative to control) in both male and female rats administered 1200 mg/kg/day and in female rats administered 900 mg/kg/day on day 24. Increased lactate (up to 2.2× relative to control) was also observed in male rats at all doses on day 24 and female rats given ≥900 mg/kg/day on days 24 and 93. In addition, both male and female rats receiving doses ≥600 mg/kg/day exhibited increases in beta-hydroxybutyric acid (up to 1.92×relative to control) on days 24 and 93. Increased aspartate aminotransferase (AST, 1.21×relative to control) and alanine aminotransferase (ALT, 1.45×relative to control) were observed in male rats administered 1200 mg/kg/day on day 93. Decreased sodium (0.9 ×relative to control) and chloride were also observed in males on day 93 and chloride was decreased in 1200 mg/kg/day females on day 24 and 93 (0.97×relative to control). In both male and female rats given ≥600 mg/kg/day, bicarbonate was decreased (as low as 0.84×relative to control) on day 24. Urea nitrogen was decreased (as low as 0.81×relative to control) in female rats at doses ≥900 mg/kg/day on day 93. Notable increases in both urine chloride excretion (up to 4.7× relative to control) and chloride:creatinine ratio (up to 6.7× relative to control) were observed in male and female rats at doses ≥600 mg/kg/day on days 24 and 93. In males and females given ≥900 mg/kg/day, calcium:creatinine ratio was also increased (up to 4× relative to control) on day 24 of the dosing phase. Additional test article-related findings included mildly decreased urine glucose excretion (as low as 0.63× relative to control), creatinine excretion (as low as 0.63× relative to control) and potassium excretion (as low as 0.63× relative to control) in male rats given ≥600 mg/kg/day on day 93. Minimally increased phosphorus excretion (up to 1.72×relative to control) was observed in females given 1200 mg/kg/day on days 24 and 93. The phosphorus:creatinine ratio was increased (up to 1.64× relative to control) in both males and females given ≥900 mg/kg/day on days 24 and 93. In males, increased sodium:creatinine ratio (up to 2.4 relative to control) was observed at doses ≥900 mg/kg/day on days 24 and 93. Increased potassium:creatinine ratio (up to 1.46× relative to control) was also observed in females given ≥900 mg/kg/day on day 24. In both male and female rats given 1200 mg/kg/day, urine pH was decreased (up to 0.91×relative to control) and urine-specific gravity was increased on days 24 and 93. In female rats administered metformin at 1200 mg/kg/day, mean absolute heart, kidney, liver and adrenal gland weights were significantly increased. While these changes in organ weight were considered test article-related, there were no correlating macroscopic or microscopic pathology findings. Relative mean organ to body weights were significantly increased in the heart and kidney of females given ≥600 mg/kg/day and in the liver and adrenal gland of females given ≥900 mg/kg/day. Relative mean organ to brain weights were significantly increased in the heart and adrenal glands of females given 1200 mg/kg/day and in the liver of females given ≥900 mg/kg/day. In male rats, any changes observed in absolute and relative mean organ weights were attributed to decreased body weight and were not directly related to test article. Test article-related microscopic findings were present in the parotid, mandibular and sublingual salivary glands. In the parotid salivary gland, the incidence of minimal necrosis was increased in males given 1200 mg/kg/day. A dose-dependent increase in incidence and/or severity of minimal to slight focal/multifocal subacute inflammation was observed in the parotid gland in rats given ≥600 mg/kg/day. This increased incidence of inflammation was considered adverse in the presence of necrosis at 1200 mg/kg/day. In the mandibular, parotid and sublingual salivary
gland, nonadverse duct epithelium hypertrophy with decreased cytoplasmic eosinophilic granules was observed at ≥600 mg/kg/day. The NOAEL was considered to be 200 mg/kg bw/day. </t>
  </si>
  <si>
    <t>Quaile et al., 2010</t>
  </si>
  <si>
    <t>Quaile, M. P., Melich, D. H., Jordan, H. L., Nold, J. B., Chism, J. P., Polli, J. W., ... &amp; Rhodes, M. C. (2010). Toxicity and toxicokinetics of metformin in rats. Toxicology and applied pharmacology, 243(3), 340-347.</t>
  </si>
  <si>
    <t>108-67-8</t>
  </si>
  <si>
    <t>1,3,5-Trimethylbenzene</t>
  </si>
  <si>
    <t>Mesitylene; sym-Trimethylbenzene; 3,5-Dimethyltoluene</t>
  </si>
  <si>
    <t>CC1=CC(C)=CC(C)=C1</t>
  </si>
  <si>
    <t>Sprague-Dawley CD (Crl:CD BR)</t>
  </si>
  <si>
    <t xml:space="preserve">0, 50, 200, or 600 mg/kg bw/day. Rats were dosed once daily, 5 days per week for a period of
90-91 days for a total of 65-66 doses. Dosing schedule (5/7) dose levels are 0, 35.7, 143, or 429 mg/kg bw/day. An additional group of rats was treated at the same dose levels for 90 days and retained without treatment for 28 days to evaluate recovery from any toxic effects. </t>
  </si>
  <si>
    <t>Koch Industries, Inc., 1995b</t>
  </si>
  <si>
    <t>Koch Industries, Inc. 1995b. 90-Day oral gavage toxicity study of 1,3,5-trimethylbenzene in rats with a recovery group, with cover letter dated 6/13/95. Study performed by ITT Research Institute. TSCA Section 4 submission. Document ID No. 44618. Microfiche No. OTS0558838. Available from https://ntrl.ntis.gov/NTRL/# Also available from EPA (2009) Provisional Peer-Reviewed Toxicity Values for 1,3,5-Trimethylbenzene (CASRN 108-67-8) at https://cfpub.epa.gov/ncea/pprtv/images/icon_document.gif and EPA (2016). Toxicological Review of Trimethylbenzenes [CASRNs 25551-13-7, 95-63-6, 526-73-8, and 108-67-8] at https://cfpub.epa.gov/ncea/iris/iris_documents/documents/toxreviews/1037tr.pdf and ECHA at https://echa.europa.eu/mt/registration-dossier/-/registered-dossier/9977/7/6/2/?documentUUID=9b6986eb-39a4-4afe-8f2a-0e821d551742</t>
  </si>
  <si>
    <t>126-58-9</t>
  </si>
  <si>
    <t>Dipentaerythritol</t>
  </si>
  <si>
    <t>2,2'-(Oxybis(methylene))bis(2-(hydroxymethyl)propane-1,3-diol); Dipentek; Bis(pentaerythritol); 2-[[3-hydroxy-2,2-bis(hydroxymethyl)propoxy]methyl]-2-(hydroxymethyl)propane-1,3-diol</t>
  </si>
  <si>
    <t>C10H22O7</t>
  </si>
  <si>
    <t>OCC(CO)(CO)COCC(CO)(CO)CO</t>
  </si>
  <si>
    <t>0, 100, 300, or 1000 mg/kg bw/day for minimum 90 days, daily</t>
  </si>
  <si>
    <t>Unknown, 2021. Available from ECHA at https://echa.europa.eu/mt/registration-dossier/-/registered-dossier/14461/7/6/2</t>
  </si>
  <si>
    <t>Rosin</t>
  </si>
  <si>
    <t>Abietic acid; Sylvic acid; Abietate; l-Abietic acid; (1R,4aR,4bR,10aR)-1,4a-dimethyl-7-propan-2-yl-2,3,4,4b,5,6,10,10a-octahydrophenanthrene-1-carboxylic acid</t>
  </si>
  <si>
    <t>CC(C)C1=CC2=CCC3C(C2CC1)(CCCC3(C)C(=O)O)C</t>
  </si>
  <si>
    <t>Wistar [Han: RccHan: WIST]</t>
  </si>
  <si>
    <t>0, 2,500, 5,000, or 7,500 ppm equal to 0, 174.1, 335.2, or 510.1 mg/kg bw/day for males and 0, 196.4, 401.2, or 596.2 mg/kg bw/day for females</t>
  </si>
  <si>
    <t>No mortality was observed through the study period. There were no clinical signs observed that indicated any adverse effects of dietary exposures at 2,500, 5,000 or 7,500 ppm. Behavioral, functional, and sensory reactivity parameters remained unaffected by exposure to the test material and there were no adverse treatment-related effects on the eyes, water consumption, hematological, or clinical chemistry parameters evaluated. Gross necropsy did not reveal any remarkable findings. Animals of either sex exposed to diets containing 7,500 ppm showed a reduction in body weight gain during the first week of treatment. Recovery was evident in males thereafter, however a reduction in body weight gain was evident in these males during Week 11 and overall body weight gain in males was reduced relative to controls. Females continued to show a reduced body weight gain during Weeks 2, 3, 4, 6 and 10. Overall body weight gain for these females was reduced when compared to controls. Reduced food conversion efficiency was evident in females exposed to diets containing 7,500 ppm, and followed the fluctuations seen in body weight gains for these females. No toxicologically significant effects on body weight were detected in animals of either sex exposed to diets containing 5,000 or 2,500 ppm. Females exposed to diets containing 7,500 and 5,000 ppm showed a statistically significant reduction in adrenal weights, both absolute and relative to terminal body weight. However, relative adrenal weights of females in the 7,500 and 5,000 ppm groups did not follow an exposure related response and a majority of individual values for both absolute and relative weights for treated females were within historical control ranges. There was considered to be no effect of dietary exposure in 7,500 or 5,000 ppm males or in 2,500 ppm animals of either sex on the organ weights measured. Histopathological evaluation revealed hypertrophy of the zona glomerulosa in four males and four females exposed to 7,500 ppm and in two males and one female exposed to 5,000 ppm (all at a mild level). No such effects were detected in animals of either sex exposed to 2,500 ppm. Hypertrophy of the zona glomerulosa is generally considered to be an adaptive or reactive change rather than an adverse effect of treatment and was therefore not considered to be treatment related. While the NOEL for both sexes was considered to be 2,500 ppm (equivalent to a mean achieved dosage of 174.1 mg/kg bw/day for males and 196.4 mg/kg bw/day for females), the microscopic adrenal changes (hypertrophy of the zona glomerulosa) identified in animals of either sex exposed to 7,500 or 5,000 ppm were mild and the changes were not considered to have affected normal electrolyte regulation and did not appear to have an effect on homeostatic control. Therefore, they were not considered to have had adverse consequences for the organ or the body. For this reason, 5,000 ppm (equivalent to a mean achieved dosage of 335.2 mg/kg bw/day for males and 401.2 mg/kg bw/day for females) was considered to be the NOAEL for systemic toxicity. Note: Developmental study (from ECHA): The test material (Rosin, CAS# 8050-09-7) was administered by continuous dietary admixture to three groups each composed of twenty-four time mated Sprague-Dawley Crl: CD (SD) IGS BR strain rats, between gestation days 3 and 19 (inclusive) at dietary concentrations of 2500, 5000, or 7500 ppm (equivalent to mean achieved dosages of 199.3, 387.2 or 561.1 mg/kg bw/day respectively). A further group of twenty-four time mated females was fed basal laboratory diet to serve as a control. No clinical signs of toxicity were detected. One female in the 7,500 ppm dietary group had generalized scab formation between gestation days 1 and 6. This was present before the start of test item administration and therefore unrelated to treatment. There were no unscheduled deaths. Females fed diet containing 7,500 or 5,000 ppm showed a reduction in body weight gain between gestation days 3, 4, 5, 8, 14 and 17. Although statistical significance was not achieved, actual body weight losses were evident between gestation days 3 and 4. Consequently, overall body weight gains were statistically significantly reduced (p&lt;0.05-0.001) in females fed diet with 7,500 ppm from gestation day 8 and in females fed diet with 5,000 ppm from gestation day 17 (p&lt;0.05). Body weight gain when adjusted for gravid uterus weight was also statistically significantly reduced (p&lt;0.05) in females fed diet containing 7,500 ppm. No adverse effects were detected in body weight development for females fed diet containing 2,500 ppm. Similarly, females fed diet containing 7,500 ppm showed a statistically significant reduction (p&lt;0.01-0.001) in food consumption between gestation days 3 and 11. Recovery was evident thereafter. Females fed diet containing 5,000 ppm showed a statistically significant reduction (p&lt;0.05) in food consumption between gestation days 5 and 8. Food consumption for these females during the remaining periods were comparable to controls. No adverse effects were detected in food consumption for females fed diet containing 2,500 ppm. Daily visual inspection of water bottles did not reveal any overt intergroup differences. No abnormalities were detected during the macroscopic examination of the pregnant females at termination on gestation day 20. There was no effect of maternal exposure to 2,500, 5,000 or 7,500 ppm of the test item on litter data, as assessed by numbers of implantations, in-utero offspring survival (as assessed by the mean numbers of early or late resorptions), live litter size, sex ratio and pre and post implantation losses. At the 7,500 ppm dietary exposure level, mean fetal weights for both sexes and placental weights were statistically significantly reduced (p&lt;0.01 and p&lt;0.05 respectively). No similar effects on fetal or placental weights were detected at the 5,000 or 2,500 ppm dietary exposure levels. Lastly, neither the type, incidence nor the distribution of findings observed during skeletal examination indicated any adverse effect of maternal dietary exposure to the test item on skeletal development. A statistically significant reduction in the number of fetuses/litters showing incomplete ossification of the squamosal bone of the skull was evident at 7,500 and 5,000 ppm. There was also a statistically significant reduction in the number of fetuses/litters showing no ossification of the hyoid in the skull at 2,500 and 7,500 ppm and a statistically significant increase in the number of fetuses/litters showing dumbbell shaped thoracic centrum at 5,000 ppm. The group means of each of these skeletal findings were all within historical control ranges and in the absence of true exposure related responses, the intergroup differences were considered to reflect normal biological variation. A statistically significant increase in the number of fetuses/litters showing ossification center associated with 1st lumbar vertebra was evident at 2,500, 5,000 and 7,500 ppm. The fetal/litter incidence of this finding was: 1/1; 13/8; 24/13; and 56/18 in the 0, 2,500, 5,000 and 7,500 ppm groups respectively. The historical control range for this parameter was 4.9% to 13.7% and although group mean values at 5,000 and 7,500 ppm were above the historical control range, the control group mean incidence was significantly below the historical control range, with an atypically lower value than expected for this parameter. This variation is indicative of precocious ossification however it was seen in isolation of other developmental changes such as increased mean fetal weight. No other skeletal structures showed evidence of precocious ossification and there was evidence of only one skeletal structure showing delayed ossification (incomplete ossification of the squamosal bone of the skull). Consequently, this was considered to be an isolated finding which was not regarded as evidence of adverse developmental toxicity.  Similarly, at the highest dietary exposure level, a statistically significant reduction (p&lt;0.05) in the fetal incidence of non-uniform patterning of the rugae was observed. A reduction in this parameter is considered not to be an adverse developmental effect. Overall, the oral administration of the test material to pregnant rats by continuous dietary exposure was associated with lower maternal body weight gain during gestation and an initial effect on food consumption at 7,500 ppm and lower maternal body weight gain at 5,000 ppm. No similar effects were apparent at 2,500 ppm, equivalent to a mean achieved dosage of 199.3 mg/kg bw/day, which was considered to represent the NOAEL for the pregnant female. In-utero survival of the developing conceptus was unaffected by maternal exposure at 7,500 ppm, although reduced fetal and placental weights indicated an adverse effect on fetal growth. The absence of any structural defects indicated that development per se was unaffected at this dietary exposure level. At 5,000 or 2,500 ppm, no adverse treatment-related changes were detected in the offspring parameters measured or on embryofetal development. The NOAEL for fetal developmental toxicity was therefore considered to be 5,000 ppm, equivalent to a mean achieved dosage of 387.2 mg/kg bw/day.</t>
  </si>
  <si>
    <t>Unknown, 2017. Availabe from ECHA at https://chem.echa.europa.eu/100.029.518/dossier-view/efbf0b48-2500-40e2-bf3a-cf34f56f55ae/92c0e67e-584b-4357-adb2-078b08569ff6_74954879-9af4-48a0-8686-164051df0206?searchText=8050-09-7</t>
  </si>
  <si>
    <t>131-56-6</t>
  </si>
  <si>
    <t>2,4-Dihydroxybenzophenone</t>
  </si>
  <si>
    <t>(2,4-Dihydroxyphenyl)-phenylmethanone; Uvinul 400; Benzophenone-1</t>
  </si>
  <si>
    <t>C13H10O3</t>
  </si>
  <si>
    <t>C1=CC=C(C=C1)C(=O)C2=C(C=C(C=C2)O)O</t>
  </si>
  <si>
    <t xml:space="preserve">1N,2N,3N,4N,6N,7N,9N,10N,23N,29Y,33N,34N,35bY,36cY,41N,42N,43N,44N,45N,28N </t>
  </si>
  <si>
    <t>Unspecified, but included 0 and 236 mg/kg bw/day</t>
  </si>
  <si>
    <t xml:space="preserve"> The NOAEL was 236 mg/kg bw/d. Regarding the organ toxicity endpoint, the authors stated that critical effects observed were unspecified. </t>
  </si>
  <si>
    <t>Available from ECHA at https://echa.europa.eu/registration-dossier/-/registered-dossier/12687/7/6/2</t>
  </si>
  <si>
    <t>87-44-5</t>
  </si>
  <si>
    <t>beta-Caryophyllene</t>
  </si>
  <si>
    <t>(1R,4E,9S)-4,11,11-trimethyl-8-methylidenebicyclo[7.2.0]undec-4-ene</t>
  </si>
  <si>
    <t>C15H24</t>
  </si>
  <si>
    <t>[H][C@]12CC(C)(C)[C@]1([H])CC\C(C)=C\CCC2=C</t>
  </si>
  <si>
    <t>CRL Sprague-Dawley [CD®IGS]</t>
  </si>
  <si>
    <t>0, 3500, 7000, or 21 000 ppm for males and 0, 3500, 14 000, or 56 000 ppm for females equal to 0, 222, 456, or 1367 mg/kg bw for males and 0, 263, 1033, or 4278 mg/kg bw for females, respectively</t>
  </si>
  <si>
    <t xml:space="preserve">There were no mortalities, clinical signs of toxicity or ophthalmological changes associated with the presence of β-caryophyllene in the diet. There were statistically significant and concentration-related reductions in body weight gain, food consumption and food efficiency in males and females at the 21000 mg/kg feed and 56 000 mg/kg feed concentration groups, respectively (body weight of high dose groups: males 77.3 %, females 82.6 % as compared to controls).Although for some parameters statistically significant differences were found when compared to concurrent controls, hematology, clinical chemistry, coagulation and urine analysis parameters for the middle and high concentrations for both males in general were within the range of historical controls. Most of these changes were small and observed in the highest dose group. Thus, in the female test groups, a statistically significant increase for platelet count was reported at the highest dietary level; such an increase was not observed in the male test groups. A dose dependent increase in white blood cells in males reached statistical significance at the middle and high dose; several other blood cells showed significant changes at the highest dose as well in males; the effects in females were less pronounced. There were no histopathology findings correlating to these variations. In females a dose-dependent decrease in serum glucose concentrations and an increase in triglyceride levels reached statistically significance only at the highest dose level. In conjunction with changes reported in the liver these changes were attributed to metabolic changes as a result of high concentrations of β-caryophyllene in the diet. Pathological findings include increases in absolute and relative liver weights; these were found statistically significant in the mid- and high-dose groups of both sexes. Histopathological liver changes at the mid and high intake levels for both sexes were characterized by centrilobular to midzonal distributed hepatocellular hypertrophy. Based on hepatocyte hypertrophy in both sexes, the increases in absolute and/or relative liver weights at the mid- and highest dietary levels, and the absence of any other significant abnormality upon histopathological examination, the study authors conclude that the hepatocyte hypertrophy is the result of hepatic enzyme induction; this has, however, not been confirmed by measurements of relevant enzymes. Necropsy revealed enlarged kidneys in one male at the highest test concentration and significant increases in relative kidney weight of male high-dose as well as of female mid- and high-dose groups. Microscopic examination revealed mononuclear infiltration in only one of ten females of the highest dose group. No other microscopically visible alterations were reported in the kidneys of female rats. The increase in kidney weights in female remains unexplained. Microscopical examination of the kidney of males revealed an increased incidence of nephropathy characterized by regeneration of proximal cortical tubules with thickened membranes, mononuclear cell infiltration and tubular casts at all dose levels. The severity of the nephropathy exhibited a dose-dependent shift from low to high grades. Kidney cells of affected males also were reported to have necrotic nuclei and an increase in eosinophilic cytoplasm. Likewise, in the kidneys of all treated males, eosinophilic cytoplasmic droplets were present, with a dose-dependent shift to higher grades. In a supplementary study the kidney slides of exclusively male rats were stained also with Mallory Heidenhain stain (Zook and Garlick, 2013), which results in enhanced staining of the cytoplasmic droplets (De Rijk et al., 2003; Frazier et al.,2012); this confirmed the observations of the eosine staining. An increased hyaline droplet accumulation in male rats exclusively is characteristic of α2u-globulin nephropathy (Hard et al., 1993), which is considered a male rat specific effect with little relevance for humans. Although no specific immunohistochemical staining of α2u–globulin has been done to confirm the presence of this protein, the Panel considers the evidence sufficient to conclude that this kidney toxicity in male rats exclusively is not relevant for humans. Microscopic examination of the mesenteric lymph nodes revealed the presence of erythrocytes in the sinuses at the mid- and high-intake levels for both sexes. Additionally, reduced spleen weights for males at the highest dietary level were considered related to general reductions in lymphoid system weights. The EFSA Panel concluded that under the conditions of the present 90-day dietary toxicity study and based on the toxicological findings in hematology in males, the liver, the mesenteric lymph node pathology in both sexes and non-explained effects in female kidneys only the lowest dose provides a NOAEL for β-caryophyllene, which is the lowest in male rats: 222 mg/kg bw per day. </t>
  </si>
  <si>
    <t>Bauter MR, 2013a. β-Caryophyllene: a 90-day dietary study in rats. Product Safety Labs. Study no. 33328. January 7, 2013. Unpublished report submitted by EFFA to FLAVIS Secretariat. Available from Scientific Opinion on Flavouring Group Evaluation 78, Revision 2(FGE.78Rev2): Consideration of aliphatic and alicyclic and aromatichydrocarbons evaluated by JECFA (63rdmeeting) structurally related toaliphatic hydrocarbons evaluated by EFSA in FGE.25Rev3. EFSA Journal 2015;13(4):4067. https://doi.org/10.2903/j.efsa.2015.4067</t>
  </si>
  <si>
    <t>5809-08-5</t>
  </si>
  <si>
    <t>Hydroperoxide, 1,1,3,3-tetramethylbutyl</t>
  </si>
  <si>
    <t>1,1,3,3-Tetramethylbutyl hydroperoxide; 2-hydroperoxy-2,4,4-trimethylpentane</t>
  </si>
  <si>
    <t>CC(C)(C)CC(C)(C)OO</t>
  </si>
  <si>
    <t>0, 30, 150, or 450 mg/kg bw/day for 90 days, followed by a 28-day recovery period for the highest dose group</t>
  </si>
  <si>
    <t xml:space="preserve">There were two unscheduled deaths during the course of the study. One male treated at 450 mg/kg bw/day was killedin extremison Day 76 and a control male was killedin extremison Day 80. The decline in clinical condition resulting in the early termination of both animals was considered to have resulted from accidental trauma during the dosing procedure and, as such, these deaths were clearly unrelated to treatment. During the treatment phase, all animals treated at 450 mg/kg bw/day showed transient episodes of increased salivation. Similar post-dose increased salivation was also present, to a lesser extent, for both sexes at 150 mg/kg bw/day. Four control males also showed post-dose increased salivation but on only one single occasion. Such increased post-dosing salivation is frequently observed when administering test items via the oral gavage route and is considered to reflect distaste or slight irritancy of the dosing formulations rather than any systemic effect of treatment. Two males at 450 mg/kg bw/day and one control male showed isolated instances of noisy respiration but this probably reflected the increased salivation apparent at this dosage, which may have impacted upon respiration. At 450 mg/kg bw/day, six males and two females showed sporadic episodes of body tremors, generally during the later stages of the study. Hunched posture was also observed for six females during the study with the majority of these animals being affected between Days 70 to 79 of the study. No clinical signs were apparent for either sex receiving 30 mg/kg bw/day and no clinical signs were apparent for animals previously treated at 450 mg/kg bw/day during the treatment-free recovery period. At 450 mg/kg bw/day, one female showed hunched posture and pilo-erection during Week 4 assessments and a further female showed hunched posture and/or pilo-erection during assessments for Weeks 5, 6 and 7. There were no clinical signs apparent during behavioural assessments for either sex at 30 or 150 mg/kg bw/day or for males at 450 mg/kg bw/day. Motor activity assessment during Week 12 revealed a statistically significant reduction in overall activity in males treated with 450 mg/kg bw/day in relation to controls, although activity during the final 20% of the observation period was similar to control. There were no statistically significant differences from control in motor activity of either sex at 30 or 150 mg/kg bw/day or for females at 450 mg/kg bw/day. Sensory reactivity assessments were unaffected by treatment at 450 mg/kg bw/day. At 450 mg/kg bw/day, body weight gain of males was statistically significantly lower than control during the first week of treatment. Although subsequent improvement was evident, sporadic instances of slightly lower weekly body weight gains were observed during the study and resulted in an overall lower body weight gain than the controls by the end of dosing period. There was no effect of treatment on bodyweight gain for both sexes at 30 or 150 mg/kg bw/day or females at 450 mg/kg bw/day. Following the cessation of treatment, recovery phase 450 mg/kg bw/day males showed a clear body weight recovery such that overall body weight gain was similar to control at the end of the study. Fluctuations of body weight gain for recovery phase 450 mg/kg bw/day females during the treatment free period were considered to have been unaffected by previous exposure to the test item. Both sexes treated at 450 mg/kg bw/day and females receiving 150 mg/kg bw/day showed marginally lower dietary intake than controls during the first week of the study. For males at 450 mg/kg bw/day, sporadic instances of marginally lower food intake persisted during the remainder of the treatment period. Food conversion efficiency for males receiving 450 mg/kg bw/day was also slightly lower than control during the first week of treatment. There was no effect of treatment on food intake for either sex treated with 30 mg/kg bw/day or for males receiving 150 mg/kg bw/day. During the treatment-free period, recovery 450 mg/kg bw/day males showed marginally higher food consumption compared to control consistent with their higher body weight gain during this period. There was no effect on food intake for females previously treated with 450 mg/kg bw/day. No effect on water consumption was noted. Ophthalmoscopic examination of the eyes of animals receiving 450 mg/kg bw/day during Week 12 of the study did not indicate any effect of treatment. There was also no effect of treatment on estrous cycle for females receiving 30, 150 or 450 mg/kg bw/day of the test item. At 450 mg/kg bw/day, statistically significant lower hemoglobin, red blood cell count, hematocrit and mean cell hemoglobin concentration and statistically significant higher mean cell volume and mean cell hemoglobin was apparent for both sexes, compared to control. Statistically significant lower hemoglobin, red blood cell count and hematocrit were observed for males receiving 150 mg/kg bw/day, while females at this dosage showed statistically significant higher mean cell volume and mean cell hemoglobin and statistically significant lower mean cell hemoglobin concentration. At the end of the treatment free period, males previously treated at 450 mg/kg bw/day showed statistically significantly lower red blood cell count and mean cell hemoglobin concentration and statistically significant higher mean cell volume and mean cell hemoglobin. Hematocrit was statistically significantly higher than control, in contrast to the reduction observed during the treatment period. For recovery females previously treated at 450 mg/kg bw/day, there were no statistically significant differences from control for hematology parameters at the end of the treatment free period. For females at 150 mg/kg bw/day and both sexes at 450 mg/kg bw/day, there was a statistically significant increase in circulating neutrophils at the end of the treatment period. At 450 mg/kg bw/day, higher platelet counts were apparent for both sexes but differences from control only attained statistical significance for females. This finding may, at least in part, have been influenced by the anemia among non-recovery rats at this dosage. There were no noteworthy findings in the hematological parameters examined in animals of either sex treated at 30 mg/kg bw/day. At 450 mg/kg bw/day, statistically significant higher blood urea, plasma glucose and inorganic phosphorus levels and statistically significant lower mean sodium levels, compared to control, were apparent for males at the end of treatment period. There were no treatment-related effects detected in the urinalytical parameters. At necropsy, at 450 mg/kg bw/day, both sexes exhibited thickening and sloughing of the non-glandular region of the stomach at the end of the treatment period. Other gastric changes at this dosage included raised limiting ridge, pale areas on the glandular region and thinning of the glandular region. At 150 mg/kg bw/day, there was a lower incidence of similar stomach findings. At the end of the four week recovery period, stomach findings for animals previously treated at 450 mg/kg bw/day were restricted to raised limiting ridge in two males and three females. At 450 mg/kg bw/day, four males and five females showed enlarged and/or discoloured spleen at the end of the treatment period. At 150 mg/kg bw/day, one male showed an enlarged spleen and one female showed discoloration of the spleen. At 450 mg/kg bw/day, following the four week recovery period, enlarged spleen was only evident for one male animal. A mottled appearance to one or both of the kidneys was observed for one, five and nine males at 30, 150 and 450 mg/kg bw/day respectively, at the end of the treatment period. No similar findings were apparent in males animals previously treated at 450 mg/kg bw/day at the end of the treatment-free recovery period. There were no effects of treatment on sperm concentration or motility at the end of the dosing period for males receiving 30, 150 or 450 mg/kg bw/day and there were no effects of treatment on sperm morphology at the end of the dosing period for males receiving 450 mg/kg bw/day. At 450 mg/kg bw/day, statistically significant higher absolute and body weight relative liver, kidney, spleen and adrenal weights, compared to control, were apparent for both sexes at the end of the treatment period. At 150 mg/kg bw/day, statistically significant higher absolute and body weight relative liver and kidney weights, compared to control, were apparent for males at the end of the treatment period. At 30 mg/kg bw/day, statistically significant higher absolute and body weight relative kidney weights, compared to control, were apparent for males at the end of the treatment period. Following the four week recovery period at 450 mg/kg bw/day, statistically significant differences from control for organ weights was restricted to increased liver weight for females. Histopathology revealed treatment-related changes in the adrenals, kidneys, liver, thyroid, spleen, stomach and duodenum, and the thymus. In the adrenals, hypertrophy (zona fasciculate) was identified in seven non-recovery high dose males. In the kidneys, an increase in hyaline droplets was detected in all non-recovery male test groups. This condition was associated with pathological changes, proteinaceous casts and basophilic tubules with immunohistochemical staining of these animals proving positive for α2-microglobulin. However, no increase in hyaline droplets was detected in recovery high dose group males and the associated pathological renal changes had largely reversed with only a minor increase in the appearance of basophilic tubules at a minimal severity remaining. In the liver, centrilobular hypertrophy of hepatocytes was detected in three intermediate dose group males and in six males and all females from the non-recovery high dose group. This condition persisted in three recovery high dose group females. In the thyroid glands, hypertrophy of the follicular cells was present in five non-recovery high dose group females and was no longer detectable in recovery high dose females examined at the end of the treatment-free period. In the spleen, at 450 mg/kg bw/day, increased hematopoiesis was apparent in all non-recovery animals at the end of the treatment period but was not present for recovery animals at this dosage at the end of the treatment-free recovery period. Increased hemosiderin was observed for the spleens for these recovery animals but this was considered to reflect slow clearance of the pigments after the increase in erythrocyte production during the treatment period. Four intermediate dose group females also showed a minor increase in hematopoiesis at the end of the treatment period but in these animals this finding was considered to be of questionable significance. In the stomach, mild or moderate hyperplasia in the non-glandular stomach region was identified in all but one of the non-recovery high dose group animals with similar levels of this condition detected in four male and three females from the intermediate dose group. Only three recovery high dose group males showed minimal levels of hyperplasia indicating an almost complete recovery in the males and complete reversibility in females. And in the duodenum, mild mucosal hypertrophy was present in one non-recovery control female and in six non-recovery high dose group females. This condition had fully reversed in animals examined at the end of the twenty-eight day treatment-free period. The thymus showed atrophy (minimal) in six non-recovery high dose group males and in five females from this test group and in two control females. This change had completely reversed in the recovery animals. Oral administration of 1,1,3,3-tetramethylbutyl hydroperoxide resulted in treatment related changes in all male dose groups and in females that received 450 or 150 mg/kg bw/day precluding identification of a No Observed Effect Level (NOEL) in animals at these dosages. However, under the conditions of this study, the NOEL for females was considered to be 30 mg/kg bw/day. At 30 mg/kg bw/day, only the presence of hyaline droplets in the kidney precluded this dosage from being a NOEL for the male rat and this finding has no relevance in the assessment of potential hazard to human health. Excluding effects associated with hyaline droplets in the male kidney, the No Observed Adverse Effect Level (NOAEL) for local toxicity for the male and females rat within this study is considered to be 30 mg/kg bw/day, due to local irritant effects of the test Item to the stomach, and the NOAEL for systemic toxicity for both sexes is considered to be 150 mg/kg bw/day.  </t>
  </si>
  <si>
    <t>Unknown, 2018. Available from ECHA at https://echa.europa.eu/registration-dossier/-/registered-dossier/10047/7/6/2/?documentUUID=8c8b15c7-a532-4784-9069-f452d613054e</t>
  </si>
  <si>
    <t>Disodium 4,4'-bis(2-sulfostyryl)biphenyl</t>
  </si>
  <si>
    <t>Sodium 2,2'-([1,1'-biphenyl]-4,4'-diylbis(ethene-2,1-diyl))dibenzenesulfonate; Tinopal CBS-X; disodium;2-[(E)-2-[4-[4-[(E)-2-(2-sulfonatophenyl)ethenyl]phenyl]phenyl]ethenyl]benzenesulfonate</t>
  </si>
  <si>
    <t>[Na+].[Na+].[O-]S(=O)(=O)C1=CC=CC=C1C=CC1=CC=C(C=C1)C1=CC=C(C=CC2=CC=CC=C2S([O-])(=O)=O)C=C1</t>
  </si>
  <si>
    <t>1N,2N,3N,4Y,5aY,6N,7N,9N,10N,23N,29Y,33N,34N,47cY</t>
  </si>
  <si>
    <t xml:space="preserve">0, 500, 5,000, or 50,000 ppm for 123 weeks for males and 127 weeks for females. The mean intakes for males and females given 5,000 ppm was 190 mg/kg bw/day and 226 mg/kg bw/day, respectively. At 50,000 ppm, males consumed 2,300 mg/kg bw/day of the test article and females consumed 2,620 mg/kg bw/day. </t>
  </si>
  <si>
    <t xml:space="preserve">The appearance and behavior of treated rats were similar to those of the control group. Treatment had no effect on mortality. Mean bodyweights for males and females given 50,000 ppm became progressively lower than control values, attaining a 10% difference after 2 years of treatment. Mean bodyweights of other treated males were not disturbed by treatment, whereas for females given 500 and 5,000 ppm, slightly higher mean bodyweights were consistently recorded. The overall food intake for males and females given 50,000 ppm was 14% higher than that of the control group; the food intake of other treated males was not disturbed by treatment, whereas for females given 500 and 5,000 ppm, slightly higher intakes were recorded. Similarly, the food consumption ratios for males and females given the highest concentration were higher than control values. Ratios for other treated groups were similar to those of the control group thus indicating that the slightly higher bodyweights recorded for females given 500 and 5,000 ppm were directly related to their slightly increased food intake. A dose related increase in water intake was recorded for males and females given 5,000 and 50,000 ppm, too. Eye examinations and hearing tests revealed no evidence of a treatment related effect. Apart from a tendency towards higher platelet counts in some females of the high dose group, values for all other parameters in treated rats were not influenced by treatment. The blood chemistry profile of treated rats showed no evidence of a treatment related disturbance. Males and females given 50,000 ppm excreted larger volumes of more alkaline and mainly more dilute urine than did the controls, although at the preterminal investigation these differences were no longer apparent. Kidneys weights relative to bodyweight were significantly higher than control values at weeks 53 and 105 for males and females given 50,000 ppm in the diet and at termination for high dose males. In addition, for high dose males, liver weights relative to bodyweight were significantly higher at week 105 and at termination. However, no common pathology was seen to account for these changes. Macroscopical examination revealed an increased incidence of pancreatic nodules and/or masses in rats of both sexes given 50,000 ppm. Histological examination revealed an increased incidence of nodular hyperplasia of the exocrine pancreas in animals of both sexes given 50,000 ppm and increased incidence (18/78) of exocrine pancreatic adenomas in male animals given 50,000 ppm. These changes accounted for the majority of pancreatic nodules and/or masses found at autopsy. In 2/78 male rats given the highest concentration, a carcinoma of the exocrine pancreas was recognized. The same type of lesion was also diagnosed in one control female. However, in the interpretation of these experimental findings, due account should be taken of the fact that proliferative changes in the rat exocrine pancreas have been ascribed to a variety of intestinal disturbances brought about by indigestible substances that were fed to the animals for prolonged periods of time. Maldigestion, natural trypsin inhibition and substances interfering with nonnal bile acid secretion are well known to result in sustained cholecystokinin (CCK) secretion. CCK is a powerful stimulant of pancreatic secretion and, specifically in the rat, known to stimulate cell proliferation, hyperplasia and eventually tumour formation in that organ. This pancreatotrophic process, to which the (aging male) rat is particularly sensitive, has not been observed in other species, such as calf, pig, dog, or primates. Therefore, the hyperplastic and neoplastic changes induced in this carcinogenicity study appear to be specific to the rat and it is most improbable that these possibly dietary-mediated findings are of any relevance to man. The NOAEL is considered to be 5,000 ppm, equal to 190 mg/kg bw/day in males and 226 mg/kg bw/day in females. The LOAEL was 50,000 ppm, equal to 2,300 mg/kg bw/day in males and 2,620 mg/kg bw/day in females, based on bodyweight reductions at 50,000 ppm in both sexes. </t>
  </si>
  <si>
    <t>Unknown, 1990. Available from ECHA at https://echa.europa.eu/mt/registration-dossier/-/registered-dossier/13511/7/6/2 and https://echa.europa.eu/mt/registration-dossier/-/registered-dossier/13511/7/8/?documentUUID=87e19134-c5be-4c00-9c68-864676c75d40</t>
  </si>
  <si>
    <t>514-10-3</t>
  </si>
  <si>
    <t>Abietic acid</t>
  </si>
  <si>
    <t>Sylvic acid; (1R,4aR,4bR,10aR)-1,4a-dimethyl-7-propan-2-yl-2,3,4,4b,5,6,10,10a-octahydrophenanthrene-1-carboxylic acid</t>
  </si>
  <si>
    <t>Unknown, but included 2000 and 20000 ppm corresponding to 100 and 1000 mg/kg bw/day respectively</t>
  </si>
  <si>
    <t>Feed containing 20000 mg abietic acid/kg diet was not accepted by the animals; no other details.</t>
  </si>
  <si>
    <t>Domanski, 1989</t>
  </si>
  <si>
    <t>Domanski JJ (1989). Toxicology. In: Zinkel DF, Russell J (Eds) Naval stores – production, chemistry, utilization, Pulp Chemicals Association, New York, NY, 895–941. Available from The MAK-Collection Part I, MAK Value Documentations 2013. DFG, Deutsche Forschungsgemeinschaft ©2013. Wiley-VCH, Verlag GmbH &amp; Co. KGaA at https://onlinelibrary.wiley.com/doi/epdf/10.1002/3527600418.mb51410kske3413</t>
  </si>
  <si>
    <t>64-75-5</t>
  </si>
  <si>
    <t>Tetracycline hydrochloride</t>
  </si>
  <si>
    <t>Achromycin hydrochloride; Bristacycline; (4S,4aS,5aS,6S,12aR)-4-(dimethylamino)-1,6,10,11,12a-pentahydroxy-6-methyl-3,12-dioxo-4,4a,5,5a-tetrahydrotetracene-2-carboxamide;hydrochloride</t>
  </si>
  <si>
    <t>C22H25ClN2O8</t>
  </si>
  <si>
    <t>C[C@@]1([C@H]2C[C@H]3[C@@H](C(=O)C(=C([C@]3(C(=O)C2=C(C4=C1C=CC=C4O)O)O)O)C(=O)N)N(C)C)O.Cl</t>
  </si>
  <si>
    <t xml:space="preserve">1N,2N,3N,4N,6h(i)Y </t>
  </si>
  <si>
    <t>0, 0.01, 0.1, or 0.3% in the diet, equivalent to 5, 50 or 150 mg/kg bw/day for 2 years (IARC)</t>
  </si>
  <si>
    <t>No specific signs of intoxication were noted in treatment groups. During the first 18 months, all experimental animals gained at a more rapid rate than the control rats regardless of the concentration or compound fed. From the 18th to the 24th month, the body weights of the experimental rats remained essentially stationary, while the weights of the control rats decreased. Particularly during the last eight months of the feeding experiment, the experimental animals appeared more vigorous and healthier than the controls. This also is reflected in the lower number of fatalities during this last 8-month period. On the whole, the intake of food of all animals was in close relation to the gain or loss in body weight, too. The hematological studies showed no abnormalities. All values for hemoglobin, erythrocytes, and total and differential leukocytes remained within normal limits. Gross pathology revealed age related disease and lesions. The long bones and calvarium were examined. A yellow coloration was observed only in the rats fed the highest concentration of TET. Occasionally enlargement or tumor-like lesions were noted in the pituitary glands of all rats. IARC: No effects were seen on clinical signs, body weight, food consumption or hematological examinations. Beneficial effects were observed during the first 18-19 months, all dosed rats appearing more vigorous and gaining weight more rapidly than the control rats. Mortality rates were lower in the treated rats than in the control rats. At histopathology, yellow discoloration of long bones and calvarium was observed at the highest dose. Tumor incidence was not enhanced. Note: In an NTP, 1989; Dietz et al., 1991 rat carcinogenicity study, no NOAEL established in males. The LOAEL was 12,500 ppm, equal to 440 mg/kg bw/day based on treatment related, adverse changes in the liver. The NOAEL for females was 12,500 ppm, equal to 510 mg/kg bw/day, and the LOAEL was 25,000 ppm, equal to 1,060 mg/kg bw/day based on non-neoplastic lesions in the pituitary gland.</t>
  </si>
  <si>
    <t>Deichmann et al., 1964</t>
  </si>
  <si>
    <t xml:space="preserve">Deichmann, W. B., Bernal, E., Anderson, W. A., Keplinger, M., Landeen, K., MacDonald, W., ... &amp; Stebbins, R. (1964). The chronic oral toxicity of oxytetracycline HC1 and tetracycline HC1 in the rat, dog and pig. Industrial medicine &amp; surgery, 33, 787-806. Also available from Chlortetracyclin and Tetracyclin. First draft prepared by M.F.A. Wouters, J.E.M. van Koten-Vermeulen, F.X.R. van Leeuwen of Toxicology Advisory Centre National Institute of Public Health and Environmental Protection. WHO Food Additives Series: 36. - Bilthoven, Netherlands, 1998.; European Community Comments for the CODEX COMMITTEE ON RESIDUES OF VETERINARY DRUGS IN FOODS Washington, D.C., 28 - 31 March 2000 CL 1999/13 GEN. at https://inchem.org/documents/jecfa/jecmono/v36je06.htm </t>
  </si>
  <si>
    <t>16485-10-2</t>
  </si>
  <si>
    <t>Panthenol</t>
  </si>
  <si>
    <t>DL-Panthenol; 2,4-Dihydroxy-N-(3-hydroxypropyl)-3,3-dimethylbutanamide</t>
  </si>
  <si>
    <t>C9H19NO4</t>
  </si>
  <si>
    <t>CC(C)(CO)C(O)C(=O)NCCCO</t>
  </si>
  <si>
    <t>1N,2N,3N,4N,6N,7N,9N,10N,23Y,24N,25N,26a,bY,27N,28N</t>
  </si>
  <si>
    <t xml:space="preserve">Intended doses were 0, 20, 50, or 200 mg/kg bw/day. Actual doses were 0, 20, 47, or 188 mg/kg bw/day in males and 0, 20, 47, or 190 mg/kg bw/day in females. </t>
  </si>
  <si>
    <t xml:space="preserve">No toxicological effects were observed at the doses tested. The NOAEL is 200 mg/kg bw/day. ECHA: The growth pattern of all experimental groups did not differ significantly. Mortalities were observed only among the males during the course of the experiment; these were one male at the high dose, two males at the median dose, and one male at the low dose. This was not considered to be significant and was not appeared to be related to drug consumption in any instance. No significant alterations in the hemogram were observed with the possible exception of a mild eosinophilia which was present among the females at each of the three dosage levels and among the males at the high dosage level only. However, this mild eosinophilia was not considered significant. Of the organs weighed at termimation of the experiment, the only marked deviations observed were in reference to the livers of the treated animals; the average weight of this organ was less than the controls among the rats at the high dosage level and also at the low dosage level. The difference does not appear to be of sufficient magnitude to be significant. Gross examination of the various organs at autopsy did not reveal any deviations from normal appearance or structure. In the absence of toxicologically significant, adverse effects, the NOAEL was considered to be 200 mg/kg bw/day, equal to 188 mg/kg bw/day in males and 190 mg/kg bw/day in females, the highest dose tested. Scott et al: A NOAEL of 200 mg/kg/day was reported; mortalities observed (1 male at 200 mg/kg/day, 2 males at 50 mg/kg/day, 1 male at 20 mg/kg/day; 4/10 control males, 1/14 control females) were considered to be not treatment-related by study researchers (no further details provided as to cause of death); mild eosinophilia observed in treatment animals, but were considered insignificant; liver weights were decreased in males (20 and 200 mg/kg/day) compared to controls, but this was not significant. </t>
  </si>
  <si>
    <t>NAS/NRC Food and Nutrition Board, 1968</t>
  </si>
  <si>
    <t>NAS/NRC Food and Nutrition Board. Publication No. 1694. Seventh Edition (1968). As cited in FDA Report No.: FDABF-CRAS-228 (1974). Available from Johnson, W. (1987). Final report on the safety assessment of Panthenol and Pantothenic acid. Journal of the American College of Toxicology, 6(1), 139-162. Also available from ECHA at https://echa.europa.eu/mt/registration-dossier/-/registered-dossier/12624/7/6/2/?documentUUID=05ad2c0d-09d9-4cfa-b2f1-dce16535593e and Scott, L. N., Fiume, M., Bergfeld, W. F., Belsito, D. V., Hill, R. A., Klaassen, C. D., ... &amp; Heldreth, B. (2022). Safety Assessment of Panthenol, Pantothenic Acid, and Derivatives as Used in Cosmetics. International journal of toxicology, 41(3_suppl), 77-128.</t>
  </si>
  <si>
    <t>919-30-2</t>
  </si>
  <si>
    <t>3-Aminopropyltriethoxysilane</t>
  </si>
  <si>
    <t>(3-Aminopropyl)triethoxysilane; APTES; 3-triethoxysilylpropan-1-amine</t>
  </si>
  <si>
    <t>C9H23NO3Si</t>
  </si>
  <si>
    <t>CCO[Si](CCCN)(OCC)OCC</t>
  </si>
  <si>
    <t>Sprague-Dawley [Crl:CD (SD)BR]</t>
  </si>
  <si>
    <t>0, 70, 200, or 600 mg/kg bw/day for 91 or 92 days</t>
  </si>
  <si>
    <t xml:space="preserve">One control group male (day 28), one 200 mg/kg/day group female (day 65) and two 600 mg/kg/day groups males (day 18) were found dead. Clinical signs for these animals were similar to those discussed below. Macroscopic and/or microscopic findings indicated that none of these deaths was treatment related; these deaths were attributed to dosing error. Test article-related lethality was limited to the 600 mg/kg/day group. One male and eight females in this group were found dead or euthanized in extremis. Just prior (one or two days) to death, many of these animals exhibited labored respiration, gasping, partial closure of the eyes, general paleness, hypothermia, dermal atonia and/or tremors. Additional clinical signs for these animals were generally similar to those in the animals that survived to the scheduled necropsy. All other animals survived to the scheduled necropsy (days 91 or 92). Test article-related clinical signs were generally limited to the 600 mg/kg/day group males and females. The predominant clinical sign was rales. Sporadic occurrences of rales for individual animals were noted as early as the first week of dosing, with as many as one-half of the animals having sporadic observations of rales noted by the third week of dosing and continuing at a similar incidence at the observations prior to and following dosing through the end of the study. Additional treatment-related clinical signs in the 600 mg/kg/day group included wet and/or dried material (red, yellow, brown and/or clear) on various body surfaces and abnormal excreta (feces smaller than normal, soft and/or mucoid feces and decreased defecation). These additional clinical signs also occurred at the lower dose levels; however, the incidence was generally sporadic. No other treatment-related clinical signs were noted. All other findings occurred similarly in the control group, were limited in incidence (typically single occurrences in one or two animals/group) and/or were common findings in laboratory rats. Body weight gains and food consumption were unaffected by test article administration at all dose levels. No oculopathic changes indicative of a test article-related effect were observed at any dose level. No test article-related changes were present in hematology parameters, estrous cycle data or spermatogenic endpoints. At 600 mg/kg/day, test article-related increases were present in mean aspartate aminotransferase values for the males at week 13 and in mean alanine aminotransferase values for the males and females at both evaluations during the study (weeks 4 and 13). Gaseous distention in the intestinal tract (primarily in the cecum) was observed macroscopically at necropsy for most males and females, including those that died prior to the scheduled necropsy. Test article-related organ weight changes were seen in the liver of the 600 mg/kg/day males. In this treatment group, although the mean absolute liver weight was not increased, the mean liver-to-brain weight was increased (not statistically significantly), and the mean liver-to-body weight was statistically increased when compared to controls. Test article-related microscopic changes were limited to the males and consisted of increased severity of centrilobular to generalized hepatocellular vacuolation. No other test article-related microscopic changes were observed. Although several of these test article-related findings (clinical signs, gaseous intestinal distension, hepatocellular vacuolation) also occurred at 0, 70 and/or 200 mg/kg/day, all were limited or sporadic in incidence. Based upon the results of this study, a NOEL was not determined; however, the NOAEL was 200 mg/kg/day. ECHA: Clinical signs included labored breathing/gasping, partially closed eyes, pallor, hypothermia, dermal atonia and/or tremor. The predominant clinical sign in surviving animals was rales (rattling/crackling sound during breathing) following exposure to 600 mg/kg/day. Furthermore, at 600 mg/kg/day, wet and/or dried material on various parts of the body and abnormal excreta were observed. These signs were observed sporadically at lower doses. At 600 mg/kg bw/day, death of 1 male and 8 females occurred and was considered as a treatment related effect. Moreover, one male in the control group, one female at 200 mg/kg bw/day as well as two males at 600 mg/kg bw/day died which were not considered to be treatment-related since the latter were due to dosing error. No effect on body weight or food consumption was noted. Hematology findings were unremarkable. Increased mean aspartate aminotransferase (AST) values for males at week 13 and alanine aminotransferase (ALT) for both sexes at weeks 4 and 13 (greatest at week 13), were associated (in males) with liver weight increases and cellular changes seen on microscopic examination. Transient or sporadic variations in serum urea nitrogen and sodium were not considered biologically significant. Urinalysis did not suggest a treatment related effect. Increased liver weights in high dose males (non-statistically significant increase in mean liver: brain weight; statistically significant increase in liver: body weight compared to controls) correlated with increased ALT and AST and hepatocellular vacuolation evident on microscopic examination. Increased adrenal weight (absolute, adrenal: brain, adrenal: body weight) in 600 mg/kg bw/day males was not associated with macroscopic, microscopic, hematologic or clinical chemistry findings, and was considered spurious. For one male and most females that died prior to scheduled necropsy, macroscopic changes included distension of various parts of the gut. The only macroscopic change at scheduled necropsy was an increased incidence of gaseous distension of the gut, primarily of the cecum, in 7/12 males and 2/7 females in the high dose group. Microscopic examination revealed changes to the liver of 600 mg/kg bw/day males consisting of centrilobular to generalized hepatocellular vacuolation. No other test article-related microscopic changes were observed. The NOAEL value was determined to be 200 mg/kg bw/day in male and female rats. Mortality, clinical observations and liver effects were evident at 600 mg/kg bw/day. </t>
  </si>
  <si>
    <t>WIL Research Laboratories, 2001</t>
  </si>
  <si>
    <t>WIL Research Laboratories (2001). A 90-Day Oral (Gavage) Study of A-1100 in Rats;; WIL 242202; January 3, 2001. Available from EPA (2003) SIDS Initial Assessment Report for 3-Aminopropyltriethoxysilane at https://hpvchemicals.oecd.org/UI/handler.axd?id=058fed27-dce5-4072-b06b-edd4f406557e Also available from ECHA at https://chem.echa.europa.eu/100.011.863/dossier-view/aa1adb24-d978-425b-aeee-8022e31bc35f/845231bc-8416-47f9-ba28-0083ea59ea8d_7d4f84a8-3ba9-472e-9a6e-fa59ca7025a5?searchText=919-30-2</t>
  </si>
  <si>
    <t>2687-91-4</t>
  </si>
  <si>
    <t>1-Ethyl-2-pyrrolidinone</t>
  </si>
  <si>
    <t>1-Ethylpyrrolidin-2-one; 1-Ethyl-2-pyrrolidone; N-Ethyl-2-pyrrolidone</t>
  </si>
  <si>
    <t>CCN1CCCC1=O</t>
  </si>
  <si>
    <t xml:space="preserve">Dietary concentrations of N-Ethyl-2-pyrrolidon for each group and sex were adjusted weekly, based on body weight and food consumption measurements from the previous week. Actual intakes were 0, 100, 300, or 1,000 mg/kg bw/day for both sexes. </t>
  </si>
  <si>
    <t xml:space="preserve">“Anogenital region, stained, slight” was observed in 7/10 males and 4/10 females at the high dose and 3/10 males at the mid dose from day 63 till the end of the study; “anogenital region, stained, moderate” was observed in 1/10 males at the high dose from day 63 till day 92. “Urine discolored, orange” was observed in 10/10 males and females of the high and mid dose groups and 10/10 females of the low dose group from day 2 till the end of the study. “Urine, discolored, dark yellow” was observed in 10/10 males in the low dose group from day 7 till day 92. These findings were assessed as substance-related but caused by the physical property of the test article (yellow) and do not represent real toxicity. “High stepping gait, slight” was observed in one female of the high dose group as well as in one female of the low dose group, from day 70 till day 83 and 76, respectively. This finding was assessed as not related to the test article due to the absence of a dose-response relationship. Findings like “alopecia, body, flank, left” were noted in one female given 1,000 mg/kg bw/day from day 84 till day 93 and “aggressiveness, moderate” in one male given the high dose from day 35 till day 55 were assessed as spontaneous in nature and therefore not substance related. No mortality was noted. Body weight in both sexes of the high dose group was statistically significantly decreased from day 7 till day 91, up to -17.6% in males and -18.3% in females on day 91. Body weight was also decreased in both sexes of the mid dose, statistically significantly in males on days 28 and 91 and in females on day 21 and from day 49 till day 91, up to -8.7% in males on day 91 and in females on day 70. Body weight change in both sexes of the mid and high dose groups were statistically significantly decreased during the whole study period, respectively the main part of the study at the mid dose, up to -39.1% in males and -52.6% in females of the high dose and -18.8% in males and -23.5% in females of the mid dose on day 7 of the study, each. Due to a clear dose-response relationship, these findings were clearly substance-related. The increase in body weight change of both sexes at the lowest dose level on day 7 of the study with +8.9% in males and +6.9% in females was assessed as being incidental, biologically not relevant as well as not substance related. Food consumption in both sexes of the high dose group was statistically significantly decreased during the whole study period, up to -21.1% in males and -23.3% in females on day 7. Food consumption in both sexes of the mid dose was decreased during the study, statistically significantly on days 7, 21, 28, 63, 70 and 91 in males, up to -13.2% on day 7 and on days 7, not statistically significantly, and 70 in females, up to -7.5% on day 7, also. Due to a clear dose-response relationship, the influence on food consumption was assessed to be substance-related. Food efficiency was decreased on days 7 and 14 in males and on days 7 and 70 in females at the highest dose level. This finding was assessed as being incidental and biologically not relevant. At the end of the administration period, significantly increased platelet counts were found in the peripheral blood of males at 1,000 mg/kg bw/day and in all treatment groups of females. Moreover, clotting analysis revealed significantly shortened prothrombin times in rats of either sex at 1,000 mg/kg bw/day. No treatment-related changes were noted in the other hematology parameters. Marginally, but significantly, decreased alanine aminotransferase and aspartate aminotransferase activities were found in the serum of male and female rats given 1,000 mg/kg bw/day and reduced alanine aminotransferase activities were also seen in female animals at 100 mg/kg bw/day and 300 mg/kg bw/day. No treatment-related changes were observed in the other serum enzymes examined. Blood chemistry investigations revealed significantly increased inorganic phosphate, calcium, triglyceride and cholesterol concentrations and decreased creatinine levels in the serum of both sexes at 1,000 mg/kg bw/day. The increase in triglycerides in males and the decrease in creatinine in females, however, were not significantly different to the respective control, but were seen only as a trend toward higher concentrations. In addition, decreased chloride, glucose and total bilirubin values were noted in males at 1,000 mg/kg bw/day and total bilirubin was also reduced in males at 300 mg/kg bw/day. In the serum of females given 300 mg/kg bw/day and 1,000 mg/kg bw/day, significantly lower total protein and albumin concentrations were noted. No treatment-related changes were found in the other blood chemistry parameters. Males given 100 mg/kg bw/day and animals of either sex receiving 300 mg/kg bw/day and 1,000 mg/kg bw/day of the test compound excreted urine, which was discolored from dark yellow to orange. Furthermore, microscopic examination of the urine sediments revealed increased numbers of transitional epithelial cells, granular casts and epithelial cell casts in all treated males at the end of the administration period. Most of the transitional epithelial cells found in the sediments were degenerated. No test article-related changes were observed in the other urine parameters of both sexes. Regarding functional findings, deviations from "zero values" were obtained in several animals. However, as most findings were equally distributed between treated groups and controls, were without a dose-response relationship or occurred in single animals only, these observations were considered to have been incidental.  There was a dose-dependent decrease of the terminal body weights in mid and high dose rats. The significant increase of liver weights at the high dose is considered to be a treatment related effect. The significant decrease of brain, heart, spleen, and thymus weights at the mid and high dose is regarded to be secondary to the decreased terminal body weights. All gross lesions were considered to be spontaneous lesions in origin and were not related to treatment. Regarding pathology, the liver and the kidneys of male test animals are found to be target organs. In the liver, a centrilobular hypertrophy of hepatocytes was found in all dose groups. In males, centrilobular hypertrophy of hepatocytes was found in all dose groups. The gradings indicated a dose-dependent increase after treatment. In females, only the 1,000 mg/kg bw/day dose group animals showed centrilobular hypertrophy of hepatocytes. The centrilobular hypertrophy of hepatocytes is indicative for an enzyme induction of the cytochrome P450 system and is considered to be a detoxifying, adaptive effect (no signs for cytotoxicity recorded), and therefore non-adverse. In the kidneys of male test animals, morphological indications for the development of an alpha 2u globulin nephropathy were found in all dose groups. For each of the dose groups, one male kidney was immunhistochemically stained for the proof of alpha 2u globulin. In all cases, the hyaline droplets that showed positive staining in the Mallory Heidenhain stain, were shown to represent specifically alpha 2u globulin. All groups show an increased severity of basophilic tubules and accumulation of hyaline droplets in the proximal tubules, when compared to the control. Alpha 2u globulin is a male, rat specific lesion that is not considered relevant for human risk assessment, and therefore, considered non-adverse. All other findings noted are considered to be spontaneous or incidental in origin and not related to treatment. No neoplastic effects were noted. For other effects, sperm analysis revealed an increased number of sperms with abnormal heads in males at 1000 mg/kg/day abnormal sperm: (2.0, 2.2 , 2.8 and 11.4% in controls, low, mid and high dose, respectively; males with &gt;4% abnormal sperm: 0, 1, 2, 8 for in controls, low, mid and high dose, respectively). The most common sperm head anomalies were abnormal hooks and amorphous heads. These results are indicative of disrupted sperm maturation when the test compound is administered at extremely high dosages. It should be noted that this effect was not associated with any weight changes or histopathological changes in the testis. Beyond this, administration did not affect the number of homogenization resistant spermatids, epididymal sperm count and sperm motility. The functional relevance of this effect is unclear as fertility was not examined in this study. Females did not show any changes in estrous cyclicity. No NOAEL was established for males based on kidney findings at all doses tested; however, the findings of alpha 2u globulin are not relevant for human risk assessment. Therefore, the NOAEL should be 100 mg/kg bw/day for males based on significantly decreased body weight and body weight gain at 300 mg/kg bw/day. Similarly, the NOAEL was 100 mg/kg bw/day for females. </t>
  </si>
  <si>
    <t>Unknown, 2006. Available from ECHA at https://echa.europa.eu/da/registration-dossier/-/registered-dossier/13618/7/6/2</t>
  </si>
  <si>
    <t>682-09-7</t>
  </si>
  <si>
    <t>2,2-Bis[(prop-2-en-1-yloxy)methyl]butan-1-ol</t>
  </si>
  <si>
    <t>Trimethylolpropane diallyl ether; 2,2-Bis(allyloxymethyl)butan-1-ol; 2,2-Bis(allyloxymethyl)-1-butanol; 2,2-bis(prop-2-enoxymethyl)butan-1-ol</t>
  </si>
  <si>
    <t>C12H22O3</t>
  </si>
  <si>
    <t>CCC(CO)(COCC=C)COCC=C</t>
  </si>
  <si>
    <t>0, 50, 200, or 800 mg/kg bw/day. Purity (92.3%) adjusted dose levels: 0, 46, 185, or 738 mg/kg bw/day.</t>
  </si>
  <si>
    <t>There were no unscheduled deaths. All high dose males and females showed a behavioral change in which the animal ploughs its nose through substrate and bedding immediately after dosing. The effect was observed first on day 10 or 14 and persisted through the dosing period. Excess salivation was observed in all treated animals showing a degree of dose-relationship. Findings are attributable to gustatory perception and are not considered to be of toxicological significance. These signs were also observed transiently in the control group. Sporadic incidents of reduced activity and subdued behavior were observed in males and females treated at 800 mg/kg bw/day, and piloerection and abnormal respiration were also noted in a few rats at this dose level. No abnormal clinical changes were apparent for the low and intermediate dose groups. Male rats dosed at 200 or 800 mg/kg bw/day showed significant, dose-related lower bodyweight gains over the dosing period. No effect on female weights. The magnitude of change in males at 200 mg/kg bw/day was low and is not considered to be of toxicological significance. No treatment-related biologically significant change in food consumption was noted. No observable effects on water consumption were reported either. Significant changes were apparent in some hematological parameters. In the high dose group, 800 mg/kg bw/day, lower red cell values were recorded affecting hemoglobin, mean cell hemoglobin and mean cell hemoglobin concentration and lower mean cell volume. Lower reticulocyte values were also recorded for males dosed at 800 mg/kg bw/day. No other hematology changes were considered biologically significant. There were no clinical chemistry findings that were related to treatment. The urinary volume was higher than control for both males and females dosed at 800 mg/kg bw/day and the urinary pH was lower in this group also, but in the absence of any histopathological or clinical chemistry effects associated with renal change, the significance of urinary effects in the high dose group was unclear. The functional observation battery results for the detailed clinical observations showed no treatment-related differences at any dose level. There were no treatment-related differences in any of the quantitative functional observation parameters. The motor activity assessments showed no notable inter-group differences although the number of overall movements of males and females dosed at 200 or 800 mg/kg bw/day were lower than controls. However, comparison of pre-dose motor activity with week 13 activity gave no indication of any treatment-related effects. No significant effects were noted on any of the measured organ weights although a slight non-significant increase in liver weight was apparent in the high dose group. No treatment related macroscopic abnormalities were apparent. Histopathologically, centrilobular hypertrophy was recorded in males that received ≥200 mg/kg bw/d and females that received 800 mg/kg bw/d while biliary pigment, peribiliary inflammatory cell infiltration, bile duct hyperplasia, and centrilobular inflammation were also observed in males that received 800 mg/kg bw/day. Other changes included decreased hemopoiesis in the sternum of a single male that received 800 mg/kg bw/day. A NOAEL of 200 mg/kg bw/day, adjusted to 185 mg/kg bw/day, was derived for this study based on clinical signs, increased liver weights and associated pathology at the highest dose level of 800 mg/kg bw/day. A minimal reduction in weight gain and adaptive liver changes seen in males at 200 mg/kg bw/day were not considered to be adverse.</t>
  </si>
  <si>
    <t>Unknown, 2013. Available from ECHA at https://chem.echa.europa.eu/100.010.602/dossier-view/205748b8-5549-4933-93aa-9c32b0feb8a8/IUC5-8b57c93a-5fb5-4745-8b15-93671afefbc7_599ff9e8-4766-4298-8007-b8785afdc9c9?searchText=682-09-7</t>
  </si>
  <si>
    <t>3087-16-9</t>
  </si>
  <si>
    <t>Acid green 50</t>
  </si>
  <si>
    <t>Green S; Lissamine Green B; Food Green S; sodium;4-[[4-(dimethylamino)phenyl]-(4-dimethylazaniumylidenecyclohexa-2,5-dien-1-ylidene)methyl]-3-hydroxynaphthalene-2,7-disulfonate</t>
  </si>
  <si>
    <t>C27H25N2NaO7S2</t>
  </si>
  <si>
    <t>[Na+].CN(C)C1=CC=C(C=C1)C(=C1C=CC(C=C1)=[N+](C)C)C1=C2C=CC(=CC2=CC(=C1O)S([O-])(=O)=O)S([O-])(=O)=O</t>
  </si>
  <si>
    <t>1N,2N,3N,4N,6N,7N,9N,10N,23N,29Y,33N,34N,35N,47cY</t>
  </si>
  <si>
    <t xml:space="preserve">Target: 0, 250, 500 or 1500 mg/kg bw/day. The calculated coloring intake was equal to 0, 250, 497, or 1409 mg/kg bw/day in males and 0, 266, 492, or 1518 mg/kg bw/day in females. </t>
  </si>
  <si>
    <t xml:space="preserve">Mean body weight and body weight gain were actually increased in all males; these differences in body weight were statistically significant at 250 and 1,500 mg/kg bw/day. This correlated with an increase feed consumption. Similar effects were not noted in treated females. Hematology revealed that at week six, high-dose males had a higher reticulocyte count and a lower total leucocyte count than the controls. The total leucocyte count of the 500 mg Green S/kg/day group was also lower than that of the controls at this time. Also at week six, the high-dose females showed a higher reticulocyte count and packed cell volume, and a lower hemoglobin concentration than the controls. Urinalysis also revealed a few differences between the treated and control groups. The most frequent difference was in specific gravity measurements, particularly for high-dose females under conditions of water deprivation. Semi- quantitative tests showed a trend, on all occasions, towards more animals with higher levels of urinary protein in treated groups. At the end of the study, more high-dose females than controls showed a positive reaction for ketones; similarly, at the intermediate dose of the same sex, more high-dose animals showed traces of blood. Slightly higher caecal weights were also noted at the highest dose level in both sexes. There was also an increased incidence of a mild degree of thyroid degeneration in the females at the highest dietary level and a slight increase in the number of animals showing protein casts in the kidneys at the highest dose level. The findings considered to be associated with treatment were the slight, transitory anemia, mild histological changes of the thyroid gland and indications of nephrotoxicity in the form of slight histological changes and the possible excretion of increased quantities of protein. All of these were confined to the highest dose level, and, on this basis, it is concluded by the authors that the no-effect level is 500 mg Green S/kg/day. </t>
  </si>
  <si>
    <t>Clode, 1987</t>
  </si>
  <si>
    <t>Clode, S. A., Gaunt, I. F., Hendy, R. J., Cottrell, R. C., &amp; Gangolli, S. D. (1987). Short-term toxicity study of Green S in rats. Food and Chemical Toxicology, 25(12), 969-975.</t>
  </si>
  <si>
    <t>622-96-8</t>
  </si>
  <si>
    <t>4-Ethyltoluene</t>
  </si>
  <si>
    <t>1-Ethyl-4-methylbenzene; p-Ethyltoluene</t>
  </si>
  <si>
    <t>CCC1=CC=C(C)C=C1</t>
  </si>
  <si>
    <t>0, 100, 300, or 900 mg/kg bw/day</t>
  </si>
  <si>
    <t>Mortalities were reported only in males and females at the mid- and high-doses. Statistically significant (p &lt; 0.05) decreases in body weights were observed in males at 300 and 900 mg/kg-bw/day. Increases in absolute liver weight were statistically significant (p &lt; 0.05) at doses &gt;/= 100 mg/kg-bw/day in females and 900 mg/kg-bw/day in males. Relative liver weight was significantly (p &lt; 0.05) increased at doses &gt;\= 100 mg/kg-bw/day in both sexes. Increases in alanine aminotransferase and alkaline phosphatase activities (indicative of liver toxicity) and albumin were observed in mid- and high-dose males at week 5 and high-dose males at week 13. Markedly lower mean platelet counts were observed in high-dose males during week 5 and for mid- and high-dose males and low- and mid-dose females during week 13. Reductions in total cholesterol and glucose levels were observed in mid- and high-dose males at weeks 5 and 13. Reductions in absolute and relative testes/epididymides weight were observed in males at 300 and 900 mg/kg-bw/day. At the high-dose, 14 of 20 males exhibited testicular atrophy and decreased spermatogenesis, compared with 1/20 control male rats. Sperm were also decreased or absent from the epididymides in these animals. Eight of these high-dose animals also had sperm granulomas and four had atrophy of the seminal vesicles. Testes from 100 and 300 mg/kg-bw/day male rats were similar to controls, with the exception that 2 of 20 rats treated with 300 mg/kg-bw/day showed minimal hypospermatogenesis. No exposure-related increases in histopathologic lesions were found in other tissues in exposed male rats, compared with controls. There were no exposure-related changes in the reproductive organs or other tissues of exposed female rats, compared with controls. LOAEL = 300 mg/kg-bw/day (based on mortality and changes in body weight, organ weights, biochemical and hematological parameters). NOAEL = 100 mg/kg-bw/day</t>
  </si>
  <si>
    <t>Borriston Labs, 1983</t>
  </si>
  <si>
    <t>1112-39-6</t>
  </si>
  <si>
    <t>Dimethoxydimethylsilane</t>
  </si>
  <si>
    <t>Dimethyldimethoxysilane; Silane, dimethoxydimethyl-; Dimethoxy(dimethyl)silane</t>
  </si>
  <si>
    <t>C4H12O2Si</t>
  </si>
  <si>
    <t>CO[Si](C)(C)OC</t>
  </si>
  <si>
    <t>0, 100, 250, 400, or 750 mg/kg bw/day</t>
  </si>
  <si>
    <t>Sperm</t>
  </si>
  <si>
    <t xml:space="preserve">A marked and statistically significant increase in absolute and relative liver weights was noted in males and females receiving 250, 400, and 750 mg/kg bw/day. This increase correlated with findings of hepatocellular hypertrophy and thus was considered to be adaptive. A test item-related effect on the fertility parameters was found for the male 750, 400 and 250 mg/kg bw/day groups. Testis weight in the 750 mg/kg bw/day group was decreased at the end of treatment and at the end of the recovery period when compared to the control group (38.9% and 23.4% below controls, respectively) and considered to be an effect of the test item. Mean weight of testes in the 100, 250 and 450 mg/kg bw/day group was comparable to the mean weight in the control group. Testicular sperm count was statistically significantly decreased in the 750 mg/kg bw/day group at the end of the treatment period (65.6% below control) and did not fully recover until the end of the recovery period (36.3% below control). Mean sperm motility parameters were statistically significantly decreased in the 250, 400 and 750 mg/kg bw/day group at the end of the treatment and for the 750 mg/kg bw/day group at the end of the recovery period. In the 400 mg/kg bw/day group, the decrease was 22.0% below control for the mean motile count, 120.7% above control for static and 29.6% below control for the rapid count and 20.2% below for the mean rapid count in the 250 mg/kg bw/day group. Motile count in the 750 mg/kg bw/day group was 92.2% below control, static count 504.8% above control and for rapid count 93.5% below control at the end of the treatment period. These statistically significant differences were also seen at the end of the recovery period. The decreased mean motility of sperms in the 250, 400 and 750 mg/kg bw/day group is considered to be a test item-related effect. Sperm morphology showed marked and statistically significant changes in the absolute and relative number of normal and abnormal changes in the 250, 400 and 750 mg/kg bw/day group. The relative number of normal sperms was dose dependently decreased (250 mg/kg bw/day 14.3%, 400 mg/kg bw/day 23.4% and 750 mg/kg bw/day 76.2% below control) and abnormal sperm findings were increased (250 mg/kg bw/day 321.2%, 400 mg/kg bw/day 528.2% and 750 mg/kg bw/day 1717.6% above control). Abnormality of sperms concerned mainly the finding of separated heads and tails, which were additionally found broken or coiled. The statistically significant alterations were not recovered at the end of the recovery period and changes were comparable to the end of the treatment period. Based on the effects in the sperm, the NOAEL was considered to be 100 mg/kg bw/day. </t>
  </si>
  <si>
    <t>71617-10-2</t>
  </si>
  <si>
    <t>Amiloxate</t>
  </si>
  <si>
    <t>Isoamyl 4-methoxycinnamate; Isopentyl 3-(4-methoxyphenyl)acrylate; Isoamyl p-methoxycinnamate; 3-methylbutyl (E)-3-(4-methoxyphenyl)prop-2-enoate</t>
  </si>
  <si>
    <t>C15H20O3</t>
  </si>
  <si>
    <t>CC(C)CCOC(=O)/C=C/C1=CC=C(C=C1)OC</t>
  </si>
  <si>
    <t>1N,2N,3N,4N,6N,7N,9N,10N,23N,29Y,33N,34Y, alcohol product: 1bY (Class I), acid product: 1N,2N,3N,4N,6N,7N,9N,10N,23N,29Y,33N,34N,35aY,38N,39N,40N,41N,42N,43N,44N,45N,28N (Class II)</t>
  </si>
  <si>
    <t>0, 20, 200, or 2,000 mg/kg bw/day daily</t>
  </si>
  <si>
    <t xml:space="preserve">No clinical signs were attributed to treatment. Male and female rats of all dose groups consumed about the same amount of pelleted feed as the control animals. Drinking-water consumption was comparable to that of the control group for animals receiving doses up to and including 200 mg/kg/day. At the dose level of 2,000 mg/kg/day, drinking-water consumption increased about 13 % in male animals and about 26% in females. Doses of up to and including 200 mg/kg/day isopentyl p-methoxycinnamate did not have any influence on body weight development. At the dose level of 2,000 mg/kg/day, body weights of male rats were lower than those of control animals. The following animals died during the study: one control female, one female of the 20 mg/kg/day dose group, and one male each of the 20 and 200 mg/kg/day dose groups. These deaths were not considered to be related to the treatment. Ophthalmological investigations, performed at the beginning and end of the treatment period, did not reveal any changes related to treatment with isopentyl p-methoxycinnamate in either the refractory media, the ocular fundus, or the pupillary reflex. After one month, male rats in the 2,000 mg/kg/day dose group exhibited slightly lower leukocyte counts, and both males and females had slightly higher mean corpuscular hemoglobin concentrations than the control animals. After three months, male rats in the 2,000 mg/kg/day dose group showed a higher hemoglobin content than control animals, as well as a higher mean hemoglobin content and mean corpuscular hemoglobin concentration. Female animals revealed higher leukocyte and erythrocyte counts, a higher hemoglobin content, elevated hematocrit values and mean corpuscular hemoglobin concentration, and a lower thrombocyte count. The differential blood count for male rats in the 2,000 mg/kg/day dose group showed a lower proportion of eosinophils than control animals after one and three months. In females of this group, the proportion of segmented neutrophils was higher, and that of lymphocytes was lower than the control group. Since these differences were only small, however, they were not considered to be of toxicological relevance. A dose of 20 mg/kg/day isopentyl p-methoxycinnamate did not cause any toxicologically relevant differences from the control animals in the clinical chemistry parameters determined. After one month of treatment, the 200 mg/kg/day dose resulted in slightly lower cholesterol and higher phosphate concentrations in male animals, and lower uric acid concentrations in females, as compared to control animals. After three months, males exhibited slightly lower creatinine concentrations and females showed a very slight increase in the Na+-ion concentration. The 2,000 mg/kg/day dose caused the following differences from controls after one month: higher alkaline-phosphatase activity in male and female animals, higher GOT activity in females, and higher creatinine, potassium, and phosphate concentrations in males, lower uric acid and cholesterol concentrations in males and females, and a reduced calcium concentration in females. After three months, male and female animals in the 2,000 mg/kg/day dose group exhibited the following changes compared to controls: higher alkaline phosphatase and GOT activities and Na+-concentration, lower cholesterol and Ca2+-concentrations. In addition, males exhibited an elevated bilirubin concentration and lower creatinine concentration. In females, GPT activity and phosphate concentration were higher than in control animals. Since the differences in electrolyte concentrations between treated and control animals were very slight after one and three months, and no dose-effect-relationship was recognizable for the drop in creatinine concentration in male animals after three months, these findings were not considered to be of toxicological relevance. After one and three months of study, findings of urine investigations of ten rats per sex and dose did not show any differences between control animals and treated rats in dose groups up to and including 2,000 mg/kg/day. None of the necropsies on rats scarified after the three-month study indicated treatment-related organ damage in any of the dose groups. Organ weights of animals treated with doses up to and including 200 mg/kg/day did not differ relevantly or dose-dependently from those of control animals. Male and female animals in the 2,000 mg/kg dose group exhibited higher absolute and relative liver weights and relative kidney weights than the corresponding control animals, and lower absolute and relative spleen weights. Only male animals showed slightly higher relative heart weights than the controls. Nearly all animals in the 2,000 mg/kg/day group revealed enlarged hepatocytes with only lightly stained cytoplasm, mainly in the peripheral zones of lobules. Some of these cells exhibited enlarged nuclei. Male and female animals in the 2,000 mg/kg/day group exhibited an increase in pigment containing iron in the siderocytes of the spleen; seven of 15 females revealed an increase in pigment containing iron in Kupffer cells of the liver. Very slight changes (e.g., small retention cysts in the pars glandularis of the stomach, small vacuoles in cells of the zona fasciculata of the adrenals, cystic atrophy of the epiphysis) were seen in some animals of all group and considered to be normal findings. The NOAEL was considered to be 200 mg/kg/day. </t>
  </si>
  <si>
    <t>Unknown, 1987. Available from ECHA at https://chem.echa.europa.eu/100.068.798/dossier-view/79c97595-03de-41c4-afc2-bb57f684749b/d5ac9305-2a1b-39ae-9e13-310520860ac9_992023c2-acc7-4ba6-b6a7-337dabb377df?searchText=71617-10-2</t>
  </si>
  <si>
    <t>98-94-2</t>
  </si>
  <si>
    <t>N,N-Dimethylcyclohexylamine</t>
  </si>
  <si>
    <t>N,N-Dimethylcyclohexanamine; Cyclohexyldimethylamine; Dimethylcyclohexylamine; DMCHA</t>
  </si>
  <si>
    <t>CN(C)C1CCCCC1</t>
  </si>
  <si>
    <t xml:space="preserve">0, 10, 50, or 150/100 mg/kg bw/day. The highest dose level was initially 150 mg/kg bw/day, but was lowered to 100 mg/kg bw/day in females from Day 27 and in males from Day 28. </t>
  </si>
  <si>
    <t>One male treated with 150 mg/kg bw/day was killed in extremis on Day 27. One female treated with 150 mg/kg bw/day was found dead on Day 25. A further male from this treatment group was killed in extremis on Day 89 due to a physical injury. One female treated with 50 mg/kg bw/day died during the blood sampling procedure on Day 90 (in isolation this was considered to be incidental). One control male was killed in extremis on Day 62 due to a decline in physical condition; at necropsy the majority of tissues were recorded as pale. There were no further unscheduled deaths. The male treated with 150 mg/kg bw/day that was killed in extremis on Day 27 showed signs of increased salivation, vocalization, body tremors, tonic convulsions, labored respiration and a decreased respiratory rate. The female treated with 150 mg/kg bw/day that was found dead on Day 25 did not show any adverse clinical signs prior to death and no abnormalities were noted at necropsy. The male treated with 150/100 mg/kg bw/day that was killed in extremis on Day 89 had an open wound, and a mass on the pituitary was found at necropsy. The control male that was killed in extremis showed signs of a stained snout, piloerection, dehydration, lethargy, pallor of the extremities, hunched posture and a decreased respiratory rate. Two surviving females treated with 150 mg/kg bw/day showed incidences of ataxia, hunched posture, lethargy, decreased respiratory rate and tremors on Days 18 and 19. Increased salivation was evident in surviving animals of either sex treated with 150/100 mg/kg bw/day and to a lesser extent in animals of either sex treated with 50 mg/kg bw/day throughout the treatment period. An isolated incident was also evident in one male treated with 10 mg/kg bw/day on Day 37. Animals of either sex treated with 150/100 and 50 mg/kg bw/day showed a reduction in body weight gain during the first week of treatment. Actual body weight losses were evident in the majority of females treated with 150/100 mg/kg bw/day. Recovery was evident in females treated with 150/100 mg/kg bw/day and in animals of either sex treated with 50 mg/kg bw/day thereafter, however, males treated with 150/100 mg/kg bw/day continued to show a reduction in body weight gain during Weeks 2 and 3 and overall gain for these males was below controls. No such effects were detected in animals of either sex treated with 10 mg/kg bw/day. Animals of either sex treated with 150/100 mg/kg bw/day showed a reduction in food consumption and food conversion efficiency during the first week of treatment. Males from this treatment group continued to show a reduction in food consumption during Week 2. Overall food consumption for animals of either sex treated with 150/100 mg/kg bw/day was lower than controls. No such effects were detected in animals of either sex treated with 50 or 10 mg/kg bw/day. There were no treatment-related effects on measured behavioral parameters, functional performance or sensory reactivity. Ophthalmoscopic examination of animals of both sexes from the control and 150/100 mg/kg bw/day dose groups during Week 12 of the treatment period did not indicate any treatment related differences. There were no treatment-related effects on examined hematological, clinical chemistry and urinalysis parameters. There were no treatment-related abnormalities noted at necropsy, no effects on organ weights and no microscopic abnormalities were detected. No adverse effects on sperm concentration, motility, progressive motility, morphology or homogeneity resistant spermatid counts were observed in treated males when compared to controls. Treatment with the test item resulted in the death of two animals treated with 150 mg/kg bw/day, clinical signs of toxicity and reduced body weight gains and food consumption at the high dosage group. No adverse effects were evident at 50 or 10 mg/kg bw/day. The clinical signs of toxicity and reduced body weight gain/food consumption was considered to be the result of the administration of the higher dose level (150 mg/kg bw/day) and once the dose level had been reduced, recovery was evident. For these reasons, 100 mg/kg bw/day was regarded as the NOAEL for animals of either sex.</t>
  </si>
  <si>
    <t>Unknown, 2016. Available from ECHA at https://echa.europa.eu/da/registration-dossier/-/registered-dossier/13521/7/6/2</t>
  </si>
  <si>
    <t>104-51-8</t>
  </si>
  <si>
    <t>Butylbenzene</t>
  </si>
  <si>
    <t>N-Butylbenzene; 1-Phenylbutane; Benzene, butyl-</t>
  </si>
  <si>
    <t>CCCCC1=CC=CC=C1</t>
  </si>
  <si>
    <t>1N,2N,3N,4N,6N,7N,9N,10N,23N,29Y,33N,34N,35aY,38N,39N,40N41N,42N,43N,44N,45N,28N</t>
  </si>
  <si>
    <t xml:space="preserve">0, 30, 100, or 300 mg/kg bw/day. The F0 male parental animals underwent dosing for approximately 16 weeks, including 10 weeks before mating, the mating period (14 days at a maximum until completion of copulation), and later periods until one day prior to autopsy. The dosing period for F0 female parental animals was about 14-16 weeks, including 10 weeks before mating, the mating period, the gestation period, and the period until day 21 after delivery. The dosing period in the F1 male parental animals was about 18 weeks, including 10 weeks before mating, through the mating period (14 days at a maximum until completion of copulation), and the period until one day prior to autopsy. The dosing period in the F1 female parental animals was about 19-21 weeks, including 10 weeks before mating, the mating period, the gestation period, and the period until day 21 after delivery. </t>
  </si>
  <si>
    <t xml:space="preserve">As a clinical sign, salivation was found immediately after compound administration to the F0 and F1 male and female parental animals receiving 100 or 300 mg/kg bw/day. This was considered due to direct effects of the bitter taste stimulus of the test solution and proved temporary. Body weight changes were also noted in the F0 and F1 parental animals. At 300 mg/kg bw/day, body weight gain tended to be inhibited during the nursing period, then persisting throughout the entire study period. In F1 female parental animals, body weight gains at 300 mg/kg bw/day on PNDs 0-21 was significantly high; however, this change was considered to be due to low body weight on GD 0. No dose-related effect on food consumption was noted. Regarding indices related to mating and fertility in the F0 generation, the animals receiving 300 mg/kg bw/day showed a tendency for lower numbers of implantations and prolonged estrous interval. The latter was also noted at 100 mg/kg bw/day. In the F1 parental animals, a low reproductive performance was found in all the F1 animal groups including the control group. These results were also lower than the background data. Histopathological examination of the genital organs and stage analysis of the testes in controls, and in un-copulating as well as copulating infertile males, was conducted. The results of sperm examination and hormone measurement were also analyzed and demonstrated no differences between the normal cases and the non-copulating or copulating infertile cases, and no factors affecting the conception ability were found. No changes associated with administration of the substance were found with regard to gestation period, gestation index, the sperm count, sperm motility, the rate of morphologically abnormal sperm, or sexual maturity of the F0 and/or F1 parental animals in any dose group. There were significantly elevated relative and absolute weights of the liver and kidneys in both males and females. Higher liver weights were found in the females receiving 30 mg/kg bw/day or above and in the males receiving 100 mg/kg bw/day or above in the F0 parental animals, but only in the 300 mg/kg bw/day F1 male and female parental animals. This change was atrributable to hyperplasia of the smooth endoplasmic reticulum accompanying induction of drug-metabolic enzymes. Higher weights of the kidneys were observed in the F0 male and female parental animals receiving 300 mg/kg bw/day, in the F1 male parental animals receiving 100 mg/kg bw/day or above, and in the F1 females receiving 300 mg/kg bw/dy. In addition, the absolute and relative weights of the adrenal glands in the F0 and F1 females were elevated or tended to be increased. At autopsy of the F0 and F1 parental animals, only spontaneous gross changes were seen and there were no lesions associated with n-BB administration. However, histopathological changes were noted. In the liver, centrilobular hepatocytic hypertrophy was found in the F0 and F1 male parental animals receiving 300 mg/kg bw/day. Deposition of fat droplets in hepatocytes was found at a high rate in all the F0 male parental animals including the controls, and in the F1 male parental animals of the control and 300 mg/kg bw/day groups. The deposition was also observed in the control groups and the incidence decreased with the dose. In the kidneys, deposition of hyaline droplets in the proximal tubules was recognized in the F0 male parental animals receiving 100 mg/kg bw/day or above and the F1 male parental animals receiving 30 mg/kg bw/day or above. In the F0 male parental animals receiving 300 mg/kg bw/day or above and the F1 male parental animals receiving 100 mg/kg bw/day or above, the incidence was increased significantly in comparison with the control group and basophilic tubules were also observed. These changes were not observed in females and the toxicological significance can be considered limited, since the deposition of hyaline droplets was inferred due to alpha2u-globulin, a protein specific to male rats. In F0 and F1 female parental animals of all groups, including the controls, appearance of mucous cells in the vagina and cysts in the uterine cervical part was confirmed; however, the change was considered incidental since there was no difference in the incidence or degree. No clincal signs or mortality was noted in any groups of F1 or F2 offspring. Significant inhibition of the body weight gain was found on PND 14 in the F2 offspring receiving 100 mg/kg bw/day, but no other variation was evident. In the 300 mg/kg bw/day group of the F0 parental animals, the number in a litter and viability tended to be lower and the number of live offspring was significantly decreased. The low number of the live offspring was considered to be secondary to the low number of implantations in the parental animals. In the F1 parental animals, this was not observed. In addition, no changes associated with n-BB were found for the sex ratio, viability on PND 4 and weaning index in the F1 and F2 offspring, and the angiogenital distance and the results of reflex response tests in the F1 offspring in any group. In the F1 male and female offspring and F2 female offspring receiving 300 mg/kg bw/day, the absolute and relative weights of the thymus were significantly elevated or tended to be increased as compared with those of the control groups. Therefore, from the findings when n-BB was administered over two successive generations to rats, the NOEL for parental animals is concluded to be less than 30 mg/kg bw/day since the liver weights were increased at doses of 30 mg/kg bw/day and above. The NOAEL in the parental animals was estimated to be 30 mg/kg bw/day based on the increase in kidney weight and histopathological changes in the kidneys at 100 mg/kg bw/day and above. On the other hand, the NOEL and NOAEL for fertility in F0 parental animals were both estimated to be 300 mg/kg bw/day for males and females. Judging from the results for effects in the F1 parental animals, it is concluded that n-BB is unlikely to cause serious reproductive toxicity. The NOEL and NOAEL for development and growth of offspring are both estimated to be 100 mg/kg bw/day since an increase in thymus weights were observed at 300 mg/kg bw/day in both F1 and F2 offspring. EPA: The LOAEL for parental animals is identified as 300 mg/kg-day based on hepatocellular hypertrophy, and increases in liver, kidney, and adrenal weights. The NOAEL is considered to be 100 mg/kg bw/day. For F1 and F2 offspring, a LOAEL of 300 mg/kg-day based on the increased thymus weight in F2 females is identified. The NOAEL is 100 mg/kg-day. </t>
  </si>
  <si>
    <t>Izumi et al., 2005</t>
  </si>
  <si>
    <t>Izumi, H., Kimura, E., Ota, T., &amp; Shimazu, S. (2005). A two-generation reproductive toxicity study of n-butylbenzene in rats. The Journal of Toxicological Sciences, 30(Special), S21-38. Also available from EPA (2010) Provisional Peer-Reviewed Toxicity Values for  n-Butylbenzene (CASRN 104-51-8) at https://cfpub.epa.gov/ncea/pprtv/documents/Butylbenzenen.pdf</t>
  </si>
  <si>
    <t>102-09-0</t>
  </si>
  <si>
    <t>Diphenyl carbonate</t>
  </si>
  <si>
    <t>Carbonic acid, diphenyl este</t>
  </si>
  <si>
    <t>C1=CC=C(C=C1)OC(=O)OC2=CC=CC=C2</t>
  </si>
  <si>
    <t>1N,2N,3N,4N,6N,7N,9N,10N,23N,29Y,33N,34bY. Phenol:1N,2N,3N,4N,6N,7N,9N,10N,23N,29Y,33N,34N,35aY,38N,39N,40N,41N,42N,43N,44N,45N,28N(Class II)</t>
  </si>
  <si>
    <t>0, 2, 10, 50, or 200 mg/kg bw/day</t>
  </si>
  <si>
    <t>Ovary and adrenal gland</t>
  </si>
  <si>
    <t>Bayer HealthCare, 2003</t>
  </si>
  <si>
    <t>Bayer AG (2003). Diphenylcarbonate (DPC) One-generation study in Wistar rats (Administration in the diet). Eiben R and Hartmann E. Report No. AT00196. Jan 13, 2003. Available from OECD SIDS (2004). Diphenyl carbonate at https://hpvchemicals.oecd.org/ui/SIDS_Details.aspx?id=f9c2e9fb-bea9-4750-a4b2-7e6e47d33421 and from ECHA at https://echa.europa.eu/registration-dossier/-/registered-dossier/15019/7/6/2</t>
  </si>
  <si>
    <t>10595-49-0</t>
  </si>
  <si>
    <t>1-Propanaminium, N,N,N-trimethyl-3-[(1-oxododecyl)amino]-, methyl sulfate (1:1)</t>
  </si>
  <si>
    <t>1-Propanaminium, N,N,N-trimethyl-3-[(1-oxododecyl)amino]-, methyl sulfate; 3-(dodecanoylamino)propyl-trimethylazanium;methyl sulfate; (3-lauramidopropyl)trimethylammonium methyl sulfate</t>
  </si>
  <si>
    <t>C19H42N2O5S</t>
  </si>
  <si>
    <t>COS([O-])(=O)=O.CCCCCCCCCCCC(=O)NCCC[N+](C)(C)C</t>
  </si>
  <si>
    <t xml:space="preserve">0, 750, 1500, or 3000 ppm. The dose level of 3000 ppm was calculated to be approximately equal to 279 mg/kg for males and 293 mg/kg for females. Other dose level equivalents were not listed. </t>
  </si>
  <si>
    <t xml:space="preserve">There were no treatment related effects following dietary dosing of the substance for 90 days to rats. Therefore, the NOEL is 3000 ppm, calculated to be approximately equivalent to 279 mg/kg for males and 293 mg/kg for females. </t>
  </si>
  <si>
    <t>Unknown, 1970</t>
  </si>
  <si>
    <t>Unknown, 1970. Available from ECHA at https://echa.europa.eu/mt/registration-dossier/-/registered-dossier/11800/7/6/2</t>
  </si>
  <si>
    <t>92-88-6</t>
  </si>
  <si>
    <t>4,4'-Biphenyldiol</t>
  </si>
  <si>
    <t>4,4'-Dihydroxybiphenyl; 4,4'-Biphenol; Biphenyl-4,4'-diol; 4-(4-hydroxyphenyl)phenol</t>
  </si>
  <si>
    <t>C12H10O2</t>
  </si>
  <si>
    <t>OC1=CC=C(C=C1)C1=CC=C(O)C=C1</t>
  </si>
  <si>
    <t>Wistar [Crl: WI (Han)]</t>
  </si>
  <si>
    <t>0, 30, 125, or 500 mg/kg bw/day</t>
  </si>
  <si>
    <t xml:space="preserve">There were no test-item related clinical signs and there were no test item-related changes in ophthalmology and food consumption. A lower mean body weight gain was noted in males and females at 500 mg/kg/day; however, the finding was considered non adverse in view of the low magnitude of variations. There were no test item-related effects on estrus cycles, sperm analysis and functional test (with the exception of decreased in grip strength without impact on motor activity). The effect on motor activity was considered non adverse. There were test item-related effects on hematology parameters at the end of the dosing period in females given 500 mg/kg/day only, consisting of increased mean total white blood cell and neutrophils and increased mean fibrinogen, correlated with retrograde nephropathy and interstitial inflammatory cell infiltration. There were test item-related effects on clinical chemistry parameters at the end of the dosing period, consisting of lower mean cholesterol concentration in males from 30 mg/kg/day without histopathological correlate, increased inorganic phosphorus in males and females at 500 mg/kg/day and increased calcium, urea, triglycerides, total protein and globulin in females at 500 mg/kg/day. The increases in electrolytes, urea, protein and globulin concentrations, mostly seen in females at 500 mg/kg/day, correlated with histopathological findings in kidneys. There were test item-related effects on urine parameters at the end of the dosing period, limited to a decrease in pH noted in females at 125 mg/kg/day and in both sexes at 500 mg/kg/day, increased ketone in males at 500 mg/kg/day, and increased specific gravity, turbidity and crystals content in females at 500 mg/kg/day. At the histopathological examination, treatment-related retrograde nephropathy and tubular casts were observed in the kidneys in most females (minimal to marked) and in a few males (minimal) treated at 500 mg/kg/day. In females, these renal changes were considered adverse in view of their severity and correlated with the enlarged appearance and/or pale foci noted macroscopically in several females. There were no test item-related effects on reproductive organs. The NOAEL was considered to be 125 mg/kg/day. </t>
  </si>
  <si>
    <t>Unknown, 2018. Available from ECHA at https://echa.europa.eu/da/registration-dossier/-/registered-dossier/15910/7/6/2/?documentUUID=97b80a37-c772-4eaf-8699-2e32cc6f43d4</t>
  </si>
  <si>
    <t>958660-02-1</t>
  </si>
  <si>
    <t>Cyclopropanecarboxylic acid (2-isopropyl-5-methyl-cyclohexyl)-amide, (1S,2S,5R)-</t>
  </si>
  <si>
    <t>N-[(1S,2S,5R)-5-methyl-2-propan-2-ylcyclohexyl]cyclopropanecarboxamide</t>
  </si>
  <si>
    <t>C14H25NO</t>
  </si>
  <si>
    <t>CC1CCC(C(C1)NC(=O)C2CC2)C(C)C</t>
  </si>
  <si>
    <t>Sprague-Dawley [Crl:CD(SD) IGS]</t>
  </si>
  <si>
    <t>Target dose levels: 0, 40, 150, or 375 mg/kg bw/day. Actual dose levels: 0, 39.2, 147.2, or 367.0 mg/kg bw/day for males and 0, 39.6, 147.0, or 370.7 mg/kg bw/day for females</t>
  </si>
  <si>
    <t>There were no mortalities during the study and no clinical observations attributable to cyclopropanecarboxylic acid (2-isopropyl-5-methyl-cyclohexyl)-amide administration. There were no changes in body weight, body weight gain, food consumption, or food efficiency in male rats attributable to the administration of the test substance. At the highest test dose, female rats had decreases in terminal body weight (10 %) and body weight gain throughout the test (30% decrease in mean daily body weight gain over the entire study duration), that were concurrent with decreases in food consumption (ca. 10 % throughout the test) and food efficiency (20 % over the duration of the study) that are considered a dose-dependent effect of test substance administration. Similar effects on female body weights, body weight gain, food consumption and food efficiency were observed at the mid-dose, but to a less degree (- 7 %, - 22 %, -9 % and -16 %; same sequence as for the high dose females). Except for the decreased food consumption, the deviations from the control values in the high dose female group were statistically significant at the end of the study. For the mid dose group statistically significantly reduced mean daily food consumption was observed during some but not all study weeks and at the end of the study, none of the parameters discussed here showed statistical significance in the mid-dose group. Statistically significant differences in clinical chemistry parameters were measured on day 83 in treated male and female rats compared to the control groups. However, the changes were generally small in magnitude and within the range of historical control values. Based on histological findings in the liver (hypertrophy, but no morphological evidence of hepatocellular damage), these changes considered non-adverse. Liver weight and liver-to-body/brain weight ratio increases were observed in male and female rats administered the highest dietary dose. All other changes were incidental and within the range of historical control values. Test substance-related, dose-dependent microscopic findings occurred in the liver of males and females administered the two highest dietary doses, characterized by minimal or slight hepatocellular hypertrophy, which appeared as enlargement of the centrilobular hepatocytes. This finding was present in 8/10 males and females (M: 5 minimal, 3 slight, F: 8 minimal) at the highest test substance dose, and 4/10 mid-dose males and females (M: 2 slight, 2 minimal; F: 4 minimal), with no occurrences at the lowest dietary dose administered or in control animals. There was no morphological evidence of hepatocellular damage. All remaining microscopic findings were not test substance-related and most were typical for the age and strain of rats used in this study. The Panel considered that in absence of any other histopathological change in the liver and in absence of changes in clinical chemistry parameters, indicative for liver damage, the occurrence of slight to minimal centrilobular hypertrophy and the increases in liver weight are not adverse. However, the statistically significant decreases in body weight gain and terminal body weights in the high dose female group are of concern, especially since they are connected to a statistically significant decrease in food efficiency, which indicates a change in physiology. Therefore, the EFSA Panel decided that based on the body weight observation in the females of the high dose group, the NOAEL from this study is at the mid dose of 147 mg/kg bw/day.</t>
  </si>
  <si>
    <t>Koetzner, 2013</t>
  </si>
  <si>
    <t>Koetzner L, 2013a. Cyclopropanecarboxylic acid (2-isopropyl-5-methyl-cyclohexyl)-amide: a 90-day dietary study in rats. Product Safety Labs. Study no. 35939. December 2, 2013. Unpublished report submitted by EFSA to FLAVIS Secretariat. Available from Scientific Opinion on Flavouring Group Evaluation 300, Revision 1 (FGE.300Rev1): One cyclo-aliphatic amide from chemical group 33. EFSA Journal 2014;12(11):3887. https://efsa.onlinelibrary.wiley.com/doi/pdf/10.2903/j.efsa.2014.3887</t>
  </si>
  <si>
    <t>34396-03-7</t>
  </si>
  <si>
    <t>Silane, trimethoxy(2,4,4-trimethylpentyl)-</t>
  </si>
  <si>
    <t>Trimethoxy(2,4,4-trimethylpentyl)silane; Isooctyl trimethoxysilane; (2,4,4-Trimethylpentyl)trimethoxysilane</t>
  </si>
  <si>
    <t>C11H26O3Si</t>
  </si>
  <si>
    <t>CO[Si](CC(C)CC(C)(C)C)(OC)OC</t>
  </si>
  <si>
    <t>Wistar Han</t>
  </si>
  <si>
    <t>0, 20, 50, or 150 mg/kg bw/day for 90 days, followed by a 28 day post-exposure evaluation for control and high dose groups</t>
  </si>
  <si>
    <t xml:space="preserve">No toxicologically relevant clinical signs were observed during the dosing or recovery periods. No mortality occurred during the study period. Body weights and body weight gain were considered to have been unaffected by treatment with the test item. No toxicologically relevant changes in food consumption were recorded during the dosing and the recovery period. No ophthalmology findings were noted that were considered to be related to treatment with the test item. Hematological parameters were considered not to have been affected by treatment with the test item. No test item-related changes were noted in clinical biochemistry parameters in males up to 150 mg/kg bw/day. In females at 150 mg/kg bw/day, a slight increase in total protein (TPROT), albumin (ALB) and calcium (CA) concentration was observed at the end of the dosing period (1.06x, 1.06x and 1.07x of control, respectively) which normalized at the end of the recovery period. Variable, not statistically significant, results were observed in the thyroid stimulating hormone (TSH) concentrations, without a clear pattern. Lower TSH values were observed in males dosed at 20 mg/kg bw/day (0.59x of control), while TSH in males dosed at 50 and 150 mg/kg bw/day were comparable to control values (0.9x and 0.83x of control, respectively). Lower TSH concentrations were observed in females dosed at 20, 50 and 150 mg/kg bw/day (0.75x, 0.72x and 0.75x of control, respectively). At the end of the recovery period, TSH concentration was slightly higher in males at 150 mg/kg bw/day (1.10x compared to control), while TSH concentration in females at 150 mg/kg bw/day was considerably lower (0.54x of control). These differences in TSH parameters were considered not test item-related based on the absence of a dose response, general overlap of individual values with the range of control values, and/or were of a magnitude of change commonly observed in rats under similar study conditions. Hearing ability, pupillary reflex and static righting reflex were normal in all examined animals during the dosing and recovery period. Males at 150 mg/kg bw/day showed a lower mean grip strength of the foreleg compared to the control at the end of the dosing period, which was not present at the end of the recovery period. In females, no effect on grip strength was observed during the dosing period. At the end of recovery, females at 150 mg/kg bw/day showed a lower mean grip strength of the hindleg compared to the control. As these effects were not observed at the end of dosing period for females at 150 mg/kg bw/day and/or remained within the range of historical control data, these findings were considered unrelated to the treatment with the test item. Motor activity was considered similar between control and high dose animals. There were no test item-related alterations in organ weights. There were no test item-related gross observations. All of the recorded macroscopic findings were within the range of background gross observations encountered in rats of this age and strain. Test item-related microscopic findings were noted in the urinary bladder of the 50 and/or 150 mg/kg bw/day group males and females. Diffuse hyperplasia of the urothelium of the urinary bladder was noted in 2/10 females of the 50 mg/kg bw/day group (minimal) and in 10/10 males and 9/10 females of the 150 mg/kg bw/day group (up to mild). In general, the hyperplastic cells formed a uniform linear thickening (simple growth pattern) and was seen without cellular atypia. In a single male at 150 mg/kg day/day, the hyperplasia was accompanied by minimal submucosal infiltrate. In 2 and 1 females at 150 mg/kg bw/day the hyperplasia was accompanied by minimal mucosal lymphocytic infiltrate and mild submucosal (follicular) lymphocytic infiltrate, respectively. After a 28-day treatment free period, the urothelial hyperplasia was present at a minimal degree in 3/4 males and 3/5 females of the 150 mg/kg bw/day group. There was no evidence for lymphocytic (sub)mucosal infiltrates. This was interpreted as partial recovery. Overall, this change was considered non-adverse. Therefore, the systemic NOAEL was determined to be 150 mg/kg bw/day in the absence of toxicologically significant, adverse findings. </t>
  </si>
  <si>
    <t>Unknown, 2021. Available from ECHA at https://echa.europa.eu/registration-dossier/-/registered-dossier/11379/7/6/2/?documentUUID=001e1e3f-a7a5-4526-84b9-88563c6dd64d</t>
  </si>
  <si>
    <t>3006-86-8</t>
  </si>
  <si>
    <t>1,1-Bis(tert-butylperoxy)cyclohexane</t>
  </si>
  <si>
    <t>1,1-Di(tert-butylperoxy)cyclohexane; Cyclohexylidenebis(tert-butyl) peroxide</t>
  </si>
  <si>
    <t>C14H28O4</t>
  </si>
  <si>
    <t>CC(C)(C)OOC1(CCCCC1)OOC(C)(C)C</t>
  </si>
  <si>
    <t>Wistar [Hsd.Han:Wist]</t>
  </si>
  <si>
    <t>0, 40, 150, or 450 mg/kg bw/day daily for 90 or 91 days followed by a 28-day recovery period</t>
  </si>
  <si>
    <t>Dose related elevation of the protein, ketone and leucocytes content of the urine was observed in male animals at 450 and 150 mg/kg bw/day at termination of the treatment. The change in protein content of the urine was not fully reversible because slightly elevated levels were also detected at the end of the recovery period in male animals at 450 mg/kg bw/day. A test item related elevation was detected on the kidney weights in male animals at 450 mg/kg bw/day in accordance with histopathological observations. Histopathology examinations revealed hyaline-like droplets in the epithelial cells of some proximal convoluted tubules in the kidneys of male animals at 450 mg/kg bw/day. These findings were not seen in the kidneys of male animals in the middle dose group as well as in high dose female animals. Hyaline droplet nephropathy was not associated with interference to α2μ-globulin according to the results of the immunohistochemistry investigation as no increased α2µ-globulin levels in male rats were observed. ECHA: Based on these observations, the NOAEL was determined to be 150 mg/kg bw/day for male and female Hsd.Han:Wistar rats. EPA NOAEL: 150 mg/kg bw/day.</t>
  </si>
  <si>
    <t xml:space="preserve">Unknown, 2016. Available from ECHA at https://echa.europa.eu/mt/registration-dossier/-/registered-dossier/5875/7/6/2/?documentUUID=380cc03c-2b5e-4506-90b7-b6c0cf082925 and from EPA Chemview at https://chemview.epa.gov/chemview/proxy?filename=8e%2F8EHQ-16-20387_369287.pdf </t>
  </si>
  <si>
    <t>35435-21-3</t>
  </si>
  <si>
    <t>Silane, triethoxy(2,4,4-trimethylpentyl)-</t>
  </si>
  <si>
    <t>Triethoxy(2,4,4-trimethylpentyl)silane; Isoctyltriethoxysilane</t>
  </si>
  <si>
    <t>C14H32O3Si</t>
  </si>
  <si>
    <t>CCO[Si](CC(C)CC(C)(C)C)(OCC)OCC</t>
  </si>
  <si>
    <t>0, 15, 50, or 150 mg/kg bw/day</t>
  </si>
  <si>
    <t xml:space="preserve">No test item related clinical findings were observed in this study. The clinical findings were either rare incidental findings or were observed in similar frequency also in control animals. The effects are not considered to be adverse. No mortality occurred in the control or any of the dose groups during the treatment period of this study. The body weight development of all groups was within the expected range of variation with no test item related effects. In accordance with the body weight development, no effects on food consumption were recorded. No influence on any of the analyzed parameters of hematology and blood coagulation independent of the gender of the animals was observed at the end of the treatment and after the recovery period. All clinical biochemistry parameters analyzed at the end of the treatment and recovery phase did not indicate toxicologically relevant findings which are related to the test item. Abnormalities observed in urinalysis were incidental findings and are not assumed to be toxicologically relevant; therefore, the test item is assumed to show no effects on parameters of urinalysis. Changes in organ weights were either related to female cycle, rare single cases or within normal range of variation with no toxicological relevance. The recorded pathological changes were either isolated findings, were observed in control animals or were related to female cycle and are therefore considered to be normal background alterations. Lastly, histopathologically adaptive and therefore non-adverse urothelial hyperplasia with minor degree was found in the urinary bladder of males and females receiving 50 mg/kg/day and 150 mg/kg/day. A systemic NOAEL of 150 mg/kg bw/day was concluded based on no treatment-related effects in any of the test animals. </t>
  </si>
  <si>
    <t>Unknown, 2015. Available from ECHA at https://echa.europa.eu/registration-dossier/-/registered-dossier/16000/7/6/2</t>
  </si>
  <si>
    <t>28348-53-0</t>
  </si>
  <si>
    <t>Cumene sulfonate, Na</t>
  </si>
  <si>
    <t>CC(C)(c1ccccc1)S(=O)(=O)[O-].[Na+]</t>
  </si>
  <si>
    <t xml:space="preserve">0, 0.005, 0.05, or 0.5%. Mean administered doses were 0, 2.6, 26 and 270 mg/kg bw for males and 0, 3.6, 36 and 375 mg/kg bw for females.  Taking into account the content of active ingredient, 42.3%, these doses equate to 1.1, 11 and 114 mg a.i./kg bw and 1.5, 15 ad 159 mg a.i./kg bw, respectively. </t>
  </si>
  <si>
    <t xml:space="preserve">No treatment related effects were observed in males at up to the highest dose (114 mg a.i./kg bw).  The only effect observed was an 11.7% decrease in body weight gain in females at the highest dose (159 mg a.i./kg bw). The study report stated that this decrease in body weight gain was within the established ranges for animals of this species and age and was therefore not considered an adverse effect by the authors.  The feed efficiency of the high dose females was statistically higher than the controls. The decrease in body weight gain of the high dose females was not associated with any histopathologic or other effects. In light of the palatability issues seen in the previously discussed study, this slight decrease in body weight gain may be explained as a palatability effect  Also, the intervals between the dose levels in this study are large (factor of 10), while OECD 408 prefers 2-4 fold intervals and prefers an additional group if the factors are &gt; 6-10.  A NOAEL for sodium cumene sulfonate is therefore &gt;114 mg a.i./kg bw for males and &gt;159 mg a.i./kg bw in females if the slight decrease in body weight gain is not considered toxicologically significant. </t>
  </si>
  <si>
    <t>Procter &amp; Gamble Company, 1968</t>
  </si>
  <si>
    <t>Procter &amp; Gamble Company. 91-Day rat feeding study. v2781-1. 1968. Available at https://www.heraproject.com/files/24-F-HERA%20Hydrotropes%20Sept%202005.pdf and from ECHA at https://echa.europa.eu/registration-dossier/-/registered-dossier/22582/7/6/2 and from OECD (2005). Hydrotropes at https://hpvchemicals.oecd.org/UI/handler.axd?id=a240448f-ba01-4b39-99b4-05354fa9d4b4</t>
  </si>
  <si>
    <t>77-99-6</t>
  </si>
  <si>
    <t>2-Ethyl-2-(hydroxymethyl)-1,3-propanediol</t>
  </si>
  <si>
    <t>Trimethylolpropane; 2-ethyl-2-(hydroxymethyl)propane-1,3-diol; Ethriol</t>
  </si>
  <si>
    <t>CCC(CO)(CO)CO</t>
  </si>
  <si>
    <t>0, 0.03, 0.1, 0.3, or 1% equal to intakes of 0, 20, 67, 200, or 667 mg/kg bw/day</t>
  </si>
  <si>
    <t xml:space="preserve">There was a decreased activity of SGPT and of serum alkaline phosphatase in males only at the 0.3% dose level and in both sexes at the dose level of 1%. Hematology revealed a slight decrease in hemoglobin contents and a decreased number of red blood cells in the females of 1% dose group. Cell fragmentation was seen in the blood smears (normoblasts and white blood cell fragments) in the animals receiving 1% dose level. Average relative weights of the liver, spleen, and kidney were increased. The spleen was enlarged and there was an increase in red pulp in the spleen observed at the exposure to 1% in the diet. In the liver, at 1% in the diet, treatment related changes included pigmented Kupffer cells in females and sinusoids containing normoblasts and an increased number of small lymphocytes. The dose at which no substance related effects were observed was 0.1% in the diet, equal to 67 mg/kg bw/day. Walinder, 1994: Biochemical analysis of blood revealed a significant decrease of hepatic enzymes (SGPT and SAP) at a dosage level of 200 mg/kg/day and above for male rats. Corresponding changes were also seen in female rats at a dosage level of 667 mg/kg/day. SGOT levels remained unchanged. After the administration of hepatotoxic substances, there is usually an increase of liver enzymes in blood (e.g., SGPT and SGOT); therefore, no safe conclusions can be based on these results. At a dose of 667 mg/kg/day, there was a significant increase in the relative weight of the liver, kidneys, spleen, thyroid (female), adrenals (male), ovary, and brain (female) when compared with a nonexposed control group. There was no significant difference in terminal body weights between the various groups, including controls. Morphological changes of liver and spleen were observed. Lymphocyte infiltration and normoblasts were observed in the sinusoids of the liver at the highest dosage level (667 mg/kg). In female rats, there were enlarged Kuppfer cells containing pigment granules at the highest dose level. Treatment-related changes in the spleen were also reported (hyperplasia of phagocytically active reticuloendothelial cells). The NOEL was considered to be 67 mg/kg/day for males and 200 mg/kg/day for females. The LOEL was 200 mg/kg/day for males and 667 mg/kg/day for females. ECHA: Treatment with Trimethylolpropane resulted in distinct ill effects only at the highest feeding level. The abnormalities consisted of slightly decreased hemoglobin levels and red blood cell counts and the presence of serum enzymes SGPT and SAP, increased relative weights of the kidneys, the liver and the spleen and microscopical changes in the liver and the spleen. At lower feeding levels, no treatment related abnormalities were observed with respect to hematology, organ weights and histopathology. At the 0.3% level, the only significant differences to the controls consisted of slightly lower activities of SGPT and SAP; these phenomena did not occur at lower levels. On the basis of the present results, the NOAEL of trimethylolpropane is conservatively placed at 0.1% in the diet of rats for three months which is equivalent with 67 mg/kg bw/day. FDA: Based on the increased hepatic enzymes at 0.3% in males, the NOAEL is considered to be 0.1%, equal to 67 mg/kg bw/day. The NOAEL for females is 0.3%, equal to 200 mg/kg bw/day. Adverse effects were noted at 1% only in females. </t>
  </si>
  <si>
    <t>de Knecht-van Eckelen et al., 1969</t>
  </si>
  <si>
    <t>de Knecht-van Eckelen, A. M. et al. Centraal Instituut voor Voldingsonderzoek, Report, R2948, (1969). Available from OECD (1993) SIDS Risk Assessment for Trimethylolpropane at https://hpvchemicals.oecd.org/UI/handler.axd?id=de13b3bd-c78c-4924-a717-6ca9962075fc Also available from Walinder, R. (1994). 2-Ethyl-2-hydroxymethyl-1, 3-propanediol. and ECHA at https://echa.europa.eu/da/registration-dossier/-/registered-dossier/15407/7/6/2</t>
  </si>
  <si>
    <t>32289-58-0</t>
  </si>
  <si>
    <t xml:space="preserve">Polihexanide </t>
  </si>
  <si>
    <t>N'-[6-[(N'-methylcarbamimidoyl)amino]hexyl]ethanimidamide; Poly (hexamethylene biguanide) hydrochloride; Poly(iminocarbonimidoyliminocarbonimidoylimino-1,6-hexanediyl) hydrochloride; N-(3,12,14-Triimino-2,4,11,13,15-pentaazahenicosan-21-yl)ethanimidamide hydrochloride (1:1; PHMB</t>
  </si>
  <si>
    <t xml:space="preserve">(C8H17N5)n•xHCl </t>
  </si>
  <si>
    <t>CCCNC(NC(NCCC)=N)=N.Cl</t>
  </si>
  <si>
    <t xml:space="preserve">1N,2N,3g(xi)Y </t>
  </si>
  <si>
    <t xml:space="preserve">Alpk:APfSD
Wistar </t>
  </si>
  <si>
    <t>0, 200, 600, or 2000 ppm, equal to 0, 12.1, 36.3, or 126.1 mg/kg bw/day in males and 14.9, 45.3, or 162.3 mg/kg bw/day in females</t>
  </si>
  <si>
    <t xml:space="preserve">EPA 2003: At the high dose (2000 ppm), survival was decreased in females by 25% vs. controls. Body weights were significantly reduced by 5-8% in high-dose females throughout the study. In high-dose males, body weights were significantly reduced vs. controls through week 79. Food utilization (g growth/100 g feed) for the first 12 weeks decreased significantly vs. controls, 97-8% in both sexes at 2000 ppm. The liver was the target organ in males and females. Plasma alkaline phosphatase activity was elevated significantly over controls 843-74% in females from the main study dosed at 2000 ppm; in 2000 ppm males, the enzyme was significantly increased by 36 and 27% at weeks 14 and 27. In females at 2000 ppm, absolute liver weight was reduced significantly by 11%. In 2000 ppm males, microscopic observations of liver hepatocyte fat and spongiosis were 844 and 22% over controls. Corresponding increases in these lesions were not seen in females. There were no corroborating gross pathology findings of the liver abnormalities. For chronic toxicity, the LOAEL for PHMB is 2000 ppm, equal to 126.1 and 162.3 mg/kg/day for males and females, respectively, and the NOAEL is 600 ppm, equal to 36.3 and 45.3 mg/kg/day. Under the conditions of this study, PHMB appears to have the potential to induce vascular neoplasms in female rats of this strain. The study pathologist and study peer reviewer determined that there were 3/64 incidences of hemangiosarcoma of the liver in 2000 females. The benign hemangioma was not observed. The increased incidence of the hemangiosarcoma in females gave positive results in trend analyses. A single observation of benign hemangioma was made in each the control and high dose males; no hemangiosarcoma was observed in males. A Pathology Working Group (PWG) was convened to confirm the diagnoses of the vascular neoplasms (MRID 44042801). The PWG determined that there were 2/64 incidences of the hemangioma and 1/64 of the hemangiosarcoma in 2000 ppm females and 2/64 hemangiomas in 2000 ppm males. The PWG concluded that the findings of vascular neoplasms in high dose females were incidental. However, the report of the PWG consensus indicated that no hemangiosarcoma or hemangioma had been observed in female controls in 18 studies with the same strain of rat. Furthermore, there was a significant increase in hemangiosarcomas in both sexes in a mouse oncogenicity study with PHMB. Therefore, it is concluded that PHMB appears to induce hemangiosarcomas of the liver in female Alpk:APfSD rats. Liver hemangiosarcomas are rare in this strain of rat. EC 2014: Based on the findings of this study, a NOAEL of 2000 ppm PHMB in the diet, corresponding to 36 and 45 mg/kg bw/day, was derived for male and female animals, respectively. APVMA 2018: The NOAEL for chronic toxicity and carcinogenicity was 600 ppm (equivalent to 36 mg/kg bw/d), based on decreased bodyweight gain, increased ALP activity and the presence of hemangioma and hemangiosarcoma in the liver at the highest dose of 2000 ppm. CIR 2019: The NOAEL was 600 ppm, equal to 36 mg/kg/day. </t>
  </si>
  <si>
    <t>Horner, 1996; Busey, 1996</t>
  </si>
  <si>
    <t>Horner, S. (1996) Polyhexamethylene Biguanide: Two Year Feeding Study in Rats: Lab Project Number: CTL/P/4663: PR0936. Unpublished study prepared by Zeneca Central Toxicology Lab. 3015 p. Relates to L0000061. MRID 44059301. &amp; Busey, W. (1996) Polyhexamethylene Biguanide (PHMB): Two Year Feeding Study in Rats: Pathology Working Group Peer Review of Proliferative Vascular Lesions in Male and Female Rats: Lab Project Number: PR0936: CTL/C/3172: Y00156/008. Unpublished study prepared by Experimental Pathology Labs., Inc. 67 p. {Relates to L0000061}. MRID 44042801. Available from EPA (2005) Reregistration Eligibility Decision (RED) for PHMB at  https://archive.epa.gov/pesticides/reregistration/web/pdf/phmb_red.pdf (reference only) and EPA (2003) PHMB - 2nd Report of the Hazard Identification Assessment Review Committee at https://www.regulations.gov/document/EPA-HQ-OPP-2004-0305-0036 Also available from European Commission (2014) Scientific Committee on Consumer Safety Opinion on the safety of poly(hexamethylene) biguanide hydrochloride (PHMB) at http://ec.europa.eu/health/scientific_committees/consumer_safety/docs/sccs_o_157.pdf and APVMA (2018) Human Health Risk Assessment of Polihexanide at https://apvma.gov.au/sites/default/files/publication/28861-human_health_risk_assessment_of_polihexanide_1_1_updated_2200118-final_0.pdf and CIR (2019) Safety Assessment of Polyaminopropyl Biguanide (polyhexamethylene biguanide hydrochloride) as Used in Cosmetics at https://www.cir-safety.org/sites/default/files/polyam062019final.pdf</t>
  </si>
  <si>
    <t>142-28-9</t>
  </si>
  <si>
    <t>1,3-Dichloropropane</t>
  </si>
  <si>
    <t>Trimethylene dichloride; Propane, 1,3-dichloro-; 1,3-Dichloro-propane; DCP</t>
  </si>
  <si>
    <t>C3Cl2H6</t>
  </si>
  <si>
    <t>ClCCCCl</t>
  </si>
  <si>
    <t>1N,2N,3N,4N,6N,7aY&amp;7b(iii)Y</t>
  </si>
  <si>
    <t>0, 50, 200, and 800 mg/kg bw/day</t>
  </si>
  <si>
    <t xml:space="preserve">There were no treatment-related deaths. However, one control group female died during the study, and the cause of death was not established. The only clinical observation was urine-stained fur in high-dose females. The difference between high-dose male and control male body mean weight was statistically significant by week 13. There was also a significant decrease in total body weight gain for high-dose males (weeks 0-13). The body weights and body weight gain for all groups of treated females were unremarkable. The food consumption results were comparable in treated and control animals. The results of ophthalmoscopic evaluations did not reveal any treatment-related effects. No differences were noted in the hematology parameters evaluated, except for a significant decrease in eosinophils, which was not considered to be of toxicologic significance. Statistically significant findings in clinical chemistry parameters included increased ALT (high-dose, males), ALP (high-dose, both sexes), total protein (middose, females), albumin (middose, both sexes; high-dose, males), bilirubin (high-dose, males), and calcium (middose, females). Statistically significant decreases were found for sodium (high-dose, males) and BUN (middose and high-dose, females). Urinalysis data revealed significantly decreased urine pH for mid-dose and high-dose males but not females. Gross postmortem evaluations did not reveal any treatment-related lesions. Treatment-related findings for the organ weight results included the terminal body weight for high-dose males, the liver (absolute, low-dose females, both absolute and relative, middose and high-dose both sexes) and kidneys (absolute mid-dose females; both relative and absolute high-dose animals of both sexes). The remaining significant findings were not considered to be related to treatment. Microscopic evaluation of the liver revealed treatment-related changes in high-dose animals of both sexes. Centrilobular hypertrophy was minimal in 6 and slight in 4 males. Among females, this lesion was minimal in 2, slight in 7, and absent in 1 animal. The lesion was characterized by decreased eosinophilia and cytoplasmic enlargement of hepatocytes surrounding the central vein. The degree of extension of enlarged hepatocytes toward periportal areas was the criterion for severity. These findings were not observed in animals in the control or low-dose animals and were observed in 1 middose male. Microscopic evaluation of the kidney revealed minimal evidence of early chronic progressive nephropathy in high-dose animals of both sexes. The finding was slightly more frequent among males (7/10) than females (3/10) and was characterized by multifocal tubular cell regeneration and minimal mononuclear cell infiltration. In a few cases, tubules were slightly dilated and contained proteinaceous casts. Chronic progressive nephropathy is a common finding in this strain of rat and the incidence and severity are expected to be comparable among treated and control animals. Evidence of chronic progressive nephropathy was not observed among control animals. The author did not list a NOEL/NOAEL. However, effects were noted at the mid and high dose levels only. EPA: It is concluded that the low dose of 50 mg/kg-day represents a NOAEL, and the mid-dose of 200 mg/kg-day a LOAEL, for hepatic and renal effects in this study. </t>
  </si>
  <si>
    <t>Terrill et al., 1991</t>
  </si>
  <si>
    <t>Terrill, J. B., Robinson, M., Wolfe, G. W., &amp; Billups, L. H. (1991). The subacute and subchronic oral toxicity of 1, 3-dichloropropane in the rat. Journal of the American College of Toxicology, 10(4), 421-430. Summary is available from EPA Provisional Peer Reviewed Toxicity Values for 1,3-Dichloropropane (2006) at https://hhpprtv.ornl.gov/issue_papers/Dichloropropane13.pdf</t>
  </si>
  <si>
    <t>116020-44-1</t>
  </si>
  <si>
    <t>(trans,​trans)-4-​ethenyl-​4'-​propyl​-1,​1'-​Bicyclohexyl</t>
  </si>
  <si>
    <t>4-Propyl-4'-vinyl-1,1'-bi(cyclohexane); (trans,trans)-4-Propyl-4'-vinyl-1,1'-bi(cyclohexane); 4-Ethenyl-4'-propyl-1,1'-bicylohexyl; 1-ethenyl-4-(4-propylcyclohexyl)cyclohexane</t>
  </si>
  <si>
    <t>C17H30</t>
  </si>
  <si>
    <t>[H][C@@]1(CC[C@H](CCC)CC1)[C@@]1([H])CC[C@@H](CC1)C=C</t>
  </si>
  <si>
    <t>0, 5, 20, or 100 mg/kg bw/day for 90 days. The treatment period was followed by four weeks of recovery.</t>
  </si>
  <si>
    <t>At gross pathology, no treatment-related changes were noted in the organs examined of main kill and recovery rats. Determination of terminal body weights revealed no treatment-related changes in rats of both genders for main kill and recovery rats. For main kill rats, at a dose level of 100 mg/kg test material, determination of organ weights revealed a tendency to increased absolute liver weights (statistically not significant) and a slight increase of relative liver weights in males and an increase of absolute and relative liver weights in females. No clear-cut histomorphological correlate to these weight changes was found in the liver of main kill rats. It was postulated that the increased liver weights were triggered by metabolic activation/adaption of hepatocytes to the test item and the vehicle. At histopathology examination of main kill rats, a multifocal/focal minimal to mild intracytoplasmic vacuolation of hepatocytes was found in some rats of both genders at a dose level of 100, 20 and 5 mg/kg. Males were affected more often than females. Immunohistochemistry for adipophilin showed a prominent positive immunostaining of the membranes surrounding the cytoplasmic vacuoles in hepatocytes. Adipophilin is a component of the surface membrane of lipid droplets (Obert at al., 2007). Enhanced expression of adipophilin is indicative for increased lipid droplet accumulation in the hepatocellular cytoplasm of main kill rats, often named “fatty change”. Most likely, hepatocytes of treated rats developed mid size and large intracytoplasmic vacuoles as consequence of metabolic activation/adaption of hepatocytes (with lipid accumulation) to the test item and the vehicle. At histopathology examination of recovery rats, a nearly full recovery of the liver changes was noted in rats of the high dose group. One male still exhibited a focal minimal intracytoplasmic vacuolation of hepatocytes. The oral administration of 5, 20 or 100 mg/kg of test material for 90 days was considered to be tolerated by the rats, as only minor treatment-related histomorphological liver changes were found in some main kill rats, that were considered non-adverse and rather a sign of metabolic activation/adaption. Moreover, nearly full recovery was shown after 4 weeks without treatment. The NOAEL was considered to be 100 mg/kg bw/day, the highest dose tested. Note: Developmental sudy provides LOAEL, but od much shorter duration: Female Wistar [Crl:WI(Han)] rats were dosed via gavage at 0, 100, 300, or 1,000 mg/kg bw/day from GD 5 to 19. No clinical signs of systemic toxicity or mortality were observed in this study. However, at a dose level of 1000 mg/kg body weight/day, moderately lower body weight gain and food intake were observed resulting in a moderately reduced terminal body weight. Neither uterus, foetus and litter weight nor prenatal and litter data were affected. A tendency towards dose dependently higher incidences of visceral and skeletal foetal abnormalities (variations as well as malformations) was noted. The rare malformation of cardiac hypertrophy occurred in five foetuses (four litters) at 1000 mg/kg body weight/day and dilatation of aortic arch in one foetus at 300 mg/kg body weight/day and in one foetus at 1000 mg/kg body weight/day. Both findings were only observed in male foetuses. As these findings were neither seen in concurrent control animals nor in historical control data, they were assumed to be test item-related. A further rare abnormality affecting the greater vessels was the finding of absent innominate artery in two foetues at 1000 mg/kg body weight/day. Though this is regarded only as a slight carotic branching variation, it might also have been induced by exposure to the test item. At skeletal examination, the malformation of moderately misshapen (short and thick) humerus was seen in three foetuses (three litters) at 300 mg/kg body weight/day and in four foetuses (two litters) at 1000 mg/kg body weight/day. Furthermore, the malformation of fused zygomatic arch(es) was noted at increased severity and incidence at the highest dose level above historical control data which was considered as an effect of the treatment with the test item. Two foetuses of different litters at 1000 mg/kg body weight/day were seen with split single thoracic centrum. As this finding was marginally beyond historical control data, a relation to the treatment with the test item cannot be excluded. Next to these malformations, there were markedly and dose dependently higher incidences of wavy ribs which were marginally beyond historical data at 1000 mg/kg body weight/day. Though wavy ribs are common variations which are considered to be postnatally reversible, they are reported to occur more often in the presence of maternal and/or foetal toxicity, secondary to generalized toxicity or stress. Thus, the NOAEL for maternal toxicity in this study is considered to be 300 mg/kg body weight/day and for foetal toxicity 100 mg/kg body weight/day.</t>
  </si>
  <si>
    <t>Unknown, 2017. Available from ECHA at https://echa.europa.eu/mt/registration-dossier/-/registered-dossier/7219/7/6/2</t>
  </si>
  <si>
    <t>135-37-5</t>
  </si>
  <si>
    <t>Disodium 2-hydroxyethyliminodi(acetate)</t>
  </si>
  <si>
    <t>C6H9NNa2O5</t>
  </si>
  <si>
    <t>[Na+].[Na+].OCCN(CC([O-])=O)CC([O-])=O</t>
  </si>
  <si>
    <t>Sprague-Dawley [Crl:CD(SD) BR]</t>
  </si>
  <si>
    <t>0, 10, 100, or 500 mg/kg bw/day for 13 weeks. Additional animals were used to observe any treatment related changes for 35 days after 13 week treatment period. The test item contained 50.48% of the disodium salt and 41.1%of the 'neutral form' of the compound. These two are toxicologically equivalent. Total 'active' ingredient is 91.58%. Purity (91.58%) adjusted dose levels are: 0, 9.2, 91.6, or 458 mg/kg bw/day.</t>
  </si>
  <si>
    <t xml:space="preserve">One high dose male animal died of multifocal chronic myocarditis during Week 9 and one high dose male died during the treatment free period. Renal tubular vacuolation and basophilia with moderate multifocal cortical mineralization was considered to be the cause of death of the latter animal. There were no treatment-related changes on clinical observations, body weights and body weight changes, food consumption, water consumption, ophthalmic findings, heamotology and clinical chemistry at any dose level tested. However, urinalysis revealed increased levels of zinc and copper in high dose group at the Week 4 and 13 analyses. Levels of urinary iron were also increased in high dose females at the Week 4 analysis. Although the individual values were variable, there were slight effects on zinc and copper levels still apparent after the treatment-free period (19 week). The increased amounts of zinc, iron and copper ions in the urine of the treated animals may be related to the histopathological lesions in kidney. There were slight increases in male mean relative kidney weights in the high dose group at the Week 4 necropsies and Week 13 necropsies, when compared to respective controls. This increase in relative kidney weights of high dose group males may be related to histopathological lesions in kidney. By the end of the treatment free period, this effect was not apparent. Although there were no treatment related macroscopic findings in the Week 4 but at Week 13, high dose males (3 animals) had diminished seminal vesicles and 1 male had enlarged kidneys. The treatment related changes associated with test substance involve the kidney, suggesting kidney as the target organ. Treatment-related microscopic changes characterized by renal tubular vacuolation with a slight increase in the incidence of basophilic tubules were noted in high dose male animals after 13 weeks of treatment. With the exception of one high dose male, which died during the treatment free period (19 week) and had marked tubular vacuolation of the kidneys, no microscopic observations related to treatment were noted after the 4 week interim sacrifice. Further, the minimal to moderate vacuolation appeared reversible as it was not apparent after 4 weeks without treatment. The NOEL was considered to be 100 mg/kg bw/daay, adjusted to 41 mg/kg bw/day, based on reversible pathological lesions of kidney observed in high dose group animals. </t>
  </si>
  <si>
    <t>Unknown, 1987. Available from ECHA at https://echa.europa.eu/mt/registration-dossier/-/registered-dossier/11665/7/6/2</t>
  </si>
  <si>
    <t>1225208-94-5</t>
  </si>
  <si>
    <t>Cefiderocol</t>
  </si>
  <si>
    <t>(6R,7R)-7-[[(2Z)-2-(2-amino-1,3-thiazol-4-yl)-2-(2-carboxypropan-2-yloxyimino)acetyl]amino]-3-[[1-[2-[(2-chloro-3,4-dihydroxybenzoyl)amino]ethyl]pyrrolidin-1-ium-1-yl]methyl]-8-oxo-5-thia-1-azabicyclo[4.2.0]oct-2-ene-2-carboxylate</t>
  </si>
  <si>
    <t>C30H34ClN7O10S2</t>
  </si>
  <si>
    <t>CC(C)(C(=O)O)O/N=C(/C1=CSC(=N1)N)\C(=O)N[C@H]2[C@@H]3N(C2=O)C(=C(CS3)C[N+]4(CCCC4)CCNC(=O)C5=C(C(=C(C=C5)O)O)Cl)C(=O)[O-]</t>
  </si>
  <si>
    <t>1N,2N,3f(ix)(Class IV, ignored), 3g(ii)Y(Class IV (ignored)), and 6b(i)Y(Class II)</t>
  </si>
  <si>
    <t>Cynomolgus</t>
  </si>
  <si>
    <t>0, 100, 300, or 1,000 mg/kg/day</t>
  </si>
  <si>
    <t>No drug-related mortality was noted. One high dose female was sacrificed early due to loss of blood vessel patency at possible infusion sites. At the high dose, vomiting was noted on at least 1, but as many as 18 occasions in 5/7 males and 4/7 females. Sloughing of tail skin (one of the injection sites) was observed in the female that was sacrificed early. Pale red urine was observed in all drug-treated animals for about 4 hours following infusion which was associated with excretion of the drug/metabolite. The high dose showed body weight loss in one male, peaking at 15% reduction on Day 77 compared to Day 1. ECG results showed QTc (Bazett) prolongations 10-27% above mean predesign value in 4/7 males and 4/7 females on Day 49, and 3/7 males and 2/6 females on Day 85 at the highest dose level. Group mean QTc was also prolonged significantly compared to controls. At the high dose, there was a 12-31% decrease in RBC parameters (erythrocyte count, hemoglobin, hematocrit) and increased reticulocyte counts (38% to 6.8-fold higher) in several animals. Similar changes were noted at the mid dose but with a lower incidence rate. Creatine kinase was increased 10-20-fold in one mid dose and one high dose monkey and 3-5-fold in three additional high dose monkeys. Triglycerides were also increased 3-4-fold in one mid and five high dose monkeys. Aspartate aminotransferase was also increased 3-4-fold in four high dose monkeys. No microscopic findings were associated with these changes. Urinalysis revealed inconsistent changes in a few high dose animals that were unlikely related to the drug. Gross pathology noted thickening of subcutaneous tissue at injection sites in some animals of the mid and high dose groups. Increased mean absolute and relative kidney and liver weights were noted at the high dose. Increased absolute and relative kidney and liver weights were also noted in one female at the mid dose. Histopathology showed very slight to slight increase in hyaline droplets in proximal renal tubules of all drug-treated monkeys. No degenerative renal changes were observed in any animal. Similarly, there was very slight to slight necrosis or chronic inflammation, thickening of vascular intima, and thrombus formation at injection sites of several high dose animals and one at the mid dose level. The NOAEL was 100 mg/kg/day based on injection site changes and decreases in red blood cell parameters seen at 300 mg/kg/day.</t>
  </si>
  <si>
    <t>Unknown, n.d. Three-Month Intravenous Toxicity Study of S-649266 Sodium Drug Product in Monkeys /055-511. Available from FDA (2019) Center for Drug Evaluation and Research Multi-Disciplinary Review and Evaluation NDA 209445 FETROJA (cefiderocol) for Injection at www.accessdata.fda.gov/drugsatfda_docs/nda/2019/209445Orig1s000MultidisciplineR.pdf</t>
  </si>
  <si>
    <t>95266-40-3</t>
  </si>
  <si>
    <t>Trinexapac-ethyl</t>
  </si>
  <si>
    <t>Ethyl 4-(cyclopropyl(hydroxy)methylene)-3,5-dioxocyclohexanecarboxylate; Cimectacarb; ethyl 4-[cyclopropyl(hydroxy)methylidene]-3,5-dioxocyclohexane-1-carboxylate</t>
  </si>
  <si>
    <t>C13H16O5</t>
  </si>
  <si>
    <t>CCOC(=O)C1CC(=O)C(=C(O)C2CC2)C(=O)C1</t>
  </si>
  <si>
    <t>0, 40, 1,000, 10,000, or 20,000 ppm, equal to achieved doses of 0, 1.56, 31.62, 356.72, or 726.65 mg/kg bw/day for males and 0, 1.37, 39.54, 357.13, or 783.83 mg/kg bw/day for females (EPA)</t>
  </si>
  <si>
    <t xml:space="preserve">There were no deaths. Emesis was observed sporadically at 20,000 ppm (three males and four females), and mucoid or bloody feces were seen at 10,000 ppm (three males and four females) and 20 000 ppm (three males and two females). One male each had mucoid or bloody feces at 0, 40 and 1,000 ppm. There were no intergroup differences in the pattern of body weight gain, and pretreatment differences in absolute body weight persisted throughout the study. Feed consumption was consistent across all groups, and there were no treatment-related ophthalmic abnormalities. At the highest dose, mean red blood cells (both sexes), hematocrit (both sexes) and hemoglobin (females) were significantly lower (P &lt; 0.05) than the control values at day 85. Significantly reduced red blood cell count was observed on day 357 at 10,000 ppm (females) and 20,000 ppm (both sexes). Plasma cholesterol was higher than the control value in high-dose males, but not significantly, whereas significantly elevated (P &lt; 0.01 or 0.05) cholesterol occurred on day 85 (10,000 and 20,000 ppm) and day 357 in females (20,000 ppm). There were no treatment-related urine analysis findings. There were no treatment-related macroscopic abnormalities. Mean absolute testes weight was significantly (P &lt; 0.05) lower than the control values at and above 1000 ppm, but the decrease was not accompanied by any histopathological abnormalities. Similarly, mean absolute and relative uterus weights were significantly lower (P &lt; 0.01 or 0.05) than the control values at and above 1,000 ppm. These statistically significant differences in testes and uterine weights were considered incidental findings due to higher than normal control values. There were no intergroup differences in absolute brain weight. Histopathological examination revealed minimal focal vacuolation of the dorsal medial hippocampus and/or lateral midbrain at 10,000 and 20,000 ppm, with the incidence at 20,000 ppm being significantly higher (P &lt; 0.05) than the control value. Vacuoles were confined to a bilateral swelling of oligodendroglial and astrocytic cells and were stated to be larger in size and more closely clumped than vacuoles typically observed as artefacts in control brain sections. The vacuolation was associated with the presence of astrocytes. Cell nuclei but no axons were observed within vacuoles. There was no evidence of myelinopathy or astrocytosis/astrogliosis. The NOAEL was 1000 ppm (equal to 32 mg/kg bw per day) for cerebral vacuolation at 10,000 ppm (equal to 357 mg/kg bw per day) in the absence of neurodegenerative or inflammatory histopathological changes or neurological signs. EFSA: The critical effects in short-term oral toxicity studies with dogs included changes in uterus weight, estrous cycling, cerebral vacuolation and hematological findings. Non-specific critical effects as reduced terminal bodyweight were also observed in male dogs. The relevant short-term oral NOAEL was 32 mg/kg body weight (bw) per day from the 1-year dog study. EPA: The NOAEL was 1,000 ppm, equal to 31.62 mg/kg bw/day for males and 39.54 mg/kg bw/day for females. The LOAEL was 10,000 ppm, equal to 365.72 mg/kg bw/day for males and 357.13 mg/kg bw/day for females, based on elevated serum cholesterol values in females, mucoid feces in females and bloody feces in both sexes, and minimal, focal vacuolation of the dorsal medial hippocampus and/or lateral midbrain in both sexes. </t>
  </si>
  <si>
    <t>Chau et al., 1992</t>
  </si>
  <si>
    <t xml:space="preserve">Chau RY, Kirchner FR, Arthur AT (1992). CGA 163935 – 52 week feeding study in dogs. Unpublished study by Ciba-Geigy Corp., Summit, NJ, USA. Report No. 892015. Submitted to WHO by Syngenta. Available from JMPR (2013) Toxicological Monograph for Trinexapac-ethyl at https://apps.who.int/pesticide-residues-jmpr-database/Document/210 Also available from EFSA (2023) Updated peer review of the pesticide risk assessment of the active substance trinexapac (variant evaluated trinexapac‐ethyl) at https://www.efsa.europa.eu/en/efsajournal/pub/8082 and EPA (2023) Trinexapac-ethyl. Human Health Risk Assessment for the New Use on Clover (Seed Crop) at https://www.regulations.gov/document/EPA-HQ-OPP-2022-0069-0014 </t>
  </si>
  <si>
    <t>beta-Ionone</t>
  </si>
  <si>
    <t>CC(=O)\C=C\C1=C(C)CCCC1(C)C</t>
  </si>
  <si>
    <t>Wistar [CrlGlxBrlHan:WI]</t>
  </si>
  <si>
    <t>0, 100, 1,000, or 10,000 ppm, equal to average intakes of 0, 7.1, 71.8, or 719.8 mg/kg bw/day in males and 0, 8.2, 83.0, or 801.0 mg/kg bw/day in females</t>
  </si>
  <si>
    <t xml:space="preserve">Liver, kidney, and thyroid </t>
  </si>
  <si>
    <t xml:space="preserve">OECD SIDS: Mortality, clinical signs, body weight, and food consumption findings were unremarkable. Hematology, at the end of the administration period, prothrombin times were significantly shortened in the high dose females. No treatment-related effects were seen in the other hematological parameters of both sexes. Regarding clinical chemistry findings, enzyme examinations revealed marked increases in gamma-glutamyltransferase activities in the serum of the high dose animals of either sex after 3 months of test substance administration. No treatment-related changes were found in the other enzyme measurements. Blood chemistry investigations showed increased calcium, total protein, albumin, globulins, and cholesterol concentrations in the serum of the high dose male and female animals. However, the increase in albumin in the females of the high dose group was not statistically significantly different to the concurrent control but was seen as a tendency towards higher values. Dose-dependent, statistically significantly increased inorganic phosphate levels were measured in the serum of all treated males. Although the increases in inorganic phosphate were statistically significantly different to the control value and showed a dose-response relationship, these isolated findings were assessed as being fortuitous since similar increases were not observed in the females. The differences were attributed to a low control group value and not to the test compound administered. No toxicologically relevant changes were observed in the other blood chemistry parameters. Also, slightly but significantly decreased thyroxine (T4) levels (-19%) were found in the high dose males. A relationship to treatment could not be excluded. The significant changes in the low and mid dose females were not regarded as treatment related as they occurred without a dose relationship. At the end of the study, an increased number of ketones were excreted by the high dose males and females, and in the urine specimens of the high dose females, increased urobilinogen levels were measured. Microscopic examination of the urine sediments revealed increased numbers of degenerated transitional epithelial cells in the mid and high dose males as well as in the high dose females. Higher number of granular and epithelial cell casts was also observed in the urine specimens of the mid and high dose males. The test compound did not affect the other urine parameters. Mean relative liver, kidneys, testes, and epididymis organ weights were significantly increased. Histopathology revealed treatment-related findings in the kidneys, liver, and thyroid glands. In the liver, a minimal to slight central hypertrophy of hepatocytes was noted in three mid dose males and in all high dose males and females. In addition, two high dose males showed a peripheral hypertrophy of hepatocytes. In the cytoplasm of these hypertrophic hepatocytes, myelinoid figures were noted. The myelinoid figures most likely represent arrays of concentric membranes (smooth endoplasmic reticulum). In the kidneys, eosinophilic droplets were observed in some of the tubular epithelial cells in most of males. These eosinophilic droplets stained positive with Mallory-Heidenhain. The immunohistochemical examination of eosinophilic droplets with a specific antibody revealed alpha2u-globuline. The amount of this protein in tubular epithelial cells was higher in mid and high dose males than in controls. Chronic nephropathy was observed in a high incidence with higher degrees of severity in males of the high dose group. The macroscopically diagnosed unilateral pelvic dilation of the kidneys in two high dose males was confirmed histopathologically. The occurrence of this finding was considered incidental. In the thyroid glands, a flaky appearance of the colloid ("altered colloid") was noted in most untreated and treated males and females. The gradings of this finding, however, were increased in high dose males. In the stomach, in the region of the limiting ridge - the border between forestomach and glandular stomach - the epithelium showed prominent rete packs (diagnosed as "acanthosis") in two high dose males and in one mid and one high dose female. The occurrence of this finding was considered incidental. In the testes, the absolute and relative weights of testes were significantly increased in high dose males. Because there were no histopathological correlates for the increased weights, a substance-related effect seemed unlikely. Lastly, in the epididymides, the relative weight of epididymides was significantly increased in high dose males. The absolute weight of epididymides did not show significant differences and there were no histopathological correlates for the increased weight. Therefore, this finding was considered due to the slightly (-4.2%) but not significantly decreased terminal body weight in these animals. All other findings noted were either single observations or they were biologically equally distributed between control and treatment groups. Thus, the NOEL under the conditions of the present study was 100 ppm for both sexes (about 7.1 and 8.2 mg/kg bw/day for males and females) based on adaptive liver effects in both sexes and minor urine findings in males at 1,000 ppm which correspond to a dosage of 72 and 83 mg/kg bw/day for males and females (NOAEL). The LOAEL was found at 10,000 ppm (720 and 801 mg/kg bw/day for males and females) due to liver, kidney, and thyroid findings in both sexes. ECHA: concluded a NOAEL of 1,000 ppm for males and females and a LOAEL of 10,000 ppm based on adverse effects noted in the liver, kidneys, and thyroids of both sexes. </t>
  </si>
  <si>
    <t>BASF, 2004</t>
  </si>
  <si>
    <t xml:space="preserve">BASF AG (2004h). Product Safety. beta-Ionon R - Subchronic toxicity study in Wistar rats, administration in the diet for 3 months. Unpublished report. Project No. 50S0449/02057. 02/449-1. 4 Jun 2004. Available from OECD SIDS (2005) SIDS Initial Assessment Report For SIAM 20 at https://hpvchemicals.oecd.org/UI/handler.axd?id=74ca6443-0362-4fb3-b0f7-b8c9df4d2d96 and from ECHA at https://echa.europa.eu/mt/registration-dossier/-/registered-dossier/13900/7/6/2 </t>
  </si>
  <si>
    <t>Divinyltetramethyldisiloxane</t>
  </si>
  <si>
    <t>1,1,3,3-Tetramethyl-1,3-divinyldisiloxane; 1,3-Divinyltetramethyldisiloxane; Disiloxane, 1,3-diethenyl-1,1,3,3-tetramethyl-; ethenyl-[ethenyl(dimethyl)silyl]oxy-dimethylsilane</t>
  </si>
  <si>
    <t>C8H18OSi2</t>
  </si>
  <si>
    <t>C[Si](C)(O[Si](C)(C)C=C)C=C</t>
  </si>
  <si>
    <t>0, 15, 65, or 300 mg/kg bw/day for 90 days, followed by a 28 day recovery period in control and high dose groups</t>
  </si>
  <si>
    <t>There were no test substance related clinical observations and there were no test substance-related deaths. Test substance-related effects on body weights and/or body weight gains were noted in the 15, 65, and 300 mg/kg bw/day group males, compared to the control group, for the duration of the dosing period. A statistically significantly lower cumulative body weight gain during the dosing period was noted in 300 mg/kg bw/day group males compared to the control group. At the end of the dosing period, the body weights for the 15, 65, and 300 mg/kg bw/day group males were 2.0%, 2.9%, and 8.0% lower than the control group. During the recovery period, the 300 mg/kg bw/day group males recovered, as noted by body weight gains that were comparable to or higher than the gains in the control group; however, at the end of the recovery period, the body weight in the 300 mg/kg bw/day group males remained lower compared to the control group. Recovery was not assessed for the 15 and 65 mg/kg bw/day groups. There were no test substance-related effects on body weight or body weight gains noted in the female groups. No effect was noted on food consumption and water consumption was not examined. Hematology parameters were unaffected by test substance administration at the terminal and recovery necropsy. Test substance-related effects on clinical chemistry parameters in the 300 mg/kg bw/day group males at the end of the dosing period included dose-related lower mean levels of triglycerides compared to the control group. At the end of the recovery period, there were no test substance related clinical chemistry changes noted in the 300 mg/kg bw/day group males. Urinalysis parameters were unaffected by test substance administration. At terminal euthanasia, test substance-related higher liver and kidney weights were noted in the 300 mg/kg bw/day group males and females. Organ weight changes were not observed at the recovery euthanasia. Higher mean liver weights correlated with histopathologic findings of hepatocellular hypertrophy and bile duct hyperplasia in the 300 mg/kg bw/day group males and females. There were no histopathologic correlations for the higher mean kidney weights. No other test substance-related organ weight changes were noted. No test substance-related gross findings were noted at terminal euthanasia or recovery euthanasia. At the terminal euthanasia, test substance-related microscopic findings were noted in the liver, kidney, and thyroid gland in the 65 and 300 mg/kg bw/day group males and in the liver and thyroid gland in the 300 mg/kg bw/day females. In the liver, hepatocellular hypertrophy was noted in the 65 and 300 mg/kg bw/day group males and the 300 mg/kg bw/day group females and characterized by enlarged hepatocytes with a homogenous, eosinophilic cytoplasm which predominantly affected centrilobular hepatocytes. Bile duct hyperplasia was noted in the 300 mg/kg bw/day group males and females and characterized by increased numbers of bile duct profiles in the portal areas. Bile duct hyperplasia was accompanied by peribiliary fibrosis in the 300 mg/kg bw/day group males and characterized by increased fibrous connective tissue arranged in concentric layers around portal areas. Pigment was noted in the 300 mg/kg bw/day group males and females and characterized by the presence of a dark brown substance in the bile ducts which under polarized light exhibited red birefringence and rare “Maltese Cross”-like structures. Histopathologic findings of hepatocellular hypertrophy and bile duct hyperplasia in the liver correlated with higher mean liver weights in the 300 mg/kg bw/day group males and females. Hepatocellular hypertrophy was considered adaptive and non-adverse. Bile duct hyperplasia was considered adverse at 300 mg/kg bw/day, based on severity. In the kidney, an increased incidence and severity of chronic progressive nephropathy (CPN), characterized by the presence of basophilic tubular epithelial cells and thickened basement membrane with occasional mononuclear infiltrates, was noted in the 65 and 300 mg/kg bw/day group males. The finding of CPN was considered adverse at 300 mg/kg bw/day and non-adverse at 65 mg/kg bw/day based on severity but was of no known toxicologic importance as this finding has no human counterpart and no relevance for extrapolation in human risk assessment. The nature of the higher mean weights in the kidneys was undetermined as there were no histopathologic correlates and the histopathologic findings observed likely did not appreciably contribute to kidney weight. An increased incidence of minimal tubular mineralization in the kidney was noted in the 300 mg/kg bw/day group females, characterized by mineralized intraluminal material in the proximal convoluted tubules at the corticomedullary junction. This is a common background finding in rats and was not considered test substance related. In the thyroid gland, epithelial hypertrophy was noted in the 65 and 300 mg/kg bw/day group males and the 300 mg/kg bw/day group females and characterized by the increase in size and height of epithelial cells lining the follicles and a decrease in the size of follicular lumina. Colloid alteration was also noted in the 300 mg/kg bw/day group males and characterized by clumped, basophilic colloid within the lumina. These findings were not considered adverse based on severity. In the stomach, basal cell hyperplasia was noted in 1 female (No. 4505) from the 300 mg/kg bw/day group and characterized by the presence of an isolated nest of basal cells in the lamina propria at the junction of the non-glandular and glandular stomach. The nest of cells had an intact basement membrane and there was no evidence of dysplasia. In the same female (No. 4505), squamous metaplasia was noted in the rectum and characterized by focal replacement of normal epithelium by squamous epithelium. Neither finding has been recorded as an incidental lesion in the Charles River Ashland historical control database. However, examination of the gastrointestinal tract from the stomach to the rectum from all remaining animals in this study did not reveal any proliferative or metaplastic lesions. Therefore, the relationship of these findings in the stomach and rectum of animal No. 4505 was uncertain. At the recovery necropsy, test substance-related bile duct hyperplasia, peribiliary fibrosis, and pigment were observed in the livers of the 300 mg/kg bw/day group males. The severity of the test substance-related findings were trending lower at the recovery euthanasia. Minimal chronic progressive nephropathy was still observed in the kidneys of the 300 mg/kg bw/day group males (2 out of 5 animals vs 1 out of 5 animals from the concurrent control group males) but was of similar incidence and severity as observed in the Charles River Ashland historical control database. Therefore, test substance-related chronic progressive nephropathy observed in the 300 mg/kg bw/day group males at the terminal euthanasia was considered fully recovered at the recovery euthanasia. The remaining test substance-related findings noted at the terminal euthanasia were not observed at the end of the recovery period. Lastly, test substance-related effects on thyroid hormone parameters were noted in the 65 mg/kg bw/day group females and 300 mg/kg bw/day group male and females. The 300 mg/kg bw/day group males had lower T4 levels at the terminal necropsy relative to the control group, coupled with thyroid gland hypertrophy observed microscopically. T3 levels were lower in a dose-responsive manner in the 65 and 300 mg/kg bw/day group females relative to the control group. TSH levels were unaffected by the administration of the test substance. There were no differences in any thyroid hormone parameter at the recovery necropsy; recovery was only assessed at 300 mg/kg bw/day. The NOAEL for systemic toxicity was considered to be 65 mg/kg bw/day based on test substance-related findings of bile duct hyperplasia in the liver with corresponding higher liver weights at 300 mg/kg bw/day.</t>
  </si>
  <si>
    <t>Unknown, 2020. Available from ECHA at https://echa.europa.eu/registration-dossier/-/registered-dossier/14606/7/6/2</t>
  </si>
  <si>
    <t>2855-13-2</t>
  </si>
  <si>
    <t>Isophorone diamine</t>
  </si>
  <si>
    <t>Isophoronediamine; Isophorondiamine; 3-Aminomethyl-3,5,5-trimethylcyclohexylamine; 3-(aminomethyl)-3,5,5-trimethylcyclohexan-1-amine</t>
  </si>
  <si>
    <t>C10H22N2</t>
  </si>
  <si>
    <t>CC1(C)CC(N)CC(C)(CN)C1</t>
  </si>
  <si>
    <t xml:space="preserve">Target doses were 0, 20, 60, or 160 mg/kg bw/day. Actual doses were 0, 21.5, 59, or 150 mg/kg bw/day for males and 0, 22.6, 62, or 147 mg/kg bw/day for females. </t>
  </si>
  <si>
    <t xml:space="preserve">No treatment-related clinical signs, symptoms or mortality were noted during the study. Food and water consumption and body weight gain were significantly reduced in high dose animals. In addition, animals of this group revealed higher absolute and relative liver and kidney weights. In the 60 mg/kg bw/day group there was a statistically significant decrease in total leukocyte count (-20.2%) and increase in the absolute liver weights (+20.7%) and the relative liver weights (+16.7%) for males. Along with some other statistically significant hematological and clinical chemical findings in the higher dose groups, the decrease in total leukocyte count was considered to be secondary and not treatment-related, as these effects were in general not supported by morphological findings. The variations in liver weights were also considered to be not treatment related because of the lack of dose-dependency and supporting morphological findings. However, under the conditions of the experiment, the test article produced morphological alterations in the kidneys of rats at 160 mg/kg bw/day. The findings consisted of an increased incidence in tubular basophilia (both sexes), and tubular casts (both sexes) along with a higher incidence of lymphoid foci (both sexes). These changes are indicative for tubular nephrosis and may correspond to some of the clinical chemical findings, particularly the increased urea level for high dose males (+40.4 %). All findings were of minor severity degrees but were statistically significant. The remainder of findings recorded did not differ between controls and rats treated with the test article. They were considered to be within the range of spontaneous background lesions which may be recorded in Wistar rats of this strain and age. The NOAEL was 59 mg/kg bw/day for males and 62 mg/kg bw/day for females. ECHA: The NOAEL for isophorone diamine was 59 mg/kg bw/day for males and 62 mg/kg bw/day for females. </t>
  </si>
  <si>
    <t>RCC Research and Consulting Company, 1986; RCC Research and Consulting Company, 1989; RCC Research and Consulting Company, 2000</t>
  </si>
  <si>
    <t>RCC Research and Consulting Company AG (1986). 13-week oral toxicity (drinking water) study with IPD in the rat. Project No. 052288 (Hüls AG, unpublished). &amp; RCC Research and Consulting Company AG (1989). 13-week oral toxicity (drinking water) study with IPD in the rat - addendum to the pathology report. Project No. 052288 (Hüls AG, unpublished). &amp; RCC Research and Consulting Company AG (2000). 13-week oral toxicity (drinking water) study with IPD in the rat – second amendment to report. Project No. 052288 (Hüls AG, unpublished). Available from OECD SIDS (2004) Dossier for 3-Aminomethyl-3,5,5-trimethylcyclohexylamine at https://hpvchemicals.oecd.org/UI/handler.axd?id=da8e512e-6570-43b8-b9db-907e3c3a65c1 Also available from ECHA at https://echa.europa.eu/mt/registration-dossier/-/registered-dossier/14449/7/6/2</t>
  </si>
  <si>
    <t>99-93-4</t>
  </si>
  <si>
    <t>4'-Hydroxyacetophenone</t>
  </si>
  <si>
    <t>4-Hydroxyacetophenone; 1-(4-Hydroxyphenyl)ethanone; p-Hydroxyacetophenone</t>
  </si>
  <si>
    <t>CC(=O)C1=CC=C(O)C=C1</t>
  </si>
  <si>
    <t>0, 5, 15, or 45 mg/kg bw/day</t>
  </si>
  <si>
    <t>One mid-dose treated female was sacrificed moribund on Day 57. A control male was found dead on Day 12. A total of 7 other animals distributed across the groups were considered accidental deaths. These animals showed evidence of intubation trauma and their deaths were not considered treatment related. Physical observations noted in the treated males and females were of the type commonly seen in laboratory rats and did not appear to be treatment related. Several (1-3) male animals in the control and most treated groups exhibited chromodacryorrhea, and/or lacrimation at one or more observation intervals. These findings were not considered treatment related. There were no findings noted at the terminal ophthalmoscopic examination which were considered treatment related. The mean body weights of the males and females in all treated groups were comparable to or slightly exceeded their respective corresponding control values. There were no indications of treatment related effects in any of the mean body weight data. Mean food consumption values were slightly elevated in the high dose group males during the later weeks of the study (Weeks 8-12). A similar effect was not evident in the high dose treated females. While in some cases the increased food consumption values noted in the treated animals were statistically significant, the increases were slight, were generally not dose-related and were not considered indicative of significant toxicity. Regarding hematology, at month 1 ½, there was a dose-related increase in reticulocytes in males and females but no statistically significant differences were recorded. No trends occurred at month 3 in either sex in animals given the test substance. It is concluded that administration of up to 45 mg/kg bw/day produced no significant effects. Urinalysis data for the treated male and female rats were unremarkable. There were no findings which were suggestive of a treatment related response. Similarly, for pathology, there were no treatment-related effects noted in the tissues examined. In the absence of toxicologically significant, adverse effects, the NOAEL was considered to be 45 mg/kg bw/day, the highest dose tested. CIR: One mid-dose female was sacrificed moribund on day 57, 1 control male was found dead on day 12, and mortality in 7 animals distributed across the groups was considered due to accidental deaths. Several (1-3) male animals from the control and most treated groups exhibited chromodacryorrhea or lacrimation, which were not considered treatment related. No treatment-related effects were seen upon body weight, ophthalmoscopic examination, urinalysis data, and pathology. Mean food consumption was slightly elevated in males from the 45 mg/kg group during the last 4 weeks, but these increases were generally not dose-related and therefore were not considered toxicologically significant. A month and a half into the study, a dose-related increase in reticulocytes was seen in males and females (groups not specified), which was not statistically significant. The NOAEL for Hydroxyacetophenone in rats was determined to be 45 mg/kg bw/day. In a reproductive/developmental study (ECHA), the NOAEL for parental, reproductive, and developmental toxicity was considered to be 600 mg/kg bw/day, the highest dose tested. These studies were not used due to their short duration.</t>
  </si>
  <si>
    <t>Unknown, 1986</t>
  </si>
  <si>
    <t xml:space="preserve">Unknown, 1986. Available from ECHA at https://echa.europa.eu/da/registration-dossier/-/registered-dossier/11354/7/6/2/?documentUUID=cf4c9748-7b55-4b80-b481-e7390a393723 and CIR (2021) Safety Assessment of Hydroxyacetophenone  as Used in Cosmetics at https://cir-safety.org/sites/default/files/hydace032021SLR.pdf </t>
  </si>
  <si>
    <t>10597-60-1</t>
  </si>
  <si>
    <t>3,4-Dihydroxyphenylethanol</t>
  </si>
  <si>
    <t>Hydroxytyrosol; 4-(2-hydroxyethyl)benzene-1,2-diol; 2-(3,4-Dihydroxyphenyl)ethanol</t>
  </si>
  <si>
    <t>C8H10O3</t>
  </si>
  <si>
    <t>OCCC1=CC(O)=C(O)C=C1</t>
  </si>
  <si>
    <t>Wistar Hannover [RccHan: WIST]</t>
  </si>
  <si>
    <t>0, 5, 50, or 500 mg/kg bw/day for 91-92 days. Five additional animals per sex from the control and high dose groups were used for a four-week recovery period to assess the reversibility or progression of any test item-related changes.</t>
  </si>
  <si>
    <t>Auñon-Calles et al., 2013</t>
  </si>
  <si>
    <t>Auñon-Calles, D., Canut, L., &amp; Visioli, F. (2013). Toxicological evaluation of pure hydroxytyrosol. Food and chemical toxicology, 55, 498-504. Reference for NOAEL conclusion: EFSA. Safety of hydroxytyrosol as a novel food pursuant toRegulation (EC) No 258/97. EFSA Journal 2017;15(3):4728 at http://dx.doi.org/10.2903/j.efsa.2017.4728</t>
  </si>
  <si>
    <t>18479-58-8</t>
  </si>
  <si>
    <t>Dihydromyrcenol</t>
  </si>
  <si>
    <t>2,6-Dimethyloct-7-en-2-ol; 2,6-Dimethyl-7-octen-2-ol</t>
  </si>
  <si>
    <t>CC(CCCC(C)(C)O)C=C</t>
  </si>
  <si>
    <t xml:space="preserve">Sprague-Dawley [Crl: CD(SD)IGS BR] </t>
  </si>
  <si>
    <t>0, 10, 50, 500, or 1000 mg/kg bw/day</t>
  </si>
  <si>
    <t>There were no test substance–related mortalities. No clinically observable signs of toxicity were detected in test or control animals throughout the study period. Incidental findings of noisy respiration, increased salivation, hunched posture and tiptoe gait were evident in 1,000 mg/kg bw per day animals throughout the dosing period. Incidents of increased salivation were also evident in 10, 50 and 500 mg/kg bw per day animals, together with isolated incidents of noisy respiration and red/ brown staining on a cage train liner for males dosed with 10 mg/kg bw per day. Observations of this nature are often reported following oral administration of unpalatable or slightly irritating test material formulation and are not considered to be an indication of systemic toxicity. Isolated instances of generalized fur loss, scab formation or generalized red/brown stained fur were evident in a number of control and test animals throughout the dosing period. Such observations are commonly observed in laboratory-maintained rats and, in view of the sporadic nature of these findings, were considered to be unrelated to dosing. There were no toxicologically relevant changes in any of the behavioral parameters, functional performance tests or sensory reactivity assessments measured. A statistically significant reduction in body weight gain was evident in males dosed with 1,000 mg/kg bw per day during weeks 6, 7 and 11. Females from the high-dose treatment group showed a reduction in body weight gain during weeks 5, 8, 9 and 10. The effect on body weight gain extended to the 500 mg/kg bw per day group during week 6 for males and during week 9 for females. No such effects were detected in animals of either sex dosed with 50 or 10 mg/kg bw per day. Males dosed with 1,000 mg/kg bw per day showed a reduced food conversion efficiency during weeks 6, 7, 9, 10, 11 and 12, whereas females from this dose group showed a reduction in food conversion efficiency during weeks 6, 7, 9 and 10. The effect on food conversion efficiency extended to the 500 mg/kg bw per day dose group during week 6 for males and during week 9 for females. No such effects were detected in food consumption or in food conversion efficiency for animals of either sex dosed with 10 or 50 mg/kg bw per day. Measurements of water consumption revealed an increase for animals of either sex dosed with 500 and 1,000 mg/kg bw per day from day 15 onwards. No such effects were detected in animals of either sex dosed with 10 or 50 mg/kg bw per day. There were no test substance–related ocular effects. Hematological investigation showed a statistically significant reduction in platelet count at week 7 in males dosed with 500 and 1,000 mg/kg bw per day. Animals of either sex dosed with 1000 mg/kg bw per day and females dosed with 500 mg/kg bw per day showed a statistically significant reduction in activated partial thromboplastin time. Week 13 assessments revealed reductions in hemoglobin, hematocrit and erythrocyte counts for females dosed with 1,000 mg/kg bw per day, with the erythrocyte count extending into the 500 mg/kg bw per day dose group females. No such effects were detected in females dosed with 50 mg/kg bw per day or animals of either sex dosed with 10 mg/kg bw per day. Blood chemistry examinations revealed a statistically significant increase in cholesterol levels for animals of either sex dosed with 500 or 1,000 mg/kg bw per day. Males dosed with 1,000 mg/kg bw per day also showed statistically significant increases in aspartate aminotransferase and alanine aminotransferase activities, whereas females from this dose group showed statistically significant increases in phosphorus and chloride levels together with a statistically significant reduction in the albumin to globulin ratio. There were no test substance–related effects on female estrous cycles or on the type or proportion of females with anomalous estrous cycles. Rats of either sex dosed with 500 and 1,000 mg/kg bw per day showed a statistically significant increase in (absolute and relative) liver and kidney weights. There were no test substance–related effects on the concentration, motility or morphology of samples of epididymal sperm. At necropsy, no macroscopic abnormalities were detected. Histopathologically, centrilobular hepatocyte enlargement was observed in males and females dosed with 1,000 mg/kg bw per day. However, this is commonly observed in rodent liver following the administration of xenobiotics and, in the absence of associated inflammatory or degenerative changes, is generally considered to be adaptive in nature. A high incidence or severity of groups of basophilic tubules or globular accumulations of eosinophilic material was observed in the kidneys of all male test groups. These findings are consistent with the presence of hydrocarbon nephropathy, which results from the excessive accumulation of -2u-microglobulin. The incidence of adipose infiltration of the bone marrow was increased in males dosed with 1,000 mg/kg bw per day, indicative of marrow hypoplasia. However, there was no evidence of a dose response relationship. In conclusion, the oral administration of 2,6-dimethyloct-7-en-2-ol to rats for a period of 90 consecutive days resulted in test substance–related effects in males at all dose levels and in females dosed with 500 and 1,000 mg/kg bw per day. Therefore, under the conditions of the study and based on the toxicological endpoints evaluated, the NOAEL for females was considered by the authors to be 50 mg/kg bw per day based on hematological effects at higher doses. For males, the kidney changes identified histopathologically were consistent with well-documented changes that are unique to the male rat, as -2u-microglobulin is found only in the proximal tubular epithelium of adult male rats. Therefore, this effect is not indicative of a hazard to human health, and the NOAEL was considered by the authors to be 10 mg/kg bw per day for males based on hematological effects at higher doses. EFSA: In female rats, treatment related effects such as decrease in body weight, platelet counts, thromboplastin time, hemoglobin, hematocrit, erythrocyte counts, increase in serum aspartate aminotransferase, alanine aminotransferase, urinary creatinine were observed doses of 500 and/or 1,000 mg/kg bw per day. No such changes were observed in females at the lower doses tested and therefore, 50 mg/kg bw per day was considered to constitute a NOAEL for females. In  the kidney of male rats, a greater incidence and/or severity of groups of basophilic tubules and/or globular accumulations of eosinophilic material were observed at all doses tested. The authors considered these findings to be consistent with the presence of hydrocarbon nephropathy, which results from the excessive accumulation of alpha2-urinaryglobulin. The latter was indicated by positive staining with  Mallory's Heidenhain stain in renal proximal tubular epithelial cells, frequently associated with tubular degenerative changes. Alpha2-urinary globulin is found only in the proximal tubular epithelium of adult male rats; therefore, the authors concluded that this effect is not indicative of a hazard to human health and that 10 mg/kg per day should be regarded as the NOAEL for males. Api et al.: Bodyweight gains were reduced among animals treated with 50, 500, and 1,000 mg/kg/day. Hematological alterations (reduction in hemoglobin, hematocrit, and erythrocyte count) were reported among animals of the 500 and 1,000 mg/kg/day dose groups. However, these hematological alterations were not considered to be related to treatment with dihydromyrcenol. The absolute and relative liver weights were increased for males treated at 50 mg/kg/day and higher, while this was only seen in females treated at 500 and 1000 mg/kg/day. The absolute and relative kidney weights were increased for both males and females of the 500 and 1,000 mg/kg/day dose groups. There were no macroscopic abnormalities reported. Histopathological examination revealed adaptive alterations in livers among animals of the 500 and 1,000 mg/kg/day dose groups. α-2u-Globulin related nephropathy was reported among treated males. Adipose infiltration of the bone marrow was reported among males of the high-dose group, indicative of marrow hypoplasia. There was no dose response. No changes were observed at 50 mg/kg/day for females, and thus the NOEL for females was considered to be 50 mg/kg/day. The kidney changes identified histopathologically were consistent with well-documented changes that are specific to male rats in response to treatment with some hydrocarbons. This effect is, therefore, not indicative of a hazard to human health. Thus, the NOAEL for repeated dose toxicity was considered to be 50 mg/kg/day based on the decrease in bodyweight gains among 500 and 1,000 mg/kg/day dose groups.</t>
  </si>
  <si>
    <t>Dunster et al., 2007</t>
  </si>
  <si>
    <t xml:space="preserve">Dunster JS, Watson P, Brooks PN (2007). Dimyrcetol: ninety day repeated dose oral (gavage) toxicity study in the rat. SafePharm Laboratories Project No. 2153-0003. Unpublished report to the Flavor and Extract Manufacturers Association, Washington, DC, USA. Submitted to WHO by the International Organization of the Flavor Industry, Brussels, Belgium. Available from WHO (2011) WHO Food Additives Series: 64 Safety evaluation of certain food additives and contaminants Prepared by the Seventy-third meeting of the JointFAO/ WHO Expert Committee on Food Additives (JECFA) at https://www.inchem.org/documents/jecfa/jecmono/v64je01.pdf Also available from Scientific Opinion on Flavouring Group Evaluation 18, Revision 3 (FGE.18Rev3): Aliphatic, alicyclic and aromatic saturated and unsaturated tertiary alcohols, aromatic tertiary alcohols and their esters from chemical groups 6 and 8. EFSA Journal 2015;13(5):4118 at https://efsa.onlinelibrary.wiley.com/doi/abs/10.2903/j.efsa.2015.4118 and Api, A. M., Belsito, D., Botelho, D., Bruze, M., Burton Jr, G. A., Cancellieri, M. A., ... &amp; Tokura, Y. (2023). Update to RIFM fragrance ingredient safety assessment, myrcenol, CAS Registry Number 543-39-5. Food and chemical toxicology: an international journal published for the British Industrial Biological Research Association, 182, 114061. </t>
  </si>
  <si>
    <t>5614-37-9</t>
  </si>
  <si>
    <t>Cyclopentane, methoxy-</t>
  </si>
  <si>
    <t>Cyclopentyl methyl ether; Methoxycyclopentane; Cyclopentane, methoxy-; CPME</t>
  </si>
  <si>
    <t>COC1CCCC1</t>
  </si>
  <si>
    <t>0, 32, 125, or 500 mg/kg bw/day for 90 days followed by a 14 day recovery period for groups of controls and high dose rats</t>
  </si>
  <si>
    <t xml:space="preserve">During the exposure period and additional 14-day observation period, obvious clinical signs of nostril flow fluid was observed in part of high dose group animals (3 females and 1 male) and additional high group (1 female and 1 male). Obvious clinical signs of fluffy coat was observed in part of high dose group animals (3 females and 1 male); however, when compared with control or additional control group, there were no statistically significant difference. No mortality was observed. For male rats, body weight gain and body weight changes in high dose group were lower than the control group with the differences reaching statistical significance. Regarding food consumption, for male rats, the average food consumption per day in the high dose group was lower than the control group. For male and female rats, the average relative food consumption in low, intermediate, and high dose groups were closer to control groups. Similarly, for male rats, total food efficiency in the high dose groups were lower than the control group. For female rats, RBC of the intermediate and high dose groups were lower than the control group, PT and HCT of the high dose group were lower than the control group, WBC of the intermediate and high dose groups were higher than control group, MO and RDW of the high dose group were higher than the control group, PT of the additional high dose group were lower than the additional control group, and RDW of the additional high dose group were higher than the additional control group. For male rats, WBC of the intermediate dose group was higher than the control group, LYM of the high dose group was lower than the control group, MO and PT of the high dose group were higher than the control group, and PLT of the additional high dose group were lower than the additional control group. For female rats, A/G of the intermediate dose group and high dose groups were lower than control group, BIL-T of the high dose group were higher than control group, and ALP of the additional high dose group were higher than the additional control group. For male rats, GLB of the additional high dose group was lower than the additional control group and A/G of the additional high dose group were higher than the additional control group. Urinalysis findings were unremarkable. Regarding organ weight data, for female rats, compared with control group, the coefficients of brain were increased in the low dose group but no dose-effect relationship was noted. The coefficients of kidney were increased in the intermediate dose group, and the coefficients of heart, liver, kidney and ovaries were increased in the high dose group. The coefficients of liver and kidney were increased in the additional high dose group compared with the additional control group. For male rats, compared with the control group, the coefficients of brain, liver and testes were increased in the high dose group and the coefficients of adrenals were increased in the additional high dose group compared with the additional control group. No gross pathological findings or histopathological findings were noted. The NOAEL was estimated to be 32 mg/kg bw/day in female and male rats. </t>
  </si>
  <si>
    <t>Unknown, 2014. Available from ECHA at https://echa.europa.eu/de/registration-dossier/-/registered-dossier/26626/7/6/2</t>
  </si>
  <si>
    <t>8013-07-8</t>
  </si>
  <si>
    <t>ESBO</t>
  </si>
  <si>
    <t>Epoxidised Soybean oil; 2,3-Bis[8-[3-[(3-pentyloxiran-2-yl)methyl]oxiran-2-yl]octanoyloxy]propyl 8-[3-[(3-pentyloxiran-2-yl)methyl]oxiran-2-yl]octanoate</t>
  </si>
  <si>
    <t>C57H98O12</t>
  </si>
  <si>
    <t>CCCCCC1C(O1)CC2C(O2)CCCCCCCC(=O)OCC(COC(=O)CCCCCCCC3C(O3)CC4C(O4)CCCCC)OC(=O)CCCCCCCC5C(O5)CC6C(O6)CCCCC</t>
  </si>
  <si>
    <t>1N,2N,3N,4N,6N,7N,9N,10Y,11Y,14a(i)Y</t>
  </si>
  <si>
    <t>0, 0.025, 0.25, or 2.5%. 2.5% is approximately 1000 mg/kg bw/day in males and 1400 mg/kg bw/day in females (ECHA).</t>
  </si>
  <si>
    <t>ECHA: NOEL: 2.5%. There was no adverse effect on survival. The males given 2.5 % ESBO gained more weight than the controls whilst the females were slightly lighter. The same rats consumed slightly less food than controls, the difference being greater in females (approximately 1 g/rat/day) than males (approximately 0.5 g/rat/day). The water intake of the females given 2.5 % ESBO was lower than the control especially in the second year of the study. Haematological examination and investigations of urine at 3, 6, 12, 18 and 24 months did not reveal any adverse effects. A lower volume of more concentrated urine was excreted by the females given 2.5 % ESBO compared with the controls with occasional increases in urinary cell excretion. The organ weights in females were similar to controls whilst in males given 2.5 % ESBO and more noticeably in those given 2.5 % SBO several organs were heavier than control. This was related to the growth changes since when expressed relative to bodyweight the values were normal. The incidence of most histological findings including tumours were similar in treated and control groups. There was a tendency for less severe glomerulonephrosis in the ESBO-treated rats. There was a marginally increased incidence of uterine changes in the females given 2.5 % ESBO. Since there were similar changes in the females given SBO these changes could not be clearly related to ESBO. It was concluded that ESBO was not carcinogenic when fed to rats at up to 2.5 % of the diet. Further it was concluded that the NOEL was 2.5 % providing an average daily intake of approximately 1.0 g/kg in the males and 1.4 g/kg in the females. FDA published NOAEL: 0.25% based on: Decreased food consumption in both male and female. Male: increased body, liver, and kidney weights. Female: decreased body weight and water consumption; increased uterus weight. The United Kingdom Committee on Toxicity defined a NOAEL of 100 mg/kg bw/d for ESBO based on organ weight changes reported in the study. The Committee established a TDI of 1 mg/kg bw/d for ESBO based on the application of a safety factor of 100 to the NOAEL (U.K. Department of Health Citation1995). This TDI was adopted by the European Union Scientific Committee on Food (SCF) and confirmed by the European Food Safety Authority (EFSA) (EFSA Citation2004). FDA were unable to obtain the complete study report to conduct an independent evaluation. The NOAEL was conservatively placed at 100 mg/kg bw/day (0.25%).</t>
  </si>
  <si>
    <t>BIBRA, 1986</t>
  </si>
  <si>
    <t>[BIBRA] Bristish Industrial Biological Research Association. 1986. Long-term study of epoxidised soya bean oil in the diet of rats. Toxicology International. Report No. 3.0515. [accessed 1986 Oct]. Available from ECHA at https://echa.europa.eu/registration-dossier/-/registered-dossier/15408/7/6/2/?documentUUID=833e6de0-d05a-4683-90b3-28e7ad8446fa and from Bandele, O. J., Cureton, L. T., Bailey, A. B., &amp; Ogungbesan, A. (2018). A review of dietary exposure and toxicological information on epoxidised soybean oil (ESBO) in food-contact applications. Food Additives &amp; Contaminants: Part A, 35(11), 2204-2219.</t>
  </si>
  <si>
    <t>7473-98-5</t>
  </si>
  <si>
    <t>2-Hydroxy-2-methylpropiophenone</t>
  </si>
  <si>
    <t>CC(C)(C(=O)C1=CC=CC=C1)O</t>
  </si>
  <si>
    <t>1N,2N,3N,4N,6N,7N,9N,10N,23N,29Y,33N,34N,35aY,38N,29N,40N,41N,42N,43N,44N,45N,28N</t>
  </si>
  <si>
    <t>0, 50, 150, or 400 mg/kg bw/day daily for 92 days for males and 93 days for females</t>
  </si>
  <si>
    <t xml:space="preserve">Salivation in different grades was observed in one of 10 males given 150 mg/kg bw/day and in 8 of 10 male animals given 400 mg/kg bw/day. The transient salivation showed a dose-dependency and was therefore seen as treatment-related but not adverse. Additionally, four male animals of the high dose group showed a slight transient gait ataxia immediately after the administration on study day 66. The slight transient gait ataxia immediately after the administration was seen as treatment-related and adverse. At the end of the study in male and female rats given 400 mg/kg bw/day, cholesterol and calcium levels were increased. Additionally, in females of the same test group, creatinine levels were decreased. In females given the highest dose, calcium oxalate and crystals of unknown origin were found in the urine sediment. In males at the highest dose, pH values were lower and specific gravity in the urine was higher compared to controls. These findings were regarded as treatment-related, but per se not as adverse effects. Increases in relative and absolute kidney and liver weights were recorded in males and females. The increases in liver weights of high dose animals of both sexes and of mid dose males were regarded to be treatment related. As there was an apparent dose-response, the increased weight of kidneys in high dose females, a treatment related effect, cannot be ruled out even in the absence of a histopathological correlate. Centrilobular hypertrophy correlated to the observed weight increase seen in all male and female animals given 400 mg/kg bw/day with grading. In the kidneys of high dose male animals, there was an increased severity of basophilic tubules. This was accompanied by granular casts in 6/10 high dose animals as compared to none in the controls. These findings were also present in the mid dose with 1/10 animals showing a granular cast and 2/10 with slight basophilic tubules. Basophilic tubules in conjunction with granular casts were considered to be adverse. An accumulation of alpha 2u protein was excluded by special staining and therefore does not explain the observed findings. The NOAEL was considered to be 50 mg/kg bw/day for both sexes. </t>
  </si>
  <si>
    <t>Unknown, 2014. Available from ECHA at https://chem.echa.europa.eu/100.028.429/dossier-view/f6210e24-5a3b-4dd6-a61c-5231c0b295c1/a0b41744-91b1-4520-9990-9f2386f7083f_9e2048bd-e5fe-4f1e-9117-a1b4c3d4cf8f?searchText=7473-98-5</t>
  </si>
  <si>
    <t>80-43-3</t>
  </si>
  <si>
    <t>Dicumyl peroxide</t>
  </si>
  <si>
    <t>Cumene peroxide; Cumyl peroxide; Dicumylperoxide; 2-(2-phenylpropan-2-ylperoxy)propan-2-ylbenzene; DCUP</t>
  </si>
  <si>
    <t>CC(C)(C1=CC=CC=C1)OOC(C)(C)C2=CC=CC=C2</t>
  </si>
  <si>
    <t>1N,2N,3N,4N,6N,7N,9N,10N,23N,29Y,33N,34bY.1N,2N,3N,4N,6N,7N,9N,10N,23N,29Y,33N,34N,35aY,38N,39N,40N,41N,42N,43N,44N,45N,28N</t>
  </si>
  <si>
    <t>Wistar [Hsd.Brl.Han]</t>
  </si>
  <si>
    <t xml:space="preserve">0, 20, 80, or 320 mg/kg bw/day daily for 90-91 days. Observations during a 14 day recovery period were made for an additional 5 rats/sex (satellite groups) in the 0 and 320 mg/kg bw/day groups. </t>
  </si>
  <si>
    <t>There was no test item related mortality and behavior and physical conditions were considered normal. Test item related salivation was observed in male and female animals administered with 20, 80 or 320 mg/kg bw/day with variable frequency within a group but in a dose related manner. Clinical signs were not detected in the male or female animals of control or 320 mg/kg bw/day group during the entire recovery period. The body weight development was reduced in male and female animals of 320 mg/kg bw/day group during the entire treatment period. The changes in body weight were only reversible in male animals. The mean body weight gain also significantly exceeded that of the control animals in male animals of 320 mg/kg bw/day group, thus the mean body weight was similar to that of the control group during the entire recovery period. The mean body weight gain of female animals of 320 mg/kg bw/day group was slightly higher than in the control group (no statistical significance), however the difference in the mean body weight with respect to the control observed at the termination of the treatment remained present during the entire recovery period. The mean feed efficiency was less in male and female animals of the 320 mg/kg bw/day group with respect to the control during the treatment period. However, the mean feed efficiency was slightly higher in male animals of 320 mg/kg bw/day group with respect to the control during the recovery period. The mean feed efficiency was similar in the female animals of the control and high dose group during the recovery period. Regarding clinical chemistry, in males, the following was noted: higher mean activity of alanine aminotransferase (ALT) and alkaline phosphatase (ALP), and less mean activity of aspartate aminotransferase (AST) at 320 mg/kg bw/day; higher mean activity of gamma-glutamyltransferase (GGT) at 80 and 320 mg/kg bw/day; higher mean concentrations of total bilirubin (TBIL) and inorganic phosphorous (Pi) at 80 and 320 mg/kg bw/day; higher mean concentrations of urea and blood urea nitrogen (BUN) at 20, 80, 320 mg/kg bw/day; less mean concentrations of creatinine (CREA), cholesterol (CHOL) and chloride (Cl-) and higher mean concentrations of bile acids (BAC) and calcium (Ca2+) at 320 mg/kg bw/day. In female animals, findings included higher mean activity of ALT (320 mg/kg bw/day) and GGT (80 and 320 mg/kg bw/day). The mean concentrations of total bilirubin (80 and 320 mg/kg bw/day), urea and BUN (320 mg/kg bw/day), inorganic phosphorous and potassium (K+) exceeded the values of the control group. The mean concentrations of creatinine (80 and 320 mg/kg bw/day) and glucose (20 and 320 mg/kg bw/day) were slightly less than in the female animals of the control group. At the end of the recovery period, statistically significant differences were indicated between the control and 320 mg/kg bw/day treated groups for the less mean activity of alanine aminotransferase and for the slightly higher mean activity of gamma-glutamyltransferase in male and female animals, less mean concentrations of glucose, total bilirubin and albumin (ALB) and higher mean concentration of bile acids in female animals. A test item related and reversible changes were detected in the liver and in the kidneys weights in male and female animals administered with 320 mg/kg bw/day. The mean epididymides weights (absolute and relative to brain weight) were slightly less than in the control group in male animals of 320 mg/kg bw/day group. Statistical significances with respect to the control were also noted for some organ weights (absolute or relative to body or brain weight in male animals, such as, for thymus and adrenals at 80 mg/kg bw/day, for heart, spleen, testes, adrenals and thyroids at 320 mg/kg bw/day, and in female animals of 320 mg/kg bw/day group for heart weight relative to body weight. In the recovery group, the body weight, weight of brain, spleen, thyroid and thymus weight relative to body weight were slightly less than in the control group in female animals of 320 mg/kg bw/day group. The changes in the kidneys and liver weights in male and female animals administered 320 mg/kg bw/day together with the elevated serum levels of some biochemical parameters were considered to be indicative of test item influence on the hepatic and renal functions. Regarding other findings, a test item influence on the estrous cycle was not detected, and sperm examinations did not point out any test item related influence on the sperm cells at 320 mg/kg bw/day. The LOAEL was considered to be 320 mg/kg bw/day and the NOAEL was 80 mg/kg bw/day. NICNAS: No treatment related mortality was reported. Reduced body weight and changes in body weight gain, and reversible changes in liver and kidney weights were noted in male and female rats at 320 mg/kg bw/day. Elevated serum levels of ALT, alkaline phosphatase (ALP), total bilirubin and albumin were also noted at this dose. In males, significant changes in absolute and relative weights of thymus and adrenals at 80 mg/kg bw/day, and of heart, spleen, testes, adrenals and thyroids at 320 mg/kg bw/day, were reported. From the study details reported, a dose response relationship or the extent of reversibility of effects could not be determined. No adverse effects were seen on the estrous cycle. No treatment related effects were overserved in the sperm cells at the highest dose. The lowest observed adverse effect level (LOAEL) of 320 mg/kg bw/day and a NOAEL of 80 mg/kg bw/day was reported.</t>
  </si>
  <si>
    <t xml:space="preserve">Unknown, 2014. Available from ECHA at https://chem.echa.europa.eu/100.001.164/dossier-view/3dd53a20-928d-4805-a6f4-5fa9544da183/IUC5-f7ec2eae-bcc0-4e0e-8d3e-6a6186b9abfb_705e702b-ca6b-447c-b137-04f12730f1c4?searchText=80-43-3 and NICNAS (2023) Peroxide, bis(1-methyl-1-phenylethyl) (dicumyl peroxide) Evaluation statement at https://cdnservices.industrialchemicals.gov.au/statements/EVA00099%20-%20Evaluation%20Statement%20-%2026%20June%202023.pdf </t>
  </si>
  <si>
    <t>112-12-9</t>
  </si>
  <si>
    <t>2-Undecanone</t>
  </si>
  <si>
    <t>Undecan-2-one; Methyl nonyl ketone; 2-Hendecanone</t>
  </si>
  <si>
    <t>C11H22O</t>
  </si>
  <si>
    <t>CCCCCCCCCC(C)=O</t>
  </si>
  <si>
    <t>Sprague-Dawley [Crl: CD]</t>
  </si>
  <si>
    <t>0, 5, 50, or 1000 mg/kg bw/day</t>
  </si>
  <si>
    <t>The only treatment-related adverse effect was a histological renal change detected in male rats exposed to the highest dose. The NOAEL was considered to be 50 mg/kg bw/day for male rats and 1,000 mg/kg bw/day for females. EFSA: The NOAEL is 50 mg/kg bw/day based on a general deterioration in health in a 90-day study in rats. Effects included reduced grip strength, increase in serum phosphorus and calcium, increased liver weight and kidney effects at 1,000 mg/kg bw/day.</t>
  </si>
  <si>
    <t>McRae et al., 2005</t>
  </si>
  <si>
    <t>McRae, L.A., Mullee, D., Brooks, P.N. (2005). Ninety day Repeated Dose Oral (Gavage) Toxicity Study in the Rat. Safepharm Laboratories Limited, Report no. 672/004, GLP (unpublished). Available from ECHA (2011) Methyl nonyl ketone Product-type 19 (Repellents and attractants) at https://echa.europa.eu/documents/10162/fe5cd3dd-5b7e-4289-b16e-b4b1e6815caf Also available from EFSA (2012). Conclusion on the peer review of the pesticide risk assessment of the active substance methyl nonyl ketone. EFSA Journal 2012;10(1):2495. http://dx.doi.org/10.2903/j.efsa.2012.2495</t>
  </si>
  <si>
    <t>4719-04-4</t>
  </si>
  <si>
    <t>Triazinetriethanol</t>
  </si>
  <si>
    <t>Grotan; Actane; 2,2',2''-(1,3,5-triazinane-1,3,5-triyl)triethanol; 2-[3,5-bis(2-hydroxyethyl)-1,3,5-triazinan-1-yl]ethanol</t>
  </si>
  <si>
    <t>C9H21N3O3</t>
  </si>
  <si>
    <t>OCCN1CN(CCO)CN(CCO)C1</t>
  </si>
  <si>
    <t>Wistar [CrIGIxBrIHan]</t>
  </si>
  <si>
    <t xml:space="preserve">0, 200, 1000, or 5000 ppm in the drinking water, equal to intakes of 0, 14.1, 64.1, or 285.2 mg/kg bw/day in males and 0, 21.1, 91, or 338.6 mg/kg bw/day in females. </t>
  </si>
  <si>
    <t xml:space="preserve">Neither mortalities nor clinical symptoms of toxicity were observed. Appearance and behavior of the animals showed no treatment-related changes. Body weight was significantly reduced in high dose males and body weight change values of this group were significantly reduced during the entire treatment period. This was assessed as being treatment-related. No significant effects were seen in females. Food consumption was significantly reduced in high dose males as well as in high dose females during the entire treatment period. The values were up to 13.3 % (males) and 18.9 % (females) below controls. This was assessed as being treatment-related. Food efficiency was also significantly reduced in high dose males and in mid dose males; however, due to the isolated occurrence and the lack of a clear dose-response relationship, this was assessed as being incidental. Water consumption was significantly reduced in high dose males and females during the entire treatment period . The values were up to 35.7 % (males)and 50.4 % (females) below controls. Also in mid dose males and females, water consumption was reduced with statistical significance several days in males or most of the days in females, the values being up 23.7 % (males) and 27.1 % (females) below controls. This was assessed as being treatment-related. There are no treatment-related changes in the hematological parameters measured. Compound-related differences in serum enzyme activities were not evident at any dose level in either males or females. Blood chemistry examinations revealed significantly increased urea concentrations in the serum of the high dose animals of either sex. No treatment-related changes were found in the other blood chemistry parameters examined. At the end of the study, high dose males and females produced decreased amounts of urine with increased specific gravity. In the other urine parameters, no treatment-related findings were observed. In female rats, the mean weight of the kidneys was significantly increased in the high dose group. The mean weight of the heart was significantly decreased in female rats of the mid dose group. In the high dose group, the mean heart weight of female rats was also significantly decreased, however, only slightly and without a dose-response relationship. In males of the high dose group, the mean weights of brain and adrenal glands were significantly increased in males of the high dose group. The other mean absolute weight parameters did not show significant differences when compared to the control group. Only a few gross lesions were noted in the glandular stomach (erosion/ulcer), epididymides (abscess), ovaries (cyst) and skin (sparse hair). With one exception (sparse hair in two control females) these gross lesions occurred only once per group, with no indication of a relationship to treatment. They were hence all interpreted to have developed spontaneously and unrelated to treatment. With the exception of the areas of sparse hair in the skin of two control female rats and of a low dose male rat, all gross lesions could be correlated with a meaningful histopathologic correlate. However, regardless of whether or not they had a microscopic correlate, all the gross lesions were considered to have developed spontaneously and to be unrelated to treatment. Histopathology failed to correlate the significantly increased mean absolute (high dose group) and relative kidney weights (mid and high dose groups) of female rats with meaningful histologic finding. A treatment-related effect could, however, not be excluded, especially for the high dose group. Further, no histologic correlate was obtained for the significantly increased mean relative weights of brain and adrenal glands in males of the high dose group. These mean weight increases were regarded to be incidental in nature and were most likely related to the slight although not significant decrease of the mean terminal body weight. Finally, also no morphologic correlate was obtained for the significantly decreased absolute heart weight noted in females of the high dose group. This was also most likely related to the slightly although not significantly decreased mean terminal body weight. This assumption was supported by the value of the mean relative heart weight that was almost identical in the high dose group as compared to the control group. The same mechanism was assumed for the significantly decreased mean absolute heart weight noticed in females of the mid dose group, as also the mean terminal body weight was slightly although not significantly decreased. Moreover, there was no indication of a dose-response relationship for the recorded mean absolute and relative weight deviations. All microscopic findings recorded were either single observations, or they were recorded at a low incidence, or they occurred in control animals only, or at comparable incidence and graded severity in control and high dose males and/or females. The NOEL was considered to be 200 ppm based on the absence of adverse effects at this dose level. A NOAEL of 1000 ppm was concluded based on body weight changes, effects on food consumption, and changes in water consumption at the highest dose level. The LOAEL was considered to be 5000 ppm, the highest dose tested. </t>
  </si>
  <si>
    <t>4156-21-2</t>
  </si>
  <si>
    <t>Sodium p-((4,6-dichloro-1,3,5-triazin-2-yl)amino)benzenesulphonate</t>
  </si>
  <si>
    <t>Benzenesulfonic acid, 4-[(4,6-dichloro-1,3,5-triazin-2-yl)amino]-, monosodium salt; sodium;4-[(4,6-dichloro-1,3,5-triazin-2-yl)amino]benzenesulfonate; Granofin Easy F-90</t>
  </si>
  <si>
    <t>C9H5Cl2N4NaO3S</t>
  </si>
  <si>
    <t>[Na+].[O-]S(=O)(=O)C1=CC=C(NC2=NC(Cl)=NC(Cl)=N2)C=C1</t>
  </si>
  <si>
    <t>1N,2N,3N,4Y,5aY,6N,7aY,8N,11N,12N,13N,15N,16N,17Y,19N,20fY,47cY</t>
  </si>
  <si>
    <t>0, 5, 25, or 100 mg/kg bw/day for 90-91 days</t>
  </si>
  <si>
    <t xml:space="preserve">The animals survived the scheduled treatment period. No clinical signs were recorded attributed to treatment. Slightly increased salivation was observed just after administration for a maximum of 5 minutes often during treatment in high dose animals and just once in five mid dose animals. Occasionally some of the animals from the high dose group started to show the increase just before or during administration. Given the moment in which it was observed and the duration, it is considered due to the handling rather than to an effect of the test item. Regarding body weight and body weight gains, although the statistically significant differences in females from the high dose were higher compared to the control group during most of the treatment, no relevant variations are observed in body weight gain and increases were similar between groups at the end. No relevant differences in food consumption were recorded between groups. No alterations of the eyes attributed to treatment were recorded. One female from the high dose group showed redness of the retina in the right eye but it was considered an occasional finding. Regarding hematology, no alterations attributed to treatment were recorded. PT and APPTT values were higher in 65F (mid dose) than in the rest of the animals but the sample was partially coagulated. No alterations of the clinical biochemistry values were attributed to the treatment. Urinalysis was unremarkable. Behavior effects were not attributed to treatment. Organ weight data was unaffected. No gross pathological findings were noted and histopathology did not reveal any treatment related lesions. Under the conditions of this study, oral administration of Granofin Easy F-90 did not induce alterations or toxicological effects. Therefore, the dose of 100 mg/kg bw/day was considered the NOEL. </t>
  </si>
  <si>
    <t>Unknown, 2015. Available from ECHA at https://echa.europa.eu/de/registration-dossier/-/registered-dossier/5491/7/6/2</t>
  </si>
  <si>
    <t>182121-12-6</t>
  </si>
  <si>
    <t>9,9-Bis(methoxymethyl)-9H-fluorene</t>
  </si>
  <si>
    <t>9,9-bis(methoxymethyl)fluorene; 9,9-di(methoxymethyl)fluorene; 9H-Fluorene, 9,9-bis(methoxymethyl)-</t>
  </si>
  <si>
    <t>C17H18O2</t>
  </si>
  <si>
    <t>COCC1(C2=CC=CC=C2C3=CC=CC=C31)COC</t>
  </si>
  <si>
    <t>1N,2N,3N,4N,6N,7N,9N,10N,23N,29Y,33N,34N,35bY,36Y,41N,42N,43N,44N,45N,28N</t>
  </si>
  <si>
    <t>0, 74, 250, or 750 mg/kg bw/day</t>
  </si>
  <si>
    <t>Clinical chemistry</t>
  </si>
  <si>
    <t>Administration of 9,9 bis (methoxymethyl)-fluorene in doses up to approximately 750 mg/kg bw/day did not induce histopathological changes even after the highest dose applied. Increases in relative liver weights were observed at this dose. In addition, changes in clinical chemistry (ketonuria) occurred in the 750 and 250 mg/kg bw/day dose groups. The NOAEL from this study is derived as the lowest dose applied, 74 mg/kg bw/day. ECHA: Changes in clinical chemistry, like ketonuria, was noted at 250 and 750 mg/kg bw/day. Relative liver weight was also increased at the highest dose level. The NOAEL was considered to be 74 mg/kg bw/day.</t>
  </si>
  <si>
    <t>Unknown, 1998. Available fom The EFSA Journal (2007) 555-563, 1-31. Scientific Opinion of the Panel on food additives, flavourings, processing aids and materials in contact with food (AFC) on a request  related to  a 16th list of substances for food contact materials at https://efsa.onlinelibrary.wiley.com/doi/epdf/10.2903/j.efsa.2007.555 and ECHA at https://echa.europa.eu/mt/registration-dossier/-/registered-dossier/24142/7/6/2</t>
  </si>
  <si>
    <t>474919-59-0</t>
  </si>
  <si>
    <t>Diisononyl 1,2-cyclohexanedicarboxylic acid</t>
  </si>
  <si>
    <t>Diisononyl hexahydrophthalate; DINCH; Hexamoll; Bis(7-methyloctyl) 1,2-cyclohexanedicarboxylate</t>
  </si>
  <si>
    <t>C26H48O4</t>
  </si>
  <si>
    <t>O=C(OCCCCCCC(C)C)C1C(C(=O)OCCCCCCC(C)C)CCCC1</t>
  </si>
  <si>
    <t>Wistar [CrlGlxBrlHan: WI]</t>
  </si>
  <si>
    <t>The mammary and thyroid glands were target organs for neoplastic effects and liver and kidneys were target organs for nonneoplastic effects. At 40 mg/kg-d, the incidences of mammary fibroadenomas (2/50 compared to 1/50 in controls) and adenocarcinomas (1/50 compared to 2/50 in controls) in treated females were comparable to controls. Mammary gland histology in male rats was not examined. Incidence of thyroid follicular cell adenomas (5/50 in males and 3/50 in females) was not markedly different from controls (3/50 males and 1/50 females), and no mammary or thyroid tumors were seen in the interim sacrifice groups. Altered thyroid colloid, characterized as basophilic, flaky structures, was noted in interim sacrifice treated females but not in controls or treated rats at terminal sacrifice. The effect was not clearly dose related (0/10, 5/10, 3/10, and 8/10 at 0, 40, 200, or 1000 mg/kg-d, respectively). In males, altered colloid was seen in 7/10, 9/10, 9/10, and 10/10 at 0, 40, 200, or 1000 mg/kg-d, respectively. Thyroid lesions were accompanied by non-dose-related increases (up to approximately 70%) in thyroid weight in both sexes at interim and terminal sacrifice. At 200 mg/kg-d, granular and/or epithelial cell casts in urine of males observed at 3 mo was not seen at 6 or 12 mo, and the rise in kidney weight (absolute and relative to body weight of 20% and 8%, respectively) at interim sacrifice (12 mo) was not associated with histopathology. Further, renal histopathology in treated males at study termination was comparable to that of controls. Increases in terminal kidneys (5%), liver (7%), and thyroid (70%) weight in male rats were accompanied by an elevated incidence of thyroid follicular cell adenomas (11/50 compared to 3/50 controls). The incidence of thyroid follicular-cell adenomas in mid-dose females (3/50) was comparable to that of controls (2/50). The decrease in absolute uterus weights (70%) in mid-dose females was attributed to the lower incidence of uterine adenocarcinomas compared to controls, since the rate of uterine adenocarcinomas in treated females was less than that of controls and diminished with treatment (14/50, 4/34, 3/35, and 2/50 in the control, low-, mid-, and high-dose females, respectively). Females had a significantly increased incidence of fibroadenoma in the mammary gland (5/50 compared to 1/50 control), and 5/50 females developed mammary adenocarcinomas compared to 2/50 controls. The adenocarcinoma incidence was not significant and mammary fibroadenomas and fibrocarcinomas were not seen in the same animals. The increased casts in the urine sediment on d 97 were discounted since they were not seen at 6 or 12 mo or associated with histopathology at 12 or 24 mo. At 1000 mg/kg-d, males displayed significant reduction in in mean corpuscular volume (∼5%) and mean corpuscular hemoglobin (∼5%) at 6 and 12 mo and increased erythrocytes (7%) and alkaline phosphatase (33%) and decreased bilirubin (22%) at 12 mo. The elevation of degenerated epithelial cells and granular cell casts in the urine sediment at 3 mo was not detected at 6 or 12 moor associated with histopathology at 12 or24 mo. The significant increases in serum γ-glutamyl transferase activity and fall in aspartate aminotransferase activity and bilirubin levels in high-dose females were attributed to prolonged hepatic microsomal enzyme induction. Interim sacrifice males showed elevated kidney weights and in females increased liver weights without corresponding histopathology. Altered thyroid colloid was seen in 8/10 interim sacrifice females but not in males or control females. Seven of 10 interim sacrifice males had hepatic foci of cellular alteration compared to none in controls. Terminal kidneys (3%), liver (7%), and thyroid (52%) weights in males and liver (15%) and thyroid (70%) weights in females were elevated. Similar to the mid dose, the reduction in absolute uterus weights (78%) in high-dose females was attributed to the high rate of uterine adenocarcinomas observed in controls. At terminal sacrifice, thyroid follicular-cell hyperplasia incidence was raised in high-dose rats (15/50 males and 14/50 females) compared to controls (8/50 males and 3/50 females) and thyroid adenoma incidences were significantly increased (14/50 males and 9/50 females) compared to controls (1/50 males and females).  Mammary fibroadenomas were seen in 9/50 high-dose females compared to 1/50 control females. One high-dose female had a mammary adenocarcinoma (but no fibroadenomas). The mammary fibroadenoma incidences were within the lab historical control range of 6–16% from 5 separate studies. Since elevation in thyroid gland weight at interim and terminal sacrifice and altered colloid at interim (but not terminal) sacrifice were seen in both sexes at 40 mg/kg-d, a NOAEL was not determined from this study in the present assessment. However, the study authors considered the NOAEL to be 40 mg/kg-d in males and 200 mg/kg-d in females based on increased incidence of thyroid adenomas found at study termination at the mid and high dose, respectively. In an independent reexamination of the mammary-gland sections, mammary gland changes initially reported as hyperplasia were considered to be more characteristic of mammary-gland fibroadenoma resulting in a numerically higher incidence of fibroadenomas for each dose group. Similarly,  thyroid-gland tissue slides from the BASF (2005a) study were independently reexamined by Capen (2006) and the original incidence of focal hyperplasia deviated quantitatively from the original study since Capen (2006) considered “cystic and not solid” morphology to be more consistent with follicular cystic hyperplasia. The incidence of thyroid adenocarcinomas was not markedly changed in treated male or female rats compared to controls in either the original evaluation or the reevaluation. U.S. Consumer Product Safety Commission: Male NOAEL: 40 mg/kg bw/day. Female NOAEL: 200 mg/kg bw/day.</t>
  </si>
  <si>
    <t>BASF AG, 2005d</t>
  </si>
  <si>
    <t>BASF AG. 2005d. 1,2-Cyclohexanedicarboxylic acid, diisononylester—Combined chronic toxicity/carcinogenicity study in CrlGlxBrlHan: WI-rats; Administration in the diet up to 24 months. Project no. 82S0107/01094. Unpublished study conducted and sponsored by BASF Aktiengesellschaft, Ludwigshafen, Germany. Avalable from Bhat VS, Durham JL, Ball GL, English JC. Derivation of an oral reference dose (RfD) for the nonphthalate alternative plasticizer 1,2-cyclohexane dicarboxylic acid, di-isononyl ester (DINCH). J Toxicol Environ Health B Crit Rev. 2014;17(2):63-94. doi: 10.1080/10937404.2013.876288. PMID: 24627975. Reference for NEL conclusion: U.S. Consumer Product Safety Commission (2010). Review of Exposure and Toxicity Data for Phthalate Substitutes at https://www.cpsc.gov/s3fs-public/phthalsub.pdf</t>
  </si>
  <si>
    <t>120-46-7</t>
  </si>
  <si>
    <t>1,3-Diphenyl-1,3-propanedione</t>
  </si>
  <si>
    <t>Dibenzoylmethane; 1,3-Diphenylpropane-1,3-dione; 1,3-Propanedione, 1,3-diphenyl-</t>
  </si>
  <si>
    <t>C15H12O2</t>
  </si>
  <si>
    <t>O=C(CC(=O)C1=CC=CC=C1)C1=CC=CC=C1</t>
  </si>
  <si>
    <t>1N,2N,3N,4N,6N,7N,9N,10N,23N,29Y,33N,34N,35BY,36cY,41N,42N,43N,44N,28N</t>
  </si>
  <si>
    <t>Sprague-Dawley [Crl: CD IGS]</t>
  </si>
  <si>
    <t>0, 62.5, 125, or 250 mg/kg bw/day for 90 days followed by a recovery period of 28 days</t>
  </si>
  <si>
    <t xml:space="preserve">There were no mortalities during the course of the study and there were no clinical signs attributable to the test substance administration. There were no test substance-related changes in mean weekly body weights, daily body weight gain, daily food consumption, and food efficiency in male or female rats. There were also no test substance-related changes in hematology or coagulation parameters. Test substance-related changes in serum chemistry parameters consisted of increased bilirubin and cholesterol in males and females given 250 mg/kg bw/day; increased serum protein in males given 125 and 250 mg/kg bw/day; increased albumin in all treated males; decreased triglycerides in females at 125 and 250 mg/kg bw/day and decreased chloride in high dose males. All the changes observed are within PSL historical range, do not have an adverse histopathological correlate, were not observed at the end of the recovery period, and are therefore interpreted to be non-adverse. Urine volume was increased in high dose males and correlated with the histopathology observation of dilated renal tubules and urobilinogen values increase noted at 125 and 250 mg/kg bw/day in males; these changes were completely reversed after the 28-day recovery period. There no test substance-related macroscopic observations. Increased absolute and relative liver and kidney weights were observed for all treated males and females, with a recovery in the magnitude of change observed in the male and female liver weights and a slight recovery observed in male only kidney weights. Compensatory centrilobular hepatocyte hypertrophy, compatible with the absorption, metabolism and excretion, was observed in all main high dose animals and correlated with increased liver weights. This change was not observed at the end on the 28-day recovery period and was interpreted to be non-adverse. Compensatory dilation of renal tubules, compatible with increased glomerular filtration and excretion, was also observed in high dose animals and correlated with increases in kidney weights. It was still present microscopically with similar severities in high dose recovery rats and correlated with kidney weight increases. Tubular dilation was noted for males given 62.5 and 125 mg/kg bw/day. Minimal renal changes in males given 62.5 mg/kg bw/day were not associated with cellular degeneration, or other abnormal clinical blood or urinalysis alterations noted, that could be ascribed to test substance toxicity on the kidneys; therefore, the significance of these renal findings was interpreted to be negligible and non-adverse. Under the conditions of the study and based on the toxicological endpoints evaluated, the NOAEL for administration of Dibenzoylmethane was determined to be 125 mg/kg/day for female and 62.5 mg/kg/day for male Sprague Dawley rats. </t>
  </si>
  <si>
    <t>Unknown, 2017. Available from ECHA at https://echa.europa.eu/mt/registration-dossier/-/registered-dossier/11371/7/6/2</t>
  </si>
  <si>
    <t>220727-26-4</t>
  </si>
  <si>
    <t>Octanethioic acid, S-[3-(triethoxysilyl)propyl] ester</t>
  </si>
  <si>
    <t>S-(3-triethoxysilylpropyl) octanethioate; 3-Octanoylthio-1-propyltriethoxysilane; Y-15099</t>
  </si>
  <si>
    <t>C17H36O4SSi</t>
  </si>
  <si>
    <t>CCCCCCCC(=O)SCCC[Si](OCC)(OCC)OCC</t>
  </si>
  <si>
    <t>Wistar [HanTM-RccHanTM:WIST]</t>
  </si>
  <si>
    <t>0, 20, 100, or 500 mg/kg bw/day for 90 days, followed by a 28 day recovery period. Ten additional animals per sex per dose were included as recovery group for analysis of possible post-exposure reversibility of intoxication symptoms.</t>
  </si>
  <si>
    <t xml:space="preserve">One male animal of the low dose group was killed on Day 27 of the study due to a decline in clinical condition. Clinical signs prior to death included tiptoe/splayed gait, labored respiration, decreased respiratory rate, hunched posture, diuresis and ataxia. At necropsy, macroscopic findings for this animal were confined to dark spleen and reddened/enlarged/fluid-filled bladder. At histopathology examination, the bladder was observed to be dilated with signs of inflammation but no cause of death was established although there may have been a blockage in the urinary tract which was not identified. There were no further deaths until the end of the study period and due to the isolated occurrence of unscheduled death, it was considered not to be related to treatment with the test material. There were no clinical observations throughout the study that were considered as test material related. At the high dose group, animals of either sex showed sporadic instances of increased post-dose salivation from the second week of dosing, which persisted throughout the treatment period. A few instances of increased post-dose salivation were also observed in males and females of the medium dose group from Week 10 of the study. Individual control animals of either sex showed similar clinical signs on one day during Week 4 of the study. Observations of this nature are commonly observed following the oral administration of an unpalatable test material formulation and were therefore, considered to be of no toxicological importance. There were no clinical observations for any of the surviving animals of the low dose group throughout the treatment period. With the exception of one control male showing sporadic episodes of staining around eyes during the treatment and treatment-free periods, there were no clinical signs for any of the recovery animals during the treatment-free period. During the first week of dosing, group mean body weight gains in males of the medium and high dose groups were slightly but statistically significantly lower than controls. Thereafter, the mean body weight gains in males of the high dose group generally remained lower than controls up to and including Week 10 of the study, achieving statistical significance in most instances; body weight gains in these males over the remaining dosing period were similar to controls. Males of the medium dose group also showed some instances of slightly lower weight gains up to and including Week 8 of dosing, achieving statistical significance in Week 8; subsequent weekly body weight gains in these animals were similar to controls. Male animals of the low dose group showed some instances of slightly lower mean weight gains albeit without achieving statistical significance. Overall body weight gains in non-recovery males at the end of the treatment period were slightly lower than controls; 6%, 6% and 13% in the low, medium and high dose groups, respectively. Following the cessation of dosing, males previously given the high dose showed slightly higher body weight gains over the first two weeks when compared with controls. Subsequent body weight gains in these animals were similar to controls with the overall mean body weight gain being 11% lower than controls. Taking into consideration the overall effect on body weight development in males of the high dose group during the treatment period together with the lack of a substantial recovery over the treatment-free period, this may indicate an adverse effect of test material administration. Throughout the study, there was no effect of treatment with the test material at any dose level on body weight development in females. Food intake in males of the high dose group was generally marginally lower than controls. Food intake in males of the low and medium dose groups was generally similar to controls throughout the treatment period. Food consumption in females of all dose groups appeared to be similar to controls throughout the study. Food efficiency in animals of either sex treated with the test material at all dose levels was generally comparable with controls throughout the study. Visual inspection of water bottles did not reveal any intergroup differences. Ophthalmoscopic examination did not indicate any differences in control and test item treated animals. At the end of the treatment period, females receiving the test material at all dose levels showed marginally but statistically significantly lower mean cell hemoglobin concentrations when compared with controls. Slightly higher mean platelet counts were also apparent in animals of either sex receiving the high dose in comparison with the respective controls, but statistical significance was only achieved in females. At the end of the treatment-free period, the mean cell hemoglobin concentration in females previously given the high dose was marginally but statistically significantly lower than controls with these females also showing statistically significantly higher mean hematocrit value when compared with controls. Group mean platelet counts in animals of either sex were also slightly higher than controls, achieving statistical significance in females. The majority of individual values for the above parameters were within the historical background data ranges and in the absence of any histopathology correlates, these findings were considered not to represent an adverse effect of treatment. At the end of the dosing period, group mean plasma concentrations of alanine aminotransferase (ALAT) in males at all dose levels were slightly higher than controls achieving statistical significance in the high dose group. A dose-relationship was apparent and some individual values from all test material-treated groups were slightly higher than the background data ranges. At the end of the recovery period, the mean alanine aminotransferase (ALAAT) value in males previously given the high dose was similar to controls. Group mean plasma levels of cholesterol in males of the medium and high dose groups were slightly lower than controls at the end of the treatment period, achieving statistical significance in the high dose males. Although a dose-relationship was apparent, all individual values were within the background data ranges and the group mean value from recovery males at the end of the treatment-free period was similar to controls. Females of the high dose group showed statistically significantly lower plasma levels of alkaline phosphatase (AP) when compared with controls. There was, however, no dose-relationship and, with the exception of one female, all individual values were within the background data ranges. The mean plasma concentrations of albumin and total protein in these females were also statistically significantly higher than controls resulting in statistically significantly lower mean A/G ratio in these animals; the majority of individual values for the total protein and some individual values for the albumin and A/G ratio were outside the background data ranges. The mean A/G ratio in females of the medium dose group was also statistically significantly lower than controls; however, all individual values from these animals were within the background data ranges. At the end of the treatment-free period, the corresponding values in recovery females previously treated with the high dose were similar to controls. At the end of the dosing period, group mean plasma level of urea in females of the high dose group was slightly but statistically significantly lower than controls whilst the mean creatinine concentration in these animals was statistically significantly higher than controls; the majority of individual values were within the background data ranges. Group mean plasma level of calcium in non-recovery females treated with the high dose was also statistically significantly higher than controls with 4/10 test material-treated individuals showing values higher than the background data ranges. At the end of the treatment-free period, the corresponding values in females previously given the high dose were similar to controls. Taking into account the increased liver weights in animals of either sex of the high dose and in females of the medium dose together with the centrilobular hypertrophy observed in the liver from some of the animals of the high dose (likely to be of an adaptive nature and showing complete reversibility in the recovery animals), the above findings were considered not to represent an adverse effect of treatment with the test material. These parameters may have been influenced by liver changes and variations in plasma markers and hepatic changes may well be indicative of fluctuations in metabolic processes associated with test material detoxification rather than representing any adverse effect of treatment. At the end of the treatment-free period, females previously receiving the high dose showed slightly but statistically significantly higher group mean concentration of bilirubin (Bili) when compared with controls. All individual values were, however, within the background data ranges and taking into consideration the mean plasma concentration of bilirubin at the end of the treatment period in high dose females, which was similar to controls, this finding was considered not to be of any toxicological significance. Towards the end of the 90 day treatment period, a high degree of individual variation was apparent for urine volume and specific gravity values and any intergroup differences between animals of either sex receiving the test material and controls were not statistically significant or dose-related; the only exception was non-recovery males treated with the high dose showing statistically significantly higher group mean specific gravity when compared with controls. Towards the end of the recovery period, group mean urine volume in recovery females was statistically significantly higher than controls whilst specific gravity was statistically significantly lower than controls. Towards the end of the treatment period, urine samples from the majority of non-recovery males treated with the high dose tested positive for the presence of protein and ketones (9/10 and 7/10 animals, respectively) with one male each also showing positive results for the presence of erythrocytes or hemoglobin. Of the corresponding females, urine samples from 5/10 animals showed the presence of protein whilst the presence of ketones was not detected for these animals; it should be noted that urine samples from 3/10 non-recovery control females also tested positive for the presence of protein. Of recovery males previously given the high dose, 5/10 animals showed the presence of protein in urine samples whilst one male also showed the presence of hemoglobin; urine samples from the corresponding recovery females no longer showed the presence of protein. Increased kidney weights were evident at the end of the treatment period in animals of either sex receiving the high dose whilst histopathology findings observed in the kidneys from these animals included multifocal basophilic tubules (degenerating/regenerating) in both sexes and single cell necrosis in females. At the end of the treatment-free period, increased kidneys weights were still apparent in recovery females previously given the high dose, whilst histopathological evaluation of kidneys from recovery animals of either sex identified multifocal basophilic tubules, tubular fibrosis with fibrous tissue surrounding the affected groups of tubules, lymphocytic infiltration in the intestinal surrounding of the affected tubules and tubular atrophy in some females. In the light of the increased kidney weights and associated histopathology findings, these observations were considered to be of toxicological significance. There were no changes in the behavioral parameters considered to be related to treatment with the test material at any dose level. There were no treatment-related changes in functional performance at any dose level. The group mean overall activity in males of the low and medium dose groups was statistically significantly higher than controls; however, there was no dose-relationship and the corresponding value in males of the high dose group was similar to controls, and therefore, these differences were considered unrelated to administration of the test material. Sensory reactivity scores across all test material-treated groups were similar to controls. At the end of the treatment period, animals of either sex of the high dose group and females of the medium dose group showed statistically significantly higher values for absolute and body weight-related liver weights when compared to controls; a dose-relationship was apparent in females. All individual absolute and body weight-related values in females from the high dose group and the majority of individual body weight-related values in the corresponding males were outside the background data ranges. In recovery animals of either sex previously given the high dose, group mean absolute and body weight-related liver weights were similar to controls. The increases in liver weights were consistent with adaptive histopathological changes (centrilobular hypertrophy) observed at the high dose level and were therefore, considered not to represent an adverse effect of treatment. Group mean absolute and body weight-related kidney weights in males, and in particular females, of the high dose group were statistically significantly higher than controls. The majority of individual absolute and body weight-related values in these females and the majority of individual body weight-related values in the corresponding males were outside the background data ranges. At the end of the treatment-free period, the group mean absolute and body weight-related kidneys weights in males previously treated with the high dose were similar to controls, but the values in the corresponding females were statistically significantly higher than controls. In the light of the results from histopathology of the kidneys, the increases in kidney weights were considered to represent an adverse effect of test material administration at the high dose. At the end of the treatment period, absolute and body weight-related spleen weights in females of the medium and high dose groups were statistically significantly higher than controls with an apparent dose-relationship. Whilst the majority of individual values from the intermediate dose group were within the background data ranges, 5/10 high dose females showed values that were outside these ranges. At the end of the recovery period, the corresponding group mean absolute and body weight-related spleen weights in females previously treated with the high dose were similar to controls. In the absence of any histopathology correlates, these observations were considered not to represent an adverse effect of test material administration at these dose levels. At the high dose, females showed statistically significant increases in absolute and body weight-related heart and ovaries weights when compared with the respective controls. The majority of individual values from these animals were within the background data ranges. At the end of the treatment-free period, the corresponding values from the recovery females previously given the high dose were similar to controls. Due to the lack of any associated histopathology observations, these findings were considered not to be toxicologically significant. The incidence and distribution of macroscopic necropsy findings in treated animals did not indicate any adverse systemic effect of treatment. Microscopic treatment-related findings were recorded in the kidney and liver of non-recovery males and females, the thyroid gland of non-recovery females and the thymus of non-recovery males of the high dose group. The changes in the kidneys persisted after the recovery period but all other changes had resolved. Multifocal basophilic tubules (degenerating/regenerating) were present in the kidneys at a mild level in 8/10 non-recovery high dose males and at a mild or moderate level in all corresponding females. In 8/10 non-recovery high dose females, single cell necrosis at a minimal or mild level was also notable within the tubular cells. Hyaline droplets were increased in male animals receiving the test material at all dose levels in a dose-dependent manner. After a 28 day treatment-free period, multifocal basophilic tubules at a minimal to moderate level were still present in all animals previously treated with the test material at the high dose. Tubular fibrosis at a minimal to mild level was also apparent with fibrous tissue surrounding the affected groups of tubules in these animals. Several animals of either sex also showed lymphocytic infiltration in the intestinal surrounding of the affected tubules. Tubular atrophy at a minimal level was also present in 2/10 of these females. The hyaline droplets within the tubules in males were consistent with the accumulation of alpha-2u-globulin, a common finding in untreated male rats and as such of no relevance to humans. As this finding was more apparent in recovery control males, it is not clear whether the increase in males of the low and medium dose groups was treatment related. The remaining histopathology findings in the kidneys from the high dose group were considered to be toxicologically significant. Centrilobular hypertrophy in the liver was present in 2/10 non-recovery high dose males at a minimal level and in 7/10 corresponding females at a minimal to mild level. Mild pleomorphism (variable size of nuclei/cells) was also present in 2/10 non-recovery high dose females. No treatment-related changes were noted in any other groups and centrilobular hypertrophy in animals of either sex previously treated with the high dose had resolved after a 28 day treatment-free period. These changes were considered to be adaptive resulting from the administration of the test material and as such did not represent an adverse effect of treatment with the test material. Minimal follicular hypertrophy (enlarged follicles with hypertrophic lining cells) of the thyroid gland was present in 2/10 non-recovery females of the high dose group. This change was considered to be associated with liver enzyme induction and had resolved following the four week recovery period. The single incidence of minimal change seen in a female of the low dose group may be attributed to individual variation and not to the test material. Involution in the thymus was present in 2/10 non recovery high dose males at a minimal to mild level. This finding was considered likely to be a secondary stress-related effect and had resolved following the recovery period. It was also noted in 1/10 males of the medium dose group, however, at such a low incidence, it was considered to be sporadic and unrelated to treatment with the test material. Based on the adverse effects on body weight development in males and toxicologically significant kidney findings (increased kidney weights, histopathological findings) in animals of either sex at 500 mg/kg bw/day, a subchronic NOAEL of 100 mg/kg bw/day was derived for Y-15099 in male and female Wistar rats. </t>
  </si>
  <si>
    <t>Unknown, 2015. Available from ECHA at https://echa.europa.eu/da/registration-dossier/-/registered-dossier/17060/7/6/2</t>
  </si>
  <si>
    <t>7691-02-3</t>
  </si>
  <si>
    <t>Silanamine, 1-ethenyl-N-(ethenyldimethylsilyl)-1,1-dimethyl-</t>
  </si>
  <si>
    <t>1,1,3,3-Tetramethyl-1,3-divinyldisilazane; 1,3-Divinyltetramethyldisilazane; Bis(dimethyl(vinyl)silyl)amine; 1,3-Divinyl-1,1,3,3-tetramethyldisilazane; [[[ethenyl(dimethyl)silyl]amino]-dimethylsilyl]ethene</t>
  </si>
  <si>
    <t>C8H19NSi2</t>
  </si>
  <si>
    <t>C[Si](C)(N[Si](C)(C)C=C)C=C</t>
  </si>
  <si>
    <t>1N,2N,3N4Y,5d(ii)Y</t>
  </si>
  <si>
    <t>0, 5, 15, or 50 mg/kg bw/day, 7 days a week, for 90 days with a 28-day recovery period</t>
  </si>
  <si>
    <t xml:space="preserve">In the absence of toxicologically significant, adverse effects, the NOAEL is considered to be 50 mg/kg bw/day, the highest dose tested, for both males and females.  </t>
  </si>
  <si>
    <t>Unknown, 2020. Available from ECHA at https://echa.europa.eu/registration-dossier/-/registered-dossier/5675/7/6/2</t>
  </si>
  <si>
    <t>4430-18-6</t>
  </si>
  <si>
    <t>Acid violet 43</t>
  </si>
  <si>
    <t>C.I. Acid Violet 43; 11362 Violet; sodium;2-[(4-hydroxy-9,10-dioxoanthracen-1-yl)amino]-5-methylbenzenesulfonate</t>
  </si>
  <si>
    <t>C21H14NNaO6S</t>
  </si>
  <si>
    <t>CC1=CC(=C(C=C1)NC2=C3C(=C(C=C2)O)C(=O)C4=CC=CC=C4C3=O)S(=O)(=O)[O-].[Na+]</t>
  </si>
  <si>
    <t>1N,2N,3N,4Y,5aY,6N,7N,9N,10N,23N,29Y,33N,34N,35N,47c&amp;dY</t>
  </si>
  <si>
    <t xml:space="preserve">Sprague-Dawley [Crl:CD (SD) BR] </t>
  </si>
  <si>
    <t>0, 50, 200 or 800 mg/kg bw/day. Based on the purity of the dye (54.4%), the dose levels are 0, 27, 109, or 435 mg active dye/kg bw/day.</t>
  </si>
  <si>
    <t xml:space="preserve">There were no treatment-related deaths. Two treated females (one given 200 mg/kg bw/day and one given 800 mg/kg bw/day) died during the study. Purplish color and/or purplish and blue contents were observed in the lungs, in buccal and thoracal cavities and in the trachea of these females. No remarkable clinical signs were observed just before death; at the microscopic examination, alveolar oedema together with pigmented granular material was noted. Their death, therefore, was attributed by the study authors to a gavage error and not to the administration of the test substance. Increased salivation was observed at all dose levels with a dose-dependent incidence. Loud breathing was noted in 1/10 females given 50 mg/kg bw/day, 1/10 females given 200 mg/kg bw/day, 2/10 females and 1/10 males given 800 mg /kg bw/day. Regurgitation occurred in all treatment groups (10 – 30%). Colored urine, feces, fur and extremities were observed at all dose levels and were related to the staining properties of Jarocol Violet 43. No other clinical signs, no ocular findings or changes in body weight and food intake were reported. There were no significant differences in organ weights between treated and control groups. Findings at necropsy were dose-related greenish contents or greenish colorations of the mucosa of the digestive tract. The histopathological changes noted at the microscopic examination of tissues and organs of treated animals were similar in incidence, severity and morphological characteristics to those observed in the control group and therefore, not considered by the study authors to be treatment related. Statistically significant changes in blood clinical chemistry parameters included slight decreases in inorganic phosphorus (males in all dose groups), glucose (mid-dose males and high-dose females), urea (high-dose males), alkaline phosphatase (high-dose males) and alanine aminotransferase (high-dose males). These changes were considered to be of no toxicological importance. Statistically significant changes in hematological parameters included decreased values for white blood cells (high-dose males), leukocytes, (high-dose males), prothrombin time (high dose females) and fibrinogen (high-dose females); and increased values for packed cell volume (high-dose females), mean cell volume (mid- and high-dose females), mean cell hemoglobin (mid-dose females), mean cell hemoglobin concentration (high-dose males), prothrombin time (high-dose males) and activated partial thromboplastin time (high-dose males). The only finding in the urinalysis was an increased pH of urine in females (high dose). The only finding considered by the study authors to be treatment-related was the increased activated partial thromboplastin time in high-dose males (+30% in mean). The NOAEL was 200 mg/kg bw/day (109 mg active dye/kg bw/day) based on the increased activated partial thromboplastin time in high-dose males. Fiume et al.: No test article-related mortality was reported. Dose-dependent increases in salivation were observed at all dose levels. Colored urine, feces, hair, and extremities were observed at all doses and were attributed to the staining properties of the test article. No other clinical signs, no ocular findings, and no changes in body weights and feed consumption were reported. Statistically significant changes in blood clinical chemistry parameters were considered to be of no toxicological importance. Several statistically significant changes in hematological parameters were observed; only an increased activated partial thromboplastin time (APTT) in high-dose males was considered to be treatment related. There were no significant differences in organ weights among treated and control groups. Dose-related greenish contents or greenish colorations of the mucosa of the digestive tract were observed at necropsy. No treatment-related microscopic changes were observed. The no-observed adverse effect level (NOAEL) was 200 mg/kg bw/d Acid Violet 43 (109 mg dye/kg bw/d), based on the increased APTT in the high-dose males. ECHA: Ptyalism was noted in all treated groups, with a dose related incidence, and was attributed to the administration of the test substance. Two animals were found dead (1/10 females at 200 mg/kg/day and 1 at 800 mg/kg/day); the gross pathology showed purplish coloration in the lungs. The cause of the death was attributed to a gavage error and not to the administration of the test substance. During treatment period, the mean body weight and weight changes of the treated animal of both sexes were similar to that of respective controls. Similarly, during treatment period, food consumption of the treated animal of both sexes were similar to that of respective controls. On week 13, when compared to the control values, moderately higher activated partial thromboplastin time was noted in males given 800 mg/kg/day (+30% in mean). This difference attained statistical significance and the individual values were at or above the upper limit of our background data. Therefore, it was attributed to the treatment with the test substance. On week 13, slightly lower inorganic phosphorus was noted in treated males at all dose levels. As the differences were slight, not found in females and in absence of any other variation (e.g., calcium), they were considered to be of no toxicological importance. In the highest dose group,  decreases in values for leukocytes, lymphocytes, urea, alkaline phosphatase and alanine aminotransferase for males and decrease in glucose content for females were noted. On week 13, there were no differences from control which could be related to the administration of the test substance regarding urinalysis data. No relevant differences in organ weights were noted between the treated and the control groups. In gross pathology, greenish contents or greenish colored mucosa of digestive tract (ileum, colon, caecum, rectum) as well as blue colored hair and/or extremities were noted for the treated animals, with a dose related incidence. This coloration was attributed to the staining property of the test substance and/or its metabolites. No other relevant macroscopic findings were noted in the treated animals. The greenish contents of the large intestine and staining of mucosa noted at necropsy were not apparent on histology; it can be assumed that this was removed during processing. No histopathological findings were noted to suggest a toxic effect of the test compound on the intestines. Similarly, the colorations of other tissues noted at necropsy did not reveal any correlated histopathology. The NOAEL was defined as 200 mg/kg bw/day based on ptyalism at all dose levels and increase in activated partial thromboplastin time at 800 mg/kg bw/day. </t>
  </si>
  <si>
    <t>Goldfain-Blanc, 1994</t>
  </si>
  <si>
    <t xml:space="preserve">F. Goldfain-Blanc. 13-Week Toxicity Study by oral Route (Gavage) in Rats. CIT Study No. 10796 TCR, 1994. Available from European Commission. Scientific Committee on Consumer Safety (SCCS) opinion on Acid Violet 43 (COLIPA N° C63). Updated 2013. Accessed April 21, 2016. http://ec.europa.eu/health/scientific_committees/consumer_safety/docs/sccs_o_125.pdf Also available from Fiume, M. M., Bergfeld, W. F., Belsito, D. V., Hill, R. A., Klaassen, C. D., Liebler, D. C., ... &amp; Heldreth, B. (2021). Amended Safety Assessment of Acid Violet 43 as Used in Cosmetics. International journal of toxicology, 40(2_suppl), 5S-15S. and ECHA at https://chem.echa.europa.eu/100.022.381/dossier-view/8c3fc7f3-7168-4ba7-bdf8-fd39f34e4bb5/5a7cbc46-4f82-490c-b1e2-a4fb09fc828d_45165aca-165a-45f0-a15e-bc33db902c87?searchText=4430-18-6 </t>
  </si>
  <si>
    <t>89-79-2</t>
  </si>
  <si>
    <t>(-)-Isopulegol</t>
  </si>
  <si>
    <t>(1R,2S,5R)-5-methyl-2-prop-1-en-2-ylcyclohexan-1-ol</t>
  </si>
  <si>
    <t>C[C@@H]1CC[C@H]([C@@H](O)C1)C(C)=C</t>
  </si>
  <si>
    <t>0, 190, 1,750, or 3,500 mg/kg bw/day for males and 0, 190, 1,760, or 3,530 mg/kg bw/day for females. The test material contained 20% isopulegol. Purity adjusted dose levels in males are 0, 38, 350, or 700 mg/kg bw/day.</t>
  </si>
  <si>
    <t>There were no effects attributable to isopulegol administration on mortality, clinical orophthalmological changes, clinical chemistry or urinalysis parameters. Based on a dose-related decrease (36%) in eosinophils observed in males, which reached statistical significance in the highest dose group and on an increase in relative kidney weights in males administered the two highest dietary doses, the EFSA CEF Panel concluded that only the lowest dose in male rats provides a NOAEL of 190 mg test item/kg bw/day, corresponding to 38 mg isopulegol/kg bw/day. The FEEDAP Panel supports the conclusions of the CEF Panel.</t>
  </si>
  <si>
    <t>Koetzner, 2013. Isopulegol (microencapsulated): a 90-day dietary study in rats. Product Safety Labs. Study no.35334. December 2, 2013. Unpublished report submitted by EFFA to FLAVIS Secretariat. Available from Scientific Opinion on Flavouring Group Evaluation 57, Revision 1 (FGE.57Rev1): consideration of isopulegone and three flavouring substances evaluated by JECFA (55th meeting). EFSA Journal 2017;15(3):4727. https://doi.org/10.2903/j.efsa.2017.4727 and from Safety and efficacy of oct‐1‐en‐3‐ol, pent‐1‐en‐3‐ol, oct‐1‐en‐3‐one, oct‐1‐en‐3‐yl acetate, isopulegol and 5‐methylhept‐2‐en‐4‐one, belonging to chemical group 5 and of isopulegone and α‐damascone belonging to chemical group 8 when used as flavourings for all animal species. EFSA Journal 2020;18(2):6002. 10.2903/j.efsa.2020.6002</t>
  </si>
  <si>
    <t>3586-55-8</t>
  </si>
  <si>
    <t>1,2-Bis[hydroxymethoxy]ethane</t>
  </si>
  <si>
    <t>(Ethylenedioxy)dimethanol; Dimethylol glycol; Ethylene glycol bis(semiformal); 2-(hydroxymethoxy)ethoxymethanol</t>
  </si>
  <si>
    <t>OCOCCOCO</t>
  </si>
  <si>
    <t>0, 30, 90, or 270 mg/kg bw/day</t>
  </si>
  <si>
    <t xml:space="preserve">In the mid dose group, all males and females showed long-lasting piloerection from day 16 onwards (0/20 at day 15 but 20/20 at day 16 and up to day 90). Salivation was noted in all males starting at day 64 (0/10 at day 63 but 10/10 at day 64). At the high dose, all males and females showed long-lasting piloerection from day 16 onwards (0/20 at day 13 but 20/20 at day 14 and up to day 90). Salivation was noted in all animals starting at day 27 (0/20 at day 26 but 20/20 at day 27). In the functional observation battery, reduced pupil size was detected in 7/9 male and 7/10 female survivors at 90 mg/kg bw/day. A negative pupil response was noted in 5/9 males. Further parameters were within the normal range. At 270 mg/kg bw/day, reduced pupil size was detected in 8/9 male and 4/9 female survivors. A negative pupil response was noted in 4/9 males. A reduction in the number of static and stereotype movements in males and females was detected as well as a slight reduction in active locomotion. Further parameters were within the normal range. There was no mortality in the low dose groups. One male of the mid dose group died at day 81. At the high dose, one male died on day 74 and 2 females at day 81 &amp; 89. No effect on body weight gain was detected in the low and mid dose group. From test week 1 onwards, the body weight of males in the high dose group was decreased. The difference to controls was -10 to -31% (p&lt;0.01). Less decreased body weights were measured in females. The difference to controls was -5 to -10% (not significant). The food consumption was not influenced by the test substance treatment. Drinking water consumption was not influenced by the treatment. Regarding hematology, no effects were recorded at 30 mg/kg bw/day. At 90 mg/kg bw/day, an increase in the thromboplastin time (TPT) in females was recorded but no such effect was detected in the high dose group (not treatment related). Slight but not significant (p&lt;0.01) effects on leucocyte counts and differential blood counts were reported (only males; compare with high dose group). At 270 mg/kg bw/day, in males and females, an increase in leucocyte counts was demonstrated as well as a shift in differential blood count. Effects on leucocyte counts and alteration in differential blood count might be treatment related and a consequence of the lesions detected in the stomach. No other parameter was treatment related altered. However, no historical control data of this lab are available. In rats of the high dose group, a reduction in glucose (m), plasma albumin (f) and total protein (f) was measured. These effects were considered by the authors to be treatment related. No effects on relative or absolute organ weights were detected in the low and mid dose groups. At 270 mg/kg bw/day, no effects were reported in female rats. However, male survivors revealed an significant increase (p&lt;0.01) in relative organ weight of brain (+37%), gonads (+39% [left] and +33% [right]), adrenal (+47% left [not significant] and 103% right). The absolute organ weights in males of the kidney (left -28%, right -25%), heart (-26%), thymus (-49%), liver (-27%), epididymis (left -31%, right -18%) were decreased (no data on statistical significance). The effects on relative and absolute organ weight were due to the severe body weight reduction in males. Macroscopically, at the mid dose, alterations in the stomach were observed. Greenish or blackish discolored indurations/nodules were detected in the stomach of 7/10 males and 2/10 females. Ulcerous lesion of the stomach was noted in one male and hemorrhagic foci in 3/10 females. Alterations in other organs were not considered to be treatment related. At the high dose, treatment related effects were noted in the stomach of all males and females including discolored foci, nodules or deposits (10/10 males &amp; 9/10 females), ulcer (1 male and 1 female), hemorrhagic indurations (1 female). The liver was adhered to the stomach in 4/10 males and 3/10 females as well as the spleen (2/10 males and 1/10 females). Other effects were not considered to be treatment related. Histopathologically, at 30 mg/kg bw/day, the treatment did not induce any histopathological alterations in the 2 organs examined in this group (stomach and bone marrow) except a chronic multifocal ulcerative gastritis/peritonitis in one male rat. This finding is not discussed by the authors but it is considered to be of spontaneous nature (single observation). At 90 mg/kg bw/day, local effects in the stomach and granulocytopoesis in bone marrow (inflammatory response) were observed. Only these 2 organs were investigated. At 270 mg/kg bw/day, treatment related histopathological effects were seen only in the stomach and bone marrow. Further changes in various organs were within the normal control range for animals of this strain and age. Overall, the test substance induced local effects in the stomach at a dose level of ≥ 90 mg/kg bw/day. Such effect is expected of a substance releasing formaldehyde in situ. Other reported effects like reduced body weight gain and some decrease in motor activity in the high dose groups and alteration in hematology like increased leucocyte counts, shift in the differential blood count at the high dose level are considered to be a consequence of the chronic ulcerative gastritis &amp; peritonitis. The reduced pupil size detected in males and females and the negative pupil response in males of the mid and high dose group might be a systemic effect of the test substance but the toxicological relevance is unclear. Altered clinical chemistry parameters in the high dose group are recognized but evaluation is limited without historical control data of the same laboratory. Presumably higher LOAELs can be expected if the test substance is applied via drinking water or diet and not via gavage (bolus effect). </t>
  </si>
  <si>
    <t>Unknown, 2002. Available from ECHA at https://echa.europa.eu/de/registration-dossier/-/registered-dossier/19636/7/6/2</t>
  </si>
  <si>
    <t>127277-53-6</t>
  </si>
  <si>
    <t>Prohexadione-calcium</t>
  </si>
  <si>
    <t>Prohexadione calcium; Viviful; calcium;4-(1-oxidopropylidene)-3,5-dioxocyclohexane-1-carboxylate</t>
  </si>
  <si>
    <t>C10H10CaO5</t>
  </si>
  <si>
    <t>[Ca++].CCC([O-])=C1C(=O)CC(CC1=O)C([O-])=O</t>
  </si>
  <si>
    <t>1N,2N,3N,4aY,5aY,6N,7N,9N,10N,23N,29N,30a(iii)Y,31N,32N,28N</t>
  </si>
  <si>
    <t>0, 20, 200, or 1000 mg/kg bw/day</t>
  </si>
  <si>
    <t xml:space="preserve">The most notable effects were in clino-chemical and/or hematological parameters and the kidney at the high dose, which were also recorded to a lesser extent at 200 mg/kg bw/d. The findings in clino-chemical and/or hematological parameters included decreased PCV, Hb, and RBC counts, decreased serum albumin and total protein and potassium, and increased phosphorus levels. Histopathological findings in the kidneys included increased incidence of dilated basophilic cortical tubules with or without fibrosis, which were associated with increased urine volume and decreased urine specific gravity. While water consumption was measured in this study, no statistically significant differences were observed because all animals were seen to have spilt or splashed their water, although increased water consumption could have occurred in the mid and high dose animals. The NOEL in this study was 20 mg/kg bw/d, based on the changes in haematological and clinical chemistry parameters, abnormal urinalysis findings, and histopathological findings in kidney at ≥200 mg/kg bw/d. The kidney is considered to be the primary target organ. EPA 2012 and 2020: The NOAEL was considered to be 20 mg/kg bw/day. The LOAEL was 200 mg/kg bw/day based on histopathological changes in the kidneys and increased urinary volume and sodium concentrations. EFSA: The relevant short-term NOAEL is 20 mg/kg bw/day based on the 1-yr dog study. </t>
  </si>
  <si>
    <t>Wrench, 1992</t>
  </si>
  <si>
    <t>Wrench SM, et al. (1992): BX-112 Toxicity Study in Beagle Dogs (Final Report-Repeated Daily Dosage For 52 Weeks).  Study No. KCl 40/911211. Report No. 92/11133 Unpublished  Report date: 3 September 1992. Available from APVMA (2006) Evaluation of the New Active Prohexadione-Calcium in the Product Regalis Plant Growth Regulator at https://apvma.gov.au/sites/default/files/publication/13911-prs-prohexadione-calcium.pdf Also available from EPA (2012) Prohexadione Calcium: Human-Health Assessment Scoping Document in Support of Registration Review at https://www.regulations.gov/document/EPA-HQ-OPP-2012-0870-0004 and EPA (2020) Prohexadione Calcium. Section 3 Registration for Use on Strawberry and Watercress Human Health Risk Assessment at https://downloads.regulations.gov/EPA-HQ-OPP-2018-0785-0006/content.pdf and EFSA (2010) Conclusion on the peer review of the pesticide risk assessment of the active substance prohexadione (considered variant prohexadione-calcium) at https://www.efsa.europa.eu/en/efsajournal/pub/1555</t>
  </si>
  <si>
    <t>148016-81-3</t>
  </si>
  <si>
    <t>Doripenem</t>
  </si>
  <si>
    <t>Doribax; Finibax; S-4661; (4R,5S,6S)-6-[(1R)-1-hydroxyethyl]-4-methyl-7-oxo-3-[(3S,5S)-5-[(sulfamoylamino)methyl]pyrrolidin-3-yl]sulfanyl-1-azabicyclo[3.2.0]hept-2-ene-2-carboxylic acid</t>
  </si>
  <si>
    <t>C15H24N4O6S2</t>
  </si>
  <si>
    <t>C[C@@H]1[C@@H]2[C@H](C(=O)N2C(=C1S[C@H]3C[C@H](NC3)CNS(=O)(=O)N)C(=O)O)[C@@H](C)O</t>
  </si>
  <si>
    <t>0, 40, 100, or 250 mg/kg/day</t>
  </si>
  <si>
    <t>At 250 mg/kg/day, there were increased mucous feces and two females with transient recumbency. Dogs tested positive for bilirubin, showed slight anemia, and slight vacuolization of the renal proximal tubule epithelium. In the spleen, increased incidences of hemosiderin deposits were noted and hypertrophy of germinal centers in the white pulp were noted in males and females at 100 and 250 mg/kg/day. There was also a slight inflammatory cell infiltration of the large intestinal mucosa. The NOAEL was considered to be 100 mg/kg/day</t>
  </si>
  <si>
    <t xml:space="preserve">Unknown, n.d. Available from HRES (2013) Product Monograph for Doribax (Doripenem for Injection 500 mg/vial doripenem (as doripenem monohydrate) Antibacterial Agent ATC code: J01DH04) at https://pdf.hres.ca/dpd_pm/00020914.PDF </t>
  </si>
  <si>
    <t>5064-31-3</t>
  </si>
  <si>
    <t>Glycine, N,N-bis(carboxymethyl)-, trisodium salt</t>
  </si>
  <si>
    <t>Trisodium nitrilotriacetate; Nitrilotriacetic acid trisodium salt; Trisodium NTA; trisodium;2-[bis(carboxylatomethyl)amino]acetate</t>
  </si>
  <si>
    <t>C6H6NO6Na3</t>
  </si>
  <si>
    <t>[Na+].[Na+].[Na+].[O-]C(=O)CN(CC([O-])=O)CC([O-])=O</t>
  </si>
  <si>
    <t>0, 0.03, 0.15, or 0.5% equal to 0, 15-25, 75-110, or 250-375 mg/kg bw/day (ECHA)</t>
  </si>
  <si>
    <t xml:space="preserve">Food consumption, feed efficiency and growth for the first 8 weeks of the study were not affected by the feeding of Na3NTA. These endpoints were not re-evaluated at six and twelve months. Scattered instances of statistically significant differences in organ weights, organ: body weight ratios, or blood values seen throughout the study were not considered to be test related because there was not a consistent dose relationship. Liver: body weight ratios were significantly higher than control values at 12 months for females receiving diets containing 0.5% Na3NTA. A statistically significant increase in urinary zinc was noted frequently in animals receiving diets containing 0.15% and 0.5% Na3NTA. When compared to the control values, there was also a significant increase in the zinc level of bone in all test groups at nearly all check points during the experiment with the net effect being a positive zinc balance. At each dietary level of Na3NTA, the concentration of H3NTA in the bone remained relatively constant from 6 to 24 months; however, the concentration of H3NTA in the bone did increase with each increase in the dietary level of Na3NTA. The average H3NTA levels found in the bone were approximately 100 ppm (0.03% Na3NTA), 130 ppm (0.15% Na3NTA), and 260 ppm (0.5% Na3NTA). No consistent sex difference in concentrations of H3NTA in the femurs was noted. The breaking strength of the bones from rats fed the test diets was not significantly different from the control animals. No differences were noted microscopically in bones taken from test and control animals. At 6 months, a mild nephrosis consisting of hydropic degeneration of tubule cells and
minor tubule dilatation was present in 1 or 2 animals from each of the high and middle dietary levels. At 12 months, nephrotic changes were still considered to be mild, although they were more pronounced and were apparently test related since 4 of 10 animals were affected by the 0.5% Na3NTA dietary level and 1 of 10 by the 0.15% Na3NTA dietary level. At this time, the lesion was characterized by hydropic degeneration and dilated tubules lined with a low basophilic epithelium. Hemosiderin was often present in the kidney tubular epithelium. Proteinaceous casts filled many collecting tubules. The changes were primarily degenerative in nature and were relatively uncomplicated by inflammation. The rats fed 0.03% Na3NTA in the diet did not exhibit these lesions and showed no differences from the control animals. At 19 and 24 months, the inflammatory component was much more pronounced and obliterated the original degenerative aspect of the lesions. As a result, chronic interstitial nephritis and nephrosis (commonly found in rats of this age) was the primary involvement. No qualitative difference could be distinguished between the kidney pathology of test and control animals. The amount of involvement varied among individuals at all dietary levels; however, the greatest incidence and most severe kidney involvement was generally present in animals fed 0.5% Na3NTA. As was true in the 1 year sacrifice, those animals fed 0.03% Na3NTA in the diet for 2 years showed no pathologic differences from control animals that were considered to be biologically or functionally significant. In an attempt to determine whether there might be a statistical difference in the quantity of kidney involvement between animals of the low diet group and the controls, the tissue sections from these animals were relabeled, coded, and resubmitted for pathologic examination on a “blind” basis. The major kidney changes were consistently graded on a 0 to ++++ basis. The sexes were separated and the data submitted for analysis. When analyzed in this manner, there was not a statistically significant difference found between the control group and the group fed 0.03 % Na3NTA. Tumors occurring during the study were similar for all groups and none was considered to be test related. The survival of male rats fed 0.5% Na3NTA was significantly lower than the controls and was apparently test related. To conclude, the feeding of 0.03% Na3NTA to rats as a part of the basic diet for up to 2 years produced no apparent adverse effect on the health of these animals and is considered to be a no-effect level. ECHA: After 24 months, 28% of the control animals were affected, while 32, 42, and 55% of the survivors at 0.03, 0.15, and 0.5%, respectively, showed moderate to severe chronic kidney involvement. At the 0.03% level, the frequency and intensity of lesions was not significantly different from the controls. Of 36 test/53 control animals, 28%/15% showed alteration classified as hydropic 78%/57% with nephrosis, and 56%/36% having nephritis. No dose affected growth was noted during the first 8 weeks (no information given on further development). There was a dose-related declining trend in survival rates in males. Liver-body ratios were significantly enhanced at 12 months in females receiving 0.5%. Increased levels of urinary zinc was frequent in animals at 0.15 and 0.5%. There was an increase of zinc in bone with time in all groups (including controls), slightly but significantly higher in the treated groups (from ca. 15 to 30% after 24 months) The average NTA-levels found in bone increased in dose-dependent manner, remaining relatively constant after 6 months [100 (0.03%), 130 (0.15%), and 260 mg/kg (0.5%)]. After 19 and 24 months, chronic interstitial nephritis and nephrosis were much more pronounced in treated animals, starting with mild hydropic degenerations of tubular cells, at first observed at 6 months. A large variety of neoplasms was present in all dietary groups but with no difference from the control. The feeding of all test diets except 0.03% Na3NTA increased the incidence and severity of nephritis and nephrosis. An increased level of zinc was found in the bone of all test groups but had no adverse effect on the general health of the rats. The feeding of 0.03% Na3NTA to rats as part of the basic diet for up to 2 years elicited no apparent adverse effects on the physiologic or metabolic processes of these animals and is considered to be a no-effect level. </t>
  </si>
  <si>
    <t>Nixon et al., 1972</t>
  </si>
  <si>
    <t xml:space="preserve">Nixon, G. A., Buehler, E. V., &amp; Niewenhuis, R. J. (1972). Two-year rat feeding study with trisodium nitrilotriacetate and its calcium chelate. Toxicology and applied pharmacology, 21(2), 244-252. Also available from ECHA at https://echa.europa.eu/de/registration-dossier/-/registered-dossier/14301/7/6/2/?documentUUID=00a4b90d-3cd8-4f3c-bb0a-2d4263caf5da </t>
  </si>
  <si>
    <t>930-02-9</t>
  </si>
  <si>
    <t>Octadecane, 1-(ethenyloxy)-</t>
  </si>
  <si>
    <t>Octadecyl vinyl ether; Vinyl octadecyl ether; Stearyl vinyl ether; 1-ethenoxyoctadecane</t>
  </si>
  <si>
    <t>C20H40O</t>
  </si>
  <si>
    <t>CCCCCCCCCCCCCCCCCCOC=C</t>
  </si>
  <si>
    <t xml:space="preserve">0, 50, 200, or 800 mg/kg bw/day daily for 13 weeks. Purity (85.5%) adjusted dose levels are 0, 43, 171, or 684 mg/kg bw/day. </t>
  </si>
  <si>
    <t xml:space="preserve">Slight and moderate salivation shortly after treatment was observed in 8 male and 8 female animals given 800 mg/kg bw/day on several days of the study. Additionally, three male animals given 800 mg/kg bw/day ploughed nose-first into bedding after application. From the temporary, short appearance immediately after dosing (or shortly before), it was concluded that both types of findings were induced by a bad taste of the test substance or local affection of the upper digestive tract. No test substance-related effects were obtained in groups given 50 and 200 mg/kg bw/day. No test substance-related, adverse changes with regard to water consumption or food consumption were observed. No animal died prematurely in the present study No test substance-related changes of mean body weights and mean body weight change values in all male animals and in female animals given 200 mg/kg bw/day were observed. Mean body weights and mean body weight change values were significantly increased in female animals given the highest dose level from study day 21 onwards. The maximum body weight value was observed on study day 91 by +10% and the maximum body weight change value was observed on study day 28 by +29%. In female animals given 50 mg/kg bw/day, the mean body weight value as well as body weight change value were significantly decreased on study days 21, 28 and 49. With regard to these changes, a clear dose-response relationship did not occur over the complete course of treatment. Furthermore, the control animals were at the lower end of the historical control data (min. 221 g) whereas the female animals of the low and high dose groups were at the upper limit, but still within the historical range. Therefore, these changes were assessed as being incidental and not related to treatment. In home cage observations, open field observations, sensorimotor tests/reflexes, and quantitative parameters, no test-substance related effects were observed. Regarding the overall motor activity as well as single intervals, no test substance-related deviations to the control animals were noted for male and female animals in all treatment groups. No test substance-related effects on estrous cycle length and the number of cycles were obtained. After the administration period, in male animals given 200 and 800 mg/kg bw/day, mean corpuscular volume (MCV) was decreased, but the means were within the historical control range (MCV 47.8-51.1 fL). In females given 800 mg/kg bw/day, absolute monocyte and eosinophil cell counts were increased. After the administration period in rats of both sexes of the high dose group, γ- glutamyl transferase (GGT) activities were increased. GGT activities were already higher in females given 200 mg/kg bw/day but the means were within the historical control range (GGT 0-8 nkat/L). Therefore, in this test group, the change was regarded as incidental and not treatment related. In females given 800 mg/kg bw/day, total protein, globulin and cholesterol values were increased. Cholesterol values were also increased in male animals given 800 mg/kg bw/day. Globulins and cholesterol values were already higher compared to controls in females given 200 mg/kg bw/day. Albumin levels were increased in male rats at the highest dose level, but compared to historical controls, the mean was within whereas the study control mean was below the historical control range (albumin 33.42-41.09 g/L). Therefore, the higher albumin levels in males given 800 mg/kg bw/day were regarded as an incidental finding because of low study control values. In males given 50 mg/kg bw/day, globulin levels were decreased and chloride values were increased, but both parameters were not dose-dependently changed; therefore, these alterations were regarded as incidental and not treatment-related. In females given 800 mg/kg bw/day, inorganic phosphate levels were higher compared to controls, but the mean was within the historical control range (inorganic phosphate 1.14-1.55 mmol/L); therefore, this alteration was regarded as incidental and not treatment related as well. No treatment-related, adverse changes among urinalysis parameters were observed. Concerning motility of the sperms and the incidence of abnormal sperms in the cauda epididymidis as well as sperm head counts in the testis and in the cauda epididymidis, no treatment-related effects were observed. Regarding pathology, the liver was the target organ. Males and females given 800 mg/kg bw/day revealed a diffuse hepatocellular hypertrophy which correlated with the enlargement observed by gross pathology in females and with the increased liver weight in both sexes. Furthermore, hepatocytes with vacuoles were detected histopathologically, which could be shown to be neutral fat storage within the hepatocytes. This correlated with macroscopic finding of light brown discoloration. For high dose males and females, the hypertrophy and fatty change was regarded to be treatment-related and adverse in combination with clinical pathology findings. At 200 mg/kg bw/day, only the centrilobular hypertrophy in a single female and the mean liver weight increase were regarded to be treatment-related and adverse, as also clinical pathology parameters were changed in this test group. The fatty change occurred in different animals than the one with hypertrophy. These animals did not reveal other findings than the minimal fatty change, which was regarded to be treatment-related but not adverse. In the lungs, some animals revealed histiocytes within the alveoli which occasionally showed not only a foamy cytoplasm (as normally observed in alveolar histiocytes) but clear vacuoles of variable size. With the ORO stain and electron microscopic evaluation, it could be demonstrated to be neutral fat. As no other changes were observed in the lungs, this was not regarded to be an adverse finding. Furthermore, it could not be excluded that part of the gavage fluid was aspired. All other findings occurred either individually or were biologically equally distributed over control and treatment groups. They were considered to be incidental or spontaneous in origin and without any relation to treatment. Based on clinical pathology and organ weight data, adverse signs of systemic toxicity were reported at a dose level of 200 (females only) and 800 mg/kg bw/day (both sexes). Therefore, the NOAEL was concluded to be 200 mg/kg bw/day for males and 50 mg/kg bw/day for females; purity (85.5%) adjusted values are 171 mg/kg bw/day for males and 43 mg/kg bw/day for females. </t>
  </si>
  <si>
    <t>Unknown, 2016. Available from ECHA at https://chem.echa.europa.eu/100.012.008/dossier-view/54b50f57-2797-4892-a1d1-4c5a5b777528/IUC5-5e7990ae-91a7-432e-91cd-776959cfa6db_09df5523-09a0-49f9-9ccf-e8c46a338504?searchText=930-02-9</t>
  </si>
  <si>
    <t>41999-58-0</t>
  </si>
  <si>
    <t>Propanedioic acid, (carboxymethoxy)-, trisodium salt</t>
  </si>
  <si>
    <t>Sodium O-carboxymethyltartronate; Trisodium (alpha-carboxy)oxydiacetate; Trisodium (carboxymethoxy)propanedioate; trisodium;2-(carboxylatomethoxy)propanedioate</t>
  </si>
  <si>
    <t>C5H3Na3O7</t>
  </si>
  <si>
    <t>C(C(=O)[O-])OC(C(=O)[O-])C(=O)[O-].[Na+].[Na+].[Na+]</t>
  </si>
  <si>
    <t xml:space="preserve">No treatment related adverse effects were noted upon mortality, ophthalmology or male body weights; all groups of treated females had lower body weights than control during the last month of the study, although their weights were generally comparable for the preceding 23 months. Food consumption, hematology and urinalysis parameters evaluated as well as general physical observations and the incidence of animals with tissue masses were comparable to control. Glucose levels were elevated for all groups of treated females at 6 months. Alkaline phosphatase activity was elevated in the high-dose females and all groups of treated males at 3 and 24 months respectively. Serum potassium concentrations were elevated in all groups of treated males at 6 months, while sodium concentrations were lower than control values for the high-dose males at 6 and 12 months. Urinary sodium excretion was generally somewhat elevated for the high-dose animals; data at lower dose levels were equivocal. The relative (to body weight) weights of the ovaries and kidneys were elevated in the high-dose females and ovaries only in the mid-dose females at 24 months. Macroscopic evaluation of animals revealed only soft masses in the bladder of two high-dose males surviving past 12 months on test. Histopathologic evaluation of tissues from the males which were sacrificed or died spontaneously after the 12 month interim sacrifice revealed a higher incidence of transitional cell carcnomas of the urinary bladder. As these neoplasms are extremely uncommon in rats and their occurence was suggestive of a dose-response relationship, they were considered related to CP 69637 administration. The incidence of other neoplastic and non-neoplastic lesions were not thought to be related to treatment. The NOAEL was considered to be 10 mg/kg bw/day. </t>
  </si>
  <si>
    <t>Hogan and Rinehart, 1979</t>
  </si>
  <si>
    <t>Hogan GK and Rinehart WE, 1979. A twenty-four month oral toxicity/carcinogenicity study of propanedioic acid, (carboxymethoxy)-, trisodium salt  in rats with attachments and cover letter dated 08/26/92. Bio/dynamics Inc. EPA Doc 88-920006877, microfiche no. OTS0543874. July 27, 1979. Unpublished data submitted by EFFA to SCF. Available from EFSA Panel on Food Contact Materials, Enzymes, Flavourings and Processing Aids (CEF). (2012). Scientific Opinion on Flavouring Group Evaluation 10, Revision 3 (FGE. 10Rev3): Aliphatic primary and secondary saturated and unsaturated alcohols, aldehydes, acetals, carboxylic acids and esters containing an additional oxygenated functional group and lactones from chemical groups 9, 13 and 30. EFSA Journal, 10(3), 2563. at https://www.efsa.europa.eu/en/efsajournal/pub/2563 and from NTRL at https://ntrl.ntis.gov/NTRL/dashboard/searchResults/titleDetail/OTS0543874.xhtml</t>
  </si>
  <si>
    <t>25234-60-0</t>
  </si>
  <si>
    <t>2-(Dodecanoyloxy)-N,N,N-trimethylethan-1-aminium chloride</t>
  </si>
  <si>
    <t>Lauroylcholine chloride; 2-(dodecanoyloxy)-n,n,n-trimethylethanaminium chloride; 2-dodecanoyloxyethyl(trimethyl)azanium;chloride; Lauroylcholine chloride hydrate</t>
  </si>
  <si>
    <t>C17H36ClNO2</t>
  </si>
  <si>
    <t>[Cl-].CCCCCCCCCCCC(=O)OCC[N+](C)(C)C</t>
  </si>
  <si>
    <t>1N,2N,3N,4Y,5bY,6N,7N,9N,10N,23Y,24cY. Carboxylic acid: 1aY(Class I). Choline: 1N,2N,3N,4N,6N,7N,9N,10N,23Y,24N,25N,26a,bY,27N,28N</t>
  </si>
  <si>
    <t xml:space="preserve">0, 20, 50, or 200 mg/kg bw/day, 5 days a week, for three months. dosing schedule (5/7) adjusted dose levels are 0, 14, 36, or 143 mg/kg bw/day. </t>
  </si>
  <si>
    <t xml:space="preserve">Regarding clinical signs, between the control animals and the two lower limit test groups, no significant difference occurred. These animals showed straight and shiny hair, normal feces and a healthy total habitus. The male animals of the highest test group showed an unkempt coat (yellowish brown and a bit shaggy) already after 6 weeks of treatment. In contrast, the female animals showed no difference to the control group. In the control and the two lower limit test groups, no mortalities occurred; however, in the upper dosage group, 4 of 20 animals died during the whole test duration (3 males and 1 female). Regarding body weight, for the male animals, a linear dosage-related trend within the group could be observed. An increase of the dosage led to a reduced body weight. For the female animals, a slightly but not clear dosage-related body weight change could be observed. The growth pattern of the test groups are within the range of the control. Similarly, the male animals of the highest test group showed a reduced feed intake in all phases during the whole test duration. In contrast, the female animals showed no significant difference to the control group. Hematology and clinical biochemistry were unaffected. Urinalysis was unremarkable. Organ weights were within the biological range. At the end of the test, in the killed animals, no test specific effects could be macroscopic pathological observed in the cranial, chest or abdominal cavity. In the four above mentioned dead animals, advanced autolysis could be observed. Histopathological findings were not considered to be treatment related. Based on significant mortality, significantly reduced weight gain, and a reduction in feed intake at the top dose level, the NOAEL is considered to be 50 mg/kg bw/day, adjusted to 36 mg/kg bw/day for both sexes. </t>
  </si>
  <si>
    <t>Unknown, 1971</t>
  </si>
  <si>
    <t>Unknown, 1971. Available from ECHA at https://echa.europa.eu/registration-dossier/-/registered-dossier/22384/7/6/2</t>
  </si>
  <si>
    <t>232938-43-1</t>
  </si>
  <si>
    <t>Pergafast 201</t>
  </si>
  <si>
    <t>3-(3-Tosylureido)phenyl p-toluenesulfonate; [3-[(4-methylphenyl)sulfonylcarbamoylamino]phenyl] 4-methylbenzenesulfonate</t>
  </si>
  <si>
    <t>C21H20N2O6S2</t>
  </si>
  <si>
    <t>CC1=CC=C(C=C1)S(=O)(=O)NC(=O)NC1=CC=CC(OS(=O)(=O)C2=CC=C(C)C=C2)=C1</t>
  </si>
  <si>
    <t>Wistar [HanIbm: WIST]</t>
  </si>
  <si>
    <t>0, 12.5, 25, 50, or 150 mg/kg bw/day for a period of 91-92 days. Control and high dose rats were treated for 91 days and then allowed a 28-day treatment-free recovery period after which they were sacrificed.</t>
  </si>
  <si>
    <t xml:space="preserve">Clinical signs, mortality, and body weight/food consumption were unaffected by treatment. After 13 weeks of treatment with 150 mg/kg bw/day, significantly lower red blood cell count, lower hemoglobin levels, reduced hematocrit and increased red cell distribution width were noted in males and females. Although most values remained within the historical control, these differences were considered to be treatment related and indicative of slight anemia. In addition, significant increases in the absolute and relative reticulocyte counts, as well as concomitant fluorescence shift towards high fluorescence in the reticulocyte fluorescence ratios were noted in both sexes at 150 mg/kg bw/day. These differences were considered to be compensatory changes to the anemia. The number of large unstained cells was significantly higher in females at 150 mg/kg bw/day and also exceeded the historical control data. A treatment relationship could not be excluded. However, the toxicological significance is unclear. At 12.5, 25 and 50 mg/kg bw/day, the number of large unstained cells was not increased. No further treatment related findings were noted in the hematology parameters after 13 weeks of treatment. Clinical chemistry changes were noted at 150 mg/kg bw/day only. At 150 mg/kg bw/day, inorganic phosphorus levels were significantly increased in males after treatment and after recovery (2.16 vs. 1.99 mmol/l at control and 1.99 vs. 1.78 mmol/l at control). Although this effect was not seen in females, a treatment relationship could not be excluded. In addition, at 150 mg/kg bw/day, significantly increased total bilirubin levels were seen in females (3.12 vs. 1.85 µmol/l at control). Further treatment related differences were seen in the absolute protein fractions or in the relative fractions of protein electrophoresis. The findings consisted of increased relative alpha globulins in females (0.181 vs. 0.171 at control for alpha1 globulin and 0.701 vs. 0.062 at control for alpha2 globulin), increased absolute alpha globulins in females (13.05 vs. 12.03 g/l at control for alpha1 globulin and 5.09 vs. 4.35 g/l at control for alpha2 globulin, respectively), increased relative beta globulin in males treated with 150 mg/kg bw/day after treatment and after recovery (0.193 vs. 0.179 at control and 0.183 vs. 0.165 at control, respectively), increased absolute beta globulin level in males after treatment and recovery (13.18 vs. 12.05 g/l at control and 12.22 vs. 10.74 g/l at control, respectively), and the relative albumin levels were reduced in females treated with 150 mg/kg bw/day, and subsequently the albumin/globulin ratio was slightly reduced in females at 150 mg/kg bw/day (1.295 vs. 1.427). In addition, in females, significantly increased alpha2 globulins were noted at 12.5 and 50 mg/kg bw/day after treatment. Since these effects were not dose dependent, they were considered to be incidental. Further significant effects, such as increased creatinine level, cholesterol levels, alanine aminotransferase, alkaline phosphatase activity and decreased chloride levels were seen. These effects were however considered to be of no toxicological relevance since they were either within the historical control data, not dose dependent, resulted from an unusually high or low control value or were only seen after recovery but not after treatment. All other clinical biochemistry parameters were considered to be unaffected. Regarding urinalysis results, the urine output of males was increased at 150 mg/kg bw/day 9.57 vs. 7.69 ml after 13 weeks. The difference exceeded the limits of the historical control data. Thus, a treatment relationship could not be excluded. The increased urine output was fully reversible after recovery. After 13 weeks, increased relative and absolute liver weights (both sexes) and increased kidney weights (females) were seen at 150 mg/kg bw/day. The liver-to-brain weight ratios were also increased in these rats but these changes did not attain statistical significance. After 17 weeks, the increased absolute and relative liver weights persisted in females at 150 mg/kg bw/day in comparison to control. The liver-to-brain weight ratio of these females was significantly higher than the control females. These changes were considered to be indicative of partial reversibility of findings noted after 13 weeks. Significantly elevated absolute kidney weights were noted in males at 150 mg/kg bw/day compared to controls. Since the relative kidney weight was comparable to control, this difference was considered to be a body weight effect. In addition, the kidney-to-brain weight ratio was significantly increased in these males, when compared with the controls. Histopathology revealed treatment related changes in the adrenal glands, liver, and spleen of animals of both sexes given 150 mg/kg/day and in the liver of female rats given 50 mg/kg/day. At 150 mg/kg bw/day, a greater incidence and severity of minimal or slight increased cortical coarse vacuolation of adrenal glands was seen in 9/10 males and 10/10 females. A minimal or slight hypertrophy of centrilobular hepatocytes in 9/10 males, 10/10 females given 150 mg/kg bw/day and 3/10 females given 50 mg/kg bw/day was seen. The finding correlated with the increased liver weight seen in animals of both sexes given at 150 mg/kg bw/d and females given 50 mg/kg bw/day. At 150 mg/kg bw/day, the level of extramedullary hematopoiesis of the spleen was increased compared to control in 7/10 males and 7/10 females. No treatment related histopathological changes were seen in animals given 12.5 or 25 mg/kg bw/day. After recovery, the hypertrophy of centrilobular hepatocytes and the level of extramedullary hematopoiesis of the spleen were fully reversible. The incidence of increased cortical coarse vacuolation was, however, still increased in males (2/5 and females (2/5) compared to controls (0/5 both sexes). The NOEL was considered to be 25 mg/kg bw/day and the NOAEL was considered to be 50 mg/kg bw/day. </t>
  </si>
  <si>
    <t>Unknown, 2002. Available from ECHA at https://echa.europa.eu/mt/registration-dossier/-/registered-dossier/12390/7/6/2</t>
  </si>
  <si>
    <t>77-73-6</t>
  </si>
  <si>
    <t>Dicyclopentadiene</t>
  </si>
  <si>
    <t>C10H12</t>
  </si>
  <si>
    <t>C1C=CC2C3CC(C=C3)C12</t>
  </si>
  <si>
    <t>Sprague-Dawley [Albino CRL: COB (SD) BR]</t>
  </si>
  <si>
    <t>Target: 0, 80, or 750 ppm. Actual: 0, 87, or 92% of the desired concentration, equivalent to 0, 69, or 690 ppm. Adjusted daily doses for the male and female rats were calculated utilizing measured food consumption and body-weight data. The adjusted daily doses for the F0 generation were 0, 3.6, or 34.2 and 0, 4.8, or 48.1 mg/kg bw/day for male and female rats, respectively; 0, 4.3, or 39.9 and 0, 7.8, or 60.7 mg/kg bw/day for male and female rats in the F1 generation, respectively; and 0, 4.6, or 44.1 and 0, 8.1, or 73.1 mg/kg bw/day for male and female rats in the F2 generation, respectively. The F3 generation did not receive direct dietary treatment. F0 rats were given the diets for approximately 168 days, i.e., seven weeks prior to mating, during mating, gestation, and weaning of the F1a litters as well as a second mating, gestation, and weaning period of the F1b litters. One week after the second litters were weaned, the parent F0 rats were sacrificed. Selected F1b pups were designated F1 parents and given the diets for approximately 198 days, i.e., for 79 days after birth, during mating, gestation and weaning of the F2a litters as well as a subsequent mating, gestation, and weaning period to create the F2b litters. Selected F2b pups were designated F2 parents and similarly used to produce the F3a and F3b litters.</t>
  </si>
  <si>
    <t xml:space="preserve">Results from the first generation (including the F0 parents and F1a and F1b offspring) show that mortality occurred in one F0 female at the low dose; all other animals survived the study, and the study author reported them as being in “generally good condition.” No statistically significant changes in body weight or food consumption were observed between control and treatment groups in the F0 generation. No dose-related changes were reported following the gross necropsy of the F0 parents. Observation revealed that one pup in the low exposure litter had an opaque left eye, and one pup in the high treatment group had a crooked tail. The author reported that such observations were not treatment related and therefore “not meaningful.”  Similar results were reported in the F1b generation, with the control and treatment group being comparable with respect to both litter data and pup observations. One instance of an abnormality (a deformed hind foot) was reported in a pup exposed at the low level, but again, the author did not consider this effect related to treatment. In the second generation (comprising the F1b parents and F2a and F2b offspring), no difference in body weights between the control and treatment-related groups was observed, with the exception of a slight reduction (which was not statistically significant) in body weight in the low-dose parental females at Week 20 and just prior to mating. Food consumption followed a similar trend, with statistically significant reduced food consumption in both the males and females in the high exposure group at Week 20. The F2a and F2b litter data showed no biologically significant differences between the control and exposure groups. Fertility was reduced (25% and 15% of controls, respectively) in the high female exposure group in both litters (F2a and F2b), but these reductions were not statistically significant. The study author noted that one male in the 39.9-mg/kg bw/day treatment group in each litter failed to sire a litter and that this may have been the cause of the decreased fertility in the high-dose females. Although a statistically significant decrease in pup viability was observed in the low-dose F2a litter, it is not considered biologically significant because no similar change was observed in the high-dose F2a litter, and no toxicologically relevant changes were observed in any of the F2b litters either. No gross lesions were found in the F1b parents during necropsy. Both general and necropsy observations in the F3a and F3b offspring as well as gross necropsy findings in the F2b parents did not yield any compound-related effects. A slight, but statistically significant, reduction in mean pup weight at weaning was observed in the treatment groups when compared to the controls in the high-dose group.  The study author indicated that this decrease in pup weight was not biologically significant due to the lack of weight changes seen in the other litter (F3a) of this generation or in prior generations. However, there are no indications that this finding was caused by reduced palatability (food consumption was not decreased in parents or offspring) or reductions in maternal body weight (female F2 parental body weight was comparable to controls).  Furthermore, pup viability was not decreased compared to controls (in a statistically or biologically significant manner), so the statistically significant decrease in body weight was not likely affected by sample size. An overall reduction in female fertility compared to males was observed in the F3a offspring (80 and 83% in the low and high treatment groups, respectively); however, the fertility in the female control group was only 65%, and therefore, changes were deemed not related to compound administration. This lower overall fertility also carried over to the F3b offspring, where fertility was 80 and 83% for low and high treatment groups, respectively, but was not statistically significantly different from controls, which had a fertility index of 85%. The study author concluded that dietary administration of DCPD to three successive generations of male and female rats resulted in no deleterious effects in either general condition or reproductive performance of the animals when compared to control rats.  Based on the lack of reproductive effects, NOAELs of 34.2 and 48.1 mg/kg bw/day for males and females, respectively, are identified. Identification of a LOAEL is precluded. ECHA: No adverse effects were reported for F0 rats; the NOAEL for systemic and reproductive toxicity was 750 ppm. In F1 animals, food consumption means were comparable among the groups, except that in both males and females of the 750 ppm group; the reductions at 20 weeks in food intake were statistically significant. Reproduction was not adversely affected. The NOAEL for systemic toxicity was considered to be 80 ppm for F1 animals, and the NOAEL for reproductive toxicity was 750 ppm. In the F2 animals, at 750 ppm, female fertility was reduced, however, the differences from control were not statistically significant, and this may have been due to one male in the 750 ppm group that failed to sire litters in either mating. A treatment-related reduction in mean pup weight on PND 21 was noted in the F3B generation, with mean male/female pup weights of 49/48, 44/41, and 43/41* grams in the control, 80 and 750 ppm groups, respectively. The NOAEL for F2 animals was considered to be 80 ppm. OECD: Dietary administration of DCPD at nominal concentrations of 80 and 750 ppm to three successive generations of male and female albino rats had no deleterious effects on reproductive performance or general condition of the animals, in comparison to performance of control rats maintained concurrently. However, DCPD was not devoid of reproductive or systemic effects at the 750 ppm dietary level. Mean food consumption at 20 weeks in the F1B parents was reduced in both sexes in a treatment-related manner, with statistical significance at the 750 ppm level. At 750 ppm, female fertility was reduced in the F2A and F2B generations, however, the differences from control were not statistically significant, and this may have been due to one male in the 750 ppm group that failed to sire litters in either mating. A treatment- related reduction in mean pup weight on PND 21 was noted in the F3B generation, with mean m/f pup weights of 49/48, 44/41, and 43/41* grams in the control, 80 and 750 ppm groups, respectively. No evidence of dose-related teratogenic effects was seen in pups of any generation. The NOAEL of dicyclopentadiene was considered to be 750 ppm between 80-750 ppm (69-693 ppm actual concentration). Tencalla et al.: The study investigators concluded that administration of DCPD to three successive generations of male and female albino rats had no adverse effects general condition of the animals. There were systemic and reproductive effects at 750 ppm. Mean food consumption at 20 weeks in F1b parents was reduced in both sexes (25/24 vs 32/29 g in controls in M/F) in a treatment-related manner, with statistical significance at 750 ppm. At this dose, female fertility was reduced in the F2a and F2b generations. However, the differences from controls were not statistically significant, possibly due to one male at 750 ppm that failed to sire litters in either mating. Therefore, the lowered fertility of the high-dose females was not considered to be related to dosing. A treatment related reduction in mean pup weight on post-natal day (PND) 21 was noted in the F3b generation. This was regarded as fortuitous since mean pup weights in the other generations were not different from controls. Thus, the NOAEL was 80 ppm (69 ppm actual concentration). </t>
  </si>
  <si>
    <t>Hart, 1980</t>
  </si>
  <si>
    <t>Hart, ER. (1980) Mammalian toxicological evaluation of DIMP and DCPD (Phase II). Litton Bionetics, Rep. Contract Number DAMD 17-77-C-7003 for U.S. Army Medical Research and Development Command, Washington DC; NTIS Report Number AD-AO82 685/9. Available from EPA (2014) Provisional Peer-Reviewed Toxicity Values for Dicyclopentadiene (CASRN 77-73-6) at https://cfpub.epa.gov/ncea/pprtv/documents/Dicyclopentadiene.pdf Also available from ECHA at https://echa.europa.eu/da/registration-dossier/-/registered-dossier/15412/7/9/2 and OECD (2016) Annex 1 to the Report on the Proposal for Classification and Labelling (C&amp;L) of Dicyclopentadiene at https://unece.org/DAM/trans/doc/2016/dgac10c4/UN-SCEGHS-32-INF04a2a1.pdf and Tencalla, F., Kocabas, N. A., Rooseboom, M., Rushton, E., Synhaeve, N., &amp; Petry, T. (2021). Appraisal of the human health related toxicological information available on dicyclopentadiene (DCPD) in view of assessing the substance's potential to cause endocrine disruption. Regulatory Toxicology and Pharmacology, 126, 105040.</t>
  </si>
  <si>
    <t>85-27-8</t>
  </si>
  <si>
    <t>4-(1-Phenylethyl)benzene-1,3-diol</t>
  </si>
  <si>
    <t>Phenylethyl resorcinol; 4-(alpha-Methylbenzyl)resorcinol; 4-(1-phenylethyl)-1,3-Benzenediol</t>
  </si>
  <si>
    <t>C14H14O2</t>
  </si>
  <si>
    <t>CC(C1=CC=CC=C1)C2=C(C=C(C=C2)O)O</t>
  </si>
  <si>
    <t>0, 20, 60, or 200 mg/kg bw/day daily for at least 13 weeks (i.e., 92 days according to the necropsy schedule)</t>
  </si>
  <si>
    <t>Two males and one female treated at 200 mg/kg bw/day were found dead at the beginning of week 10 and two males treated at 200 mg/kg bw/day were prematurely sacrificed in week 13. Animals were in poor clinical condition, often showing body weight loss and clinical signs of hypoactivity, hunched posture, piloerection and thin appearance. All these animals showed dosing-related inflammatory lesions of the respiratory tract and the female also showed marked cystitis and pyelonephritis. These deaths were considered to be related to the dosing procedure and not considered to be associated with the toxicity attributed to the test item. There were no unscheduled deaths at the 0, 20 and 60 mg/kg bw/day dose levels. The following clinical signs were observed at the 200 mg/kg bw/day dose level: hypersalivation (all animals), loud breathing (all animals), dyspnea (2/10 m; 1/10 f), abdominal breathing (3/10 m; 3/10 f), sneezing (1/10 f), thin appearance (3/10 m; 1/10 f), hunched posture (5/10 m; 5/10 f), piloerection (8/10 m; 3/10 f), pallor of extremities (1/10 m), hypoactivity (2/10 m), soiled urogenital region (2/10 m) and half-closed eyes (1/10 f). At 200 mg/kg bw/day, hypersalivation was generally observed from week 1 throughout the study. Loud breathing tended to start in week 2 but also lasted throughout the study. Other clinical signs were observed during the second half of the dosing period, on one occasion, or lasting for up to 5 weeks. One female in each of the groups treated at 20 or 60 mg/kg bw/day showed hypersalivation, otherwise there were no treatment-related clinical signs at these dose-levels. Males treated at 200 mg/kg bw/day consistently had lower mean body weight gains than the controls, achieving statistical significance at regular intervals, and had mean body weight losses in weeks 9, 11 and 12. From weeks 1 to 9, the lower mean body weight gains were primarily caused by two or three of the same males with low body weights, however from week 9, mean body weights of this group were more than 10% lower than those of the controls and more males had lower body weights than the control range. Females treated at 200 mg/kg bw/day were less affected than the males, showing similar mean body weight gains to the controls throughout the study with the exception of week 1 where a statistically significantly lower mean body weight gain was recorded and weeks 9 and 12 when the females had a mean body weight loss. Over the treatment period as a whole (200 mg/kg bw/day dose level), both males and females had a markedly lower mean body weight gain. There were no effects of treatment with the test item on the mean body weight gain of animals treated at 20 or 60 mg/kg bw/day. Females treated at 20 mg/kg bw/day did have a moderately lower overall mean body weight gain but in the absence of an effect at 60 mg/kg bw/day or in the males treated at 20 mg/kg bw/day, this was considered to be unrelated to treatment with the test item. Males treated at 200 mg/kg bw/day generally had higher food consumption than the controls from week 2 until the end of the study, achieving statistical significance on occasion. Males treated at 60 mg/kg bw/day tended to have slightly higher food consumption than the controls for the first five weeks of treatment after which values were similar to the controls. Females treated at 200 mg/kg bw/day also showed a tendency towards higher food consumption than the controls during weeks 2 to 8. Females treated at 60 mg/kg bw/day did not have noticeably higher mean food consumption than the controls. Higher water consumption was also observed, necessitating more frequent filling of water bottles than usual (twice or three times per week instead of once), for animals treated at 200 mg/kg bw/day. There were no effects of treatment with the test item on food consumption of the males or females treated at 20 mg/kg bw/day. Overall white blood cell counts were similar to the controls or marginally increased, however neutrophil count was statistically significantly higher in males and females treated at 200 mg/kg bw/day and monocyte count was statistically significantly higher in the same males. Some degree of hemoconcentration was observed in males and females treated at 200 mg/kg bw/day (statistically significantly increased red blood cell counts, hemoglobin levels and hematocrit). Prothrombin time was longer in males treated at all dose levels, statistically significantly so at 60 or 200 mg/kg bw/day, but given the complete lack of dose-relationship, this effect is considered unlikely to be related to treatment with the test item. Plasma electrolyte concentrations were affected in both males and females treated at 60 or 200 mg/kg bw/day; other findings included increased sodium concentration in males and females treated at 200 mg/kg bw/day and decreased potassium and chloride concentrations in males and females treated at 60 or 200 mg/kg bw/day. Differences were dose-related and observed in both sexes and were therefore considered to be related to treatment with the test item. Urea concentration was statistically significantly increased in males at all dose levels and in females treated at 60 or 200 mg/kg bw/day. In conjunction, creatinine concentration was statistically significantly increased in males and females treated at 200 mg/kg bw/day. These effects are consistent between sexes and dose-related and are considered to be related to treatment with the test item. Liver enzyme alanine aminotransferase activity was statistically significantly increased in males and females treated at 200 mg/kg bw/day, when compared with the controls. The effect was minimal in females and moderate in males and was considered to be related to treatment with the test item. Cholesterol and triglycerides concentrations were statistically significantly increased in females treated at 60 or 200 mg/kg bw/day and glucose concentration was statistically significantly decreased in females treated at 200 mg/kg bw/day. Males treated at the same dose-levels showed minimal, non-statistically significant differences to controls in these parameters. An effect of treatment cannot be excluded. Males treated at 200 mg/kg bw/day also showed a statistically significant increase in inorganic phosphorus concentration, when compared with the controls, which was not observed in females also treated at 200 mg/kg bw/day. An effect of treatment cannot be excluded. Following urinalysis, volume produced by the males and females treated at 200 mg/kg bw/day was found to be statistically significantly increased when compared with the controls (explained by the higher water consumption) and consequently the specific gravity was statistically significantly decreased. There was also a slight effect on the specific gravity of the urine produced by the males treated at 60 mg/kg bw/day. Males and females treated at 60 or 200 mg/kg bw/day showed higher incidences of nitrites in the urine and presence of calcium phosphate crystals. None of the males treated at 200 mg/kg bw/day and only one out of ten males treated at 60 mg/kg bw/day had detectable protein in the urine, compared to nine out of ten of the control males having detectable levels. Half of the males treated at 20 mg/kg bw/day also had undetectable levels of protein in the urine. These differences are probably actually related to the higher urine volume and more dilute urine rather than a decrease in urinary proteins. Regarding neurobehavioral findings, motor activity showed that males treated at 200 mg/kg bw/day made a lower mean number of movements during the 60-minute session than the control animals, most noticeable for the number of rearing movements. Females treated at the same dose level made a higher number of movements than the controls so this effect in the males is probably related to the lower body weight gain over the study and poorer general condition of the animals. No effects of treatment on mean number of movements at 20 or 60 mg/kg bw/day were noted. Organ weight changes reaching statistical significance and considered to be test item-related were recorded in the kidneys of both males (absolute: -20%; p&lt;0.01)(relative: +46%; p&lt;0.01) and females (relative: +27%; p&lt;0.01) that received 200 mg/kg bw/day. The spectrum of histopathological findings observed in the kidneys (i.e., tubular basophilia, simple/cystic tubular dilatation, single cell necrosis, tubular casts, etc.) of this dose group were considered to be the morphological correlates to this organ weight change. No macroscopic findings were observed that were considered to distinguish test item-treated rats from rats that received the vehicle only. Histopathologically, a spectrum of degenerative/regenerative changes was observed in the kidneys of a few rats that received 60 mg/kg bw/day, and all males and most females that received 200 mg/kg bw/day of the test item. These changes included an increased incidence and/or severity of multifocal to widespread renal tubular basophilia, an increased incidence and/or severity (slight to moderate) of multifocal to widespread renal tubular dilatation (simple and/or cystic), that involved cortical/medullary/papillary tubules, minimal to slight increased apoptosis and single cell degeneration/necrosis of renal tubular epithelium (i.e. cortex/medulla), minimal increase in mitoses of tubular epithelium and suppurative pyelonephritis, with associated tubular necrosis and/or fibrosis. In addition, minimal to severe thymic atrophy was observed in two controls and in eight animals treated at 200 mg/kg bw/day. Minimal to marked lymphoid atrophy was also observed in the spleen from three males treated at 200 mg/kg bw/day. No toxic effects were observed at the histopathological evaluation at 20 or 60 mg/kg bw/day in males and 20 mg/kg bw/day in females. The NOAEL was considered to be 20 mg/kg bw/day and the target organ was established to be the kidney.</t>
  </si>
  <si>
    <t>Unknown, 2009. Available from ECHA at https://chem.echa.europa.eu/100.105.273/dossier-view/d6a6d875-8e3b-42ce-9ecf-b8bcbf375e02/IUC5-93b3d3c8-95d1-4ab1-83e6-a00a497e7b7b_ac4f9161-ea3f-438b-ba0d-9f0718577a42?searchText=85-27-8</t>
  </si>
  <si>
    <t>67564-91-4</t>
  </si>
  <si>
    <t>(2R,6S)-Fenpropimorph</t>
  </si>
  <si>
    <t>Fenpropimorph; Fenpropimorphe; cis-Fenpropimorph; (2S,6R)-4-[3-(4-tert-butylphenyl)-2-methylpropyl]-2,6-dimethylmorpholine</t>
  </si>
  <si>
    <t>C20H33NO</t>
  </si>
  <si>
    <t>CC(CN1C[C@H](C)O[C@H](C)C1)CC1=CC=C(C=C1)C(C)(C)C</t>
  </si>
  <si>
    <t xml:space="preserve">0, 5, 10, 50, or 250 ppm, equal to 0, 0.2, 0.3, 1.7, or 8.8 mg/kg bw/day for males and 0, 0.2, 0.4, 2.1, or 11.2 mg/kg bw/day for females. Males were given the diets for 107 weeks and females were given the diets for 115 weeks. </t>
  </si>
  <si>
    <t>Hunter, B.; Barnard, A.; Hayman, R. et al. (1982) Fenpropimorph (Reg. No.108 406): Assessment of Potential Tumorigenic and Toxic Effects in Prolonged Dietary Administration to Rats: Lab Project Number: BAF/308/81138: 82/092. Unpublished study prepared by Huntingdon Research Centre. 1974 p. MRID 44380106. Available from EPA (2015) Fenpropimorph Final Work Plan Registration Review: Initial Docket Case No. 5112 at https://www.regulations.gov/document/EPA-HQ-OPP-2014-0404-0005 (reference only) and ECHA at https://echa.europa.eu/sl/registration-dossier/-/registered-dossier/33075/7/8/?documentUUID=f46ea84e-458e-40e5-997a-bfa5fbc63850 Also available from EFSA (2008) Conclusion regarding the peer review of the pesticide risk assessment of the active substance fenpropimorph at https://www.efsa.europa.eu/en/efsajournal/pub/rn-144 and JMPR (2016) Pesticides Residues in Food FAO Plant Production and Protection Paper at https://apps.who.int/pesticide-residues-jmpr-database/Document/250 and EPA (2019) Registration Review Draft Risk Assessment for Fenpropimorph at https://www.regulations.gov/document/EPA-HQ-OPP-2014-0404-0008</t>
  </si>
  <si>
    <t>5625-90-1</t>
  </si>
  <si>
    <t>4,4'-Methylenedimorpholine</t>
  </si>
  <si>
    <t>Dimorpholinomethane; N,N'-Dimorpholinomethane; 4-(Morpholin-4-ylmethyl)morpholine; N,N-Methylenebismorpholine</t>
  </si>
  <si>
    <t>C9H18N2O2</t>
  </si>
  <si>
    <t>C(N1CCOCC1)N1CCOCC1</t>
  </si>
  <si>
    <t>0, 5, 15, 50, or 250/150 mg/kg bw/day. High dose was reduced to 150 mg/kg/day from week 10 onwards due to increased mortality and clinical signs of toxicity. Given for 90 days followed y 4 weeks of observation.</t>
  </si>
  <si>
    <t>Mortality and local effects</t>
  </si>
  <si>
    <t>At 50 mg/kg bw/day, clinical signs of toxicity were observed. Abnormal respiratory sounds, alopecia, and hunched posture were noted. Microscopic change sin the stomach were noted (acanthosis and hyperkeratosis). 250 mg/kg bw/day: Clinical signs of toxicity were noted (sounds, alopecia, altered breathing rate, distended abdomen, emaciation, hunched posture, poor general condition, mortality). Changes in clinical chemistry noted (albumin, A/G, protein). Urinalysis: change sin specific gravity, osmololity, and volume). The small and thelarge intestines were distended. Pharynx showed inflammation. 15 mg/kg bw/day: local effects on stomach. EPA NOAEL: 15 mg/kg bw/day. ECHA: NOAEL is 150 mg/kg bw/day: no systemic effects up to the highest dose.  Systemic effects at highest dose tested in terms of reduced food consumption and body weight gain considered secondary to local stomach effects. IMAP Australia: No treatment-related effects were observed up to 15 mg/kg bw/day throughout the study. Clinical signs of toxicity were observed at doses 50 mg/kg bw/day, including noisy respiration, increased salivation, hunched posture and general deterioration of physical condition in animals that subsequently died (tiptoe gait, emaciation, vocalization and distended abdomen). Mortality was reported in the 50 mg/kg bw/day group (one male) and in the highest dose group (4/10 males and 6/10 females). Local signs of irritation were seen at doses 50 mg/kg bw/day in male and female rats, including acanthosis, hyperkeratosis and inflammation in the forestomach. At the highest dose, a statistically significant decrease in plasma glucose and an increase in inorganic phosphorus in males were seen. Males had slight, but statistically significant, increased urine volume. Histopathological lesions in the GIT and respiratory tract were observed at doses 50 mg/kg bw/day, consistent with the corrosive properties of the chemical. LOAEL of 50 mg/kg bw/day and a NOAEL of 15 mg/kg bw/day were determined. Local effects in the gastrointestinal tract (such as chronic oesophagitis, gastritis) after repeated/prolonged exposure are toxicogically relevant as they impair not only the morphology and/or function of the locally targeted organ, but also bear the potential to impair adherent tissues/organs by transmural extension of the chronic inflammation (e.g. peritonitis, pleuritis) or to cause delayed mortalities (after ulceration into body cavities).</t>
  </si>
  <si>
    <t>Jones, 2002</t>
  </si>
  <si>
    <t>Jones, L.J., D. Mullee, and P.N. Brooks. (2002). Ninety Day Repeated Dose Oral (gavage) Toxicity Study in the Rat. SafePharm Laboratories Limited (UK). SPL Project Number 525/341, January 2002. MRID 47571305. Unpublished. Available from EPA at https://gaftp.epa.gov/comptox/High_Throughput_Screening_Data/Animal_Tox_Data/current/study_flat_files/studies/STUDYID6858.xlsx and from ECHA (2014). Regulation (EU) n°528/2012 concerning the making available on the market and use of biocidal products  Evaluation of active substances  Assessment Report. N,N-Methylenebismorpholine Product-type 6 &amp; 13 (In-can preservative; Metalworking fluid preservative) at https://echa.europa.eu/documents/10162/eda9632a-f749-7fc1-c694-0cd106be2af3 and from IMAP Single Assessment Report (2017). Morpholine, 4,4'-methylenebis-: Human health tier II assessment at www.industrialchemicals.gov.au/sites/default/files/Morpholine%2C%204%2C4%27-methylenebis-_Human%20health%20tier%20II%20assessment.pdf</t>
  </si>
  <si>
    <t>4501-58-0</t>
  </si>
  <si>
    <t>[(1R)-2,2,3-Trimethylcyclopent-3-en-1-yl]acetaldehyde</t>
  </si>
  <si>
    <t xml:space="preserve">alpha-Campholenal; 2-[(1R)-2,2,3-trimethylcyclopent-3-en-1-yl]acetaldehyde; (R)-(+)-campholenic aldehyde; Campholenic aldehyde;  2,2,3-
Trimethylcyclopent3-en-1-yl
acetaldehyde </t>
  </si>
  <si>
    <t>CC1=CC[C@@H](C1(C)C)CC=O</t>
  </si>
  <si>
    <t>0 or 12 mg/kg bw/day</t>
  </si>
  <si>
    <t xml:space="preserve">Treated males showed slightly greater weight gain than controls due to greater food intake. The authors cited previous studies to attribute the increased food intake to the strong flavor of the test substance. This food consumption pattern was less obvious in the female rats, but, on average, treated females consumed slightly more food than the controls. Hematological examination of eight animals of each sex per group at week 6 and of 16 of each sex per group at week 12 showed no differences in hemoglobin concentration, packed cell volume, erythrocyte or leukocyte count, differential leukocyte count or blood urea nitrogen between treated and control rats. A post-mortem examination was conducted in which the liver and kidneys were weighed and abnormalities noted, and the liver and kidneys of all rats and about 25 tissues from eight animals of each sex per group were examined microscopically. The only difference observed between test and control rats was thickened alveoli in the lungs of treated males. The authors considered that this effect was not due to the test substance. The NOEL was 12 mg/kg bw/day. Adams et al.: The NOAEL was 12 mg/kg bw/day, the only dose tested. EFSA: The NOAEL was 12 mg/kg bw/day, the only dose level tested. </t>
  </si>
  <si>
    <t>BIBRA, 1976</t>
  </si>
  <si>
    <t xml:space="preserve">British Industrial Biological Research Association (1976) Short-term toxicity of samples TT171, TT172, TT173, and TT174 in rats. Unpublished report. Submitted to WHO by the Flavor and Extract Manufacturers Association. Available from JECFA (2003) Safety evaluation of certain food additives and contaminants prepared by the fifty-ninth meeting of the Joint FAO/WHO Expert Committee on Food Additives (JECFA). WHO Food Additives Series No. 50, 2003 at http://www.inchem.org/documents/jecfa/jecmono/v50je10.htm Also available from Adams, T. B., Hallagan, J. B., Putnam, J. M., Gierke, T. L., Doull, J., Munro, I. C., ... &amp; Ford, R. A. (1996). The FEMA GRAS assessment of alicyclic substances used as flavour ingredients. Food and chemical toxicology, 34(9), 763-828. and Scientific Opinion on Flavouring Group Evaluation 12, Revision 5 (FGE.12Rev5): Primary saturated or unsaturated alicyclic alcohol, aldehyde, acid, and esters from chemical groups 1, 7 and 8. EFSA Journal 2014;12(12):3911. https://efsa.onlinelibrary.wiley.com/doi/pdf/10.2903/j.efsa.2014.3911 </t>
  </si>
  <si>
    <t>74-83-9</t>
  </si>
  <si>
    <t>Methyl bromide</t>
  </si>
  <si>
    <t>Bromomethane; Terabol; Monobromomethane</t>
  </si>
  <si>
    <t>CH3Br</t>
  </si>
  <si>
    <t>CBr</t>
  </si>
  <si>
    <t>Spraue-Dawley [Crl:CD (SD)BR]</t>
  </si>
  <si>
    <t xml:space="preserve">0, 0.5, 2.5, 50, or 250 ppm, equal to intakes of 0.02, 0.11, 2.20, or 11.10 mg/kg bw/day for males and 0.03, 0.15, 2.92, or 15.12 mg/kg bw/day for females, for 104 weeks. In test week 53, interim sacrifices were performed on 18-20 rats/sex. </t>
  </si>
  <si>
    <t xml:space="preserve">No differences were noted between control and methyl bromide-treated animals regarding behavioral or clinical signs. No differences in survival was attributable to methyl bromide administration. No differences in the incidence of palpable masses was attributable to methyl bromide administration. Body weights and body weight gains of rats from the 250 ppm group were significantly decreased in both sexes compared to either control group. These decreases tended to disappear during the second year of study. Food consumption of rats from the 250 ppm group were significantly decreased in both sexes compared to either control group. These decreases tended to disappear during the second year of study. Methyl bromide exposure produced no effect upon absolute or relative organ weights. A statistically significant difference in absolute kidney, liver, and testes weights was found in high dose males. However, when compared on a basis relative to total body weight, no difference was detected. Because of this, and because no accompanying microscopic changes were observed in these organs, organ weight changes were not considered to be the result of methyl bromide exposure. Ophthalmic examinations revealed no effect from methyl bromide exposure. No lesions were found at necropsy from either the 12-month chronic toxicity subjects or the 24-month oncogenicity subjects that could be attributed to methyl bromide exposure. Other than spurious changes considered unrelated to exposure, no hematological, clinical chemistry or urinalyses parameters were affected by methyl bromide exposure. Examination at necropsy revealed no effect from methyl bromide exposure. Although incidental non-neoplastic were found, none were considered related to methyl bromide exposure. No effect on tumor incidence was found. Based on the results of this study, the NOEL for methyl bromide when administered in the diet in microcapsules was 50 ppm, equal to 2.20 mg/kg/ bw/day for males and 2.92 mg/kg bw/day for females, and the LOAEL was 250 ppm, equal to 11.10 mg/kg bw/day for males and 15.12 mg/kg bw/day for females. CDPR: Survival was statistically increased in the 250 ppm male group and in the 50 and 250 ppm female groups when compared to the placebo-microcapsule groups. Body weight was reduced in the 250 ppm groups; the reduction reached a maximum (about 90% of control) in the early weeks of testing in both sexes. A further reduction in body weight relative to the controls (placebo-microcapsule groups) did not occur despite continued exposure and reduced food consumption throughout the study. Since a reduction in feed consumption occurred in the 250 ppm groups (both sexes) starting with the first exposure week, the body weight reduction would appear to be due mainly to the reduced feed consumption. No treatment-related effects were reported in the following areas: clinical observations, ophthalmology, hematology, serum chemistry or urinalysis. Effects on absolute organ weights (only brain, kidneys, liver, testes/ovaries were measured) and organ weights relative to body weight appeared to be due to the body weight reduction in the 250 ppm groups; this was true for animals sacrificed at test week 52 as well as for the survivors at the end of the study. An increased incidence of dark red areas was observed on the livers of the 50 ppm females surviving to test week 104 (0 ppm, basal: 5/20; 0 ppm, placebo: 3/19; 0.5 ppm: 8/22; 2.5 ppm: 4/24; 50 ppm: 14/27; and 250 ppm, 8/29). No statistical analyses were supplied for the histology data. Also, the lesion-incidence summary table did not present autolysis and lesion- grade data and may not have been corrected for tissues lost to autolysis. Possible treatment- related effects include increased incidence of pancreatic acinar atrophy at 250 ppm (both sexes), increased incidence of adrenal cortical hypertrophy at 250 ppm (females), and increased incidence of pulmonary arterial mineralization at 50 ppm (females). Two rare tumor types, adenocarcinoma of the prostate and endometrial stromal sarcoma of the cervix, were seen at 4% incidence only at 250 ppm. By experimental design, the histological examinations of the pancreas, prostate, spleen, adrenal glands, cervix, and uterus at the 0.5 to 50 ppm dose levels were limited to those rats that did not survive to terminal sacrifice. Autolysis was a frequent observation in the gastrointestinal organs in rats that did not survive to the end of the study (all groups, both sexes). While an increased incidence of spongiosis hepatis was seen in the 50 ppm females, the relationship of this lesion to angiectasis and the necropsy finding of dark red liver spots that also occurred at the 50 ppm dose level needs clarification. A possible, treatment-related finding at necropsy was statistically increased incidences of enlarged spleens in the 2.5 ppm and 50 ppm groups, but not the 250 ppm group. While the physical dimensions (length, width, and height) of the enlarged spleens were given, neither the criteria for enlargement nor the dimensions for non-enlarged spleens were stated in the report. Histological findings of the spleens included extramedullary hematopoiesis and congestion. One incident of lymphoma was found in the 2.5 ppm and 50 ppm groups; however, not all spleens were sectioned. The NOEL was 0.5 ppm, equal to 0.02 mg/kg/day for males, for increased incidences of enlarged spleens at 2.5 and 50 ppm. However, the NOAEL was 50 ppm for this study based on decreased body weight. The enlarged spleen was not considered to be treatment-related since there was no clear dose-response relationship, histological correlates in the spleen, and effects on hematology and clinical chemistry parameters. ERMA New Zealand: The NOAEL was considered to be 50 ppm, equal to 2.20 mg/kg bw/day in males and 2.92 mg/kg bw/day in females. The LOAEL was 250 ppm, equal to 11.10 mg/kg bw/day in males and 15.12 mg/kg bw/day in females. EPA: Mertens (1997) identified decreased bodyweight, decreased rate of bodyweight gain, and decreased food consumption as the critical effects in rats orally exposed to methyl bromide. The NOAEL was 2.20 mg/kg/day and the LOAEL was 11.10 mg/kg/day. </t>
  </si>
  <si>
    <t>Mertens, 1997</t>
  </si>
  <si>
    <t>Mertens, J.J.W.M., 1997. A 24-month chronic dietary study of methyl bromide in rats. Unpublished report from WIL Research Laboratories, Project No. WIL-49014. Available from OECD (2001) SIDS Initial Assessment for Methyl Bromide at https://hpvchemicals.oecd.org/UI/handler.axd?id=3a763e0c-d64c-4cb9-8630-0b9ffdd07cdf Also available from CDPR (2002) Methyl Bromide Risk Characterization Document Volume II Dietary Exposure at https://www.cdpr.ca.gov/docs/whs/pdf/methyl-bromide-rcd-vol2.pdf and ERMA New Zealand (2009) Reassessment of methyl bromide application at https://www.epa.govt.nz/assets/FileAPI/hsno-ar/HRC08002/f8ca73f982/Methyl-Bromide-Application-Appendix-D.pdf and EPA (2021) Final Regulatory Determination 4 Support Document at https://www.regulations.gov/document/EPA-HQ-OW-2022-0114-0566</t>
  </si>
  <si>
    <t>26002-80-2</t>
  </si>
  <si>
    <t>Phenothrin</t>
  </si>
  <si>
    <t>Sumithrin; Phenoxythrin; Phenothrine; (3-phenoxyphenyl)methyl 2,2-dimethyl-3-(2-methylprop-1-enyl)cyclopropane-1-carboxylate; d-Phenothrin</t>
  </si>
  <si>
    <t>C23H26O3</t>
  </si>
  <si>
    <t>CC(C)=CC1C(C(=O)OCC2=CC=CC(OC3=CC=CC=C3)=C2)C1(C)C</t>
  </si>
  <si>
    <t>1N,2N,3N,4N,6N,7N,9N,10N,23N,29Y,33N,34bY, alcohol product: 1N,2N,3N,4N,6N,7N,9N,10N,23N,29Y,33N,34N,35bY,36bY,41N,42N,43N,44N,45N,28N (Class II), acid product: 1N,2N,3N,4N,6N,7N,9N,10N,23N,29N,30aY,31N,32N,28N (Class II)</t>
  </si>
  <si>
    <t xml:space="preserve">0, 100, 300, 1,000 or 3,000 ppm at doses equivalent to 0, 2.69, 8.24, 27.66, or 80.19 mg/kg bw/day in males and 0, 2.63, 7.07, 26.77 or 79.83 mg/kg bw/day in females for 0-52 weeks (EPA). </t>
  </si>
  <si>
    <t>JMPR: No deaths occurred in the study. There were no treatment-related effects on body weight gain, food consumption, hematology, urinalysis or ophthalmoscopy. Among females, emesis was slightly more frequent at 3,000 ppm but was not unequivocally treatment related. Alkaline phosphatase levels were slightly increased in both males and females at 3000 ppm but was statistically significant only in males on week 13 and was higher than the expected range only in males. There was a tendency to reduced serum albumen levels and albumen/globulin ratios at 1,000 and 3000 ppm but the levels were within the expected range at the performing laboratory. Liver/body weight ratios were increased in males and females at 3,000 ppm but were statistically significant only in females. Histopathologically, there were increased incidences of the diagnosis of microcyst in the pituitary in females at 3,000 ppm, focal degeneration accompanied by the presence of acicular crystalline material in adrenal cortex in males at 3,000 ppm and hepatocellular enlargement in males and females at 3,000 ppm. Focal degeneration in adrenal cortex without crystalline material was observed in one male at 1,000 ppm. One male at 1,000 ppm had slight diffuse hepatocellular enlargement. The authors concluded that the NOEL for this study was 300 ppm. EPA: There were no unscheduled deaths. There were no treatment-related clinical or ophthalmological signs. There were no treatment-related changes in body weight or body weight gain. Also, there were no treatment-related changes in food consumption or food efficiency. Hematological signs of anemia (decreased RBC, hemoglobin, and hematocrit) and decreased serum albumin and total protein were observed at 3,000 ppm in males and females. Increased absolute and relative (to body weight) liver weights were observed at 3,000 ppm in females. Also, diffuse hepatocellular enlargement (minimum to slight) was observed at 3000 ppm in 4/4 males and 3/4 females and at 1,000 ppm in 1/4 males. In the adrenal cortex, increased focal degeneration with acicular crystalline material at 3,000 ppm was observed in 3/4 males and 1/4 females, while at 1,000 ppm, this effect was present in 1/4 males. No other treatment-related gross or histopathologic effects were observed. The LOAEL is 1,000 ppm, equal to 27.66 mg/kg bw/day in males and 26.77 mg/kg bw/day in females, based on hepatocellular enlargement in the liver and focal degeneration in the adrenal cortex of both sexes. The NOAEL is 300 ppm, equal to 8.24 mg/kg bw/day in males and 7.07 mg/kg bw/day in females.</t>
  </si>
  <si>
    <t>Cox et al., 1987</t>
  </si>
  <si>
    <t>Cox, R.H., Sutherland, J.D., Voelker, R.W., Alsaker, R.D., Vargas, K.J., Lewis, S.A. &amp; Hagen, W.J. 1987. Chronic Toxicity Study in Dogs with Sumithrin -J.G.- Unpublished report from Hazleton Laboratories Inc. Submitted by Sumitomo Chemical Co., Ltd. Available from JMPR (1988) Phenothrin, d- (Pesticide residues in food: 1988 evaluations Part II Toxicology) at https://www.inchem.org/documents/jmpr/jmpmono/v88pr09.htm Also available from EPA (2016) d-Phenothrin Draft Human Health Risk Assessment for Registration Review at https://www.regulations.gov/document/EPA-HQ-OPP-2011-0539-0024</t>
  </si>
  <si>
    <t>80370-57-6</t>
  </si>
  <si>
    <t>Ceftiofur</t>
  </si>
  <si>
    <t>Excenel; Ceftiofurum; Naxcel; (6R,7R)-7-[[(2Z)-2-(2-amino-1,3-thiazol-4-yl)-2-methoxyiminoacetyl]amino]-3-(furan-2-carbonylsulfanylmethyl)-8-oxo-5-thia-1-azabicyclo[4.2.0]oct-2-ene-2-carboxylic acid</t>
  </si>
  <si>
    <t>C19H17N5O7S3</t>
  </si>
  <si>
    <t>CON=C(C1=CSC(=N1)N)C(=O)NC2C3N(C2=O)C(=C(CS3)CSC(=O)C4=CC=CO4)C(=O)O</t>
  </si>
  <si>
    <t xml:space="preserve">The primary site of toxic action appeared to be the hematopoietic system. Animals at 300 mg/kg bw/day were positive for the Coomb's test indicating the presence of immunoglobulin on the surface of erythrocytes and some animals developed toxic signs of severe anemia without evidence of a regenerative response by bone marrow until compound administration ceased. Administration of 100 mg/kg bw/day or more was associated with a non-progressive thrombocytopenia. Other toxic manifestations of anemia included depression and pale mucous membranes and tissues. Necropsy and histopathological examinations confirmed the treatment-related and dose-dependent anemia at doses above 30 mg/kg bw/day. The NOEL in this study was 30 mg/kg bw/day. </t>
  </si>
  <si>
    <t>Jackson et al., 1985</t>
  </si>
  <si>
    <t xml:space="preserve">Jackson TA, Brussee DM, Vrbancic JP, Mulholland MP (1985b) The Upjohn Company: TR 7263-85-079, U-64,279E; 90-Day Oral Toxicology and Drug Safety Study in the Beagle Dog. Available from JECFA (1995) Ceftiofur (WHO Food Additives Series 36) at https://www.inchem.org/documents/jecfa/jecmono/v36je05.htm </t>
  </si>
  <si>
    <t>7779-78-4</t>
  </si>
  <si>
    <t>4-Methyl-1-phenylpentan-2-ol</t>
  </si>
  <si>
    <t>4-Methyl-1-phenyl-2-pentanol; Isobutyl benzyl carbinol; Benzylisoamyl alcohol; alpha-Isobutylphenethyl alcohol</t>
  </si>
  <si>
    <t>C12H18O</t>
  </si>
  <si>
    <t>CC(C)CC(O)CC1=CC=CC=C1</t>
  </si>
  <si>
    <t>0, 83-220, 335-865, or 1385-3485 ppm in males and 0, 83-185, 335-650, or 1385-2800 ppm in females. These concentration provided an intake of 0, 10, 39, or 153 mg/kg bw/day in males and 0, 10, 38, or 148 mg/kg bw/day in females.</t>
  </si>
  <si>
    <t>Comparison of the food intakes before and during treatment shows that only at the highest dose (160 mg/kg/day) was MPP associated with a decrease in food intake. This is likely to have been responsible for the lower weight gain and also for the higher relative brain and testis weights, since the latter findings are well known in rats that have failed to grow at a normal rate. It is uncertain whether the reduced food intake was the result of unpalatability or toxicity. In a preliminary study (BIBRA unpublished data, 1981) using higher dietary concentrations, there was a marked reduction of food intake from the first day. This pattern suggests unpalatability and it is probable that the same applied in the present study. If so, the changes of food intake, body weight and relative brain and testis weights cannot be considered as a toxic effect of treatment. At the lower doses the reduced weight gains were confined to the early stages of the study and are unlikely to have been associated with treatment. The lower water intake by the high-dose females may have been related to the restricted food intake. A more efficient conservation of water by these animals may have contributed to the higher urinary concentrations but the presence of MPP or its metabolites in the urine cannot be ruled out as this is a route of excretion for secondary alcohols. The higher concentrations of protein in the urine of the females at wk 13 might suggest a mild nephrotoxicity, but the difference lay in the distribution of animals within the grades of proteinuria expected in this strain of rat. In the absence of any effect on renal weight or pathology, such a finding does not suggest a toxic effect on the kidney. Secondary alcohols are metabolized in part to ketones, which are excreted in the urine (Williams, 1959). This could account for the increased number of rats with a mild ketonuria but, as with the protein, the grades of the reaction were within the control limits. The low reticulocyte counts at the high dose level were within normal limits for the rat (Bushby, 1970) and were not associated with a reduced erythrocyte count. However, since there was a slightly lower hemoglobin concentration at wk 13, some effect on erythropoiesis cannot be ruled out. This should be considered a possible effect of treatment, worthy of further investigation. The transitory increase in the proportion of eosinophils in the differential count at wk 6 did not involve values outside the expected range (Bushby, 1970) and is unlikely to be of toxicological significance. Alcohols (notably ethanol) are known to reduce serum-glucose levels during fasting; at the same time the metabolic clearance of the alcohol is reduced (Hawkins &amp; Kalant, 1972). The low serum-glucose concentrations in this study were in samples collected from fasted animals and it is possible that a similar mechanism was operating. An increase in caecal weight with no histological abnormality, as seen in the animals given 160 mg MPP/kg, is a common finding after treatments with a wide variety of chemicals. Various mechanisms involving changes in the microflora and the osmotic activity of the contents have been postulated but the change is considered to be physiological rather than toxic (Leegwater, de Groot &amp; van Kalmthout-Kuyper, 1974). Liver weight normally decreases with lower body weight so that the relative value remains within control limits (Oishi et al. 1979). Thus, higher relative liver weight recorded is likely to be an effect of treatment although, in the absence of any histological signs of damage, it may be a reflection of the in- creased metabolic load of the relatively high dose of MPP. In conclusion, the feeding of diets to provide daily intakes of 10 mg MPP/kg did not result in any adverse effect. With a dose of 160 mg/kg there was a reduced weight gain, thought to be due to a lower intake of unpalatable diet. The other findings that could be associated with treatment were a low reticulocyte count, a low blood glucose, increased caecal weight, a mild proteinuria (in females only) and an increase in relative liver weight (in males only). At the intermediate dose, the only notable finding was a lower blood glucose in males. The no-untoward-effect level from this study was 10 mg/kg/day, but in view of the questionable significance of some of the findings the true value could be nearer 40 mg/kg/day.</t>
  </si>
  <si>
    <t>Ford et al., 1983</t>
  </si>
  <si>
    <t>Ford, G. P., Gopal, T., &amp; Gaunt, I. F. (1983). Short-term-toxicity of 4-methyl-1-phenylpentan-2-ol in rats. Food and Chemical Toxicology, 21(4), 441-447.</t>
  </si>
  <si>
    <t>260359-57-7</t>
  </si>
  <si>
    <t>Bioallethrin</t>
  </si>
  <si>
    <t>Esbiothrin; Depallethrin; trans-Allethrin; (2-methyl-4-oxo-3-prop-2-enylcyclopent-2-en-1-yl) (1R,3R)-2,2-dimethyl-3-(2-methylprop-1-enyl)cyclopropane-1-carboxylate</t>
  </si>
  <si>
    <t>C19H26O3</t>
  </si>
  <si>
    <t>CC1=C(C(=O)CC1OC(=O)C2C(C2(C)C)C=C(C)C)CC=C</t>
  </si>
  <si>
    <t xml:space="preserve">0, 200, 1000, or 5000 ppm, equal to approximate dose levels of 0, 6.1, 36.3, or 162 mg/kg/day for males and 0, 7.2, 36.4, or 172 mg/kg/day for females. Purity (92.5%) adjusted dose levels are equal to 0, 5.6, 33.6, or 145 mg/kg bw/day for males and 0, 6.7, 33.7, or 159 mg/kg bw/day for females. </t>
  </si>
  <si>
    <t xml:space="preserve">EPA 2007: Clinical observations included slight irregular heart rhythms and general body trembling in high-dose males and females and excessive salivation in high-dose males only. The onset of body tremors ranged from weeks 1 to 4 and were last observed between weeks 1 and 27. Decreases in mean body weight gain were observed in mid-dose males and in high-dose males and females, and food consumption was consistently decreased in high-dose males and females. No treatment-related effects on ophthalmology, hematology, urinalysis, or gross pathology were observed. Increases in mean alkaline phosphatase enzyme activity was observed in mid-dose males (+196%) and high-dose males (+493%) and high-dose females (+382%) compared to controls; this increase is considered toxicologically significant at the high dose. SGPT enzyme activity was increased in high-dose animals males (+367%) and females (+452%) compared to control values. GGTP enzyme activity was increased in high-dose animals but there was considerable variation in control animals, and this was not considered toxicologically significant. Increased relative liver weights were observed in mid- and high-dose animals of both sexes. A dose-related hepatocellular degeneration of the liver was observed in mid- and high-dose males and females. The NOAEL for this study is 200 ppm (6.1 mg/kg/day for males; 7.2 mg/kg/day for females) and the LOAEL is 1000 ppm (36.3 mg/kg/day for males; 36.4 mg/kg/day for females), based on hepatocellular degeneration in both sexes at 1000 ppm and above. Toxicity at the high dose (5000 ppm) also included slight irregular heart rhythms and general body trembling (both sexes), salivation (males), decreases in body weight gain and food consumption (both sexes), and increases in liver enzymes. WHO: When Bioallethrin was administered in the diet of dogs, for 6 months, at levels of 200, 1000, or 5000 mg/kg, general body trembling, irregular heart rhythm, and increases in the mean levels of alkaline phosphatase and SGPT were noted at the 5000 mg/kg level. Hepatocellular degeneration was found at both the 1000 and 5000 mg/kg levels. A no-observed-adverse-effect level of 200 mg/kg was established. FDA: The purity (92.5%) adjusted NOAEL is 5.6 mg/kg bw/day and the LOAEL is 33.6 mg/kg bw/day. </t>
  </si>
  <si>
    <t>Griggs, 1982</t>
  </si>
  <si>
    <t xml:space="preserve">Griggs, L. (1982) 6-month Dietary Toxicity Study in Dogs: Bioallethrine: 406-034: Ref. IRDC-BA-406.034/A1. Unpublished study prepared by International Research and Development Corp. 306 p. MRID 00151447. Available from EPA (2009) Resubmission of PP 6H5743; Decision No. D300371 at https://www.regulations.gov/document/EPA-HQ-OPP-2006-0986-0020 (reference only) and EPA (2007) Allethrins: Revised HED Chapter of Reregistration Eligibility Decision Document (RED). for Bioallethrin (0040003), Esbiol (004004), Esbiothrin (004007), and Pynamin Forte (004005) and Section 3 Registration Action for Use in Food Handling Establishments: Esbiothrin and Esbiol. DP Barcode: D337992 at https://www.regulations.gov/document/EPA-HQ-OPP-2006-0986-0012 A short summary was also listed at World Health Organization. (1989). Allethrins: allethrin, d-allethrin, bioallethrin, S-bioallethrin. World Health Organization. </t>
  </si>
  <si>
    <t>21593-23-7</t>
  </si>
  <si>
    <t xml:space="preserve">Cephapirin </t>
  </si>
  <si>
    <t>Cefapirin; Cephapirine; Cefaprin; (6R,7R)-3-(acetyloxymethyl)-8-oxo-7-[(2-pyridin-4-ylsulfanylacetyl)amino]-5-thia-1-azabicyclo[4.2.0]oct-2-ene-2-carboxylic acid</t>
  </si>
  <si>
    <t>C17H17N3O6S2</t>
  </si>
  <si>
    <t>CC(=O)OCC1=C(N2[C@@H]([C@@H](C2=O)NC(=O)CSC3=CC=NC=C3)SC1)C(=O)O</t>
  </si>
  <si>
    <t>0 or 23 mg/kg/day, equal to actual intakes of 22.6 mg/kg bw/day for males and 23.8 mg/kg bw/day for females (FSC)</t>
  </si>
  <si>
    <t xml:space="preserve">APVMA: Significantly higher body weight gains and significantly heavier livers relative to body weight were noted in treated males. FSC: No adverse effects were noted. The NOAEL was 22.6 mg/kg bw/day for males and 23.8 mg/kg bw/day for females. </t>
  </si>
  <si>
    <t>Unknown, n.d. Available from APVMA (2001) Public Release Summary on Evaluation of the new active Cephapirin in the products Metricure Benzathine cephapirin intra-uterine suspension at 
https://apvma.gov.au/sites/default/files/publication/14126-prs-cephapirin.pdf and FSC Japan (2018) Risk assessment report – Veterinary medicinal products FS/587/2018 at https://www.fsc.go.jp/fsciis/attachedFile/download?retrievalId=kya20060718012&amp;fileId=202</t>
  </si>
  <si>
    <t>87818-31-3</t>
  </si>
  <si>
    <t>Cinmethylin</t>
  </si>
  <si>
    <t>Cinch; Argold; (1S,2R,4R)-1-methyl-2-[(2-methylphenyl)methoxy]-4-propan-2-yl-7-oxabicyclo[2.2.1]heptane</t>
  </si>
  <si>
    <t>C18H26O2</t>
  </si>
  <si>
    <t>CC1=CC=CC=C1CO[C@@H]2C[C@]3(CC[C@@]2(O3)C)C(C)C</t>
  </si>
  <si>
    <t>0, 30, 100, or 3,000 ppm, equivalent to 0, 1.4, 4.7, or 144.2 mg/kg bw/day for males and 0, 1.7, 5.8, or 177.4 mg/kg bw/day for females</t>
  </si>
  <si>
    <t xml:space="preserve">No animals of the 6-12 month groups died during the administration period and there was no treatment related mortality in the 18-month group. At the end of the study, mortality in males was higher than that of females (54-64% in males versus 30-42% in females). In males of the top dose group, there was an increase in mortality compared to the controls and lower dose groups (64% versus 56% in controls). The increase in mortality at the top dose was concordant with an increase in chronic renal nephropathy (22 males in the top dose with chronic renal disease compared to 12 in controls). Males were also found to have reduced body weight (12%) and reduced body weight gain (19.9%). Their appearance was hunched and their eyes pale. At the top dose, the liver, kidney and thyroid were the primary target organs and effects were also observed in the lymph nodes, stomach, parathyroid gland and blood vessels. Liver weight was increased in top dose males and females up to (23.3%) and subscapular dark depressed foci were observed in females only (40/50 females versus 29/50 in controls). In top dose males, periportal chromidial clumping was observed (9 males versus 0 in controls) and in both sexes of the top dose, periportal acidophilia was observed (33/50 males versus 9/50 in controls and 22/50 females versus 2/50 in controls). An increase in γ-glutamyl transferase in males and females supported the findings of liver toxicity. Kidney weight was increased in both top dose males and females (17% in males and 13% in females). However, histopathology and urinalysis only revealed findings in males. Urinalysis revealed an increase in tubular epithelial cells, casts leukocytes and a decrease in osmolarity. Urine volume was increased in males and was noted to be paler in color. The kidneys were found to be pale (diffuse subcapsular pallor) in 23/50 males (versus 14/50 in controls). Subcapsular pitting/rough surface (severe/very severe) was also noted in 27/50 males (versus 12/50 in controls). Chronic nephropathy with increased severity was apparent in 33/50 males (versus 17/50 in controls). Findings in the thyroid included statistically significant increase in focal colloidal basophilia/mineralization in top dose females (21/50 versus 8/50 in controls). Other potentially treatment-related findings included renal lymph node hemorrhage/enlargement in 4/50 males (versus 0 in controls), gastric mucosal thickening in 18/50 males (versus 8 in controls) and fundic glandular mineralization (13/50 males versus 3/50 in controls). Enlargement of the parathyroid gland was observed in 16/50 males (versus 7/50 in controls) and a statistically significant increase in incidence of diffuse hyperplasia was noted also in males (29/50 versus 15/50 in controls). In the blood vessels, thickening of the aortic mucosa was seen in 18/50 males versus 11/50 in controls. The NOAEL was considered to be 100 ppm, equal to 4.7 mg/kg bw/day for males and 5.8 mg/kg bw/day in females. APVMA: Regarding the significance of the kidney and thyroid findings, a dose related increase in storage of eosinophilic droplets, immunohistochemically identified as α2u globulin, was associated with dose related chronic nephropathy and increased kidney relative weight. These observations were specific to male rats and not relevant to human pathology. The effects observed in thyroid glands were considered to be a result of increased thyroid gland activity secondary to treatment-related liver effects. </t>
  </si>
  <si>
    <t>Anon, 1985a; Anon, 1991a; Anon, 1991b; Anon, 1991c</t>
  </si>
  <si>
    <t xml:space="preserve">Anonymous, 1985a; Anonymous, 1991a; Anonymous, 1991b; Anonymous, 1991c. Available from HSE (2021) MCL Report Proposal for mandatory classification and labelling based on the retained CLP Regulation (EU) No. 1272/2008 as amended for Great Britain, Annex VI Part 2 - Chemical name: Cinmethylin (ISO); rac-(1R,2S,4S)-1methyl-4-(1-methylethyl)-2-[(2methylphenyl)methoxy]-7-oxabicyclo[2.2.1]heptane at https://consultations.hse.gov.uk/crd-clp/clp-001-cinmethylin-gb-mcl-proposal/supporting_documents/gbclpmclproposalcinmethylin.pdf Also available from APVMA (2019) Public release summary on the evaluation of the new active cinmethylin in the product Luximax Herbicide at https://www.apvma.gov.au/sites/default/files/publication/55631-86413_-_115720_-_luximax_herbicide_-_public_release_summary.pdf </t>
  </si>
  <si>
    <t>33704-61-9</t>
  </si>
  <si>
    <t>Cashmeran</t>
  </si>
  <si>
    <t>1,2,3,5,6,7-Hexahydro-1,1,2,3,3-pentamethyl-4H-inden-4-one; Casmierone; 4H-Inden-4-one, 1,2,3,5,6,7-hexahydro-1,1,2,3,3-pentamethyl-; 1,1,2,3,3-pentamethyl-2,5,6,7-tetrahydroinden-4-one</t>
  </si>
  <si>
    <t>CC1C(C)(C)C2=C(C(=O)CCC2)C1(C)C</t>
  </si>
  <si>
    <t>0, 10, 50, 125, or 250 mg/kg bw/day for 90 days, followed by a 4 week recovery period in satellite control and high dose animals</t>
  </si>
  <si>
    <t xml:space="preserve">There was no test substance-related mortality in the male or female rats. During week 7 of the study, the number of male rats with cloudy orange urine was significantly increased in the 250 mg/kg/day dosage group and there was a tendency for reduced pH and increased numbers of rats with greater than 40 mg/dL ketones in the 125 and 250 mg/kg/day dosage groups. Urine pH was significantly reduced for female rats in the 10, 50, 125 and 250 mg/kg/day dosage groups. The number of rats with absent ketones was significantly reduced in the 50 and 250 mg/kg/day dosage groups, and the number of rats with greater than 40 mg/dL ketones was slightly increased in the 250 mg/kg/day dosage group. During week 13 of the study, urine pH was reduced in the 125 and 250 mg/kg/day male dosage group and significantly reduced in the 10, 50, 125 and 250 mg/kg/day female dosage groups. The number of male and female rats with absent ketones was significantly reduced in the 50, 125 and 250 mg/kg/day dosage groups, and the number of male rats with greater than 40 mg/dL ketones in the 250 mg/kg/day dosage group was increased. The number of male rats with nitrates present in the urine was increased at 250 mg/kg/day. Additionally, the number of male rats with clear, light orange urine was significantly increased at 250 mg/kg/day.  During week 17 of the study (recovery period), the specific gravity of urine from female rats in the 250 mg/kg/day dosage group was significantly reduced. There were no other test substance-related effects on urinalysis parameters of male or female rats during the recovery period. The weights of the left and right kidneys and the ratios of the left and right kidney weights to the terminal body weight and brain weight were increased or significantly increased for male and female rats in the 10, 50, 125 and 250 mg/kg/day dosage groups. The weight of the heart and the ratio of the heart weight to the brain weight were significantly reduced for male rats in the 125 and 250 mg/kg/day dosage groups. Also, for male rats only, the weight of the right adrenal gland was significantly reduced in the 250 mg/kg/day dosage group, while the ratio of the left adrenal weight to the terminal body weight was significantly increased in the 125 and 250 mg/kg/day dosage groups. The weight of the liver and the ratio of the liver weight to the terminal body weight and brain weight were increased or significantly increased for female rats in the 50, 125 and 250 mg/kg/day dosage groups. Microscopic test substance-related findings were seen in the kidneys. These findings included an increased incidence and/or severity of the changes seen in chronic progressive nephropathy and an increased tubular dilatation in the renal outer medulla. These changes were graded minimal to moderate and were considered treatment related in both sexes of the 50, 125 and 250 mg/kg/day groups. In addition, a minimal hyaline droplet change was seen in the cortical tubules of individual males in the 125 and 250 mg/kg/day groups. The test substance-related renal changes were not seen in the recovery animals and were therefore considered reversible. On the basis of these data, the NOAEL in male and female rats is 10 mg/kg/day. Decreased urine pH for female rats and increased kidney weight for male and female rats occurred at this dose but the changes were small and not associated with histopathological changes in the kidneys. ECHA: The NOAEL is considered to be 10 mg/kg bw/day, based on increased adverse clinical observations, decreased pH and increased ketones in urine of female rats, increased kidney weights (absolute and relative) in male and female rats, increased liver weights in female rats and increased incidence and/or severity of histological changes (i.e., changes consistent with chronic progressive nephropathy and increased tubular dilatation in the renal outer medulla) in the kidney on the highest dose levels of 50, 125 and 250 mg/kg/day. NICNAS: A NOAEL of 10 mg/kg bw/day was reported based on kidney effects and liver weight changes at 50 mg/kg bw/day. Api et al.: A gavage 90-day subchronic toxicity study conducted in rats determined the NOAEL to be 10 mg/kg/day, based on clinical signs, increased kidney and liver weights, changes in urine, and kidney histological changes. </t>
  </si>
  <si>
    <t>IFF Inc., 2010</t>
  </si>
  <si>
    <t xml:space="preserve">International Flavors and Fragrances, Inc. (2010) Oral (Gavage) Repeated Dose 90-Day Toxicity Study of 1 ,1 ,2,3,3-Pentamethyl-6,7-
Dihydro-4(5H)-lndanone (CashmeranB) in Rats, (CAS No. 33704-61-9). Available from https://ntrl.ntis.gov/NTRL/dashboard/searchResults/titleDetail/OTS0600064.xhtml Also available from ECHA at https://echa.europa.eu/registration-dossier/-/registered-dossier/15957/7/6/2 and NICNAS (2019) 4H-Inden-4-one, 1,2,3,5,6,7-hexahydro-1,1,2,3,3-pentamethyl-: Human health tier II assessment at https://cdnservices.industrialchemicals.gov.au/statements/IMAP_14000%20-%20IMAP%20Assessment%20-%2008%20March%202019.pdf and Api, A. M., Belsito, D., Biserta, S., Botelho, D., Bruze, M., Burton Jr, G. A., ... &amp; Tokura, Y. (2021). RIFM fragrance ingredient safety assessment, 6, 7-dihydro-1, 1, 2, 3, 3-pentamethyl-4 (5H)-indanone, CAS Registry Number 33704-61-9. Food and chemical toxicology: an international journal published for the British Industrial Biological Research Association, 149, 111929. </t>
  </si>
  <si>
    <t>84-61-7</t>
  </si>
  <si>
    <t>Dicyclohexyl phthalate</t>
  </si>
  <si>
    <t>Ergoplast FDC; Unimoll 66; dicyclohexyl benzene-1,2-dicarboxylate; DCHP</t>
  </si>
  <si>
    <t>C20H26O4</t>
  </si>
  <si>
    <t>C1CCC(CC1)OC(=O)C2=CC=CC=C2C(=O)OC3CCCCC3</t>
  </si>
  <si>
    <t>1N,2N,3N,4N,6N,7N,9N,10N,23N,29Y,33N,34bY. Cyclohexanol:1N,2N,3N,4N,6N,7N,9N,10N,23N,29N,30a(iii)Y,31N,32N,28N(Class II) Aromatic:1N,2N,3N,4N,6N,7N,9N,10N,23N,29Y,33N,34N,35aY,38N,39N,40N,41N,42N,43N,44N,45N,28N(Class II).</t>
  </si>
  <si>
    <t xml:space="preserve"> 0, 240, 1,200, or 6,000 ppm equal to 0, 15.88, 79.57, or 401.8 mg/kg bw/day for F0 males, 0, 20.8, 104.19, or 510.7 mg/kg bw/day for F0 females, 0, 17.84, 89.89, or 457.4 mg/kg bw/day for F1 males, and 0, 20.95, 107.15, or 534.2 mg/kg bw/day for F1 females. F0 males were given the diets for approximately 84 days, i.e., ten weeks prior to mating and during the mating period. F0 females received the diet for approximately 126 days, i.e., ten weeks prior to mating, during mating and gestation, until weaning of the F1 offspring at PND 21. F1 males also received the diets for approximately 84 days, i.e., ten weeks prior to mating and during the mating period. F1 females received the diets for 126 days, i.e., ten weeks prior to mating, during mating and gestation, until weaning of the F2 offspring on PND 21. </t>
  </si>
  <si>
    <t xml:space="preserve">No treatment related changes were observed in clinical signs in the F0 and F1 parental animals of any dose groups. No deaths occurred during the study period in either sex of the F0 parents. Of the F1 parents, one female in the 240 ppm group died during delivery on GD 25, and one female in the 6000 ppm group died on PND 26. In the former (the dam in the 240 ppm group), although her delivery started on GD 22, all the pups died without suckling the milk, and the dam eventually died on GD 25 before all the intrauterine fetuses were completely delivered. In the latter case (in the 6000 ppm group), no specific changes were noted. It was considered that the mortality was caused by systemic worsening of general condition during the puerperal period or by opportunistic infection. As no similar changes were found in scheduled-sacrificed animals, it was judged that the changes were not related to DCHP. The males and females of F0 and F1 parental animals of the 1200 or 6000 ppm demonstrated inhibition of body weight gain. Treatment with DCHP reduced food consumption in the F1 male parents of the 1200 and 6000 ppm and only 6000 ppm of F0 female parents. In the F0 females receiving 6000 ppm, prolongation estrous cycle was observed but this was not evident in the significant elevation of the estrous cycle F1 females. No significant differences were observed in any dose groups of F0 and F1 parental animals for the following indices; number of days required for completion of copulation, number of estrous stages missed until completion of copulation, mating index, fertility index, gestation length, gestation index, birth index and number of implantations. Furthermore, no effects of the substance were apparent in the results obtained during the delivery and lactation periods. The values for the mating and fertility indices showed slight tendencies for decrease in the 6000 ppm group of the F1 parents, and this was considered associated with the testicular changes (soft and/or small size), recognized in three males at necropsy. In the other males of the same group (the F1 6000 ppm group) copulation and resultant pregnancy were normal. In the F0 male groups treated with the doses up to 6000 ppm, no treatment related effects were observed for the sperm motility rate, number of homogenization-resistant spermatids in the testis, number of sperm in the caudal epididymis, and incidence of morphologically abnormal sperm. In the F1 male parents of the 1200 and 6000 ppm groups, significantly reduced values were observed for the numbers of homogenization resistant spermatids in the testis. In the F1 male parents of the 6000 ppm group, soft and small sized testes were observed in one animal, and examination for this rat revealed no sperm. Serum hormone levels showed changes with statistical significance including elevated testosterone in F0 parental males of the 1200 ppm group and the lowered FSH in F1 parental females in the 240 ppm. However, since changes were not evident at 6000 ppm, they were not considered related to DCHP. In the 6000 ppm group, significant increase in relative liver weights in F0 parental males and females and of thyroid in F0 parental males was noted. In addition, regarding the corresponding absolute organ weights, tendencies for increase were apparent. Significant lowering of values was observed for both absolute and relative prostatic weights in F1 parental males in the same group. In the 240 and 1200 ppm groups, no obvious changes were observed in either F0 or F1 males or females. As necropsy findings, enlargement of the liver was observed in F0 and F1 parental males and females of the 6000 ppm group and in F1 parental females of the 1200 ppm group. Soft small sized testes were observed in F1 males in the 6000 ppm group. On examination of the reproductive organs, in F0 parental males, focal atrophy of seminiferous tubules was noted in one each of the control and 6000 ppm groups, and no difference in the status was observed. In F1 parental males, three animals in the 6000 ppm group showed diffuse atrophy of seminiferous tubules; along with focal atrophy one in the control, two in the 1200 ppm, and six in the 6000 ppm group. Moreover, in the 6000 ppm group, increase in the degree of atrophic testicular changes was revealed. A lack of sperm in the epididymal tubes was observed in the three males with diffusely atrophic seminiferous tubules.
Histopathological examination revealed diffuse hypertrophy of hepatocytes in F0 males and females of the 1200 ppm or higher groups, and in F1 males and females of the 6000 ppm group. Hypertrophy of the thyroid follicular cells was observed in F0 males of the 1200 ppm or higher groups, F0 females of the 6000 ppm group, and F1 males and females of the 6000 ppm group. Hypertrophied follicular epithelial cells appeared to be high-columnar, and follicles lined with such cells containing small amounts of colloid. While the shape of normal follicular antrum was almost circular, that lined by hypertrophic cells appeared to be irregular. Increased hyaline droplets in the renal proximal tubular epithelium were observed in both F0 and F1 parental males in the 6000 ppm group. Marked change (moderate grade) of the increased hyaline droplet accompanied with the appearance of eosinophilic microbodies. Moderately increased hyaline droplets were also observed in one each of the F0 and F1 males of the control and 240 ppm groups, however, increase in the number of the cases with hyaline droplet was shown in the cases with moderate grade in the 6000 ppm group. In the F1 and F2 offspring, no changes related to DCHP treatment were found for clinical signs in any dose group. With 6000 ppm, significantly lowered values were found as follows: for body weights on PNDs 0-21 in males and females, for body weight gain on PNDs 7-21 in males and PNDs 4-21 in females in the F1 offspring, and for body weights on PND 21 and for body weight gain on PNDs 14-21 in males and females in the F2 offspring. In the F1 and F2 male offspring of animal receiving 6000 ppm, significantly lower values were observed in anogenital distance (AGD) and the relative AGD values and the appearance of the areola was also observed. In the F2 male offspring in the 1200 ppm group, reduced absolute and relative AGD and appearance of the areolae were also observed. Regarding viability and physical development in the F1 and F2 pups, there were no changes in the 240 ppm group. No change related to DCHP treatment was observed in any dose group in terms of the number of F1 and F2 pups delivered, viability on PNDs 0, 4, and 21, the results of the reflex response tests and external surface anomalies. There were no DCHP treatment-related changes observed in terms of the incidence of pinna unfolding, the ages of incisor eruption (upper incisor eruption) and eye opening in both males and females of the F1 and F2 offspring, the ages as well as body weights at vaginal opening in F1 female offspring and at preputial separation in F1 male offspring. Although F1 male offspring in the 6000 ppm group showed significantly lowered body weights on the day of preputial separation, the age was not statistically different from that of control, and body weight gain of the group was inhibited throughout after PND 0. Thus, it was considered that the test substance did not directly affect sexual maturation of the offspring in spite of the body weight gain inhibition. In the 6000 ppm group, significant changes in thymus, spleen and brain weights were observed. These changes, however, were found only in either absolute or relative weights, and some showed contrary results between the two. Therefore, it was considered that the changes were attributable to inhibition of body weight gain, which was related to administration of DCHP. In the groups receiving doses of 1200 ppm or less, no test substance related changes were observed. Dilatation of the renal pelvis was observed in F1 male or female offspring of the control and treated groups. However, these changes appeared in only one or two animals and were not dose-dependent, so they were considered to be unrelated to DCHP. In addition, no abnormalities were observed in the one F2 offspring which died during the lactational period. In conclusion, the NOEL for effects on the parental animals including the endocrine system, is considered to be 240 ppm. With regard to the reproductive toxicological effects on the parental animals, the NOEL is 240 ppm for males and 1200 ppm for females, and with regard to effects on the offspring, the NOEL was judged to be 240 ppm in males and 1200 ppm in females. ECHA: The NOAEL for fertility was 240 ppm, based on decreased sperm head counts and focal seminiferous tubule atrophy in F1 males at 1,200 ppm. The maternal NOAEL was 240 ppm based on changes in body and liver weights at 1200 ppm. For developmental effects, the NOAEL was 240 ppm and LOAEL was 1,200 ppm based on decreased anogenital distance and retained nipples in F2 males. CPSC: The general NOAEL was 240 ppm and the LOAEL was 1,200 ppm. Effects included decreased body weight in F0 females and F1 males, increased liver weight in F0 females, increased severity of hyaline droplets in the renal proximal tubular epithelium in F0 and F1 males, and hypertrophy of thyroid follicular epithelial cells and increased thyroid weight in F0 and F1 males and females. The reproductive NOAEL was 240 ppm and the LOAEL was 1200 ppm, based on seminiferous tubule atrophy and decreased spermatid head counts in F1 males. The developmental NOAEL was also 240 ppm. The LOAEL was 1200 ppm based on decreased AGD and increased incidence of areola mammae in male F1 and F2 offspring. </t>
  </si>
  <si>
    <t>Hoshino et al., 2005</t>
  </si>
  <si>
    <t xml:space="preserve">Hoshino, N., Iwai, M., &amp; Okazaki, Y. (2005). A two-generation reproductive toxicity study of dicyclohexyl phthalate in rats. The Journal of toxicological sciences, 30(Special), S79-96. Also available from ECHA at https://echa.europa.eu/da/registration-dossier/-/registered-dossier/13726/7/9/2 and CPSC (2010) Toxicity Review of Dicyclohexyl phthalate (DCHP) at https://www.cpsc.gov/s3fs-public/ToxicityReviewOfDCHP.pdf </t>
  </si>
  <si>
    <t>91-10-1</t>
  </si>
  <si>
    <t>2,6-Dimethoxyphenol</t>
  </si>
  <si>
    <t>Syringol; 2,6-Dimethoxy phenol; 2,6-Dimethoxybenzolol</t>
  </si>
  <si>
    <t>COC1=CC=CC(OC)=C1O</t>
  </si>
  <si>
    <t>0 or 5.99 mg/kg bw/day in males and 6.85 mg/kg bw/day in females</t>
  </si>
  <si>
    <t>Raised blood urea level was reported, but this difference was small when compared to the composite controls rather than the individual control groups. It was not considered to be toxicologically significant.</t>
  </si>
  <si>
    <t>55704-78-4</t>
  </si>
  <si>
    <t>2,5-Dimethyl-1,4-dithiane-2,5-diol</t>
  </si>
  <si>
    <t>Dimeric mercapto propanone; 2,5-Dimethyl-2,5-dihydroxy-1,4-dithiane; 1,4-Dithiane-2,5-diol, 2,5-dimethyl-</t>
  </si>
  <si>
    <t>C6H12O2S2</t>
  </si>
  <si>
    <t>CC1(CSC(CS1)(C)O)O</t>
  </si>
  <si>
    <t>0 or 3.14 mg/kg bw/day for 90-92 days</t>
  </si>
  <si>
    <t xml:space="preserve">No differences between control and treated animals were observed in any of the tested parameters. The NOAEL is concluded to be 3.14 mg/kg bw per day for 2,5-dimethyl-2,5-dihydroxy-1,4-dithiane. JECFA: No effects were observed. The NOEL was considered to be 3.1 mg/kg bw/day. </t>
  </si>
  <si>
    <t>Cox et al., 1973</t>
  </si>
  <si>
    <t xml:space="preserve">Cox GE, Bailey DE and Morgareidge K, 1973a. 90-day feeding studies in rats with compound ES-307/308 (14705). Food and Drug Research Laboratories Inc. Lab. no. 1633e. August 17, 1973. Unpublished report submitted by EFFA to SCF. Available from EFSA (2012) Scientific Opinion on Flavouring Group Evaluation 08, Revision 5 (FGE.08Rev5): Aliphatic and alicyclic mono-, di-, tri-, and polysulphides with or without additional oxygenated functional groups from chemical groups 20 and 301 EFSA Panel on Food Contact Materials, Enzymes, Flavourings and Processing Aids (CEF) at https://efsa.onlinelibrary.wiley.com/doi/pdf/10.2903/j.efsa.2012.2837 Also available from JECFA (2000) Safety evaluation of certain food additives and contaminants prepared by the fifty-third meeting of the Joint FAO/WHO Expert Committee on Food Additives (JECFA). WHO Food Additives Series No. 44, 2000. at http://www.inchem.org/documents/jecfa/jecmono/v44jec09.htm </t>
  </si>
  <si>
    <t>Polyoxyethylene-20 monolaurate (G-2129)</t>
  </si>
  <si>
    <t>2-Hydroxyethyl laurate; 2-Hydroxyethyl dodecanoate; Ethylene glycol monolaurate</t>
  </si>
  <si>
    <t>C14H28O3</t>
  </si>
  <si>
    <t>CCCCCCCCCCCC(=O)OCCO</t>
  </si>
  <si>
    <t>Osborne-Mendel Albino</t>
  </si>
  <si>
    <t>0, 2, 5, 10, or 25% corresponding to approximately 0, 1000, 2500, 5000, or 12,500 mg/kg bw/day</t>
  </si>
  <si>
    <t>Liver and GI</t>
  </si>
  <si>
    <t xml:space="preserve">Growth retardation in male rats ar 25%. Gross pathologic examination revealed two or perhaps three abnormalities attributable to G-2129 feeding, namely hepatic cysts and cecal enlargement, and, as a minor effect at the 25% dosage level, three instances of slight gastric mucosal hyperplasia. Liver cysts: 5/24 animals had liver cysts and 4/24 animals at 10%. At 10% the liver cysts were smaller and fewer compared to 25%. 1/24 liver cyst at 0, 2, and 5% each. The cecal enlargement occurred, in order of descending dosage level, in 17, 4, 3, 1, and 0 animals, respectively. The only remaining organ showing anything attributable to treatment was the stomach, which in 4 animals of the 25% group and 1 of the 10% group showed slight squamous epithelial hyperplasia, with a low-grade inflammatory process within and under the hyperplastic epi- thelium, at the junction of the two main portions of the stomach. </t>
  </si>
  <si>
    <t>Fitzhugh et al., 1960</t>
  </si>
  <si>
    <t>Fitzhugh, O. G., Schouboe, P. J., &amp; Nelson, A. A. (1960). Oral toxicities of lauric acid and certain lauric acid derivatives. Toxicology and applied pharmacology, 2(1), 59-67. Also available from EPA (2006). DuPont Chambers Works Facility Literature Search of Perfluorinated Chemicals, Pennsville Township, Salem County at https://www.regulations.gov/document/EPA-HQ-OPPT-2003-0012-1221</t>
  </si>
  <si>
    <t>840-65-3</t>
  </si>
  <si>
    <t>Dimethyl 2,6-naphthalenedicarboxylate</t>
  </si>
  <si>
    <t>Dimethyl naphthalene-2,6-dicarboxylate; 2,6-Dicarbomethoxynaphthalene</t>
  </si>
  <si>
    <t>C14H12O4</t>
  </si>
  <si>
    <t>COC(=O)C1=CC2=C(C=C1)C=C(C=C2)C(=O)OC</t>
  </si>
  <si>
    <t>1N,2N,3N,4N,6N,7N,9N,10N,23N,29Y,33N,34bY. Methanol:1N,2N,3N,4N,6N,7N,9N,10N,23Y,24N,25N,26aY,27N,28N(Class II). Aromatic fragment:1N,2N,3N,4N,6N,7N,9N,10N,23N,29Y,33N,34N, 35bY,36aY,37aY(Class III)</t>
  </si>
  <si>
    <t>0, 2,000, 10,000, or 50,000 ppm equal to 0, 120, 600, or 3,000 mg/kg bw/day, for 13 weeks followed by a 4 week recovery period (ECHA)</t>
  </si>
  <si>
    <t xml:space="preserve">There was no evidence of adverse effects or target organ toxicity. The NOAEL was 5% in the diet. ECHA: No signs of DM-2,6-NDC-related toxicity were seen in any animal during the 13-week feeding period. None of the rats died during the 13-week feeding or 4-week recovery periods. No statistically significant differences in mean body weight, cumulative body weight gain or food consumption were noted among the treated and control groups during the 13-week feeding period. Food consumption data for all males and 6 of 10 females in the 2,000 ppm group was not available during the first week of the recovery period due to a technician error. No statistically significant differences in food consumption were noted among the treated and control groups during the 13-week feeding period. No ocular manifestations of a toxic nature could be attributed to feeding of DM-2,6-NDC. No statistically significant differences were noted between any DM-2,6-NDC-treated group and the respective control group for any of the hematology or differential white blood cell parameters examined after 13 weeks of feeding and/or 4 weeks of recovery. No statistically significant differences were noted between any treatment group and the respective control group for any of the parameters examined after 13 weeks of feeding, with the exception of significantly decreased BUN in the 50,000 ppm females. Since the BUN level was decreased rather than increased, as would be expected in cases of renal toxicity, the decrease in these animals was not considered toxicologically significant. Creatine kinase activity was significantly decreased in the low and high dose recovery females, however, decreased enzyme activity has no toxicologic significance. No effects related to administration of DM-2,6-NDC were noted on any of the parameters examined after 13 weeks of feeding. No statistically significant differences in either the absolute or relative weight of any organ were noted between the groups fed DM-2,6-NDC and the respective control group after 13 weeks of feeding. The most common gross lesions seen in animals sacrificed after the 13-week feeding and/or 4-week recovery periods included red and/or enlarged mandibular lymph nodes, lung foci and urinary bladder calculi (males only). Since there was no significant differences in the incidence of these observations between the treated and control groups, they were not considered to be treatment related. Other gross observations were of a minor, incidental nature. No DM-2,6-NDC-related microscopic abnormalities were seen in any organ or tissue from any animal examined at the end of the feeding period. Due to the lack of DM-2,6-NDC-related abnormalities in the high dose animals after 13 weeks of feeding, the tissues collected from the recovery rats were not processed or examined. In the absence of toxicologically significant, adverse effects at the dietary concentrations given, the NOAEL was considered to be 50,000 ppm, equal to 3,000 mg/kg bw/day. </t>
  </si>
  <si>
    <t>Johnson, 1990</t>
  </si>
  <si>
    <t>Johnson, W. 1990, Thirteen week oral (diet) toxicity study of dimethyl-2,6- dicarboxylate in rats, Project no., 1454, IIT Research Institute, Chicago, Il, USA. Available from NICNAS (1997) Full Public Report for Dimethyl 2,6-naphthalene dicarboxylate at https://www.industrialchemicals.gov.au/sites/default/files/NA504%20Public%20Report%20PDF. Also available from ECHA at https://chem.echa.europa.eu/100.011.511/dossier-view/ae071833-08ad-4939-990f-662361308e45/IUC5-410abed3-0825-45bd-ab65-1010b0b7ef31_68a77177-7ef0-4015-8337-3632c0949c04?searchText=840-65-3</t>
  </si>
  <si>
    <t>3047-32-3</t>
  </si>
  <si>
    <t>3-Oxetanemethanol, 3-ethyl-</t>
  </si>
  <si>
    <t>3-Ethyl-3-oxetanemethanol; (3-ethyloxetan-3-yl)methanol; 3-Ethyloxetane-3-methanol</t>
  </si>
  <si>
    <t>CCC1(CO)COC1</t>
  </si>
  <si>
    <t xml:space="preserve">0, 100, 300 or 1,000 mg/kg bw/day for 92 consecutive days followed by a 4-week recovery period for control and high dose groups. </t>
  </si>
  <si>
    <t>There were no unscheduled deaths during the study. There were no treatment-related clinical signs observed during the dosing or recovery phases. No treatment-related changes in body weight or terminal body weight were observed, although there was a small statistically significant decrease in food consumption on Day 92 at 300 and 1,000 mg/kg bw/day in females only. An increase in absolute and relative weight of the adrenal glands was observed in the high dose group in males only and an increase in the relative weight of the liver was observed in the high dose group in females only. In addition, an increase in the relative weight of the kidneys was observed in the high dose group of both sexes. Since no changes were noted following histopathological examination, these were considered to be of no toxicological relevance. At the end of the recovery phase, an increase in the relative weight of the kidney was observed in the high dose group in males only. Since these increases were only slight, these were also considered to be of no toxicological relevance. Following the functional observation battery, a statistically significant decrease in the landing foot splay and a statistically significant increase in mean grip strength was observed in the high dose group in males only, with the latter also being seen in the recovery group. In the absence of any other changes and the inconsistencies between sexes, this was considered not to be a clear indication of any neurofunctional deficits. Some changes in clinical chemistry were noted. Changes in urea, total bilirubin, creatinine, chloride, sodium, phosphorus, albumin and albumin/globulin ratio in males only, alanine aminotransferase in females only and glucose in both sexes were recorded. Since these were inconsistent between sexes and/or showed no clear indication of a concentration related response, these were considered to be of no toxicological significance. Hematological changes were observed at 1,000 mg/kg bw/d in males only and at 300 mg/kg bw/d in females only. These changes were considered to be irrelevant since the changes were slight (3-7% change) and showed no clear evidence of a concentration related response. There were no ophthalmological, pathological or histopathological changes which were treatment related. A NOAEL of 1,000 mg/kg bw/day can be determined for this study.</t>
  </si>
  <si>
    <t>Unknown, 2017. Available from ECHA at https://echa.europa.eu/es/registration-dossier/-/registered-dossier/11336/7/6/2/?documentUUID=54196d19-4cbb-43d0-b1f3-526a5dd3fea1</t>
  </si>
  <si>
    <t>13052-09-0</t>
  </si>
  <si>
    <t>2,5-Dimethyl-2,5-bis(2-ethylhexanoylperoxy)hexane</t>
  </si>
  <si>
    <t>2,5-Dimethyl-2,5-di(2-ethylhexanoylperoxy)hexane; [5-(2-Ethylhexanoylperoxy)-2,5-dimethylhexan-2-yl] 2-ethylhexaneperoxoate</t>
  </si>
  <si>
    <t>C24H46O6</t>
  </si>
  <si>
    <t>CCCCC(CC)C(=O)OOC(C)(C)CCC(C)(C)OOC(=O)C(CC)CCCC</t>
  </si>
  <si>
    <t>1N,2N,3N,4N,6N,7N,9N,10N,23Y,24a(ii)Y. Acid: 1N,2N,3N,6N,7N,9N,10N,23Y,24a(i)Y(Class III). Alcohol: 1c(ii)Y(Class I)</t>
  </si>
  <si>
    <t>Wistar [Han:RccHan: WIST]</t>
  </si>
  <si>
    <t>0, 30, 300, or 1,000 mg/kg bw/day. Males were dosed for approximately 110 days, i.e. eleven weeks prior to mating, during mating, until the day prior to sacrifice. Females were dosed for approximately 116 days, i.e. eleven weeks prior to mating, during mating and gestation, until day 4 of lactation. Any females which failed to achieve pregnancy or produce a litter were killed on or after Day 25 post coitum.</t>
  </si>
  <si>
    <t xml:space="preserve">At 1,000 mg/kg bw/day, one female was found dead on Study Day 98 (Day 18 of gestation) without any significant clinical signs being seen prior to this event. Enlarged adrenals and a reddened left lung lobe were apparent at necropsy but microscopic examination did not reveal the aetiology of this death and this death was considered to be unrelated to treatment. Clinical signs associated with treatment were confined to increased post dosing salivation for both sexes at 1000 mg/kg bw/day, and males and one female at 300 mg/kg bw/day. Behavioral examinations were unremarkable in treated groups. There was also no effect noted on body weight, food consumption, or water consumption in any treated group. Males treated with 1,000 mg/kg bw/day showed increased platelet count compared with control. No toxicologically significant effects were detected for females at this dosage or either sex at 30 or 300 mg/kg bw/day. In contrast, females at 1000 mg/kg bw/day showed increased total protein and albumin levels compared to control. No similar effects were apparent for males at 1000 mg/kg bw/day or either sex at 30 or 300 mg/kg bw/day. At 1000 mg/kg bw/day, two adult males showed mottled kidneys at necropsy examination. For both sexes at 1000 mg/kg bw/day and males at 300 mg/kg bw/day, absolute and body weight relative kidney weights were statistically significantly higher than control. And for males at 1000 mg/kg bw/day, increased absolute and body weight relative liver weights also attained statistical significance compared with control. Histopathology revealed that at 300 and 1000 mg/kg bw/day, males showed adaptive liver changes consisting of centrilobular hepatocellular hypertrophy; there were no degenerative or inflammatory lesions. At 300 and 1,000 mg/kg bw/day, males also showed treatment related hyaline droplet nephropathy of the kidney, consisting of increased incidence and severity of hyaline droplets, tubular degeneration, granulated tubular casts and interstitial inflammatory infiltrate. For females at 30 mg/kg bw/day and both sexes at 300 and 1000 mg/kg bw/day, increased incidence and severity of follicular hypertrophy was recorded in the thyroid. This finding was considered to be a secondary effect of increased hepatic metabolism. The effects detected in females were mainly confined to adaptive microscopic thyroid changes and there were no findings observed that were considered to represent an adverse effect of treatment. The NOAEL for females was considered to be 1000 mg/kg bw/day. Kidney effects detected in males at 300 and 1000 mg/kg bw/day consisted of increased incidence and severity of hyaline droplets, tubular degeneration, granulated tubular casts and interstitial inflammatory infiltrate. This nephropathy was deemed to be related to treatment and to represent an adverse effect of treatment to the rat. Hyaline droplets were also present for males at 30 mg/kg bw/day but, occurred in the absence of any degenerative changes and the NOAEL for males was therefore considered to be 30 mg/kg bw/day. However, the kidney changes of hyaline droplets were consistent with well documented changes that are peculiar to the male rat in response to treatment with some hydrocarbons. This effect is, therefore, not indicative of a hazard to human health. In the context of this study, the remaining kidney findings, consisting of tubular and/or degeneration, tubular dilation/vacuolation, granulated tubular casts and interstitial inflammatory infiltrate detected in males are more likely to be correlated to the same condition as hyaline droplet accumulation and are, therefore, considered to represent limited relevance to humans. Effects excluding the kidney changes detected in males were confined to adaptive microscopic liver and thyroid changes. These were considered not to represent an adverse effect of treatment. In terms of extrapolation to man and risk assessment calculations whereby effects relating to male rat renal changes are species and sex specific and therefore are not relevant, a NOAEL for males can be established at 1000 mg/kg bw/day. Regarding reproductive toxicity, there was no adverse effects noted on female oestrous cycles, mating performance, fertility, or gestation length. Similarly, sex ratio and viability, implantation counts, post-natal litter size, offspring survival, body weight, and litter weights remained unaffected at all dose levels. Therefore, the NOELs for reproductive and developmental toxicity were also 1,000 mg/kg bw/day in the absence of adverse effects at the doses tested. </t>
  </si>
  <si>
    <t>Azko Nobel, 2012</t>
  </si>
  <si>
    <t>Azko Nobel, 2012. Available from EPA ChemView at https://chemview.epa.gov/chemview/proxy?filename=8e%2F89130000021_13052090_9105E96C2EF8024E85257B24006E639D.pdf and from ECHA at https://echa.europa.eu/registration-dossier/-/registered-dossier/11958/7/6/2/?documentUUID=0bd6eb04-19eb-4666-a608-286f41ea5ca5 and https://echa.europa.eu/mt/registration-dossier/-/registered-dossier/11958/7/9/2</t>
  </si>
  <si>
    <t>84731-70-4</t>
  </si>
  <si>
    <t>Bis(2-ethylhexyl) cyclohexane-1,4-dicarboxylate</t>
  </si>
  <si>
    <t>Eco-DEHCH</t>
  </si>
  <si>
    <t>C24H44O4</t>
  </si>
  <si>
    <t>CCCCC(CC)COC(=O)C1CCC(CC1)C(=O)OCC(CC)CCCC</t>
  </si>
  <si>
    <t>1N,2N,3N,4N,6N,7N,9N,10N,23N,29N,30aY,31N,32N,28N(Class II). Hydrolysis product crosscheck: 24a(i)Y(Class III)</t>
  </si>
  <si>
    <t xml:space="preserve">Han Wistar [Crl:WI (Han)] </t>
  </si>
  <si>
    <t>Dietary concentrations were 0, 1,600, 5,000, or 16,000 ppm. The concentration of 16,000 ppm was equivalent to intakes of 912 and 1,208 mg/kg/day in males and females, respectively.</t>
  </si>
  <si>
    <t>None of the rats died or were euthanized prematurely during the study except for procedural errors. All animals exposed to Eco-DEHCH for 52 weeks survived. Several rats experienced clinically relevant events, such as ungroomed fur, broken toenails or teeth, malocclusion, abnormal gait, scabs, swollen muzzles, and discolored skin. These events were thought to have arisen spontaneously in these animals. None of these rats experienced any Eco-DEHCH-associated clinical events. All male and female animals typically gained weight throughout the 52 week study. Weight gain by rats treated with Eco-DEHCH did not differ significantly from body weight gain in the control group. Eco-DEHCH did not affect food consumption by either male or female rats. Although red blood cell parameters on days 87, 179, and 360 were significantly higher in males administered 16,000 ppm Eco-DEHCH than in control males, these findings were not considered to be associated with Eco-DEHCH because the differences were small, and no related clinical signs were observed. Activated partial thromboplastin times on day 179 were significantly greater in male rats administered 5,000 and 16,000 ppm Eco-DEHCH and in female rats administered 5,000 ppm Eco-DEHCH than in their respective control groups. In addition, prothrombin time on day 362 was significantly longer in female rats administered 1,600 ppm Eco-DEHCH than in control rats. AST concentrations were significantly lower in males and females administered 16,000 ppm Eco-DEHCH than in their respective controls on days 87 and 179, and ALT concentrations were significantly lower in male rats administered 16,000 ppm Eco-DEHCH than in control rats on day 87. Neither of these differences was observed on day 360/362. These findings were not regarded as being associated with Eco-DEHCH because the differences were small, and dose dependency was not observed. Urinalysis showed that urinary pH was significantly lower in both male and female rats administered 16,000 ppm Eco-DEHCH than in control rats on days 89, 178, and 360/362. The only gross findings of note were a mass in the epididymis of one male rat administered 5,000 ppm Eco-DEHCH and a mass in the uterus of one female rat administered 1,600 ppm Eco-DEHCH. The finding in the male rat correlated histologically with seminiferous tube inflammation, whereas the finding in the female rat correlated histologically with mild endometrial necrosis with underlying fibrosis and pigment deposition. Neither of these findings was thought to be associated with Eco-DEHCH. Other gross findings included those commonly observed in this strain and age of rat, with rates being similar in control and treated animals. These findings correlated histologically with agonal changes or had no correlation and were therefore considered unrelated to Eco- DEHCH. No Eco-DEHCH-associated differences in organ weights were observed. Minimal hyaline droplet accumulation was observed in the kidneys of males administered 5,000 and 16,000 ppm Eco-DEHCH. This accumulation increased dose dependently and was considered related to Eco- DEHCH. Because of their histological appearance and occurrence in males only, the presence of these hyaline droplets was considered consistent with the accumulation of α2u-globulin, which is specific to male rats. The rate and severity of several additional microscopic findings were higher in rats administered 16,000 ppm Eco-DEHCH than in control rats. These findings included minimal, mild, moderate, or marked focal hyperplasia of the pituitary pars distalis in both sexes; minimal increases in cortical tubular granular pigment in the kidneys of female rats; minimally or mildly increased alveolar macrophages in the lungs of male rats; minimal or mild inflammation in the preputial glands of male rats; and minimal infiltration of mononuclear cells into the hearts and stomachs of male rats. These differences, however, were too small to indicate an effect associated with Eco-DEHCH. Other microscopic findings included those commonly found in this strain and age of rat, with rates being similar in control and treated animals. These findings were therefore considered unrelated to Eco- DEHCH. Overall, the long-term dietary exposure of Eco-DEHCH showed no adverse events in Han Wistar rats and the NOAEL was the highest dose of 16,000 ppm whose group mean estimated dose was 912 and 1208 mg/kg/day in males and females, respectively.</t>
  </si>
  <si>
    <t>Lee et al., 2023</t>
  </si>
  <si>
    <t xml:space="preserve">Lee, J. Y., Han, H. J., Ko, S. M., Kang, J., Lee, D. H., Cha, H. J., &amp; Son, W. C. (2023). Evaluation of the 52-week chronic toxicity of a novel phthalate-free plasticizer, Eco-DEHCH (bis (2-ethylhexyl) cyclohexane-1, 4-dicarboxylate), in Han Wistar rats. Food and Chemical Toxicology, 176, 113809. </t>
  </si>
  <si>
    <t>3238-40-2</t>
  </si>
  <si>
    <t>2,5-Furandicarboxylic acid</t>
  </si>
  <si>
    <t>Furan-2,5-dicarboxylic acid; Dehydromucic acid; Furan-2,5-Dicarboxylicacid; FCDA</t>
  </si>
  <si>
    <t>C6H4O5</t>
  </si>
  <si>
    <t>C1=C(OC(=C1)C(=O)O)C(=O)O</t>
  </si>
  <si>
    <t xml:space="preserve">No mortality occurred during the study period that was considered to be related to treatment with the test substance. One male at 1,000 mg/kg bw/day was found dead on Day 82. No cause of death could be established histopathologically, nor did this animal or any other animal of the same dose group show any signs of impaired health condition. Therefore, this death was considered to be incidental in nature and unrelated to treatment with the test substance. One male at 1,000 mg/kg bw/day and one female at 100 mg/kg bw/day died at blood sampling on the day of necropsy. Since neither of these two animals showed any signs of imminent death, they were considered to be related to the blood sampling procedure. No clinical signs of toxicity were noted during the observation period. Salivation seen after dosing among all animals at 1,000 mg/kg bw/day during the greater part of the treatment period was considered to be a physiological response rather than a sign of systemic toxicity considering the nature and minor severity of the effect and its time of occurrence (i.e., after dosing). This sign may be related to taste of the test substance. No toxicologically significant changes in body weights and body weight gain were noted. Males at 1,000 mg/kg bw/day showed a lower body weight (gain) during the second half of treatment, achieving a level of statistical significance on several occasions. Means however remained within the range considered normal for rats of this age and strain, and therefore this change was considered to be of no toxicological relevance. Food consumption before or after allowance for body weight was similar between treated and control animals. No toxicologically significant ophthalmology findings were noted. Incidental ophthalmology findings at pretest and/or in week 13 consisted of focal corneal opacity, focal corneal oedema, and hemorrhage from the hyaloid vessel. The nature and incidence of these findings was within the range considered to be normal for rats of this age and strain and was therefore considered to be of no toxicological relevance. No toxicologically relevant changes occurred in hematological parameters. The statistically significantly lower relative eosinophil counts of males at 300 and 1,000 mg/kg bw/day remained with the range considered normal for rats of this age and strain and showed no clear dose related trend. One male at 1,000 mg/kg bw/day showed a high red blood cell distribution width (RDW). Other animals of the same group showed a red blood cell distribution width that was comparable to control values. No toxicological significance was therefore ascribed to these changes. No toxicologically relevant changes occurred in clinical biochemistry parameters. Any statistically significant changes in clinical biochemistry parameters were considered to be of no toxicological significance as they remained (essentially) within the range considered normal for rats of this age and strain and occurred in the absence of a dose-related trend and supportive toxicologically relevant microscopic lesions. These changes consisted of higher aspartate aminotransferase activity (ASAT) in three males at 1,000 mg/kg bw/day, lower total protein and cholesterol level in males at 1,000 mg/kg bw/day, higher potassium level in males at 300 and 1,000 mg/kg bw/day, higher sodium level in males at 100, 300 and 1,000 mg/kg bw/day and lower inorganic phosphate levels in females at 100, 300 and 1,000 mg/kg bw/day. Pupillary reflex, static righting reflex and grip strength were normal in all animals, and no toxicologically relevant changes in hearing ability and motor activity were noted. One female at 1,000 mg/kg bw/day showed absence of a hearing response. Since none of the other animals at this dose showed a similar finding, this was considered to be incidental in nature and to be of no toxicological relevance. Females at 300 and 1,000 mg/kg bw/day showed a statistically significantly lower motor activity (for both total movements and ambulations). These changes did however not show a dose-related trend, means remained within the range considered normal for rats of this age and strain, and no supportive clinical signs were noted. Also, all groups showed a similar motor activity habituation profile with high activity in the first interval that decreased over the duration of the test period. Therefore, these variations were considered not to be of toxicological relevance. No toxicologically significant changes were noted in organ weights and organ to body weight ratios. Any statistically significant changes in organ weights or organ to body weight ratios were considered not to be of toxicological relevance since they occurred in the absence of a dose-related trend, means remained within the range considered normal for rats of this age and strain, and/or were due to the lower terminal body weights (high dose males). These changes consisted of lower heart and prostate weight in males at 1,000 and 100 mg/kg bw/day respectively, higher brain, thyroid and spleen to body weight ratio of males at 1,000 mg/kg bw/day, and higher testes and epididymides to body weight ratio of males at 300 mg/kg bw/day. Necropsy did not reveal any toxicologically relevant alterations. The incidence of necropsy findings among control and treated animals was within the background range of findings that are encountered among rats of this age and strain and did not show a dose related incidence trend. These necropsy findings were therefore considered to be of no toxicological relevance. No toxicologically relevant microscopic findings were recorded. The slight increase in incidence/severity of vacuolation of the zona glomerulosa of the adrenal gland in one female at 300 mg/kg bw/day and in 6/10 males and 3/10 females at 1,000 mg/kg bw/day can be regarded as adaptive in nature and was within physiological limits. This finding was therefore considered a non-adverse treatment related finding. All other microscopic findings were also within the range of background pathology encountered in Wistar rats of this age and strain and occurred at similar incidences and severity in both control and treated rats. From the results presented in this report, a NOAEL for FDCA of at least 1,000 mg/kg bw/day was established. EFSA: A decrease in body weights and in body weight gains at termination was observed in males at the highest dose (approximately 10% and 14% compared with the control group, respectively). In addition, an increase in relative organs weights (brain, thyroid, spleen) was observed in high dose males. Decreases in plasma cholesterol and in total protein, and changes in some electrolytes parameters (hyperkalaemia) in males (statistically significant) and in females (but without statistical significance) at the highest dose were associated with the  vacuolization of the zona glomerulosa of the adrenals glands observed in 6/9 males and 3/10 females. Therefore, the NOAEL is considered to be 300 mg/kg bw/day based on decreases in body weights and body weight gains and on histopathological effects in the adrenal glands along with biochemical changes in males at the highest dose. </t>
  </si>
  <si>
    <t xml:space="preserve">Unknown, 2013. Available from ECHA at https://chem.echa.europa.eu/100.019.819/dossier-view/3cfcff86-a9fa-42a9-be5d-d02bf969c435/c23ac8a8-1d17-3c46-b319-988261187a6d_06701da2-8343-4aef-b3d0-a23433729ca1?searchText=3238-40-2 and EFSA (2015) Scientific Opinion on the safety assessment of the substance, furan-2,5-dicarboxylic acid, CAS No 3238-40-2, for use in food contact materials at https://www.efsa.europa.eu/en/efsajournal/pub/3866 </t>
  </si>
  <si>
    <t>101-43-9</t>
  </si>
  <si>
    <t>Cyclohexyl methacrylate</t>
  </si>
  <si>
    <t>Cyclohexyl 2-methylprop-2-enoate; 2-Propenoic acid, 2-methyl-, cyclohexyl ester; Methacrylic acid, cyclohexyl ester</t>
  </si>
  <si>
    <t>CC(=C)C(=O)OC1CCCCC1</t>
  </si>
  <si>
    <t>1N,2N,3N,4N,6N,7N,9N,10N,23N,29N,30a(iii)Y,31N,32N,28lY (Class III). Cyclohexane with alcohol substituent:1N,2N,3N,4N,6N,7N,9N,10N,30a(ii)Y,31N,32N,28N(Class II)</t>
  </si>
  <si>
    <t>0, 100, 300, or 1000 mg/kg bw/day. Parental males were treated for 109-110 days and parental females were treated for 126-133 days. The duration of treatment covered a 10 weeks premating period and 2 weeks mating period in both sexes, approximately 3 weeks postmating in males, and the entire gestation period as well as 21 days of lactation and up to 15 days postweaning, or 38 days postmating for sperm negative females. In addition, groups of 10 males and 10 females, selected from F1 pups to become F1 rearing animals, were treated with the test substance at doses of 0, 100, 300 and 1000 mg/kg bw/day postweaning until puberty.</t>
  </si>
  <si>
    <t>All male and all female animals of the mid- and high-dose groups showed salivation at least on one occasion during the treatment period. Individual males (three) of the low-dose group occasionally showed salivation during the mating and postmating periods. Due to salivation, several male and female animals of the high- and mid dose groups showed red discolored fur in the mouth or nose region during the treatment. The temporary salivation and discolored fur was considered to be test substance-induced. From the temporary, short appearance of salivation immediately after dosing, it is likely that these findings were induced by a bad taste of the test substance or local affection of the upper digestive tract. Therefore, it is not considered to be an adverse toxicologically relevant finding. No other clinical signs or changes of general behavior, which may be attributed to the test substance, were detected in any of the male and female F0 parental animals in any of the groups. One F0 female at 1000 mg/kg bw/day showed piloerection and vaginal discharge (light yellow) on GD 19 and was found dead on GD 20. Histopathology revealed a marked inflammation of the placenta. This was considerd to be a spontaneous finding. Mean body weights and body weight change of all male and female F0 generation parental animals in all test substance-treated groups were comparable to the concurrent control during the entire study period. Food consumption was also unremarkable. At the end of the administration period, in males at 1000 mg/kg bw/day, red blood cell (RBC) counts and hematocrit values were slightly but significantly decreased. Other hematological effects were considered to be treatment-related but non-adverse. Regarding clinical biochemistry findings, after the administration period in males at the highest dose level, total protein and globulin values as well as cholesterol and potassium values were significantly increased. After lactation day 14 in females at 1000 mg/kg bw/day, total protein and globulin levels as well as albumin values were significantly higher compared to controls. Additionally, creatinine values were significantly lower compared to controls. No treatment-related, adverse changes among urinalysis parameters were observed. Furthermore, the liver showed a marked weight increase in animals of both sexes treated with 1000 mg/kg bw/day. A corresponding histopathological correlate in the form of hepatocellular centrilobular hypertrophy could only be detected in female rats. No further adverse or primary substance-related effects were detected in animals at 1000 mg/kg bw/day. The NOAEL for general, systemic toxicity of cyclohexyl methacrylate was 300 mg/kg bw/d for male and female rats. The NOAEL for fertility and reproductive performance was 1000 mg/kg bw/day for the F0 parental rats and the NOAEL for developmental toxicity in the F1 progeny was 1000 mg/kg bw/day.</t>
  </si>
  <si>
    <t>Unknown, 2018. Available from ECHA at https://echa.europa.eu/mt/registration-dossier/-/registered-dossier/13282/7/6/2 and https://echa.europa.eu/mt/registration-dossier/-/registered-dossier/13282/7/9/2</t>
  </si>
  <si>
    <t>57583-54-7</t>
  </si>
  <si>
    <t>Tetraphenyl m-phenylene bis(phosphate)</t>
  </si>
  <si>
    <t>Resorcinol bis(diphenyl phosphate); (3-diphenoxyphosphoryloxyphenyl) diphenyl phosphate</t>
  </si>
  <si>
    <t>C30H24O8P2</t>
  </si>
  <si>
    <t>O=P(OC1=CC=CC=C1)(OC1=CC=CC=C1)OC1=CC(OP(=O)(OC2=CC=CC=C2)OC2=CC=CC=C2)=CC=C1</t>
  </si>
  <si>
    <t>1N,2aY and 2d(i)Y (benzene with 2-OH: Class II at Q28)</t>
  </si>
  <si>
    <t>0, 1000, 10,000, or 20,000 ppm. The average daily intake of RDP for parental males during week 10 of exposurewas 0, 49, 520, and 995 mg/kg bw/day, whereas for P1 females, intake was 0, 59, 602, and 1199 mg/kg bw/day for the control, low-, mid-, and high-dose groups, respectively. Average daily intake during week 10 was 0, 55, 602, and 1260 mg/kg bw/day for F1 males and 0, 63, 683, and 1411 mg/kg bw/day for F1 females at the same dose levels. Parental (P1) males were treated for approximately 112 days and P1 females were treated for approximately 133 days, i.e. 10 weeks prior to mating, during the 2-week mating period, throughout gestation, and through lactation until sacrifice. The F1 generation (P1 offspring) was treated for approximately 116 days, i.e. 11 weeks prior to mating, during the 2-week mating period, throughout gestation, until postnatal day 4. The F2 generation was not intentionally exposed to the test diet. All F2 pups and F1 sires and dams were sacrificed after weaning.</t>
  </si>
  <si>
    <t xml:space="preserve">In the P1 generation, clinical observations consisted mostly of red material around the eyes and nose, and occurred with slightly greater frequency in the RDP-treated groups than in the control group; these signs were considered to be related to stress. A single dam in the high-dose group died spontaneously after parturition on postnatal day 7. Food consumption was initially decreased in a dose-related fashion during the 1st week of administration of the test diet; however, statistical significance was only achieved in the high dose males. The initial decrease in food consumption was attributed to a transitory aversion to the flavor of the test substance in the diet. This aversion most likely occurred during the first few days of feeding, and, by the end of the 1st week, the rats appeared to have had acclimated to the test-substance in the diet. Thus, statistical significance was achieved only in the high-dose group because of acclimation to the test substance in the diet within the first week. Corollary changes (i.e., decreases) in body weight and/or body weight gain were detected in the mid and high-dose males, as well as high-dose females (body weight gain only), after the 1st week of feeding. The effect on body weights in the high-dose males, persisted throughout the study, whereas the decreases observed in the absolute body weights of the mid-dose males was transient in nature (i.e., noted only prior to mating [weeks 1, 9, and 10], and was not observed after mating [weeks 12 through 15] or at termination). Conversely, absolute female body weights were not significantly reduced compared to controls at any time during the study. After week 1, body weight gains of the test substance–treated groups approached control values and remained similar to controls from week 2 until termination (week 16 for males and week 19 for females). Although body weight gain approached that of the controls by week 2, the initial impact noted in the high-dose group males was reflected as a significant decrease in total body weight gain. During gestation, maternal body weight, body weight gain, and food consumption were not adversely impacted by administration of the test substance in the diet. During lactation, maternal/litter food consumption was, however, reduced on postnatal days 14 (by 3%, 5%, and 8%, respectively) and 21 (by 6%, 12%, and 17%, respectively) in the three test substance–treated groups (low, mid, and high) in a dose-related fashion, although the decreases were statistically significant only on postnatal day 21 for the mid- and high-dose groups. Although food consumption was reduced during this time, no corollary decreases in maternal body weight/body weight gain were observed during this period. The lack of correlation between the reduced food consumption and an alteration in maternal body weight parameters indicates that the reduction in food consumption during this interval was not a maternal mediated response. Thus, the reduction in food consumption observed during lactation was considered to be associated with reduced consumption on behalf of the weanlings, and not the dam. In F1 animals, clinical signs noted in the first generation were similar to those observed in the parental generation (i.e., red material around the eyes and nose, which occurred with slightly greater frequency [1–6/sex/group] in the RDP-treated groups than in the control group [2/sex]; these signs were considered related to general stress). Two dams (one mid-dose and one high-dose) died undergoing parturition. The incidence of gross external anomalies was low and sporadically distributed among the groups. At birth (on postnatal day 0) and up to postnatal day 7, the average body weights of pups in the F1 generation were not significantly different among the groups. Likewise, mean anogenital distance (mm) measured at birth (postnatal day 0) did not differ significantly among the groups. By postnatal day 14, the mean body weights of mid- and high-dose pups in the F1 generation were significantly lower than that of controls. This reduction in pup body weight beginning on postnatal day 14 was attributed to lower maternal/litter food consumption noted during lactation. However shortly after weaning, the F1 rats adapted to the test substance in the food because food consumption and body weight gain were comparable, with a few exceptions, to the control F1 rats. Although postweaning food consumption and body weight gains were comparable, the effect (decreased absolute body weight) persisted into adulthood in the mid- and high-dose F1 rats (including the periods of gestation and lactation). In addition, sporadic but statistically significant differences in body weight and food consumption were observed in the low-dose rats compared to controls. However, these decreases were of doubtful biological significance because the changes were minor (approximately 5–8% decrease in absolute body weight and 7% decrease in food consumption). The changes in absolute body weight correlated with sporadic reductions in food consumption and did not correlate with reductions in bodyweight gain. In F2 animals, at birth, postnatal day 0 body weights of the test substance treated groups were comparable to controls. However, by postnatal day 4, body weights of the F2 low-, mid- and high-dose pups were significantly decreased compared to control pups, which persisted until postnatal day 21. The body weight decreases on postnatal days 4 and 7 were considered in part to be associated with litter size effects, whereas the latter decreases in body weight for the low-, mid-, and high-dose groups were considered to be related with the taste aversion phenomenon, as described previously, as well as residual effects of litter size (particularly for the low-dose pups). The number of pups born alive on day 0 was greater in the low- and mid-dose groups (approximately 6% higher) relative to controls. The larger litter size in these groups most likely accounted for the lower offspring weight on postnatal days 4 and 7. There were no significant differences among groups in reproductive performance. Litter size and litter survival were not significantly different among groups. Likewise, there were no significant differences among groups in the average survival of pups from postnatal days 0 to 21. Preputial separation of F1 males occurred significantly later in the mid- and high-dose groups than in the control males. Likewise, vaginal patency in mid- and high-dose female rats occurred significantly later than in the control females. The average frequency of the estrus cycle in the 21-day collection period ranged from 3.96 to 4.97 days and was similar across all groups for both generations, and thus unaffected by treatment with the test substance. Stage of the estrus cycle at necropsy was not different between the groups. Sperm count, motility (percent motile and percent progressively motile) and sperm morphology across both generations were also unaffected by treatment. Gross necropsy observations revealed no RDP-related lesions; however, liver weights in mid- and high-dose P1 male rats and in P1 female rats at all dose levels were significantly higher than those of the respective control groups. Similar results were seen in the F1 generation, in that both male and female rats in the mid- and high-dose groups had significantly increased liver weights than did the rats in the control groups. Microscopic examination of the livers of 10 male and 10 female rats from the control and high-dose groups of both P1 and F1 generations revealed hepatic periportal hypertrophy, characterized by the presence of enlarged periportal hepatocytes. This finding was most likely associated with induction of the cytochrome P450-mediated mix function oxidase system, resulting in increased enzyme activity. This is adaptive and therefore, not adverse. Absolute adrenal weights were also slightly increased in the P1 (mid and high-dose males and all female groups) and F1 (high-dose males and mid- and high-dose females) rats. This change was most likely related to stress and therefore, considered non-adverse. Organ to body weight ratios for several organs were significantly increased in some groups; however, the increases were attributed to significantly decreased final body weights and, therefore, not biologically significant. Microscopic examination of reproductive organs revealed no treatment-related lesions and evaluations indicated that the numbers of primordial ovarian follicles were similar in the control and high-dose P1 and F1 rats. Based on the results of this study, the reproductive NOAEL of RDP when administered orally in the diet is 20,000 ppm. Environmental Agency:  The NOAEL for reproductive effects of Fyrolflex RDP administered in the diet was therefore greater than 20,000 ppm (equivalent, in the F0 generation, to 995 mg/kg bw/day for males and 1,199 mg/kg bw/day for females and, in the F1 generation, to 1,260 mg/kg bw/day for males and 1,411 mg/kg bw/day for females).   </t>
  </si>
  <si>
    <t>Henrich et al., 2000</t>
  </si>
  <si>
    <t>Henrich, R., Ryan, B. M., Selby, R., Garthwaite, S., Morrissey, R., &amp; Freudenthal, R. I. (2000). Two-generation oral (diet) reproductive toxicity study of resorcinol bis-diphenylphosphate (Fyrolflex RDP) in rats. International journal of toxicology, 19(4), 243-255. Discussion is available from Environment Agency (2009). Environmental risk evaluation report: Tetraphenyl resorcinol diphosphate (CAS nos. 57583-54-7). Environment Agency. United Kingdom. Available online at https://assets.publishing.service.gov.uk/government/uploads/system/uploads/attachment_data/file/290860/scho0809bqul-e-e.pdf</t>
  </si>
  <si>
    <t>18794-84-8</t>
  </si>
  <si>
    <t>trans-beta-Farnesene</t>
  </si>
  <si>
    <t>beta-Farnesene; (E)-beta-farnesene; (E)-7,11-Dimethyl-3-methylenedodeca-1,6,10-triene; (6E)-7,11-dimethyl-3-methylidenedodeca-1,6,10-triene</t>
  </si>
  <si>
    <t>CC(C)=CCC\C(C)=C\CCC(=C)C=C</t>
  </si>
  <si>
    <t>1N,2N,3N,4N,6N,7N,9N,10N,23Y,24N,25N,26Y,27N,28s(ii)Y</t>
  </si>
  <si>
    <t xml:space="preserve">There were no unscheduled deaths, except for one control female (Animal No. 50) that died during blood sampling, which was considered to be an accidental death and not treatment related. A slightly reduced body weight gain was observed in males at 300 and 1,000 mg/kg/day from the third week of treatment onwards, which resulted in absolute body weights of 9.5% and -7.7% at end of treatment, respectively, when compared to the control animals. Based on the magnitude of the change and absence of a clear dose-response relationship, this was considered to be non-adverse. At the end of the treatment period, reduced hind grip strength was observed in males at 300 and 1,000 mg/kg/day. In addition, a reduced number of total movements and ambulations were observed for males at 1,000 mg/kg/day. These effects were considered not to represent an adverse effect on neurobehavior as the results were not supported by clinical observations and had no supportive morphological correlates in the examined neuronal tissues. A lower concentration of triglycerides was observed in male rats in the 300 and 1,000 mg/kg/day dose groups. In the absence of any correlated microscopic findings, this was considered to be non-adverse. Following necropsy, treatment-related higher liver weights (absolute and/or relative to body weight) were present in males starting at 100 mg/kg/day and in females starting at 300 mg/kg/day. Higher relative kidney weights were recorded in females in the 300 and 1000 mg/kg/day dose groups. There were no microscopic correlates, and therefore, these weight changes were considered to be non-adverse. At histopathological examination, diffuse epithelial hyperplasia and hyperkeratosis in the non-glandular stomach were observed at minimal to mild degree in males and females starting at 100 mg/kg/day. These were regarded as local treatment-related alterations, resulting from the irritating properties of the test material and at the recorded severities, considered to be non-adverse. No toxicologically significant changes were observed in any of the remaining parameters investigated (i.e., clinical appearance, ophthalmoscopy, food consumption, hematology, coagulation, thyroid hormones (T3, T4, &amp; TSH), and macroscopic examination). In the absence of toxicologically significant, adverse effects, the NOAEL is considered to be 1,000 mg/kg/day, the highest dose tested. </t>
  </si>
  <si>
    <t>Unknown, 2021. Available from ECHA at https://echa.europa.eu/en/registration-dossier/-/registered-dossier/10936/7/6/2</t>
  </si>
  <si>
    <t>667-84-5</t>
  </si>
  <si>
    <t>N-(3-Ethoxypropyl)-2,4-dihydroxy-3,3-dimethylbutanamide</t>
  </si>
  <si>
    <t>DL-Pantothenyl ethyl ether; Pantothenyl ethyl ether</t>
  </si>
  <si>
    <t>C11H23NO4</t>
  </si>
  <si>
    <t>CCOCCCNC(=O)C(O)C(C)(C)CO</t>
  </si>
  <si>
    <t xml:space="preserve">0, 250, 500, or 1,000 mg/kg bw/day for 91-92 days. In addition, a 28-day recovery period assessed the reversibility, persistence, or delayed occurrence of potential test item-related effects. </t>
  </si>
  <si>
    <t xml:space="preserve">There were no test item-related effects on survival, body weight, food consumption, FOB or locomotor activity assessment, hematology, coagulation, urinalysis, ophthalmic examinations, estrous cycle, macroscopic examinations, or spermatogenic endpoints. Yellow staining on the ventral trunk and/or around the anogenital and/or urogenital areas was noted in the 1,000 mg/kg bw/day group females beginning on study day 11 and sporadically throughout the dosing period. Non-adverse test item-related higher calcium values were noted in the 500 and 1,000 mg/kg bw/day group males at the primary necropsy. Non-adverse test item-related higher mean liver and kidney weights (absolute and relative to body and brain weights) were noted in the 1,000 mg/kg bw/day group females at the primary necropsy and higher mean liver weight relative to final body weight was noted in the 1,000 mg/kg bw/day group males at the primary and recovery necropsies. In the females from the 1,000 mg/kg bw/day group at the primary necropsy, 3 of 10 animals had mild vacuolation of hepatocytes, which for 2 of these animals was further specified as micro vesicular hepatocellular vacuolation. From the extension of histological evaluations, minimal to mild micro vesicular hepatocellular vacuolation was also noted at the primary necropsy in 3 of 10 females in the 250 mg/kg bw/day group and in 4 of 10 females in the 500 mg/kg bw/day group. No instances of vacuolation were noted in the control or 1,000 mg/kg bw/day group females examined at the recovery necropsy. Taking into account the mild nature of the vacuolation at the primary necropsy, the lack of associated liver enzyme alterations, the lack of persistence of the vacuolation at the recovery necropsy, and historical data, the hepatocellular vacuolation, mainly evident as micro vesicular hepatocellular vacuolation, was considered to be an adaptive change and non-adverse. Therefore, given the lack of toxicologically significant, adverse effects, the NOAEL was considered to be 1,000 mg/kg bw/day, the highest dose tested. </t>
  </si>
  <si>
    <t>Unknown, 2012. Available from ECHA at https://echa.europa.eu/de/registration-dossier/-/registered-dossier/8529/7/6/2</t>
  </si>
  <si>
    <t>108-79-2</t>
  </si>
  <si>
    <t>4,6-Dimethylpyrimidin-2-ol</t>
  </si>
  <si>
    <t>4,6-Dimethyl-2-hydroxypyrimidine; 2-Hydroxy-4,6-dimethylpyrimidine; 4,6-dimethylpyrimidin-2(1H)-one; 4,6-dimethyl-1H-pyrimidin-2-one; HDP</t>
  </si>
  <si>
    <t>C6H8N2O</t>
  </si>
  <si>
    <t>CC1=CC(C)=NC(=O)N1</t>
  </si>
  <si>
    <t xml:space="preserve">0, 20, 60, or 200 mg/kg bw/day, six day a week for two years. Dosing schedule (6/7) adjusted dose levels are 0, 17.1, 51.4, or 171 mg/kg bw/day. </t>
  </si>
  <si>
    <t xml:space="preserve">Body weight gain, food intake, haematological and urine parameters were unaffected by treatment. However, a green to yellowish hue was  present in the excreta of all treated dogs. No treatment related  changes were seen in organ weights and gross pathological  appearance. There was an elevation in serum glutamic pyruvic transaminase, especially in dogs receiving the highest dose around twelve months into the study, but further investigations suggested no hepatic abnormalities. After one year of treatment, with the high dose there was slight bile duct proliferation in one dog which also had elevated serum alanine aminotransferase activity. The NOEL was shown to be 60 mg/kg bw/day calculated on the basis of administration on six days a week but the NOEL would be 51.4 mg/kg bw/day calculated on the basis of the weekly dosage. The NOAEL was considered to be 200 mg/kg/day, corrected to 171 mg/kg bw/day on the basis of the weekly dosage. </t>
  </si>
  <si>
    <t>Bradley and Cook, 1980</t>
  </si>
  <si>
    <t xml:space="preserve">Bradley, M.O., Cook, M.M. (1980): Dossier Vol. 1 Section I.6, p. 264. Available from EFSA (European Food Safety Authority), 2003. Opinion of the Scientific Panel on Additives and products or Substances Used in Animal Feed on the request from the Commission on the efficacy and safety of the coccidiostat Koffogran. at 10.2903/j.efsa.2004.16 </t>
  </si>
  <si>
    <t>4221-80-1</t>
  </si>
  <si>
    <t>Benzoic acid, 3,5-bis(1,1-dimethylethyl)-4-hydroxy-, 2,4-bis(1,1-dimethylethyl)phenyl ester</t>
  </si>
  <si>
    <t>2,4-Di-tert-butylphenyl 3,5-di-tert-butyl-4-hydroxybenzoate; (2,4-ditert-butylphenyl) 3,5-ditert-butyl-4-hydroxybenzoate</t>
  </si>
  <si>
    <t>C29H42O3</t>
  </si>
  <si>
    <t>CC(C)(C)C1=CC(=C(OC(=O)C2=CC(=C(O)C(=C2)C(C)(C)C)C(C)(C)C)C=C1)C(C)(C)C</t>
  </si>
  <si>
    <t>1N,2N,3N,4N,6N,7N,9N,10N,23N,29Y,33N,34bY, phenolic(non-acidic) product: 1N,2N,3N,4N,6N,7N,9N,10N,23N,29Y,33N,34N,35aY,38N,39N,40N,41aY (Class III), acid product: 1N,2N,3N,4N,6N,7N,9N,10N,23N,29Y,33N,34N,35aY,38N,39N,40N,41a&amp;bY (Class III)</t>
  </si>
  <si>
    <t>0, 2,000, 6,000, or 20,000 ppm, equal to mean intakes of 0, 167.5, 493.5, or 1,687 mg/kg bw/day</t>
  </si>
  <si>
    <t xml:space="preserve">No clinical symptoms were recorded and no mortality was observed. No significant differences between treated groups and controls occurred in respect of body weights. There was a statistically significant increase in food consumption in male animals at the top dose level (P &lt; 0.05); however, this increase was small and the total food consumed by this subgroup was within normal limits, therefore this finding was not considered to be of any practical importance. Similarly, there was a statistically significant increase in food consumption in high dose males (P &lt; 0.05). This increase was small and the total food consumed by this subgroup was within normal limits, therefore this finding was not considered to be of any practical importance. Eyes were of normal appearance on ophthalmic examination. All hematology and clinical chemistry parameters were within normal limits and no significant differences between treated groups and controls were seen. Urinalysis revealed no abnormalities. Organ weights (both absolute and relative) were comparable in all groups. Neither at autopsy nor on histological examination were any lesions referable to the administration of the test item seen. Organ weights (both absolute and relative) were comparable in all groups. In the absence of toxicologically significant, adverse effects, the NOAEL was considered to be 20,000 ppm, equal to 1,687 mg/kg bw/day, the highest dose given. </t>
  </si>
  <si>
    <t>Unknown, 1973</t>
  </si>
  <si>
    <t>Unknown, 1973. Available from ECHA at https://echa.europa.eu/de/registration-dossier/-/registered-dossier/16532/7/6/2/?documentUUID=cb50af24-5823-47d3-a691-6d2e6971e133</t>
  </si>
  <si>
    <t>2210-79-9</t>
  </si>
  <si>
    <t>2-[(2-Methylphenoxy)methyl]oxirane; Glycidyl 2-methylphenyl ether; 2-((o-tolyloxy)methyl)oxirane</t>
  </si>
  <si>
    <t>CC1=CC=CC=C1OCC1CO1</t>
  </si>
  <si>
    <t>Wistar Han [RccHan: WIST</t>
  </si>
  <si>
    <t>0, 30, 100, or 600 mg/kg bw/day</t>
  </si>
  <si>
    <t>There were no treatment-related deaths. One female treated with 30 mg/kg bw/day was killed in extremis on Day 75 due to adverse clinical signs (piloerection, hunched posture, pallor of the extremities, noisy respiration, stained snout and hypothermia). At necropsy, this female had dark red contents in the stomach and intestines. In the absence of any premature deaths evident at 100 or 600 mg/kg bw/day, this death was considered to be incidental. Increased salivation was evident in animals of either sex treated with 600 and 100 mg/kg bw/day during the treatment period. Incidences of noisy respiration were evident in animals of either sex treated with 600 mg/kg bw/day during the treatment period and an isolated incident of noisy respiration was evident in two males treated with 100 mg/kg bw/day and in one surviving female treated with 30 mg/kg bw/day. A single occurrence of red/brown staining around the snout was also evident in one male treated with 600 mg/kg bw/day. No such effects were detected in males treated with 30 mg/kg bw/day. There were no treatment-related changes in the behavioral parameters at 30, 100 or 600 mg/kg bw/day. There were no treatment-related changes in functional performance considered to be related to treatment at 30, 100 or 600 mg/kg bw/day. There were no inter-group differences in sensory reactivity scores that were considered to be related to treatment at 30, 100 or 600 mg/kg bw/day. Males treated with 600 mg/kg bw/day showed a reduction in body weight gain during the first week of treatment. Recovery was evident thereafter. No such effects were detected in females treated with 600 mg/kg bw/day or in animals of either sex treated with 100 or 30 mg/kg bw/day. No adverse effect on food consumption or food conversion efficiency was evident in treated animals. No adverse effect on water consumption was evident in treated animals. Ophthalmic examination of the eyes from rats treated with 600 mg/kg bw/day did not indicate any effect of treatment. Animals of either sex treated with 600 mg/kg bw/day and females treated with 100 mg/kg bw/day showed a statistically significant increase in neutrophil count. No such effects were detected in males treated with 100 mg/kg bw/day or in animals of either sex treated with 30 mg/kg bw/day. There were no toxicologically significant effects detected in the blood chemical parameters measured. Six males treated with 600 mg/kg bw/day had sloughing on the non-glandular region in the stomach. Two of these males also had a raised limiting ridge and one also had a raised limiting ridge and a thickened non-glandular region of the stomach. A further male had a thickened non-glandular region of the stomach and a raised limiting ridge and another male had a raised limiting ridge. Two females treated with 600 mg/kg bw/day had a raised limiting ridge and one of these females also had a thickened non-glandular region of the stomach whilst the other female also had gaseous distension in the caecum. A further female had sloughing on the non-glandular region of the stomach. One male treated with 100 mg/kg bw/day had a raised limiting ridge in the stomach and one male treated with 30 mg/kg bw/day had a raised limiting ridge in the stomach, thickening of the non-glandular region of the stomach and sloughing in the stomach. No such effects were detected in females treated with 100 or 30 mg/kg bw/day. There were no toxicologically significant effects detected in the organ weights measured. The following treatment related microscopic abnormalities were detected in the stomach. Hyperplasia, including hyperkeratosis, of the non-glandular stomach, of minimal to moderate severity, was noted in nine males and eight females treated with 600 mg/kg bw/day. Hyperkeratosis alone was present in two males and two females treated with 100 mg/kg bw/day. Ulceration of the non-glandular stomach was present in one male treated with 30 mg/kg bw/day. Erosion of the glandular mucosa (usually near the limiting ridge), of minimal severity, was noted in one male treated with 30 and 100 mg/kg bw/day and three males and four females treated with 600 mg/kg bw/day. Focal foveolar hyperplasia of the glandular mucosa, of minimal severity, was present in five females treated with 600 mg/kg bw/day. Focal inflammatory cell infiltrate in the glandular region, of minimal or mild severity, was noted in one male treated with 30 and 100 mg/kg bw/day and three males and five females treated with 600 mg/kg bw/day. Based on the results of this study, the NOAEL was 600 mg/kg bw/day for both sexes. There were some findings on the study were either sporadic and did not reflect an association with the dose of test substance, or were secondary effects caused by the irritant properties of the test substance. Hartwig: Local effects of irritation were observed in the stomach and forestomach at the low dose of 30 mg/kg body weight and day and above. At lower dose levels, these effects were characterized by ulceration, erosion and inflammatory cell infiltrates in the forestomach. As the dose levels increased, hyperplasia including hyperkeratosis was induced. No systemic effects were observed up to the high dose. The NOAEL for the systemic toxicity of o-cresyl glycidyl ether was 600 mg/kg body weight and day, the highest dose tested. A NOAEL for local toxicity could not be determined. The LOAEL was 30 mg/kg body weight and day, the lowest dose tested.</t>
  </si>
  <si>
    <t xml:space="preserve">Unknown, 2017. Available from ECHA at https://echa.europa.eu/da/registration-dossier/-/registered-dossier/14553/7/6/2 Also available from Hartwig, A., &amp; Commission, M. A. K. (2021). Cresyl glycidyl ethers (o-isomer, isomer mixture). </t>
  </si>
  <si>
    <t>10217-34-2</t>
  </si>
  <si>
    <t>2-(3,4-Epoxycyclohexyl)ethyltriethoxy silane</t>
  </si>
  <si>
    <t>(2-(7-Oxabicyclo[4.1.0]heptan-3-yl)ethyl)triethoxysilane; beta-(3,4-Epoxycyclohexyl)ethyltriethoxysilane; Triethoxy[2-(7-oxabicyclo[4.1.0]hept-3-yl)ethyl]silane</t>
  </si>
  <si>
    <t>C14H28O4Si</t>
  </si>
  <si>
    <t>CCO[Si](CCC1CCC2OC2C1)(OCC)OCC</t>
  </si>
  <si>
    <t>1N,2N,3N,4Y,5d(i)Y,6N,7N,9N,10Y,11N,12N,13Y,14b(i)Y</t>
  </si>
  <si>
    <t>Wistar [Crl:(WI) BR]</t>
  </si>
  <si>
    <t>0, 100, 500, or 1,000 mg/kg bw/day daily</t>
  </si>
  <si>
    <t xml:space="preserve">Changes in red blood cell count and associated parameters were noted in females of the 1000 mg/kg dose group after 30 days and 13 weeks of treatment. The changes seen after 30 days (including white blood cell count) are thought to have resulted from slightly high control values and not to be a clear sign of toxicity. Slightly increased serum urea levels were recorded in males of the 1000 mg/kg dose group at pretest and after 13 weeks of treatment. Levels at the end of treatment were only slightly higher than pretest levels, and therefore the effect of treatment is considered minimal. This is supported by the absence of any evidence of organ impairment. To conclude, treatment produced only some minimal changes which were not accompanied by any evidence of organ dysfunction. Based on these results, a NOAEL of 1000 mg/kg/day was concluded. </t>
  </si>
  <si>
    <t>Notox, 1998</t>
  </si>
  <si>
    <t xml:space="preserve">NOTOX (1998). 90-Day Oral Toxicity with silane, triethoxy[2-(7-oxabicyclo[4.1.0]hept-3yl)ethyl]- by Daily Gavage in the Rat. NOTOX B.V., ‘s-Hertogenbosch, The Netherlands (Unpublished report provided by notifier). Available from National Industrial Chemicals Notification and Assessment Scheme (NICNAS), Australia, 2008. Silane, triethoxy[2-(7-oxabicyclo[4.1.0]hept-3-yl)ethyl]- (‘CoatOSil 1770’) at https://www.industrialchemicals.gov.au/sites/default/files/STD1260%20Public%20Report%20PDF.pdf. Also available under Unknown (1998) from ECHA at https://echa.europa.eu/mt/registration-dossier/-/registered-dossier/9512/7/6/2 </t>
  </si>
  <si>
    <t>208465-21-8</t>
  </si>
  <si>
    <t>Mesosulfuron-methyl</t>
  </si>
  <si>
    <t>Mesomaxx; methyl 2-[(4,6-dimethoxypyrimidin-2-yl)carbamoylsulfamoyl]-4-(methanesulfonamidomethyl)benzoate</t>
  </si>
  <si>
    <t>C17H21N5O9S2</t>
  </si>
  <si>
    <t>COC(=O)C1=C(C=C(CNS(C)(=O)=O)C=C1)S(=O)(=O)NC(=O)NC1=NC(OC)=CC(OC)=N1</t>
  </si>
  <si>
    <t>0, 400, 4000, or 16,000 ppm, equivalent to 0, 14.7, 155, or 574 mg/kg bw/day in males and 0, 15.3, 169, or 646 mg/kg bw/day in females</t>
  </si>
  <si>
    <t xml:space="preserve">EFSA 2015: No adverse treatment related effects were seen in the general health status, body weight gain or food consumption, hematological and biochemical parameters up to the highest dose tested. There were no substance-related changes on organ weights or any other systemic macroscopic and microscopic findings after terminal kill. The local findings in the stomach mucosa of 3/6 males at 16,000 ppm were not considered as an adverse effect and were of questionable significance with regard to treatment-relatedness in the absence of this findings in the females. The NOAEL in this study is 16,000 ppm i.e., 574 mg/kg bw/day for males and 646 mg/kg bw/day for females. The NOEL was 4,000 ppm (155 and 169 mg/kg bw/day for males and females, respectively. EPA 2004: The LOAEL was 16,000 ppm, equal to 574 mg/kg bw/day in males, based on the increased mucus secretion in the cardiac and fundic sections of the stomach of the male dogs and chronic superficial gastritis (1/6). The NOAEL is 4,000 ppm, equal to 155 mg/kg bw/day in males. EPA 2015: The NOAEL was considered to be 4,000 ppm, equal to 155 mg/kg bw/day, in males. The LOAEL was 16,000 ppm, equal to 574 mg/kg bw/day, in males based on increased mucus secretion in the cardiac and fundic sections of the stomach of the male dogs and chronic superficial gastritis (1/6). The NOAEL for females was 16,000 ppm, equal to 646 mg/kg bw/day, in the absence of adverse effects. ECHA: The local findings in the stomach mucosa of 3/6 males at 16,000 ppm were not considered as an adverse effect and were of questionable significance with regard to treatment relatedness in the absence of this findings in the females. A “local NOAEL” may be set at 4000 ppm, i.e., 155 mg/kg bw/day. The NOAEL in this study as 16,000 ppm i.e., 574 mg/kg bw/day for males and 646 mg/kg bw/day for females. </t>
  </si>
  <si>
    <t>Mallyon, 2000</t>
  </si>
  <si>
    <t xml:space="preserve">Mallyon, 2000a. Dog 12 months dietary toxicity study with AE F 130060 technical substance. Report C009410 n° TOX/00/275-7; Study date: August 30, 2000. Available from EFSA (2015) Public consultation on the active substance mesosulfuron at https://www.efsa.europa.eu/en/consultations/call/151109 (Vol 3CA B6) Also available from EPA (2004) Mesosulfuron Methy 1st Report of the Hazard Identification Assessment Review Committee at https://www3.epa.gov/pesticides/chem_search/cleared_reviews/csr_PC-122009_27-Feb-04_a.pdf and EPA (2015) Mesosulfuron-Methyl. Human Health Draft Risk Assessment for Registration Review at https://www.regulations.gov/document/EPA-HQ-OPP-2012-0833-0021 and ECHA (2015) CLH Report for Mesosulfuron-methyl at https://echa.europa.eu/documents/10162/1accc597-5de7-a46d-e758-c7870d3c0490 </t>
  </si>
  <si>
    <t>544-31-0</t>
  </si>
  <si>
    <t>N-(2-Hydroxyethyl)palmitamide</t>
  </si>
  <si>
    <t>Palmitoylethanolamide; Palmidrol; N-(2-Hydroxyethyl)hexadecanamide; Impulsin</t>
  </si>
  <si>
    <t>C18H37NO2</t>
  </si>
  <si>
    <t>CCCCCCCCCCCCCCCC(=O)NCCO</t>
  </si>
  <si>
    <t>0, 250, 500, or 1,000 mg/kg bw/day for 90 days. An additional 10 animals (five males and five females) in the control and in the high-dose groups were allowed to recover for an additional 28 days.</t>
  </si>
  <si>
    <t xml:space="preserve">No treatment-related adverse effects were found in this subchronic study, and the NOEL is considered to be the highest dose level of 1,000 mg/kg bw/day. There were some incidental findings, described below, that are concluded to be unrelated to treatment and of no toxicological significance. Survival was 100%, for both male and female rats, in all control, treatment, and recovery groups. No clinical signs were found in any group other than respiratory rales in one control male (day 84 until termination at day 91) and one treated, mid- dose (500 mg/kg bw/day) male from day 80 until day 91; these observations were incidental, not dose-related, and of no toxicological significance. No ophthalmological effects were found in any control or treated animal, either before or after dosing, and neurological observations made during the 12th week were the same in control and treated, male and female rats. Similarly, urine samples taken on day 88 of the study showed no significant differences in urinalysis parameters between high- dose males and females compared to their respective control groups. There was no difference in average body weights between the control and any of the three treatment groups after 90 days. The average weight of male animals in the high treatment recovery group, however, was less than the average of males in the control recovery group, a difference that was statistically significant (P &lt; 0.05). Although this comparison makes it appear that the high treatment recovery group male animals lost weight between Day 90 and Day 97 while control males gained weight over that week, this was not the case. Further analysis reveals that the subset of 5 high dose recovery male animals was smaller from early in the study and gained weight as normally as the other 10 high dose males over the full course of the treatment and recovery periods. The individual animal data show that the subset of 5 high dose recovery treated males weighed slightly less than the control males from Day 7 of the study, but not enough to skew the combined average weights of all 15 treated high dose male animals compared to the combined average weights of all 15 male control animals. The average body weights for both combined high dose males at day 90 are identical (475 g). Although the average weights of the 15 animals in the combined groups are the same, there is a difference in average weights between the subsets of five high dose recovery males and five high dose males at day 90 (484 and 437 g, respectively). This difference between these subsets of five animals is not a result of an adverse effect on weight gain which was normal for all test animals. Furthermore, weekly measurements of food consumption showed no differences between treated and control groups over the course of the 90- day study and recovery period. Based on these observations and the analysis described above, it is concluded that consumption of microPEA did not have an adverse effect on body weight or body weight gain. Regarding hematological findings, the results are normal with no differences between control and treated groups except for elevated total WBC counts for the high-dose group at the end of the recovery period. Although statistically higher than concurrent controls, the value 10.08 × 103/cm2 is well within the historical range (8.3 to 18.5 × 103/cm2) for control rats in 90-day studies at the test facility. Furthermore, no correlating adverse effects were observed in this test group with regard to clinical signs, blood chemistry, organ weights, and gross or microscopic pathology, indicating no toxicological significance for this incidental finding. Clinical chemistry findings revealed a few isolated measurements that were statistically different from controls but are considered to be incidental and without biological significance due to lack of any dose dependency as well as their values falling within ranges of the laboratory’s historical controls. There were no differences in organ or tissue weights attributable to 90 days of treatment with microPEA. The only statistically significant difference in mean organ weights noted at end of the 90-day treatment was that of the relative, but not absolute, heart weight in females being lesser than the control, which in absence of dose dependence, was considered to be incidental. Gross necropsy revealed an absence of any remarkable gross abnormalities in all but two male animals at the end of the 90-day treatment period and two males at the end of the 28-day recovery phase. One mid dose rat had multiple abscesses in the lungs and another mid dose animal had underweight testes and epididymides following 90 days of treatment. These incidental findings were found only in the mid-dose group and are concluded to be unrelated to dosing with microPEA. Moderate splenic enlargement was found in two high dose recovery males at the end of the recovery period, but subsequent histopathologic examination showed this to be due to splenic congestion, a common condition considered to be incidental in this case in the absence of any other causal factors. Histopathological evaluation of tissues and organs, from control and high-dose groups, showed no incidence of any remarkable findings that could be related to treatment due to lack of any dose dependency as well as their values falling within ranges of the laboratory’s historical controls. Overall, the histopathological evaluation showed no treatment- related effects of any biological significance. ECHA: No clinical signs were found in any group other than respiratory rales in one control male (day 84 until termination at day 91) and one treated, mid-dose (500 mg/kg bw/day) male from day 80 until day 91; these observations were incidental, not dose-related, and of no toxicological significance. No mortality was observed. The average weight of male animals in the high treatment recovery group was less than the average of males in the control recovery group, a difference that was statistically significant (P &lt; 0.05). However, based on the combined data from all dose groups and food consumption data, it is concluded that consumption of the test substance did not have an adverse effect on body weight or body weight gain. Regarding hematology, the results were normal with no differences between control and treated groups except for elevated total WBC counts for the high-dose group at the end of the recovery period. Although statistically higher than concurrent controls, the value 10.08+E3/cm2 was well within the historical range for control rats in 90-day studies at the test facility. Clinical biochemistry findings revealed a few isolated measurements that were statistically different from controls but were considered to be incidental and without biological significance due to lack of any dose dependency as well as their values falling within ranges of the laboratory’s historical controls. Urinalysis was unremarkable. The only statistically significant difference in mean organ weights noted at end of the 90 day treatment was that of the relative, but not absolute, heart weight in females being lesser than the control, which in absence of dose dependence, was considered to be incidental. At the end of the 28 day recovery period, absolute and relative adrenal weights only in male rats were statistically higher in the high dose group as compared to controls, and absolute liver weights were significantly lower in the highest dose group females only than in control rats. These results appear to be incidental due to the lack of any changes in other correlated parameters, such as necropsy findings, histopathology findings, clinical hematology, and clinical chemistry. Gross necropsy revealed an absence of any remarkable gross abnormalities in all but two male animals at the end of the 90 day treatment period and two males at the end of the 28 day recovery phase. One mid-dose rat had multiple abscesses in the lungs and another mid dose rat animal had underweight testes and epididymides. These incidental findings were found only in this group and are concluded to be unrelated to dosing with the test substance. Moderate splenic enlargement was found in two high dose males at the end of the recovery period, but subsequent histopathologic examination showed this to be due to splenic congestion, a common condition considered to be incidental in this case. The evaluation of tissues and organs from control and high-dose groups showed no incidence of any remarkable findings that could be related to treatment due to lack of any dose dependency as well as their values falling within ranges of the laboratory’s historical controls. Single animals in different groups showed isolated (1 in 20 animals) findings. Overall, there were some incidental findings that are concluded to be unrelated to treatment and of no toxicological significance. Under the study conditions, no treatment-related adverse effects were found and the NOEL was considered to be the highest dose level of 1,000 mg/kg bw/day. </t>
  </si>
  <si>
    <t>Intox, 2016</t>
  </si>
  <si>
    <t>Intox. 2016. Micronized palmitoylethanolamide (particle size 0.5-10 um): repeated dose 90-Day oral toxicity study in rat. Report No. R/14811/SOR-90/15, 2016, 235 pp. Available from Nestmann, E. R. (2017). Safety of micronized palmitoylethanolamide (microPEA): lack of toxicity and genotoxic potential. Food science &amp; nutrition, 5(2), 292-309. Also available from ECHA at https://echa.europa.eu/de/registration-dossier/-/registered-dossier/23420/7/6/2/?documentUUID=c8435366-ee9f-470b-bc89-adc993ce4b3f</t>
  </si>
  <si>
    <t>109-78-4</t>
  </si>
  <si>
    <t>3-Hydroxypropanenitrile</t>
  </si>
  <si>
    <t>3-Hydroxypropionitrile; Hydracrylonitrile; Ethylene cyanohydrin</t>
  </si>
  <si>
    <t>OCCC#N</t>
  </si>
  <si>
    <t xml:space="preserve">0, 100, 1000, or 3000 ppm, equal to 0, 7, 74, or 221 mg/kg bw/day </t>
  </si>
  <si>
    <t xml:space="preserve">The final body weights of animals fed ECH were lower than those of controls, and in hematological analyses, their RBC, WBC, Hb and Ht levels were also lower than those of controls. However, no histopathological changes were found to explain these hematological changes. Tumors were observed in a few animals, but their incidences in experimental groups and control group were not significantly different. EPA: Final body weight was decreased by 10% at 100 and 1000 ppm and by 13% at 3000 ppm compared to the controls. The effect on body weight at 1000 ppm was similar to that at 100 ppm, and no other evidence of toxicity was noted in these dose groups. Therefore, the effects observed at 100 and 1000 ppm are considered incidental. At 3000 ppm, the study authors reported that, RBCs, Hb, and Ht were decreased by 14−16% compared to the controls, possibly indicative of mild anemia, and that WBCs were decreased by 24%. Due to the slight magnitude of change from the controls, these effects are considered to be treatment-related, but not adverse. Although statistical significance and standard deviations were not reported, the possibility of a dose-related trend could not be dismissed, and the 13% decrease in body weight at the high dose is considered adverse. No increased incidence of tumors was reported at any dose. Although not stated by the study authors, a LOAEL of 221 mg/kg-day based on a biologically significant decrease in body weight (&gt;10%) is identified, with a corresponding NOAEL of 74 mg/kg-day. </t>
  </si>
  <si>
    <t>Hirose et al., 1980</t>
  </si>
  <si>
    <t xml:space="preserve">Hirose, M; Fukushima, S; Shibata, M; et al. (1980) Chronic effects of oral ethylene cyanohydrin on male rats and mice. Nagoya Med J 25(1−2):1−5. 673233. Available from EPA (2012) Provisional Peer-Reviewed Toxicity Values for  Ethylene Cyanohydrin  (CASRN 109-78-4) at https://hhpprtv.ornl.gov/issue_papers/EthyleneCyanohydrin.pdf          </t>
  </si>
  <si>
    <t>94-04-2</t>
  </si>
  <si>
    <t>Vinyl 2-ethylhexanoate</t>
  </si>
  <si>
    <t>2-Ethylhexanoic Acid Vinyl Ester; Ethenyl 2-ethylhexanoate; Vinyl 2-ethylhexoate; VEHA</t>
  </si>
  <si>
    <t>CCCCC(CC)C(=O)OC=C</t>
  </si>
  <si>
    <t>1N,2N,3N,4N,6N,7N,9N,10N,23Y,24a(ii)Y. Carboxylic acid: 1N,2N,3N,4N,6N,7N,9N,10N,23Y,24a(i)Y(Class III). Alcohol: 1N,2N,3N,4N,6N,7N,9N,10N,23Y,24N,25N,26N,26aY,27N,28N(Class II)</t>
  </si>
  <si>
    <t>0, 250, 500 or 1,000 mg/kg bw/day daily for 13 weeks</t>
  </si>
  <si>
    <t xml:space="preserve">All animals survived to their scheduled sacrifice. No VEHA-related ophthalmic observations were noted. Vinyl 2-ethylhexanoate-related ataxia was noted for animals administered 1,000 mg/kg/day; ataxia was confined to one male on Days 6 and 8, and three females (one on Days 3 and 4, one on Days 3-5, and one on Day 4. Ataxia was not observed after Day 8 and was deemed non-adverse. Lower, but not significant, mean body weight (9%) in males and decreased body weight gain in males and females was noted for animals administered 1,000 mg/kg/day, compared with controls. Mean body weight gain over the 13-week dosing phase were lower than controls by 24 and 33% for males and females administered 1,000 mg/kg/day, respectively. Although decreased body weight gain was significantly lower, the transient nature, lack of additional correlating observations (such as decreased body condition), and lack of a need for intervention decreased body weight gain was considered non-adverse. A VEHA-related neurobehavioral observation and locomotor activity finding of decreased activity was noted. An increased incidence of mildly decreased activity for males administered 1,000 mg/kg/day, compared with controls was reported during the FOB testing on Day 81. Animals administered 1,000 mg/kg/day were noted with decreased activity for all four locomotor measured activities (x + y ambulations, fine movements, basic movements, and rearing). Decreased activity was independent of sex and was noted as an overall effect and as a treatment by interval interaction. Animals administered 500 mg/kg/day were also noted with decreased activity in fine and basic movements, compared with controls. Due to the magnitude of the decreased activity (31 to 63%) in animals administered 1,000 mg/kg/day, it was considered adverse. Vinyl 2-ethylhexanoate-related effects in clinical pathology test results were minimal to mild in magnitude, dose-dependent, and noted for animals administered ≥250 mg/kg/day, but more pronounced in animals administered 1,000 mg/kg/day. Clear mechanisms for these effects were not identified; however, may have been related to lower body weight gain and potentially decreased anabolic processes and/or altered lipid metabolism. Hematology effects consisted of minimally lower red cell mass (i.e., lower red blood cell count, hemoglobin concentration, and hematocrit) - (males only), minimally lower total white blood cell count (due to lower absolute neutrophil and/or lymphocyte counts), and minimally lower platelet count noted for animals administered 1,000 mg/kg/day. Clinical chemistry effects were minimal to mild in magnitude and consisted of decreased total protein concentration, due to decreased albumin and globulin concentrations noted for both sexes administered 1,000 mg/kg/day; higher cholesterol, high density lipoprotein, and triglyceride, and glucose (females only) concentrations noted for both sexes administered ≥500 mg/kg/day; and lower low density lipoprotein concentration noted for males administered ≥250 mg/kg/day. No VEHA-related effects were identified in coagulation, thyroid hormone, or urinalysis test results. Vinyl 2-ethylhexanoate-related microscopic findings were noted in the liver, thymus, mesenteric lymph node, testes, and epididymis, and these microscopic findings differed by sex. Minimal or slight centrilobular hepatocyte hypertrophy (correlated with increased liver weights) was noted for males administered ≥500 mg/kg/day, and minimal to moderate tubular degeneration/atrophy of the testes and luminal cell debris of the left epididymis were observed in males administered ≥500 mg/kg/day. Tubular degeneration/atrophy in the testes and luminal cell debris in the left epididymis correlated with decreased epididymis, prostate, and prostate/seminal vesicle organ weights for males administered 1,000 mg/kg/day. Decreased lymphocytes were noted in females administered 1,000 mg/kg/day and occurred at a slight or moderate severity in the thymus (correlated with decreased thymus weight parameters for females administered 1,000 mg/kg/day) and at a moderate severity in the mesenteric lymph node. Vinyl 2-ethylhexanoate-related, increased kidney weights were noted for animals administered ≥500 mg/kg/day but were noted without a microscopic correlate. Liver weights were also increased for females administered 1,000 mg/kg/day without a microscopic correlate. VEHA-related decrease in sperm motility, total sperm count, and sperm concentration (density) was noted for males administered 1,000 mg/kg/day. No VEHA-related effects on morphology were noted at any dose level. Due to the mild severity of findings and the lack of an impact on the health and wellbeing of animals administered 500 mg/kg/day, effects for this dose were considered non-adverse when administered for 13 weeks. Thus, the NOAEL was considered to be 500 mg/kg/day. </t>
  </si>
  <si>
    <t>Unknown, 2021. Available from ECHA at https://chem.echa.europa.eu/100.002.090/dossier-view/00865745-3311-471d-89a5-275f131e149b/IUC5-80ef1e64-79ff-4b17-8cfa-6b6d401caaa9_1c4a4587-408c-4b29-92b1-cdc85b8fed08?searchText=94-04-2</t>
  </si>
  <si>
    <t>5384-21-4</t>
  </si>
  <si>
    <t>4,4'-Methylenebis(2,6-dimethylphenol)</t>
  </si>
  <si>
    <t>4,4'-Methylenedi-2,6-xylenol; 4-[(4-hydroxy-3,5-dimethylphenyl)methyl]-2,6-dimethylphenol; Bis(4-hydroxy-3,5-dimethylphenyl)methane; TMBPF</t>
  </si>
  <si>
    <t>C17H20O2</t>
  </si>
  <si>
    <t>CC1=CC(=CC(=C1O)C)CC2=CC(=C(C(=C2)C)O)C</t>
  </si>
  <si>
    <t>1N,2N,3N,4N,6N,7N,9N,10N,23N,29Y,33N,34N,35bY,36cY,41bY</t>
  </si>
  <si>
    <t xml:space="preserve">Males were given 0, 100, 300, or 1,000 mg/kg bw/day TMBPF. Females were given 0, 100, 300, or 750 mg/kg bw/day TMBPF. The animals, 10 males and 10 females per group, were dosed via diet for 90 consecutive days. Recovery animals, 5 males and 5 females from the highest dose group, were fed basal diet for 28 days after dosing ended.  </t>
  </si>
  <si>
    <t>TMBPF doses up to 750 mg/kg bw/day in females and 1,000 mg/kg bw/day in males had no effect on mortality, cage-side/physical observations, body weights, body weight changes, food consumption, ophthalmology, functional observational battery, grip strength, locomotor activity, and gross pathology. Clinical pathology changes observed in TMBPF treated groups at day 91 included mild decrease in serum creatinine in females (≥100 mg/kg bw/day) and males (1,000 mg/kg bw/day); mild increase in serum cholesterol in males (≥100 mg/kg bw/day) and females (≥300 mg/kg bw/day); minimal increases in mean serum total protein and globulin in males (1,000 mg/kg bw/day); and minimal increases in mean serum total protein and albumin in females (750 mg/kg bw/day). After the 28-day recovery period, serum creatinine was minimally decreased in males (1,000 mg/kg bw/day) while females had recovered. Serum cholesterol was minimally elevated in females (750 mg/kg bw/day), while males had recovered. Albumin was minimally elevated in females (750 mg/kg bw/day), but the magnitude of change was less than at 91 days, suggesting ongoing recovery. Importantly, there were no microscopic correlates to these chemistry changes. Additionally, alkaline phosphatase in males (1,000 mg/kg bw/day) and females (750 mg/kg bw/day) was mildly decreased, though with no microscopic correlates the findings were considered non-adverse. Activated partial thromboplastin time was slightly increased at study day 91 in females (≥100 mg/kg bw/day) and males (≥300 mg/kg bw/day). There were no correlating clinical observations or microscopic findings values were no longer increased following the recovery period, therefore the changes were considered non-adverse. Organ weight changes at study day 91 included increased absolute and relative (body and brain) liver weights in males and females (≥100 mg/kg bw/day), correlating microscopically with hepatocellular hypertrophy. There was also an increased absolute and relative kidney weight in females (750 mg/kg bw/day) and males (1,000 mg/kg bw/day), correlating microscopically with tubular dilation and hypertrophy. Absolute and relative kidney weights for males given 1,000 mg/kg bw/day were calculated excluding one animal which had a large renal tumor and the magnitude of increase was still statistically significant. After the recovery period, organ weight changes remained in the liver and kidney of males given 1,000 mg/kg bw/day. Mean absolute and relative kidney weights were increased, correlating microscopically with tubular dilation, while mean absolute and relative liver weights were increased but had no microscopic correlates. Kidney weight changes were similar to study day 91, while the magnitude of change in liver weights for 1,000 mg/kg bw/day was less (up to 28%) than at study day 91, suggesting ongoing recovery. Macroscopically, there were no findings attributable to administration of TMBPF. One male given 1,000 mg/kg bw/day was observe with a firm, red, tan mass in the left kidney, correlating microscopically with renal tubule carcinoma. As hyperplasia and adenomas were not observed in other high-dose animals and there were no tumors observed in recovery animals, it is unlikely that a single occurrence of carcinoma is TMBPF-related in a 90-day study. TMBPF-related microscopic findings were also observed in the thymus and ovaries of females at study day 91. Thymus findings included epithelial proliferation (≥300 mg/kg bw/day), while ovary findings included follicular ovarian cysts (750 mg/kg bw/day), both considered TMBPF related due to an increased incidence and severity in high dose animals. Thymic epithelial proliferation and ovarian follicular cysts are common findings in aging female rats, and it is possible that these findings were exacerbated by TMBPF. Females appeared to be cycling normally, as estrous stages were recorded in control and high dose animals. Importantly, there were no thymus or ovary findings following the 28-day recovery period. The NOAEL was considered to be 750 mg/kg bw/day for female rats and 1,000 mg/kg bw/day for male rats. ECHA: No remarkable effects on mortality, cage-side/physical observations, body weight, body weight changes, food intake, ophthalmology, functional observatory battery, grip strength, locomotor activity, or gross pathology were observed up to 750 mg/kg (females) or 1,000 mg/kg (males). Statistically significant changes in clinical chemistry included mild decreases in serum creatinine in females (≥100 mg/kg) and males (1,000 mg/kg); mild increases in serum cholesterol in males (≥100 mg/kg) and females (≥300 mg/kg); minimal increases in serum total protein and globulin in males (1,000 mg/kg); and minimal increases in serum total protein and albumin in females (750 mg/kg). Activated partial thromboplastin times were slightly increased in females (≥100 mg/kg) and males (≥300 mg/kg) however, no associated clinical findings or microscopic observations were made. Statistically significant changes in organ weight included increased absolute and relative liver weights in male and females (≥100 mg/kg) and increased absolute and relative kidney weights in females (750 mg/kg) and males (1,000 mg/kg). The liver weight changes were accompanied by hepatocellular hypertrophy (minimal/mild) whereas the kidney weight changes were accompanied by tubular dilatation and hypertrophy (minimal/mild). Additional histopathological findings included thymic epithelial proliferation in females treated at ≥300 mg/kg (minimal/mild) and ovarian follicular cysts at 750 mg/kg (minimal/mild). Females at 0 and 750 mg/kg appeared to be cycling normally as estrogen stages were recorded in all of these animals. At the end of the 28-day recovery period, the following statistically significant changes were observed in high-dosed animals: a minimal decrease in serum creatinine in males; a minimal increase in serum cholesterol in females; a minimal increase in serum albumin in females; a mild decrease in serum alkaline phosphatase in both sexes; increased absolute and relative liver weights in both sexes; increased absolute and relative kidney weights in both sexes; and microscopic evidence of tubular dilatation in both sexes. No other remarkable effects were observed at 750 mg/kg (females) or 1,000 mg/kg (males). None of the statistical changes in clinical chemistry were considered adverse effect of treatment by the authors of the study since they were either within normal biological variation, lacked dose-dependency, or lacked associated microscopic findings. The kidney effects (minimal/mild in severity) were not considered adverse effects of treatment by the authors, but rather due to exacerbated chronic progressive nephropathy, which is a common feature in the kidneys of aging rats. The liver effects were considered adaptive responses to treatment by the authors. As such, the study-derived NOAEL values were 750 mg/kg/day (females) and 1,000 mg/kg/day (males).</t>
  </si>
  <si>
    <t>Maffini and Canatsey, 2020</t>
  </si>
  <si>
    <t xml:space="preserve">Maffini, M. V., &amp; Canatsey, R. D. (2020). An expanded toxicological profile of tetramethyl bisphenol F (TMBPF), a precursor for a new food-contact metal packaging coating. Food and Chemical Toxicology, 135, 110889. Also available from ECHA at https://echa.europa.eu/de/registration-dossier/-/registered-dossier/5565/7/6/2/?documentUUID=98c4073e-ee99-4500-82f5-88eff32a3471 </t>
  </si>
  <si>
    <t>39322-78-6</t>
  </si>
  <si>
    <t>Potassium lauryl phosphate</t>
  </si>
  <si>
    <t>Dipotassium dodecyl phosphate; Dipotassium monolauryl phosphate; dipotassium;dodecyl phosphate</t>
  </si>
  <si>
    <t>C12H25K2O4P</t>
  </si>
  <si>
    <t>CCCCCCCCCCCCOP(=O)([O-])[O-].[K+].[K+]</t>
  </si>
  <si>
    <t>1N,2aY&amp;2cY&amp;d(i)Y</t>
  </si>
  <si>
    <t>0, 50, 250, or 1,000 mg/kg bw/day for 90 days followed by a 28-day recovery period</t>
  </si>
  <si>
    <t xml:space="preserve">Clinical signs, mortality, and body weight and weight changes were unaffected. At the top dose, decreased absolute and relative reticulocyte counts were noted in both sexes. There were also increased total leucocyte count, neutrophils, lymphocytes and monocytes at 250 mg/kg/day dose group females and at 1000 mg/kg/day dose in both sexes. However, all the above test item-related changes were reversible after 28 days recovery period. There were no test item-related changes in coagulation parameters at all the doses tested. Increased ALP and AST activity was recorded at 1,000 mg/kg/day dose in both sexes and increased ALP activity at 250 mg/kg/day dose females. Increased triglyceride concentrations were also noted at 1,000 mg/kg/day dose in both sexes. At the highest dose, decreased total protein and globulin in both sexes, decreased albumin concentration in females and increased albumin globulin ratio in males were observed; however, these changes were associated with decreased food intake. All the above test item-related changes were reversible after 28 days recovery period. Organ weight data revealed a decreased terminal fasting body weight at 1,000 mg/kg/day dose females and increased relative (body weight ratios) weight of liver at 1,000 mg/kg/day dose in both sexes. This change was microscopically associated with hepatocellular hypertrophy and considered an adaptive response. These test item-related changes were reversible after the 28 days recovery period, too. The NOAEL was considered to be 1,000 mg/kg bw/day, the highest dose tested, in the absence of toxicologically significant, adverse effects at the doses tested. </t>
  </si>
  <si>
    <t>Unknown, 2017. Available fom ECHA at https://echa.europa.eu/mt/registration-dossier/-/registered-dossier/5556/7/6/2</t>
  </si>
  <si>
    <t>123968-25-2</t>
  </si>
  <si>
    <t>1-[2-{1-[2-Hydroxy-3,5-bis(2-methylbutan-2-yl)phenyl]ethyl}-4,6-bis(2-methylbutan-2-yl)phenyl]but-3-en-2-one</t>
  </si>
  <si>
    <t>2-Propenoic acid, 2-[1-[3,5-bis(1,1-dimethylpropyl)-2-hydroxyphenyl]ethyl]-4,6-bis(1,1-dimethylpropyl)phenyl ester; Antioxidant GS; Sumilizer GS; [2-[1-[2-hydroxy-3,5-bis(2-methylbutan-2-yl)phenyl]ethyl]-4,6-bis(2-methylbutan-2-yl)phenyl] prop-2-enoate</t>
  </si>
  <si>
    <t>C37H56O3</t>
  </si>
  <si>
    <t>CCC(C)(C)C1=CC(=C(C(=C1)C(C)(C)CC)O)C(C)C2=C(C(=CC(=C2)C(C)(C)CC)C(C)(C)CC)OC(=O)C=C</t>
  </si>
  <si>
    <t>1N,2N,3N,4N,6N,7N,9N,10N,23N,29Y,33N,34bY. Acrylic acid:1N,2N,3N,4N,6N,7N,9N,10N,23Y,24N,25N,26Y,27N,28lY(class III). Aromatic ring system: 1N,2N,3N,4N,6N,7N,9N,10N,23N,29Y,33N,34N,35bY,36cY,41aY(Class III)</t>
  </si>
  <si>
    <t>Wistar [BrlHan: WIST Jcl (GALAS)]</t>
  </si>
  <si>
    <t xml:space="preserve">0, 2000, 7000, or 20,000 ppm, equal to 0, 146.5, 510.1, or 1490.4 mg/kg bw/day for F0 (P) males and 0, 175.8, 621.0, or 1817.5 mg/kg bw/day for F0 (P) females; 0, 203.8, 705.2, and 2067.7 mg/kg bw/day for F1 males, and 0, 224.3, 786.2, and 2279.4 mg/kg bw/day for F1 females, respectively. Administration to males was conducted through the mating period until the day of necropsy. Administration to females was conducted through the mating, gestation, and lactation periods until the day of weaning the F1 offspring (Day 21 of lactation). Total administration period was 14 weeks for males and 17 weeks for females. Administration to non-delivering females was conducted until 26 days after copulation (day of the necropsy), and that to non-copulation females was conducted until the day of necropsy. Administration to F1 animals was conducted every day from weaning (postnatal Day 21) until mating for 10 to 11 weeks for both sexes. </t>
  </si>
  <si>
    <t xml:space="preserve">Unknown, 2014. Available from ECHA at https://echa.europa.eu/mt/registration-dossier/-/registered-dossier/1237/7/9/2 </t>
  </si>
  <si>
    <t>10004-44-1</t>
  </si>
  <si>
    <t>Hymexazol</t>
  </si>
  <si>
    <t>3-Hydroxy-5-methylisoxazole; 5-methylisoxazol-3(2H)-one; 5-Methylisoxazol-3-ol; 5-methyl-1,2-oxazol-3-one</t>
  </si>
  <si>
    <t>C4H5NO2</t>
  </si>
  <si>
    <t>CC1=CC(=O)NO1</t>
  </si>
  <si>
    <t xml:space="preserve">1N,2N,3N,4N,6N,7N,9N,10Y,11N,12N,13N,15N,16N,17Y,19N,20a(ii)Y,22Y (Class III). </t>
  </si>
  <si>
    <t xml:space="preserve">0, 100, 500, or 2500 ppm, equal to 0, 3.55, 17,
and 87 mg/kg/day in
males and 0, 3.62, 18.18,
and 91 mg/kg/day for
females, respectively. </t>
  </si>
  <si>
    <t>In the absence of toxicologically significant, adverse effects, the NOAEL is considered to be 2500 ppm, the highest dose tested, equal to 87 mg/kg bw/day in males and 91 mg/kg bw/day in females. EFSA: Concluded a NOAEL of 17 mg/kg bw/day based on adverse effects on weight gain at the highest dose level. FDA: In both males and females, body weight at the top dose level was only 7% lower compared to controls.</t>
  </si>
  <si>
    <t>Barker et al., 1992</t>
  </si>
  <si>
    <t>Barker, M.H., R.A. Cox, D.P. Buist, et al. (1992) Hymexazol Toxicity To Dogs By Repeated Oral Administration For 52 Weeks. Huntingdon Research Centre Ltd., Huntingdon, Cambridgeshire, England. Laboratory report#: SNY 168/920688, November 6, 1992. MRID 42997302. Unpublished. Available from EPA (2015). Hymexazol: Review of mouse sub-chronic, dog sub-chronic, rabbit developmental, 2-generation reproduction, dog chronic, mouse carcinogenicity, and rat chronic/carcinogenicity studies. at https://downloads.regulations.gov/EPA-HQ-OPP-2010-0127-0019/content.pdf Also available from EFSA. Conclusion on the peer review of the pesticide risk assessment of the active substance hymexazol. EFSA Journal 2010 8(8):1653. http://dx.doi.org/10.2903/j.efsa.2010.1653</t>
  </si>
  <si>
    <t>26762-93-6</t>
  </si>
  <si>
    <t>Diisopropylphenyl hydroperoxide</t>
  </si>
  <si>
    <t>2,3-Diisopropylphenyl hydroperoxide; Diisopropylbenzen hydroperoxide; Hydroperoxide, 2,3-bis(1-methylethyl)phenyl</t>
  </si>
  <si>
    <t xml:space="preserve">1N,2N,3N,4N,6N,7N,9N,10N,23N,29Y,33N,34bY.1N,2N,3N,4N,6N,7N,9N,10N,12N,29Y,33N,34N,35aY,38N,39N. Para substituted: 40a(i)Y(Class III). Meta substituted: 40N,41N,42N,43N,44N,45N,28N(Class II) </t>
  </si>
  <si>
    <t>0, 50, 275, or 500 mg/kg bw/day for 13 weeks. On completion of the treatment period, designated control and high dose animals were held for a 6 week treatment-free period in order to evaluate the reversibility of any findings.</t>
  </si>
  <si>
    <t xml:space="preserve">There were no test item-related unscheduled deaths in any group. Non-adverse clinical signs were noted for a few days during the treatment period in 3/14 males given 500 mg/kg/day (i.e., hunched posture, hypoactivity, piloerection and/or loud breathing) and in 1/10 males given 275 mg/kg/day (piloerection). Ptyalism was observed with a dose-related incidence at all dose-levels. This sign, commonly observed when oily formulations are administered by gavage, was considered to be non-adverse. The FOB results were unaffected by the test item treatment. Lower body weight gain was occasionally recorded in males given 275 mg/kg/day (-21 to -32% vs. controls) and throughout the treatment period in males given 500 mg/kg/day (-22% vs. controls), leading to minimally to moderately lower body weights on completion of the treatment period (-10% and -14% vs. controls, respectively). As these differences were not associated with any other relevant findings, they were considered to be as non-adverse. Reversibility of these differences was noted at the end of the treatment-free period. Food consumption was not affected by the test item treatment. No ophthalmology findings were observed at the end of the treatment period. A slight increase in the length of diestrus was observed in females given 275 or 500 mg/kg/day at the end of the treatment period. Variations were no longer observed at the end of the treatment-free period. The epididymal sperm motility and morphology, and the spermatozoa count were unaffected by the test item treatment. At hematology investigations, no test item-related effects were observed at the end of the treatment period. At blood biochemistry investigations, all changes were considered to be of no toxicological importance as they were poorly dose-related, of minimal magnitude, with values similar to control recovery values, reversible, and/or within the range of the Historical Control Data. At urinary investigations, non-adverse changes were observed (i.e., lower pH values in males from 275 mg/kg/day and higher volume in males and females at 500 mg/kg/day). Reversibility of these urinalysis differences was noted at the end of the treatment-free period. At pathology investigations, the oral administration of the test item produced a2u-globulin nephropathy in male rats at all doses, which was considered adverse from the dose of 275 mg/kg/day but is specific to male rats and irrelevant for human risk assessment. It also induced minimal hepatic centrilobular hypertrophy in both sexes at the high dose only, which was considered adaptive and non-adverse. In addition, there were decreased thymic weights (both sexes at the high dose), increased adrenal weights (both sexes from the dose of 275 mg/kg/day), acanthosis/hyperkeratosis in the forestomach (both sexes from the dose of 275 mg/kg/day) and vaginal mucification with increased size of corpora lutea (from the dose of 275 mg/kg/day) which were secondary effects of treatment, stress-related and non-adverse. At the end of the 6-week treatment-free period, none of these changes were observed, indicating full recovery, with the exception of a2u-globulin nephropathy in males, for which there was evidence of ongoing recovery. The NOAEL was established at 500 mg/kg bw/day in females and males. The adverse lesions seen in male kidneys (a2u-globulin protein nephropathy-related findings) which are specific to male rats and have no relevance for human risk assessment were excluded. </t>
  </si>
  <si>
    <t>Unknown, 2017. Available from ECHA at https://echa.europa.eu/da/registration-dossier/-/registered-dossier/5535/7/6/2</t>
  </si>
  <si>
    <t>65039-09-0</t>
  </si>
  <si>
    <t>1‑Ethyl‑3‑Methylimidazolium Chloride</t>
  </si>
  <si>
    <t>1-ethyl-3-methyl-1H-imidazol-3-ium chloride; 1-ethyl-3-methylimidazol-3-ium;chloride; Emim-Cl</t>
  </si>
  <si>
    <t>C6H11ClN2</t>
  </si>
  <si>
    <t>CCN1C=C[N+](=C1)C.[Cl-]</t>
  </si>
  <si>
    <t>B6C3F1/N</t>
  </si>
  <si>
    <t>0, 3, 10, or 30 mg/mL, resulting in estimated average doses of 0, 341, 1,039, or 2,283 mg/kg bw/day, respectively, for males and 0, 383, 1,198, or 2,457 mg/kg bw/day, respectively, for females</t>
  </si>
  <si>
    <t xml:space="preserve">All mice survived to the end of the 3-month exposure period, and no exposure-related clinical observations were noted. Male mice exposed to 10 mg/mL and both male and female mice exposed to 30 mg/mL had significantly decreased terminal mean body weights, relative to control mice, which was interpreted as lower weight gain over the course of the study. At the 30 mg/mL exposure concentration, male and female terminal mean body weights were 71% and 79%, respectively, of the control groups. At 10 mg/mL exposure concentration, male terminal body weights were 93% of the control group. Male and female mice exposed to 3 mg/mL and female mice exposed to 10 mg/mL maintained mean body weights within 10% of the control groups, and these differences were not significant. In general, water consumption decreased in an exposure concentration-dependent manner for both male and female mice exposed to Emim-Cl. In the highest exposed group (30 mg/mL), mean water consumption ranged from 44% to 66% of control animals for males and from 43% to 87% of control animals for females. Terminal mean body weights of mice exposed to Emim-Cl were significantly decreased at the highest exposure concentration of 30 mg/mL. Accordingly, significant organ weight changes were observed for both male and female mice exposed to 30 mg/mL; however, these were considered secondary effects of decreased body weight and/or water consumption. Males exposed to 30 mg/mL had significantly decreased absolute right kidney and liver weights (by 19% and 23%, respectively) compared to the control group. These males also had significantly increased relative heart, right kidney, liver, lung, and right testis weights. Females exposed to 30 mg/mL had significantly decreased absolute heart and liver weights (by 13% and 20%, respectively), as well as significantly increased relative right kidney weights, compared to control animals. Males in the 10 mg/mL group had a smaller (7%) significant decrease in terminal mean body weights compared to control animals, accompanied by a significant increase in relative right testis weight. Again, this organ weight change was considered a secondary effect of decreased body weight and/or water consumption. At the end of the 3-month exposure period, there was a mild increase in the erythron of the 30 mg/mL male mice. These changes included significant increases in the manual hematocrit, erythrocyte count, and reticulocyte count compared to control animals and were consistent with mild hemoconcentration due to lower water consumption. Similarly, a significant increase in erythrocyte counts and reticulocyte counts were observed in the 30 mg/mL female mice. Emim-Cl exposure in female mice did not affect estrous cycle length, number of cycles, and percentage of time spent in each respective stage of estrous. Assessment of the lengths of diestrus, proestrus, and estrus using the continuous-time Markov model did not reveal any Emim-Cl-related differences in modeled stage lengths. Limited histopathological changes were observed in male and female mice exposed to Emim-Cl. There were significant increases in the incidences of chronic progressive nephropathy and renal tubule cytoplasmic alteration in males exposed to 30 mg/mL relative to the control group. There was also a positive trend in the incidences of renal infarct in male mice. Similar histological findings were not observed in the kidneys of female mice. However, there was a significant increase in the incidence of adrenal cortex persistent X-zone in females exposed to 30 mg/mL compared to the control group. The NOEL was considered to be 3 mg/mL for males and 10 mg/mL for females. </t>
  </si>
  <si>
    <t>NTP, 2022</t>
  </si>
  <si>
    <t>National Toxicology Program. (2022). NTP Technical Report on the Toxicity Studies of Select Ionic Liquids (1-Ethyl-3-Methylimidazolium Chloride, 1-Butyl-3-Methylimidazolium Chloride, 1-Butyl-1-Methylpyrrolidinium Chloride, and N-Butylpyridinium Chloride) Administered in Drinking Water to Sprague Dawley (Hsd: Sprague Dawley® SD®) Rats and B6C3F1/N Mice.Available online from NTP at https://ntp.niehs.nih.gov/publications/reports/tox/100s/tox103/</t>
  </si>
  <si>
    <t>1832-54-8</t>
  </si>
  <si>
    <t>Isopropyl methylphosphonic acid</t>
  </si>
  <si>
    <t>Isopropyl methylphosphonate; IMPA; Methyl(propan-2-yloxy)phosphinic acid</t>
  </si>
  <si>
    <t>C4H11O3P</t>
  </si>
  <si>
    <t>CC(C)OP(C)(O)=O</t>
  </si>
  <si>
    <t>1N,2aY&amp;2cY</t>
  </si>
  <si>
    <t>0, 300, 1000, or 3000 ppm, equal to 0, 25, 92.4, or 278.5 mg/kg bw/day in males and 0, 34, 137.4, or 399.1 mg/kg bw/day in females</t>
  </si>
  <si>
    <t>No statistically significant effects of exposure were noted. In the 3000 ppm group, there was a slight, insignificant decrease in body weight. The decrease was less than 10% for both males and females. The NOEL is 279 mg/kg-day based on no effects on body weight, clinical chemistry, hematology, or histological examinations. There is no LOAEL for this study.</t>
  </si>
  <si>
    <t>Mecler, F.J. 1981. Mammalian toxicological evaluation DIMP and DCPD (Phase 3 - IMPA). Litton Bionetics, Inc. Contract No. DAMD 17-77-X-7003. U.S. Army Medical Research and Development Command, Ft. Detrick, Frederick, MD. (Final report). Available from EPA IRIS Isopropyl methyl phosphonic acid (IMPA); CASRN 1832-54-8 (1991) at https://cfpub.epa.gov/ncea/iris/iris_documents/documents/subst/0530_summary.pdf</t>
  </si>
  <si>
    <t>5892-10-4</t>
  </si>
  <si>
    <t>Bismuth(III) carbonate</t>
  </si>
  <si>
    <t>Bismuth subcarbonate; bis(oxobismuthanyl) carbonate; bismuth carbonate oxide; Basic bismuth carbonate</t>
  </si>
  <si>
    <t>CBi2O5</t>
  </si>
  <si>
    <t>O=[Bi]OC(=O)O[Bi]=O</t>
  </si>
  <si>
    <t xml:space="preserve">There were no unscheduled deaths during the study, and throughout the treatment period, there were no clinical signs at any dose level considered to be related to the toxicity of the test item. When compared with controls, males treated with 1000 mg/kg bw/day showed statistically significantly lower group mean body weight gains during Weeks 6 and 13 of dosing. Females receiving 200 or 1000 mg/kg bw/day also showed statistically significantly reduced body weight gains during Weeks 10 and 13. Minor group mean body weight losses were observed for both sexes receiving 1000 mg/kg bw/day during Week 13. This resulted in marginally reduced overall group mean body weight gains for animals of either sex receiving 1000 mg/kg bw/day in relation to their respective controls (approximately 7% each). The majority of individual body weight gain values for the test item-treated animals were, however, similar to controls and taking into consideration the small magnitude of these differences, this finding was deemed not to be of an adverse nature. Males receiving the test item at all dose levels and females treated with 200 or 1000 mg/kg showed statistically significant decreases in mean corpuscular hemoglobin concentrations relative to controls. There was no dose-relationship in males and whilst the majority of individual values from the test item-treated animals of either sex were within the historical control data ranges, 3/10 control males and 2/10 control females showed atypically high values which may explain these differences. Males treated with 200 or 1000 mg/kg bw/day also showed statistically significantly higher mean corpuscular volume in comparison with controls albeit without any dose-dependence and with all individual values remaining within the background data ranges. In the absence of any alteration in related hematology parameters, these findings were considered to be of no toxicological significance. When compared with controls, group mean prothrombin times in females treated with 200 or 1000 mg/kg bw/day were statistically significantly higher than controls in a dose related manner. Most individual values were within the background data ranges whilst the corresponding group mean values in males were similar to controls. In the absence of any related histopathology findings, this observation was considered to be of no toxicological relevance. At 1000 mg/kg bw/day, animals of either sex, in particular the females, showed statistically significantly higher plasma levels of urea when compared with controls. Group mean plasma concentration of creatinine in these females was also statistically significantly higher than controls, however males from this dose group showed comparable creatinine values to their respective controls. Females treated with 200 mg/kg bw/day also showed slightly higher plasma concentrations of urea and creatinine in relation to controls but without achieving statistical significance. Whilst these differences in females were dose-related and with most individual values for the 1000 mg/kg bw/day females outside the historical data ranges,
microscopic examination of relevant tissues did not identify any treatment-related findings and as such these observations were considered not to be of any toxicological importance. When compared with controls, males and females treated with 1000 mg/kg bw/day showed slightly higher plasma levels of glucose albeit without any dose-dependence and with statistical significance only achieved in females. Although most individual values for the 1000 mg/kg bw/day females were outside the historical control data ranges, in the absence of any histopathological correlates, this finding was considered to be of no toxicological significance. At all dose levels, females showed statistically significantly lower plasma levels of bilirubin with respect to controls. Whilst a dose-relationship was apparent, all individual values were within the control data ranges and group mean values in the corresponding males were similar to controls. Other statistically significant intergroup differences in relation to controls were confined to the 1000 mg/kg bw/day females and included a reduction in group mean plasma alkaline phosphatase level and an increase in plasma chloride concentration. All individual values from the test item-treated females were within the background data ranges whilst the corresponding parameters in males from this dose group were similar to controls. As there were no treatment-related microscopic observations in any relevant tissues, these findings were deemed to be of no toxicological importance. Males treated with 200 or 1000 mg/kg bw/day showed statistically significantly lower absolute and body weight-related liver weights in relation to controls. A dose-relationship was evident, but most individual values from the test item-treated animals were within the historical control data ranges. In the absence of any histopathology correlates, this finding was considered unlikely to be of any toxicological significance. Males treated with 40 mg/kg bw/day also showed statistically significantly higher thymus weights with respect to controls. The corresponding values from the remaining test item-treated male dose groups were similar to controls and as such this finding was considered to be incidental. At necropsy, most animals of either sex given 1000 mg/kg bw/day and 1/10 females treated with 200 mg/kg bw/day showed green colored contents in the caecum with one of the 1000 mg/kg bw/day females also showing green colored contents in the stomach. Microscopic evaluation of these tissues did not identify any treatment-related findings and as such these observations were considered unlikely to be of any toxicological significance. A small number of males and females from all dose groups including controls showed red discoloration of lungs. One male from the 200 mg/kg bw/day dose group was observed with small/flaccid testes and small epididymides. These findings were deemed unlikely to be related to treatment with the test item. The NOAEL was considered to be 1,000 mg/kg bw/day, the highest dose tested, in the absence of toxicologically significant, adverse effects. </t>
  </si>
  <si>
    <t>Unknown, 2016. Available from ECHA at https://echa.europa.eu/mt/registration-dossier/-/registered-dossier/23467/7/6/2</t>
  </si>
  <si>
    <t>104-78-9</t>
  </si>
  <si>
    <t>1,3-Propanediamine, N,N-diethyl-</t>
  </si>
  <si>
    <t>3-Diethylaminopropylamine; 3-(Diethylamino)propylamine; N,N-Diethyl-1,3-propanediamine; N',N'-diethylpropane-1,3-diamine</t>
  </si>
  <si>
    <t>C7H18N2</t>
  </si>
  <si>
    <t>CCN(CC)CCCN</t>
  </si>
  <si>
    <t>0, 50, 250, or 750 mg/kg bw/day for 91 days, followed by a 6-week treatment-free period</t>
  </si>
  <si>
    <t>During the treatment period, three females given 750 mg/kg/day showed clinical signs which were considered to be adverse (i.e. hunched posture, dyspnea, abdominal, loud breathing and/or bent head). Hunched posture and piloerection were transiently noted in one female given 50 mg/kg/day. Ptyalism was observed with a dose-related incidence at 250 and 750 mg/kg/day and reflux at dosing was noted in a few males and females given 750 mg/kg/day on one occasion. These signs are commonly observed when a test item is administered by gavage and were considered not to be an adverse effect. One female given 750 mg/kg/day was sacrificed for ethical reasons on Day 72 (Week 11). Prior to sacrifice, thin appearance, piloerection, hunched posture, ptyalism, loud breathing, hypoactivity and coldness to the touch were observed. A body weight loss (-53 g, i.e. -20% of its Day 1 body weight) was recorded between Days 1 and 71, along with a low mean food consumption in the cage (up to -28% when compared to controls).At necropsy, the spleen was enlarged, the stomach was distended with food and the stomach wall showed a red discoloration of approximately 0.2 cm in diameter. The thymus showed red discoloration of up to 0.5 cm in diameter. Test item-related microscopic vacuoles were observed in the white matter from the brain (hippocampus, cingulum, cerebral peduncle and cerebellum), in the pars nervosa of the pituitary gland, in the renal tubules, in the choroid plexus, in the spleen and in the GALT. These vacuoles in the brain, kidneys and pars nervosa were considered to have probably contributed to the moribundity of this animal. At FOB examination, at 750 mg/kg/day, higher, test item-related, mean number of horizontal movements and rearing was noted in males (+24% and +31% vs. controls, respectively) and females (+22% and +76% vs. controls, respectively). There were no correlating clinical signs during the study. This finding observed with a low incidence and mainly due to the contribution of one male and one female and was therefore considered to be of minor toxicological importance. Body weight gain was slightly lower in males given 750 mg/kg/day during the first and the third months of the treatment period, leading to a slightly lower body weight on completion of the treatment period (-6% vs. controls). Food consumption was not affected by the test item treatment. No ophthalmology findings were observed at the end of the treatment period. Estrous cycle was not altered by the test item treatment. The epididymal sperm motility and morphology and the spermatozoa count were unaffected by the test item treatment. At hematology investigations, minimally to slightly lower hemoglobin concentration and packed cell volume were noted in males from 250 mg/kg/day as well as lower red blood cell count in males given 750 mg/kg/day. This was accompanied with slight increase in reticulocyte count at 750 mg/kg/day. There were also non-adverse lower eosinophil count and prolonged prothrombin time in males and females treated at 750 mg/kg/day. These variations were considered to be of minor toxicological importance. At blood biochemistry investigations, changes in the markers of the renal function (lower sodium and chloride levels, higher inorganic phosphorus levels and lower protein and/or albumin levels) observed in males and/or females from 250 mg/kg/day could be secondary to the electrolytes imbalance induced by the intake of chloride ions used to neutralize the test item. A minimal increase of higher aspartate aminotransferase and alanine aminotransferase activity was observed in males and females given 750 mg/kg/day. All of these changes were considered to be of minor importance. At urinary investigations, hematuria in males and females given 750 mg/kg/day along with glucosuria in males were suggestive of a tubular resorption problem. Reversibility of these laboratory findings was noted at the end of the treatment-free period. At the end of the treatment period, microscopic vacuoles were seen in the kidneys (correlated with tan discoloration), brain (in choroid plexus), pars nervosa (pituitary gland), spleen, mesenteric lymph node and/or GALT in males and females treated at 750 mg/kg/day and at a lesser extent, at 250 mg/kg/day in isolated females. There was also a non-adverse orthokeratotic hyperkeratosis in the forestomach from males and females treated at 750 mg/kg/day and increased severity and incidence of lymphoid atrophy in the thymus from males and surviving females treated at 750 mg/kg/day which correlated with small thymus and lower weights and may be related in part with stress. At the end of the treatment-free period, vacuoles and lesions in the forestomach and thymus showed reversibility. Consequently, the NOAEL was established at 750 mg/kg/day in males and 250 mg/kg/day in females.</t>
  </si>
  <si>
    <t>Unknown, 2016. Available from ECHA at https://echa.europa.eu/mt/registration-dossier/-/registered-dossier/5611/7/6/2</t>
  </si>
  <si>
    <t>614-45-9</t>
  </si>
  <si>
    <t>tert-Butyl perbenzoate</t>
  </si>
  <si>
    <t>tert-Butyl peroxybenzoate; tert-butyl benzenecarboperoxoate; t-Butyl perbenzoate; TBPB</t>
  </si>
  <si>
    <t>CC(C)(C)OOC(=O)C1=CC=CC=C1</t>
  </si>
  <si>
    <t>1N,2N,3N,4N,6N,7N,9N,10N,23N,29Y,33N,34bY, benzoic acid: 1jY (Class I); tert-butanol: 1N,2N,3N,4N,6N,7N,9N,10N,23Y,24N,25N,26N,47N (Class III)</t>
  </si>
  <si>
    <t xml:space="preserve">0, 30, 60, 125, 250, or 500 mg t-butyl perbenzoate/kg bw, 5 days a week, for 13 weeks. Dosing schedule (5/7) adjusted levels are 0, 21, 43, 89, 179, or 357 mg/kg bw/day. </t>
  </si>
  <si>
    <t xml:space="preserve">All treated and control male rats survived to the end of the study. One female in the 250 mg/kg group died during week 5; a control in the female study was removed because it was missexed. Food consumption was similar in all groups of the treated and control animals except in high dose female rats, whose food consumption was about 7% less than controls. Body-weight gains of male and female rats in the highest dose groups were depressed after about week 7. A variety of clinical observations were noted in both male and female rats during the course of the study, but none were attributed to administration of t-BP. Similarly, at necropsy, no apparent chemical-related gross lesions were observed in either sex of rats. Forestomach weights were increased in male rats receiving the 250 and 500 mg/kg doses and in female rats receiving 60 mg/kg and higher doses. Weights of the glandular stomachs also were increased in both males and females, but the increases were largely restricted to high dose animals and the percent increase was smaller than observed in the forestomach. Other changes in organ weights included slightly decreased spleen weights in males and females receiving the high dose, and increased kidney weights in female rats receiving 250 mg/kg. Epithelial hyperplasia and inflammation were observed in the forestomach of dosed rats. Dose-related increases in the incidence and severity of squamous epithelial hyperplasia were seen in male and female rats. Within the hyperplastic epithelium, there was increased mitotic activity of the basal cell layer, rete peg-like downgrowths of hyperplastic cells, and variable hyperkeratosis, which appeared to increase in severity with the degree of hyperplasia present. Inflammatory cell infiltration also was evident in the forestomach of rats in the higher dose groups. These inflammatory changes included leukocytic exocytosis with neutrophil aggregates within the hyperkeratotic layer, as well as within intraepithelial clefts and vesicles; congestion of subepithelial capillaries, perivascular edema, and microhemorrhages were components of inflammation in some rats. In summary, results of this study indicate that oral gavage administration of t-BP at doses up to 500 mg/kg produced little or no toxicity past the point of initial contact, the stomach. Toxicity observed in the stomach, primarily the forestomach, was due probably to the inherent reactivity of t-BP to release free radicals which in turn reacted with the cell membranes of the stomach mucosa. However, the reactivity of t-BP also accounts for its very short half-life in biological systems. Its reaction with stomach contents, stomach tissue, and blood probably prevented t-BP from reaching the systemic circulation and thus accounted for its lack of systemic toxicity. OECD: One female in the 250 mg/kg bw/day group died and a control female was removed because it had been mis-sexed. At 500 mg/kg bw/day, females had reduced food consumption and decreased body weight gains. Increased forestomach weights were observed at &gt;=60 mg/kg bw (females) and &gt;= 250 mg/kg bw/day (males). Increased glandular stomach weights and decreased spleen weights were observed at 500 mg/kg bw. Clinical chemistry or hematology were not examined. Histopathological changes of the forestomach including hyperplasia, microhemorrhages, edema, neutrophil infiltration were observed at &gt;= 60 mg/kg bw. Based on forestomach changes at 60 mg/kg bw/day and higher, the NOAEL is 30 mg/kg bw/day for male and female rats. ECHA: There was a slight depression in food consumption; body weight gains of both sexes in the highest dose group were significantly depressed after week 7. No clinical effects were observed which could be attributed to t-BP administration. Systemic toxicity was not observed. Variations in organ weights were largely restricted to increased stomach weights in both male and female rats. Both the glandular stomach and forestomach were affected, but the effect on the forestomach was much greater. Hyperplasia of the forestomach mucosa was observed in most groups of dosed rats and increased in severity with dose. Hyperplasia was characterized by increased cellularity and basophilia of the squamous epithelium with variable degrees of hyperkeratosis. Female rats receiving the lowest dose, 30 mg/kg bw/day did not show evidence of forestomach hyperplasia. According to the study report authors, results of this study indicate that oral gavage administration of t-BP at doses up to 500 mg/kg produced little or no toxicity past the point of initial contact, the stomach. Toxicity observed in the stomach, primarily the forestomach, was due probably to the inherent reactivity of t-BP to release free radicals which in turn reacted with the cell membranes of the stomach mucosa. However, the reactivity of t-BP also accounts for its very short half-life in biological systems. Its reaction with stomach contents, stomach tissue, and blood probably prevented t- BP from reaching the systemic circulation and thus accounted for its lack of systemic toxicity. It is concluded that the NOAEL for t-BP to induce forestomach lesions in rats and mice is approximately 30 mg/kg. No specific signs of systemic toxicity were observed, indicating a NOAEL of at least 500 mg/kg bw/day, adjusted to 357 mg/kg bw/day. </t>
  </si>
  <si>
    <t>Matthews, 1992</t>
  </si>
  <si>
    <t>Matthews, H. B. (1992). NTP technical report on the toxicity studies of t-Butyl Perbenzoate (CAS No. 614-45-9) Administered by Gavage To F344/N Rats And B6C3F1 Mice. Toxicity Report Series, 15, 1-B7. Available from https://ntp.niehs.nih.gov/publications/reports/tox/000s/tox015 Also available from OECD (2014) SIDS Initial Assessment Profile for t-Butyl peroxybenzoate (TBPB) at https://hpvchemicals.oecd.org/UI/handler.axd?id=25245a86-f430-4918-9e2d-3c1c3da064d1 and ECHA at https://echa.europa.eu/sl/registration-dossier/-/registered-dossier/14209/7/6/2</t>
  </si>
  <si>
    <t>23949-66-8</t>
  </si>
  <si>
    <t>N-(2-Ethoxyphenyl)-N'-(2-ethylphenyl)oxamide</t>
  </si>
  <si>
    <t>Ethanediamide, N-(2-ethoxyphenyl)-N'-(2-ethylphenyl)-; 2-Ethoxy-2'-ethyloxanilide; N'-(2-ethoxyphenyl)-N-(2-ethylphenyl)oxamide; N-(2-Ethoxyphenyl)-N'-(4-ethylphenyl)-ethlyene diamide</t>
  </si>
  <si>
    <t>C18H20N2O3</t>
  </si>
  <si>
    <t>CCC1=CC=CC=C1NC(=O)C(=O)NC2=CC=CC=C2OCC</t>
  </si>
  <si>
    <t xml:space="preserve">0, 1,600, 4,000, or 10,000 ppm. The concentration of 10,000 ppm was equivalent to 521.47 mg/kg bw/day in males and 663.66 mg/kg bw/day in females. Other intake values were not listed. </t>
  </si>
  <si>
    <t xml:space="preserve">No clinical signs or mortality were observed. At all dose levels, no differences in body weight gain compared to controls were observed. A very slight reduction in food consumption of females (not observed in males) did not affect body weight gain and was considered non-significant. As a result, food efficiency of males was normal and slightly increased for females. Water consumption was comparable in all dose groups to controls. In the 4th week of exposure, males showed a slightly increased medium cell volume (MCV) values and slight increase of red blood cells but still within normal ranges. To investigate whether these effects are substance specific, the experiment was repeated only with male rats (controls and 10,000 ppm dose group only) but the effect could not be reproduced; thus, the effect on males regarding red blood cells and MCV values were considered incidental. The clinical chemistry parameters (BUN, SAP and SGPT) revealed no differences between dose groups and controls. Fasting blood sugar values (FBS) were slightly increased in all groups including controls but still within normal range and thus this effect was not considered substance specific. Urinalyses revealed no specific findings, as specific weight and pH were normal, and acetone and glucose were negative and blood pigments were not found. In some urine samples (from dose groups and controls), proteins were found (non-dose-dependent), which is often found in rats and therefore not considered treatment specific. Significant deviations of absolute and relative organ weights of thyroid, brain, kidneys, adrenal glands, and lungs were minor and could be explained by lower standard deviation in dose groups compared to controls. All these deviations were also within biological variability and non-dose specific and therefore were not considered treatment related. No other effects on organ weight were observed. Finally, also gross pathology and histopathology showed no treatment related findings. In the absence of treatment related effects at all dose levels, the NOEL was set at 10,000 ppm, the highest dose tested, which was equivalent to 521.47 mg/kg bw/day in males and 663.66 mg/kg bw/day in females. </t>
  </si>
  <si>
    <t>Unknown, 1973. Available from ECHA at https://echa.europa.eu/mt/registration-dossier/-/registered-dossier/12117/7/6/2</t>
  </si>
  <si>
    <t>25485-88-5</t>
  </si>
  <si>
    <t>Cyclohexyl salicylate</t>
  </si>
  <si>
    <t>Cyclohexyl 2-hydroxybenzoate; Benzoic acid, 2-hydroxy-, cyclohexyl ester; Benzoicacid,2-hydroxy-,cyclohexylester</t>
  </si>
  <si>
    <t>C13H16O3</t>
  </si>
  <si>
    <t>C1CCC(CC1)OC(=O)C2=CC=CC=C2O</t>
  </si>
  <si>
    <t>Wustar [Hsd/Win:Wu]</t>
  </si>
  <si>
    <t>0, 40, 120, or 360 mg/kg bw/day</t>
  </si>
  <si>
    <t xml:space="preserve">No systemic or toxic effects were noted in any test groups. The NOAEL was considered to be 360 mg/kg bw/day, the highest dose tested. Note: in a reproductive/developmental study, the LOAEL was established as 540 mg/kg bw/day for dams and their offsring (ECHA). Note: In a reproductive/developmental study (ECHA), Male and female Wistar rats were used. Route was oral: gavage. Males received doses from 10 weeks prior to mating and throughout mating up to sacrifice (i.e., 14 weeks of treatment). Females were dosed for approximately 70 days, i.e., 2 weeks prior to mating and throughout mating, gestation and lactation up to weaning on, or shortly after, 21 days post-partum. Dose levels were 0, 60, 180, or 540 mg/kg bw/day. The NOAEL for parental toxicity was 180 mg/kg bw/day. At 540 mg/kg bw/day, adverse effects included significantly reduced weight gain, significantly reduced food intake, increased liver weights, liver swelling, stomach reddening, dystocia in pre-birth dams, and increased pre-birth loss. The NOAEL for F1 offspring was also 180 mg/kg bw/day based on generalized adverse effects in pups. </t>
  </si>
  <si>
    <t>Unknown, 1995. Available from ECHA at https://chem.echa.europa.eu/100.100.243/dossier-view/424f02ee-3cc2-4225-aa4d-0415d106b1f0/IUC5-a69ce58f-f9dc-4dd2-afcd-4fc48b48c83b_cbd6958b-33ce-4ac8-bfc5-e5613463b75a?searchText=Cyclohexyl%202-hydroxybenzoate</t>
  </si>
  <si>
    <t>610-81-1</t>
  </si>
  <si>
    <t>4-Amino-3-nitrophenol</t>
  </si>
  <si>
    <t>4-Hydroxy-2-nitroaniline; Phenol, 4-amino-3-nitro-; 3-Nitro-4-aminophenol; ANP</t>
  </si>
  <si>
    <t>C1=CC(=C(C=C1O)[N+](=O)[O-])N</t>
  </si>
  <si>
    <t xml:space="preserve">There were no treatment related unscheduled deaths in the study. Food intake was not affected and the body weight development was similar in controls and the exposed groups. There were no treatment related ocular findings. Orange colored urine was reported in all exposed groups demonstrating renal elimination of ANP and can therefore be considered a sign of systemic exposure. No findings in hematology and blood chemistry are reported. Due to the strong discoloration of the urine of animals given 250 mg/kg bw/day, most urinary parameters could not be evaluated at this particular dose level. An increase in liver weights (+15%, relative weight) relative to control group was reported at the highest exposure group (males, 250 mg/kg bw/day). No abnormal histopathological findings in any tissues studied related to ANP exposure was reported. The NOAEL was set at 250 mg/kg bw/day. Based on liver weight increase, the NOEL was set at 50 mg/kg bw/day. NICNAS: The NOAEL was reported as 250 mg/kg bw/day. Based on increased liver weights (+15%, relative weight) at 250 mg/kg bw/day (compared with the control group), the no observed effect level (NOEL) was reported to be 50 mg/kg bw/day. ECHA: There was no clinical signs noted which were attributable to the toxicity of the test article. Orange fur and tail staining was noted in all rats given 100 and 250 mg/kg bw/day from the day 4 of the study onward. All animals given 50 mg/kg bw/day showed orange tail staining on days 13-37, 48 onwards and orange fur staining from day 61 onwards. This was considered to be attributable to the staining properties of the test article. Hair loss and scabbing were noted throughout the study in all groups, including control and were therefore considered not to be related to administration of the test substance. There was one death during the study. A control group animal was found dead after being bled during week 13. As this was a control animal, this death was not associated with administration of the test article. No body weight or food consumption effects were observed. Hematological and clinical biochemistry findings were unremarkable. Regarding urinalysis, due to dark (orange/red) discoloration of the urine by the test article, reading were unable to be taken from the majority of parameters in the highest dose group. A statistically significant higher absolute and bodyweight related liver weight was noted for males dosed at 250 mg/kg bw/day. Mean absolute and bodyweight related liver weights were however within the normal ranges found in the test facility and in absence of any histopathology this was therefore considered unrelated to treatment. The only treatment related macroscopic finding noted was orange discoloration of the skin of animals dosed at 50 and 250 mg/kg bw/day. This was however due to the staining of the test article and not a toxic effect. No histopathological findings were noted. The NOAEL was set at 250 mg/kg bw/day. </t>
  </si>
  <si>
    <t>Brownlie, 1997</t>
  </si>
  <si>
    <t>S-A. Brownlie. Imexine FN: 13-Week Oral (Gavage) Toxicity Study in the Rat. Quintiles Study No. LRL/77/95, 1997. Available from Scientific Committee on Consumer Products (SCCP) 2007. Opinion on 4-Amino-3-nitrophenol Colipa No B51 Adopted at its 11th plenary meeting of 21 March 2007 at https://ec.europa.eu/health/ph_risk/committees/04_sccp/docs/sccp_o_094.pdf Also available from NICNAS (2015) Phenol, 4-amino-3-nitro-: Human health tier II assessment at https://cdnservices.industrialchemicals.gov.au/statements/IMAP_1080%20-%20IMAP%20Assessment%20-%2024%20April%202015.pdf and ECHA at https://echa.europa.eu/de/registration-dossier/-/registered-dossier/22864/7/6/2/?documentUUID=d42e0b57-e7e0-40a3-9831-1f8c7c475270</t>
  </si>
  <si>
    <t>7786-17-6</t>
  </si>
  <si>
    <t>Phenol, 2,2'-methylenebis[4-methyl-6-nonyl-</t>
  </si>
  <si>
    <t>C33H52O2</t>
  </si>
  <si>
    <t>CCCCCCCCCC1=C(C(=CC(=C1)C)CC2=CC(=CC(=C2O)CCCCCCCCC)C)O</t>
  </si>
  <si>
    <t>0, 2,000, 10,000, or 50,000 ppm equal to 0.0, 158.15, 775.74, or 3,865.67 mg/kg bw/day males and 0.0, 183.89, 933.09, 4,633.36 mg/kg bw/day females for 90 day (males) or 91 days (females), followed by a one month recovery period</t>
  </si>
  <si>
    <t xml:space="preserve">Four high dose males died during the course of this study. Two (Nos. 704 and 725) were found dead after 48 and 63 days on test. Neither animal showed any significant in-life observations which would account for their deaths. A further two animals (Nos. 719 and 727) showed decreased food consumption, red nasal discharge, and cool body temperature. One (No. 719) died spontaneously on test day 90, while the latter was euthanized on test day 63. In addition, two females (No. 403 from the 2,000 and No. 804 from the 50,000 ppm dose groups) died following eye bleeding during Week 7. All remaining animals survived the duration of the study and were sacrificed either on test day 91 or on test day 120, following the one month recovery period. Physical observations noted during the course of this study included excessive lacrimation, swollen salivary glands and alopecia. These observations occurred sporadically in both sexes of all groups, including the controls, in about 10 - 20% of all animals. These findings are not considered to be related to the administration of the test substance. One finding, however, did tend to occur more frequently in the treated animals compared to the controls. Red and/or mucoidal nasal discharge occurred in the high dose males at an incidence of approximately 10 - 20%, compared to about 3 - 6% in the control males. This observation occurred mainly during weeks 8 to 12 of the study and was not evident to any significant extent during the recovery period. The incidence of this finding in the 2,000 and 10,000 ppm dose group males was similar to the control group. Females were not significantly affected. Mean bodyweights for both sexes in the 2,000 and 10,000 ppm dose groups were similar to the control values during the course of this study. However, the high dose animals of both sexes exhibited a statistically significant reduction in mean bodyweights during the latter phase of the treatment period. At Week 13, there was about a 10 and 7% reduction in group mean bodyweights (males and females respectively) as compared to their control groups. During the recovery period, these bodyweight effects were still evident in both sexes. However, it was only in the males that this was statistically significant; although this effect decreased as the recovery period progressed. Mean food consumption values for the treated groups of both sexes did not differ markedly from their respective control groups. During the latter phase of the treatment period, a slight trend toward increased food consumption occurred in both the treated males and females. This trend continued during the recovery period with consistently elevated values noted in both the high dose males and females, as compared to their respective controls. This trend was probably due to the high content of the test material in the treated diets with the resultant decrease in body weights in the animals, as noted above. This would tend to increase food consumption on a (g/kg/day) basis. Since food consumption values were similar among the treated groups and controls for both sexes, test substance intake values for the treated groups were proportional to the nominal dietary concentrations of the test substance. As expected, during the first several weeks of the study the animals consumed more feed on a body weight basis and, therefore, test substance intake values were also higher, as compared to the latter weeks of the study. Regarding hematology, pre-test values for both sexes were within normal limits for rats of this age and strain. At weeks 7 and 13, there was a trend toward slightly reduced hemoglobin levels in both sexes of the high dose group. However, these values were within the normal physiological range for this species and strain, as were all other hematology parameters evaluated. Pre-test clinical chemistry parameters were also within the normal physiological range for rats of this age and strain. Relatively high alkaline phosphatase values were seen but these are expected in immature animals. At week 7, there was a statistically significant increase in the SGPT level in the high dose males, while in the high dose females, alkaline phosphatase and cholesterol were increased. At week 13, a trend toward increased BUN values was evident in the 10,000 and 50,000 ppm dose level males. Bilirubin values (both direct and total) were significantly lower in the high dose animals of both sexes at weeks 7 and 13. Other statistically significant values were evident at both the 7 and 13 week intervals. However, these are considered to be biologically insignificant as the means of these values fall within the normal physiological range for the laboratory rat. The effects on SGPT and BUN levels in the high dose males are suggestive of a toxic effect in the liver and kidney. The effects on cholesterol and alkaline phosphatase in the high dose females also suggest the liver as a target organ. The data indicate a minimal degree of damage in these organs in the high dose animals, as the relative changes in the above parameters are slight. All urinalysis parameters measured were within normal limits at both the 7 and 13 week evaluations for all groups, both males and females. Among the males, a statistically significant decrease in the mean absolute brain weight occurred in the 50,000 ppm dose group, while the spleen/body weight ratio was significantly increased. A trend toward increased absolute organ weight as well as organ/body weight ratios was evident for the kidneys, thyroid and liver in the treated males. These increases were statistically significant in the high dose males for the kidneys and liver and in all treatment groups for the thyroids. Among the females, the brain and spleen organ/body weight ratios were increased in all treatment groups. These effects were statistically significant for the brain/body and spleen/body weight ratios in the 50,000 ppm dose group. In addition, a trend toward increased ovary/body weight ratios was found for all the treatment groups. A trend toward increased absolute organ weight and organ/body weight ratios was evident in the females for the kidneys and liver in dose levels 10,000 and 50,000 ppm and for the thyroids in all treatment groups. For the most part, the above increases in relative organ/body weight ratios are probably due to the reduced terminal body weights for the treated animals without a concomitant decrease in the absolute organ weight. However, for the livers and kidneys in both sexes, these parameters are fairly sensitive indicators of damage for both of these organs. Therefore, this data confirms the clinical chemistry data which indicated a slight toxic effect in the livers and kidneys in the high dose animals. The other organ weight changes noted above were not reflected in any unusual gross or microscopic changes. At the end of the recovery period, the increase in the kidney/body weight ratio was still evident in the high dose males, while the increases in the liver and thyroid organ/body weight ratios were no longer present. Among the high dose females, all of the organ weight effects previously noted were no longer present. Gross postmortem findings in the animals of this study occurred sporadically in both sexes of the treated and/or control animals. They did not appear to be related to the administration of the test substance. Microscopic evaluations of tissues from the terminal sacrifice animals revealed a significant incidence of hepatic cytoplasmic vacuolization in the high dose group. Sections stained with Oil Red-O confirmed the presence of lipid in these vacuoles. The males were more severely affected than the females. After one month of recovery, this effect was still evident in the males, although to a lesser degree. Female rats were almost completely recovered. Minimal fatty change was evident in the 10,000 ppm dose group, while the 2,000 ppm dose group was unaffected. Microscopic observation of the kidneys from high dose males indicated a minimal to moderate necrosis of tubular epithelial cells with protein accumulation in the lumen. After one month of recovery, 4 of 10 animals were still affected. In the high dose females, only 2 of 20 animals were affected. None of the female recovery animals showed evidence of renal damage. Animals from dose groups 2,000 and 10,000 ppm did not exhibit renal lesions. Microscopic examination of the thyroid glands from all groups showed that there was no significant difference in the microscopic appearance of the thyroid glands between the treated and control groups of rats. Other microscopic findings occurred sporadically in the treated and/or control groups and therefore, did not appear to be related to the administration of the test substance. Overall, the data indicates toxic effects in the liver and kidneys due to the administration of the test substance in the 50,000 ppm dose group males and females. These effects appear to be reversible based on microscopic evaluations of these organs in the recovery animals. The evidence is equivocal with regard to toxicity in the 10,000 ppm dose group, while the 2,000 ppm dose appears to be the NOEL. This nominal dose level is equivalent to an actual ingested dose level of 158.15 mg/kg bw/day in males and 183.89 mg/kg bw/day in females over the 13 week exposure period. FDA: The NOAEL is considered to be 10,000 ppm, equivalent to an actual ingested dose level of 775.74 mg/kg bw/day in males and 933.09 mg/kg bw/day in females. </t>
  </si>
  <si>
    <t>Unknown, 1981. Available from ECHA at https://chem.echa.europa.eu/100.029.174/dossier-view/38f9f2fc-b682-43eb-b3f3-bbba9fe1ca14/IUC5-593c870d-1e1c-4a13-8d27-bc8a0be5bc26_0c0e6a23-62f3-43f3-bc52-acabf84b3f5e?searchText=7786-17-6</t>
  </si>
  <si>
    <t>7299-99-2</t>
  </si>
  <si>
    <t>2,2-Bis{[(2-ethylhexanoyl)oxy]methyl}propane-1,3-diyl bis(2-ethylhexanoate)</t>
  </si>
  <si>
    <t>Pentaerythritol tetra(2-ethylhexanoate); Pentaerythrityl tetraoctanoate; [3-(2-ethylhexanoyloxy)-2,2-bis(2-ethylhexanoyloxymethyl)propyl] 2-ethylhexanoate</t>
  </si>
  <si>
    <t>C37H68O8</t>
  </si>
  <si>
    <t>CCCCC(CC)C(=O)OCC(COC(=O)C(CC)CCCC)(COC(=O)C(CC)CCCC)COC(=O)C(CC)CCCC</t>
  </si>
  <si>
    <t>1N,2N,3N,4N,6N,7N,9N,10N,23Y,24cY. Carboxylic acid: 1N,2N,3N,4N,6N,7N,9N,10N,23Y,24a(i)Y (Class III). Alcohol: 1N,2N,3N,4N,6N,7N,9N,10N,23Y,24N,25N,26aY,27N,28N(Class II)</t>
  </si>
  <si>
    <t>Sprague-Dawley [CD Crl:CD (SD)]</t>
  </si>
  <si>
    <t>All animals survived to the scheduled necropsy. There were no test article-related clinical findings noted for males or females at any dose level. Occasionally, scabbed areas, sparse hair, material around the nose, hair discoloration, vocalization, limb function impairment, and/or thin body condition were noted; however, these findings were not considered test article related since they either commonly occur in animals of this strain and age, were present at low incidence (i.e., 1 to 2 animals/sex/group) with no dose response pattern, or were isolated/transient incidences which were considered to be of no toxicological relevance. There were no test article-related neurobehavioral effects noted for males or females at any dose level. Occasionally, sporadic variations were noted over the course of the study for grid activity count and/or handling reactivity for males and/or females at all treated levels; however, due to the lack of other corresponding findings, and concurrent variations in control animals, these variations were not considered a test article-related effect. There were no test-article related effects on FOB parameters in males or females at any dose level when compared to controls. Sporadic variations and one statistically significant difference in sensorimotor observations (i.e., thermal response, tail pinch response), and/or neuromuscular parameters (i.e., mean hind limb grip strength) were noted during Week 13 when compared to controls; however, due to the lack of dose dependency and/or lack of other corresponding findings, these observations were considered incidental and not test article related. There were no test article-related effects on locomotor activity for males or females at any dose level, when compared to controls. All mean values were within the normal range of variation and were therefore considered normal behavior of animals of this age and strain. There were no test article-related body weight changes for males or females at any dose level. There were no test article-related effects on food consumption for males or females at any dose level. There were no test article-related effects observed at the terminal ophthalmoscopic examination. Once daily oral administration of Hatcol® 3346 at 100, 300 or 1,000 mg/kg/day for up to 90 consecutive days to rats was associated with the following non-adverse effects on clinical pathology endpoints: prolongations in APTT in males administered ≥100 mg/kg/day, increases in neutrophils in males administered 1,000 mg/kg/day that lacked correlative findings in other study endpoints, decreases in red cell mass and increases in platelets in females administered 1,000 mg/kg/day, and decreases in potassium and phosphorus and increases in total protein, albumin and globulin in females administered 1,000 mg/kg/day that lacked correlative findings in other study endpoints. At the terminal collection, females administered 1,000 mg/kg/day had statistically significant minimal decreases in red cell mass (erythrocytes, hemoglobin and hematocrit) (up to -7%), relative to controls. Decreases in red cell mass were potentially test article-related but were not associated with meaningful alterations in absolute reticulocytes or erythrocyte morphology. A statistically significant mild increase in platelets was also present at the terminal collection in females administered 1000 mg/kg/day (+13%), relative to controls. The increase in platelets was potentially test article-related but was not noted in males. At the terminal collection, males administered 1,000 mg/kg/day had a statistically significant mild increase in neutrophils (+42%), relative to controls. Increases in neutrophils were potentially test article-related, but lacked correlative findings in other study endpoints, and were not present in females. All other fluctuations among individual and mean values, including mean values that were statistically different from controls, were considered sporadic, consistent with biologic variation, and/or negligible in magnitude, and therefore not related to test article administration. At the terminal collection, statistically significant and dose-dependent mild prolongations in APTT were present in males administered ≥100 mg/kg/day (up to +21%; prolonged by up to 3.23 seconds), relative to controls. With the exception of a statistically significant mild prolongation in APTT in females administered 100 mg/kg/day (+15%; prolonged 2.22 seconds), prolongations in APTT were not observed in females. In males, prolongations in APTT were considered test article related. Due to the relatively sporadic nature of the prolongation in APTT in females at 100 mg/kg/day, it was not clearly test article related. At the terminal collection, females administered 1000 mg/kg/day had statistically significant mild decreases in potassium (-14%) and phosphorus (-12%), and statistically significant mild increases in total protein (+11%), albumin (+9%) and globulin (+13%), relative to controls. These changes were potentially test article-related, but lacked correlative findings in other study endpoints (alterations in food consumption, etc.), and were not noted in males. All other fluctuations among individual and mean values, including mean values that were statistically different from controls, were considered sporadic, consistent with biologic variation, and/or negligible in magnitude, and not related to test article administration. There were no test article-related macroscopic changes. All macroscopic findings noted in the study are commonly encountered in Sprague Dawley rats and were considered incidental. There were no test article-related organ weight changes. Adrenal gland weights (absolute and relative to brain weights) were statistically higher in females at 100 mg/kg/day compared to controls. This change was considered the result of normal biological variation based on the lack of dose relationship and the minimal magnitude. Test article-related microscopic changes were present in the lungs in males and females at all dose levels and in the thyroid glands in males at 1,000 mg/kg/day and in females at 300 and 1,000 mg/kg/day. Changes consisted of vacuolated macrophages in the lungs and follicular cell hypertrophy in the thyroid glands. These findings were not considered adverse based on the minimal to mild severity. The increased incidence of minimal to mild vacuolated macrophages in the lungs was considered test article related in males and females at all dose levels. The incidence and severity were dose related. The change was graded mild when aggregates of vacuolated macrophages in the alveoli were associated with increased lymphocytic infiltrates and/or thickening of the alveolar septa. The finding was not considered adverse based on the limited severity and the absence of correlating clinical observations. Minimal follicular cell hypertrophy of the thyroid gland was considered test article related in 3/10 males at 1,000 mg/kg/day and 2/10 females at 300 and 1,000 mg/kg/day. The finding was characterized by smaller follicles lined by tall columnar epithelium that was occasionally vacuolated. The finding was not considered adverse based on the minimal severity. An amphophilic vacuolar renal tubule adenoma was present in 1/10 males at 300 mg/kg/day. This type of tumor is commonly encountered in Sprague-Dawley rats and the change was considered incidental based on its unique occurrence and the lack of dose response. The other microscopic changes noted in the study are commonly encountered in Sprague Dawley rats and were considered incidental. The NOAEL was 1,000 mg/kg/day, the highest dose level evaluated. No adverse signs of systemic toxicity or any signs of neurotoxicity were evident.</t>
  </si>
  <si>
    <t>Unknown, 2015. Available from ECHA at https://echa.europa.eu/de/registration-dossier/-/registered-dossier/13848/7/6/2</t>
  </si>
  <si>
    <t>48145-04-6</t>
  </si>
  <si>
    <t>2-Phenoxyethyl acrylate</t>
  </si>
  <si>
    <t>Ethylene glycol phenyl ether acrylate; Phenoxyethyl acrylate; 2-phenoxyethyl prop-2-enoate</t>
  </si>
  <si>
    <t>C=CC(=O)OCCOC1=CC=CC=C1</t>
  </si>
  <si>
    <t>1N,2N,3N,4N,6N,7N,9N,10N,23N,29Y,33N,34bY, acrylic acid product: 1N,2N,3N,4N,6N,7N,9N,10N,23Y,24N,25N,26aY,27N,28lY (Class III), alcohol product: : 1N,2N,3N,4N,6N,7N,9N,10N,23N,29Y,33N,34N,35aY,38N,39N,40N,41N,42N,43N,44N,45N,28N (Class II)</t>
  </si>
  <si>
    <t xml:space="preserve">0, 30, 100, or 350 mg/kg bw/day for 90 days followed by a 4-week recovery period with control and high dose animals. Purity (84.46%) adjusted dose levels are 0, 25, 84.5, or 296 mg/kg bw/day. </t>
  </si>
  <si>
    <t xml:space="preserve">Salivation was observed in rats given 350 mg/kg/day, in both sexes, during the course of the study. This was considered to be a test item palatability response. No mortality was observed. There were no differences compared to controls in the overall body-weight gain that could be related to treatment. Similarly, there was no effect noted on food or water consumption in treated animals. The ophthalmic examination did not indicate any test-item related finding. No alterations in hematology or coagulation were observed, and no changes of toxicological relevance were observed in blood biochemistry parameters. No noteworthy changes were recorded in the urinalysis either. A slightly higher statistically significant increase in absolute (about 10%) and adjusted liver weight was recorded in males treated at 350 mg/kg/day with respect to the control group; however, this finding was not considered to be toxicologically relevant. Lastly, no histopathological changes related with treatment were seen in this study. Therefore, a NOAEL was established at 350 mg/kg bw/day, adjusted to 296 mg/kg bw/day, for systemic and local effects for both sexes. </t>
  </si>
  <si>
    <t>Unknown, 2018. Available from ECHA at https://echa.europa.eu/registration-dossier/-/registered-dossier/5368/7/6/2/?documentUUID=ecab3b4f-6c23-4b8d-a87d-40fb408458b9</t>
  </si>
  <si>
    <t>29463-06-7</t>
  </si>
  <si>
    <t>Ethanaminium, 2-hydroxy-N,N-bis(2-hydroxyethyl)-N-methyl-, methyl sulfate (salt)</t>
  </si>
  <si>
    <t>Tris(2-hydroxyethyl)methylammonium methyl sulphate; Tris(2-hydroxyethyl)methylammonium methylsulfate; Methyltriethanolammonium methosulfate; methyl sulfate;tris(2-hydroxyethyl)-methylazanium</t>
  </si>
  <si>
    <t>C8H21NO7S</t>
  </si>
  <si>
    <t>COS([O-])(=O)=O.C[N+](CCO)(CCO)CCO</t>
  </si>
  <si>
    <t xml:space="preserve">0, 0.096, 0.32, or 1.6% in the drinking water, equal to intakes of 0, 115.3, 406.4, or 2389.1 mg/kg bw/day for males and 0, 139.6, 495.5, or 2703.3 mg/kg bw/day for females. </t>
  </si>
  <si>
    <t xml:space="preserve">No mortality was observed throughout the study period and all animals gained weight throughout the study. However, weights and weight gains for high-dose males were slightly lower than control values and, at study termination, the difference in mean body weights for these two groups was 9%. Food consumption values for treated groups were comparable to control values or exhibited normal variability and there were no consistent differences considered to represent an effect of test material administration were evident. Mean weekly water consumption values for high-dose males were statistically significantly higher than mean control values at most intervals from Week 4 throughout study termination (Week 13). Values for high-dose females and for mid- and low-dose animals of both sexes were comparable to control values or exhibited normal variability. No effect of test material was evident in these groups. Ophthalmoscopic examinations at study termination revealed no ocular abnormalities considered to be related to test material administration. Hematology and clinical chemistry was unremarkable and demonstrated no effect of test material administration. At study termination, values for control and treated groups were considered comparable. Urinary pH values for the high-dose males and females were slightly but statistically significantly lower than values for control animals at study termination. The differences seen for high-dose animals are statistically significant. Other urinalysis values exhibited normal variability. No differences suggestive of an effect of the test material were apparent. The mean terminal kidney weight for the high-dose males was slightly higher than the control mean even though the mean terminal body weight for this group was slightly lower than the mean control weight. This resulted in a statistically significant elevation, relative to the control value, in the kidney/body weight ratio which is considered suggestive of an effect of test material administration. Similar differences were not evident for females. Other organ weight values for control and treated groups were generally comparable. The only statistically significant difference (elevated liver/brain weight ratio for high-dose females) was slight, and no dose-related trend was evident; this was considered unrelated to test material administration. Gross and microscopic postmortem observations were unremarkable. The few abnormalities which were seen occurred sporadically in treated and control animals with comparable incidence and severities and were not considered attributed to the test material. The NOEL was considered to be 0.32% in the drinking water, equal to 406.4 mg/kg bw/day in males and 495.5 mg/kg bw/day in females, based on significantly increased kidney weights and lower urinary pH values in both sexes at 1.6% in the drinking water. </t>
  </si>
  <si>
    <t>Unknown, 1991. Available from ECHA at https://echa.europa.eu/mt/registration-dossier/-/registered-dossier/18173/7/6/2</t>
  </si>
  <si>
    <t>25954-13-6</t>
  </si>
  <si>
    <t>Fosamine ammonium</t>
  </si>
  <si>
    <t>Krenite; Fosamine-ammonium; Ammonium ethyl carbamoylphosphonate; azanium;carbamoyl(ethoxy)phosphinate</t>
  </si>
  <si>
    <t>C3H11N2O4P</t>
  </si>
  <si>
    <t>[NH4+].CCOP([O-])(=O)C(N)=O</t>
  </si>
  <si>
    <t>Charles River CD Albino</t>
  </si>
  <si>
    <t xml:space="preserve"> 0, 200, 1,000, or 5,000/10,000 ppm, equal to 0, 10, 50, 250 or 500 mg/kg bw/day. In this study, 10 animals/sex/group were assigned to the main study (90-day feeding study). Another 6 animals/group/sex were assigned to the reproduction Phase (Phase II) of the study. The high-dose animals received 5,000 ppm from week 0 through week 8; from week 9 through week 32 (throughout the remainder of the feeding phase and throughout the reproduction phase), the dietary level was increased to 10,000 ppm.</t>
  </si>
  <si>
    <t xml:space="preserve">EPA 1995: The NOEL is 200 ppm. The LOEL is 1,000 ppm based on: (a) swollen deep proximal convoluted tubules of the kidney in males at 1000 ppm and above, and (b) on vacuolated and degeneratively affected deep proximal convoluted tubules of the kidney, epithelial hyperplasia of the urinary bladder and slight decreases in body weight, body weight gain and food consumption in males at 5000/10000 ppm. The biological meaning of the kidney effects is unknown. Although this study was accepted, it was considered incomplete because of (i) the lack of data on dietary analyses; (ii) lack of individual animal data for clinical signs, body weight, food consumption and organ weights; (iii) the small number of tissues microscopically examined; and (iv) the lack of adequate examination of the low- and mid-dose animals. EPA 2015: There were no mortalities or clinical signs in any group of either sex. However, individual animal data were not provided for clinical signs. There were slight, temporary decreases in body weight and food consumption (3-8%) in high-dose males at weeks 10, 11, and 12 as a result of the high-dose diets being increased from 5,000 to 10,000 ppm at week 9. However, by week 13, the body weight and food consumption of the high-dose rats was comparable to controls indicating that the high-dose male rats had adapted to the 10,000 ppm diets. There were no effects on body weight in the mid- and low-dose groups of both sexes. The temporary decreases in body weight and food consumption observed at the high-dose are considered non-adverse since only temporary to the increase in dosage. There were no treatment-related effects in any of the measured hematological or clinical chemistry parameters at 4, 8, and 13 weeks. All control and treated group individual values were within the normal range of values for male and female rats. There were no treatment-related effects in urinalysis or organ weight findings in male or female rats at 4, 8, and 13 weeks. Gross pathology of the kidney in the form of dilated kidney pelvis, kidney cyst, and/or enlarged kidney was observed in one male and female of the control group. One female of the low dose group also had a dilated kidney pelvis. Kidney histopathology (in various forms) was observed in a non-linear pattern with occurrence in 2 control males (none in control females), 0 in the low dose males or females, 5 mid-dose (3 males, 2 females), and 4 high-dose males (no females). The kidney histopathology also did not occur consistently between sexes or in a dose-response pattern. Two control males were observed with slight focal regenerative epithelium of the kidney. Slight swelling of the deep convoluted tubules was noted in the mid-dose males (3/5) and high-dose males (4/5). Focal epithelial hyperplasia was also observed in 2 high-dose males. In all cases, the kidney histopathology were only minimal to slight in severity. There were no treatment related changes in kidney weights, clinical chemistry or urinalysis to corroborate the kidney histopathology incidence. Therefore, based on: 1) the lack of severity of the kidney histopathology observed in a non-linear response across male groups; 2) the lack of response in kidney histopathology across the female dose groups; and 3) the lack of clinical chemistry, urinalysis, and kidney weight changes in either sex, the kidney histopathology is not considered adverse as these changes would not be expected to impact kidney function; 3) Two control males were observed with the same histopathological lesions. Adaptive hyperplasia is the first form of hyperplasia to appear. It can be seen both in untreated controls and dosed animals. The distinguishing features are that in treated groups it does not progress with dose or time, and the process is reversible. The 90-day NOAEL was considered to be 250/500 mg/kg bw/day. The 90-day LOAEL was not established since the kidney histopathology was not considered adverse. In Phase II of the study (one-generation reproduction), six males and six females from each of the groups on the three-month feeding phase were used to establish groups of P1 animals. These animals were kept on their respective control and treatment diets. The reproductive indices evaluated were as follows: fertility index, number of pregnancies divided by the number of matings; gestation index, number of litters born divided by the number of pregnancies observed; live-birth index, number of pups born alive divided by the number of pups born; lactation index, number of pups weaned divided by the number of pups nursed. None of parameters examined for the F1A or F1b were significantly impaired up to the 250/500 mg/kg/day dose. A second generation of reproduction parameters is not available nor is the offspring data as in current guideline reproduction studies. However, based on the summary information, there were no adverse treatment-related effects noted up to 10,000 ppm (250/500 mg/kg bw/day), the highest dose tested. </t>
  </si>
  <si>
    <t>Holsing and Busey, 1969</t>
  </si>
  <si>
    <t>Holsing, G.C.; Busey, W.M. (1969) Final Report: Three-month Oral: dietary Feeding with One-generation Reproduction Study--Rats: Project No. 201-234; HLO 362-69. (Unpublished study received Jan 13, 1975 under 352-376; prepared by TRW, Inc., submitted by E.I. du Pont de Nemours &amp; Co., Wilmington, Del.; CDL:110907-I). MRID 00075736. Available from EPA (1995). Reregistration Eligibility Decision (RED) Fosamine ammonium at https://archive.epa.gov/pesticides/reregistration/web/pdf/2355.pdf and EPA (2015) Fosamine Ammonium. Review of 3 new DERs and updating and writing executive summaries for three previously submitted studies at https://downloads.regulations.gov/EPA-HQ-OPP-2010-0215-0017/content.pdf</t>
  </si>
  <si>
    <t>1005-24-9</t>
  </si>
  <si>
    <t>1-Methylpyridin-1-ium-3-carboximidate--hydrogen chloride (1/1)</t>
  </si>
  <si>
    <t>3-Carbamyl-1-methylpyridinium chloride; 1-Methylnicotinamide chloride; Trigonellamide chloride; 3-carbamoyl-1-methylpyridin-1-ium chloride; 1-methylpyridin-1-ium-3-carboxamide;chloride</t>
  </si>
  <si>
    <t>C7H9ClN2O</t>
  </si>
  <si>
    <t>C[N+]1=CC=CC(=C1)C(=O)N.[Cl-]</t>
  </si>
  <si>
    <t>Wistar Han [Crl:WI (Han)]</t>
  </si>
  <si>
    <t>0, 125, 250, 500, or 1000 mg/kg bw/day. Six additional animals per sex were allocated to the control group and the high-dose group in order to assess the reversibility or progression of any test item-related changes after a 28-daytreatment-free recovery period.</t>
  </si>
  <si>
    <t>Urinalysis</t>
  </si>
  <si>
    <t xml:space="preserve">All animals survived the treatment period, and regular daily observations as well as weekly detailedobservations did not identify clinical signs attributable to treatment with 1-MNA. Body weights in thetest groups showed no statistically significant differences compared with the control group, and therewere no relevant differences in feed consumption. Functional observation battery evaluations and motor activity measurements as well as ophthalmoscopic examinations (week 13) revealed no effects related to administration of the test material. Haematology analyses (week 13) showed a statistically significantly lower eosinophil count in females administered 1,000 mg/kg bw/day compared with the control group. In the absence of changes in related parameters, this difference is not considered toxicologically relevant. Urine analyses (week 13) showed a statistically significantly lower pH value in males and females administered 500 mg/kg bw and females administered 1,000 mg/kg bw compared with the control groups. In the female 1,000 mg group, the difference was still significant after the 28-day recovery period, and also males showed a lower mean value. The adversity of this effect is unclear. Organ weight determinations at necropsy showed a statistically significantly higher absolute, but not relative (to body weight), adrenal gland weight in males. In the absence of histopathological changes in this organ, the difference is not considered toxicological relevant. Macroscopic examinations at necropsy revealed no gross pathological findings related to treatment with 1-MNA. An increase in the frequency of epithelial degeneration of the non-glandular stomach (males: 2, 2, 3 and 4 animals in the test groups; females: 0, 1, 1 and 2 animals in the test groups compared to 0 in the control group) was reported. After the 28-day recovery period, none of the animals administered 1,000 mg/kg bw showed this lesion, while it was identified in one control female. No changes were observed in the glandular stomach of the rodents. On request of EFSA the applicant provided historical control data, which showed that epithelial degeneration of the non-glandular stomach was a rare finding in control animals, even in studies with gavage administration. The Panel notes that one female in the recovery control group also showed this lesion, and the severity of this effect did not increase with dose. The frequency of occurrence increased with dose. The Panel considers that the observed effect at the site of contact may be related to treatment with the test material. However, forestomach effects in rat studies are not considered a relevant endpoint for humans since humans lack this organ. The human stomach does not have non-glandular (but only glandular) epithelium (e.g. Wester and Kroes, 1988; Proctor et al., 2007; Nolte et al., 2016). The human oesophagus, however, has non-glandular epithelium (Greaves, 2012), but its exposure to 1-MNA would be low in terms of duration and concentration and unlikely to cause adverse effects. Based on the findings in the urinalysis at 500 and 1000 mg/kg bw/day, the Panel selected 250 mg/kg bw at the no effect level. </t>
  </si>
  <si>
    <t>Ford, 2014</t>
  </si>
  <si>
    <t>Ford JA, 2014. A 91-day oral toxicity study of TRIA-662 in Rats with a 28-day recovery period. MPI Research Study Number: 1762-005; October 30, 2014. Available from EFSA Panel on Dietetic Products, Nutrition and Allergies (NDA), Turck, D., Bresson, J. L., Burlingame, B., Dean, T., Fairweather‐Tait, S., ... &amp; van Loveren, H. (2017). Safety of 1‐methylnicotinamide chloride (1‐MNA) as a novel food pursuant to Regulation (EC) No 258/97. EFSA Journal, 15(10), e05001. http://dx.doi.org/10.2903/j.efsa.2017.5001</t>
  </si>
  <si>
    <t>5945-33-5</t>
  </si>
  <si>
    <t>Phosphoric acid, P,P'-[(1-methylethylidene)di-4,1-phenylene] P,P,P',P'-tetraphenyl ester</t>
  </si>
  <si>
    <t>Bisphenol A bis(diphenyl phosphate); Fyrolflex BDP; bisphenol-a bis(diphenyl phosphate); BADP; [4-[2-(4-diphenoxyphosphoryloxyphenyl)propan-2-yl]phenyl] diphenyl phosphate</t>
  </si>
  <si>
    <t>C39H34O8P2</t>
  </si>
  <si>
    <t>CC(C)(C1=CC=C(OP(=O)(OC2=CC=CC=C2)OC2=CC=CC=C2)C=C1)C1=CC=C(OP(=O)(OC2=CC=CC=C2)OC2=CC=CC=C2)C=C1</t>
  </si>
  <si>
    <t xml:space="preserve">1N,2aY&amp;d(i)Y(Class III). Benzene product: 1N,2N,3N,4N,6N,7N,9N,10N,23N,29Y,33N,34N,35bY,36cY,41N,42N,43N,44N,45N,28N(Class II) </t>
  </si>
  <si>
    <t>No effect of treatment at the dose levels evaluated was seen from clinical examinations, body weights, ophthalmoscopic examinations, FOB evaluations, motor activity, clinical pathology (hematology, coagulation, serum chemistry, or urinalysis), macroscopic findings, organ weights, or microscopic evaluations. Likewise, no effects of treatment were evident on estrous cyclicity or sperm evaluations. There were several weekly intervals when food consumption in the 1000 mg/kg/day females was statistically higher than controls, but in the absence of an effect on body weight, this was not considered representative of an adverse effect of treatment or toxicologically meaningful. The NOAEL was 1,000 mg/kg/day, the highest dose level tested.</t>
  </si>
  <si>
    <t>Unknown, 2010. Available from ECHA at https://echa.europa.eu/en/registration-dossier/-/registered-dossier/5460/7/6/2/?documentUUID=54930725-4fef-4194-a1eb-f090756268f5</t>
  </si>
  <si>
    <t>64194-22-5</t>
  </si>
  <si>
    <t>2-Propenoic acid, 1,1'-(3-methyl-1,5-pentanediyl) ester</t>
  </si>
  <si>
    <t>3-Methyl-1,5-pentanediyl diacrylate; (3-methyl-5-prop-2-enoyloxypentyl) prop-2-enoate; 3-Methylpentane-1,5-diyl diacrylate</t>
  </si>
  <si>
    <t>CC(CCOC(=O)C=C)CCOC(=O)C=C</t>
  </si>
  <si>
    <t>1N,2N,3N,4N,6N,7N,9N,10N,23Y,24cY.Acid: 1N,2N,3N,4N,6N,7N,9N,10N,23Y,24N,25N,26aY,27N,28lY(Class III). Diol:1c(ii)Y(Class I)</t>
  </si>
  <si>
    <t>No unscheduled deaths occurred during the study. Ptyalism was the only test item-related clinical sign observed during the study; however, it was considered not to represent an adverse effect. No neurologic, autonomic or behavioral changes were observed in Week 12 during the FOB assessment phase. No test item-related effects were observed on body weight, body weight change or food consumption. No test item-related ophthalmological changes were observed. In clinical pathology, no changes that could be related to treatment were noted in treated animals. Liver weights were minimally increased in high dose males and females, as well as in low dose males and accentuated lobular pattern was observed at all dose levels, mainly in males. These differences correlated histologically with periportal vacuolation. In the absence of relevant clinical pathology differences between control and treated groups, and in absence of evidence of liver degeneration or necrosis, this change, which is frequently observed with a low severity in control rats, is considered non-adverse. In addition, white discoloration or thickening of the forestomach were observed in a few high dose rat, correlating with acanthosis. At microscopic examination, a dose-related higher incidence and severity of periportal vacuolation was present in the liver at all dose levels in males and from the dose of 75 mg/kg/day in females. Dose-related minimal to moderate acanthosis of the squamous portion of the stomach was observed in both sexes from the dose of 75 mg/kg/day. In two high dose males, it was accompanied by minimal erosion. These changes most probably reflect a mild irritant effect of the test item and were considered to be non adverse. Consequently, based on the absence of adverse effects, the NOAEL after the 13-week treatment period was established at 300 mg/kg bw/day in both sexes.</t>
  </si>
  <si>
    <t>Unknown, 2018. Available from ECHA at https://chem.echa.europa.eu/100.058.825/dossier-view/d24cb6e5-5618-451d-982d-fb20a26db831/cd51f771-4067-4fd5-ad01-38d05877adc5_f38d5915-d0a4-4464-9f99-cc9a8af1722e?searchText=3-Methyl-1,5-pentanediyl%20diacrylate</t>
  </si>
  <si>
    <t>126-71-6</t>
  </si>
  <si>
    <t>Triisobutyl phosphate</t>
  </si>
  <si>
    <t>Tri-isobutylphosphate; Isobutyl phosphate; tris(2-methylpropyl) phosphate</t>
  </si>
  <si>
    <t>CC(C)COP(=O)(OCC(C)C)OCC(C)C</t>
  </si>
  <si>
    <t>1N,2aY and 2d(i)</t>
  </si>
  <si>
    <t>0, 200, 1000, or 5000 ppm, equal to 0, 13.9, 68.4, or 346.1 mg/kg bw/day in males and 0, 16.8, 84.3, or 403.9 mg/kg bw/day in females</t>
  </si>
  <si>
    <t xml:space="preserve">No animal died and there were no substance-related symptoms. The opthalmoscopic examinations were without findings. Throughout the entire duration of the study, no changes in body weight were observed. The males of the highest dose group showed a significant decrease in neutrophil counts. The females were also observed to have lower neutrophil counts but the decrease was not significantly different from the controls. The male rats of the high dose group were found to have significantly increased mean corpuscular hemoglobin and those of the mid and high dosage groups had a significantly increased mean corpuscular hemoglobin concentration. As the latter parameters showed only very slight changes and there were no further findings, the author considered these changes to be of doubtful toxicological significance. A statisticaly significant increase in cholesterol in the male rats of the high dose group was considered to be probably treatment-related. No information was given as to the reversibility of the changes. Necropsy and histological examination yielded no treatment-related findings. The NOEL was 1000 ppm, equal to 68.4 mg/kg bw/day in males and 84.3 mg/kg bw/day in females. NICNAS: No mortality occured during the study. No clinical signs of toxicity were reported. Histology of organs (including bladder) was normal. Reported observed effects included significantly decreased neutrophil count in high-dose males, significantly increased mean corpuscular haemoglobin concentration in mid- and high-dose males, and statistically significant increase in cholesterol in high-dose males. A nonsignificant decrease in neutrophil count was observed in high-dose females. The reported no observed effect level (NOEL) was 403.9 mg/kg bw/day for females based on the absence of toxicologically relevant effects and 68.4 mg/kg bw/day for males, based on significantly decreased neutrophil count at the highest dose. ECHA: There were no clinical signs considered to be related to administration of the test material and there were no deaths in this study. There were no statistically significant differences in group mean body weights of treated animals when compared with controls at any time during the study; however, there was decreased food consumption by both sexes at the highest dose level during the first week of the study (approximately 90% of control mean values for both sexes) and in high level females only during week 13. Food consumption by all treated groups was comparable to or greater than that of controls at all other times of the study. The only alteration of hematologic parameters considered possibly related to treatment was a decrease in neutrophil counts in T-3 level males (neutrophil counts in T-3 level females were also decreased but were not statistically different from controls). Increased MCH in T-3 level males and MCHC in T-2 and T-3 level males were also statistically different from controls. Changes in parameters (other than neutrophils) were small in magnitude, and in the absence of any other corraborative findings, were of doubtful toxicologic significance. The only clinical chemistry alteration considered possibly related to treatment was a statistically significant increase of cholesterol (mean value was 131% of control mean) in T-3 level males. Other small but statistically significant changes included increased chloride in T-3 level females and increased BUN in T-2 level animals of both sexes. These latter changes were not considered related to treatment due to their small magnitude or lack of dose-relationship. There were no organ weight alterations, gross necropsy findings, or microsopic lesions observed at any concentration tested. Therefore, in the absence of toxicologically significant, adverse effects, the NOAEL was considered to be 5,000 ppm. </t>
  </si>
  <si>
    <t>Monsanto Agricultural Company, Environmental Health Laboratory. 90-Day study of triisobutyl phosphate (TIBP) administered in feed to albino rats. Report, Project No. ML-89-460 (1990). Available from Berufsgenossenschaft Rohstoffe und Chemische Industrie (BG RCI) 2000, Toxicological evaluation of triisobutyl phosphate (CAS No. 126-71-6) at https://www.bgrci.de/fileadmin/BGRCI/Downloads/DL_Praevention/Fachwissen/Gefahrstoffe/TOXIKOLOGISCHE_BEWERTUNGEN/Bewertungen/ToxBew112-E.pdf Also available from NICNAS (2019) Phosphoric acid, tris(2-methylpropyl) ester: Human health tier II assessment at https://www.industrialchemicals.gov.au/sites/default/files/Phosphoric%20acid%2C%20tris%282-methylpropyl%29%20ester_Human%20health%20tier%20II%20assessment.pdf and ECHA at https://echa.europa.eu/registration-dossier/-/registered-dossier/14576/7/6/2</t>
  </si>
  <si>
    <t>80-46-6</t>
  </si>
  <si>
    <t>4-(2-Methylbutan-2-yl)phenol</t>
  </si>
  <si>
    <t>CCC(C)(C)C1=CC=C(C=C1)O</t>
  </si>
  <si>
    <t>Sprague-Dawley [Crl: CD(SD)]</t>
  </si>
  <si>
    <t>0, 50, 200, or 600 mg/kg bw/day daily</t>
  </si>
  <si>
    <t xml:space="preserve">There were no test article-related mortalities, adverse clinical findings, or ophthalmologic findings. No test article-related effects were noted in the FOB or motor activity evaluations. Male body weight at 600 mg/kg/day was lower for the entire treatment period and females at this level were affected during Weeks 11 to 13. Food consumption was only transiently lower at this level during Week 1. There were no test article-related effects noted among thyroid assays (T4, T3, and TSH) or in bone marrow parameters. No test article-related effects were noted in estrous cycling or sperm evaluations. Minor test article-related clinical pathology changes in males and/or females at 600 mg/kg/day included: minimal prolongations in prothrombin time at termination; mild reductions in glucose on Days 7 and 45; mild decreases in albumin at all intervals; and moderate increases in urine volume with a corresponding decrease in specific gravity. These changes were not considered adverse as they were not biologically relevant based on their sporadic nature, small magnitude and lack of correlative findings. Test article-related organ weight changes were limited to decreased thymus weights in males at 200 and 600 mg/kg/day; however, these findings were not considered adverse as there were no microscopic correlates for these weight changes. Test article-related macroscopic findings were limited to the nonglandular stomach and included swelling/thickening, nodule, and red to tan foci. These observations correlated with epithelial hyperplasia of the nonglandular stomach in males at ≥ 50 mg/kg/day and females at ≥ 200 mg/kg/day. This finding was associated with erosion/ulceration of the nonglandular stomach, and mucosal hypertrophy of the glandular stomach at 600 mg/kg/day. The findings at 600 mg/kg/day were considered adverse; therefore, the NOAEL was considered to be 200 mg/kg/day.  NICNAS: There was no chemical treatment related mortality, adverse clinical findings, or ophthalmologic findings. Male body weight at 600 mg/kg/day group was lower for the entire treatment period and females at this dose were affected during weeks 11 to 13. Food consumption was only transiently lower at this dose level during week 1. No test chemical related effects were noted in the functional observational battery (FOB) or motor activity evaluations. Minor clinical pathology changes in males and/or females at 600 mg/kg/day groups included: minimal prolongations in prothrombin time at termination; slight reductions in glucose on days 7 and 45; slight decreases in albumin at all intervals; and moderate increases in urine volume with a corresponding decrease in specific gravity. These changes were not considered adverse as they were not biologically relevant based on their sporadic nature, small magnitude and lack of correlative findings. In male rats, dosed at 200 and 600 mg/kg bw/day, decreased thymus weights were noted but there were no microscopic correlates for these weight changes. There were no effects on indirect tests (red cell mass, cholesterol) or direct tests of thyroid function (T3, T4 or TSH levels) or histopathology to indicate any effect on the thyroid. Test substance treatment related macroscopic findings were limited to the nonglandular stomach and included swelling/thickening, nodule, and red to tan foci. These observations correlated with epithelial hyperplasia of the nonglandular stomach in males at ≥50 mg/kg/day and in females at ≥200 mg/kg bw/day. The hyperplasia of the nonglandular stomach was characterized by the thickening of the epithelium with hyperkeratosis and was associated with minimal to mild nonglandular erosion/ulceration within the limiting ridge in a male and female dosed at 600 mg/kg/day.  Mucosal hypertrophy of the glandular stomach was noted in males and females at 600 mg/kg bw/day. Parietal cells within the adjacent glandular mucosa were minimally enlarged in 2 males and one female at 600 mg/kg bw/day. These findings at 600 mg/kg bw/day were considered adverse effects. All other microscopic observations were considered to be incidental. There was no evidence of neurotoxicity or reproductive effects in any of the parameters examined. A NOAEL of 200 mg/kg/day was determined based on progressively lower body weight among males throughout the study and the adverse microscopic findings in the stomach in both sexes at 600 mg/kg/day. </t>
  </si>
  <si>
    <t xml:space="preserve">Unknown, 2012. Available from ECHA at https://chem.echa.europa.eu/100.001.165/dossier-view/e3275e3e-e58c-478f-ad5b-60238615719f/12b0c7ab-789f-44a7-a59f-a17ef55b1021_203bfe9d-2590-4efa-982c-a80c5c6a6d72?searchText=80-46-6 and NICNAS (2021) Phenol, 4-(1,1-dimethylpropyl)- (4-tertpentylphenol) Evaluation statement at https://cdnservices.industrialchemicals.gov.au/statements/EVA00020%20-%20Evaluation%20Statement%20-%2014%20September%202021.pdf </t>
  </si>
  <si>
    <t>88122-99-0</t>
  </si>
  <si>
    <t>Ethylhexyl triazone</t>
  </si>
  <si>
    <t>Octyl triazone; Uvinul T 150; Tris(2-ethylhexyl) 4,4',4''-((1,3,5-triazine-2,4,6-triyl)tris(azanediyl))tribenzoate; 2-ethylhexyl 4-[[4,6-bis[4-(2-ethylhexoxycarbonyl)anilino]-1,3,5-triazin-2-yl]amino]benzoate</t>
  </si>
  <si>
    <t>C48H66N6O6</t>
  </si>
  <si>
    <t>CCCCC(CC)COC(=O)C1=CC=C(C=C1)NC2=NC(=NC(=N2)NC3=CC=C(C=C3)C(=O)OCC(CC)CCCC)NC4=CC=C(C=C4)C(=O)OCC(CC)CCCC</t>
  </si>
  <si>
    <t>1N,2N,3N,4N,6N,7N,9N,10Y,11Y. Heteroaromatic product: 13N,15N,16N,17Y,19N,20eY(Class IV). Alcohol: 1N,2N,3N,4N,6N,7N,9N,10N,23Y,24a(i)Y(Class III)</t>
  </si>
  <si>
    <t>0 or 1,000 mg/kg bw/day</t>
  </si>
  <si>
    <t xml:space="preserve">No premature mortalities occurred. Clinically, laboratory-diagnostically, and pathomorphologically, no substance-related pathological changes could be observed. Slight variations in the hematological and clinico-chemical parameters corresponded to the range of biological variation in the species. Effects in organs only included liver-weight increases without histological correlates among treated female animals, which could not be interpreted as being substance-related. The NOEL was considered to be 1,000 mg/kg bw/day. </t>
  </si>
  <si>
    <t>Unknown, 2010. Available from ECHA at https://chem.echa.europa.eu/100.100.393/dossier-view/41f3d070-3aa9-4f62-b4cf-c4424934ca50/789ef312-724f-474a-8d4c-56780602c7a5_eb474adf-a6e3-40bd-b1ff-e6f13fd07ccb?searchText=88122-99-0</t>
  </si>
  <si>
    <t>10042-59-8</t>
  </si>
  <si>
    <t>2-Propyl-1-heptanol</t>
  </si>
  <si>
    <t>2-Propylheptan-1-ol; 2-Propylheptanol; 1-Heptanol, 2-propyl-</t>
  </si>
  <si>
    <t>CCCCCC(CO)CCC</t>
  </si>
  <si>
    <t xml:space="preserve">At the highest dose level, the following effects were noted: slight salivation in all males and females within one hour after administration, urine-smeared anogenital region in 4 males and 6 females 3 - 4 hours after administration, impairment of food consumption in males and females, subsequent impairment of body weight in males, resulting in reduced values of 13 % (compared to control group 0) or 14% (compared to control group 1) on day 91, impairment of body weight change in males, resulting in reduced values of 22 % (compared to control group 0) or 25% (compared to control group 1) on day 91, decrease in platelets, globulins and cholesterol in both sexes and in triglycerides in males (only), an increase in albumin, cyanide-insensitive palmitoyl-CoA-oxidation in the serum of both sexes, a decrease in urinary specific gravity in the females, an increase in urinary volume and transitional epithelial cells in the females (only) and an increase in squamous epithelial cells in the urine of both sexes. There was also decreased mean terminal body weight in male rats (when compared with control groups 0 or 1) and in female rats (when compared with control group 1). Increased mean absolute and relative liver weights in male and female rats (when compared with either control group) were also noted at the highest dose level accompanied by diffuse hypertrophy of the liver cells in male and female rats and loss of fatty infiltration of the liver cells in male rats. Diffuse hypertrophy of the follicular cells of the thyroid glands in seven male rats and vacuolation of basophilic (thyrotropic) cells in the glandular part of the pituitary gland of three male rats were also noted at 600 mg/kg bw/day. At the mid dose level, increased mean relative liver weight in female rats (when compared with either control group) and diffuse hypertrophy of the liver cells in one female rat were the only findings. No test item-related effects were noted at the lowest dose of 30 mg/kg bw/day. The NOAEL under the conditions of this study was 150 mg/kg body weigh/day in males and 30 mg/kg body weight in females. However, due to the fact that the effects in the liver are related to peroxisomal proliferation which is not a relevant effect for humans, a NOAEL and LOAEL disregarding these effects was determined. That NOAEL was considered to be 150 mg/kg bw/day for both sexes. </t>
  </si>
  <si>
    <t>111991-09-4</t>
  </si>
  <si>
    <t>Nicosulfuron</t>
  </si>
  <si>
    <t>Milagro; Motivell; Accent; 2-[(4,6-dimethoxypyrimidin-2-yl)carbamoylsulfamoyl]-N,N-dimethylpyridine-3-carboxamide</t>
  </si>
  <si>
    <t>C15H18N6O6S</t>
  </si>
  <si>
    <t>CN(C)C(=O)C1=C(N=CC=C1)S(=O)(=O)NC(=O)NC2=NC(=CC(=N2)OC)OC</t>
  </si>
  <si>
    <t>0, 250, 5000, or 20,000 ppm, corresponding to 0, 6.25, 125, or 500 mg/kg bw/day</t>
  </si>
  <si>
    <t xml:space="preserve">The only effects reported were a non-statistically significant decrease in body weight gains in males at 20,000 ppm; a statistically significant increase in relative liver and kidney weights in males at 20,000 ppm; and a decrease in body weight gains in all treated female groups (28-40% decrease from controls). However, the decreased body weight gain in females was considered not to be dose dependent, and there were no statistically significant effects on body weight. The NOAEL was considered to be 5,000 ppm, equal to 125 mg/kg bw/day. The LOAEL was listed as 20,000 ppm, equal to 500 mg/kg bw/day, based on the statistically significant increase in the relative liver and kidney weights of males. </t>
  </si>
  <si>
    <t>Cook, 1989</t>
  </si>
  <si>
    <t>Cook, J. (1989) Chronic Toxicity Study with IN V9360-27: One-year Feeding Study in Dogs: Med. Res. Project No. 8430-001; Report No. 390-89. Unpublished study prepared by E.I. du Pont de Nemours and Co., Inc., Haskell Laboratory for Toxicology and Industrial Medicine. 453 p. MRID 41360102. Available from EPA (2005). Nicosulfuron Hazard Charactrization Assessment for the Reregistration Eligibility Decision Document (RED) at https://downloads.regulations.gov/EPA-HQ-OPP-2004-0308-0006/content.pdf</t>
  </si>
  <si>
    <t>3290-92-4</t>
  </si>
  <si>
    <t>Trimethylolpropane trimethacrylate</t>
  </si>
  <si>
    <t>Acryester TMP; Chemlink 30; PTMA; 2,2-bis(2-methylprop-2-enoyloxymethyl)butyl 2-methylprop-2-enoate</t>
  </si>
  <si>
    <t>C18H26O6</t>
  </si>
  <si>
    <t>CCC(COC(=O)C(C)=C)(COC(=O)C(C)=C)COC(=O)C(C)=C</t>
  </si>
  <si>
    <t>1N,2N,3N,4N,6N,7N,9N,10N,23Y,24N,25N,26aY,27N,28l(iii)Y. Triol: 1N,2N,3N,4N,6N,7N,9N,10N,23Y,24N,25N,26Y,27N,28N(Class II). Methacrylic acid: 1N,2N,3N,4N,6N,7N,9N,10N,23Y,24N,25N,26aY,27N,28l(iii)Y(Class III)</t>
  </si>
  <si>
    <t>0, 100, 300, or 1,000 mg/kg bw/day for 92-93 days</t>
  </si>
  <si>
    <t xml:space="preserve">The administration of the test item to the test animals resulted in no test item-related deaths, no relevant findings during daily observations, weekly observations or functional observational battery, no differences of toxicological relevance in the fore- and hind limb grip strength values, no test item-related differences in the ophthalmoscopy, no test item-related effects on hematology, clinical biochemistry or urine parameters. The duration and pattern of the estrus cycles of the test item-treated females were similar to those of the control females. However, at 1,000 mg/kg bw/day, males showed lower mean body weights and elevated food consumption values which were considered to be test item related. The mean locomotor activity was also low in males at 1,000 mg/kg bw/day. Although the mean body weights of the females were unaffected, there was a clear increase in the absolute and relative food consumption. Differences noted in the liver and kidney weights of males and females treated with 1,000 mg/kg bw/day were considered to be test item related. There were no other differences of toxicological relevance noted in the rats treated with 300 mg/kg bw/day or 100 mg/kg bw/day. The epithelial hyperplasia/hyperkeratosis and erosion/ulcer(s) of the non-glandular gastric mucosa was indicative of direct contact irritancy on the non-glandular mucosa (forestomach). At 1,000 mg/kg bw/day, males were more affected than females, while at 300 mg/kg bw/day, the finding was only present in one of 10 females. Owing to their random distribution among treated groups, the occasional erosion/ulcer(s) of the glandular mucosa was not considered to be related to the test item as such finding is occasionally seen in control animals. The centrilobular hepatocellular hypertrophy in females at 1,000 mg/kg bw/day was the histological correlate of the increased liver weights recorded at necropsy. These findings were suggestive of an adaptive response to mixed function oxidase induction. The decreased prostate/coagulating gland weights recorded at necropsy at 1,000 mg/kg bw/day were correlated histologically with decreased secretory content. In the absence of test-item related effects in other male reproductive organs, the pathogenesis of this finding is unknown. In the spleen, the extramedullary hematopoiesis was slightly lower at 1,000 mg/kg bw/day in males and females. The pathogenesis of this finding is also unknown. Lastly, the evaluation of sperm motility showed that the number of motile (progressive) sperm was lower in males treated with 1,000 mg/kg bw/day when compared with controls and this was considered a test item related change. Given the adverse effects noted at the top dose level, the NOAEL was considered to be 300 mg/kg bw/day for both sexes. </t>
  </si>
  <si>
    <t>Unknown, 2015. Available from ECHA at https://echa.europa.eu/registration-dossier/-/registered-dossier/13937/7/6/2</t>
  </si>
  <si>
    <t>97-88-1</t>
  </si>
  <si>
    <t>Butyl methacrylate</t>
  </si>
  <si>
    <t>N-Butyl methacrylate; Butylmethacrylate; butyl 2-methylprop-2-enoate</t>
  </si>
  <si>
    <t>CCCCOC(=O)C(C)=C</t>
  </si>
  <si>
    <t>0, 60, 120, or 360 mg/kg bw/day for 90 days, followed by a 28 day recovery period for controls and high dose rats</t>
  </si>
  <si>
    <t xml:space="preserve">At 360 mg/kg bw/day, body weight change significantly decreased in male animals from day 77 onwards (-12.1% on days 84 and 91). Prothrombin time was significantly prolonged (+10% males; +12% females) and inorganic phosphate (+14% males; +30% females), total bilirubin levels (+17% in males), glucose levels (+13% in females) as well as urea levels (+36% males; 21% females) significantly increased. Calcium (-3% in males and females), globulin levels (-4% in females) and triglyceride levels (-24% in males and females) were significantly decreased. Absolute kidney weight (+11% in females), relative kidney weight (+13% males and females) and liver weight (+9% males; +11% females) significantly increased. Multifocal degeneration/regeneration of olfactory epithelium was observed in males (5 out of 10) and females (7 out of 10). After the recovery period, phosphate levels (+7% in males) and urea concentrations (+22% in females) were significantly increased. At 120 mg/kg bw/day, multifocal degeneration/regeneration of olfactory epithelium was observed in males (4 out of 10) and females (2 out of 10). At 60 mg/kg bw/day, no substance-related adverse findings were observed. Multifocal degenerative and regenerative olfactory epithelium of the nasal cavity was observed in high dose (360 mg/kg bw/day) and mid dose (120 mg/kg bw/day) (4 out of 10 males and 2 out of 10 females). At 60 mg/kg bw/day, no substance-related adverse findings in the olfactory tissues were observed. Considering the short half-life of n-BMA in blood (99.7 % removed in first pass by the liver), it is unlikely that these effects were of systemic origin but were rather local effects as a consequence of the dosing technique. This substance-related effect was completely reversible, as no animal of the recovery group showed any finding in the nose after 28 days after cessation of exposure. In conclusion, the oral administration of n-butyl methacrylate revealed toxicologically relevant signs of systemic toxicity at the high dose level of 360 mg/kg bw/day, limited to effects on the liver activity (increased liver weight, prolonged prothrombin time, lower serum globulin and triglyceride levels in males and/or females) and kidneys weight (increased absolute weight in females). The NOAEL for these effects was 120 mg/kg bw/day in both males and females. NICNAS: A NOAEL of 120 mg/kg bw/day was reported based on decreased (by 12%) body weight, increased (by 11%) prothrombin time, and increased liver and kidney weights at 360 mg/kg bw/day. </t>
  </si>
  <si>
    <t xml:space="preserve">BASF, 2009. Available from ECHA at https://echa.europa.eu/da/registration-dossier/-/registered-dossier/15151/7/6/2 Also available from NICNAS (2014) Butyl and isobutyl methacrylate: Human health tier II assessment at https://cdnservices.industrialchemicals.gov.au/statements/IMAP_1155%20-%20IMAP%20Assessment%20-%2004%20July%202014.pdf </t>
  </si>
  <si>
    <t>136-45-8</t>
  </si>
  <si>
    <t>Dipropyl 2,5-pyridinedicarboxylate</t>
  </si>
  <si>
    <t>Dipropyl isocinchomeronate; Dipropyl pyridine-2,5-dicarboxylate</t>
  </si>
  <si>
    <t>C13H17NO4</t>
  </si>
  <si>
    <t>CCCOC(=O)C1=CN=C(C=C1)C(=O)OCCC</t>
  </si>
  <si>
    <t>1N,2N,3N,4N,6N,7N,9N,10Y,11Y. Alcohols: 1aY(Class I). Heteroaromatic fragment:13N,15N,16N,17Y,19N,20a(ii)Y,21N,22Y(Class III)</t>
  </si>
  <si>
    <t>0, 65, 250, or 1,000 mg/kg bw/day</t>
  </si>
  <si>
    <t xml:space="preserve">The NOAEL was considered to be 65 mg/kg bw/day and the LOAEL was 250 mg/kg bw/day based on decreases in the absolute and relative kidney weights in males and females. At the highest dose level, the test compound produced increases in the incidence of liver and renal cell tumors. Body weights, food consumption, and food efficiency were significantly decreased in males and females at this dose, too. </t>
  </si>
  <si>
    <t>Blair, 1991, 1993</t>
  </si>
  <si>
    <t xml:space="preserve">Blair, M. (1991) 24 Month Dietary Chronic Toxicity and Oncogenicity Study in the Rat: Lab Project Number: 551-005. Unpublished study prepared by International Research and Development Corp. 2319 p. MRID 42093902. and Blair, M. (1993) 24 Month Dietary Chronic Toxicity and Oncogenicity Study in the Rat: Supplement to the Final Report: MGK Repellant 326: Lab Proj. No. 551-005. Unpublished study prepared by International Research and Development Corp. 32 p. MRID 42973501 Available from EPA (2004) Reregistration Eligibility Decision (RED) - Di-n-propyl isocinchomeronate (MGK Repellent 326) at https://downloads.regulations.gov/EPA-HQ-OPP-2003-0353-0002/content.pdf and EPA (2015) Memorandum Dipropyl-isocinchomeronate (Di-N-propyl isocinchomeronate): Scoping and Preliminary Risk Assessment for Registration Review at https://www.regulations.gov/document/EPA-HQ-OPP-2014-0578-0005. </t>
  </si>
  <si>
    <t>25584-83-2</t>
  </si>
  <si>
    <t>Hydroxypropyl acrylate</t>
  </si>
  <si>
    <t>2-Hydroxypropyl acrylate; 2-hydroxypropyl prop-2-enoate; Propylene glycol monoacrylate; 1,2-Propanediol, 1-acrylate</t>
  </si>
  <si>
    <t>CC(COC(=O)C=C)O</t>
  </si>
  <si>
    <t>1N,2N,3N,4N,6N,7N,9N,10N,23Y,24cY.Acrylic acid:25N,26Y,27N,28lY(Class III). Diol: 1c(ii)Y(Class I)</t>
  </si>
  <si>
    <t xml:space="preserve">All animals survived to the scheduled necropsy. There were no test substance-related clinical observations or effects on body weight, hematology, coagulation, or urinalysis. There were no test substance-related ophthalmic, macroscopic, microscopic findings, or effects on ovarian follicle counts, thyroid hormones (T3, T4 or TSH levels), sperm morphology or differential counts. Test substance-related higher food consumption was noted in the 100 mg/kg/day group males and females (Days 1–90), and in the 30 mg/kg/day group males (Days 29–90), compared to the control group. Test substance-related higher cholesterol and potassium, and lower mean chloride levels were noted in the 100 mg/kg/day group males on Week 13, compared to the control group. Test substance-related higher mean organ weights were noted in the liver and thyroid/parathyroid gland of the 100 mg/kg/day group males. Higher mean kidney weights were present in the 100 mg/kg/day group males, and lower mean thymus weights were seen in the &gt;10 mg/kg/day group females, but relationship of these to the test substance was considered uncertain. Based on the results of this study, oral administration of the test substance to Wistar Han rats at the tested dosage levels was well tolerated; therefore, the NOAEL was considered to be 100 mg/kg/day. Note: Male and female Wistar rats were used. Dose levels were 0, 15, 50, or 150 mg/kg bw/day. F0 males were dosed for 126 days, i.e., 10 weeks prior to mating, during mating (2 weeks), and 6 weeks post-mating. F0 females were dosed for 126 days, i.e., two weeks prior to mating, during mating (2 weeks), and then during gestation and lactation (6 weeks). F1 animals (Cohort 1A and 1B) were dosed for 63-70 days, i.e., from post-weaning until approximately 12-13 weeks of age. F1 animals (Cohort 3) were dosed for 35-42 days, i.e., from post-weaning until approximately 8-9 weeks of age. The NOAEL for general, systemic toxicity is 50 mg/kg bw/day for the F0 parental as well as F1 adolescent animals, based on changed clinical-pathological parameters, which were observed at the LOAEL of 150 mg/kg bw/d. The NOEL for this study is below 15 mg/kg bw/day, based on clinical and pathological evidence of distinct local toxicity in the upper digestive tract, at all tested dose levels. These local effects were definitely dose-limiting. The NOAEL for fertility and reproductive performance for the F0 parental rats is 150 mg/kg bw/day, the highest dose tested. The NOAEL for developmental toxicity in the F1 progeny is 150 mg/kg bw/d, the highest dose tested. The NOAEL for developmental immunotoxicity for the F1 progeny is 150 mg/kg bw/d, the highest dose tested. </t>
  </si>
  <si>
    <t>Unknown, 2018. Available from ECFA at https://echa.europa.eu/mt/registration-dossier/-/registered-dossier/13647/7/6/2</t>
  </si>
  <si>
    <t>479500-35-1</t>
  </si>
  <si>
    <t>1‑Butyl‑1‑Methylpyrrolidinium Chloride</t>
  </si>
  <si>
    <t>1-butyl-1-methylpyrrolidin-1-ium chloride; 1-butyl-1-methylpyrrolidin-1-ium;chloride; Bmpy-Cl</t>
  </si>
  <si>
    <t>C9H20ClN</t>
  </si>
  <si>
    <t>CCCC[N+]1(CCCC1)C.[Cl-]</t>
  </si>
  <si>
    <t>Male mice were exposed to 0, 1, 3, or 10 mg/mL, and females were exposed to 0, 1, 3, or 6 mg/mL in drinking water, resulting in estimated average doses of 0, 123, 364, or 942 mg/kg bw/day for males, respectively, and estimated average doses of 0, 130, 403, or 696 mg/kg bw/day for females, respectively</t>
  </si>
  <si>
    <t xml:space="preserve">All mice survived to the end of the 3-month exposure period, and no exposure related clinical observations were noted. Only male mice exposed to 10 mg/mL had a significantly decreased terminal mean body weight compared to the control group; this finding was interpreted as lower weight gain throughout the study. At the end of the study, the mean body weight of male mice exposed to 10 mg/mL was 84% of the control group. The terminal mean body weight of female mice exposed to 6 mg/mL was 94% of the control group. Water consumption by male and female mice exposed to Bmpy-Cl at the highest exposure concentrations of 10 mg/mL and 6 mg/mL, respectively, was lower than that of the control groups. Mean water consumption ranged from 61% to 81% of the control group for males and from 81% to 97% of the control group for females. Absolute organ weights were not significantly altered in males or females exposed to Bmpy-Cl; however, there were several significantly increased relative organ weights, primarily in animals exposed at the highest concentrations. Males exposed to 10 mg/mL had significantly increased relative right kidney, lung, right testis, and thymus weights compared to control animals. Because male mice exposed to 10 mg/mL also had significantly decreased terminal mean body weight, these changes were considered secondary effects of decreased body weight and/or water consumption. Males exposed to 10 mg/mL Bmpy-Cl also had significantly increased relative liver weights. This significant increase in relative liver weights was additionally observed in male mice exposed to 1 or 3 mg/mL Bmpy-Cl, despite their terminal mean body weights remaining similar to those of the control group. In females, the only significant difference observed was in relative right kidney weights, which increased in the 6 mg/mL group compared to the control group. At the end of the 3-month exposure period, there were positive trends and significant but minimal (&lt;3%) increases in the male mice hematocrit and erythrocyte count in the 3 mg/mL and/or 10 mg/mL groups compared to the control group. While these changes may represent mild hemoconcentration due to lower water consumption, they were small in magnitude and might have resulted from biological variability. Estrous cycle length and number of cycles were not affected by Bmpy-Cl exposure. The 1 mg/mL group displayed a greater percentage of time spent in estrus, and the continuous-time Markov model comparison of estrus stage length attained significance and was increased by 0.6 days. Inspection of the daily cyclicity observations revealed five control mice that displayed apparently longer cycles, resulting in fewer observations of estrus and metestrus. Although this response is common in control mice, five is a higher frequency than typically observed in a group size of 10; a frequency of two or three is more common, as observed in the 3 and 6 mg/mL groups. In contrast, all mice in the 1 mg/mL group displayed prototypical cycling. Given this finding, the apparent response in the 1 mg/mL group is considered spurious and not the result of Bmpy-Cl exposure. Limited histopathological changes were observed in male and female mice exposed to Bmpy-Cl. In the kidney, a significant increase in the incidence of renal tubule cytoplasmic alteration was found in males exposed to 10 mg/mL compared to the control group. In the adrenal gland of female mice, significant increases in the incidences of adrenal cortex persistent X-zone were found in the 3 and 6 mg/mL groups compared to the control group. The NOEL was considered to be 3 mg/mL for males and 1 mg/mL for females. </t>
  </si>
  <si>
    <t>National Toxicology Program. (2022). NTP Technical Report on the Toxicity Studies of Select Ionic Liquids (1-Ethyl-3-Methylimidazolium Chloride, 1-Butyl-3-Methylimidazolium Chloride, 1-Butyl-1-Methylpyrrolidinium Chloride, and N-Butylpyridinium Chloride) Administered in Drinking Water to Sprague Dawley (Hsd: Sprague Dawley® SD®) Rats and B6C3F1/N Mice. Available online from NTP at https://ntp.niehs.nih.gov/publications/reports/tox/100s/tox103/</t>
  </si>
  <si>
    <t>1124-64-7</t>
  </si>
  <si>
    <t>N‑Butylpyridinium Chloride</t>
  </si>
  <si>
    <t>C9H14ClN</t>
  </si>
  <si>
    <t>CCCC[N+]1=CC=CC=C1.[Cl-]</t>
  </si>
  <si>
    <t>0, 1, 3, or 6 mg/mL in drinking water, resulting in estimated average doses of 0, 118, 310, or 483 mg/kg bw/day, respectively, for males and 0, 125, 331, or 518 mg/kg/day, respectively, for females</t>
  </si>
  <si>
    <t xml:space="preserve">All mice survived to the end of the 3-month exposure period, and no exposure-related clinical observations were noted. Decreases in terminal mean body weights, interpreted as lower weight gain over the course of the study, were noted for male and female mice. Terminal mean body weights were 98%, 94%, and 72% of control males for the 1, 3, and 6 mg/mL groups, respectively. Females in the same exposed groups had terminal mean body weights that were 95%, 91%, and 83%, respectively, of the control group. These changes were significant in the 3 mg/mL NBuPy-Cl exposed females and the 6 mg/mL NBuPy-Cl-exposed males and females. In general, water consumption decreased in an exposure concentration-dependent manner for both male and female mice exposed to NBuPy-Cl. In the highest exposed groups (6 mg/mL), water consumption by male mice ranged from 49% to 65% of control males, and water consumption by female mice ranged from 46% to 63% of control females. Various significant organ weight changes were observed for both male and female mice exposed to NBuPy-Cl. Male mice exposed to 6 mg/mL had a significantly decreased terminal mean body weight compared to the control group, accompanied by significantly decreased absolute right kidney, liver, lung, and thymus weights and significantly increased relative right kidney, liver, and right testis weights. Female mice exposed to 6 mg/mL had a significantly decreased terminal mean body weight compared to the control group, accompanied by significantly decreased absolute lung weights and significantly increased relative heart, right kidney, and liver weights. Female mice exposed to 3 mg/mL also had a significantly decreased terminal mean body weight and significantly increased relative heart and right kidney weights. All these organ weight changes were considered secondary effects of decreased body weight and/or water consumption. In contrast, male mice exposed to 3 mg/mL did not have a significantly decreased terminal mean body weight but did have significantly increased relative right kidney and liver weights compared to the control group. At the end of the 3-month exposure period, neutrophil counts in male mice exposed to 3 or 6 mg/mL were significantly decreased relative to the control group. Given that these changes were small in magnitude and not observed in the rats or female mice, the toxicological significance of the decreased neutrophil counts in the male mice is unknown. No hematological effects were observed in female mice. Estrous cycle length, number of cycles, and percentage of time spent in each respective stage of estrous were not affected by NBuPy-Cl exposure. Assessment of the lengths of diestrus, proestrus, and estrus using the continuous-time Markov model did not reveal any NBuPy-Cl related differences in modeled stage lengths. Limited histopathological changes were observed in male and female mice exposed to NBuPy-Cl. Significant increases in the incidences of chronic progressive nephropathy and renal tubule cytoplasmic alteration were observed in the kidneys of male mice exposed to 6 mg/mL compared to the control group. There was also a positive trend in the incidence of chronic progressive nephropathy in female mice. In the adrenal gland of female mice, there was a significant increase in the incidence of adrenal cortex persistent X-zone at 6 mg/mL compared to the control group. The NOEL was considered to be 3 mg/mL for males and 1 mg/mL for females. </t>
  </si>
  <si>
    <t>108-74-7</t>
  </si>
  <si>
    <t>1,3,5-Trimethyl-1,3,5-triazacyclohexane</t>
  </si>
  <si>
    <t>1,3,5-Trimethyl-1,3,5-triazinane; 1,3,5-Trimethylhexahydro-1,3,5-triazine; 1,3,5-Triazine, hexahydro-1,3,5-trimethyl-; Hexahydro-1,3,5-trimethyl-1,3,5-triazine</t>
  </si>
  <si>
    <t>C6H15N3</t>
  </si>
  <si>
    <t>CN1CN(C)CN(C)C1</t>
  </si>
  <si>
    <t xml:space="preserve">0, 10, 30, or 100 mg/kg bw/day. F0 females: 16-18 weeks; F0 males: 17-18 weeks; F1 cohort 1A: 10 weeks; F1 cohort 1B: 11 weeks; F1 cohort 1C: 4 weeks; F1 cohort 2A: 8 weeks; F1 cohort 2B: not dosed. </t>
  </si>
  <si>
    <t>P0 systemic toxicity NOAEL: 30 mg/kg bw/day and reproductive toxicity NOAEL: 100 mg/kg bw/day. F1 systemic NOAEL: 30 mg/kg bw/day and F1 reproductive/developmental and developmental neurotoxicity NOAEL: 100 mg/kg bw/day. ECHA: the systemic NOAEL of 30 mg/kg bw/day in P0 and F1 are based on lesions in the glandular stomach at 100 mg/kg bw/day. Effects in P0: Treatment resulted in adverse macroscopic and microscopic alterations in the stomach of both sexes at 30 and 100 mg/kg/day and non-adverse microscopic findings in the adrenal glands of males at 100 mg/kg/day. The stomach findings consisted of a combination of inflammatory and degenerative findings in the glandular stomach in the F0-animals at 30 and 100 mg/kg/day, consisting of an increased incidence and/or severity of lymphogranulocytic infiltrate, hemorrhage, erosion/ulceration, degeneration/regeneration mucosa, edema and/or decreased number of parietal cells. These findings were considered to be the result of irritating properties of the test item, and correlated to necropsy findings in these dose groups (foci in the glandular stomach; thickening of the limiting ridge observed at necropsy had no clear histopathological correlate). Effects in F1: Treatment resulted in adverse macroscopic and microscopic alterations in the stomach of both sexes at 100 mg/kg/day (Cohort 1A-animals, PND 96 (nos. 456-459, 776-778), PND 100 (nos. 442-445) or PND 89-95 (other animals). These were in general consistent with the findings in the F0-animals, although these microscopic alterations in F1 -animals were recorded at a slightly lower incidence and severity and only occurred at 100 mg/kg/day. These findings included mixed or lymphocytic inflammatory cell infiltrate (minimal-slight), hemorrhage (minimal), erosion (minimal-slight) and degeneration/regeneration of the glandular mucosa (slight). Macroscopically, these findings were supported by thickening of the limiting ridge and foci in the glandular mucosa, which were also observed at similar incidences in Cohort 1B animals (≥ PND 97; no histopathological examination was conducted for Cohort 1B animals). These findings were considered to be the result of irritating properties of the test item, and correlated to necropsy findings in these dose groups (foci and in the glandular stomach and thickening of the limiting ridge).</t>
  </si>
  <si>
    <t>Unknown, 2020. Available from ECHA at https://echa.europa.eu/mt/registration-dossier/-/registered-dossier/13293/7/9/2</t>
  </si>
  <si>
    <t>79917-90-1</t>
  </si>
  <si>
    <t>1‑Butyl‑3‑Methylimidazolium Chloride</t>
  </si>
  <si>
    <t>3-Butyl-1-methyl-1H-imidazol-3-ium chloride; 1-n-Butyl-3-Methylimidazolium Chloride; 1-butyl-3-methylimidazol-3-ium;chloride; Bmim-Cl</t>
  </si>
  <si>
    <t>C8H15ClN2</t>
  </si>
  <si>
    <t>CCCCN1C=C[N+](=C1)C.[Cl-]</t>
  </si>
  <si>
    <t>0, 0.3, 1, or 3 mg/mL, resulting in estimated average doses of 37, 116, or 262 mg/kg bw/day, respectively, for males and 39, 125, or 270 mg/kg bw/day, respectively, for females</t>
  </si>
  <si>
    <t>All mice survived to the end of the 3-month exposure period and no exposure-related clinical observations were noted. Male mice exposed to 3 mg/mL had a significantly decreased terminal mean body weight (77% of the control group), which was interpreted as lower weight gain over the course of the study. Female terminal mean body weight at this exposure concentration was significantly decreased at 91% of the control group. Mice exposed to 0.3 or 1 mg/mL maintained body weights within 10% of the control groups. In general, water consumption decreased in an exposure concentration-dependent manner for both male and female mice exposed to Bmim-Cl. At the highest exposure concentration of 3 mg/mL, water consumption by male mice was 56%–77% of the control group. In female mice exposed to 3 mg/mL, water consumption was 47%–69% of the control group. Terminal mean body weight was significantly decreased in mice exposed to 3 mg/mL Bmim-Cl. Significant organ weight changes, considered secondary effects of decreased body weight and/or water consumption, were observed for both male and female mice exposed to this concentration. In males, absolute right kidney and liver weights were significantly decreased compared to the control group. Relative heart, right kidney, liver, lung, and right testis weights were significantly increased compared to the control group. Absolute lung weights were also significantly decreased in 3 mg/mL females compared to the control group. Additionally, relative heart and right kidney weights were significantly increased in 3 mg/mL females. No changes in mice hematology parameters were attributable to Bmim-Cl exposure. Estrous cycle length, number of cycles, and percentage of time spent in each respective stage of estrous were not affected by Bmim-Cl exposure. Assessment of the lengths of diestrus, proestrus, and estrus using the continuous-time Markov model did not reveal any Bmim-Cl-related differences in modeled stage lengths. Limited histopathological changes were observed in male and female mice exposed to Bmim-Cl. In the kidney, there was a positive trend in the incidences of chronic progressive nephropathy in both male and female mice. Additionally, a significant increase in the incidence of adrenal gland persistent X-zone was observed in females exposed to 3 mg/mL relative to the control group. The NOEL was considered to be 1 mg/mL for both males and females. Note for a developmental study that is also available for this substance: Bailey, M. M., Townsend, M. B., Jernigan, P. L., Sturdivant, J., Hough-Troutman, W. L., Rasco, J. F., ... &amp; Hood, R. D. (2008). Developmental toxicity assessment of the ionic liquid 1-butyl-3-methylimidazolium chloride in CD-1 mice. Green Chemistry, 10(11), 1213-1217. Female CD-1 mice were administered by gavage from GD 6-16 doses equal to 0, 113, 169, or 225 mg/kg bw/day. There was an apparent treatment effect on maternal weight gain in the highest dosage group although the difference from the control value was not statistically significant. There was also evidence of dosage-dependent maternal morbidity/mortality. The percentage of animals either dying or becoming moribund and necessitating euthanization prior to the completion of treatment was significantly greater in the 225 mg/kg bw/day treatment group as compared to controls or either of the other dosage groups. In the offspring, the numbers of implantations and the percentages of resorbed or dead fetuses did not differ significantly among treatment groups, nor did the percentage of litters that had resorbed or dead fetuses. However, fetal weight was significantly affected by treatment in a dosage-dependent manner. Fetuses from both the 169 mg/kg bw/day and the 225 mg/kg bw/day treatment groups, weighed significantly less than fetuses from the control or 113 mg/kg bw/day treatment groups. Several gross malformations were observed in the treated groups: ablepharia, bent tail, hemimelia, exencephaly, cleft palate, craniorachischisis and talipes. The mean litter percentage of fetuses and the per litter incidence of any specific malformation was not significantly greater in the offspring of the treated dams. However, both the fetal and litter incidences of total malformations increased in an apparently dosage-dependent manner, and the percentage of grossly malformed fetuses in the highest treatment group was more than double that of the controls. Fetal skeletons were examined for malformations, and the incidence of supernumerary ribs did not differ significantly among treatment groups. There was a significant reduction in the incidence of rudimentary ribs in the highest dosage group compared to values from control fetuses or from fetuses of dams treated with 113 mg/kg bw/day. There was a significant reduction in rudimentary ribs in fetuses from the 169 mg/kg bw/day group as well, but the reduction was only in comparison with the 113 mg/kg bw/day treatment group, and not in comparison to the controls. The present study did not find significant differences in implantations, number of viable fetuses, or resorbed/dead fetuses among treatment groups. It did, however, reveal an adverse effect on fetal weight and an apparent teratogenic effect, with only the offspring of treated mice exhibiting certain uncommon morphological defects, such as craniorachischisis and hemimelia. Although the numbers of malformed fetuses observed in the treated groups were relatively modest, it must be kept in mind that the multiple dosing regimen employed is relatively inefficient at producing malformed offspring, even if the test compound is capable of doing so. It should also be noted that the positive fetal findings all occurred at maternal dosages associated with at least some maternal morbidity or mortality. In the range of dosages tested, the apparent NOAEL was 113 mg/kg bw/day while the LOAEL was 169 mg/kg bw/day.</t>
  </si>
  <si>
    <t>31512-74-0</t>
  </si>
  <si>
    <t>Polixetonium chloride</t>
  </si>
  <si>
    <t>2-[dimethyl(propyl)azaniumyl]ethyl-(2-methoxyethyl)-dimethylazanium;dichloride</t>
  </si>
  <si>
    <t>C12H30Cl2N2O</t>
  </si>
  <si>
    <t>CCC[N+](C)(C)CC[N+](C)(C)CCOC.[Cl-].[Cl-]</t>
  </si>
  <si>
    <t>0, 2,000, 6,000, or 18,000 ppm equal to 0, 60, 180, or 540 mg/kg bw/day</t>
  </si>
  <si>
    <t>EPA 2009: Systemic toxicity was noted as decreased significantly in the males and female high dose groups. In males, the mean body weight gain decreased generally from 11 to 78% by week 80. In the mid dose/low dose male group, the body weight gain was reduced 20 to 59/1 or 14% during weeks 12 to 80 weeks of treatment. At the highest dose level, the mean body weight gain of females decreased approximately 11, 18, 78, 65 and 45%. Food consumption was significantly decreased in males (~11%) and in females (~13%) in the high dose group. In females, there was a possible increased incidence of thyroid C-cell adenomas in the mid and high dose groups and a positive trend in male and females. In addition, at 18,000 ppm, hyperesthesia, bloody crusts, decreased Pi, globulin and total protein and increased brain-to-body weight ratio associated with mineralization of the brain in the thalamic region, in males and females; decreased albumin, glucose and cholesterol in males and increased urine pH in females, were observed. Based on the results of this study, the systemic toxicity NOEL is equal to 2000 ppm and the systemic toxicity LOEL is equal to 6000 ppm, based on decreased body weight gain in females, reduced albumin in males, reduced total protein in males, reduced inorganic phosphorus in males and females, and increased urine pH in females. EPA 2020: For chronic toxicity, the NOAEL was considered to be 60 mg/kg bw/day and the LOAEL was listed as 180 mg/kg bw/day, based on reduced body weight and body weight gain in males and a dose related increase in blood crusts in males. Regarding carcinogenicity, in females, there was a possible increased incidence of thyroid C-cell adenoma at 180 and 540 mg/kg/day and a positive trend for this tumor was noted in both sexes.</t>
  </si>
  <si>
    <t>Kehoe, 1990, 1991</t>
  </si>
  <si>
    <t>Kehoe, D. (1990) Combined Chronic Toxicity and Carcinogenicity Study with Polixetonium chloride in Rats: Draft Report: Lab Project Number: HLA 6176-107. Unpublished study prepared by Hazleton Laboratories America, Inc. 1511 p. MRID 41561301. &amp; Kehoe, D. (1991) Combined Chronic Toxicity and Carcinogenicity Study with Polixetonium chloride in Rats: Final Report (Supplement to MRID 41561301): Lab Project Number 6176-107. Unpublished study pre- pared by Hazleton Labs America, Inc. 1511 p. MRID 41809101. Available from EPA (2020) Registration Review Draft Risk Assessment (DRA) for Polixetonium Chloride the Active Ingredient in Busan 77 at https://www.regulations.gov/document/EPA-HQ-OPP-2015-0256-0010 and EPA (2009) Revised Busan 77: Toxicology Chapter at https://www.regulations.gov/document/EPA-HQ-OPP-2007-0834-0014</t>
  </si>
  <si>
    <t>688-84-6</t>
  </si>
  <si>
    <t>2-Ethylhexyl 2-methyl-2-propenoate</t>
  </si>
  <si>
    <t>2-Ethylhexyl methacrylate; Methacrylic acid, 2-ethylhexyl ester; 2-Propenoic acid, 2-methyl-, 2-ethylhexyl ester; 2-Ethyl-1-hexyl methacrylate; 2-ethylhexyl 2-methylprop-2-enoate</t>
  </si>
  <si>
    <t>CCCCC(CC)COC(=O)C(C)=C</t>
  </si>
  <si>
    <t>1N,2N,3N,4N,6N,7N,9N,10N,23Y,24a(ii)Y. Alcohol:1N,2N,3N,4N,6N,7N,9N,10N,23Y,24a(i)Y(Class III). Methacrylic acid: 1N,2N,3N,4N,6N,7N,9N,10N,23Y,24N,25N,26Y,27N,28l(Y)(Class III).</t>
  </si>
  <si>
    <t xml:space="preserve">One female animal (no. 55) in the control group died because of a gavage error on study day 54. No test substance-related findings were observed. The female control animal which died because of a gavage error showed altered general state one day before its death. Compared to the control animals, body weights of females given 360 mg/kg bw/day were significantly lower from study day 35 onwards until the end of the administration period (max. of 11.0% less on study day 84). During the recovery period, the body weights of this test group were still significantly lower (-12.5% on study day 112). As this effect correlated with the reduced food consumption, it was assessed as related to the test-substance administration. Compared to the control animals, body weight change values of females at the highest dose were significantly lower from study day 28 onwards until the end of the administration period (-24.2% on study day 91) and recovery period (-28.8% on study day 119). In male animals given 360 mg/kg bw/day, body weight and body weight change values were not significantly lower compared to the control animals. A tendency to reduced food consumption could be seen in female animals of the highest dose group during the entire administration period and recovery period. No further test substance-related findings were observed. No test substance-related overt changes in water consumption were observed. The observed corneal stipplings and remainders of the pupillary membrane, which were detected towards the end of the study, were equally distributed between the test substance-treated animals and the controls. Therefore, these findings were not related to treatment and were without any toxicological relevance. The functional observational battery testing did not reveal any test substance related findings. Regarding the overall motor activity (MA), a significantly lower mean MA value was observed for the male animals given 120 mg/kg bw/day, but no difference occurred in male animals given the lowest dose or highest dose level. Thus, a dose-response relationship was missing. Furthermore, no differences occurred in treated female animals when compared to the control group. Taken together, these detected differences occurred incidentally without a relation to dosing or gender. Therefore, they were assessed as spontaneous in nature and toxicologically irrelevant. At the end of the administration period no treatment-related, adverse changes were measured in hematology and hemostasis parameter values. The hemoglobin values were slightly, but statistically significantly decreased in male rats given 360 mg/kg bw/day (3% reduction compared to the controls); however, the finding was assessed as incidental and non-adverse since the other red blood cell parameters were not altered. The reticulocyte cell counts were statistically significantly decreased in females at the highest dose. These lower reticulocyte counts were not accompanied by a change of any other red blood cell parameters. Therefore, this finding was assessed as incidental rather than adverse. Lastly, the absolute lymphocyte counts were statistically significantly increased in females given 360 mg/kg bw/day, and the absolute eosinophil counts were statistically significantly decreased in females given 60 mg/kg bw/day. Both deviations occurred without any change in the total white blood cell counts of these samples and no other changes were found in the differential blood cell counts. Therefore, these findings were regarded as incidental rather than adverse effects. After substance administration, the aspartate aminotransferase (AST) activities were statistically significantly reduced in male rats given 120 mg/kg bw/day. This decrease was not dose-dependent, and therefore regarded as a non-adverse effect. After the recovery period, the AST activities were statistically significantly reduced and the urea levels were statistically significantly increased in the female rats given 360 mg/kg bw/day. The mean AST and urea values of the treated test groups were within the historical range of rats in 3-month studies (AST 1.27-1.92 U/L; urea 6.07-8.14 mmol/L). No corresponding change was observed in the male rats. Therefore, these changes were regarded as incidental rather than treatment related. At the end of the administration period, the potassium levels as well as the inorganic phosphate levels were statistically significantly increased in rats of both sexes given the top dose. The phosphate concentration was additionally statistically significantly increased in male and female rats given 120 mg/kg bw/day and in male rats given 60 mg/kg bw/day. In female rats given 360 mg/kg bw/day, the chloride levels were statistically significantly higher and the globulin levels were statistically significantly lower compared to the controls. With regard to the urinalysis parameters, no treatment-related adverse effects were found in the test-substance treated rats at the end of the administration period. In males and females, the increase of the relative organ weights in males given 360 mg/kg bw/day was considered to be secondary to the decrease of the absolute terminal body weights and did not reflect organ specific effects. All gross lesions noted were single occurrences and considered to be incidental or spontaneous in nature and not related to treatment. All histopathological findings noted occurred either incidentally as single cases or were equally distributed over the test groups as well as the control and were interpreted as being spontaneous in nature. The NOAEL was considered to be 120 mg/kg bw/day. </t>
  </si>
  <si>
    <t>Unknown, 2009. Available from ECHA at https://echa.europa.eu/sl/registration-dossier/-/registered-dossier/14761/7/6/2</t>
  </si>
  <si>
    <t>15625-89-5</t>
  </si>
  <si>
    <t>Trimethylolpropane triacrylate</t>
  </si>
  <si>
    <t>TMPTA; 2,2-bis(prop-2-enoyloxymethyl)butyl prop-2-enoate</t>
  </si>
  <si>
    <t>CCC(COC(=O)C=C)(COC(=O)C=C)COC(=O)C=C</t>
  </si>
  <si>
    <t>1N,2N,3N,4N,6N,7N,9N,10N,23Y,24cY. Acrylic acid:25N,26Y,27N,28lY (Class III). Triol: 25N,26Y,27N,28N(Class II)</t>
  </si>
  <si>
    <t>Wistar [Crl: WI(Han), Outbred, SPF-Quality]</t>
  </si>
  <si>
    <t>0, 300, 900, or 2500 ppm, equal to 0, 21, 64, or 173 mg/kg bw/day in males and 0, 22, 70, or 190 mg/kg bw/day in females</t>
  </si>
  <si>
    <t xml:space="preserve">No mortality occurred during the study. No test item-related effects were noted in males and females at 300 and 900 ppm. At clinical chemistry assessment, a test item-related increase in alanine aminotransferase activity and calcium concentration was observed in males at 2500 ppm. At the low severity observed and in absence of a histopathological correlation, these findings were considered to be not adverse. At necropsy, test item-related irregular surface was observed in the non-glandular stomach in all males and females at 2500 ppm. Test item-related microscopic findings were present in the non-glandular stomach of all males and females at 2500 ppm. These findings consisted of squamous cell hyperplasia and hyperkeratosis (mild, diffuse). In addition, some females at 2500 ppm presented a few other microscopic findings in the non-glandular stomach including mucosal erosion (4/10, minimal, focal), submucosal edema (6/10, minimal, regionally extensive to diffuse) and submucosal mixed cell infiltrates (7/10, up to mild degree, regionally extensive to diffuse). The recorded alterations in the non-glandular stomach were local test item effects and likely resulting from the irritating properties of the test item. No test item-related changes were noted in the following parameters investigated in this study: mortality, clinical appearance, body weight, food consumption, functional observations, ophthalmoscopy, hematology, coagulation, and organ weights). In conclusion, no systemic adverse effects were associated with the administration of 2-ethyl-2-[[(1-oxoallyl)oxy]methyl]-1,3-propanediyl diacrylate by dietary administration for at least 90 days in Wistar Han rats up to dose levels of 2500 ppm in males and females. Test item-related local effects were observed macroscopically and microscopically in the non-glandular stomach at 2500 ppm. Based on these results, the systemic NOAEL was considered to be at least 2500 ppm, corresponding to an actual test article intake of 173 and 190 mg/kg body weight/day for males and females, respectively. </t>
  </si>
  <si>
    <t>Unknown, 2021. Available from ECHA at https://echa.europa.eu/mt/registration-dossier/-/registered-dossier/15232/7/6/2</t>
  </si>
  <si>
    <t>2526-62-7</t>
  </si>
  <si>
    <t>Propanenitrile, 3-(trimethoxysilyl)-</t>
  </si>
  <si>
    <t>2-Cyanoethyltrimethoxysilane; 3-trimethoxysilylpropanenitrile; 3-(trimethoxysilyl)propanenitrile</t>
  </si>
  <si>
    <t>C6H13NO3Si</t>
  </si>
  <si>
    <t>CO[Si](CCC#N)(OC)OC</t>
  </si>
  <si>
    <t>1N,2N,3g(vi)Y(Class III) &amp; 5d(ii)Y(Class II)</t>
  </si>
  <si>
    <t xml:space="preserve">0, 100, 300, or 1,000 mg/kg bw/day for 90 days. The control and high dose groups were kept for an additional 28 day recovery period. </t>
  </si>
  <si>
    <t>One male rat of the mid dose group (no. 22) was euthanized in a moribund condition for animal welfare reasons on day 57. This rat was observed with moving the bedding materials, apathy, lethargic, reduced spontaneous activity, tremors, prone position and abnormal breathing on day 57. Macroscopic observation showed kidneys with pelvic dilatation and abnormal color (white) and enlarged mandibular lymph node, abnormal color (red). The morbidity of the animal was considered to be most likely related to a moderate cardiac dilatation recorded in this animal histologically. One female rat of the control group (no. 59) was found dead on day 89 in an autolytic condition. No clinical signs were observed throughout the treatment period. The cause of the death could not be established from the organs and tissues examined histologically. However, its premature death was considered to be incidental and not test item related. All other animals survived their scheduled study period. Slight to moderate salivation was noted in male animals of the low dose group (5/10), of the mid dose group (7/10) and of the high dose group (15/15) and in female animals of the mid dose group (3/10) and the high dose group (10/15) on several days of treatment. Furthermore, moving the bedding was regularly observed in all males and females of the treatment groups. The clinical signs salivation and moving the bedding were observed immediately after the dose administration and therefore were considered to be a sign of a local reaction to the test item rather than a systemic adverse effect. Similarly, the statistically significant effects on detailed clinical examination parameters were not considered to be treatment related as they were seen occasionally in single weeks without dose dependency. Body weight and food consumption findings were not related to treatment. None of the animals showed any abnormalities during the ophthalmoscope examinations at the end of treatment period. A slight and statistically significant increase in MCHC and a decrease in MCV in males of the high dose group were found at the end of the treatment period and a slight statistically significant increase in PLT in males of the high dose group was found at the end of the recovery period. In females, statistically significant higher HGB was observed in the mid dose group. All of the above mentioned effects are considered to be isolated, incidental findings. The values were found to be within the historical control data range. A slight and statistically significant increase in WBC in males of the mid and high dose groups (65 and 100% above controls, respectively) and in females of the high dose group (84% above controls) were observed at the end of the treatment period. This could be related to chronic inflammation seen in kidneys in this group. The very slight and statistically significant increase in PT (11.65% above control) in females of the high dose group at the end of the treatment period and a very slight and statistically significant increase in PT in males of the high dose group at the end of the recovery period (9% below controls) were not considered to be of toxicological relevance as all values were within the historical control data range. An increase in urea level in the high dose group at the end of the treatment period (males 21% above controls; statistically significant and females 19% above controls; statistically non-significant) is assumed to be related to kidney findings. This is also most likely to be the reason for a statistically significant higher potassium level in male animals of the high dose group (16% above controls). Slight but statistically significant decreases in serum ASAT and creatinine levels were observed in mid and high dose females at the end of treatment. As a decrease of these parameters is not associated with a pathological condition and as all individual values were found to be within the normal range of historical control data, this is not considered to be of toxicological relevance. A moderate and statistically significant increase in AP levels in male animals of the high dose group seen at the end of the recovery period, is possibly also related to kidney findings. The test item had no other effects on clinical biochemistry parameters. Occasional high values in individual animals of the high dose group, (i.e., erythrocytes, leukocytes or hazy appearance of the urine observed at the end of the treatment period) are possibly related to nephropathy. There were no test item-related effects on urine parameters measured at the end of the recovery period in the high dose group. A dose dependent increase in kidney weight (absolute or relative) was seen in male and female animals with statistically significant differences of the high dose group. Kidney weight of males was 28% (absolute weight) or 36% (relative to body weight) or 29% (relative to brain weight) above control weights; kidney weight of females was 27% (absolute weight) or 28% (relative weights) above control weights. This effect was dose dependent with a similar tendency also observed in the low and mid dose groups. These findings were highly correlated with histopathological changes. At the end of the treatment period, there was a statistically significant decrease in thymus weight in male animals of the high dose group (absolute 30% below controls; relative to body weight 25% below controls; relative to brain weight 29% below controls). This was not associated with any histopathological abnormalities. A tendency towards higher thymus weight was observed in female animals of this group (approx. 14% above controls); however, in the absence of histopathological findings, these thymus changes are not assumed to be toxicologically relevant. Spleen weight was dose-dependently higher in all dose groups when compared to controls. In female animals of the high dose group, relative weights reached statistical significance (relative to body weight: 20% above controls; relative to brain weight: 19% above controls). In females of the high dose group, there was a statistically significant increase in relative heart weight. This is considered to be of no toxicological relevance as there were no test item-related finding observed histologically. At the end of the recovery period, a tendency towards lower thymus weight, higher spleen weight and increased kidney weight was seen in male animals. Moreover, liver weight was slightly lower in high dose group male animals. In female animals, a tendency towards higher spleen, thymus and uterus weight and a statistically significant higher thyroid gland weight (absolute and relative weights between 36 and 40 % above controls) were observed. Following pathology at the end of the treatment period, pale or white kidneys were observed in 4/10 males and 1/10 females from the mid dose group. This effect was also observed in 8/10 males and 7/10 females from the high dose group. Moreover, spotted kidneys were seen in 4/10 mid dose males and 1/10 mid dose females, as well as in 9/10 high dose males and 6/10 high dose females. Unilateral or bilateral dilatation was observed in the kidneys of two mid dose males, three high dose males, and one high dose female. Dilatation in ureter was observed in one mid dose male animal. Thickened bladder wall and bladder stone was observed in one high dose group female. Following pathology at the end of the recovery period, abnormal kidney surface was seen in 4/5 high dose males and 3/5 high dose females. Unilateral or bilateral kidney dilatations was seen in 1/5 high dose males. All of the above listed gross lesions were considered to be treatment related. For histopathology, in the kidneys, higher degrees of tubulopathy were recorded in treated animals from the medium and high dose groups. The tubulopathy was characterized by tubular dilatation (nephrohydrosis), tubular degeneration, tubular basophilia and inflammation (mainly chronic or chronic active), and sometimes it was associated with pelvic dilatation (hydronephrosis). Slight degrees of unilateral tubulopathy were also recorded in one low dose group male. Another low dose group male showed slight unilateral pelvic dilatation. After the recovery period, the tubulopathy and pelvic dilatation regressed only minimally. Minimal to slight luminal dilatation and urothelial hyperplasia were recorded in high dose animals. In one male and in one female from the high dose group, luminal concrements were observed in up to moderate dilated, hyperplastic and/or inflamed ureters. There was also minimal or slight luminal dilatation in the ureters of few medium dose animals. After the recovery period, the luminal dilatation showed partial regression. All other findings were fully reversible. Minimal to slight degrees of urothelial hyperplasia were recorded in the urinary bladder of high dose animals. One high dose female, which presented macroscopically bladder stones, showed also slight inflammation along with urothelial hyperplasia. The urothelial hyperplasia showed partial regression in recovery animals, whereas the inflammation regressed completely. The NOAEL was concluded to be 100 mg/kg bw/day, based on tubulopathy observed at doses of 1,000 and 300 mg/kg bw/day.</t>
  </si>
  <si>
    <t xml:space="preserve">Unknown, 2019. Available from ECHA at https://echa.europa.eu/registration-dossier/-/registered-dossier/10069/7/6/2 and ChemView at https://chemview.epa.gov/chemview/proxy?filename=8e%2F090225268044e6e7_Final_TSCA%208e%20CAS_2526-62-7_OECD%20408.pdf </t>
  </si>
  <si>
    <t>85-98-3</t>
  </si>
  <si>
    <t>N,N'-Diethylcarbanilide</t>
  </si>
  <si>
    <t>1,3-Diethyl-1,3-diphenylurea; Centralite; Ethyl centralite</t>
  </si>
  <si>
    <t>CCN(C1=CC=CC=C1)C(=O)N(CC)C2=CC=CC=C2</t>
  </si>
  <si>
    <t xml:space="preserve">0, 50, 150, or 400 mg/kg bw/day. The treatment period for the P males and females lasted to the end of lactation period - respectively 15 weeks for males (10 weeks of pre-mating, during the mating and approximately 5 weeks after mating) and at least 16 weeks (10 weeks of pre-mating, during the mating, 3 weeks during the pregnancy and 3 weeks of lactation) for females (mothers). Parental males and females were mated after 10 weeks of administration. The females were examined for presence of spermatozoa in vaginal smears. Day 0 of pregnancy was defined as the day the sperms will be found. The standardization of litter size was performed on the 4th day of lactation period to a number of five males and five females (ideally). Surplus pups were necropsied and examined macroscopically. The treatment period for the males and females of the first filial (F1) generation started after weaning on post-natal day (PND) 22 and persisted to an appropriate week of necropsy in accordance with assignment of animals into the appropriate cohort. At weaning (at PND 21), the animals were divided into the cohorts 1A, 1B, 2A, 2B. Animals of cohort 1A were sacrificed after 13 weeks of age and cohort 1B after 14 weeks of age. Cohort 2A was sacrificed after 11 weeks of age and cohort 2B was sacrificed after weaning at PND 22. </t>
  </si>
  <si>
    <t>The administration of the test item did not affected reproductive organs and ability of reproduction. Spermatogenesis in the testes of the high dose administered P and F1 males was without any pathological findings. No treatment-related changes were found in the male genital tract. No treatment-related histological changes were found in the female genital tract. Ovarian follicle count in high dosed F1 females was similar with the control females. Reproductive indexes were unaffected in treated groups of females in comparison with the control group of females. Across life stages, the EOGRTS has established that test item, Ethylcentralit, showed no evidence of adverse effect on reproduction. Developmental neurotoxicity cohorts 2A and 2B were included for evaluation of potential neurotoxicity effect of the test item. Cohort 2A was subjected to an auditory startle test, functional observation battery and locomotor activity. There were no significant exposure-related effects on FOB (functional observational battery) parameters, ASR (auditory startle reflex). Also, explorative behavior and locomotor activity examined by the open field did not show significant differences between the treated and control animals. Detailed neurohistopathology of the brain after perfusion fixation did not reveal a negative effect of the test item on brain. Brain histology was performed for cohort 2B animals and did not reveal a negative effect of the test item. Across life stages, the EOGRTS has established that Ethylcentralit showed no evidence of developmental neurotoxicity. The NOAEL for reproductive toxicity of P animals and for developmental neurotoxicity in F1 animals was established as 400 mg/kg bw/day for males and females under the given study conditions. In the F0 parental generation, an adverse effect on health status of females only was observed after the first application of the test item only. The negative effect manifested as Straub phenomena where the tail becomes rigid and erected across the back of the animals in a S-shaped curve; tremors, restlessness and rapid breathing were recorded, too. In both sexes, the adverse influence of the test item on the weight of liver manifested as statistically significant increases of absolute and relative weight of liver in males and females at the dose levels 150 and 400 mg/kg bw/day, which increased dose-dependently. Effects on hematological parameters included statistically significant delayed activated partial thromboplastin time (APTT) recorded in a dose-dependent manner in males and females at the dose level 150 and 400 mg/kg bw/day. Clinical biochemical parameters revealed decreased values of ALP, AST and ALT in males at the dose level 150 and 400 mg/kg bw/day, as well as statistically significantly increased values of total cholesterol in females at the dose levels of 150 and 400 mg/kg bw/day. In the F1 parental generation, females showed decreased body weight at the dose levels of 150 and 400 mg/kg bw/day during the whole study. In both sexes, the adverse influence of the test item on the weight of liver included statistically significant dose-dependent increases of absolute and relative weight of liver in males at the dose levels of 150 and 400 mg/kg bw/day and dose-dependently increased weight of liver in females. Biochemical parameters also revealed statistically significantly decreased values of ALP and ALT in males at the dose level of 150 and 400 mg/kg bw/day and of ALP in females at the dose level of 400 mg/kg bw/day. For systemic toxicity, the NOAEL was established as 50 mg/kg bw/day under the given study conditions.</t>
  </si>
  <si>
    <t xml:space="preserve">Unknown, 2020. Available from https://chem.echa.europa.eu/100.001.496/dossier-view/ecc55a07-7f7d-4361-b15c-165f1344d1b8/bf2e0652-a1a8-47fc-bd08-634b982c2d67_ada1dcf6-7b45-4960-a8f7-bfa0b6f16395?searchText=85-98-3 </t>
  </si>
  <si>
    <t>213464-77-8</t>
  </si>
  <si>
    <t>Orthosulfamuron</t>
  </si>
  <si>
    <t>2-[(4,6-dimethoxypyrimidin-2-yl)carbamoylsulfamoylamino]-N,N-dimethylbenzamide</t>
  </si>
  <si>
    <t>C16H20N6O6S</t>
  </si>
  <si>
    <t>CN(C)C(=O)C1=CC=CC=C1NS(=O)(=O)NC(=O)NC2=NC(=CC(=N2)OC)OC</t>
  </si>
  <si>
    <t>0, 75, 300, or 1,000 mg/kg bw/day</t>
  </si>
  <si>
    <t xml:space="preserve">EPA 2007: One 1,000 mg/kg/day female (#992) was treated for 32 weeks, off treatment for 8 weeks, and then sacrificed at Week 40 due to significant weight loss and increases in alkaline phosphatase (ALP) and alanine aminotransferase (ALT) values. The amount of change noted in these enzyme levels was indicative of liver dysfunction which, if continued, would have been considered detrimental to the animal’s health. Treatment-related effects were first observed at Week 26. Pigmented Kupffer cells in the liver was the only treatment-related histopathological finding in this animal. All other animals survived until scheduled sacrifice. There were also treatment-related occurrences of loss of appetite (7-57) and pale feces (14-16) in 3/4 males and all females. In the 300 mg/kg/day males, body weights were decreased (not significant) throughout treatment (Weeks 1-52; decr. 6-11%), resulting in decreased (NS) overall (Weeks 0-52) body weight gains (decr. 20%). Additionally, at 1,000 mg/kg/day, body weights were decreased (NS) in both sexes throughout treatment (2- 22%), resulting in decreased overall body weight gains (28-35%). Treatment-related decreases (8%) in overall (Weeks 1-52) mean weekly food consumption were observed in the 1,000 mg/kg/day females when compared with controls. At 1,000 mg/kg/day, platelets were increased in males throughout the study (Weeks 0-52; 41-46%), and in females only at Week 26 (38%). Additionally at this dose, decreased hematocrit, hemoglobin, and red blood cell values (12-14%) were observed in the males at Week 52. In the females, decreases in hematocrit and hemoglobin were noted beginning on Week 26 (11-17%), and decreased red blood cell counts were observed throughout the study (11-20%). Increased reticulocytes were also noted in females beginning on Week 26 (↑54-100%). The changes in red blood cell parameters were indicative of a minor anemia. The observed increases in reticulocytes were associated with an increased cellularity of the bone marrow (sternum) in response to the anemic condition observed in the dogs. At &gt;= 300 mg/kg/day, alkaline phosphatase was increased throughout the study in both males and females (88-637%). Creatinine (&gt;=300 mg/kg/day) was decreased in the males (12-21%). Additionally, at 1,000 mg/kg/day, decreases in albumin (17-27%) and total protein (11-19%) were observed in both sexes throughout the study. Except for the effects on ALP levels, most of the effects on clinical chemistry plateaued by Week 26 and remained at that level until study termination. In females only, treatment-related increases (35%) in mean absolute liver weights were observed at 300 mg/kg/day. Liver weights were also significantly increased in the 1,000 mg/kg/day males (50%) and females (43%). Upon macroscopic examination, treatment-related hypertrophy of the liver was observed in 1/4 males and 2/4 females at 300 mg/kg/day and in 3/4 males and 3/3 females at 1,000 mg/kg/day. The following microscopic findings were observed in the liver at &gt;= 300 mg/kg/day compared to 0 controls except where noted: i) minimal to moderate hepatocyte hypertrophy in all animals, increasing in severity with dose; ii) slight to moderate pigmented Kupffer cells in 2/4 dogs (both sexes) at 300 mg/kg/day, and in 3/4 males and 2/3 females at 1,000 mg/kg/day; iii) minimal to slight centrilobular vascular/perivascular inflammatory cell infiltration in 3/4 males at both doses compared to 1/4 controls; and iv) minimal to slight periportal inflammatory cell infiltration in 2/4 males and 1/4 females at 300 mg/kg/day and 1/4 males and 1/4 females at 1,000 mg/kg/day. Additionally, at &gt;= 300 mg/kg/day, minimal to slight hemosiderosis was noted in the spleen of the males at 300 (2/4) and 1,000 (3/4) mg/kg/day, respectively, compared to 0 controls. In females, the incidence and severity of hemosiderosis were similar between control and treated groups. The reviewers note that hemosiderosis is common in diseases such as hemolytic and pernicious anemias, and chronic infection. Therefore, this effect would be expected in response to a decrease in RBC counts as reported in hematology. At 1,000 mg/kg/day, minimal to moderate cortical vacuolation of the zona fasciculata/reticularis of the adrenal glands was observed in all animals compared to 1/4 control males and 3/4 females (minimal to slight severity). However, the reviewers were uncertain regarding the toxicological significance of this effect. Additionally at this dose, minimal to slight increased cellularity of the bone marrow (sternum) was also observed in 3/3 females compared to 1/4 controls (none in males). The Sponsor noted that the increased cellularity of the bone marrow was a response to the anemic condition of these dogs noted in hematology, and that the changes in hematology were not caused by direct effects of the test compound on the bone marrow. The LOAEL is 300 mg/kg/day based on changes observed in body weights, body weight gains, clinical signs of toxicity, food consumption (females), hematology and clinical chemistry, increased liver weights, and histopathological changes (hypertrophy, pigmented Kupffer cells, etc.) in the liver, and bone marrow of the sternum. The NOAEL is 75 mg/kg/day. ECHA: The target organ was considered to be the liver. Evidence of minor liver toxicity at 300 mg/kg/day induced the choice of the dose of 75 mg/kg/day as NOAEL. </t>
  </si>
  <si>
    <t>Whittaker, 2004</t>
  </si>
  <si>
    <t>67845-93-6</t>
  </si>
  <si>
    <t>Hexadecyl 3,5-di-tert-butyl-4-hydroxybenzoate</t>
  </si>
  <si>
    <t>3,5-Di-tert-butyl-4-hydroxybenzoic acid hexadecyl ester; Hexadecyl 3,5-bis-tert-butyl-4-hydroxybenzoate; Benzoic acid, 3,5-bis(1,1-dimethylethyl)-4-hydroxy-, hexadecyl ester; hexadecyl 3,5-ditert-butyl-4-hydroxybenzoate; UV-2908</t>
  </si>
  <si>
    <t>C31H54O3</t>
  </si>
  <si>
    <t>CCCCCCCCCCCCCCCCOC(=O)C1=CC(=C(O)C(=C1)C(C)(C)C)C(C)(C)C</t>
  </si>
  <si>
    <t>1N,2N,3N,4N,6N,7N,9N,10N,23N,29Y,33N,34Y, alcohol product: 1aY (Class I), benzoic acid product: 1N,2N,3N,4N,6N,7N,9N,10N,23N,29Y,33N,34N,35aY,38N,39N,40N,41a,bY (Class III)</t>
  </si>
  <si>
    <t>0, 5,000, 10,000, or 50,000 ppm corresponding to approximately 0, 250, 500, or 2,500 mg/kg bw/day. The first phase (breeding/reproductive) started with 20 Sprague-Dawley CD weanling rats per sex per group and lasted for 10 weeks. Beginning with the first day of the 11th week, the rats were pair-mated within their respective groups. The animals were allowed to pair-mate for exactly six days, for three successive breedings, after which the males were removed on the 18th day of breeding and euthanized. The dams were allowed to deliver their young. All female rats, except one, produced liveborn Iitters with litter size ranging from 7 to 17. The pups in each litter were sexed and culled to 10 at day 4 and were again resexed and culled to 2 per sex at day 21. Weanlings for the second phase (91-day phase) of the study were chosen; twenty-five rats per sex per group were chosen for the second phase of the study that lasted for 13 consecutive weeks.</t>
  </si>
  <si>
    <t xml:space="preserve">Phase 2 males showed the following significance as compared to the control group): (a) the low-dose group showed a sporadic decrease at weeks 2 and 5, (b) the mid-dose group showed a sporadic decrease at week 12, and (c) the high-dose group showed a persistent decrease from day 0 until the end of the study (week 13). It is believed that this persistent statistical decrease in the body weight of the high-dose group in the males is pertinent, while the fluctuations in the low and mid-dose groups are not biologically meaningful. In the female rats belonging to the second phase of the study, the following significance was observed: (a) the mid-dose group showed a statistical decrease at weeks 12 and 13, and (b) the high-dose group showed a statistical decrease from day 0 until the end of the study (week 13). It is believed that this persistent statistical decrease in the mean body weight of the high-dose level in the female rats is pertinent while the decrease in the mid-dose female group is a borderline effect. It should be noted that the mean body weight values of the high-dose group in both sexes were much less than the corresponding controls at day zero and remained so throughout the study though the rates of body weight gains were comparable to those of the controls. This would suggest that the compound employed at the high-dose level leads to a pertinent effect on the offspring that manifests itself in a generalized decrease of body weight. Regarding organ weight data, the livers were statistically significantly decreased in the mean hepatic weight between all test groups and the control group in the males, but not in the females. It was not believed that this decrease was biologically meaningful since there was no histopathological correlation, particularly in the males. Moreover, historical control data indicate that the decrease is a reflection of a higher mean liver weight for the corresponding control males than a biologically meaningful decrease. There were statistically significant increases in the mean adrenal weights between the high-dose group and control groups in both sexes. It was not believed that these increases are biologically meaningful since there were no histopathological correlations. The changes observed were minimal and lacked a clear-cut dose response relationship. No abnormal gross pathology findings were observed during the first phase of the study; however, during the second phase, the following abnormal gross pathology findings were observed: (a) Control male rat #3515 exhibited slightly congested tissue beneath the skin over the mid dorsal aspect of the body measuring 2.5 x 2.0 x 0.5 cm, with several small (1-2 mm) clear cysts on its surface; (b) Control male rat #3517 showed the right anterior lobe of the liver to be herniated into the pleural cavity; (c) Control male rate #3535 showed the right anterior lobe of the liver to be herniated into the pleural cavity; (d) High-dose male rat #3685 had an overgrown lower incisor which had ulcerated the palate; (e) Mid-dose female rat #3632 showed two capsular, white circumscribed lesions present on the underside of the anterior gastric lobe of the liver, each measuring 3 mm in diameter; (f) Mid-dose female rat #3648 showed several capsular lesions on the left ventral lobe which were pale and slightly depressed. They extended into the liver parenchyma for approximately 3 mm and all measured approximately 3 mm in diameter; (g) high-dose female rat #3658 showed the capsular surface and parenchyma of the right ventral lobe of the liver to be pale with a lesion approximately 1 cm in diameter; (h) High-dose female rat #3698 showed the capsular surface of the right anterior lobe of the liver to have a pale white lesion that extended into the parenchyma, measuring approximately 8 mm in diameter. The last four (e-h) findings were considered to be compound related. A high-dose female rat #3666 sacrificed at 91 days had a low SGOT value of 11 IU/l. Histopathologically, this animal also revealed a moderate nonzonal hepatic fatty infiltration, which may have accounted for this low SGOT value. Similarly, gross pathology (#3632, #:3648, #3658 and #3698 as well as in high-dose female rats #3666 and #3996), all six animals had similar type hepatic lesions present which differed slightly in location and degree of severity. Fatty infiltration, when observed, was present multifocally although it was predominantly periportal. Necrosis of an "acute" nature occurred in these foci in varying severity. A subacute to chronic predominantly periportal inflammatory response accompanied this necrosis. Bile duct hyperplasia was observed in chronic, periportal areas of inflammation. An acute to chronic multifocal parenchymal hepatitis of an inflammatory nature was observed in the following female rats: control rat #3508; low-dose rats :#:3554 and #3580; mid-dose rats #3600 , #3604, #3606, #3618, #3624 and #3634; high-dose rats #3652, #3654, #3674 and #3676 and in the following male rats: mid-dose rat #3621; high-dose rats #3667, #3669 and #3685. This lesion was characterized by multifocal discrete foci of inflammatory cells. Fatty infiltration and necrosis were not observed in these animals. This lesion appeared to be of an unrelated pathogenesis compared to the other six animals previously discussed and most likely of an endemic origin; the increase of affected animals in the mid and high-dose levels is most likely the result of the fact that these animals were stressed by the compound, allowing greater numbers of inflammatory type lesions to appear. Additional histopathology observed was limited to lesions also known to be endemic in this strain of rat and is not considered to be compound related. It was concluded that UV-2908, when fed to rats under the conditions of this study, caused a statistically and biologically meaningful decrease in the body weight of the high-dose group in the F1a female rats and a borderline decrease in the mid-dose female rats. Histopathologically, a liver lesion was present in six female rats (4 high-dose and 2 mid-dose) that appeared to begin as a fatty infiltration of the hepatic cells, periportally as well as nonzonally distributed. These cells progressed through degeneration to frank necrosis accompanied by a subacute to chronic inflammatory response. Although in severe stages central areas were involved, it appeared that the main and original lesion was more periportal in distribution. This lesion, although noted at times to be multifocal, has a strong tendency to remain focal in moderate to severe cases. This is considered to be unusual in toxic liver injury where damage usually is widespread and affects most lobules to some degree. Another interesting feature of this lesion is that all six animals were female, which suggests a difference in metabolism or hormonal influence in the development of said lesion. The low-dose group in both sexes was without any biologically meaningful significance. The NOAEL for females was considered to be 5,000 ppm, equal to approximately 250 mg/kg bw/day, based on liver lesions at the mid and high dose levels. The NOAEL for males was considered to be 10,000 ppm, equal to approximately 500 mg/kg bw/day, based on significant bodyweight decreases at the top dose. Regarding reproductive toxicity for phase one males and females, all indices fertility, viability, lactation, and gestation were very high, indicating that the reproductive process was successful and that the compound at all dose levels did not influence the reproduction process. The NOAEL was 50,000 ppm, equal to approximately 2,500 mg/kg bw/day, the highest dose tested. </t>
  </si>
  <si>
    <t>Unknown, 1981. Available from ECHA at https://chem.echa.europa.eu/100.061.201/dossier-view/e1ed73ee-2e25-450c-a63a-ce2949e9ea6a/IUC5-14601eac-8844-4c53-a71f-59d305494b2c_c86881ca-95a2-42e3-8439-98688560df3b?searchText=67845-93-6 and https://chem.echa.europa.eu/100.061.201/dossier-view/e1ed73ee-2e25-450c-a63a-ce2949e9ea6a/IUC5-fee2467c-d7ce-40e0-b436-28d2b4d8037a_c86881ca-95a2-42e3-8439-98688560df3b?searchText=67845-93-6</t>
  </si>
  <si>
    <t>91-62-3</t>
  </si>
  <si>
    <t>6-Methylquinoline</t>
  </si>
  <si>
    <t>p-Toluquinoline</t>
  </si>
  <si>
    <t>CC1=CC2=C(C=C1)N=CC=C2</t>
  </si>
  <si>
    <t>0 or 0.05% equivalent to 0 or 25 mg/kg bw/day</t>
  </si>
  <si>
    <t>Only the frequency of liver hyperplastic nodules seemed increased compared to controls: 10% vs. 0% in males and 13% vs. 7% in females.</t>
  </si>
  <si>
    <t>Fukushima et al., 1981</t>
  </si>
  <si>
    <t>Fukushima, S., Ishihara, Y., Nishio, O., Ogiso, T., Shirai, T., &amp; Ito, N. (1981). Carcinogenicities of quinoline derivatives in F344 rats. Cancer Letters, 14(2), 115-123.</t>
  </si>
  <si>
    <t>101238-01-1</t>
  </si>
  <si>
    <t>2,2,6,6-Tetramethylpiperidin-4-yl dodecanoate</t>
  </si>
  <si>
    <t>Dodecanoic acid, 2,2,6,6-tetramethyl-4-piperidinyl ester; (2,2,6,6-tetramethylpiperidin-4-yl) dodecanoate</t>
  </si>
  <si>
    <t>C21H41NO2</t>
  </si>
  <si>
    <t>CCCCCCCCCCCC(=O)OC1CC(C)(C)NC(C)(C)C1</t>
  </si>
  <si>
    <t>1N,2N,3N,4N,6N,7N,9N,10Y,11Y. Carboxylic acid fragment: 1Y(Class I). Hererocyclic fragment: 13N,15N,16N,17N,18N,28N</t>
  </si>
  <si>
    <t xml:space="preserve">0, 500, 2500, o 10,000 ppm, equal to average intakes of 0, 32, 170, or 722 mg/kg bw/day for males and 0, 39, 193, or 961 mg/kg bw/day for females. Males were given the diet for 92 days and females were given the diet for 93 days. </t>
  </si>
  <si>
    <t>Caecum</t>
  </si>
  <si>
    <t xml:space="preserve">With regard to clinical examinations, signs of general systemic toxicity in Wistar rats of either sex were observed at 10000 ppm indicated by decreased mean body weight values below the historical control data. In addition, masses in the abdomen were palpable in several animals during the last third of the treatment period. A clear reason for the occurrence of this finding could not be evaluated. No signs of toxicological relevance were observed for male and female animals at 500 and 2500 ppm. Regarding clinical pathology in rats of both sexes given 10000 ppm, higher hemoglobin and hematocrit values were due to hemoconcentration in these individuals. Higher albumin levels in males of the mentioned test group were also due to this effect. No hint of a renal dysfunction as cause of hemoconcentration could be found. The reason for isolated higher calcium levels in males and females at 10000 ppm and lower urea levels in males of this test group could not be elucidated. Regarding pathology, the cecum was the target organ. In the cecum of three males and three females at 10000 ppm, slight inflammatory cell infiltrates and edema were present which was interpreted to be an inflammation of the cecum. This inflammation was regarded to be treatment related and adverse.
Furthermore, a body weight decrease in male animals at 10000 ppm was observed. This was also regarded to be test substance-related and adverse. Whether or not there was a relation between the cecum findings and the body weight could not be determined. All other findings occurred either individually or were biologically equally distributed over control and treatment groups. They were considered to be incidental or spontaneous in origin and without any relation to treatment. During numerous time intervals, food consumption in male animals at 500, 2500 and 10000 ppm was lower when compared to the control group. As no dose-response relationship occurred, the changes were assessed to be incidental and not related to treatment. In female animals, mean food consumption in female animals at 10000 ppm was higher during the entire study period. The higher values were caused by the animals of cage No. 16, most likely related to spilling of food out of the tray. The values of cage No. 15 were within the range typical for animals of this strain and age. Therefore, the effect was assessed as being incidental and without toxicological relevance. Specifically, three males (Nos. 31, 32 and 39) and three females (Nos. 72, 73 and 75) at 10000 ppm revealed a slight infiltration of the mucosa of mixed cells (granulocytes, macrophages and lymphocytes). The same animals also showed a submucosal edema, with occasionally inflammatory cells of the mucosa infiltrating the edematous submucosa. This finding was regarded to be an inflammation of the cecum and treatment related. The NOEL was considered to be 500 ppm for males based on dose-dependent reductions in body weight gain at higher doses. However, the NOAEL for both males and females was considered to be 2500 ppm based on the effects noted on the caecum at the highest dose level. </t>
  </si>
  <si>
    <t>24157-81-1</t>
  </si>
  <si>
    <t>2,6-Diisopropylnaphthalene</t>
  </si>
  <si>
    <t>Naphthalene, 2,6-bis(1-methylethyl)-; 2,6-di(propan-2-yl)naphthalene; 2,6-Di-iso-propylnaphthalene</t>
  </si>
  <si>
    <t>C16H20</t>
  </si>
  <si>
    <t>CC(C)C1=CC2=C(C=C1)C=C(C=C2)C(C)C</t>
  </si>
  <si>
    <t>0, 750, 1,500, or 3,000 ppm equal to actual intakes of 0, 53.9, 104.6, or 207.6 mg/kg bw/day for males and 0, 61.8, 121.4, or 244.7 mg/kg bw/day for females (ECHA) for 90-92 days</t>
  </si>
  <si>
    <t xml:space="preserve">The subchronic toxicity study in rats suggests a no-observed effect level (NOEL) of 104 or 121 mg/kg/day for males and females, respectively. The lowest-observed-adverse-effect level (LOAEL) is 208 and 245 mg/kg/day for males and females, respectively, based on minimal decreases in body weight gains, food consumption, adrenal effects (including increased absolute and relative organ weights and adrenal cortical hypertrophy) and kidney toxicity (evidence of tubular nephrosis in male rats). ECHA: No treatment-related, adverse effects were observed for all test substance concentrations except pupil constriction at the mean and top dose. There were no test material-related effects noted during handling, open field observation, or on sensory reactivity assessment. There were no mortalities; all animals survived the study period until the scheduled sacrifice. Body weight of highest-dosed males and females was significantly reduced (final weights about 86 and 88 % of control, respectively), Interim minor body weight changes in lower dose groups was transient and did not represent any pattern. They are not considered to be toxicologically important. Decreases in mean body weight were correlated with decreases in mean food consumption. In the male 3,000 ppm group, a slight effect on blood coagulation (mildly higher prothrombin and activated partial thromboplastin time) were observed. In the female 1,500 and 3,000 ppm groups, red blood cell count, Hb, and hematocrit was mildly lowered. Effects were not considered to be adverse and of biological relevance. In 3,000 ppm groups (males and females), slightly higher cholesterol was noticed. This effect was not considered to be adverse and of biological relevance. Statistically significant, absolute and/or relative organ-weight increases (adrenals, kidney and liver) noted in all female treated groups, were unrelated to dosage, except for the highest dose. In males given 3,000 ppm, significantly increased kidney and adrenal weights appeared to be test material related. There were no gross findings that could be attributed to the administration of the test material. Test material-related microscopic changes were noted in the liver, kidney, and adrenal gland in animals given 3,000 ppm. Liver findings included increased incidence and severity of centrilobular hepatocytic hypertrophy (both sexes). Kidney findings included tubular epithelial regeneration, degeneration/necrosis of tubular epithelium and intratubular cellular debris indicated tubular nephrosis (most prominent in males). Adrenal gland findings included incidence and severity of cortical cell hypertrophy was increased (both sexes). The NOAEL was considered to be 1,500 ppm, equal to 105 mg/kg bw/day for males and 121 mg/kg bw/day for females. </t>
  </si>
  <si>
    <t>Henwood, 1999</t>
  </si>
  <si>
    <t xml:space="preserve">Henwood, S.M. (1999) 90-Day Dietary Toxicity Study with 2,6-DIPN in Rats. Unpublished study prepared by Covance Laboratories Inc. 494p. MRID 45049301. Availabe from EPA (2003) Biopesticides Registration Document for 2,6-Diisopropylnaphthalene at https://www3.epa.gov/pesticides/chem_search/reg_actions/registration/decision_PC-055803_1-Oct-03.pdf Also available from ECHA at https://echa.europa.eu/da/registration-dossier/-/registered-dossier/24684/7/6/2 </t>
  </si>
  <si>
    <t>3101-60-8</t>
  </si>
  <si>
    <t>tert-Butyl phenyl glycidyl ether</t>
  </si>
  <si>
    <t>p-tert-Butylphenyl glycidyl ether; 2-[(4-tert-Butylphenoxy)methyl]oxirane; 4-tert-Butylphenyl glycidyl ether</t>
  </si>
  <si>
    <t>C13H18O2</t>
  </si>
  <si>
    <t>CC(C)(C)C1=CC=C(OCC2CO2)C=C1</t>
  </si>
  <si>
    <t>0, 25, 100, or 500 mg/kg bw/day</t>
  </si>
  <si>
    <t>Two low dose (25 mg/kg bw/day) group males were killed in extremis on Study Day 18 or 52 respectively and one control male was terminated on humane grounds on Study Day 65. The premature termination of the control was due to a suspected mal dose while the termination of one low dose group male resulted from an unrelated to treatment injury to the tail. Furthermore, while the cause of the deterioration in health of the remaining low dose group male was undetermined, it is reasonable to assume in the absence of further deaths from this dose group or from animals of either sex from the higher dose groups that none of these early terminations had a true relationship to treatment. There were no further unscheduled deaths. Post-dose increased salivation was initially observed in both sexes treated at 500 mg/kg bw/day during the first week of treatment persisting thereafter through to study termination. Increased salivation was also observed later in the study in each sex that received 100 mg/kg bw/day and in females treated at 25 mg/kg bw/day. There were no treatment-related changes in the behavioral parameters measured. There were no treatment-related changes in functional performance. There were no treatment-related changes in sensory reactivity. Slightly impaired weight development was evident in all male test groups during the course of the study but most pronounced at the high dose in comparison with the concurrent controls. Minor body weight fluctuations were also occasionally apparent in all female test groups. Dietary intake and food conversion efficiency in high dose males remained slightly below that of the control throughout the treatment period. Minor fluctuations in food consumption and utilization were also apparent in high dose females and in both sexes of animals treated at 25 and 100 mg/kg bw/day. However, as the variance from control was more marginal in these animals the changes were considered to be of no toxicological importance. Visual inspection of water residues did not indicate any effect of treatment on water intake throughout the study. There were no treatment related ocular effects detected. There were no toxicologically significant findings in the hematological parameters examined. Treatment associated changes in alkaline phosphatase, cholesterol, bile acids, total protein, albumin/globulin ratio, bilirubin and alanine aminotransferase were identified males and or females treated at 500 mg/kg bw/day. Notable macroscopic findings were confined to males treated at 500 mg/kg bw/day and involved one instance of liver enlargement and two instances of sloughing in the glandular region of the stomach. Notable changes were confined to an increase in liver weights in animals of either sex at 500 mg/kg bw/day when compared to control values. Treatment in both sexes at 500 mg/kg bw/day resulted in an adverse change in the liver involving an increase in cell turnover (increased mitoses and single cell degeneration/necrosis). There were also adaptive changes in the liver, thyroid glands, adrenal glands of both sexes and secondary changes in the thymus of females. As response to treatment in both sexes at 100 mg/kg bw/day and below were interpreted as adaptive in nature with no evidence of degenerative changes, the NOAEL for either sex was considered to be 100 mg/kg bw/day.</t>
  </si>
  <si>
    <t>Unknown, 2017. Available from ECHA at https://echa.europa.eu/de/registration-dossier/-/registered-dossier/10438/7/6/2</t>
  </si>
  <si>
    <t>3006-82-4</t>
  </si>
  <si>
    <t>Hexaneperoxoic acid, 2-ethyl-, 1,1-dimethylethyl ester</t>
  </si>
  <si>
    <t>tert-butyl 2-ethylhexaneperoxoate; tert-Butyl peroxy-2-ethylhexanoate; tert-Butyl 2-ethylperoxyhexanoate; TBPEH</t>
  </si>
  <si>
    <t>CCCCC(CC)C(=O)OOC(C)(C)C</t>
  </si>
  <si>
    <t>1N,2N,3N,4N,6N,7N,9N,10N,23Y,24a(ii)Y. Alcohol: 1bY(Class I). Carboxylic acid: 1N,2N,3N,4N,6N,7N,9N,10N,23Y,24a(i)Y</t>
  </si>
  <si>
    <t>0, 100, 300, or 1,000 mg/kg bw/day daily. P0 males: 153-156 days. P0 females: 114-129 days. 1A: approximately 13 weeks, 1B: approximately 17 weeks.</t>
  </si>
  <si>
    <t xml:space="preserve">In the P0 generation, adverse signs of systemic toxicity related to the test item treatment were not detected at any dose level at the daily clinical observations. There was no test item related mortality in parental animals in 100, 300 or 1,000 mg/kg bw/day groups during the course of study. The body weight development was continuously reduced in parental male animals administered with 1,000 mg/kg bw/day. Statistical significances were detected at the permanently lower mean body weight in male animals at 1,000 mg/kg bw/day from Day 28 up to termination of the study (Day 152; -13% of the control). The mean body weight gain of male animals at 1,000 mg/kg bw/day was lower than in the control group by weekly interval in the most cases during the observation period and if summarized for the whole study (between Days 0 and 152). The difference to the control reached statistical significance in several cases in male animals at 1,000 mg/kg bw/day. The mean body weight and body weight gain was comparable in the control and test item treated female animals at 100, 300 and 1,000 mg/kg bw/day during the pre-mating, gestation and lactation periods. The food consumption was not adversely affected in parental male or female animals at 100, 300 and 1,000 mg/kg bw/day. There were no test item related adverse changes in the examined hematological parameters, clinical chemistry parameters, or urine parameters in parental male or female animals at 100, 300 or 1,000 mg/kg bw/day. The investigated organs of reproductive system were histologically normal and characteristic for the sexually mature organism in all parental male animals in the control and 1,000 mg/kg bw/day groups. Decreased number of developing follicles and increased number of follicular atresia were detected in female animals at 1,000 mg/kg bw/day (pregnant or non-pregnant) compared with their control (on the actual level of section investigated). This finding was supported by the results of quantitative examinations of the ovaries. Histopathological investigations revealed chronic progressive nephropathy in a higher incidence of male animals at 1,000 mg/kg bw/day with respect to the control. In the female animals of the control and 1,000 mg/kg bw/day groups, the ovaries, uterus, cervix, vagina had a normal structure characteristic of the species, age and phase of the active sexual cycle. In addition, in non-pregnant female animals (8/8) at 1,000 mg/kg bw/day, decreased number of developing follicles and increased number of follicular atresia were observed along with developing follicles and corpora lutea on the actual level of section by qualitative histological examination. At the quantitative examinations, the mean number of secondary and tertiary follicles and corpora lutea slightly exceeded the control value in dams at 100 and 300 mg/kg bw/day reaching statistical significance only in the mid dose treated animals. At 1,000 mg/kg bw/day, the mean number of secondary and tertiary follicles was lower and the mean number of follicular atresia was higher than in the control group in dam at the examined level of histological section. This finding was more excessive in non-pregnant female animals at 1,000 mg/kg bw/day (8/8). Statistical significance was also observed in delivered female animals at 1,000 mg/kg bw/day at the slightly lower mean number of primordial and primary follicles. In three female animals at 1,000 mg/kg bw/day, one or both sided follicular cyst (3/24) was detected in the ovaries. The mucous membrane of uterus, cervix and vagina was normal in these female animals similar to that in the control group. The effect of the high dose of test item could be considered in the development of decrease in the number of developing follicles, and the increase in the number of follicular atresia and the follicular cyst forming, in the high dose treated female animals. Follicular atresia is a normal, physiological process in the ovary, to regulate the number of follicles in the developing pool and increase in follicular atresia can be observed secondary to xenobiotic administration. Since the development of small parental follicles is gonadotropin independent, an increase in atresia in these follicles is typically seen with direct-acting cytotoxic compounds, heavy metals or radiation. In this study, the follicular atresia affected only partly the ovarian functions, however absence of corpora lutea (lack of ovulation) or total ovarian atrophy was not detectable. The histological structure and the cellularity of pituitary with special attention on the cytomorphology and proportion of acidophilic and basophilic cells in the adenohypophysis were the same in the control and treated male and female animals. In some cases, dilatation of uterine horns was observed (7/24 control; 5/24 at 100 mg/kg bw/day; 4/24 at 300 g/kg bw/day; 4/24 at 1,000 mg/kg bw/day). This finding – without inflammatory or other pathological lesions – is a slight neuro-hormonal phenomenon and is in connection with the normal sexual cycle (proestrus phase) of uterus without pathological significance. Histological examination revealed the earliest stage of chronic progressive nephropathy (CPN) in a proportion of male animals in control group (5/24) and in the 1,000 mg/kg bw/day group (11/24). Scattered tubular dilatation, hyaline casts, tubular basophilia, lymphocytic and histiocytic infiltrations were observed. CPN is a spontaneous renal disease of the commonly used strains of laboratory male rat. In this study, CPN was seen with a higher incidence in male animals at 1,000 mg/kg bw/day comparing to the control; therefore, it is presumed, that the high dose of test item was a predisposing factor in the pathogenesis of this renal lesions. Chronic progressive nephropathy was not detected in the kidneys of male animals at 100 or 300 mg/kg bw/day (24/24, both groups). Regarding reproductive performance of the P0 generation, the estrous cycle was irregular in several parental female animals at 1,000 mg/kg bw/day during the two last weeks of an overall of 10 weeks pre-mating period. The examined parameters of the estrous cycle were comparable in the control and 100 and 300 mg/kg bw/day groups. Statistical significance was noted for the lower percentage of female animals with regular cycle and for the lower mean number of days in pre-estrous at 1,000 mg/kg bw/day. The number of female animals in prolonged estrous was also higher than in the control group at 1,000 mg/kg bw/day. Sperm examinations did not reveal any test item related influence on the sperm cells at 1,000 mg/kg bw/day. Statistical or biological significances were not detected at the mean percentage of motile sperm cells or mean percentage of immotile sperms in parental male animals at 1,000 mg/kg bw/day. The total sperm count and sperms with not normal morphology (separated head and tail) were similar in the 1,000 mg/kg bw/day and in the control groups. Significantly lower reproduction indices were observed in female animals at 1,000 mg/kg bw/day with respect to their control. Mating of male animals – which did not fertilize their partners of main group – with not treated female animals provided clear evidence of reproduction ability of these male animals. The copulatory index was higher than in the control group in all test item administered groups as one control pair failed to mate. The percentage of pregnant females (reproduction index) was statistically significantly lower and percentage of non-pregnant female animals was statistically significantly higher with respect to their control group at 1,000 mg/kg bw/day which was associated with the test item treatment. Delivery data of dams was not adversely affected at 100, 300 or 1,000 mg/kg bw/day dose levels. The lower number of females delivering in the 1,000 mg/kg bw/day group as compared to the control group was due to the lower number of pregnant females. All pregnant females delivered and there were no significant differences in most of the examined parameters with respect to the control. The mean number of implantation sites, the mean number of post-implantation loss, the mean number of total births, mean number of viable pups and live borns and the live birth index (live pups/total birth) were comparable in all groups. The slightly longer mean duration of pregnancy of dams at 1,000 mg/kg bw/day was statistically significant. This minor difference was considered to be of no toxicological relevance as values were within the historical control range. The NOAEL for P0 systemic and reproductive toxicity was considered to be 300 mg/kg bw/day. For the P1 generation, adverse signs of systemic toxicity related to the test item were not detected at any dose level in F1 Cohort 1B animals at 100, 300 and 1,000 mg/kg bw/day at the daily clinical observations. There was no test item related mortality in F1 Cohort 1B animals in 100, 300 or 1,000 mg/kg bw/day groups during the course of the observation period. The body weight development was reduced in F1 Cohort 1B male animals administered with 1,000 mg/kg bw/day. The lower mean body weight of female animals at 1,000 mg/kg bw/day during the first two weeks observation period recovered during the remaining days of observation period. Statistical significance with respect to the control was detected at the lower mean body weight of F1 Cohort 1B male animals at 1,000 mg/kg bw/day from PND22 up to the termination of the observation period (PND 154). The body weight gain of these animals was also lower than in the control in the most cases during the entire observation period reaching statistical significances in several cases by weekly interval and also for the summarized body weight gain (between PND 22 and PND 154). The mean body weight and body weight gain was comparable in the control and test item treated F1 Cohort 1B female animals at 100 and 300 mg/kg bw/day during observation periods. The mean body weight of F1 Cohort 1B female animals at 1,000 mg/kg bw/day was statistically significantly lower than in the control from PND 22 up to PND 36 and it was comparable with the control from PND 39 to PND 112, as well as during the gestation and lactation periods. The mean body weight gain was also similar in all F1 Cohort 1B female groups during the observation period. Although, sporadic statistical significance with respect to the control was noted for F1 Cohort 1B female animals at 1,000 mg/kg bw/day at the lower mean body weight gain between PND 25 and PND 29 and at the higher mean body weight gain between PND 70-PND 77 and PND 112-PND 119. The summarized mean body weight gain of F1 Cohort 1B female animals was comparable in all groups between PND22 and PND112. There were no toxicologically significant differences between the control and test item treated groups in the body weight or body weight gain of F1 Cohort 1B female animals during the gestation or lactation period. Statistical significance was only noted for the higher mean body weight gain of female animals at 1,000 mg/kg bw/day between gestation days 0 and 7 as well as between lactation days 0 and 4. The food consumption was not affected in F1 Cohort 1B animals at 100, 300 and 1,000 mg/kg bw/day during the pre-mating and post-mating periods or during the pre-mating, gestation or lactation periods. The weights of kidneys (absolute, or relative to body and brain weights) were elevated in F1 Cohort 1B male and female animals at 300 or 1,000 mg/kg bw/day. In the lack of related macroscopic and histological alteration, changes in kidneys weight were probably due to the enhanced function of the organ. In the male animals at 100 mg/kg bw/day, statistical significance was detected at the slightly higher mean kidneys weights relative to brain weight. At 300 mg/kg bw/day, statistical significance was noted for the higher mean kidneys weight (relative to body and brain weight), higher mean weights of prostate (absolute and relative to brain weight) and higher mean epididymides weight relative to brain weight in male animals. In the male animals at 1,000 mg/kg bw/day, the fasted mean body weight was significantly lower than in the control group. Statistical significance with respect to the control was detected at the lower mean brain weight and at the at the higher mean brain weight relative to body weight, higher mean weights of kidneys and testes (absolute and relative to body and brain weight), lower mean prostate weight, higher mean weights of epididymides and seminal vesicles (both relative to body weight). In the female animals, the mean kidney weights slightly exceeded the control at 100 mg/kg bw/day. At 300 mg/kg bw/day, higher mean kidneys weight (absolute and relative to body and brain weights) and higher mean weight of ovaries were detected in female animals when compared to their control. In the female animals at 1,000 mg/kg bw/day, statistical significance was observed at the lower mean brain weights (absolute and relative to body weight), at the higher mean kidneys weight (absolute and relative to body and brain weights) and higher mean body weight relative to brain weigh. A test item influence was supposed in development of the higher mean weights of kidneys (male and female). Histological examinations revealed no morphological changes in the renal tissue. Hematology investigations as well as clinical chemistry parameters did not reveal test item related abnormalities. Therefore, kidney weight changes were considered to be adaptive ones and to be toxicologically not relevant. The statistically significant differences with respect to the control at several organs (brain, testes, prostate, epididymides, seminal vesicle or ovary) were judged to have little or no toxicological relevance due to the minor degree and in the lack of associated histopathological alterations. Macroscopic alterations related to the effect of the test item were not detected in F1 Cohort 1B male or female animals at the necropsy. Similarly, histological examinations did not reveal pathologic alterations in the organs or tissues of F1 Cohort 1B male or female animals at 1,000 mg/kg bw/day. Regarding reproductive parameters, the examined parameters of the estrous cycle were comparable in the F1 Cohort 1A female animals in the control and 100, 300 and 1,000 mg/kg bw/day groups. Sperm examinations did not point out any test item related influence on the sperm cells at 1,000 mg/kg bw/day. Nonetheless, the reproductive performance was reduced in F1 Cohort 1B animals at 300 and 1,000 mg/kg bw/day (male and female) based on the lower fertility indices. The examined parameters of reproductive performance were not affected by the treatment with the test item in male or female animals at 100 mg/kg bw/day. In this dose group, all pairs mated successfully and males fertilized respective females, therefore fertility index even exceeded the control value. The copulatory index was lower than in the control group at 1,000 mg/kg bw/day as two male animals failed to mate (male #758 and #760). Regarding male #760, corresponding female partners (female #771 and #790) did either not mate even with exchanged males (#771) or mated but did not achieve pregnancy (#790). One female partner of male #758, where no mating could be observed, was also female #771. The other female partner of male #758 (female #780) mated successfully achieving pregnancy with an exchanged partner male. Overall, the decreased copulatory index as a consequence of impaired mating behavior by male animals must be treated with caution, as it cannot be completely excluded that this finding originates from the corresponding female partner. Statistical significance was observed at the lower percentage of fertile male animals (i.e., fertility index) and higher percentage of infertile male animals at 300 and 1,000 mg/kg bw/day. This is due to the not achieved pregnancies of respective females. However, due to findings in the P0 generation, where mating of male animals – which did not fertilize their partners of main group – with not treated female animals provided clear evidence of fertility of these male animals, the males of the F1 generation are also not considered infertile, but only their respective female partner animal. The percentage of pregnant females (fertility index) was lower and percentage of non-pregnant female animals was higher with respect to their control group at 300 and 1,000 mg/kg bw/day. This finding is consistent with observations in the P0 generation and considered test item related. One control female animal died on gestation day 22 – not delivered – while all pregnant animals delivered at 100, 300 and 1,000 mg/kg bw/day. Statistical significance was observed at the slightly higher mean number of conceiving days in female animals at 300 mg/kg bw/day. Similar finding was not detected at the high dose, therefore, this difference in the mean number conceiving days at 300 mg/kg bw/day was considered to be toxicologically not relevant. For the P1 generation, the NOAEL for systemic toxicity was considered to be 300 mg/kg bw/day and the NOAEL for reproductive toxicity was 100 mg/kg bw/day. For the F1 generation, there were no adverse clinical signs in the F1 offspring from post-natal day 0 to 21. The extra uterine mortality of F1 offspring exceeded the control at 1,000 mg/kg bw/day on post-natal day 0 and between postnatal days 0 and 21. The extrauterine mortality was low and comparable in the control, 100, and 300 mg/kg bw/day from birth to post-natal day 21. There was no mortality in F1 Cohort 1A animals in control, 100, 300 or 1,000 mg/kg bw/day groups (male or female) during the course of study. Offspring of the high dose animals had a slightly reduced body weight on postnatal day 0 (-6.5%). Body weight development between PND0 - PND21 was also slightly depressed when compared to control group offspring (- 8.6%). Body weight of the offspring of the low and mid dose group was unremarkable and comparable to the control group. The body weight and weight development of the F1 offspring was slightly reduced at 1,000 mg/kg bw/day. The mean litter weight was comparable with control and at 100, 300 mg/kg bw/day during the 21-day observation period. The mean litter weight remained below the control at 1,000 mg/kg bw/day on post-natal days 0, 4, 7, 14 and 21. The mean litter weight gain was similar in the control and at 100 and 300 groups by interval of the measurements and between post-natal days 0 and 21. The mean litter weight gain was slightly lower than in the control group at 1,000 mg/kg bw/day. Statistical significance with respect to the control was detected at the higher mean body weight of pups (male and female) at 100 mg/kg bw/day on post-natal days 4 and 7 and at the lower mean body weight of pups at 300 mg/kg bw/day on post-natal days 0 and 14. The terminal body weight (post-natal day 21) was comparable with the control in these groups; therefore, the minor differences were considered to be toxicologically not relevant. The mean body weight of offspring remained below the control at 1,000 mg/kg bw/day on post-natal days 0, 4, 7, 14 and 21 being always statistically significantly lower. The body weight of male pups and female pups at 100 and 300 mg/kg bw/day – evaluating separately the two genders – was similar to the control between post-natal days 0 and 21. Although, some statistical significances with respect to the control were detected at the slightly lower or higher mean body weight of male or female pups at 100 and 300 mg/kg bw/day during the first week after birth, the terminal body weight was similar to the control. The mean body weight was statistically significantly lower than in their control both in male and in female offspring on postnatal days 0, 4, 7, 14 and 21 at 1,000 mg/kg bw/day. Statistical significance was detected with respect to the control at the slightly higher mean pup weight gain between postnatal days 0 and 4 and at the slightly lower mean body weight gain of pups between post-natal days 7 and 14 at 100 and 300 mg/kg bw/day. The summarized body weight gain (between post-natal days 0 and 21) was comparable with the control in both of these groups. Therefore, these minor changes in body weight gain of offspring (male and female) were considered to be toxicologically not relevant at 100 and 300 mg/kg bw/day. The mean body weight gain was slightly reduced in offspring at 1,000 mg/kg bw/day when compared to the control by intervals of measurement and if summarized. The mean body weight gain of male and female offspring – evaluated separately – was comparable to their control at 100 and 300 mg/kg bw/day in-spite of the sporadic statistically significant differences during the first week after birth. The mean body weight gain remained below the control in male and in female offspring at 1,000 mg/kg bw/day by intervals of measurement and if summarized. The body weight development was also reduced in F1 Cohort 1A male animals administered with 1,000 mg/kg bw/day. The lower mean body weight of female animals at 1,000 mg/kg bw/day during the first half of the observation period recovered during the second half of the observation period. The mean body weight was comparable to their control in F1 Cohort 1A male animals at 100 and 300 mg/kg bw/day during the entire observation period. Statistically significant difference with respect to the control was detected at the lower mean body weight gain of male animals at 100 mg/kg bw/day between PN42 and PN49 and at 300 mg/kg bw/day between PN32 and PN36. However, these minor differences in the mean body weight gain had no influence on the mean body weight of these male animals. In F1 Cohort 1A male animals at 1,000 mg/kg bw/day, the mean body weight was significantly lower than in the control during the entire observation period (from PND22 up to and including PND90). The body weight gain of these animals was also lower than in the control during the entire observation period reaching statistical significances in several cases by weekly interval and also for the summarized body weight gain (between PND22 and PND90). The mean body weight and body weight gain was comparable in the control and test item treated F1 Cohort 1A female animals at 100 and 300 mg/kg bw/day during observation periods. Statistical significance at the slightly higher mean body weight of female animals at 100 mg/kg bw/day was considered to be toxicologically not relevant. The mean body weight of F1 Cohort 1A female animals at 1,000 mg/kg bw/day was statistically significantly lower than in the control from PND22 up to PND42 and it was comparable with the control between PN49 and 90. The mean body weight gain was similar in all F1 Cohort 1A female groups (control 100, 300 and 1000 mg/kg bw/day) during the observation period. Although, statistical significance with respect to the control was noted for F1 Cohort 1A female animals at 1,000 mg/kg bw/day at the lower mean body weight gain between PND22 and PND29 and at the higher mean body weight gain between PND42 and PND49. The summarized mean body weight gains of F1 Cohort 1A female animals were comparable in all groups between PND22 and PND90. Food consumption was not affected in either group. There were no test item related adverse changes in the examined hematological parameters in F1 Cohort 1A male or female animals at 100, 300 or 1,000 mg/kg bw/day. Pathologic alterations were not detected at the evaluation of clinical chemistry parameters in F1 Cohort 1A male or female animals at 100, 300 or 1,000 mg/kg bw/day. There were no test item related adverse changes in the examined urine parameters in F1 Cohort 1A animals (male or female) at 100, 300 or 1,000 mg/kg bw/day. Regarding the F1 offspring’s development (surface righting reflex, pinna detachment, eye opening), no clear test item influence was observed. In pups, there were no test item related changes in the weights of examined organs (absolute and relative to body and brain weights) in male and female F1 offspring (necropsy at weaning). The examined organ weights were comparable in selected male offspring at the weaning. Statistical significances with respect to the control were detected at the slightly higher mean thymus weights (absolute and relative to brain weight) at 100 mg/kg bw/day and at the lower mean body weight and brain weight at 1,000 mg/kg bw/day in female pups. The minor changes of thymus weights were considered to be independent from the treatment as similar findings was not detected at the higher doses. The lower mean brain weight was probably related to the lower mean body weight as it exceeded the control value – no statistical significance – if related to the body weight. The weights of the examined organs were not adversely affected in F1 Cohort 1A male and female animals at 100, 300 or 1,000 mg/kg bw/day. Slight elevation in the weights of liver and kidneys at 300 mg/kg bw/day (female) and at 1,000 mg/kg bw/day (male and female) were indicative of the enhanced function of these organs. There were no supporting histopathological alterations in the liver or kidneys therefore, test item effect on the weight of these organs were considered to be not adverse. Slight reduction of thymus weights (absolute and relative to body and brain weights) in F1 Cohort 1A male animals at 1,000 mg/kg bw/day dose might be related to the test item influence. Nevertheless, in the lack of related histopathological findings and changes in immune system it was considered to be sign of a normal but enhanced involution. Moreover, absolute as well as relative weight values range within the historical control values. In the male animals at 100 mg/kg bw/day, statistical significance with respect to the control was detected at the slightly lower mean thymus weight and higher mean testes weight relative to body and brain weights. At 300 mg/kg bw/day, the mean thymus weight was slightly lower and the kidney weight relative to body weight was slightly higher than in the control group in F1 Cohort 1A male animals. In the male animals at 1,000 mg/kg bw/day, the mean fasted body weight was significantly lower than in the control group resulting in lower mean body weight relative to brain weight, lower mean weights of some organ and higher mean weights of some organ referred to body weight. Statistical significance was detected at the lower mean brain weight, higher mean brain weight relative to body weight, higher mean liver and kidneys weight (absolute and relative to the body and brain weights, both), at the lower mean weights of heart, thymus (absolute and relative to the body and brain weights), prostate and pituitary in male animals at 1,000 mg/kg bw/day when compared to the control. The weights of testes (relative to body and brain weights), epididymides (relative to body weight) and adrenal glands (relative to body and brain weight) exceeded the control value in male animals administered with the high dose. In the female animals at 100 mg/kg bw/day, statistical significance with respect to the control was observed at the slightly higher mean body weight relative to brain weight and lower mean brain weight relative to body weight, at the higher mean weights of liver and thyroid glands both relative to brain weight. In female animals at 300 mg/kg bw/day, the body weight relative to brain weight was higher, the brain weights (absolute and relative to body weight) were lower than in the control group. Higher mean weights of liver and kidneys (absolute and relative to body and brain weights), thyroid glands (absolute and relative to brain weight), adrenal gland relative to brain weight. At 1,000 mg/kg bw/day, statistical significances with respect to the control were observed at the higher mean body weight relative to brain weight, at the lower mean brain weights (absolute and relative to body weight), at the higher mean weights of liver and kidneys (absolute and relative to body and brain weights), adrenal gland relative to body and brain weights and thyroid glands relative to brain weight in the F1 Cohort 1A female animals. A test item influence was supposed in development of the higher mean weights of kidneys and liver (male and female). Morphological changes were not detected at the histopathological examination and hematology investigations as well as clinical chemistry parameters did not reveal test item related abnormalities. Therefore, changes in liver and kidneys weights were considered to be adaptive ones and to be toxicologically not relevant. The statistically significant differences with respect to the control at several organs (brain, heart, prostate, testes, epididymides, adrenal glands, thyroid glands or pituitary) were judged to have little or no toxicological relevance due to the minor degree and in the lack of associated histopathological alterations. Specific macroscopic alterations were not found in F1 offspring subjected to gross pathological examination before the weaning or at the weaning. Similarly, histological investigation did not reveal test item related pathologic changes in the examined organs in F1 offspring. Sperm examinations did not point out any test item related influence on the sperm cells at 1,000 mg/kg bw/day. The NOAEL for systemic and reproductive toxicity was considered to be 300 mg/kg bw/day. Finally, for the F2 generation, there were no adverse clinical signs in the F2 offspring at 100, 300 or 1,000 mg/kg bw/day from post-natal day 0 to 4. The extra uterine mortality of F2 offspring was higher than in the control group at 1,000 mg/kg bw/day on post-natal day 0 and between postnatal days 0 and 4. The extrauterine mortality was low and comparable in the control, 100, and 300 mg/kg bw/day from birth to post-natal day 4. Statistical significance with respect to the control was noted for the higher mean number of dead pups on postnatal day 0 and between postnatal days 0 and 4 at 1,000 mg/kg bw/day. The body weight development of the F2 offspring was slightly reduced at 1000 mg/kg bw/day. Statistical significance with respect to the control was detected at the higher mean body weight of pups (male and female) at 100 mg/kg bw/day on post-natal day 0 and at the lower mean body weight of pups at 300 and 1,000 mg/kg bw/day on post-natal days 0 and 4. The mean pup weight gain was slightly lower than in the control between PND 0 and PND4. The mean litter weight and litter weight gain were similar in the control and in 100 and 300 mg/kg bw/day groups between PND0 and PND4. The mean litter weight on PND4 and the mean litter weight gain between PND0 and PND4 were slightly lower than in the control at 1,000 mg/kg bw/day. The sex distribution of F2 offspring were not affected by the test item on post-natal days 0 and 4. The survival index was slightly lower at 1,000 mg/kg bw/day with respect to the control at 1,000 mg/kg bw/day. The mean number of live births per litter, and mean number of viable pups per litter were comparable in the control and 100, 300 and 1,000 mg/kg bw/day groups on post-natal days 0 and 4. The sex distribution (mean percentage of male and female pups per litter) was comparable in the control and 300 and 1,000 mg/kg bw/day groups on post-natal days 0 and 4. Statistical significance with respect to the control was detected at the lower mean percentage of male pups and higher mean percentage of female pups at 100 mg/kg bw/day on post-natal days 0 and 4. Similar findings was not observed at the higher dose groups, therefore this difference was considered to be indicative of biological variation and not related to the treatment. There were no test item related changes in the weights of examined organs (absolute and relative to body and brain weights) in male or female F2 offspring at 100, 300 and 1,000 mg/kg bw/day. Specific macroscopic alterations were not found in F2 offspring subjected to gross pathological examination after PND4. The F2 offspring’s development (surface righting reflex, pinna detachment, anogenital distance) was undisturbed at 100, 300 and 1,000 mg/kg bw/day. The systemic and reproductive NOAEL was also considered to be 300 mg/kg bw/day. </t>
  </si>
  <si>
    <t>Unknown, 2020. Available from ECHA at https://chem.echa.europa.eu/100.019.192/dossier-view/be1a40e2-7b8b-4a3a-814c-061fc6bb22e1/8eff3b05-971c-4d29-9eaf-829e3687d17e_aea63ec2-86e4-46d3-9a0a-c85bc4b80438?searchText=3006-82-4</t>
  </si>
  <si>
    <t>54381-16-7</t>
  </si>
  <si>
    <t>(p-Ammoniophenyl)bis(2-hydroxyethyl)ammonium sulphate</t>
  </si>
  <si>
    <t>N,N-Bis(2-hydroxy)-p-phenylenediamine sulfate; N,N-Bis(2-hydroxyethyl)-4-phenylenediaminesulfate; 2-[4-amino-N-(2-hydroxyethyl)anilino]ethanol;sulfuric acid</t>
  </si>
  <si>
    <t>C10H18N2O6S</t>
  </si>
  <si>
    <t>C1=CC(=CC=C1N)N(CCO)CCO.OS(=O)(=O)O</t>
  </si>
  <si>
    <t>0, 300, 1,000, or 3,000 ppm, equal to average intakes of 0, 12, 40, or 121 mg/kg bw/day for males and 0, 14, 48, or 146 mg/kg bw/day for females</t>
  </si>
  <si>
    <t>ECHA: No clinical signs related to treatment were apparent in any of the rats during the 104 weeks of the experiment. At the end of the study, the survival rates of control, low mid and high dose rats were 86, 80, 84 and 84%, respectively, for males and 78, 80, 80 and 80%, respectively, for females. There were no significant differences in mortality between controls and treated animals during the course of the study. Statistically significant lower body weights, or a tendency for lower body weights, were observed in both sexes of high dose group from week 2 to termination. No body weight retardation was found in mid and low dose group animals. Food consumption in controls and treated animals showed no clear difference. No treatment-related adverse effects were apparent in the hematology results. Slightly increased values for thyroid weight and the thyroid to body weight ratio in the high dose group male, compared with those of the control male, were significant. Thyroid weight, but not the thyroid to body weight ratio, in the mid dose male was also significantly higher than the respective control values. However, the findings were not supported by histopathological observations. Based on histopathological observations and evidences from previous studies, differences in thyroid weight and thyroid to body weight ratio were not considered to be treatment related toxic effects. No treatment related macroscopic changes were found in treated animals at autopsy or on detailed examination after fixation. A wide range of non-neoplastic lesions were evident. But no treatment-related changes were found. A conspicuous decrease in the incidence of fibromas in the skin/subcutis was found in high dose group males. No significant differences from controls were observed in the incidences of other types of tumors. There were no differences in the development of any tumor category between control and treated groups for either sex. Based on decrease in body weight at highest dose level tested, the NOAEL for chronic toxicity was determined to be 1,000 ppm in diet, equivalent to 40 mg/kg bw/day for males and 48 mg/kg bw/day for females. Study authors: the compound exerted very slight toxic effects as evidenced by a decrease in body weight at the 3000 ppm level (121 mg/kg body weight/day for males; 146 mg/kg body weight/day for females).</t>
  </si>
  <si>
    <t>Hagiwara et al., 1996</t>
  </si>
  <si>
    <t xml:space="preserve">Hagiwara, A., Miyata, E., Tamano, S., Shibata, M. A., Sugiura, S., Inoue, M., &amp; Hirose, M. (1996). Non-carcinogenicity of 2, 2′-[(4-Aminophenyl)imino] bisethanol sulfate in a long-term feeding study in Fischer 344 rats. Food and chemical toxicology, 34(6), 537-546. Also available from ECHA at https://echa.europa.eu/de/registration-dossier/-/registered-dossier/23320/7/8/?documentUUID=e1c6d5b9-bb5e-4d18-b879-3f040a7cb606 and from NICNAS (2016) Ethanol, 2,2'-[(4-aminophenyl)imino]bis-, sulfate (1:1) (salt): Human health tier II assessment at https://cdnservices.industrialchemicals.gov.au/statements/IMAP_1094%20-%20IMAP%20Assessment%20-%2021%20April%202016.pdf </t>
  </si>
  <si>
    <t>121-92-6</t>
  </si>
  <si>
    <t>3-Nitrobenzoic acid</t>
  </si>
  <si>
    <t>m-Nitrobenzoic acid; Benzoic acid, 3-nitro-; Benzoic acid, m-nitro-</t>
  </si>
  <si>
    <t>C7H5NO4</t>
  </si>
  <si>
    <t>OC(=O)C1=CC=CC(=C1)[N+]([O-])=O</t>
  </si>
  <si>
    <t>0, 0.063, 0.125, 0.25, 0.5 and 1%, equal to 0, 31.5, 62.5, 125, 250 and 500 mg/kg/day</t>
  </si>
  <si>
    <t>Methemoglobin</t>
  </si>
  <si>
    <t>No mortality was noted at any of the studied dose level. Final body weight of rats at 500 mg/Kg/day were lower (P&lt;0.05) than that of controls. Male rats at all dose levels had significantly more Heinz bodies than controls. Methemoglobin concentration in females at the 500 mg/Kg/day dose level was significantly increased. Females at the 250 and 500 mg/Kg/day dose levels had lower hemocrit values, hemoglobin concentration and red blood cell count. Methemoglobin concentration was increased in females at ≥ 125 mg/Kg/day dose levels. There was a significant decrease in total and free plasma levels of T-4 in males at 250 and 500 mg/Kg/day dose levels. Testicular atrophy was noted at 500 mg/Kg/day in male rats. Based on the observations made, the NOAEL for male rats is considered to be 125 mg/Kg/day and for female rats the NOAEL is considered to be 62.5 mg/Kg/day when treated with test chemical for 13 weeks.</t>
  </si>
  <si>
    <t>Unknown, 1988</t>
  </si>
  <si>
    <t>Unknown, 1988. Available from ECHA at https://echa.europa.eu/mt/registration-dossier/-/registered-dossier/17715/7/6/2/?documentUUID=87158381-7bd3-42c0-a770-156b5909e3e2</t>
  </si>
  <si>
    <t>22288-43-3</t>
  </si>
  <si>
    <t>2,4,4-Trimethylpentan-2-yl 2-ethylhexaneperoxoate</t>
  </si>
  <si>
    <t>Hexaneperoxoic acid, 2-ethyl-, 1,1,3,3-tetramethylbutyl ester</t>
  </si>
  <si>
    <t>C16H32O3</t>
  </si>
  <si>
    <t>CCCCC(CC)C(=O)OOC(C)(C)CC(C)(C)C</t>
  </si>
  <si>
    <t>1N,2N,3N,4N,6N,7N,9N,10N,23Y,24a(i)Y. Carboxylic acid:1N,2N,3N,4N,6N,7N,9N,10N,23Y,24a(i)Y(Class III). Alcohol: 1bY(Class I)</t>
  </si>
  <si>
    <t>Wistar [Han:Rcc Han:WIST]</t>
  </si>
  <si>
    <t>0, 10, 100, or 1,000 mg/kg bw/day for 90 days. Two recovery groups, each of ten males and ten females, were treated with the high dose or the vehicle alone for ninety consecutive days and then maintained without treatment for a further 28 days.</t>
  </si>
  <si>
    <t>There were no unscheduled deaths. Clinical observations included increased salivation in animals of either sex treated with 1,000 mg/kg bw/day throughout the treatment period. Isolated incidences of noisy respiration were also evident in a few animals of either sex treated with 1,000 mg/kg bw/day. No such effects were evident in animals of either sex treated with 100 or 10 mg/kg bw/day. There were no treatment-related changes in the behavioral parameters measured and there were no toxicologically significant changes in functional performance. Males treated with 1,000 mg/kg bw/day showed a reduction in body weight gain during the first nine weeks of treatment. Slight improvement was evident during Weeks 10 and 11; however, lower body weight gains were again evident during Weeks 12 and 13. During the treatment-free period, slightly lower body weight gains were evident in males previously treated with 1,000 mg/kg bw/day during weeks one and four of the treatment-free period, however, during the remaining weeks, body weight gains exceeded or were comparable to controls. No such effects were evident in females treated with 1,000 mg/kg bw/day or in animals of either sex treated with 100 or 10 mg/kg bw/day. No effect on food consumption or food conversion efficiency was evident in treated animals when compared to controls and visual inspection of water bottles did not reveal any inter-group differences. Animals of either sex treated with 1,000 mg/kg bw/day showed reductions in hemoglobin, erythrocyte count, hematocrit and mean corpuscular hemoglobin concentration and an increase in mean corpuscular volume. Males from this treatment group also showed a statistically significant reduction in activated partial thromboplastin time and females also showed an increase in total leucocyte count, neutrophils, lymphocytes, and platelet count. No such effects were evident in animals of either sex treated with 100 or 10 mg/kg bw/day or in recovery animals following the treatment-free period. Males treated with 1,000 mg/kg bw/day showed an increase in albumin/globulin ratio and aspartate aminotransferase and reductions in total protein, triglycerides, cholesterol, and bilirubin. Females treated with 1,000 mg/kg bw/day showed increases in total protein and albumin. No toxicologically significant effects were evident in animals of either sex treated with 100 or 10 mg/kg bw/day or in recovery animals following the treatment-free period. There were no treatment-related effects detected in the urinalytical parameters measured. At necropsy, seven males treated with 1,000 mg/kg bw/day had pale kidneys. One of these males also had enlarged kidneys, one also had mottled kidneys, and one also had enlarged and mottled kidneys. Two males treated with 100 mg/kg bw/day had mottled kidneys. Seven females treated with 1,000 mg/kg bw/day had an enlarged liver. One of these females also had a dark liver. Nine females from this treatment group had a dark spleen and seven of these females also had an enlarged spleen. No toxicologically significant macroscopic abnormalities were detected in females treated with 100 mg/kg bw/day, in animals of either sex treated 10 mg/kg bw/day or in recovery animals following the treatment-free period. Animals of either sex treated with 1,000 mg/kg bw/day showed an increase in liver and spleen weights both absolute and relative to terminal body weight. Males treated with 1,000 and 100 mg/kg bw/day also showed an increase in absolute and relative kidney weights. No toxicologically significant effects were detected in females treated with 100 mg/kg bw/day, in animals of either sex treated with 10 mg/kg bw/day or in recovery animals following the treatment-free period. Histopathology revealed changes in adrenal glands, kidneys, liver, spleen, and thy thyroid glands. In the adrenal glands, zona glomerulosa hypertrophy was noted at an increased incidence in animals of either sex treated with 1,000 mg/kg bw/day. Following the treatment-free period, minimal hypertrophy was present in three males and three females previously treated with 1000 mg/kg bw/day. The incidence and severity of the change had decreased, thus indicating partial recovery. In the kidneys, hyaline droplets were increased in all males treated with 1,000 and 100 mg/kg bw/day. Multifocal basophilic tubules were present in all males treated with 1,000 mg/kg bw/day and in nine males treated with 100 mg/kg bw/day along with one male treated with 10 mg/kg bw/day. Proteinaceous casts were present in most males treated with 1,000 and 100 mg/kg bw/day. Examination of immunohistochemically stained sections for α2μ-globulin from control and 1000 mg/kg bw/day males confirmed the increase in hyaline droplets in the kidney tubules of males treated with 1,000 mg/kg bw/day compared to controls, although it should be noted that positive staining was present in all sections. Following the treatment-free period, hyaline droplet accumulation showed complete recovery. Tubular basophilia and proteinaceous casts persisted, and occasional instances of interstitial fibrosis and tubular dilation were apparent in all but one male previously treated with 1000 mg/kg bw/day. The severity of the changes had decreased, indicating partial recovery. In the liver, centrilobular hypertrophy was present in eight males and all females treated with 1,000 mg/kg bw/day. Recovery was complete following the treatment-free period. In the spleen, increased hematopoiesis was present in eight males and all females treated with 1,000 mg/kg bw/day, along with three females treated with 100 mg/kg bw/day and in one female treated with 10 mg/kg bw/day. This showed complete recovery following the treatment-free period. Increased hemosiderin was present in one control female and six females treated with 1,000 mg/kg bw/day. Following the treatment-free period, it was still present in one control female and eight females previously treated with 1,000 mg/kg bw/day. Lastly, in the thyroid glands, follicular cell hypertrophy was present in six males treated with 1000 mg/kg bw/day, but this had completely reversed following the treatment-free period. No treatment-related effects were evident in animals of either sex treated with 10 mg/kg bw/day. The NOEL for systemic toxicity was therefore considered to be 10 mg/kg bw/day for both sexes. The increased hematopoiesis in the spleen of females treated with 100 mg/kg bw/day, in isolation, was considered not to represent an adverse response to treatment; therefore, a NOAEL for females was considered to be 100 mg/kg bw/day. The kidney effects detected in males treated with 1,000 and 100 mg/kg bw/day were considered to represent an adverse effect of the test item, therefore, a NOAEL for males was not established; however, the kidney changes of hyaline droplets were consistent with well documented changes that are peculiar to the male rat in response to treatment with some hydrocarbons. This effect is, therefore, not indicative of a hazard to human health. In the context of this study, the remaining kidney findings, consisting of basophilic tubules and proteinaceous casts in males are more likely to be correlated to the same condition as hyaline droplets and are, therefore, considered to represent limited relevance to humans. In terms of extrapolation to man and risk assessment calculations whereby effects relating to male rat renal changes are species and sex specific and therefore are not relevant, a NOAEL for males can be established at 100 mg/kg bw/day.</t>
  </si>
  <si>
    <t>Unknown, 2018. Available from ECHA at https://echa.europa.eu/mt/registration-dossier/-/registered-dossier/12517/7/6/2</t>
  </si>
  <si>
    <t>85209-91-2</t>
  </si>
  <si>
    <t>Sodium bis(2,2-methylene-bis(4,6-di-tert-butylphenyl)phosphate)</t>
  </si>
  <si>
    <t xml:space="preserve">Sodium;1,3,7,9-tetratert-butyl-11-oxido-5H-benzo[d][1,3,2]benzodioxaphosphocine 11-oxide; 12H-Dibenzo[d,g][1,3,2]dioxaphosphocin, 2,4,8,10-tetrakis(1,1-dimethylethyl)-6-hydroxy-, 6-oxide, sodium salt </t>
  </si>
  <si>
    <t>C29H42NaO4P</t>
  </si>
  <si>
    <t>CC(C)(C)C1=CC2=C(C(=C1)C(C)(C)C)OP(=O)(OC3=C(C2)C=C(C=C3C(C)(C)C)C(C)(C)C)[O-].[Na+]</t>
  </si>
  <si>
    <t>Wistar [Crl:WI(Han) SPF]</t>
  </si>
  <si>
    <t>&gt;91</t>
  </si>
  <si>
    <t>F0: 0, 1000, 3000, or 10000 ppm. F1: 0, 1000, or 3000 ppm. F0 generation: a minimum of 70 days prior to mating and continuing until euthanasia. F1 generation (F0 pups): the F1 generation was potentially exposed to the test substance in utero, through nursing during lactation and directly when they begin eating solid food. After weaning, pups were treated for a minimum of 70 days prior to mating and continuing until euthanasia. F2 generation:(F1 pups): the F2 generation was potentially exposed to the test substance in utero, through nursing during lactation. 3000 ppm: 184-261 mg and 230-286 mg/kg bw/day for males and females, respectively. Equal dose for 10,000 ppm was not provided.</t>
  </si>
  <si>
    <t>P0 NOAEL: 3000 ppm or 184-261 mg and 230-286 mg/kg bw/day for males and females, respectively. Basis: clinical signs, body weight and weight gain, food consumption and compound intake, food efficiency, clinical biochemistry, reproductive function (oestrous cycle), reproductive performance, other: food efficiency was strongly depressed in high dose animals; disruption of the gut microbiota by the antimicrobial activity of the test substance is very likely and could have caused the observed (secondary) effects. P1: NOAEL: 3000 ppm. Developmental immunotoxicity (F1): NOAEL: 3000 ppm. F2 NOAEL: 3000 ppm. Overall reproductive NOAEL: 10,000 ppm. Reproductive effects as a secondary non-specific consequence of other toxic effects. This effect is not relevant for humans. In the meantime, additional studies were performed confirming the secondary effect: The test substance has strong antimicrobial activity leading to disruption of the gut microbiome of orally dosed rats. Subsequently, animals of high dose groups suffered from disruption of nutritional homoeostasis and imbalanced nutrition leading secondarily to adverse effects on reproduction and developmental parameters.</t>
  </si>
  <si>
    <t>Unknown, 2017. Available from ECHA at https://echa.europa.eu/registration-dossier/-/registered-dossier/16048/7/9/2</t>
  </si>
  <si>
    <t>13679-86-2</t>
  </si>
  <si>
    <t>Furan, 2-ethenyltetrahydro-2-methyl-5-(1-methylethenyl)-</t>
  </si>
  <si>
    <t>2-Isopropenyl-5-methyl-5-vinyltetrahydrofuran; Anhydrolinalool oxide; 2-ethenyl-2-methyl-5-prop-1-en-2-yloxolane</t>
  </si>
  <si>
    <t>CC(=C)C1CCC(C)(O1)C=C</t>
  </si>
  <si>
    <t>1N,2N,3N,4N,6N,7N,9N,10Y,11N,12N,13N,15N,16N,17N,18N,28s(ii)Y</t>
  </si>
  <si>
    <t xml:space="preserve">Sprague-Dawley [Crl:CD IGS] </t>
  </si>
  <si>
    <t>0, 700, 3,500, or 7,000 ppm, equal to 0, 12.5, 52, or 105 mg/kg bw/day for males and 0, 14.5, 57, or 118 mg/kg bw/day for females (EFSA). JECFA: 0, 21, 94, or 179 mg/kg bw/day for males and 0, 24, 103, or 201 mg/kg bw/day for females.</t>
  </si>
  <si>
    <t>Bodyweight and food consumption</t>
  </si>
  <si>
    <t>There were no mortalities, clinical or ophthalmological changes associated with anhydrolinalool oxide in  the  diet. There was a concentration-dependent, statistically significant reduction in mean body weight for both males and females in the dietary exposure groups. At the end of the study, body weights were 100 (low dose), 91 (mid dose) and 83% (high dose) for males and 101, 92 and 89% for females, as compared to the average body weights of the animals in the control group. For males and females, the mid and high intake levels were reported to show concentration-dependent decreases in food consumption. The relative food consumptions for days 0–91 were 97 (low dose), 90 (mid dose) and 82% (high dose) for males and 97, 86 and 82% for females. Based on food consumption and body weight gain data, the food efficiency (i.e. the amount of food needed for one gram of body weight increase) was calculated. For the males treated with the high dose, the average food efficiencies were significantly decreased by approximately 12% for the entire duration of the study (i.e. total increase in body weight/total  food consumption, as compared to the males in the control group). The food efficiencies in the other dose groups (males as well as females) were not affected. According to the study authors, the reduction in body weight is likely to be related to these reduced food consumptions. Haematology parameters of note were reduced haematocrit levels in the high intake group males and increased platelet counts for the middle and high intake group of males. Neither of these differences occurred with a macroscopic or histopathology correlate and were considered incidental. All female test groups were comparable to concurrent controls with respect to haematology parameters. Males in the high dietary level group were reported to show increased blood urea nitrogen and creatinine levels which are most likely related to nephropathy. Males also were reported to show decreased serum triglyceride levels which was small in magnitude with no pathology correlate and considered incidental. Females were reported to show increased serum cholesterol levels in the high intake group but there was no associated pathology so this was considered incidental and not directly related to the test material in the diet. A statistically significant decrease in prothrombin time was reported for the high intake males but it was within historical control levels. At necropsy, gross findings in male and female test and control groups were reported to be sporadic, spontaneous and considered unrelated to anhydrolinalool oxide in the diet. Pronounced toxicity was observed in male rat kidneys. Microscopic observations attributed to test substance administration included: Kidney nephropathy in 2/10 control males, 9/10 low dose males, 10/10 mid-dose males and 10/10 high-dose males characterised microscopically by regeneration of proximal cortical tubules with thickened basement membranes, mononuclear cell infiltrates and/or tubular casts. The intensity of the nephropathy was minimal in 2/2 control males, 9/9 low-dose males, 5/10 mid-dose males and 4/10 high-dose male findings. The intensity of the nephropathy was slight in 5/10 mid-dose males and 6/10 high-dose males. Eosinophilic cytoplasmic droplets of minimal degree were noted in proximal tubules of 6/10 low-dose males, 6/10 mid-dose males and 6/10 high dose males. The morphologic appearance of nephropathy along with the presence of cytoplasmic droplets in proximal tubules was, according to Bauter et al (2015), consistent with alpha-2-microglobulin nephropathy syndrome. This was further confirmed by staining with the Mallory–Heidenhain method: a dose-dependent increase in staining intensity of positive cytoplasmatic droplets in the proximal convoluted tubules was observed in male rats. In female rats, no such kidney toxicity was observed, and the Mallory–Heidenhain staining was negative in the microscopic slides from female kidneys at the highest dose. Although no specific immunohistochemical staining of α2u globulin has been done to confirm the presence of this protein, the Panel considers the evidence sufficient to conclude that this kidney toxicity in male rats exclusively is not relevant for humans. The Panel considers that the decreases in final body weights in the high dose females may be attributed to the reduced food consumption and to some also in the high dose males. However, the change in food efficiency, which was observed for the males in the high dose group, may indicate an adverse effect on the animal physiology. Since there is insufficient information to attribute this effect to the renal changes, the reduced food efficiency cannot be disregarded with respect to relevance for humans. In addition, the reduced food efficiency in the high dose group males is not caused by reduced food efficiency in individuals with nephropathy. Therefore, in contrast with the study authors, the Panel considered that the NOAEL from this study is the mid dose administered to the males i.e. 52 mg/kg bw per day. JECFA: The Panel wrote that the adjusted anhydrolinalool oxide intake levels are 0, 309, 1407 and 2772 mg/kg in the feed of both sexes. These dietary concentrations correspond to mean doses of 0, 21, 94 and 179 mg/kg bw per day for males and 0, 24, 103 and 201 mg/kg bw per day for females, respectively, over 90 days. For the concusion, taking into consideration the body of evidence regarding male rat nephropathy and its lack of relevance to the human condition, the female NOAEL for this study was used for the purposes of the risk assessment. The female NOAEL for anhydrolinalool oxide in the diet is considered to be 1407 mg/kg, which corresponds to a calculated intake of 103 mg/kg bw per day. FDA: The NOAEL is considered to be the mid dose, i.e. 52 mg/kg bw/day, based on the changes in food effeciency noted in males and females at the highest dose level. Since there is insufficient information to attribute this effect to the renal changes, the reduced food efficiency cannot be disregarded with respect to relevance for humans.</t>
  </si>
  <si>
    <t>110-61-2</t>
  </si>
  <si>
    <t>Succinonitrile</t>
  </si>
  <si>
    <t>Butanedinitrile; 1,2-Dicyanoethane; Deprelin</t>
  </si>
  <si>
    <t>C4H4N2</t>
  </si>
  <si>
    <t>N#CCCC#N</t>
  </si>
  <si>
    <t xml:space="preserve">0, 100, 250, or 625 ppm. F0: 625 ppm is 56.7 mg/kg bw/day in males and 76.0 mg/kg bw/day in females (ECHA). F1: 625 ppm is 72.9 mg/kg bw/day in males and 85.9 mg/kg bw/day in females. 250 ppm is equal to 26-29 mg/kg bw/day in males and 33-35 mg/kg bw/day in females. Duration for F0: 10 weeks premating, 2 weeks mating, gestation, and lactation (females). F1: from weaning to termination including 10 weeks premating, 2 weeks mating, gestation, and lactation (females). Males were sacrificed at the end of mating perod: 84 days and females at the end of weaning. </t>
  </si>
  <si>
    <t>Body weight, weight gain, and growth retadation in pups</t>
  </si>
  <si>
    <t>ECHA: P0 NOAEL: 625 ppm, P1 (body weight and weight gain), F1 (body weight and weight gain), and F2 (body weight and weight gain) and reproductive (temporary growth retardation in pups) NOAEL: 250 ppm. Note: ECHA states that no reproductive effects were seen, yet places the reproductive NOAEL at 250 ppm based on a developmental effect.</t>
  </si>
  <si>
    <t xml:space="preserve">Unknown, 2017. Available from ECHA at https://echa.europa.eu/mt/registration-dossier/-/registered-dossier/21898/7/9/2 and https://echa.europa.eu/mt/registration-dossier/-/registered-dossier/21898/7/9/3  </t>
  </si>
  <si>
    <t>115-86-6</t>
  </si>
  <si>
    <t>Triphenyl phosphate</t>
  </si>
  <si>
    <t>Triphenylphosphate; Phosphoric acid, triphenyl ester; Disflamoll TP</t>
  </si>
  <si>
    <t>C18H15O4P</t>
  </si>
  <si>
    <t>O=P(OC1=CC=CC=C1)(OC1=CC=CC=C1)OC1=CC=CC=C1</t>
  </si>
  <si>
    <t>0, 300, 1500, or 7500 ppm, equal to 0, 20, 105, or 583 mg/kg bw/day for males and 0, 22, 117, or 632 mg/kg bw/day for females</t>
  </si>
  <si>
    <t xml:space="preserve">Treatment with the test substance up to 7,500 ppm was well tolerated by the animals. No treatment-related mortality occurred, and no toxicologically relevant clinical signs were noted. The only in-life findings of note were a lower body weight (gain) in both sexes at 7,500 ppm (approximately 21% and 12% lower for males and females at 7,500 ppm, respectively), along with a slightly higher food intake (approximately 16% and 12% higher for males and females at 7,500 ppm, respectively). Body weights of males showed an apparent slight dose related decrease over the dose groups. Since these changes in body weight and food intake were considered slight in nature, these were not considered adverse in nature. An apparent higher motor activity was recorded for males at 7,500 ppm, which was not considered to be adverse in nature. Based on individual values, no clear dose-related group-response was noted, both in total mean counts and counts per interval. Also, all groups showed a similar motor activity habituation profile with a decreasing trend in activity over the duration of the test period. Also, these results were not supported by clinical observations or other functional observation tests and had no supportive morphological correlates in examined neuronal tissues. There were treatment-related morphologic alterations in the liver, thyroid gland (males only), adrenal glands (both sexes) and stomach (females only), starting at 1,500 ppm. Histopathological findings in the liver consisted of centrilobular hepatocellular hypertrophy of the liver in males at 1,500 and 7,500 ppm and in females at 7,500 ppm (up to slight degree). This was not considered to be adverse at the recorded severities and since degenerative changes in the liver were absent. This finding was accompanied by enlargement and red brown discolouration of the liver and higher liver weight at necropsy at 7,500 ppm. The magnitude of liver weight increase at 7,500 ppm (approximately 30 and 21% for males and females, respectively) was considered adverse in nature, although no supportive adverse histopathological changes were noted in the liver. Morphological findings in the thyroid consisted of an increased incidence and/or severity of follicular cell hypertrophy of the thyroid gland in males at 1,500 and 7,500 ppm (up to slight degree), which might be secondary to the hepatocellular hypertrophy and is not considered to be adverse. Necropsy of males at 7,500 ppm showed enlargement and higher weight of the thyroid gland. Histopathological findings in the stomach and adrenal glands were not considered to be adverse as these can also be found in control animals at similar severities and incidences. These lesions consisted of vacuolation of the limiting ridge of the stomach in females at 1,500 and 7,500 ppm (up to slight degree), hyperplasia and hyperkeratosis of the limiting ridge in a single female at 7,500 ppm (at minimal degree), and increased vacuolation of the zona fasciculata or zona glomerulosa of the adrenal glands in males and females respectively at 7,500 ppm (up to slight degree). Changes in clinical biochemistry parameters consisted of higher total protein and calcium in males at 7,500 ppm, and higher cholesterol in males and females at 7,500 ppm, and in males also at 1,500 ppm. These changes occurred in the absence of any correlating adverse histopathological changes, and were therefore not considered adverse in nature. Based on the liver weight increase at 7,500 ppm, a NOAEL of 1,500 ppm, corresponding to an actual test article intake of 105 and 117 mg/kg for males and females, respectively, was established. Belsito et al.: The NOAEL was considered to be 1,500 ppm based on the liver weight increases noted in males and females at 7,500 ppm. </t>
  </si>
  <si>
    <t>Unknown, 2015. Available from ECHA at https://echa.europa.eu/registration-dossier/-/registered-dossier/15972/7/6/2 and from Belsito, D. V., Hill, R. A., Klaassen, C. D., Liebler, D. C., Marks Jr, J. G., Shank, R. C., ... &amp; Snyder, P. W. (2018). Safety Assessment of Triphenyl Phosphate as Used in Cosmetics.</t>
  </si>
  <si>
    <t>83-56-7</t>
  </si>
  <si>
    <t>1,5-Dihydroxynaphthalene</t>
  </si>
  <si>
    <t>Naphthalene-1,5-diol; 1,5-Naphthalenediol; 1,5-Dihydroxy naphthalene</t>
  </si>
  <si>
    <t>C1=CC2=C(C=CC=C2O)C(=C1)O</t>
  </si>
  <si>
    <t xml:space="preserve">0, 50, 100, or 300 mg/kg bw/day daily for 13 weeks,  followed by a 28-day treatment-free recovery period. </t>
  </si>
  <si>
    <t xml:space="preserve">Two males and three females at 300 mg/kg bw/day died during the treatment phase. Misgavage was considered the cause of death for one high dose male based on microscopic assessment and the other high dose male died during blood sampling. Purple discoloration of the urine was noted in all treatment groups, which resolved immediately after discontinuation of treatment. This effect was probably caused by the test substance and/or a test substance metabolite and was not regarded as adverse. Hearing ability, pupillary reflex, static righting reflex and grip strength were normal in all animals. Variations were noted in motor activity between treated and control animals but occurred in the absence of a dose-related response and supportive clinical signs. Therefore, they were considered to be of no toxicological relevance. There were no ophthalmology findings at pre-test and in week 13. Body weights and body weight gain of treated animals remained in the same range as controls over the study period. Food consumption before or after allowance for body weight was similar between treated and control animals throughout the study period. Hematological parameters of treated rats were considered not to have been affected by treatment. All statistically significant deviations from control mean showed no relationship to dose and were considered to be incidental in nature. The following statistically significant deviations in clinical biochemistry parameters that distinguished treated animals from control animals were considered to be related to treatment: increased bilirubin levels in females at 100 mg/kg bw/day and in males and females at 300 mg/kg bw/day; reduced urea levels in males at 100 and 300 mg/kg bw/day; increased glucose levels in males and females at 300 mg/kg bw/day; increased potassium levels in males at 300 mg/kg bw/day; increased total protein and albumin levels in females at 300 mg/kg bw/day; and reduced aspartate aminotransferase activity in females at 300 mg/kg bw/day. These changes had resolved at the end of the recovery period, whilst increased inorganic phosphate levels were recorded for high dose females. At the end of treatment, increased absolute kidney weights and kidney to body weight ratios were measured for high dose males. In addition, absolute liver weights were increased in high dose females, while liver to body weight ratios were increased in high dose males and females. These deviations had resolved at the end of the recovery phase. The following microscopic findings were noted at the end of treatment: brown/black tubular pigment in the kidneys (minimal to moderate degree) in 11/12 males and 8/11 females at 300 mg/kg bw/day and in 5/12 males at 100 mg/kg bw/day; increased severity of hyaline casts was seen in 6/12 males and 2/11 females at 300 mg/kg bw/day and in 2/12 males and 1/12 females at 100 mg/kg bw/day; increased severity (moderate) of corticomedullary basophilia in 5/12 males at 300 mg/kg/day; and hyperplasia of the squamous epithelium of the limiting ridge in the stomach (minimal to moderate degree) in 11/12 males and 6/11 females at 300 mg/kg bw/day and in 3/12 males and 3/12 females at 100 mg/kg bw/day. Following the recovery period, slight degree of brown/black tubular pigment in the kidneys was recorded in 2/5 males at 300 mg/kg bw/day. At 300 mg/kg bw/day, one male had corticomedullary basophilia and slight squamous hyperplasia was recorded in 2/5 females after the recovery period. Due to the effects on kidneys and the forestomach, a NOAEL for 1,5-naphthalenediol of 50 mg/kg bw/day was established. ECHA: Two males and three females at 300 mg/kg bw/day died during the treatment phase. Misgavage was considered the cause of death for one high dose male based on microscopic assessment and the other high dose male died during blood sampling. Fluid in the thoracic cavity of one high dose female may possibly indicate a misgavage, too. Although the cause of death was not established for the three high dose females, a relationship to treatment cannot be excluded. A purple discoloration of the urine was noted in all treatment groups, which resolved immediately after discontinuation of treatment. This effect was probably caused by the test substance and/or a test substance metabolite and was not regarded as adverse. At the end of the treatment period, black discoloration of the kidneys was noted in most animals at 300 mg/kg bw/day and in six males at 100 mg/kg bw/day. The morphological correlate was brown/black tubular pigment, which was recorded in eleven males and eight females at 300 mg/kg bw/day, and in five males at 100 mg/kg bw/day. Following the recovery period, tubular pigment was still detected in two males previously dosed at 300 mg/kg bw/day, indicating that these changes had not completely resolved. The severity of hyaline casts was increased in six males and two females at 300 mg/kg bw/day and in two males and one female at 100 mg/kg bw/day. Furthermore, the severity of corticomedullary basophilia was increased in five males at 300 mg/kg bw/day and remained increased in one high dose male at the end of the recovery period. Higher kidney weights were recorded in males at 300 mg/kg bw/day, reflecting the above morphological changes. In addition, a thickened limiting ridge in the stomach was noted in eight males and five females at 300 mg/kg bw/day, in four males at 100 mg/kg bw/day and in one male at 50 mg/kg bw/day at the end of the treatment period. The morphological correlate was hyperplasia of the squamous epithelium which was noted in eleven males and six females at 300 mg/kg bw/day, and in three animals of both sexes at 100 mg/kg bw/day. Following the recovery period, a minimal or slight degree of squamous hyperplasia was still recorded in two females at 300 mg/kg bw/day, indicating that the lesions had not completely resolved. The limiting ridge hyperplasia probably represented a response to local irritation to test material residing in the forestomach and is a commonly observed typical adaptive phenomenon in rodent studies. This finding is regarded to be of no relevance to man. Increased liver weights were recorded for males and females at 300 mg/kg bw/day at the end of treatment, which had resolved at the end of the recovery phase. However, no concurrent morphologic evidence of liver dysfunction was obtained. The clinical biochemistry deviations noted at the end of the treatment period were probably secondary effects related to target organ toxicity. The higher glucose values at 300 mg/kg bw/day could reflect stress inflicted by the forestomach lesions. The higher total protein and albumin values recorded in females at 300 mg/kg bw/day may reflect dehydration. The higher potassium levels recorded in males at 300 mg/kg bw/day are consistent with impaired kidney function. The increased bilirubin levels in females at 100 mg/kg bw/day and in males and females at 300 mg/kg bw/day and reduced urea levels in males at 100 and 300 mg/kg bw/day may point to perturbations in liver function. The lower aspartate aminotransferase activity in females at 300 mg/kg bw/day was considered to be of no toxicological relevance. All of these changes had regressed by the end of the recovery period. The higher inorganic phosphate levels recorded for high dose females at the end of recovery were considered to be of uncertain significance in view of absence of evidence of kidney dysfunction at the end of recovery and absence of a similar finding at the end of treatment. Based on effects on kidneys and forestomach, a NOAEL for naphthalene-1,5-diol of 50 mg/kg bw/day was established. NICNAS: Two males and three females in the highest dose group died during the treatment phase. Some hematological changes were observed; however, they were considered not to be a result of treatment as all statistically significant deviations from the control showed no relationship to dose. The following histopathological changes were observed: brown/black tubular pigment in the kidneys (11/12 males and 8/11 females at 300 mg/kg bw/day and 5/12 males at 100 mg/kg bw/day); hyaline casts (6/12 males and 2/11 females at 300 mg/kg bw/day and 2/12 males and 1/12 females at 100 mg/kg bw/day); corticomedullary basophilia (5/12 males at 300 mg/kg/day); and forestomach squamous cell hyperplasia (11/12 males and 6/11 females at 300 mg/kg bw/day and 3/12 males and 3/12 females at 100 mg/kg bw/day). On the basis of these changes, a NOAEL of 50 mg/kg bw/day was established. Following the recovery period, some degree of renal pathology persisted in 2/5 males in the highest dose group. Limited forestomach effects remained in 2/5 females after the recovery period. </t>
  </si>
  <si>
    <t>van Otterdijk, 2005</t>
  </si>
  <si>
    <t xml:space="preserve">van Otterdijk, F.M. (2005). Repeated dose 90-day oral toxicity study with A 018 by daily gavage in the rat followed by a 28-day recovery period NOTOX B.V., ‘sHertogenbosch, The Netherlands, internal study code 409545 Archive code at Henkel KGaA, Düsseldorf, Report No. 0500078. Available from European Commission (2010) Scientific Committee on Consumer Safety (SCCS) Opinion on 1,5-Naphthalenediol at https://ec.europa.eu/health/scientific_committees/consumer_safety/docs/sccs_o_033.pdf Also available from ECHA at https://chem.echa.europa.eu/100.001.353/dossier-view/19a14b3c-afcc-4f6a-bd95-f92677aaee9e/53090ee7-0664-452a-ab33-34164664ff3c_41cd5636-6632-498e-96a8-ea79248e9fc7?searchText=83-56-7 and NICNAS (2015) 1,5-Naphthalenediol: Human health tier II assessment at https://cdnservices.industrialchemicals.gov.au/statements/IMAP_1593%20-%20IMAP%20Assessment%20-%2013%20February%202015.pdf </t>
  </si>
  <si>
    <t>94-28-0</t>
  </si>
  <si>
    <t>Triethylene glycol bis(2-ethylhexanoate)</t>
  </si>
  <si>
    <t>Flexol 3GO; Flexol plasticizer 3GO; 2,2'-Ethylenedioxydiethyl bis(2-ethylhexanoate); 2-[2-[2-(2-ethylhexanoyloxy)ethoxy]ethoxy]ethyl 2-ethylhexanoate</t>
  </si>
  <si>
    <t>CCCCC(CC)C(=O)OCCOCCOCCOC(=O)C(CC)CCCC</t>
  </si>
  <si>
    <t>1N,2N,3N,4N,6N,7N,9N,10N,23Y,24a(ii)Y. Acid: 1N,2N,3N,6N,7N,9N,10N,23Y,24a(i)Y(Class III). Alcohol: 1N,2N,3N,4N,6N,7N,9N,10N,23Y,24N,25N,26a&amp;bY,27N,28N(Class II)</t>
  </si>
  <si>
    <t>0, 40, 120, or 480 mg/kg bw/day for 90 days, followed by a 28 day recovery period for control and high dose groups</t>
  </si>
  <si>
    <t xml:space="preserve">There were no toxicologically significant effects on clinical signs, ophthalmology, body weight, food intake, hematology, blood clotting, bone marrow cellularity, clinical chemistry or urinalysis parameters. There were no adverse effects on organ weights or on macroscopic observations at necropsy. There were no treatment related effects on any immunotoxicology endpoints including lymphocyte subpopulation analysis or T-cell Dependent Antibody Response (TDAR) assay. At 480 mg/kg bw/day, minimal to mild changes were found in the liver and kidneys of females only. Changes in the liver consisted of periportal hepatocellular hypertrophy and mixed cell infiltrate and proliferation of the Kupffer cells, correlated with slightly higher organ weight and were fully reversible during 28-day recovery period. The renal changes consisted of the minimal bilateral focal/multifocal degeneration of the epithelium of cortical tubules (cytoplasmic vacuolation, cellular sloughing) associated with the presence of eosinophilic casts in tubular lumen. Signs of recovery were observed in the cortical tubuli. A decreased performance was noticed during motor activity measurements in males dosed at 480 mg/kg bw/day; however, the effect was reversible and not considered to be adverse. No other adverse effects were noted in males. At 120 mg/kg bw/day, minimal changes were found in the liver (minimal periportal hepatocellular hypertrophy) of few females and were regarded as adaptive. In one female, unilateral focal degeneration of tubule epithelium with eosinophilic casts in tubular lumen was seen in the kidney but taking into account unilateral occurrence and minimal focal degree, the finding was not regarded to be adverse. No effects were observed for males. Treatment at 40 mg/kg bw/day was not associated with any adverse effects or histopathological changes. The NOAEL was considered to be 480 mg/kg bw/day for males and 120 mg/kg bw/day for females, based on microscopic changes in the liver and kidneys in females at 480 mg/kg bw/day. </t>
  </si>
  <si>
    <t>Unknown, 2013. Available from ECHA at https://echa.europa.eu/da/registration-dossier/-/registered-dossier/15760/7/6/2</t>
  </si>
  <si>
    <t>32509-66-3</t>
  </si>
  <si>
    <t>2-{[3,3-Bis(3-tert-butyl-4-hydroxyphenyl)butanoyl]oxy}ethyl 3-(3-tert-butyl-4-hydroxy-5-methylphenyl)-3-(3-tert-butyl-4-hydroxyphenyl)butanoate</t>
  </si>
  <si>
    <t>Ethylene bis[3,3-bis(3-tert-butyl-4-hydroxyphenyl)butyrate]; 2-[3,3-bis(3-tert-butyl-4-hydroxyphenyl)butanoyloxy]ethyl 3,3-bis(3-tert-butyl-4-hydroxyphenyl)butanoate; Hostanox O 3</t>
  </si>
  <si>
    <t>C50H66O8</t>
  </si>
  <si>
    <t>CC(C)(C)C1=C(C=CC(=C1)C(C)(CC(=O)OCCOC(=O)CC(C)(C2=CC(=C(C=C2)O)C(C)(C)C)C3=CC(=C(C=C3)O)C(C)(C)C)C4=CC(=C(C=C4)O)C(C)(C)C)O</t>
  </si>
  <si>
    <t>1N,2N,3N,4N,6N,7N,9N,10N,23N,29Y,33N,34bY, ethylene glycol product: 1N,2N,3N,4N,6N,7N,9N,10N,23Y,24bY (Class III), acid product: 1N,2N,3N,4N,6N,7N,9N,10N,23N,29Y,33N,34N,35bY,36cY,41aY (Class III)</t>
  </si>
  <si>
    <t xml:space="preserve">0, 100, 500, or 1,100 ppm. The concentration of 1,100 ppm in the diet equaled to an intake of 84.6 mg/kg bw/day in males and 75.2 mg/kg bw/day in females. Other intakes were not listed. </t>
  </si>
  <si>
    <t xml:space="preserve">Hostanox O 3 in diet for two years produced no treatment-related clinical/neurological changes or macroscopical/microscopical effects. Food consumption and body weight gain were slightly reduced in males at 1,100 ppm compared to the control animals. The NOAEL was considered to be 1,100 ppm in the diet, corresponding to 84.6 mg/kg bw/day in males and 75.2 mg/kg bw/day in females, the highest concentration tested. </t>
  </si>
  <si>
    <t>Unknown, 1980. Available from ECHA at https://echa.europa.eu/mt/registration-dossier/-/registered-dossier/28053/7/6/2/?documentUUID=9c2a6d14-c1f6-4493-b401-bfa833957640</t>
  </si>
  <si>
    <t>4926-55-0</t>
  </si>
  <si>
    <t>Ethanol, 2-[(2-nitrophenyl)amino]-</t>
  </si>
  <si>
    <t>2-((2-Nitrophenyl)amino)ethanol; 2-(2-Nitroanilino)ethanol; 2-Nitro-N-Hydroxyethyl Aniline; 2-Nitro-N-(2-hydroxyethyl)aniline; HC Yellow n° 2</t>
  </si>
  <si>
    <t>C8H10N2O3</t>
  </si>
  <si>
    <t>C1=CC=C(C(=C1)NCCO)[N+](=O)[O-]</t>
  </si>
  <si>
    <t xml:space="preserve">Sprague-Dawley [Crl:CD (SD)IGS BR] </t>
  </si>
  <si>
    <t xml:space="preserve">0, 5, 20, or 50 mg/kg bw/day for 91 days. The last five animals in the control group and the high dose group remained on study following the dosing phase for a 28-day recovery phase. </t>
  </si>
  <si>
    <t xml:space="preserve">Oral administration of the test article preparation was not associated with any test-article related mortalities. In addition, test article treatment did not produce toxicologically meaningful clinical abnormalities, neurological changes, variations in estrous cyclicity, body weight effects or food consumption changes during this study. There were a variety of statistically significant changes in the female clinical chemistry parameters examined on this study at the end of the treatment phase. These included decreased chloride and GGT (5 mg/kg bw group), decreased creatinine and increased potassium (5 and 20 mg/kg bw group), increased calcium and phosphorus (5, 20 and 50 mg/kg bw group), decreased urea nitrogen (5 and 50 mg/kg bw group), and increased albumin (50 mg/kg bw group). Decreased GGT in group 5 mg/kg bw animals was not considered biologically relevant since there were no correlative findings and no changes in animals from groups 20 and 50 mg/kg bw receiving higher doses. Decreased BUN and creatinine were also not considered to be toxicologically meaningful since the magnitude of the change was small, there was no abnormal renal histopathology and the changes were not dose related. The toxicological significance of the increased albumin, calcium, phosphorus and the decreased chloride in females is unclear, but in the absence of any notable changes in kidney weights, renal histopathology or urinalysis parameters, these findings are not considered adverse. Statistically decreased MCHC along with statistically increased hematocrit and MCV were observed in 4 females of the 50 mg/kg bw group on day 92. In addition, statistically decreased RBC’s were noted in this group with 4 females on day 119. These changes were not considered to be toxicologically significant due to the absence of microscopic changes in the bone marrow or spleen, as well as the lack of correlative changes in the other hematology parameters. There were no toxicologically meaningful changes in the ophthalmology, gross necropsy or organ weight data collected on this study. In addition, there were no test article-related microscopic findings in this study. All microscopic findings were considered incidental and consistent with spontaneous changes in this species. The most notable change on this study was a statistically significant reduction in the percent motility of the sperm in groups 20 and 50 mg/kg bw at the end of the treatment period. However, the change was not dose related and no effects were noted on the percent motile sperm at the end of the recovery period. In addition, these changes did not appear to impact sperm production or sperm morphology as the number of sperm per gram of cauda epididymis and the general appearance of the sperm at the end of the treatment or recovery periods was similar among control and treated groups. Based on the results of this study, oral administration of HC Yellow n° 2 up to 50 mg/kg bw/d in the rat for 91 consecutive days produced no mortality or notable signs of systemic toxicity. In addition, there were no significant microscopic lesions observed following histopathological evaluation of selected organs/tissues. A variety of statistically significant changes were observed in the 5, 20 and 50 mg/kg bw/d animals, but these were deemed of no toxicological significance. Based on the findings in this study, the NOAEL for oral administration of HC Yellow n° 2 to rats for at least 91 consecutive days is 50 mg/kg bw/day. NICNAS: In a 90-day toxicity study, administration of the chemical up to 50 mg/kg bw/day via oral gavage in SD rats produced no mortality or notable signs of systemic toxicity or significant histopathological changes. Statistically significant changes in albumin, calcium, phosphorus and chloride were observed in females of all the dosed groups (5, 20 and 50 mg/kg bw/day); however, the changes were not dose related. Furthermore, in the absence of any corresponding changes in kidney weights, renal histopathology or urinalysis parameters these findings were not considered to be adverse effects. A statistically significant decrease in sperm motility was observed in males at 20 and 50 mg/kg bw/day; however, it was not dose related. Furthermore, no effects on sperm were reported at end of the recovery period and, hence this finding was not considered to be an adverse effect. The study reported a NOAEL of 50 mg/kg bw/day. ECHA: Oral administration of the test article preparation was not associated with any test-article related mortalities. In addition, test article treatment did not produce toxicologically meaningful clinical abnormalities, neurological changes, variations in estrous cyclicity, body weight effects or food consumption changes during this study. There were a variety of statistically significant changes in the female clinical chemistry parameters examined on this study at the end of the treatment phase. These included decreased chloride and GGT (5 mg/kg bw/day group), decreased creatinine and increased potassium (5 and 20 mg/kg bw/day group), increased calcium and phosphorus (5, 20 and 50 mg/kg bw/day group), decreased urea nitrogen (5 and 50 mg/kg bw/day group), and increased albumin (50 mg/kg bw/day group). Decreased GGT in 5 mg/kg bw/day animals was not considered biologically relevant since there were no correlative findings and no changes in animals from groups 20 and 50 mg/kg bw/day receiving higher doses. Decreased BUN and creatinine were also not considered to be toxicologically meaningful since the magnitude of the change was small, there was no abnormal renal histopathology and the changes were not dose related. The toxicological significance of the increased albumin, calcium, phosphorus and the decreased chloride in females is unclear, but in the absence of any notable changes in kidney weights, renal histopathology or urinalysis parameters, these findings are not considered adverse. Statistically decreased MCHC along with statistically increased hematocrit and MCV were observed in 4 females of the 50 mg/kg bw/day group on day 92. In addition, statistically decreased RBC’s were noted in this group with four females on day 119. These changes were not considered to be toxicologically significant due to the absence of microscopic changes in the bone marrow or spleen, as well as the lack of correlative changes in the other hematology parameters. There were no toxicologically meaningful changes in the ophthalmology, gross necropsy or organ weight data collected on this study. In addition, there were no test article-related microscopic findings in this study. All microscopic findings were considered incidental and consistent with spontaneous changes in this species. The most notable change on this study was a statistically significant reduction in the percent motility of the sperm in groups 20 and 50 mg/kg bw/day at the end of the treatment period. However, the change was not dose related and no effects were noted on the percent motile sperm at the end of the recovery period. In addition, these changes did not appear to impact sperm production or sperm morphology as the number of sperm per gram of cauda epididymis and the general appearance of the sperm at the end of the treatment or recovery periods was similar among control and treated groups. Based on the lack of adverse findings in this study, the NOAEL is considered to be 50 mg/kg bw/day, the highest dose tested. </t>
  </si>
  <si>
    <t>P&amp;G, 2005</t>
  </si>
  <si>
    <t>A 91-Day Oral Gavage Toxicity Study With GTS03975 in Rats with a 28-Day Recovery Phase, P&amp;G study # 2747-53907, July 12, 2005. Available from Scientific Committee on Consumer Safety (SCCS) 2010. Opinion on HC Yellow n° 2, COLIPA N° B41. SCCS/1309/10. Adopted at the 8th plenary meeting of 21st September 2010. at https://health.ec.europa.eu/system/files/2016-11/sccs_o_038_0.pdf Also available from NICNAS (2017) Ethanol, 2-[(2-nitrophenyl)amino]-: Human health tier II assessment at https://cdnservices.industrialchemicals.gov.au/statements/IMAP_3485%20-%20IMAP%20Assessment%20-%2030%20June%202017.pdf and ECHA at https://echa.europa.eu/de/registration-dossier/-/registered-dossier/22290/7/6/2</t>
  </si>
  <si>
    <t>62-23-7</t>
  </si>
  <si>
    <t>4-Nitrobenzoic acid</t>
  </si>
  <si>
    <t>p-Nitrobenzoic acid; Benzoic acid, 4-nitro-; Nitrodracylic acid</t>
  </si>
  <si>
    <t>OC(=O)C1=CC=C(C=C1)[N+]([O-])=O</t>
  </si>
  <si>
    <t xml:space="preserve">0, 630, 1,250, 2,500, 5,000, or 10,000 ppm p-nitrobenzoic acid in feed resulting in approximate daily doses of 40, 70, 160, 310, or 660 mg/kg bw/day for males and 0, 40, 80, 170, 340, or 680 mg/kg bw/day for females </t>
  </si>
  <si>
    <t>All rats in the 13-week study survived until the end of the study. Mean body weight gain and final mean body weights were significantly lower than those of the controls in 2,500 ppm males and in 5,000 and 10,000  ppm males and females. There were no clinical findings that could be clearly related to p-nitrobenzoic acid exposure. Feed consumption by males and females was similar to that by the controls. The absolute and relative spleen weights were significantly increased in males and females exposed to 10,000 ppm, and the relative spleen weights were significantly increased in males and females exposed to 5,000 ppm. These differences were probably a result of a hemolytic anemia. Differences in the absolute and relative weights of other organs were considered to be related to decreased body weights. Differences in hematology and clinical chemistry parameters were primarily the observed in 10,000 ppm rats. These differences included increases in methemoglobin and Heinz bodies as early as day 7 and increased reticulocyte counts, decreased erythrocyte counts, and decreased hemoglobin and hematocrit values as early as day 30 of the study. In addition, slight increases in mean erythrocyte hemoglobin at days 30 and 60 in male rats and increases in mean erythrocyte volume in male and female rats at days 30 and 60 were supportive of a regenerative anemia. The slight increases in leukocyte count in 10,000 ppm females at days 7 and 30 may have been associated with a hemolytic anemia. Slight increases in alanine aminotransferase were present in 10,000 ppm males and females at days 7 and 30. Chemical-related histopathologic were lesions observed in the testis, spleen, and kidney. The testicular lesion in 10,000 ppm males consisted of atrophy of the seminiferous tubules characterized by mild to severe depletion of spermatogenic cells and by pyknotic cells and multi- nucleated cells in the lumen of the seminiferous tubules. Yellow-brown pigmentation of the red pulp was present in the spleen of 2,500, 5,000, and 10,000 ppm males and females, and congestion was observed in the spleen of 2,500, 5,000, and 10,000 ppm males and 10,000 ppm females. Splenic sinusoids were ectatic, and macrophages contained yellow-brown pigment consistent with hemosiderin. Mild pigmentation was also present in the kidney of 5,000 and 10,000 ppm males. The pigmentation was present in the cytoplasm of renal tubule epithelial cells. The yellow-brown pigment, consistent with hemosiderin, in the spleen and kidney  was associated with the hemolytic anemia. Mild karyomegaly of renal tubule epithelial cells was observed in the kidney of 5,000 ppm females and 10,000 ppm males and females. The mild karyomegaly was more prominent in the outer cortex and was scattered in renal tubule epithelial cells. Karyomegaly was characterized by nuclei that were 4 to 6 times larger than normal. Occasional nuclei were pleomorphic and contained two prominent nucleoli. Male rats exposed to 10,000 ppm had mild cytoplasmic hyaline droplet accumulation in renal tubule epithelial cells within the outer renal cortex. Multiple hyaline droplets were most commonly present within the cytoplasm of cells, but the droplets were also observed protruding from the cell and were often observed within renal tubule lumens. Hyaline droplets were eosinophilic, crystalline-shaped or amorphous to spherical, and variable in size. The droplets were more frequent and larger than the smaller, more uniform protein "reabsorption droplets" typically present in the kidney of male control rats. Minimal hyaline droplet accumulation was also observed in 630, 1,250, 2,500, and 5,000 ppm males. Using the Mallory-Heidenhain stain for proteins, the cytoplasmic hyaline droplets appeared intensely eosinophilic, similar to the staining observed for the protein "reabsorption droplets." There was no degeneration or necrosis of the renal tubule epithelial cells and no mineralization or granular casts was observed. MAK: In the 13-week study in F344 rats, the methemoglobin level in the blood increased with the dose mainly in the male animals at 40 mg/kg bw/day and above. In every dose group, the methemoglobin level was highest after 30 days and considerably lower after 90 days. After administration of a 4-nitrobenzoic acid dose of 660 mg/kg bw/day, the methemoglobin level reached a maximum of 4.03% (control group: 0.49%) after 30 days and 3.33% after 90 days. Humans react more sensitively to methemoglobin formers than rats. Therefore, it is important to know at which dose levels 4-nitrobenzoic acid impairs the oxygen transport in humans through the formation of methemoglobin. In the general population, a mean background level of 0.78% was determined for methemoglobin in the blood. Methemoglobin levels of up to 5% are regarded as safe. As no data are available for 4-nitrobenzoic acid, aniline is used as a reference substance. The 6-hour exposure of humans to an aniline concentration of 2 ml/m3 led to an increase in methemoglobin levels from 0.7% to 1.2% and thus an increment of 0.5%. In rats, 6-hour exposure to an aniline concentration of 90 mg/m3 (24 ml/m3) led to a methemoglobin increment of about 1.2%. By applying linear extrapolation, the increment determined for the methemoglobin level in humans at a concentration of 24 ml/m3 would be 6%. Therefore, assuming linear extrapolation, the increase in the methemoglobin level would be 5 times as high in humans as that in rats after exposure to aniline at the same concentration level. In the 13-week study, the maximum increment in the methemoglobin level induced by exposure to 4-nitrobenzoic acid at a dose level of 40 mg/kg body weight and day was 0.72% in male rats after 30 days. If the species difference above is applied to 4-nitrobenzoic acid, the increment in humans would be 5 times as high, and thus 3.6%. When the background level of about 0.78% is additionally taken into account, the total hemoglobin level that results is below the critical limit of 5%. The methemoglobin concentration in male rats given 4-nitrobenzoic acid at a dose level of 160 mg/kg bw/day was 1.92% after 30 days. This dose is regarded as the LOAEL because congestion and hemosiderin deposits in the spleen were observed. The corresponding NOAEL was 70 mg/kg bw/day. Hematological changes characteristic of regenerative anemia were observed after 4-nitrobenzoic acid doses of 660 mg/kg bw/day and above. The changes were manifest as increased reticulocyte counts and decreased erythrocyte counts, hemoglobin levels and hematocrit values. Therefore, the NOAEL in the 13-week study was 40 mg/kg bw/day.</t>
  </si>
  <si>
    <t>National Toxicology Program. (1994). NTP Toxicology and Carcinogenesis Studies of p-Nitrobenzoic Acid (CAS No. 62-23-7) in F344/N Rats and B6C3F1 Mice (Feed Studies). National Toxicology Program technical report series, 442, 1-306. Available from NTP at https://ntp.niehs.nih.gov/publications/reports/tr/400s/tr442 Reference for NEL conclusion: The MAK Collection for Occupational Health and Safety 2022, Vol 7, No 1. 4-Nitrobenzoic acid at https://www.zora.uzh.ch/id/eprint/229977/1/nitrobe.pdf</t>
  </si>
  <si>
    <t>109293-97-2</t>
  </si>
  <si>
    <t>Diflufenzopyr</t>
  </si>
  <si>
    <t>2-[(E)-N-[(3,5-difluorophenyl)carbamoylamino]-C-methylcarbonimidoyl]pyridine-3-carboxylic acid</t>
  </si>
  <si>
    <t>C15H12F2N4O3</t>
  </si>
  <si>
    <t>C\C(=N/NC(=O)NC1=CC(F)=CC(F)=C1)C1=NC=CC=C1C(O)=O</t>
  </si>
  <si>
    <t>0, 750, 7500, or 15000 ppm, equal to 0, 26, 299, or 529
mg/kg bw/day for males and 0, 28, 301, or 538 mg/kg bw/day for females</t>
  </si>
  <si>
    <t>Hematopoietic system</t>
  </si>
  <si>
    <t>All dogs in the 15,000 ppm group exhibited slight to marked erythroid hyperplasia in the femoral and sternal bone marrow. Several dogs (3/4 males, 1/4 females) exhbited an accompanying reddish discoloration of the diaphysis of the femur. Bone marrow smears were unremarkable. Hemosiderin deposits were observed in the kidneys and liver of several dogs. All dogs exhibited mild to moderate reticuloctytosis but there were no signs of anemia and no changes in RBC morphology. Mean body weight gains of males were unaffected but of females were 44% lower than the controls at week 52. All dogs in the 7500 ppm treatment group exhibited slight to moderate erythroid hyperplasia in the bone marrow, and two males exhibited areddish discoloration of the diaphysis of the femur. Moderate hemosiderin deposits were noted in the kidneys of one male. Most dogs (4/4 males, 2/4 females) exhibited mild to moderate reticulocytosis. Females had body weight gains 41% lower than the controls at week 13 and 12% lower at week 52. Dogs in the 750 ppm treatment group exhibited no treatment-related responses. The LOAEL for this study is 7500 ppm, equal to 299 mg/kg bw/day in males and 301 mg/kg bw/day in females, based on erythroid hyperplasia in the bone marrow, reticulytosis, and increased hemosiderin deposits in the liver, kidney, and spleen. The NOAEL was 750 ppm, equal to 26 mg/kg bw/day in males and 28 mg/kg bw/day in females. EPA 2017: The NOAEL was considered to be 750 ppm, equal to 26 mg/kg bw/day in males and 28 mg/kg bw/day in females. The LOAEL was 7500 ppm, equal to 299 mg/kg bw/day in males and 301 mg/kg bw/day in females, based on the development of erythroid hyperplasia in the bone marrow, reticulocytosis, and increased hemosiderin deposits in the liver, kidneys and spleen.</t>
  </si>
  <si>
    <t>Carpy, 1997</t>
  </si>
  <si>
    <t>Carpy, S.A. (1997) SAN 835 H Technical: 52 Week Feeding Study in Dogs: Lab Study Number: 555D: 1/31/1997; Unpublished: MRID 44307405. Study prepared by Novartis Crop Protection Inc., Dept.of Toxicology, B.881, CH-4132 Muttenz 1/ Switzerland. Available from EPA (1998) Data Evalution Record for Diflufenzopyr (San 835H Technical) at https://archive.epa.gov/pesticides/chemicalsearch/chemical/foia/web/pdf/005108/005108-020.pdf Also available from EPA (2017) Diflufenzopyr and Diflufenzopyr-Sodium. Draft Human Health Risk Assessment for Registration Review at https://www.regulations.gov/document/EPA-HQ-OPP-2011-0911-0016</t>
  </si>
  <si>
    <t>109-74-0</t>
  </si>
  <si>
    <t>Butanenitrile</t>
  </si>
  <si>
    <t>Butyronitrile; N-Butyronitrile; Propyl cyanide</t>
  </si>
  <si>
    <t>CCCC#N</t>
  </si>
  <si>
    <t>0, 7, 15, or 30 mg/kg bw/day for males and 0, 10, 25, or 50 mg/kg bw/day for females</t>
  </si>
  <si>
    <t>Test substance-related findings included clinical observations of wet clear material on various body surfaces, including the mouth, neck, and forelimbs as well as salivation. These observations were present in the 15 and 30 mg/kg/day group males and the 25 and/or 50 mg/kg/day group females in a dose responsive manner, and at a very limited incidence in the 7 mg/kg/day group males and 10 mg/kg/day group females. Lower body weights in the 30 mg/kg/day group males due to lower body weight gains were observed at study week 3 and continued through the remainder of the study. Although body weights in the 30 mg/kg/day group males were minimally lower than the concurrent control group (≤7.5%), the cumulative body weight gain of the 30 mg/kg/day group at the end of the dosing period (study week 0 to 13) was 12.4% less than that of the concurrent control group. Relationships were suspected between test substance-related organ weight, clinical pathology, and/or histopathology observations. These proposed relationships were based on subjective interpretation rather than a statistical analysis of correlation. Increased liver weights, which may be an adaptive response rather than an adverse response, were observed in the 25 and 50 mg/kg/day group females. As hepatocellular hypertrophy was not observed, this change was correlated with the finding of hepatocellular cytoplasmic rarefaction in the 50 mg/kg/day group. However, hepatocellular hypertrophy is difficult to assess microscopically if the increase in hepatocyte size uniformly affects the entire liver lobule. Therefore, a lack of a microscopic diagnosis of hepatocellular hypertrophy does not rule out the existence of enlarged hepatocytes. The hematologic changes including higher reticulocyte count and MCV, and lower MCHC in the 30 mg/kg/day group males and 50 mg/kg/day group females are consistent with a regenerative hematologic response. There were no gross or histologic findings suggestive of internal or external hemorrhage; however, several observations were suggestive of increased red blood cell turnover or hemolysis. These changes included an increase in AST and serum bilirubin, suggestive of erythrocyte damage and increased hemoglobin turnover, as well the presence of brown pigment (hemosiderin, presumptive) within macrophages in the splenic red pulp in the 30 mg/kg/day group males, suggestive of hemosiderin deposition following red blood cell death (hemolysis). Although the presence of brown pigment was also noted in the spleen of the 7 and 15 mg/kg/day group males, this change was not associated with any hematologic or serum chemistry changes and, as such, was not considered adverse at 7 or 15 mg/kg/day. Overall, test substance-related reductions in male body weights, hematology parameters (higher reticulocytes and MCV; lower MCHC), serum chemistry parameters (higher total bilirubin and AST), higher heart, liver, and spleen weights and/or histologic findings (accumulation of pigment in the spleen and hepatocellular cytoplasmic rarefaction in the liver) were observed at 30 mg/kg/day in males and 50 mg/kg/day in females. As a result, the NOAEL is 15 mg/kg/day in the males and 25 mg/kg/day in the females.</t>
  </si>
  <si>
    <t>Unknown, 2016. Available from ECHA at https://echa.europa.eu/registration-dossier/-/registered-dossier/5838/7/6/2/?documentUUID=3fee76a3-869e-492c-b200-3f063d464878</t>
  </si>
  <si>
    <t>61-31-4</t>
  </si>
  <si>
    <t>Sodium 1-naphthaleneacetate</t>
  </si>
  <si>
    <t>Sodium 2-(naphthalen-1-yl)acetate; Sodium naphthalene-1-acetate; 1-Naphthaleneacetic acid sodium salt; Sodium;2-naphthalen-1-ylacetate; NAA sodium salt</t>
  </si>
  <si>
    <t>C12H9NaO2</t>
  </si>
  <si>
    <t>C1=CC=C2C(=C1)C=CC=C2CC(=O)[O-].[Na+]</t>
  </si>
  <si>
    <t>1N,2N,3N,4Y,5aY,6N,7N,9N,10N,23N,29Y,33N,34N,35bY,36aY,37aY</t>
  </si>
  <si>
    <t>0, 15, 75, or 225 mg/kg bw/day</t>
  </si>
  <si>
    <t>Stomach and liver</t>
  </si>
  <si>
    <t xml:space="preserve">LOAEL: 75 mg/kg bw/day in males and 225 mg/kg bw/day in females based on emesis, capsular regurgitation incidences, gross and histopathologic changes in stomachs, ad sinusoidal histiocytosis in livers. </t>
  </si>
  <si>
    <t>Kangas, 1995</t>
  </si>
  <si>
    <t>Kangas, L. (1995). A 52-Week Oral (Capsule) Toxicity Study of 1-Napthaleneacetic Acid Sodium Salt in the Beagle Dog: Lab Project Number: 85212. Unpublished study prepared by Bio-Research Labs, Ltd. 517 p. MRID 43744201. Available from EPA (2019). Napthalene Acetates: Draft Human Health Risk Assessment for Registration Review at https://www.regulations.gov/document/EPA-HQ-OPP-2014-0773-0026 and from EPA (2004). 1-Naphthaleneacetic Acid (Including Esters and Salts): Revised HED Toxicology Chapter for the Reassessment Eligibility Decision (RED) at https://www3.epa.gov/pesticides/chem_search/cleared_reviews/csr_PC-056002_8-Mar-04_a.pdf</t>
  </si>
  <si>
    <t>489-01-0</t>
  </si>
  <si>
    <t>2,6-Di-Tert-butyl-4-methoxyphenol</t>
  </si>
  <si>
    <t>Topanol 354; 3,5-Di-tert-butyl-4-hydroxyanisole; Topanol 354; 2,6-Ditert-butyl-4-methoxyphenol</t>
  </si>
  <si>
    <t>C15H24O2</t>
  </si>
  <si>
    <t>CC(C)(C)C1=CC(=CC(=C1O)C(C)(C)C)OC</t>
  </si>
  <si>
    <t>Alderly Park (SPF)</t>
  </si>
  <si>
    <t>0, 0.1, 0.25, 0.40, or 0.60% corresponding to approximately 0, 50, 125, 200, or 300 mg/kg bw/day</t>
  </si>
  <si>
    <t>Liver and haemorrhage</t>
  </si>
  <si>
    <t>Several deaths occurred among animals receiving 0.25, 0.4, and 0.6% due to focal liver necrosis. This has been associated, in male animals, with haematomas. Author: safe level is 0.1% in the diet.</t>
  </si>
  <si>
    <t>ICI Americas Inc., 1991</t>
  </si>
  <si>
    <t>ICI Amerericas Inc., 1991. Initial submission: Topanol 354: 90-say oral toxicity in rats with cover letter dated 082892. Available from NTRL under OTS0545709 at https://ntrl.ntis.gov/NTRL/</t>
  </si>
  <si>
    <t>143807-66-3</t>
  </si>
  <si>
    <t>Chromafenozide</t>
  </si>
  <si>
    <t>N'-tert-butyl-N'-(3,5-dimethylbenzoyl)-5-methyl-3,4-dihydro-2H-chromene-6-carbohydrazide</t>
  </si>
  <si>
    <t>C24H30N2O3</t>
  </si>
  <si>
    <t>CC1=CC(=CC(=C1)C(=O)N(C(C)(C)C)NC(=O)C2=C(C3=C(C=C2)OCCC3)C)C</t>
  </si>
  <si>
    <t xml:space="preserve">0, 1200, 6000, or 30,000 ppm, equal to 0, 27.9, 140.1, or 683 mg/kg bw/day in males and 0, 27.2, 139.1, or 711 mg/kg bw/day in females </t>
  </si>
  <si>
    <t>No mortality was observed either in control or in the treated groups. The clinical signs observed throughout the study period were evenly distributed amongst control and treated animals or they were of a small incidence and, therefore, not considered treatment-related. No effect on body weight or food consumption was noted in treated groups. In the 30,000 ppm group, females showed a significant decrease in RBC count at week 13. Reticulocyte counting, performed on these dogs at the same time, revealed a trend to increase although no statistical significance was achieved: the number of reticulocytes per 103 RBC was 3, 4, 4, and 8 in the control, 1200, 6000 and 30000 ppm groups, respectively. The females of the 30,000 ppm group exhibited a significant increase in platelet count at week 26. The males of the 30,000 ppm group showed a significant decrease in haemoglobin content and in MCHC at week 26. Because these slight anaemic changes were also observed in previous studies (28-day and 13-week studies) at about the same dose levels, the effects observed in this study were considered as treatment-related. Significantly decreased Ht, haemoglobin concentrations, and RBC were observed in males of the 6,000 ppm group. Although, no clear dose relationship was evident, these changes were seen also at week 26. This may indicate that these effects in the 6,000 ppm males were treatment related as well. Increase in platelet counts at week 13 noted in the 6,000 ppm males, decreased Hb at week 26 in the 1,200 males, as well as increased haemoglobin content and RBC in the 1,200 ppm females were sporadic and not dose-related, therefore, they are considered as incidental. A significant increase of the total bilirubin level was observed in groups 6,000 and 30,000 ppm on week 26 in males, however, in females this finding was present in the high dose only, but still apparent on week 52. In addition, the 30,000 ppm males showed an increased BUN at week 26 and the females of this group a significant increase in potassium. Although the group mean value of alkaline phosphatase in females of the 30,000 ppm group was greater than that in the 6,000 ppm group, the increase in the highest dose was not statistically significant, it was influenced by one outstanding value. Therefore, no dose relationship was considered. No effect in any of the parameters was seen in the 1200 ppm males and females. No statistically significant difference in urinalysis parameters was observed between treated and control groups either prior to treatment or at the end of the exposure period. The males of the 30,000 ppm group exhibited significant increases in absolute and relative weights of the spleen, and in females, the relative spleen weight increased significantly. A decrease in absolute weight of testes was measured at the high dose males. As the relative testis weight did not change and no alteration of testes was seen at microscopic examinations, the effect on testis weight was regarded as incidental. No change was seen at the 6,000 ppm group. A decrease in the relative weight of pancreas at the 1,200 ppm female group was observed without any dose relationship or occurrence in the other sex, this was considered incidental. Gross pathology examinations revealed dark discoloured and enlarged spleen in all animals of the 30,000 ppm group as well as dark discolouration was seen in 2/4 males and females from the 6,000 ppm group. In addition, dark discoloured livers were observed in all males of this group and enlargement of the liver in 1 out of the 4 male dogs. No significant change was observed in the macroscopic occurrence of the 1,200 ppm animals. In all animals of the 30,000 ppm group of both sexes, congestion was found in the spleen; a high grade of dilatation of the sinuses was observed in the red pulp. All animals of this group (except 1 female) also had brown pigment deposit in the red pulp reacting with Prussian blue. The deposit was therefore identified as haemosiderin. Similarly, increased amount of brown pigment deposits was seen in the Kupffer cells of all the 30,000 ppm males and of 3 out of 4 females of this group. This brown pigment was also identified as haemosiderin. Increased haemopoiesis was seen in the bone marrow of femur, sternum, and rib of all the animals of the 30,000 ppm group (except in femur of one male). In the 6,000 ppm group, all animals had congestion in the spleen. Increased amount of deposits of brown pigment were observed in the liver of 3 males and 2 females. Increased haemopoiesis in the bone marrow of femur, sternum and rib was detected in males and females. No finding attributable to treatment was seen in the 1,200 ppm animals. The NOAEL of chromafenozide administered to dogs via dietary admixture for 1 year was found to be 1200 ppm, equivalent to 27 mg/kg bw/day. This NOAEL was based on slight anaemia with consequences like increased total bilirubin level, haemosiderin deposits and congestion in the spleen and Kupffer cells of the liver as well as increased haemopoiesis in bone marrow at 6000 ppm, equivalent to 140 mg/kg bw/day.</t>
  </si>
  <si>
    <t>Unknown, 1998. ANS-118: 12-Month Oral Chronic Toxicity Study in dogs. Unpublished Report: 96-0025. Available from EFSA (2013) Public consultation on the active substance chromafenozide at  https://www.efsa.europa.eu/en/consultations/call/public-consultation-active-substance-chromafenozide (Vol 3 B6) Also available from EFSA (2013) Conclusion on the peer review of the pesticide risk assessment of the active substance chromafenozide at https://www.efsa.europa.eu/en/efsajournal/pub/3461</t>
  </si>
  <si>
    <t>77745-66-5</t>
  </si>
  <si>
    <t>Triisotridecyl phosphite</t>
  </si>
  <si>
    <t>C39H81O3P</t>
  </si>
  <si>
    <t>CC(C)CCCCCCCCCCOP(OCCCCCCCCCCC(C)C)OCCCCCCCCCCC(C)C</t>
  </si>
  <si>
    <t>1N,2aY&amp;2d(ii)Y</t>
  </si>
  <si>
    <t xml:space="preserve">0, 42, 125, or 375 mg/kg bw/day for 90 days. Additional groups of vehicle control and high dose animals were similarly treated and held after treatment to evaluate recovery (28 days for females; 5 or 70 days for males). The male recovery period was adjusted to evaluate findings in testes/epididymides at the end of treatment. </t>
  </si>
  <si>
    <t>Male reproductive system</t>
  </si>
  <si>
    <t>No mortality or morbidity occurred, and no abnormal clinical signs or treatment-related ophthalmological or neurobehavioral effects were observed. Body weights and food consumption were comparable to controls. Effects of treatment in female rats from the high-dose group consisted of decreased serum chloride, increased serum inorganic phosphorus, increased serum BUN and urea, and increased liver weight accompanied by an increased incidence of hepatocellular vacuolation. Findings in the female livers are considered adaptative and non-adverse in absence of clinical pathology indicators and similar histopathology to vehicle control rats at the end of the recovery period. Other clinical chemistry findings are considered as treatment related non-adverse effect due to either absence of histopathological change in kidneys or absence of similar effects at the end of recovery period. Effects of treatment in male rats from the high dose group consisted of decreased serum chloride, decreased serum sodium, and increased liver and kidney weights. These findings are also considered to be adaptive and non-adverse due to absence of histopathological changes or absence of clinical pathology indicators. Other findings are also considered to be adaptive and non-adverse due to absence of histopathological changes or absence of clinical pathology indicators. Striking abnormalities of the testes and epididymides were observed in one vehicle control and five high dose male rats. Changes included severely reduced organ weights, altered sperm parameters, and marked histopathology. At the end of 70-day recovery, reduced size of testes and epididymides were noted in 1 of 5 male rats of the vehicle control and high dose groups. The overall incidence was therefore 5 of 20 in high dose males compared to 1 of 20 in vehicle control males. Further, historical control incidence rates for such adverse effects in the testes are 2 of 340. These findings in the testes and epididymides of high dose males were thus considered to be test item related adverse effects. Similarly, gross lesions observed in the testes and epididymides of 4 of 15 high-dose male animals were supported by tubular atrophy and luminal aspermia/hypospermia (4 rats), and Leydig cell hyperplasia (2 rats). These lesions were considered treatment related as they were not noted in vehicle control rats. No histopathological changes were seen in the testes or epididymides of remaining 11 high dose male rats or in any of the mid-dose or low-dose male rat. Lastly, sperm parameter abnormalities were observed in 1 of 5 male rats each from close to terminal sacrifice high dose recovery (5 days recovery), high dose recovery (70 days of recovery) and vehicle control recovery groups (70 days recovery). In all three rats, 0 to 40% motility, 180 to 200 abnormal sperm out of 200 observed sperm and very low cauda epididymal and testicular sperm count were observed compared to other male rats. No changes were observed in the accessory sex glands of the affected animals. This striking variation of response within a dose group is unusual, although based on the increased incidence in the high dose rats it cannot be discounted and is considered, with some uncertainty, to be treatment related. The NOAEL was 375 mg/kg bw/day for females in the absence of toxicologically significant, adverse effects at the highest dose tested. For males, the NOAEL was 125 mg/kg bw/day, based on an increased incidence of testes and epididymides abnormalities seen in the high dose.</t>
  </si>
  <si>
    <t>Unknown, 2018. Available from ECHA at https://echa.europa.eu/en/registration-dossier/-/registered-dossier/14205/7/6/2</t>
  </si>
  <si>
    <t>571-58-4</t>
  </si>
  <si>
    <t>1,4-Dimethylnaphthalene</t>
  </si>
  <si>
    <t>Naphthalene, 1,4-dimethyl-; 1,4-DMN</t>
  </si>
  <si>
    <t>C12H12</t>
  </si>
  <si>
    <t>CC1=CC=C(C)C2=C1C=CC=C2</t>
  </si>
  <si>
    <t>0, 150, 500, or 3,750 ppm, equal to 0, 10, 33, or 250 mg/kg bw/day</t>
  </si>
  <si>
    <t xml:space="preserve">Note: chronic toxicity phase: 52 weeks, carcinogenicity phase: 104 weeks. For the chronic study, decreased food consumption with concurrent decreases in body weight and body weight gain were noted in the 250 mg/kg/day dose group. Minimal to moderate histologic test material-related effects in the kidney (proteinosis, papillary necrosis and karyomegaly) were noted in male rats at 250 mg/kg/day, while minimal to mild karyomegaly was noted in the kidney of female rats administered 1,4-DMN at dosages of 33 or 250 mg/kg/day. Based on the results of the chronic toxicity study, the NOAEL for chronic toxicity was 33 mg/kg/day for males and 10 mg/kg/day for females. For the carcinogenicity study, no incidences of carcinogenicity were noted in rats in any of the dose concentrations after the 97 weeks and 104 weeks of treatment for female and male rats, respectively. </t>
  </si>
  <si>
    <t>120923-37-7</t>
  </si>
  <si>
    <t>Amidosulfuron</t>
  </si>
  <si>
    <t>1-(4,6-dimethoxypyrimidin-2-yl)-3-[methyl(methylsulfonyl)sulfamoyl]urea</t>
  </si>
  <si>
    <t>C9H15N5O7S2</t>
  </si>
  <si>
    <t>CN(S(=O)(=O)C)S(=O)(=O)NC(=O)NC1=NC(=CC(=N1)OC)OC</t>
  </si>
  <si>
    <t>Wistar/HAN</t>
  </si>
  <si>
    <t>Rats were fed at dose levels of 0, 400, 2000, and 10,000 ppm. The F0 generation was given the feed for approximately 120 days, i.e. during a 70-day prepairing period, an eight day pairing period, as well as gestation until day 21 of lactation. The F1 generation was given the feed for approximately 176 days, i.e. 126 days prior to pairing, during the eight day pairing period, gestation, until day 21 of lactation when all F2 pups and F1 animals were sacrificed and examined macroscopically. In F0 males, during the pre-pairing period, mean intakes were 0, 32.0, 160.8, 777.5 mg/kg bw/day. In F0 males during the post-pairing period, mean intakes were 0, 23.2, 117.1, or 568.0 mg/kg bw/day. In F1 males during the pre-pairing period, mean intakes were 0, 29.3, 146.8, or 734.9 mg/kg bw/day. During the post-pairing period, F1 males mean intakes were 0, 22.5, 113.2, or 570.0 mg/kg bw/day. In females of the F0 generation, mean intakes were 0, 35.7, 181.7, or 882.9 mg/kg bw/day during pre-pairing, 0, 29.9, 153.6, or 750.9 mg/kg bw/day during gestation, and 0, 65.0, 329.5, or 1641.9 mg/kg bw/day during lactation. For F1 generation females, mean intakes were 0, 33.1, 168.0, or 828.6 mg/kg bw/day during pre-pairing, 0, 29.7, 153.4, or 732.3 mg/kg bw/day during gestation, and 0, 57.6, 294.0, or 1512.7 mg/kg bw/day during lactation.</t>
  </si>
  <si>
    <t>No spontaneous or test compound related deaths were observed among F0 and F1 animals of any dose group. One male (10000 ppm) and one female (2000 ppm) of F1 generation were killed in extremis (due to skin lesions with bacterial infection [male] and a mass on the left side on the thorax [female]), but this finding was not considered to be treatment related. No clinical signs with respect to treatment with the test substance have been observed in any group of any generation. With respect to food consumption of the F0 and F1 parents, no treatment related changes have been observed in F0 males; for F1 males, statistically significant changes were noted on days 43 – 50 of the prepairing period only (10000 ppm). For females, food consumption of F0 females of the highest dose group during prepairing period (days 1-8, 15-22, 29-36 and 43-50) and the gestation period (days 0 and 7) was statistically significant reduced; the food consumption of F1 females showed statistically significant differences during 8 weeks of the pre-pairing period and between days 0 – 7 and 14 – 21 of the gestation period (10000 ppm); at 2000 ppm, food consumption was decreased showing statistically significance for the prepairing period between days 15 and 22 only. Body weight: Body weights of the F0 and F1 male as well as F0 female parents were not affected by treatment with the test article. For F1 females of the highest dose group, body weight was statistically reduced at observation periods of the pre-pairing (except day 1), gestation period and lactation period; the females of the 2000 ppm dose group showed statistically significant decreased body weights during the prepairing period (days 15 – 29 and 106 – 113), gestation and lactation period as well (all the findings showed clear dose relationships). With respect to reproduction data of the F0 generation, the mean precoital time, percentage of animals mating, fertility index, conception rate, gestation index, mean number of implantation sites per dam and post natal losses as well as breeding losses and number of dead and living pups showed no statistically significant differences to the concurrent control. For the animals of the lowest dose group tested (400 ppm), a statistically significant increase of post-implantation losses have been observed. This finding was not regarded to be treatment related, since the values were within the range of deviations common for this rat strain, the values noted from the control were very low and no dose relationship could be observed. For the F1 generation parents, the mean precoital time, percentage of animals mating, fertility index, conception rate, gestation index, mean number of implantation sites per dam, post-implantation losses, post natal losses as well as breeding losses and number of dead and living pups showed no statistically significant differences to the concurrent control. External examination of pups of the F1 generation did not show any treatment related abnormal findings; there were no evidence of an effect of the test substance on the sex ratios. The body weights of F1 were statistically significant reduced at the highest dose level tested for females (including pooled males and females) at day 21 only. For the pups of the F2 generation, no treatment related abnormal findings were noted in any group at external examination. Sex ratios were not affected by application of the test substance. Body weights of male and female pups (10000 ppm) were reduced with statistical significance on day 0 until day 4 post partum. Statistically significant changes in the organ/tissue weight have been observed for F0 parents of the highest dose group (males: absolute testes weight). For F1 parents of the 10000 ppm dose group (males: prostate and seminal vesicles; females: liver) and of the 2000 ppm dose group (females: liver), the corresponding organ weights were statistically significant increased. Changes in organ weights of kidneys of the F1 females showing statistic significance were not regarded as relevant since no dose relationship has been observed. The following statistically significant differences from control values were noted for organ weights of F1 pups: seminal vesicles (males of the two higher dose groups) as well as brain and kidneys (females of the highest dose group). For F2 pups, changes with statistic significance were observed in organ weights of brain (males: 2000 and 10000 ppm dose group). At necropsy, no treatment related abnormal macroscopic and microscopic findings were noted in any parents of the F0 and F1 generation and in any pups of the F1 and F2 generation as well. Based on the results of the two generation study on rats, none of the fertility parameters was affected by the administration of the test substance. At the two highest dose groups, reduced body weight for F1 females have been observed showing a clear dose relationship. Reduced body weight with statistical significance for F1 and F2 pups were evident in the highest dose level only. Organ weight changes were noted in parents and pups of the 2000 ppm and the 10000 ppm dose level. Based on the results of the study, the NOAEL for both parental and developmental effects is set at 400 ppm equivalent to 22.5 mg/kg bw/day (males) and 29.7 mg/kg bw/day (females). EFSA: In the two-generation study with rats, the reproductive parameters were not affected by amidosulfuron. Therefore, the reproductive NOAEL was  570 mg/kg bw/day (highest dose level), whereas the parental and offspring NOAEL was 22.5 mg/kg bw/day based on reduced body weight and changes in organ weights (brain, seminal vesicles).</t>
  </si>
  <si>
    <t>Dotti et al., 1992b</t>
  </si>
  <si>
    <t>Dotti, A.; Kinder, J.; Biedermann, K.; Springall, C.J. 1992b. Hoe 075032 – substance technical (Code: Hoe 075032 00 ZC95 0001): Two-generation reproduction study in the rat RCC, Research and Consulting Company, AG, Switzerland, Report No. 243268 GLP not published. Available from ECHA (2012) Committee for Risk Assessment - Annex 1 Background document to the Opinion proposing harmonised classification and labelling at EU level of Amidosulfuron. EC Number: 407-380-0. CAS Number: 120923-37-7. at https://echa.europa.eu/documents/10162/7a26766e-df04-9bac-5fd1-5d3cd1ea5e9b Also available from EFSA Scientific Report (2007) 116, 1-86. Conclusion regarding the peer review of the pesticide risk assessment of the active substance amidosulfuron. http://dx.doi.org/10.2903/j.efsa.2008.116r</t>
  </si>
  <si>
    <t>1453-58-3</t>
  </si>
  <si>
    <t>3-Methylpyrazole</t>
  </si>
  <si>
    <t>3-Methyl-1H-pyrazole</t>
  </si>
  <si>
    <t>CC1=NNC=C1</t>
  </si>
  <si>
    <t xml:space="preserve">0, 2, 20, or 200 mg/kg bw/day, 5 days a week, for 90 days. dosing schedule (5/7) adjusted dose levels are 0, 1.43, 14.3, or 143 mg/kg bw/day. </t>
  </si>
  <si>
    <t xml:space="preserve">Hair loss was noted in males and females given the highest dose. Fragility of the mandibular incisive was also noted at 200 mg/kg bw/day. Body weight was also reduced. Hematology revealed decreased erythrocytes, hematocrit and hemoglobin and an increased number of neutrophilic leucocytes at 200 mg/kg in both males and females. Slightly decreased total protein and albumin were noted at 200 mg/kg bw/day, as well as decreased glucose, increased ASAT and LAP activity, and decreased ChE activity in females at the high dose. Organ weight data showed increased liver, kidney, adrenal, heart, and brain weights in males and females at 200 mg/kg bw/day. Nucleus anisomorphism, fatty degeneration and cell death of liver cells, and an alteration of thyroid glands were additional findings at 200 mg/kg bw/day. The NOAEL was considered to be 20 mg/kg bw/day, adjusted to 14.3 mg/kg bw/day. ECHA 2019: The NOAEL is considered to be 20 mg/kg bw/day. Note: While mice have shown lower NOAEL/LOAEL values, rats are the preferred species for risk assessment given mice's greater sensitivity to Clara cell alterations. This sensitivity is not reflected in humans. </t>
  </si>
  <si>
    <t>135158-54-2</t>
  </si>
  <si>
    <t>Acibenzolar-S-methyl</t>
  </si>
  <si>
    <t>Actigard; Bendicar; S-Methyl 1,2,3-benzothiadiazole-7-carbothioate</t>
  </si>
  <si>
    <t>C8H6N2OS2</t>
  </si>
  <si>
    <t>CSC(=O)C1=C2C(=CC=C1)N=NS2</t>
  </si>
  <si>
    <t>1N,2N,3N,4N,6N,7N,9N,10Y,11Y, thiol product: 1gY(Met metabolism) (Class I); acid product: 1N,2N,3N,4N,6N,7N,9N,10Y,11N,12N,13N,15N,16N,17Y,19N,20d(ii)Y,21N,22Y(Class III)</t>
  </si>
  <si>
    <t xml:space="preserve">Tif MAGf </t>
  </si>
  <si>
    <t>0, 10, 100, 2000, or 6000 ppm, equal to 0, 1.14, 11.1, 237, or 698 mg/kg bw/day in males and 0, 1.14, 10.8, 234, or 696 mg/kg bw/day in females</t>
  </si>
  <si>
    <t xml:space="preserve">The NOAEL was considered to be 11.1 mg/kg bw/day in males and 10.8 mg/kg bw/day in females. The LOAEL was 237 mg/kg bw/day in males and 234 mg/kg bw/day in females based on mild hemolytic anemia and related microscopic changes (hemosiderosis) in the spleen, liver, and bone marrow and extramedullary hematopoiesis in the spleen. JMPR: The NOAEL was 100 ppm (equal to 10.8 mg/kg bw per day), based on haemosiderosis in the spleen at 2000 ppm (equal to 234 mg/kg bw per day). No treatment-related increase in tumour incidence was observed. </t>
  </si>
  <si>
    <t>Unknown, 1996. MRID 44014325. Available from EPA (2017) Acibenzolar-S-methyl: Draft Human Health Risk Assessment in Support of Registration Review at https://www.regulations.gov/document/EPA-HQ-OPP-2013-0755-0021 and JMPR (2016) Pestcide Residues in Food 2016. FAO Plant Production and Protection Paper 229 at https://apps.who.int/pesticide-residues-jmpr-database/Document/250</t>
  </si>
  <si>
    <t>141-18-4</t>
  </si>
  <si>
    <t>Bis(2-butoxyethyl) adipate</t>
  </si>
  <si>
    <t>Adipol BCA; Staflex DBEA; Hexanedioic acid, bis(2-butoxyethyl) ester; bis(2-butoxyethyl) hexanedioate</t>
  </si>
  <si>
    <t>CCCCOCCOC(=O)CCCCC(=O)OCCOCCCC</t>
  </si>
  <si>
    <t>0, 50, 200, or 350 mg/kg bw/day</t>
  </si>
  <si>
    <t xml:space="preserve">No mortality occurred in the control or any of the dose groups during the treatment period of this study. Salivation and/or moving the bedding were observed occasionally in the mid dose and high dose group after dose administration. This was considered as a slight sign of discomfort attributed to a local reaction to the test item and not as an adverse systemic effect. Likewise, during the weekly detailed clinical observation, slightly to moderately increased salivation was noted from week 3 onwards in the male high dose group and from week 5 onwards in the female high dose group which was related to the earlier daily dose administration of the animals. No toxicologically relevant effects were observed in any of the parameters of the functional observation battery. At the end of the treatment period, there were no biologically relevant differences in body temperature between the dose groups and the respective controls. No ophthalmologic findings were observed in any of the animals of this study. Haematuria was observed transiently in one single female of the high dose group on the second day of treatment and in 2 males of the high dose group on day 37. A relation to the treatment with the test item cannot be excluded. In both males and females, the mean body weight increased with the progress of the study in the control, the low dose, the mid dose, and the high dose group. However, mean body weight gain was noted to be marginally but statistically significantly lower in the first week after initiation of treatment in the male mid dose (21% below controls) and high dose group (22% below controls) when compared to the control group. A tendency towards lower body weight gain in the first week of treatment was also observed in the female high dose group (40% below controls) but without achieving statistical significance. Differences of the male mid dose and high dose group and the female high dose group to the respective controls in the first week of treatment were considered as slight and transient but not adverse effect of the treatment with the test item. There was no effect on mean body weight in any of the dose groups. Thus, further slight transient differences in body weight gain in single weeks of treatment in the dose groups were not considered as toxicologically relevant. There was no effect of toxicological relevance on food consumption during the treatment period of any group. However, in correlation to the lower mean body weight gain in the first week of treatment, slightly lower food consumption was also observed in the male mid dose and high dose group and the female high dose group when compared to the control group. All parameters of urinalysis of the dose groups at the end of the treatment period were not considerably different to the corresponding control group and were within the normal range of variation. No toxicologically relevant effects on clinical biochemistry parameters were found at the end of the treatment period of this study. All mean values were within the range of historical control data. At the end of the treatment period, dose dependently, slightly to moderately lower red blood cell count (RBC) and haemoglobin (HGB) were noted in the male and female mid dose and high dose group with achieving statistical significance when compared to the respective controls. Values of RBC in the mid dose and high dose group were 17% and 28% below controls in males and 15% and 20% below controls in females, respectively. The observed reduced red blood cell mass was accompanied by a marked increase of reticulocytes in the male and female mid dose and high dose group. Mean percentage of reticulocytes was dose dependently and statistically significantly higher in the male mid dose and high dose group (approx. 2.8-fold and approx. 5.7-fold of control values) and the female mid dose and high dose group (approx. 2.8-fold and approx. 6.7-fold of control values) when compared to controls. This marked regenerative response was correlated to an increase in cell volume. Thus, mean corpuscular volume (MCV) was noted to be slightly to moderately and statistically significantly higher in the male mid dose and high dose group (11% and 24% above controls) and the female mid dose and high dose group (15% and 31% above controls). Accordingly, the mean corpuscular haemoglobin concentration (MCHC) was noted to be slightly lower in the male high dose group (7% below controls) and the female high dose group (12% below controls). A marginal effect was also seen in the female mid dose group (6% below controls) but not the male mid dose group. Furthermore, mean corpuscular haemoglobin (MCH) was slightly and statistically significantly higher in the male mid dose and high dose group (9% and 15% above controls) and the female mid dose and high dose group (8% and 15% above controls). In males but not females, a slight but statistically significant difference to controls was also noted for haematocrit (HCT) (mid dose group 8% below controls, high dose group 10% below controls). Furthermore, blood coagulation was affected by the test item. Prothrombin time (PT) was noted to be marginally but statistically significantly higher in males and females of the high dose group (11% and 7% above controls). As values were within historical control data, this marginal difference was not considered as adverse. Though no clinical signs of anaemia became apparent in the animals during the study period, marked changes to haematological parameters beyond historical control data in the mid dose and high dose group in terms of reduced blood cell mass, regenerative processes and other associated changes were considered as test item related, adverse effects of the treatment with the test item. The microscopic findings in the mid dose and the high dose group of increased extramedullary hematopoiesis in the spleen, increased hemosiderin deposits in the spleen and liver (except for males of the mid dose group) and a slight decrease in fatty replacement in the sterna bone marrow were considered secondary to the changes in the red blood parameters. They possibly reflect a saturation of the haematopoietic capacity of the bone marrow. Observed hemosiderin deposits in the liver were seen along with slightly increased inflammatory cell foci in the high dose group. Furthermore, the test item induced a dose dependent centrilobular to diffuse hepatocellular hypertrophy in the liver of all test item dosed groups (except for males of the low dose group) that correlated with statistically significantly increased absolute and/or relative liver weight. Absolute liver weight was noted to be 13%, 11% and 15% higher in the male low dose, mid dose, and high dose group and 14%, 25% and 26% higher in the female low dose, mid dose, and high dose group, respectively, when compared to the respective controls. This finding was considered to represent an adaptive and non-adverse change. Findings in the spleen (increased extramedullary hematopoiesis and hemosiderin deposits in the mid dose and high dose group) correlated with increased spleen weight and macroscopically observed enlarged spleen in some animals of the high dose group and one male of the mid dose group. Mean spleen weight was observed to be markedly and statistically significantly higher in the male and female high dose group when compared to the respective controls (absolute weight 71% and 86% above controls, respectively). Furthermore, slightly but statistically significantly higher spleen weight was also observed in the male mid dose group (absolute weight 23% above controls) and without statistical significance in the female mid dose group (absolute weight 18% above controls). Few other observed gross macroscopic lesions at necropsy were considered as normal background lesions that may be recorded in animals of this strain and age. The NOAEL was considered to be 50 mg/kg bw/day. </t>
  </si>
  <si>
    <t>Unknown, 2016. Available from ECHA at https://echa.europa.eu/mt/registration-dossier/-/registered-dossier/10353/7/6/2</t>
  </si>
  <si>
    <t>93841-25-9</t>
  </si>
  <si>
    <t>Hydroxyethyl-p-phenylenediamine sulphate</t>
  </si>
  <si>
    <t>2-(2,5-Diaminophenyl)ethanol sulfate; 2-(2-Hydroxy)ethyl-p-phenylene diamino sulfate; 2-(2,5-diaminophenyl)ethan-1-ol; sulfuric acid; 2-(2,5-Diaminophenyl)ethanolsulfate</t>
  </si>
  <si>
    <t>C8H14N2O5S</t>
  </si>
  <si>
    <t>C1=CC(=C(C=C1N)CCO)N.OS(=O)(=O)O</t>
  </si>
  <si>
    <t xml:space="preserve">Wistar [CRL:(WI) BR] </t>
  </si>
  <si>
    <t>0, 25, 35, or 55 mg/kg bw/day daily</t>
  </si>
  <si>
    <t>No clinical signs have been recorded which were considered to be related to a toxic effect of the test substance. No difference was found between the experimental groups with respect to performance in the functional observational test battery before starting the study, one week thereafter and at termination of the study. Effects on body weight gain were observed, but these effects were not dose related. Mean daily food consumption was comparable between the control and dosed groups. Ophthalmoscopy did not show any test item related alterations. Hematology showed some variations in RC, PT, WBC, SE, LY and RBC, but these effects were not dose related. In the 55 mg/kg bw/day dose group, a test item-related and statistically and biologically significant increase in activity of aspartate aminotransferase (AST) and alanine aminotransferase (ALT) was found in male and especially in female animals. Histopathology did not reveal dose-related lesions of the examined organs. Overall, Hydroxyethyl-p-phenylenediamine sulfate induced an increase in the AST and ALT activities at a dose of 55 mg/kg bw/day for 90 days. The NOAEL in this study was 35 mg/kg bw/day. ECHA: Clinical symptoms related to a toxic effect of the test item were not found. The general state, behavior of all animals were normal during the 90 day treatment period. No difference was found between the experimental groups in the sensory reactivity to stimuli of different types, in the grip strength and motor activity before treatment, one week thereafter and at termination of the study. No mortality was observed. The body weight development was unaffected by the test item and the mean daily food intake was comparable in the control and dosed groups. Hematology findings were unremarkable. In the 55 mg/kg bw/day dose group, test item related increased activity of aspartate aminotransferase (AST) and alanine aminotransferase (ALT) was found in male and especially female animals with statistical and biological significance. No damage of the liver cells was found microscopically. Urinalysis did not reveal treatment related findings. The weight of selected organs was not influenced by 90 day treatment with the test item. Test item or treatment related macroscopic alterations of organs and tissues were not observed either. Histopathology did not reveal dose related lesions of the examined organs. Hydroxyethyl-p-phenylenediamine sulfate induced an increase in the aspartate aminotransferase and alanine aminotransferase activities at a dose of 55 mg/kg bw/day. The NOEL in the study was 35 mg/kg bw/day. NICNAS: A NOAEL of 35 mg/kg bw/day was determined for the chemical in rats. The only significant adverse effect was the increase in activity of aspartate aminotransferase (AST) and alanine aminotransferase (ALT) in both sexes (more pronounced in females) seen in the highest dose group. Histopathology revealed no dose-related lesions.</t>
  </si>
  <si>
    <t>Szakonyi, 2005</t>
  </si>
  <si>
    <t xml:space="preserve">Szakonyi, I. P.; Repeated dose 90-day oral toxicity study of Hydroxyethyl-pphenylenediamine sulfate (Betoxol II, WR 23361) in CRL: (WI) BR rats; Lab International Research Centre Hungary LTD.; 2005. Available from Scientific Committee on Consumer Safety (SCCS) 2010. Opinion on Hydroxyethyl-p-phenylenediamine sulfate, COLIPA N° A80. SCCS/1310/10. Adopted at the 6th plenary meeting of 23 March 2010 at https://ec.europa.eu/health/scientific_committees/consumer_safety/docs/sccs_o_017.pdf Also available from ECHA at https://chem.echa.europa.eu/100.089.952/dossier-view/8fad452d-4b67-45a0-8ee4-f3620602c91a/ccab87b6-1b04-4dd8-ab99-df32f3924bde_bb73c15b-921f-440a-b00b-5103d28f528e?searchText=93841-25-9 and NICNAS (2018) Benzeneethanol, 2,5-diamino-, sulfate (1:1) (salt): Human health tier II assessment at https://cdnservices.industrialchemicals.gov.au/statements/IMAP_10320%20-%20IMAP%20Assessment%20-%2002%20March%202018.pdf </t>
  </si>
  <si>
    <t>22042-96-2</t>
  </si>
  <si>
    <t>Diethylenetriaminepenta(methylenephosphonic acid), sodium salt</t>
  </si>
  <si>
    <t>Wayplex 55S; Sequion 40Na32; Dequest 2066; sodium;[2-[2-[bis(phosphonomethyl)amino]ethyl-(phosphonomethyl)amino]ethyl-(phosphonomethyl)amino]methyl-hydroxyphosphinate</t>
  </si>
  <si>
    <t>C9H27N3NaO15P5</t>
  </si>
  <si>
    <t>C(CN(CP(=O)(O)O)CP(=O)(O)O)N(CCN(CP(=O)(O)O)CP(=O)(O)[O-])CP(=O)(O)O.[Na+]</t>
  </si>
  <si>
    <t>Alpk APfSD (Wistar derived)</t>
  </si>
  <si>
    <t>0, 100, 1000, or 10,000 ppm, equal to 0, 8.2, 82.5, or 841.9 mg/kg bw/day for males and 0, 9.2, 92.3, or 902.6 mg/kg bw/day for females</t>
  </si>
  <si>
    <t>Mortality, clinical signs, body weight, and food consumption remained unaffected. Clinical chemistry findings were considered to be toxicologically irrelevant. There was an increase in RBC levels in males and females given the highest dose level and mean cell volume and mean cell hemoglobin were also decreased at this dose. The total iron binding capacity in the serum of males only were increased and the total serum iron was decreased in females. Perls' staining for iron complexes showed decreases in the spleens of both sexes. Overall, these observations were considered to be without toxicological significance. No treatment-related effects were noted in the urinalysis and organ weight data. Histopathology revealed small, statistically significant decreases in group mean absolute liver weight for males at 10,000 ppm. There was also reduced pigmentation for age in spleens of both male and female rats in 10,000 ppm group. The incidence of microlithiasis in kidneys of females were reduced at all dose levels. Other examinations revealed that the total bone density and that of trabecular bone was increased in both females and males at top dose. No effects were seen at other doses. The changes in hematological parameters and serum iron and binding capacity were considered to be perturbations of iron homeostasis. This is supported by the reduction of staining in the spleen. The effects on bone density and the reduced level of microlithiasis in the kidneys was considered to be indicative of effects on calcium homeostasis, without causing any changes of calcium plasma levels. Therefore, the minor changes which occurred in rats fed doses of 10,000 ppm (= 841.9 mg/kg in males and 902.6 mg/kg in females) over a 90-day period can be considered to be the LOAEL. The effects seen at the lower doses are considered to be an adaptive responses and therefore the NOAEL is expected to be 82.5 mg/kg (based on findings in males). ECHA: There were no deaths or treatment-related clinical signs of toxicity. The group mean bodyweights for the male rats in the 1,000-ppm group diverged slightly from controls in the first few weeks of the study. The differences were not statistically significant and were mainly due to a reduction in one animal. Overall, there was no treatment-related effect on body weight gain. The group mean food consumption for males in the 1,000-ppm group was also slightly below control values during weeks 7-13. The difference was mainly due to one female and was not considered of toxicological significance. There was an increase in red blood cell levels in males and females at 10,000 ppm. Mean cell volume and mean cell hemoglobin were also decreased at this dose.  Hemoglobin and mean cell hemoglobin concentration were significantly decreased in females at top dose. Total iron binding capacity in the serum of males only were increased and the total serum iron decreased in females only. All changes described were statistically significant. Perls' staining for iron complexes showed decreases in the spleens of both sexes. Thus, the findings noted in these hematological parameters and serum iron and binding capacity are likely to result from a perturbation of iron homeostasis, which is supported by the reduction of staining in the spleen. The effects are therefore due to the iron binding characteristics of Dequest 2066A, which is a chelating agent. All of these observations are considered to be without toxicological significance. Plasma albumin was statistically significantly increased in males at 1000 ppm. This increase was not dose-related and therefore considered treatment-related. Plasma creatine kinase activity and potassium levels were statistically significantly increased in females at 10,000 ppm. These changes were small in magnitude and not considered toxicologically relevant. There was also a small but statistically significant decrease in the group mean liver weight (absolute) of male rats in the 10,000-ppm group. The effect was not considered of toxicological relevance. Reduced pigmentation for age in spleens of male and female rats in the 10,000-ppm group. Perl' staining indicated marked reduction in positive staining (for iron complexes) for age in males and a marked or slight reduction in positive staining for age in females receiving 10,000ppm. There was a reduced incidence of microlithiasis in kidneys of females at all dose levels. These findings were considered not to be of toxicological significance. The NOAEL was considered to be 1,000 ppm, equal to 82.5 mg/kg bw/day in males and 92.3 mg/kg bw/day in females.</t>
  </si>
  <si>
    <t>Central Toxicology Laboratory, 1998</t>
  </si>
  <si>
    <t>947-04-6</t>
  </si>
  <si>
    <t>Azacyclotridecan-2-one</t>
  </si>
  <si>
    <t>Laurolactam; Dodecyllactam</t>
  </si>
  <si>
    <t>C12H23NO</t>
  </si>
  <si>
    <t>C1CCCCCC(=O)NCCCCC1</t>
  </si>
  <si>
    <t>1N,2N,3N,4N,6N,7N,9N,10Y,11N,12dY,1N,2N,3N,4N,6N,7N,9N,10N,23Y,24N,25aY</t>
  </si>
  <si>
    <t xml:space="preserve">0, 5, 25, or 125 mg/kg bw/day daily for 96 days for rats assigned to the reversibility study and 90 days for main study animals. Additionally, five males and five females of the control and high dose groups were allowed to recovery for 30 days post-treatment period to evaluate reversibility of effects. </t>
  </si>
  <si>
    <t xml:space="preserve">The dose levels of 5 and 25 mg/kg bw/day had no effects on the general condition and behavior of the animals, nor on body weight gain and food consumption. Two mortalities were noted at 125 mg/kg bw/day, one male and one female on days 56 and 63, respectively, were found moribund. These animals showed no specific signs accounting for death (stress changes and agonal pulmonary edema). Ground glass appearance of centrilobular hepatocytes was noted in the female, although imputable to treatment, could not be considered as a cause. At 125 mg/kg bw/day, dodecane-12-lactam had no adverse effects on hematological or urine parameters, organ weights or clinical signs. The clinical chemistry of the high dose group revealed a moderate increase in serum potassium levels and an increased sodium excretion in males, and a slight increase in total serum protein and albumin levels in females. Ground glass appearance of centrilobular hepatocytes was found in 4 males of the 25 mg/kg bw/day group, and in 4 males of the 125 mg/kg bw/day group. The change was shown to be reversible within 4 weeks in the 125 mg/kg bw/day group (reversibility was not investigated at 25 mg/kg bw/day but can be assumed based on the findings of the 125 mg/kg bw/day group). In the absence of any indications of liver toxicity in males (no changes in liver biochemistry, no changes in liver weight), the slight microscopic changes were considered to be of an adaptive nature rather than adverse. All effects were reversible after the 4-week recovery period. No histopathological changes were found in the reproductive organs. The NOAEL was therefore established at 25 mg/kg bw/day. ECHA: At the dose level of 5 mg/kg bw/day, no modification of the parameters studied was observed. From the dose level of 25 mg/kg bw/day, a moderate and transient increase in potassium excretion and ground glass appearance of centrilobular hepatocytes were observed in a few males. At the dose level of 125 mg/kg bw/day, blood examinations revealed a slight increase in albumin levels in females and a moderate increase in potassium levels in males. Sodium excretion was also increased in males. Two animals were found dead at this dose without clinical sign or microscopic lesion which could explain death. Consequently, 5 and 25 mg/kg bw/day can be considered as nontoxic doses as there was no modification at 5 mg/kg bw/day and no clinical or biochemical modification related to the slight hepatic changes observed in a few males at 25 mg/kg bw/day. At the dose level of 125 mg/kg bw/day, the slight biochemical modifications observed in females and the histological lesions noted in a few males can be considered as the first signs of a moderate toxic effect on the liver. However, the mortality observed at this dose cannot be directly attributed to a toxic effect of the compound as no significant clinical signs or pathological changes were found. Taking all findings into account, 25 mg/kg bw/day constitutes a NOAEL for oral administration of the test item in male and female rats under conditions of this study. </t>
  </si>
  <si>
    <t>Sanofi Recherche, 1993</t>
  </si>
  <si>
    <t xml:space="preserve">Sanofi Recherche (1993). Laurolactam - three-month oral toxicity study in the rat. Report RS0006921130/01 (unpublished). Available from EPA (2003) SIDS Initial Assessment for Dodecane-12-lactam at https://hpvchemicals.oecd.org/UI/handler.axd?id=f34de1a8-7a43-4ac6-9935-8fd1fe6b1a41 Also available from ECHA at https://chem.echa.europa.eu/100.012.204/dossier-view/e6131f15-6a2f-4922-b09d-f07d8928ec16/IUC5-c668c6af-54dc-41bc-862a-d57b6f2deabc_056381d6-5e02-48c7-a5be-b307d1a987bb?searchText=947-04-6 </t>
  </si>
  <si>
    <t>119-47-1</t>
  </si>
  <si>
    <t>2,2'-Methylenebis(4-methyl-6-tert-butylphenol)</t>
  </si>
  <si>
    <t>Antioxidant 2246; 2,2'-Methylenebis(6-tert-butyl-p-cresol); 2,2'-Methylenebis(6-tert-butyl-4-methylphenol); 2-tert-butyl-6-[(3-tert-butyl-2-hydroxy-5-methylphenyl)methyl]-4-methylphenol</t>
  </si>
  <si>
    <t>C23H32O2</t>
  </si>
  <si>
    <t>CC1=CC(=C(C(=C1)C(C)(C)C)O)CC2=C(C(=CC(=C2)C)C(C)(C)C)O</t>
  </si>
  <si>
    <t>1N,2N,3N,4N,6N,7N,9N,10N,23N,29Y,33N,34N,35bY,36cY,41a,bY</t>
  </si>
  <si>
    <t>0, 0.01, 0.03, or 0.1% in the diet for 18 months, equal to mean intakes of 0, 4.2, 12.7, or 42.3 mg/kg bw/day for males and 0, 5.1, 15.1, or 54.2 mg/kg bw/day for females</t>
  </si>
  <si>
    <t xml:space="preserve">No remarkable changes in general appearance were observed in any rats. Survival rates in all treated animals were comparable to those of controls. Significant suppression of body weight gain was only observed in 0.1% males from month 6 and 0.1% females from month 1. Mean food intakes in all treated groups were comparable to those of controls; however, mean efficiency of feed utilization was dose-dependently decreased in both sexes. In the hematological and serum biochemical analyses, several parameters demonstrated significant alteration; however, none appeared to be of biological significance, since they did not show the same tendency throughout the experimental period and/or the degrees of change were very small. Significant increases or tendencies for increase in relative liver weights were observed in the 0.1% animals of both sexes. Significant decreases in absolute and relative testis weights were observed in the 0.1% groups throughout the study. In contrast, no change in ovary weights was observed in any of the treated females. No changes in other organs were observed in any treated groups for either sex. Histopathological lesions were only observed in the testis and epididymis of males. Atrophy of testicular tubules and spermatogenic arrest and epididymis hypospermia were observed limited to the 0.1% group throughout the study.  No interstitial tumors were present. In the other organs of males, no changes induced by MBMBP were observed and no changes in any organs were apparent in females. No neoplastic lesions attributed to the test item were observed in any organs of either sex, too. The NOAEL was 300 ppm for both sexes, equal to intakes of 12.7 mg/kg bw/day for males and 15.1 mg/kg bw/day for females. EPA: In the 300 ppm and lower dose groups, no significant effect was observed. Suppression of body weight gain and increase in liver weight were observed at 1,000 ppm of both sexes. Decrease in testis weight and the histopathological changes in the testis and the epididymis were also noted in males at 1,000 ppm, which is equivalent to 42.3 mg/kg bw/day. Based on the results, the NOAELs are considered to be 12.7 mg/kg bw/day (300 ppm) for males and 15.1 mg/kg bw/day (300 ppm) for females. NICNAS: Suppression of the body weight gain and increase in the relative liver weight in both sexes was reported at 1,000 ppm (corresponding to 42.3 mg/kg bw/day for males and 54.2 mg/kg bw/day for females). A decrease of the absolute and relative testes weights and atrophy of testicular tubules as well as a spermatogenic arrest and epididymis hypospermia were observed at 1,000 ppm (corresponding to 42.3 mg/kg bw/day) Therefore, the NOAELs are considered as 300 ppm in both males (12.7 mg/kg bw/day) and females (15.1 mg/kg bw/day). ECHA: A suppression of the body weight gain was noted at 1,000 ppm (corresponding to 42.3 mg/kg bw/day for males and 54.2 mg/kg bw/day for females). An increase in the relative liver weight was found at 300 ppm and 1,000 ppm for males and 1,000 ppm for females. In males, a decrease of the absolute and relative testes weights and atrophy of testicular tubules were observed at 1,000 ppm. In addition, a spermatogenic arrest and epididymis hypospermia were noted at this concentration. The NOAELs are considered to be 12.7 mg/kg/day (300 ppm) for males and 15.1 mg/kg/day (300 ppm) for females. </t>
  </si>
  <si>
    <t>Takagi et al., 1994</t>
  </si>
  <si>
    <t>Takagi, A., Takada, K., Sai, K., Ochiai, T., Matsumoto, K., Sekita, K., ... &amp; Kurokawa, Y. (1994). Acute, subchronic and chronic toxicity studies of a synthetic antioxidant, 2, 2'-methylenebis (4-methyl-6-tert-butylphenol) in rats. The Journal of Toxicological Sciences, 19(2), 77-89. Also available from EPA (2001) SIDS Initial Assessment Profile for 6,6'-di-tert-butyl-2,2'-methylenedi-p-cresol at https://hpvchemicals.oecd.org/UI/handler.axd?id=4256379b-a662-4976-8ecd-a7e29e573754 and NICNAS (2016) Phenol, 2,2'-methylenebis[6-(1,1-dimethylethyl)-4-methyl-: Human health tier II assessment at https://cdnservices.industrialchemicals.gov.au/statements/IMAP_459%20-%20IMAP%20Assessment%20-%2021%20April%202016.pdf and ECHA at https://echa.europa.eu/de/registration-dossier/-/registered-dossier/13380/7/6/2</t>
  </si>
  <si>
    <t>7575-23-7</t>
  </si>
  <si>
    <t>Pentaerythritol tetrakis(3-mercaptopropionate)</t>
  </si>
  <si>
    <t>[3-(3-sulfanylpropanoyloxy)-2,2-bis(3-sulfanylpropanoyloxymethyl)propyl] 3-sulfanylpropanoate</t>
  </si>
  <si>
    <t>C17H28O8S4</t>
  </si>
  <si>
    <t>C(CS)C(=O)OCC(COC(=O)CCS)(COC(=O)CCS)COC(=O)CCS</t>
  </si>
  <si>
    <t>1N,2N,3N,4N,6N,7N,9N,10N,23Y,24cY.Thiol:25N,26Y,27N,28n(iii)Y(Class III). Tetraol:25N,26Y,27N,28N(Class II)</t>
  </si>
  <si>
    <t>Wistar [RccHan: WIST(SPF)]</t>
  </si>
  <si>
    <t>0, 12.5, 50, or 200 mg/kg bw/day for 91 or 92 days.  Additional animals in satellite groups (control and high dose) were kept for further 28 days without treatment to detect recovery from, or persistence of, toxic effects.</t>
  </si>
  <si>
    <t xml:space="preserve">Test item-related clinical signs were noted in both genders at 200 mg/kg bw/day on the first day of treatment. Tachypnea was noted in two males and one female, whereas convulsions and/or shivering were noted in three males and two females. Prostration, hunched posture, ruffled fur and/or stiff gait were noted in three females. Pica was also observed in four males and one female at the highest dose level. With the exception of a few transient incidents, these signs were no longer seen after day 1. Because the findings were of limited incidence and brief duration, they were considered to indicate acute toxicity from a metabolic overload which triggered a subsequent adaptive response. Salivation, noted from the third treatment week until the end of treatment, is a typical finding of discomfort noted in rats treated with a test item formulation of unpleasant taste. At 50 mg/kg bw/day, the acute toxic response was not evident. Salivation began during treatment week 3 and persisted until the end of treatment. At 12.5 mg/kg bw/day, intermittent findings included pica, ruffled fur, salivation, and reddish nasal secretion (typically porphyrin). There were two premature decedents. One male of the 12.5 mg/kg bw/d dose group was found dead on day 80 of treatment. In the 2- 3 days prior to its death, clinical signs included weakened condition, ruffled fur, and reddish nasal secretion. One female of the 200 mg/kg bw/d dose group was sacrificed for ethical reasons on day 51 of treatment. This female could not move its hind limbs. Because it was unable to reach the food trough or water bottle, it was removed from the study. All other animals survived until scheduled necropsy. The mean absolute and relative body weights of the test item treated rats were similar to those of the controls. No late effects were noted during the recovery period. The mean daily food consumption of the test item-treated rats was not affected either. There were no test item-related differences in the hematology parameters of males or females at any dose level. Some differences noted in mean levels of sodium, potassium and chloride of male rats treated with 50 mg/kg bw/day and 200 mg/kg bw/day were considered to be test item related and these differences were statistically significant. The potassium values exceeded the upper range of the historical control data. Females treated with 200 mg/kg/day had significantly higher mean potassium levels and chloride levels. The potassium levels exceeded the upper range of the historical control data. The statistically significant phosphorus values noted in females treated with 200 mg/kg bw/day were within the range of the historical control data and considered to be incidental. The females treated with 50 mg/kg/day and both sexes at 12.5 mg/kg bw/day compared favorably with the control values. All other parameters were considered to be unaffected by treatment. The observed effects were reversible during the recovery period. There were no test item-related differences in the urinalysis parameters of males and females at all dose levels. Regarding behavior, no findings of toxicological relevance were noted in week 13 in male or female rats in test item-treated groups. Test item-related differences in organ weights included significantly higher mean relative kidney weights in males at 50 mg/kg bw/day and 200 mg/kg bw/day, and lower mean absolute thymus weight, mean thymus-to-body weight ratio (not significant), and mean thymus-to-brain weight ratio in females at 200 mg/kg bw/day. However, these differences did not correlate with microscopical changes of toxicological relevance. There were no test item-related adverse macroscopical findings at any dose level. Test item-related microscopic findings were recorded in the stomach. These findings consisted of forestomach erosion (slight in degree) in one male at 200 mg/kg bw/day male and in one female at 200 mg/kg bw/day, forestomach ulceration (minimal in degree) in one female at 200 mg/kg bw/day, and forestomach squamous hyperplasia (minimal or moderate in degree) in two males at 200 mg/kg bw/day. This latter finding (minimal in degree) was also observed in one female at 12.5 mg/kg bw/day, two females at 50 mg/kg/day, and seven females at 200 mg/kg bw/day. Minimal forestomach squamous hyperplasia persisted after the recovery period in one female previously treated with 200 mg/kg bw/day. These findings are indicative of local irritation in the forestomach. Based on these results, a NOEL could not be identified, and a specific target organ was not apparent. The LOEL for local effects (forestomach squamous hyperplasia) was 12.5 mg/kg bw/day. The LOEL for local effects, based on local irritation at the site of application (forestomach), is judged as not relevant to humans due to significant different anatomic situation and exposure probability in humans. Therefore, the NOAEL was considered to be 50 mg/kg bw/day. </t>
  </si>
  <si>
    <t>Unknown, 2015. Available from ECHA at https://echa.europa.eu/registration-dossier/-/registered-dossier/25116/7/6/2</t>
  </si>
  <si>
    <t>75-57-0</t>
  </si>
  <si>
    <t>Tetramethylammonium chloride</t>
  </si>
  <si>
    <t>Tetramethyl ammonium chloride; Tetramine chloride; tetramethylazanium;chloride; TMAC</t>
  </si>
  <si>
    <t>C[N+](C)(C)C.[Cl-]</t>
  </si>
  <si>
    <t>Charles River [Crl: WI(Han)]</t>
  </si>
  <si>
    <t>0, 3, 10, or 30 mg/kg bw/day daily</t>
  </si>
  <si>
    <t xml:space="preserve">No clinical signs were noted in control rats. In animals at 30 mg/kg bw/day, clinical signs consisted of lethargy, hunched and/or flat posture, piloerection and ptosis. In addition, abdominal swelling was noted at this dose level in females only. The animals at 10 mg/kg bw/day showed lethargy, hunched posture, piloerection and/or ptosis at a lower incidence and severity compared to animals at 30 mg/kg bw/day. At 3 mg/kg bw/day, hunched posture and piloerection were noted at low incidence in males only. Salivation seen after dosing among the animals at 10 and 30 mg/kg bw/day was not considered toxicologically relevant, taking into account the nature and minor severity of the effect and its time of occurrence (i.e., after dosing). No additional clinical signs during weekly arena observations were noted during the observation period that were considered to be related to treatment. No clinical signs were noted in the deceased rats. Two males treated at 30 mg/kg bw/ day were found dead at day 57 and day 80, respectively (with autolysis in several organs or missing organs (head region) due to cannibalism). Males treated at 30 mg/kg bw/day showed lower body weight (statistically significant from week 6 to end of study, appr. -12% for both absolute and relative values at study termination compared to controls) and body weight gain (statistically significant in week 2 and from week 7 to end of study). Body weights and body weight gain of female animals remained in the same range as controls over the study period. Absolute food consumption of males treated at 30 mg/kg bw/day was found to be lower compared to controls during the second half of the treatment period. No toxicologically relevant changes in food consumption before or after correction for body weight were recorded for females. No substance-related adverse effects were seen in hematological parameters for exposed males compared to control group. A statistically significant decrease of prothrombin time in males dosed at 3 mg/kg bw/day was considered to be an incidental effect and not to be substance related. In high dose females, the percentage lymphocytes was found to be decreased (-5.5%), with an increased percentage of monocytes (+29%), both effects were statistically significant. In absence of a clear dose-relationship of the effects, this was not found to be adverse. Males exposed to 30 mg/kg bw/day showed statistically significant increase in alanine aminotransferase (ALAT) and aspartate aminotransferase (ASAT) levels (respectively +67% and +20% compared to controls). ALAT levels were also increased in high dose females (+86%) and found together with increased alkaline phosphatase levels (+82%, both statistically significant). Furthermore, concentration bilirubin was increased in high dose males (+23%) and females (+19%). Glucose levels were decreased in high dose males (-13%). A dose-related increase in bile acids was observed for all exposed males (+50%, +150% and +719% for males dosed at 3, 10 and 30 mg/kg bw/day, respectively, statistically significant only at highest dose). This increase was also seen in females with +38%, +83% and +1560% at respectively 3, 10 and 30 mg/kg bw/day (statistically significant only at highest dose). Furthermore, effects on ionic balance were noted in males (increased sodium levels at 3 and 10 mg/kg bw/day, dose related increased potassium (only statistically significant at 30 mg/kg bw/day) and increased inorganic phosphate levels at 30 mg/kg bw/ day) and females (increased potassium at highest dose). In high dose females, also effects were noted on total protein and albumin (both decreased with -11%, statistically significant effect). Cholesterol levels increased for all exposed females (+5%, +5% and +24% (statistically significant only at high dose). Females exposed to 30 mg/kg bw/day showed statistically significant reduction in total movements (-73.5%) and ambulation (-83%), no such effect was seen in males. For males, grip strength was decreased for all exposed rats compared to control group (appr. -23% and -21%, -27% and -17%, -29% and -20% for respectively fore and hind grip at 3, 10 and 30 mg/kg bw/day), however these effects were not statistically significant. Grip strength was not affected in females. Females dosed at 30 mg/kg bw/day were found to have increased liver weights (appr. +23% and +25% for absolute and relative values respectively, both statistically significant). In parallel, relative liver weight was also slightly increased in males in the highest dose group (+7%, statistically significant). Lower thymus weights were noted in females (18% for absolute and 17% for relative weight, both statistically significant) at 30 mg/kg bw/day. Other statistically significant changes in organ weights at the end of the treatment were considered to be of no toxicological significance as they remained within the range considered normal for rats of this age and strain or were in males considered to be the result of a test item-related effect on final body weight. These observations included effects on relative testes weights which were affected in a dose related manner compared to control males with +3%, +11% and +13% respectively for rats exposed to 3, 10 and 30 mg/kg bw/day (statistically significant only for two highest dose groups). Further observations included decreased weight of the brain in males only at 30 mg/kg bw/day (appr. -4% for absolute and +7.5% relative to body weight, both statistically significant). Relative kidneys weights were slightly increased for males in the highest dose group (+11%, statistically significant). At 10 mg/kg bw/ day, absolute and relative ovary weights were increased, but in absence of dose-relationship this was found to be not substance-related. No other findings were noted in males and females. Emaciation was noted in one female at 30 mg/kg bw/day at macroscopic examination. Swelling of the abdomen was noted for several rats. The remainder of the recorded macroscopic findings were within the range of background gross observations encountered in rats of this age and strain. Histopathological examination of the two animals deceased before scheduled sacrifice was only possible to a limited agree due to the status. Findings consisted of many dark red foci of the thymus (correlated with congestion/hemorrhage) and many dark red foci of the thymus in one of the two rats. Therefore, conclusion on cause of pre-scheduled deaths was not possible. In all exposed females, microscopic findings were noted in the liver, consisting of hepatocellular hypertrophy at minimal degree. The effects were found in 4/10 females at 3 and 10 mg/kg bw/day and in 8/10 females exposed at 30 mg/kg bw/day (all grade 1, minimal effects). Due to the fact that this effect was present at low severity (minimal) and in absence of effects in other parameters this observation was considered to be non-adverse at 3 and 10 mg/kg bw/day. In the thymus of 2/10 females at 30 mg/kg bw/day atrophy at minimal degree was observed. Based on the low severity, this effect was found to be non-adverse. The remainder of the recorded microscopic findings were within the range of background pathology encountered in rats of this age and strain. There was no test item-related alteration in the prevalence, severity, or histologic character of those incidental tissue alterations. Taken all data together, the NOAEL of TMAC was determined to be 10 mg/kg bw/day based on adverse effects at 30 mg/kg bw/day. NICNAS: Two treated males at 30 mg/kg bw/day were found deceased during the study. Dose-dependent, clinical signs seen in the surviving treated animals included lethargy, hunched and/or flat posture, piloerection and ptosis. Statistically significant lower body weight gain was seen in high dose males, while high dose females showed statistically significantly increased relative and absolute liver weights and lower thymus weights. Histopathological examination showed hepatocellular hypertrophy in 4 /10 females at 3 and 10 mg/kg bw/day and in 8/10 females at 30 mg/kg bw/day. Thymus atrophy was seen in all treated females at 30 mg/kg bw/day. A no observed adverse effect level (NOAEL) of 10 mg/kg bw/day was determined. </t>
  </si>
  <si>
    <t xml:space="preserve">Unknown, 2016. Available from ECHA at https://chem.echa.europa.eu/100.000.801/dossier-view/aa18248c-c429-453a-a23c-2c009cb41ac8/IUC5-7a19a6c3-2122-405d-84f0-05200e65aadf_f3d28c15-1dfe-4898-ade5-ba6a1f31c61d?searchText=75-57-0 and NICNAS (2019) Tetramethylammonium halides: Human health tier II assessment at https://cdnservices.industrialchemicals.gov.au/statements/IMAP_14784%20-%20IMAP%20Assessment%20-%2028%20June%202019.pdf </t>
  </si>
  <si>
    <t>101-42-8</t>
  </si>
  <si>
    <t>Fenuron</t>
  </si>
  <si>
    <t>1,1-Dimethyl-3-phenylurea; Falisilvan; Dybar</t>
  </si>
  <si>
    <t>C9H12N2O</t>
  </si>
  <si>
    <t>CN(C)C(=O)NC1=CC=CC=C1</t>
  </si>
  <si>
    <t xml:space="preserve">0, 20, 100, or 500 mg/kg bw/day. dosing schedule (5/7) adjusted dose levels correspond to 0, 14.3, 71.4, or 357 mg/kg bw/day. </t>
  </si>
  <si>
    <t xml:space="preserve">The general condition of the experimental and control animals was undisturbed during the experiment, except for high dose female 1, high dose female 19 and control male 29, in which abscess formation was observed in the neck area and low dose female 6, in which otitis media was present. In total, eight deaths were recorded, which were not directly related to the substance application. Doses of 100 and 20 mg/kg bw resulted in no adverse effect on body weight gain. At the highest dose, a slight reduction in body weight gain was observed in both sexes. The food intake was slightly increased in this dose group in both sexes. The deviations of the red blood cell picture, such as the decrease in the erythrocyte count, hemoglobin and increase in hemiglobin in the highest and partly in the intermediate dose group, are the result of the administration of the substance. A correlation to the thymus decrease observed in the highest dose is conceivable. The clinical-chemical findings were also limited to the highest and intermediate dose groups. They consisted in an increase in the activity of alkaline phosphatase, alanine aminotransferase, leucine aminopeptidase and a decrease in cholinesterase activity. In addition, an increase in the level of cholesterol and decrease in the level of glucose were observed. The absolute organ weights of the thymus, the brain and the testes were reduced in the highest dose males, while those of the adrenal glands were elevated. In the females, an increase in absolute liver weights and a decrease in thymus weights were observed at the highest dose. In the intermediate dose, there was also a decrease in spleen weight. When assessing the relative organ weights, the thymus and adrenal findings were confirmed in the males. In the highest and intermediate dose, liver weight increase was also found. In the female animals, the liver and thymus findings were confirmed, too. No histopathological findings were observed in any organs at the various doses. A NOEL of 20 mg/kg/day, equal to 14.3 mg/kg bw/day, was derived. </t>
  </si>
  <si>
    <t>Unknown, 1985. Available from ECHA at https://echa.europa.eu/mt/registration-dossier/-/registered-dossier/25132/7/6/2</t>
  </si>
  <si>
    <t>122931-48-0</t>
  </si>
  <si>
    <t>Rimsulfuron</t>
  </si>
  <si>
    <t>Matrix; Tarot; 1-(4,6-dimethoxypyrimidin-2-yl)-3-(3-ethylsulfonylpyridin-2-yl)sulfonylurea</t>
  </si>
  <si>
    <t>C14H17N5O7S2</t>
  </si>
  <si>
    <t>CCS(=O)(=O)C1=C(N=CC=C1)S(=O)(=O)NC(=O)NC2=NC(=CC(=N2)OC)OC</t>
  </si>
  <si>
    <t>0, 25, 300, 3000, or 10,000 ppm, equal to 0, 1.0, 11.8, 121, or 414 mg/kg bw/day in males and 0, 1.38, 17.1, 163, or 568 mg/kg bw/day</t>
  </si>
  <si>
    <t>FAO: For the 2-year study, a NOAEL of 300 ppm for males, equal to 11.8 mg/kg bw/day, was concluded. The LOAEL was 3,000 ppm, equal to 121 mg/kg bw/day. EPA 2007: Infrequent, significant decreases in body weight gains occurred throughout the study, without any apparent dose-or time-relationship; however, body weight gains indicated treatment-related effects. Significant decreases were noted in the 10,000 ppm group male; and females for the first 92 days of the study and from Days 92 through 371. Although not statistically significant, body weight gains for males in both the 3000 and 10,000 ppm groups showed treatment-related decreases from Days 371 through 706 and 0 to 706. During the first year of the study, mortality was significantly higher for males in the 10,000 ppm group. There were no significant, treatment-related clinical effects occurring during the study. There were no statistically significant differences in either food consumption or food efficiency in any of the treatment groups. The LOAEL is 3000 ppm (121 mg/kg/day) for males and 10,000 ppm (568 mg/kg/day) for females, based on decreased body weight gain and increased relative liver weights. The NOAEL is 300 ppm (11.8 mg/kg/day) for males and 3000 ppm (163 mg/kg/day) for females. EPA 2015: The NOAEL was 300 ppm, equal to 12 mg/kg bw/day, in males. Females were assigned a NOAEL of 3,000 ppm, equal to 163 mg/kg bw/day. The LOAEL for males was 3,000 ppm, equal to 121 mg/kg bw/day, and the LOAEL for females was 10,000 ppm, equal to 568 mg/kg bw/day, based on decreased body weight gain and increased liver weight. EFSA: The relevant long-term NOAEL is 12 mg/kg bw per day from the 2-year study in rats, based on reduced body weight, body weight gain, decreased food efficiency and increase in relative testes weight.</t>
  </si>
  <si>
    <t>Keller, 1991</t>
  </si>
  <si>
    <t>Keller, D. (1991) Combined Chronic Toxicity/Oncogenicity Study With in E9636-22: Two-YearFeeding Study in Rats: Lab Project Number: 8572-001: 559-90. Unpublished Study Prepared By E.I. Du Pont De Nemours And Co. 1802 P. MRID 42047701. Available from FAO (2006) FAO Specifications and Evaluations for Argricultural Pesticides- Rimsulfuron at https://www.fao.org/fileadmin/templates/agphome/documents/Pests_Pesticides/Specs/Rimsulfuron06.pdf Also available from EPA (2007) Rimsulfuron: Human Health Risk Assessment for Proposed Uses on Almonds; Citrus Fruit; Grapes; Pistachio; Pome Fruit; Stone Fruit; and Tree Nuts at https://downloads.regulations.gov/EPA-HQ-OPP-2006-0209-0004/content.pdf and EPA (2015) Rimsulfuron. Human Health Risk Assessment for Registration Review at https://www.regulations.gov/document/EPA-HQ-OPP-2012-0178-0018 and EFSA (2022) Peer review of the pesticide risk assessment of the active substance rimsulfuron at https://www.efsa.europa.eu/en/efsajournal/pub/7447</t>
  </si>
  <si>
    <t>36443-68-2</t>
  </si>
  <si>
    <t>Irganox 245</t>
  </si>
  <si>
    <t>C34H50O8</t>
  </si>
  <si>
    <t>CC1=CC(=CC(=C1O)C(C)(C)C)CCC(=O)OCCOCCOCCOC(=O)CCC2=CC(=C(C(=C2)C)O)C(C)(C)C</t>
  </si>
  <si>
    <t>1N,2N,3N,4N,6N,7N,9N,10N,23N,29Y,33N,34bY. Aromatic fragment:1N,2N,3N,4N,6N,7N,9N,10N,23N,29Y,33N,34N,35aY,38N,39N,40N,41aY(class III). Triethylene glycol:1N,2N,3N,4N,6N,7N,9N,10N,23Y,24N,25N,26bY,27N,28N(class II)</t>
  </si>
  <si>
    <t>Target doses of 0, 5.0, 15.0, 50, or 100 mg/kg bw/day. Actual achieved doses were 0, 5.03, 15.2, 49.9, or 96.8 mg/kg bw/day in males, and 0, 5.24, 15.6, 51.1, or 100 mg/kg bw/day in females.</t>
  </si>
  <si>
    <t>Mean bodyweight of males at 100 mg/kg/day were higher relative to controls during the first 80 weeks of treatment, after which no difference was observed. Mean body weights of females at l5, 50, and 100 mg/kg/day were slightly higher than controls during the first seven weeks of treatment. Thereafter, mean bodyweights of females at 100 mg/kg/day were significantly lower, whereas females at 15 and 50 mg/kg/day had bodyweights similar to controls. Males at 100 mg/kg/day had approximately 8% less food intake than controls during the second year of treatment, whereas males at 50 mg/kg/day had 4% less intake during the first year of treatment. A consistent dose related reduction in the quantity of food consumed by females at 50 and 100 mg/kg/day was observed throughout the treatment period. Consistently higher food efficiency reflected the higher mean bodyweights and lower food intakes recorded for males at 100 mg/kg/day. Higher food efficiency was also recorded during the first 12 weeks of treatment for females at 15, 50, and 100 mg/kg/day, reflecting the higher mean body weights during this period. Hearing and eye examinations showed no treatment-related effects. Slightly lower values for red blood cell count, hemoglobin and hematocrit were observed during week 65 for males at 100 mg/kg/day. Lower values for these parameters were also recorded at week 105 for 2/10 males at 50 mg/kg/day. A dose-related increase in cholesterol concentrations was observed in treated males and females throughout the treatment period. High phospholipid levels were also recorded for rats at 100 mg/kg/day. Triglyceride levels were towards the lower end of the control range at most time points in both sexes in the 50 and 100 mg/kg/day dose groups. Alanine aminotransferase, aspartate aminotransferase, alkaline phosphatase, and gamma-glutamyl transpeptidase activities were elevated for the majority of males at the high dose, and transiently higher for males at the mid dose. In females, alanine aminotransferase activity was at the upper end of the control range at the high dose. Alkaline phosphatase, and gamma-glutamyl transpeptidase activities were elevated at the mid and high doses. Transient increases in alanine aminotransferase activity was observed among females at the mid dose and gamma-glutamyl transpeptidase activity was consistently high at this dose. Inorganic phosphate levels were higher in some males at the high dose, and higher protein, albumin and globulin levels were recorded among females of this group. At 12 and 24 months, liver and kidney weights were elevated at the high dose relative to controls, although no histopathological change was associated with the kidney weight change. An increased number of male rats from the mid and high dose groups had liver cysts and/or masses during gross examination and an increased number of animals of both sexes at 100 mg/kg/day had enlarged thyroid glands. An increased incidence of focal cystic dilatation of the 12 liver sinusoids was observed in males at 50 mg/kg/day (40/70 both sacrifices combined) and 100 mg/kg/day (51/70) relative to the incidence in controls (21/70). In its early stages this lesion appeared as focal hepatocellular hypertrophy and/or hyperplasia with varying degrees of sinusoid dilatation. In more advanced stages, the sinusoidal cystic dilatation was predominant and sometimes associated with small foci of hepatocellular necrosis. This change accounted for the majority of cysts and masses found at necropsy. A very low incidence of liver sinusoid cystic dilatation was observed in females at 50 mg/kg/day (4/70) and 100 mg/kg/day (3/70) while none was observed in the control group. Biliary cysts were observed in 5/70 females at the high dose (vs. 1/68 in controls). Increased incidences of thyroid follicle hyperplasia were observed in males at 15 mg/kg/day (5/70), 50 mg/kg/day (20/70) and 100 mg/kg/day (22/70) relative to the incidence in controls (2/70). In females the respective incidences were 1/70 (not significant), 7/70, and 19/70 versus 0/70 in controls. Two incidences of this lesion were observed in females at 5 mg/kg/day (not significant). The incidences of thyroid follicle hyperplasia were outside the historical control range at 50 and 100 mg/kg/day in both sexes. The increased incidence of foam cell accumulations within the lung alveoli of females at 100 mg/kg/day was not only statistically higher relative to controls (34/70 vs. 15/70 in controls), but was also outside the historical control range. A dose-dependent increased incidence of thyroid gland tumors was observed in male rats with 5/70 at 50 mg/kg/day and 24/70 at 100 mg/kg/day (0/70 in controls). Similarly, an increased incidence of thyroid gland tumors was observed in female rats at 100 mg/kg/day (24/70 vs. 1/68 in controls). The incidences of thyroid gland tumors were outside the historical control range at 100 mg/kg/day in both sexes. Increased incidences of adrenal cortical adenoma were observed in both sexes at 100 mg/kg/day with 4/70 in males (1/70 in controls) and 2/70 in females (0/70 in controls). However, these findings were within the historical control range for this lesion in both sexes. The systemic toxicity NOAEL for EBP in male and female rats was 15 mg/kg/day. The LOAEL was 50 mg/kg/day based on focal cystic dilatation of the liver sinusoids and thyroid follicle hyperplasia. At the doses tested, there was a treatment-related increase in thyroid tumor incidence at 50 mg/kg/day (incidence within historical control range) in males and 100 mg/kg/day in both sexes. The incidence of males with follicular carcinoma in the thyroid gland increased at 100 mg/kg/day. However, follicular carcinomas in the thyroid gland in rats is not considered relevant to humans (Basler, 1988).</t>
  </si>
  <si>
    <t>Basler, 1988</t>
  </si>
  <si>
    <t>Basler, PW. 1988. TK 12627: 24-Months carcinogenicity and chronic toxicity study in rats. CIBA-GEIGY Ltd., Basle, Switzerland. Study No. GU-821638. July 8. Unpublished. Available from EPA (2020). PC Code:914701: Ethylenebis(oxyethylene) Bis3-(5-Tert-butyl-4-hydroxy-M-tolyl) propionate: Human Health Risk Assessment and Ecological Effects Assessments to Support Proposed Exemption from the Requirement of a Tolerance When Used as an Inert Ingredient in Pesticide Formulations at https://www.regulations.gov/document/EPA-HQ-OPP-2019-0129-0004</t>
  </si>
  <si>
    <t>22047-25-2</t>
  </si>
  <si>
    <t>Acetylpyrazine</t>
  </si>
  <si>
    <t>Ethanone, 1-pyrazinyl-; Methyl pyrazinyl ketone; 1-pyrazin-2-ylethanone</t>
  </si>
  <si>
    <t>CC(=O)C1=NC=CN=C1</t>
  </si>
  <si>
    <t>Mean dietary intakes were 8.25 mg/kg bw/day for males and 8.15 mg/kg bw/day for females</t>
  </si>
  <si>
    <t xml:space="preserve">Body weight and food intake were unaffected. There were no major differences between test and control groups in the haemoglobin concentration or in the total and differential leucocyte counts. The studies on serum urea levels did not reveal any modification that could be considered biologically significant. Regarding organ weights, most values fell within the normal limits of biological variance. Non-specific inflammatory changes were seen in the livers or kidneys of a few animals. As these changes were rare and randomly distributed between test and control groups, it was assumed that they were not caused by the addition of the flavouring substances to the food. No compound-related pathology was observed. The NOEL was 8.25 mg/kg bw/day for males and 8.15 mg/kg bw/day for females, the only intakes tested. JECFA: Measurements of growth rate, food intake, hematological and clinical chemical parameters, organ weights, and gross and histopathological appearance showed no differences between test and control animals. Adams et al.: Based on measurements of growth rate and food intake, hematological examinations, clinical chemistry determinations, organ weights and gross and histopathological examination, no differences were observed between test and control animals. EFSA: The NOAEL was 8.25 mg/kg bw/day for males and 8.15 mg/kg bw/day for females. </t>
  </si>
  <si>
    <t>143-23-7</t>
  </si>
  <si>
    <t>N-(6-Aminohexyl)hexane-1,6-diamine</t>
  </si>
  <si>
    <t>Bis(hexamethylene)triamine; Bis(6-aminohexyl)amine Dihexylenetriamine; 1,13-Diamino-7-azatridecane; N'-(6-aminohexyl)hexane-1,6-diamine</t>
  </si>
  <si>
    <t>C12H29N3</t>
  </si>
  <si>
    <t>NCCCCCCNCCCCCCN</t>
  </si>
  <si>
    <t xml:space="preserve">0, 20, 50, or 120 mg/kg bw/day. 7-azatridecane-1,13-diamine comprises 65% of the mixture; therefore, the adjusted dose levels are equal to 0, 13.0, 32.5, or 78.0 mg/kg bw/day. </t>
  </si>
  <si>
    <t>Rales</t>
  </si>
  <si>
    <t xml:space="preserve">One male and one female in the high-dose group died and one male at the mid-dose died during the treatment period. With the possible exception of respiratory rales seen in a few males and females at the high-dose level and mid-dose females, no clinical signs of toxicity associated with treatment were observed. The high-dose females showed a slight decrease in body weights in comparison to controls (-5% only). No significant weight differences were measured in males at any dose level or females at the low- and mid-dose levels. Some evidence of reduced food consumption was noted for high-dose males (-3.5%). Ophthalmoscopic examination did not reveal any effects of treatment on the eye. With the exception of an increase in segmented neutrophils in high-dose males and females, there was no evidence of treatment-related changes in the hematologic, clinical chemistry or urinalysis examinations. Nevertheless, the values were within the historical control range for this species in this laboratory. The incidental findings from gross necropsy did not appear to be related to treatment. Males at the high-dose level had decreased absolute adrenal weights and the liver weight relative to body weight for mid-dose females was elevated. These changes were not correlated with any microscopic findings and were considered unrelated to treatment. No other significant organ weight differences between control and treatment groups were noted. The microscopic lesions observed were generally comparable in treated and control group animals and were considered to be of spontaneous origin. Interstitial pneumonia was slightly increased in treatment groups but was considered non-specific and unrelated to treatment. Therefore, treatment did not result in histopathologic changes in any organ or tissue. Based on the respiratory effects noted in 3 animals at 50 mg/kg bw/day, the NOAEL in this study was conservatively set to be 20 mg/kg bw. When adjusted for purity, the NOAEL is 13 mg/kg bw/day. </t>
  </si>
  <si>
    <t>Unknown, 1985. Available from ECHA at https://echa.europa.eu/mt/registration-dossier/-/registered-dossier/25545/7/6/2/?documentUUID=b326ef22-9cfe-4d55-9f70-4eaca2a324b2 and https://echa.europa.eu/mt/registration-dossier/-/registered-dossier/25545/7/6/2/?documentUUID=6480eb39-82c6-412f-b13e-8fe608b2d0a0</t>
  </si>
  <si>
    <t>1241-94-7</t>
  </si>
  <si>
    <t>2-Ethylhexyl diphenyl phosphate</t>
  </si>
  <si>
    <t>Octicizer; Phosphoric acid, 2-ethylhexyl diphenyl ester; Santicizer 141</t>
  </si>
  <si>
    <t>C20H27O4P</t>
  </si>
  <si>
    <t>CCCCC(CC)COP(=O)(OC1=CC=CC=C1)OC1=CC=CC=C1</t>
  </si>
  <si>
    <t>1N,2aY&amp;2d(i)Y</t>
  </si>
  <si>
    <t xml:space="preserve">0, 0.001, 0.005, 0.010, 0.025, or 0.625% in the feed, equal to 0, 1, 3.6, 7.3, 17.3, or 463 mg/kg bw/day for males and 0, 1, 4.2, 8.4, 20.8, or 532 mg/kg bw/day for females. The 90-day study was followed by a 28-day recovery period. </t>
  </si>
  <si>
    <t xml:space="preserve">ECHA: No mortality was reported. Body weight in males and females of the high dose group was significantly decreased; this also accounted for the recovery group. Food intake was significantly decreased for the females in the high dose group and water consumption was significantly decreased for the high dose group females. Regarding hematology, Hb, HCT, MCV was significantly decreased for high dose females, while WBC, lymphocytes and monocytes were significantly increased. WBC, lymphocytes, monocytes and platelet count was significantly increased for the recovery group, too. For the high dose group males, ASAT was significantly decreased, while protein, albumin and gamma-GT were significantly increased. For the females, AlkP, ALAT and ASAT were significantly decreased, whie glucose, protein, albumin, urea and gamma-GT were significantly increased. In the recovery group, gamma-GT was significantly increased. In the liver, ethoxy resorufin-O-deethylase was significantly decreased for the males of the 0.025% dose group; however, this effect may be considered adaptive as it was reversed after 28 days. DNA was significantly decreased for the high dose group males, while microsomal protein, ethoxy-coumarin-O deethylase and ethoxy resorufin-O-deethylase were significantly increased. In females, protein was significantly decreased, microsomal protein, microsomal P-450, ethoxy-coumarin-O-deethylase, ethoxy resorufin-O-deethylase and lauric acid 11-hydroxylase were significantly increased. In the 0.025% dose group, relative liver weight was significantly decreased for the males. This effect may be considered an adaptive response as it was reversed after 28 days. In the high dose group, relative liver, full caecum, empty caecum, brain, kidney, heart and testes weight were significantly increased. For females, relative liver, adrenal, kidney, full caecum and empty caecum weight were significantly increased, while spleen and brain weight were significantly decreased. In the recovery group, relative brain, full caecum, empty caecum and testes weight were significantly increased for males. For females, brain, liver, kidney and empty caecum weight were significantly increased. In the high dose group males and femals, hypertrophy of the centribular cells of the liver and macrovesicular vacuolisation in the zona fasciculata of the adrenals was observed. For high dose females only, vacuolisation and hypertrophy/hyperplasia of interstitial glandular cells was observed. The NOAEL was considered to be 0.010% in males, equal to 7.3 mg/kg bw/day, and 0.025% in females, equal to 20.8 mg/kg bw/day, due to significant effects on the liver (alterations in liver enzyme activity and weight) in the males of the subsequent dose group (0.025%) and significant effects on body weight, water and food consumption, clinical chemistry and hematology, organ weights and histopathology in the males and females of the highest dose group (0.625%). NICNAS: In the 90-day rat study, a NOAEL of 0.025 % EHDP in diet (equivalent to 17.35 mg/kg bw/day in males and 20.78 mg/kg bw/day in females), was reported. Effects observed at higher concentrations, of 0.625 % in diet, (being the highest dose tested, and equivalent to 463.41 and 531.88 mg/kg bw/day, in males and females, respectively) included: reduced body weights; increased relative liver weights and associated changes in histological measures (indicative of centrilobular hypertrophy); increased relative adrenal weights; significant haematological changes in females only; and histopathological changes in the ovaries (hyperplasia and hypertrophy in the interstitial gland cells). An additional group of 10 animals/sex were administered 0.625 % EHDP in diet for 90 days, followed by a 28-day recovery period on control diet. While it was reported that most of the observed effects were considered to be reversed after the 28-day recovery period, hyperplasia and hypertrophy in the interstitial gland cells of the ovaries were still detected in 2/10 females in the recovery group. Minor reversible changes in the liver in males at 0.025 % in males are considered adaptive. FDA: Because of the adaptive nature of the liver enzymes and liver weight effects at 0.025%, the NOAEL for males is considered to be 0.025%, equal to 17.3 mg/kg bw/day in males, instead. </t>
  </si>
  <si>
    <t>Unknown, 1992. Available from ECHA at https://echa.europa.eu/registration-dossier/-/registered-dossier/2152/7/6/2 and from NICNAS (2016) 2-Ethylhexyl diphenyl phosphate: Human health tier II assessment at https://www.industrialchemicals.gov.au/sites/default/files/2-Ethylhexyl%20diphenyl%20phosphate_Human%20health%20tier%20II%20assessment.pdf</t>
  </si>
  <si>
    <t>34123-59-6</t>
  </si>
  <si>
    <t>Isoproturon</t>
  </si>
  <si>
    <t>3-(4-Isopropylphenyl)-1,1-dimethylurea; Graminon; Tolkan; 1,1-dimethyl-3-(4-propan-2-ylphenyl)urea</t>
  </si>
  <si>
    <t>C12H18N2O</t>
  </si>
  <si>
    <t>CC(C)C1=CC=C(C=C1)NC(=O)N(C)C</t>
  </si>
  <si>
    <t xml:space="preserve">0, 80, 400, or 2,000 ppm for 104 or 115 weeks. The concentration of 80 ppm was equal to intakes of 3.1 mg/kg bw/day for males and 3.8 mg/kg bw/day for females. The concentration of 400 ppm was equal to an intake of 15.2 mg/kg bw/day. The intake of the 2,000 ppm concentration was not listed; however, it is approximately 100 mg/kg bw/day. </t>
  </si>
  <si>
    <t>At the highest dose, serum enzyme activities and cholesterol values were increased, indicative of hepatic enzyme induction. At the two highest doses, there was a marginal reduction of all red blood cell parameters, liver weights were increased, and acidophilic foci (areas of hepatocellular change) were noted on histopathological examination. The NOAEL was 80 mg/kg, equal to a daily intake of 3.1 and 3.8 mg/kg of body weight in males and females, respectively. EFSA: In a long-term toxicity and carcinogenicity study in rats, the critical effects included liver toxicity and reduced body weight gain. The relevant long term NOAEL was 3.1 mg/kg bw/day. Hepatic tumors were observed in rats at the critical LOAEL of 15.2 mg/kg bw per day and above. Further mechanistic data were submitted on the mode of action for hepatic tumors in order to exclude the human relevance. The carcinogenic potential was discussed during the pesticide peer review expert meeting: the experts agreed that the applicants did not clearly demonstrate the non-relevance for humans of the mode of action for the liver tumors in the rat on the basis of the new mechanistic data provided.</t>
  </si>
  <si>
    <t>Hoechst, 1989</t>
  </si>
  <si>
    <t xml:space="preserve">Isoproturon—Summary and evaluation of the toxicological data for isoproturon—active ingredient technical. 1989 (unpublished report A 40025, submitted to WHO by Hoechst). Available from WHO (2003) Isoproturon in Drinking-water Background document for development of WHO Guidelines for Drinking-water Quality at https://cdn.who.int/media/docs/default-source/wash-documents/wash-chemicals/isoproturon-bd.pdf?sfvrsn=fb74a852_4#:~:text=Isoproturon%20is%20of%20low%20acute,repeated%20dermal%20exposure%20(11). Also available from EFSA (2015) Conclusion on the peer review of the pesticide risk assessment of the active substance isoproturon at https://www.efsa.europa.eu/en/efsajournal/pub/4206 </t>
  </si>
  <si>
    <t>15707-23-0</t>
  </si>
  <si>
    <t>2-Ethyl-3-methylpyrazine</t>
  </si>
  <si>
    <t>Pyrazine, 2-ethyl-3-methyl-; 3-Ethyl-2-methylpyrazine; 2-Methyl-3-ethylpyrazine</t>
  </si>
  <si>
    <t>CCC1=NC=CN=C1C</t>
  </si>
  <si>
    <t>1N,2N,3N,4N,6N,7N,9N,10Y,11N,12N,13N,15N,16N,17Y,19N,21a(ii)Y,21N,22Y</t>
  </si>
  <si>
    <t xml:space="preserve">The concentration of the test material in the diet was adjusted during the study to maintain constant daily dietary intakes of 5.31 mg/kg bw/day for males and 5.22 mg/kg bw/day for females. </t>
  </si>
  <si>
    <t xml:space="preserve">No adverse effects reported. JECFA: No differences in growth, food intake, hematological or clinical chemical parameters, or organ weight or histological appearance were observed between groups of control animals and those treated with 2-ethyl-3-methylpyrazine. </t>
  </si>
  <si>
    <t>57124-87-5</t>
  </si>
  <si>
    <t>Tetrahydro-2-methyl-3-furanthiol</t>
  </si>
  <si>
    <t>2-Methyltetrahydrofuran-3-thiol; 2-Methyl-3-tetrahydrofuranthiol; 2-methyloxolane-3-thiol</t>
  </si>
  <si>
    <t>CC1C(CCO1)S</t>
  </si>
  <si>
    <t>1N,2N,3N,4N,6N,7N,9N,10Y,11N,12N,13N,15N,16N,17N,18N,28n(iii)Y</t>
  </si>
  <si>
    <t>0, 5, 55, or 125 mg/kg bw/day</t>
  </si>
  <si>
    <t>All but one male and one female animal of the high dose group survived to the end of the study and were subjected to complete necropsy. The high-dose male was euthanized in extremis following fractures of nasal bone and hard palate with subsequent inflammations; the cause of death for the high-dose female was not completely clear but may have been related to a gavage accident. Neither of the two deaths was considered to be treatment related. No differences between treated and  control groups were noted in clinical or ophthalmic observations or urinalysis. Statistically significant lower final mean body weight (18%) was reported in males of the 125 mg/kg bw per day group and correlated with slightly reduced feed consumption in this group. Slightly lower cumulative body weight was also noted in males of the 55 mg/kg bw per day group (up to 3.6%) throughout the study and in females of the 125 mg/kg bw per day groups (5%) toward the end of the study. In hematology, lower mean red blood cell counts (-5% to -23%), hemoglobin (-3% to -16%), and hematocrit (-2% to -12%) and higher mean values  for relative (40% to 243%) and absolute reticulocyte counts (31% to 155%) at ≥ 55 mg/kg per day were observed in both sexes. Lower mean values for mean corpuscular hemoglobin concentration (MCHC)  and higher mean values for mean corpuscular volume (MCV), mean corpuscular hemoglobin (MCH),  red  cell distribution width (RDW), hemoglobin distribution width (HDW; females only) were present in males  and females at 125 mg/kg per day. This pattern of changes is consistent with regenerative anemia and correlates with hypercellularity of the bone marrow. Higher mean platelet counts (23%) were also  noted in males at 125 mg/kg per day. The observations in hematology at the top dose correlate with increased spleen weight at the same dose and macroscopic and microscopic findings in the spleen (brown pigmentation) indicative of anemia and compensatory extramedullary hematopoiesis in both  sexes and with hypercellularity in the bone marrow, starting at 55 mg/kg bw per day and up in males and at 125 mg/kg bw per day in females. Macroscopic findings in the spleen were characterized as dark  red discoloration at 55 mg/kg bw per day (1/10 female) and 125 mg/kg bw per day (4/10 males). Clinical  chemistry analysis revealed higher serum bilirubin, phosphorus levels that were statistically significant at the top dose for both sexes with a trend from 5 mg/kg bw per day in males and 55 mg/kg bw per day in females. Additional increases that were not statistically significant were noted for glucose concentrations and higher enzyme activities for alkaline phosphatase (ALP), and/or sorbitol dehydrogenase in males and/or females. Lower triglyceride concentration was noted in the 125 mg/kg bw per day group males and females. The changes in bilirubin, phosphorus and ALP are consistent with spleen and liver pigmentation and indicate extravascular hemolysis. Lower thymus weight and atrophy in males at the top dose was attributed to lower body weight in that group. In addition to spleen and bone marrow findings, other microscopic findings included thymus atrophy in males, brown pigmentation of the liver Kupffer cells in both sexes and paraganglion hyperplasia in the periaortic soft  tissue (one female) at 125 mg/kg bw per day; degeneration of the olfactory epithelium in the nasal  levels II, III, and IV for both sexes at 55 mg/kg bw per day and above; and hyaline droplets in the proximal tubules of the kidneys in males, but not females, starting at 5 mg/kg bw per day and granular  casts noted at 55 mg/kg bw per day and above. Higher kidney weights were noted in males only, starting  at the 55 mg/kg bw per day and they correlated with the presence of hyaline droplets and/or granular  casts and is typical of hyaline droplet nephropathy characteristic of male rats. Minimal chronic progressive nephropathy was observed in high incidence (7/10  animals) in the control group and in the low-dose group (8/10). Both incidence and severity increased in the mid- and high-dose groups (up to 100% affected, but severity not more than 20% ‘mild’ in the high-dose group). According to the study report, these renal changes in the males are not observed in the female animals and not relevant for other species, including humans. It was concluded that oral exposure to 2-methyltetrahydrofuran-3-thiol  resulted in no adverse effects in the 5 mg/kg bw per day group of females. In males, findings in the kidneys were noted at this dose. However, such observations are commonly seen in male rats and the Panel did not consider these to be relevant to humans. Treatment-related effects in males and females  noted at 55 mg/kg bw per day and above consisted of decreased body weight, olfactory epithelium  degeneration and changes in hematological parameters and findings in the spleen, liver and bone marrow consistent with increased extramedullary hematopoiesis with associated extravascular hemolysis. Therefore, the NOAEL of 2-methyltetrahydrofuran-3-thiol was 5 mg/kg bw per day for male and female Crl:CD (SD) rats, exposed to 2-methyltetrahydrofuran-3-thiol for 90 days.</t>
  </si>
  <si>
    <t>Kappeler, 2014</t>
  </si>
  <si>
    <t>Kappeler KV, 2014. A 90-Day Oral (Gavage) Toxicity Study of 2-Methyltetrahydrofuran-3-thiol in Rats. WIL Research. Study no. WIL-968011. 21 August 2014. Unpublished report. Available from Scientific Opinion on Flavouring Group Evaluation 65, Revision 1 (FGE.65Rev1): Consideration of sulfur-substituted furan derivatives used as flavouring agents evaluated by JECFA (59th meeting) structurally related to a subgroup of substances within the group of ‘Furfuryl and furan derivatives with and without additional side-chain substituents and heteroatoms from chemical group 14’ evaluated by EFSA in FGE.13Rev2 (2011). EFSA Journal 2015;13(2):4024. https://efsa.onlinelibrary.wiley.com/doi/epdf/10.2903/j.efsa.2015.4024</t>
  </si>
  <si>
    <t>2372-82-9</t>
  </si>
  <si>
    <t>N-(3-Aminopropyl)-N-dodecylpropane-1,3-diamine</t>
  </si>
  <si>
    <t>Laurylamine dipropylenediamine; N1-(3-aminopropyl)-N1-dodecylpropane-1,3-diamine; Bis(aminopropyl)laurylamine; N'-(3-aminopropyl)-N'-dodecylpropane-1,3-diamine</t>
  </si>
  <si>
    <t>C18H41N3</t>
  </si>
  <si>
    <t>CCCCCCCCCCCCN(CCCN)CCCN</t>
  </si>
  <si>
    <t xml:space="preserve">0, 4, or 8 mg/kg bw/day for 104 weeks or with 20/15/12 mg/kg bw/day for 61 weeks (high dosed male animals) or 81 weeks (high dosed female animals). The actual mean intakes were 0, 3.97, 8.01, or 19.59 mg/kg bw/day for males and 0, 4.02, 8.08, or 19.85 mg/kg bw/day for females. </t>
  </si>
  <si>
    <t>ECHA: The male and female animals treated with 20/15/12 mg N-(3-aminopropyl)-N-dodecylpro-pane-1,3-diamine/kg bw/day revealed increased mortality and corresponding decreased survival rates from approximately test week 46 (males, statistically significant at p ≤ 0.01 from test week 50 onwards) and from approximately test week 55 (females, statistically significant at p ≤ 0.01 from test week 62 onwards) onwards. The severely increased mortality rates noted for the high dosed animals resulted in the discontinuation of dosing from test weeks 62 (males) and 82 (females) onwards and, subsequently, in the study termination of the high dosed males in test week 65 and of the high dosed females in test week 86. None of the rats treated with 4, 8 or 20/15/ 12 mg N-(3-aminopropyl)-N-dodecylpro-pane-1,3-diamine/kg bw/day revealed any test item-related clinical signs of systemic toxicity during the course of the study. The body weight of males and females treated with 8 mg N-(3-aminopropyl)-N-dodecylpropane-1,3-diamine/kg bw/day was below the body weight of the control group from approximately test week 53 onwards in males (by up to 14%, statistically significant at p ≤ 0.01 in test weeks 59 to 91, 95 and 101) and from test week 75 onwards in females (by up to 12%, statistically not significant at p ≤ 0.01). Treatment with 20/15/12 mg N-(3-aminopropyl)-N-dodecylpropane-1,3-diamine/kg bw/day led to a reduced body weight of males and females from approximately test week 19 onwards in males (by up to 32%, statistically significant at p ≤ 0.01 in test weeks 19 to 63) and from test week 31 onwards in females (by up to 24%, statistically significant at p ≤ 0.01 in test weeks 31, 33, 37 to 85). The total body weight gain was accordingly reduced in the male and female animals of the intermediate and high dose group treated with 8 or 20/15/12 mg N-(3-aminopropyl)-N-dodecyl-propane-1,3-diamine/kg bw/day when compared to the respective start values and to the control group. No test item-related influence was noted on the food consumption of the animals treated with 4, 8 or 20/15/12 mg N-(3-aminopropyl)-N-dodecylpropane-1,3-diamine/kg bw/day. The visual appraisal of the drinking water consumption did not reveal any test item-related influence in any of the dose groups. The animals treated with 20/15/12 mg N-(3-aminopropyl)-N-dodecylpropane-1,3-diamine/kg bw/day revealed a decreased hemoglobin content, hematocrit value, mean corpuscular volume (MCV) and mean corpuscular hemoglobin (MCH), increased numbers of leucocytes, reticulocytes and platelets, and several changes in the absolute and relative differential blood counts. The changes were noted for both genders in test weeks 26 and 52, and in test weeks 78 and 86 for the remaining high dosed females. Regarding clinical chemistry, the following test item-related changes were noted in the male animals treated with 8 mg N-(3-aminopropyl)-N-dodecylpropane-1,3-diamine/ kg bw/day and in the male and female animals treated with 20/15/12 mg N-(3-aminopropyl)-N-dodecylpropane-1,3-diamine/kg bw/day: decreased plasma levels of glucose, total protein (and a corresponding decrease of the albumin and globulin levels), and an increased ASAT activity. In addition, further changes were noted for the high dosed males in form of increased plasma levels of creatinine and urea, and an increased LDH activity. The changes were noted in test weeks 13, 26, 52, 65 (group 4 males only); 78, 86 (group 4 females only) or 104 (group 3 males only). Treatment with 20/15/12 mg N-(3-aminopropyl) -N-dodecylpropane-1,3-diamine/kg bw/day led to a slightly decreased pH value of the urine compared to the control group in male and female animals during the course of the study. In addition, the male animals treated with 20/15/12 mg N-(3-aminopropyl)-N-dodecylpro-pane-1,3-diamine/kg bw/day revealed a slightly increased amount of hemoglobin (25 to 250 ery/µL) in the urine of all 10 males examined in test week 52 compared to the control group (where only 5 of 10 males were affected). Treatment with either 8 or 20/15/12 mg N-(3-aminopropyl)-N-dodecylpropane-1,3-diamine/kg bw/day led to an increase in the relative heart and kidney weights of males and females compared to the control animals caused by the reduced body weight of the animals. Additionally, reduced absolute heart and kidney weights were noted for the high dose group. A few animals treated with 20/15/12 mg N-(3-aminopropyl)-N-dodecylpropane-1,3-diamine/kg bw/day revealed test-item related changes in form of various changes of the heart (such as dilated, discolored, enlarged, gelatinous and/or pale) and the mesenteric lymph nodes (discolored, thickened and/or reddened) which correlated with test-item related microscopic findings in these organs. Non-neoplastic lesions were noted in the heart, skeletal muscle, kidney, lymph node (mesenteric) of male and female rats which are related to the test item. Male and female rats treated with 8 or 20/15/12 mg N-(3-aminopropyl)-N-dodecyl-propane-1,3-diamine/kg bw/day revealed a dose dependent mild to moderate lympho-histiocytic myocarditis with degeneration of heart muscle cells, increase of granulation tissue and fibrosis between the muscle cells. Similar changes were noted for the skeletal muscle. In particular, for the animals treated with 20/15/12 mg N-(3-aminopropyl)-N-dodecylpro-pane-1,3-diamine/kg bw/day, a degeneration of muscle cells and granulation tissue with fibrosis were noted in the skeletal muscle of the leg and larynx. Several male and female rats treated with 8 or 20/15/12 mg N-(3-aminopropyl)-N-dodecyl-propane-1,3-diamine/kg bw/day revealed a mild to moderate chronic nephropathy. The cardiac and renal changes correlated with the macroscopic results. The mesenteric lymph nodes of the animals treated with 4, 8 or 20/15/12 mg N-(3-aminopropyl)-N-dodecylpropane-1,3-diamine/kg bw/day showed a mild to marked increase in the number of macrophages with an eosinophilic homogenous/vacuolized cytoplasm caused by an accumulation of the test item in the macrophages. This was considered to reflect the oral route of exposure. The histomorphological examination of rat organs from a long-term study by dietary administration of the test item N-(3-amino-propyl)-N-dodecylpropane-1,3-diamine did not reveal any changes in the incidence and severity of tumors which are considered to be related to the administration of the test item. The NOAEL is considered to be 4 mg/kg bw/day, equal to actual intakes of 3.97 mg/kg bw/day for males and 4.02 mg/kg bw/day for females. NTRL: The body weight of the rats in the 20 mg/kg group was reduced by up to 34% from test week 15 onwards in males and up to 22% from test week 33 onwards in females. No test item-related effects were noted on behavior, external appearance or feces, functional observations and urine parameters. Changes in hematological and biochemical parameters were recorded for the animals in the 20 mg/kg group. Eight high-dosed male animals in the 20 mg/kg group died prematurely. At necropsy, discolored or reddened lungs were noted for the males and enlargement of the pituitary gland was noted for the females of the 20 mg/kg group. Increased absolute kidney weights were noted for the females and decreased absolute liver weights were noted in males. The myeloid: erythroid ratio of the males was significantly increased when compared to controls. The male and female animals in the 8 and 20 mg/kg groups showed a dose dependent increase of Iympho-histiocytic inflammatory reactions in the kidney, skeletal muscle and heart. The inflammation was associated with degenerative changes of the tubular epithelial cells of the kidneys and of the myofibers of heart and skeletal muscles. The superlative inflammation was more pronounced in the prostate and mesenteric lymph nodes of the animals in the 20 mg/kg group. Granulomas with central neutrophilic granulocytes were only noted in the mesenteric lymph node of male and female rats in the 20 mg/kg group. The lungs of the male and female animals in the 8 and 20 mg/kg groups showed an increased incidence of foci of foamy macrophages in the alveoli of the lungs. The NOEL was 4 mg/kg bw when administered via the diet.</t>
  </si>
  <si>
    <t>AkzoNobel, 2011</t>
  </si>
  <si>
    <t xml:space="preserve">Combined Chronic Toxicity and Carcinogenicity Study by Dietary Administration to CD Rats on N-(3-aminopropyl)-N- dodecylpropane-1,3-diamine (CAS No. 2372-82-9) in Europe. From AkzoNobel, Chicago, IL.; Environmental Protection Agency, Washington, DC. Office of Toxic Substances. Available from NTRL at https://ntrl.ntis.gov/NTRL/dashboard/searchResults/titleDetail/OTS0600433.xhtml and from ECHA as Hansen, 2011 at https://echa.europa.eu/registration-dossier/-/registered-dossier/5949/7/8/?documentUUID=df75226c-9813-4152-b8ff-c45b67b9088d </t>
  </si>
  <si>
    <t>99607-70-2</t>
  </si>
  <si>
    <t>Cloquintocet-mexyl</t>
  </si>
  <si>
    <t>2-Heptyl 2-(5-Chloro-8-quinolinyloxy)acetate; Cloquintocet-1-methylhexyl ester; Heptan-2-yl 2-(5-chloroquinolin-8-yl)oxyacetate</t>
  </si>
  <si>
    <t>C18H22ClNO3</t>
  </si>
  <si>
    <t>CCCCCC(C)OC(=O)COC1=C2C(=C(C=C1)Cl)C=CC=N2</t>
  </si>
  <si>
    <t>1N,2N,3N,4N,6N,7aY,8N,11Y, alcohol product:1bY (Class I), acid product: 1N,2N,3N,4N,6N,7aY,8N,11N,12N,13N,15N,16N,17Y,19N,20d(ii)Y,21Y(28qY)(Class III)</t>
  </si>
  <si>
    <t xml:space="preserve">Tif: RAIf (SPF) </t>
  </si>
  <si>
    <t>0, 10, 100, 1,000 or 2,000 ppm cloquintocet-mexyl, equal to actual intakes of 0, 0.365, 3.773, 36.36, or 73.40 mg/kg bw/day for males and 0, 0.425, 4.331, 41.25, or 81.54 mg/kg bw/day for females, for 104 weeks. Ten animals per group per sex were killed after 52 weeks of treatment for interim examination.</t>
  </si>
  <si>
    <t>Cloquintocet-mexyl was well tolerated at dietary concentrations up to 2,000 ppm, equal to 73.40 and 81.54 mg/kg bw/day in males and females, respectively. The effects of toxicological significance were hyperplasic changes in the thymus of males at 2,000 ppm and of the thyroid gland in females at 1,000 and 2,000 ppm. Based on the histopathological findings of the thyroid follicular epithelial hyperplasia at 1,000 ppm in females, the NOAEL was 100 ppm, equivalent to a mean daily dose of 3.77/4.33 mg/kg bw/day in males and females, respectively. EPA: The NOAEL was considered to be 4.3 mg/kg bw/day and the LOAEL was 41.2 mg/kg bw/day, based on thyroid hyperplasia in females.</t>
  </si>
  <si>
    <t xml:space="preserve">Unknown, 1992. MRID 44387431. Available from ECHA at https://echa.europa.eu/da/registration-dossier/-/registered-dossier/14505/7/6/2 and EPA (2016) Cloquintocet-mexyl-Human Health Risk Assessment of Tolerances without a US Registration for Use on Teff at https://www.regulations.gov/document/EPA-HQ-OPP-2016-0299-0004 </t>
  </si>
  <si>
    <t>82633-79-2</t>
  </si>
  <si>
    <t>Promexal</t>
  </si>
  <si>
    <t>2-Methyl-4,5-trimethylene-4-isothiazolin-3-one; 2-Methyl-5,6-dihydro-4H-cyclopenta[d][1,2]thiazol-3-one</t>
  </si>
  <si>
    <t>CN1SC2=C(CCC2)C1=O</t>
  </si>
  <si>
    <t>AlpK:APfsd (Wistar derived)</t>
  </si>
  <si>
    <t>0, 50, 250, or 1000 ppm corresponding to mean MTI intakes of 0, 4.1, 20.7, or 83 mg/kg bw/day for males or 0, 4.6, 23.2, or 93 mg/kg bw/day for females</t>
  </si>
  <si>
    <t>Food efficiency and body weight gain</t>
  </si>
  <si>
    <t>Statistically significantly decreased body weights were observed at 1000 ppm in males throughout the treatment period (e.g. to 84.8% of controls at 14 weeks). Mean body weight gains at 250 and 1000 ppm in males were reduced to 95.2 and 79.3% of controls for weeks 1-14. Mean food efficiency values for high dose males were statistically significantly decreased for weeks 1-13 (to 89.7% of controls). Statistically significantly decreased body weights were observed at 250 and 1000 ppm in females throughout the treatment period (e.g. to 94.5 and 87.8% of controls at 14 weeks for 250 and 1000 ppm, respectively). Likewise, mean body weight gains decreased in dose related fashion to 89.1% and 68.7% of controls at 250 and 1000 ppm, respectively, for weeks 1-14. Mean food efficiency values for weeks 1-4 decreased with increasing dose, reaching statistical significance at 250 and 1000 ppm, at 91.3 and 75.6% of controls, respectively. There were no apparent toxicologically significant findings in clinical chemistry, hematology, or macroscopic and microscopic pathology. LOEL: 250 ppm, based on dose related and statistically significant decreases in food efficiency for females coupled to dose related decreases in body weight gain.</t>
  </si>
  <si>
    <t>Rattray, 1993</t>
  </si>
  <si>
    <t>Rattray, N. (1993) 2-Methyl-4,5-trimethylene-4-isothiazolin-3-one (MTI): 90 Day Feeding Study in Rats: Lab Project Nos. CTL/P/3858: PR0903. Unpublished study prepared by Zeneca Central Toxicology Lab. 537 p. MRID 43138724. Available from EPA (2016). MTI Interim Registration Review Decision Case Number 5018  at https://www.regulations.gov/document/EPA-HQ-OPP-2015-0266-0003</t>
  </si>
  <si>
    <t>118-82-1</t>
  </si>
  <si>
    <t>4,4'-Methylenebis(2,6-di-t-butylphenol)</t>
  </si>
  <si>
    <t>Bimox M; Binox M; Ionox 220; 2,6-ditert-butyl-4-[(3,5-ditert-butyl-4-hydroxyphenyl)methyl]phenol</t>
  </si>
  <si>
    <t>C29H44O2</t>
  </si>
  <si>
    <t>CC(C)(C)C1=CC(CC2=CC(=C(O)C(=C2)C(C)(C)C)C(C)(C)C)=CC(=C1O)C(C)(C)C</t>
  </si>
  <si>
    <t>0, 15, 60, 100, 500, or 3000 ppm, equal to 0, 0.55, 2.14, 3.56, 18.13, or 107.25 mg/kg bw/day for males and 0, 0.67, 2.63, 4.35, 22.23, or 138.43 mg/kg bw/day for females</t>
  </si>
  <si>
    <t xml:space="preserve">The only test substance related clinical sign was a greenish-yellow discoloration of the fur of the high dose rats commencing after 6 months and in rats receiving 500 ppm after one year. Occasional discoloration was seen some the rats receiving 100 ppm after 15 months. No test substance related changes in body weight or body weight gain were observed in the study. Similarly, there were no effects on food consumption or food effeciency. Mild to moderate leukopenia was reported in some females at week 52 and 78, but not after 104 weeks of feeding. The incidence in treated and control animals was comparable. Single cases of some degree of anaemia or polychromasia were occasionally seen during week 78 and 104 in males and females of all groups including controls with no relationship to treatment. Prothrombin time was statisitcally significantly different from controls in males of the 15 and 500 ppm group in the week before the treatment started, and in the 15, 100 and 3000 ppm groups at 13 weeks. In females, statistically significant differences to controls were observed in the 60, 100, 500 and 3000 ppm groups one week before treatment started and in the 500 ppm group on week 26. No statistically significant differences to control values were observed at the 26, 52, 78 and 104 week observation times. As the finding was not dose related and did not persist throughout the course of the study, it was not considered treatment related. All other haematological parameters were comparable between treated and control animals. Alkaline phosphatase levels varied widely within the groups and the only statistically significant finding was an increased level in the high dose group males in week 104. Due to the major fluctuations in the measurements, this finding was not considered treatment related by the authors. No consistent treatment related effect was observed on the serum cholesterol anmd total lipid levels. All relative organ weights and most absolute organ weights in the treated groups were comparable to the respective control values. Single rats receiving 3000 ppm of the test substance were reported to have had enlarged livers but the group averages did not reach statistical significance, with the exeption of females killed aftter week 13 and males killed after week 78. In females fed for 104 weeks at 15 ppm, a relative liver weight statistically significantly lower than control values was reported. This is an isolated finding and in the higher dose groups no significant changes in liver weight were observed. No test substance related macroscopic organ changes were observed in the study. Histopathology revelaed that liver lesions were the most prominent findings and consisted of fatty degeneration of the hepatic cells and a proliferation of the bile ducts. Fatty degeneration reached from small fat vacuoles to a fatty liver. There was no special localization of the degeneated cells in the liver lobe. Two types of proliferation of the bile ducts could be distinguished morphologically: 1. multiplication of the bile ducts with retainment of their normal stucture occurred in small clusters. 2. A dilatation and multiplication of the bile ducts with fibrotic walls without epithelium. In some of the dilated bile ducts, mucous plaques were observed. No inflammatory reaction was present. At up to 3 months of feeding, no alterations in the livers were observed. Both lesions increased in control and treated rats from 18 months of treatment. After 24 months,  severe lesions were observed in the 500 and 3000 ppm dose groups. Incidence and severity was more pronounced in males than in females. Regarding neoplastic lesions, no test substance related increased incidence of any tumour was observed and it can be concluded that the test substance did not induce neoplastic lesions under the conditions of this study. Based on the increased incidence and severity of hepatic lesions at 500 and 3000 ppm, the NOAEL was considered to be 100 ppm, equal to 3.56 mg/kg bw/day in males and 4.35 mg/kg bw/day in females. The NOAEL for carcinogenecity was considered to be 3000 ppm, equal to 107.25 mg/kg bw/day in males and 138.43 mg/kg bw/day in females, since the test item did not lead to an increased tumor incidence up to the highest dose level tested. </t>
  </si>
  <si>
    <t>Unknown, 1969. Available from ECHA at https://echa.europa.eu/mt/registration-dossier/-/registered-dossier/13429/7/6/2/?documentUUID=b26a5cf9-e7f3-4cf0-b60b-6c9020054e85 and https://echa.europa.eu/mt/registration-dossier/-/registered-dossier/13429/7/8/?documentUUID=6ba50df1-825a-4e66-bc25-2134d13810f5</t>
  </si>
  <si>
    <t>120-95-6</t>
  </si>
  <si>
    <t>2,4-Di-tert-pentylphenol</t>
  </si>
  <si>
    <t>2,4-Di-tert-amylphenol; Phenol, 2,4-bis(1,1-dimethylpropyl)-; 2,4-Bis(1,1-dimethylpropyl)phenol; 2,4-bis(2-methylbutan-2-yl)phenol</t>
  </si>
  <si>
    <t>C16H26O</t>
  </si>
  <si>
    <t>CCC(C)(C)C1=CC(=C(O)C=C1)C(C)(C)CC</t>
  </si>
  <si>
    <t>0, 0.5, 5, 20, or 80 mg/kg bw/day</t>
  </si>
  <si>
    <t xml:space="preserve">Microscopic findings at the highest dose were observed in lung (alveolar macrophage aggregation in males), kidneys (inflammatory cell infiltrates, tubular basophilia and degeneration), urinary bladder (hyperplasia/hypertrophy of the urothelium in females) and liver (scattered macrovesicular vacuolation in all males and in 8/10 females; hepatocellular hypertrophy at a minimal degree in 2/10 males). In addition, the following macroscopic findings were observed in animals treated at 20 and/or 80 mg/kg bw: an accentuated lobular pattern of the liver (five males at 80 mg/kg and two males at 20 mg/kg bw); enlargement of the liver (one male at 80 mg/kg bw); and pale discoloration of the liver (three males and one female at 80 mg/kg bw and one male at 20 mg/kg bw). Absolute liver weights were  increased in males at 20 and 80 mg/kg bw (18 and 31% respectively, P ≤ 0.05) and in females at 80 mg/kg (16 %, P ≤ 0.05). The magnitudes of the relative changes were similar. Alkaline phosphatase activity in males was increased dose-dependently (at 20 and 80 mg/kg bw per  day) with statistical significance at the highest dose. Bile acid levels decreased in females (statistically significant at 20 and 80 mg/kg bw per day). Based on these findings in liver and the liver-associated effects, the NOAEL is considered to be 5 mg/kg bw per day. </t>
  </si>
  <si>
    <t>Unknown, n.d. Available from EFSA. Safety assessment of the substance 2,4-di-tert-amylphenol, impurity and hydrolysis product of the substance phosphorous acid, mixed 2,4-bis(1,1-dimethylpropyl)phenyl and 4-(1,1-dimethylpropyl)phenyl triesters, for use in food contact materials. EFSA Journal 2015;13(9):4242. http://dx.doi.org/10.2903/j.efsa.2015.4242</t>
  </si>
  <si>
    <t>480449-71-6</t>
  </si>
  <si>
    <t>Edoxaban tosylate</t>
  </si>
  <si>
    <t>Edoxaban tosilate; DU-176b; Edoxaban (tosylate); N'-(5-chloropyridin-2-yl)-N-[(1S,2R,4S)-4-(dimethylcarbamoyl)-2-[(5-methyl-6,7-dihydro-4H-[1,3]thiazolo[5,4-c]pyridine-2-carbonyl)amino]cyclohexyl]oxamide;4-methylbenzenesulfonic acid</t>
  </si>
  <si>
    <t>C31H38ClN7O7S2</t>
  </si>
  <si>
    <t>CC1=CC=C(C=C1)S(=O)(=O)O.CN1CCC2=C(C1)SC(=N2)C(=O)NC3CC(CCC3NC(=O)C(=O)NC4=NC=C(C=C4)Cl)C(=O)N(C)C</t>
  </si>
  <si>
    <t xml:space="preserve">5, 15, or 45 mg/kg bw/day for 52 weeks. Two monkeys/sex/group in the control and high dose groups were followed up for additional 13 weeks. </t>
  </si>
  <si>
    <t>(Note: One male and one female in the high dose group were found dead on Days 3 and 10, respectively, and were replaced by other monkeys.) There were 7 premature deaths during the study. The cause of death was unknown for one male and one female at 45 mg/kg/day and was due to hemorrhage either as a primary occurrence for one female at 15 mg/kg/day and 2 females at 45 mg/kg/day or secondary to accident trauma for one female at 5 mg/kg/day and one male at 15 mg/kg/day. Histopathological examination revealed pulmonary or GI hemorrhage in some of the prematurely dead animals. One of the moribund females at 45 mg/kg/day showed prolonged menses and was extremely pale. These findings were attributable to the anticoagulant properties of DU-176b. More animals in the 45 mg/kg/day group had various swelling, pale skin, black or red feces and/or urine, and hypoactivity during dosing phase. These findings were considered secondary occurrences attributed to the anticoagulant-hemorrhage property of DU-176b. There were no DU-176b-related adverse effects on body weight and food consumption. No visible DU-176b -related ophthalmic lesions were noted. All electrocardiograms were qualitatively and quantitatively within normal limits. No arrhythmias were found. In the surviving animals, slightly prolongation of PT and APTT was seen in the 15 and 45 mg/kg/day groups that was attributable to the anticoagulant property of DU-176b. Slightly lower RBC counts, HGB, and MCHC values were associated with higher ARET were seen at doses 15 and 45 mg/kg/day. These findings of anemia and anemia-related compensative response were secondary to bleeding due to the anticoagulant property of DU-176b. These changes were not observed at the end of recovery period. DU-176b did not produce any remarkable or notable effects in plasma chemistry, urinalysis, macroscopic observation, and organ weight. Three monkeys with premature death had abnormal histopathological findings. One male (I58739) of the 15 mg/kg/day group had a deeply ulcerated hemorrhagic skin lesion over its eye. Contamination of the wound was indicated by large numbers of neutrophils, present both superficially and deep within the tissue. One female (I58760) at the 15 mg/kg/day dose had large amounts of free blood within the pulmonary airways. Hemorrhage was diffusely distributed throughout one examined lobe, filling most of the distal airways, distributed in a patchier fashion in the other examined lobe, and scattered with neutrophil infiltration. There was a large necrotic bronchus within the hemorrhagic lobe densely infiltrated by neutrophils, and neutrophils were also present in large numbers within the surrounding lung parenchyma. One female (I58755) at the dose 5 mg/kg/day had a large hematoma within the submucosa of the stomach, with hemorrhage into the surrounding tissue and large amounts of blood within the lumen of the gastrointestinal tract. The original gastric lesion was more likely a result of trauma; however, the severe outcome of the episode was due, at least in part, to the anticoagulant action of the test article. Hemorrhages in all the 3 monkeys were attributable to the anticoagulative properties of the test article, but hemorrhage was not reported at sites of femoral venipuncture. At the end of dosing period, 1/4, 1/4, 0/3, and 2/4 males were testicularly immature (diagnosed histologically as juvenile) at control, DU-176b 5, 15, and 45 mg/kg/day, respectively. All males with testes identified as juvenile were approximately 4 years of age or younger at the time of euthanasia (the age of sexual maturity in cynomolgus monkeys is approximately 6 years of age). One male at 45 mg/kg/day, a little over 5 years of age, was diagnosed histologically with immature spermatogenesis. This immaturity is due to age. There were no DU-176b-related histological findings in eyes. After the 14-week recovery period, there were no drug-related findings in any animals examined. The NOAEL was 5 mg/kg/day.</t>
  </si>
  <si>
    <t>Unknown, 2005. DU-176b: Fifty-two-week oral toxicity in cynomolgus monkeys with a thirteen-week recovery. Study No. AN07-C0008-R01. Available from FDA (2014) Pharmacology/Toxicology NDA Review and Evaluation for Savaysa (edoxaban tosylate) at https://www.accessdata.fda.gov/drugsatfda_docs/nda/2015/206316Orig1Orig2s000PharmR.pdf</t>
  </si>
  <si>
    <t>941-98-0</t>
  </si>
  <si>
    <t>1'-Acetonaphthone</t>
  </si>
  <si>
    <t>Methyl 1-naphthyl ketone; 1-Naphthalen-1-ylethanone</t>
  </si>
  <si>
    <t>CC(=O)C1=CC=CC2=CC=CC=C12</t>
  </si>
  <si>
    <t>0 or 2 mg every second day corresponding to an avarage of 0 or 1 mg/kg bw/day for 8 months</t>
  </si>
  <si>
    <t xml:space="preserve">No effects on reproduction of P, F1 and F2 generation were observed in treated rats at 2 mg. </t>
  </si>
  <si>
    <t>Sporn et al., 1963</t>
  </si>
  <si>
    <t>61295-41-8</t>
  </si>
  <si>
    <t>3-(2-Methyl-3-furylthio)-4-heptanone</t>
  </si>
  <si>
    <t>3-(2-Methyl-3-furylthio)-4-heptanone; 3-((2-Methylfuran-3-yl)thio)heptan-4-one</t>
  </si>
  <si>
    <t>C12H18O2S</t>
  </si>
  <si>
    <t>CCCC(=O)C(CC)SC1=C(OC=C1)C</t>
  </si>
  <si>
    <t>0 or 3.76 mg/kg bw/day</t>
  </si>
  <si>
    <t xml:space="preserve">Daily observations of appearance, behavior, appetite, elimination, gross signs of adverse effects and mortality showed no differences among test and control animals. Weekly measurement of body weight and food consumption also showed no significant differences between test animals and controls. Hematological, blood chemical and urine analyses performed during weeks 6 and 12 on eight males and eight females from each group gave normal values. No differences in absolute or relative weights of the liver or kidneys were found at necropsy. No evidence of gross or histological alteration was seen in tissues from major organs of eight male and eight female rats or in the livers and kidneys of the remaining seven animals. The only level tested (3.76 mg/kg bw/day) has been taken as a NOAEL. JECFA: Daily observations of appearance, behavior, appetite, elimination, gross signs of adverse effects and mortality showed no differences among test and control animals. Weekly measurement of body weight and food consumption also showed no significant differences in any of the seven studies. Hematological, blood chemical and urine analyses performed during weeks 6 and 12 on eight males and eight females from each group gave normal values. No differences in absolute or relative weights of the liver or kidneys were found at necropsy. No evidence of gross or histological alteration was seen in tissues from major organs of eight male and eight female rats or in the livers and kidneys of the remaining seven animals. The NOEL was 3.8 mg/kg bw/day. </t>
  </si>
  <si>
    <t>Gallo et al., 1976</t>
  </si>
  <si>
    <t>27311-52-0</t>
  </si>
  <si>
    <t>2,2'-Methylenebis(4-aminophenol) dihydrochloride</t>
  </si>
  <si>
    <t>Bis-(5-Amino-2-Hydroxyphenyl)Methane Dihydrochloride; bis(5-amino-2-hydroxyphenyl)methan dihydrochloride; 4-amino-2-[(5-amino-2-hydroxyphenyl)methyl]phenol;dihydrochloride</t>
  </si>
  <si>
    <t>C13H16Cl2N2O2</t>
  </si>
  <si>
    <t>Cl.Cl.NC1=CC(CC2=C(O)C=CC(N)=C2)=C(O)C=C1</t>
  </si>
  <si>
    <t>1N,2N,3N,4Y,5bY,6N,7N,9N,10N,23N,29Y,33N,34N,35bY,36cY,41N,42N,43N,44cY</t>
  </si>
  <si>
    <t xml:space="preserve">0, 5, 15, or 60 mg/kg bw/day. After cessation of treatment, in mid-dose, high-dose and control groups, an additional 5 animals per sex per dose were kept for evaluation in a 4 week recovery period. Sprague Dawley rats were used in the high dose and control groups for inter-strain comparison. </t>
  </si>
  <si>
    <t>ECHA: One female from the low-dose and 2 males from the high-dose groups were found dead during the study. In addition, 1 control female and 2 males from the mid-dose group died on days 87 and 88, respectively due to technical problems during the bleeding procedure. No significant daily post-dose observations were noted during the study. Detailed clinical signs with neurotoxicity assessment did not show any signs which could be clearly related to the treatment with the test item. Skin/fur staining of different regions of the body surfaces and dark staining in the litter tray were observed in all treated animals. Similarly, neurotoxicity tests and measurements taken at the end of treatment did not show changes clearly attributable to the test item. Body weight and food consumption were unaffected as well as hematology. A slight increase in total protein, aspartate aminotransferase and albumin hematic levels, statistically significant in high-dose males, was noted at the end of treatment. These changes and all the other occasional statistically significant changes observed were slight and within historical control values and, therefore, were considered of no toxicological relevance. An increased number of epithelial cells and leukocytes, with a dose related trend, was noted in all treated groups, when compared to controls, at the end of treatment. The presence of ketones, proteins, and bilirubin, particularly evident in the high-dose groups (main and satellite groups), was also seen at the end of the treatment period. They were no longer present at the end of the recovery period. The urine volume was also significantly increased in the treated males when compared to controls (main and satellite groups). This change was still present in the mid-dose males only at the end of the recovery period. No toxicological significance was attributed to the other statistically significant changes observed. A slight, but statistically significant, increase in relative kidneys weight was seen at the end of the treatment period in the high-dose males (main and satellite groups) and in relative spleen weights in the high-dose males of the main group. This change disappeared at the end of the recovery period, too. No treatment related macroscopic changes were detected in the animals killed at termination or in those found dead during the treatment period or sacrificed after the recovery period. Microscopically, two distinct, apparently unrelated, patterns of pathological change were observed in the kidneys in this study. There was a clearly spontaneous set of changes seen in both control and treated Sprague Dawley rats, but not in any Wistar rats. These changes have been grouped under the term "nephropathy". The most important feature of this nephropathy was cast formation or thickened basement membrane and tubular basophilia. The changes were seen in individual nephrons and/or groups of nephrons. The glomerular capsules of some affected nephrons were dilated and often contained proteinaceous material. This type of spontaneous pathology has long been recognized in the Sprague Dawley rat. In addition, the high dose animals of both strains showed a distinct renal pathology when compared to the relevant controls. This pathology was mainly characterized by cytoplasmatic brown pigmentation in groups of proximal tubules, located in the mid-cortical region. These tubules were lined by slightly basophilic cells with vesicular nuclei and marginal chromatin. Condensed cells were also observed in the affected tubules. The condensed cells were shed into the tubular lumen and showed shrinkage of cell volume, condensed nuclei, and intensely eosinophilic cytoplasm, suggesting apoptosis. Interstitial inflammatory reactions were also detected around the involved tubules. These changes were still present at the end of the recovery period. This renal pathology could be considered a degenerative condition due to the deposition (brown pigmentation) and/or interaction of the test item or its metabolites with tubular cells. Pigmented macrophages were observed in the mesenteric lymph nodes of some rats in the high dose groups of both strains. Such a finding was also detected in the spleen in most high dose Wistar females and Sprague Dawley males. This aspect was considered to be an expression of deposition of the test item. The kidneys of some mid-dose females at the end of the treatment period and some mid-dose males at the end of the recovery period showed slight cortical tubular pigmentation associated with interstitial chronic inflammation. These changes were not statistically significant. No treatment related changes were observed in the low dose animals. Based on the effect noted in the kidney, the NOAEL is considered to be 5 mg/kg bw/day. SCCS 2012: Based on the tubular degeneration in Wistar rats observed on the exposure level of 15 mg/kg bw/day but not at the level of 5 mg/kg/day, the NOAEL is set at 5 mg/kg/day.</t>
  </si>
  <si>
    <t>Longobardi and Manno, 2002; Peter et al., 1986</t>
  </si>
  <si>
    <t>Longobardi, C. and Manno, R.A. (2002). Ro 1525 – 13 Week Oral Toxicity Study in Rats Followed by a 4 Week Recovery Period (Vol. I and II) Research Toxicology Centre (RTC) Rom/I, Study No. 8573, Report No.: 8573/T/390/2001, sponsored by Henkel KGaA, Düsseldorf, Report No. R 0200113 (Vol. I and II) &amp; Peter CP, Burek JD, van Zwieten MJ, Spontaneous Nephropathies in Rats. Toxicol Pathol 1986; 14(1):91-100. Also available from ECHA at https://echa.europa.eu/mt/registration-dossier/-/registered-dossier/1576/7/6/2 and from Scientific Committee on Consumer Safety (2012) Opinion on 2,2'-Methylenebis-4-aminophenol HCl at https://health.ec.europa.eu/system/files/2016-11/sccs_o_115_0.pdf</t>
  </si>
  <si>
    <t>Epoxiconazole</t>
  </si>
  <si>
    <t>Epoxiconazol; 1-[[(2S,3R)-3-(2-chlorophenyl)-2-(4-fluorophenyl)oxiran-2-yl]methyl]-1,2,4-triazole</t>
  </si>
  <si>
    <t>C17H13ClFN3O</t>
  </si>
  <si>
    <t>FC1=CC=C(C=C1)C1(CN2C=NC=N2)OC1C1=C(Cl)C=CC=C1</t>
  </si>
  <si>
    <t>1N,2N,3N,4N,6N,7aY,8N,11N,12N,13Y,14b(i)Y</t>
  </si>
  <si>
    <t xml:space="preserve">Main Study: 0, 50, 500, or 1500 ppm, equal to 0, 1.5, 14.4, or 46.1 mg/kg bw/day for males and 0, 1.6, 16.3 or 51.4 mg/kg bw/day for females. Supplementary Study: 0, 20, 30, or 40 ppm in males only, equal to 0, 0.3, 0.6, 0.9, or 1.1 mg/kg bw/day. </t>
  </si>
  <si>
    <t xml:space="preserve">EPA 2005 &amp; 2006: The NOAEL for males was considered to be 40 ppm, equal to 1.1 mg/kg bw/day. The NOAEL for females was 50 ppm, equal to 1.6 mg/kg bw/day. The LOAEL for males was 50 ppm, equal to 1.5 mg/kg bw/day, and the LOAEL for females was 500 ppm, equal to 16.3 mg/kg bw/day. The LOAELs were based on decreases of hematologic parameters indicative of hypochromic anemia. EFSA: The NOAEL for the long-term dog study was 1.6 mg/kg bw/day. ECHA: At 1500 ppm, emaciation of two males and one female was noted. One male was found to have icteric mucosas, especially of the oral mucosa, but showed otherwise normal lively behaviour. The dog was found dead. Another male had intensive yellowish colored urine but showed otherwise normal lively behaviour. The dog showed blackish diarrhea and was found dead. One female showed weakness, staggering gate, partwise abdominal/lateral position and was apathetic. The dog was sacrificed prematurely due to poor general condition. Mortality was also increased at the highest dose level. Two males and one female died or were killed in a moribund state during the first three months of the study. The pathomorphologic findings of the two males indicate hepatic failure as the cause of death. The moribund condition of the female may also be related to liver damage, presumably aggravated by infection. There was also a slight impairment of body weight chane in both sexes at the highest dose. At the highest dose level, hematology revealed a decrease in red blood cells, hemoglobin, hematocrit, mean corpuscular hemoglobin concentration in males and increased platelets in males throughout the study and in females after 9 months. At 500 ppm, there was a decrease in red blood cells, hemoglobin, hematocrit and mean corpuscular hemoglobin concentration in the males as well as an increase in platelets. At 50 ppm, there was also a decrease in red blood cells, hemoglobin, hematocrit and mean corpuscular hemoglobin concentration in the males as well as an increase in platelets in the males. Clinical chemistry revealed an increase in alanine aminotransferase and alkaline phosphatase in both sexes, a decrease in cholesterol in both sexes, as well as a decrease in urea, total protein, albumin and globulins in males at the highest dose level. At the mid-dose, there was an increase in alkaline phosphatase in both sexes, an increase in alanine aminotransferase in males, and a decrease in cholesterol in the females. Histopathology revealed minimal to severe chronic hepatitis increased in incidence and severity in males and females of group 1500 ppm. This lesion was characterized by infiltration of periportal areas with lymphocytes and histiocytes, interspersed with relatively few neutrophilic granylocytes. In advanced cases, fibroplastic proliferation was prevalent. There was no evidence of piecemeal necrosis of hepatocytes in periportal areas of the liver plates. The three animals which died or were killed had a rather diffuse hepatitis. Small foci of macrophages containing lipofuscin—like pigment were seen within the liver plates and in periportal areas. The degree of severity of these pigmented foci was minimal to moderate. A moderate chronic septal hepatitis was also recorded in one male of group 500 ppm. The NOAEL was 50 ppm, equal to 1.6 mg/kg bw/day. In the original study report, the NOAEL for male animals was set below 50 ppm due to anaemic effects. However, during EFSA peer-review, the anaemic effects seen in the low-dose male dog were considered to be not treatment related and the overall NOAEL was set at 1.6 mg/kg bw/day for both sexes. </t>
  </si>
  <si>
    <t>Mellert, 1992; Mellert, 1992</t>
  </si>
  <si>
    <t>Main Study: Mellert, W. (1992) Report on the Study of Reg. No. 205259 (Epoxiconazole) in Beagle Dogs: Administration via the Diet over Twelve Months: Lab Project Number: 33D0959/88068: 92/10687. Unpublished study prepared by BASF Aktiengesellschaft. 974 p. MRID 44335015 and Suppl. Study: Mellert, W. (1992) Report on the Supplementary Study of Reg. No. 205259 (Epoxiconazole) in Male Beagle Dogs Administration via the Diet Over Twelve Months: Lab Project Number: 92/10690: 33D0959/88103: 082653. Unpublished study prepared by BASF Aktiengesellschaft. 534 p. MRID 44401605. Available from EPA (2005) Epoxiconazole: PP# 7E04885 and 0E6128. Tolerance on Bananas and Coffee Exported to the US. HED Risk Assessment. PC Code: 123909, Submission #: S581060, Case #: 292957, Decision #: 303871, DP #: 268360. at https://www.regulations.gov/document/EPA-HQ-OPP-2005-0071-0006 and from EPA (2006) Pesticide Fact Sheet Epoxiconazole at https://www.google.com/url?sa=t&amp;rct=j&amp;q=&amp;esrc=s&amp;source=web&amp;cd=&amp;ved=2ahUKEwiU9sqt7ez6AhWeD1kFHdRaAbcQFnoECA0QAQ&amp;url=https%3A%2F%2Fwww3.epa.gov%2Fpesticides%2Fchem_search%2Freg_actions%2Fregistration%2Ffs_PC-123909_01-Aug-06.pdf&amp;usg=AOvVaw3yc0V2Xg21fm-0vahZ7IVF and EFSA (2008) Conclusion regarding the peer review of the pesticide risk assessment of the active substance epoxiconazole at https://www.efsa.europa.eu/en/efsajournal/pub/rn-138 and ECHA at https://echa.europa.eu/mt/registration-dossier/-/registered-dossier/33675/7/6/2/?documentUUID=af7f6cb1-9134-4bfa-883f-42635e52c574</t>
  </si>
  <si>
    <t>29926-41-8</t>
  </si>
  <si>
    <t>2-Acetyl-2-thiazoline</t>
  </si>
  <si>
    <t>1-(4,5-dihydrothiazol-2-yl)ethanone; 1-(4,5-Dihydro-1,3-thiazol-2-yl)ethanone; Ethanone, 1-(4,5-dihydro-2-thiazolyl)-</t>
  </si>
  <si>
    <t>CC(=O)C1=NCCS1</t>
  </si>
  <si>
    <t>0, 197, 492, 983, 1966, 2949, or 3932 ppm of a flavoring mixture containing 0.9% of 2-acetyl-2-thiazole. These doses provided 0, 0.09, 0.22, 0.44, 0.88, 1.3, or 1.8 2-acetyl-2-thiazole/kg bw/day.</t>
  </si>
  <si>
    <t>The parameters assessed during the study were bodyweight gain, food intake, food utilization, water intake, urine analysis (pH, protein, blood, glucose, refractive index and a transaminase activity), serum chemistry (various enzymes, urea nitrogen, creatinine, various ions, several proteins), organ weights (only heart, liver, spleen, kidneys, brain, testes, adrenals, thyroid and pituitary), hematology (packed cell volume, hemoglobin level, white blood cell count and a differential leucocyte count) and histopathology of lung, liver, spleen and kidney. No changes were detected in any of the parameters assessed and accordingly a NOAEL of 1.8 mg/kg bw per day could be established for 2-acetyl-2-thazoline.</t>
  </si>
  <si>
    <t>Munday and Kirby, 1971</t>
  </si>
  <si>
    <t>21948-70-9</t>
  </si>
  <si>
    <t>Pyrazinyl methyl sulfide</t>
  </si>
  <si>
    <t>2-(Methylthio)pyrazine; 2-Methylthiopyrazine; 2-methylsulfanylpyrazine; Pyrazine, (methylthio)-</t>
  </si>
  <si>
    <t>C5H6N2S</t>
  </si>
  <si>
    <t>CSC1=NC=CN=C1</t>
  </si>
  <si>
    <t>0, 1.63 mg/kg bw/day for females and 1.66 mg/kg bw/day for males</t>
  </si>
  <si>
    <t xml:space="preserve">Body weight and food intake were unaffected. There were no major differences between test and control groups in the hemoglobin concentration or in the total and differential leucocyte counts. The studies on serum urea levels did not reveal any modification that could be considered biologically significant. For organ weights, most values fell within the normal limits of biological variance. Non-specific inflammatory changes were seen in the livers or kidneys of a few animals. As these changes were rare and randomly distributed between test and control groups, it was assumed that they were not caused by the addition of the flavoring substances to the food. No compound-related pathology was observed. The NOEL was considered to be 1.66 mg/kg bw/day for males and 1.63 mg/kg bw/day for females. JECFA: No differences were observed between test and control animals maintained on diets containing pyrazinylmethyl methyl sulfide. The NOEL was 1.7 mg/kg bw/day for males and 1.6 mg/kg bw/day for females. Adams et al.: No differences were observed between test and control animals maintained on diets containing 1.6 mg pyrazinylmethyl methyl sulfide/kg bodyweight per day. EFSA: The NOEL was 1.66 mg/kg bw/day for males and 1.63 mg/kg bw/day for females. This study was performed at single dose levels. </t>
  </si>
  <si>
    <t>20170-32-5</t>
  </si>
  <si>
    <t>3-(3,5-Di-tert-butyl-4-hydroxyphenyl)propionic acid</t>
  </si>
  <si>
    <t>Fenozan</t>
  </si>
  <si>
    <t>C17H26O3</t>
  </si>
  <si>
    <t>CC(C)(C)C1=CC(=CC(=C1O)C(C)(C)C)CCC(=O)O</t>
  </si>
  <si>
    <t>There was a trend to slightly increased water consumption in treated male and female groups at 100 mg/kg bw/day after week 5 of treatment until the end of the study. An increase in total plasma cholesterol concentration was observed in the males at 30 and 100 mg/kg bw. There was a decrease in the plasma albumin/globulin ratio in the females at 100 mg/kg bw. The gamma-globulin concentration was increased in the males at 30 and 100 mg/kg bw and in all treated female groups. In the absence of a concurrent increase in total leucocyte count this is considered a negligible aberration. The analysis of organ weights and organ weight ratios revealed a significant, dose dependent increase of the liver weight in treated male and female groups at 10, 30, and 100 mg/kg bw in comparison to the respective control groups. A slight, but significant decrease of both absolute and relative weight of adrenals was observed in treated females at 30 and 100 mg/kg bw. Microscopical examination of the liver revealed a slight hypertrophy of the hepatocytes in 6/20 male and 5/20 female animals at 30 mg/kg bw and in all males and 14/20 females at 100 mg/kg bw. In 13/20 male and 7/20 female animals at 100 mg/kg bw slight focal accumulation of foamy cells in the alveoli was observed. Author NOEL and EPA CompTox Dashboard NOEL: 3 mg/kg bw/day. ELSIE NOAEL: 10 mg/kg bw/day. FDA: Endpoint: hepatotoxicity evidenced by increased liver weight (at 10 mg/kg bw/day and higher), slight hypertrophy of hepatocytes (at 30 mg/kg bw/day and higher), increased in plasma cholesterol level (30 mg/kg bw/day and above), and increased gamma-globulin (30 mg/kg bw/day and higher in males and at all dose levels in females). FDA NOAEL: 3 mg/kg bw/day.</t>
  </si>
  <si>
    <t>Ciba-Geigy Corp., 1983</t>
  </si>
  <si>
    <t>Ciba-Geigy Corp., 1983. Initial Submission: 3 Month Oral Toxicity Study with 3-(1,1-Dimethylethyl)-4-hydroxybenzenepropanoic Acid in Rats (Final Report) with Cover Letter Dated 052792 &amp; Attachments. Available from NTRL under OTS0539834 at https://ntrl.ntis.gov/NTRL/</t>
  </si>
  <si>
    <t>3734-33-6</t>
  </si>
  <si>
    <t>Denatonium benzoate</t>
  </si>
  <si>
    <t>Bitrex; Lidocaine benzyl benzoate; benzyl-[2-(2,6-dimethylanilino)-2-oxoethyl]-diethylazanium;benzoate</t>
  </si>
  <si>
    <t>C28H34N2O3</t>
  </si>
  <si>
    <t>[O-]C(=O)C1=CC=CC=C1.CC[N+](CC)(CC(=O)NC1=C(C)C=CC=C1C)CC1=CC=CC=C1</t>
  </si>
  <si>
    <t>1N,2N,3f(vi)Y (Class III). Counterion: 1jY(Class I)</t>
  </si>
  <si>
    <t xml:space="preserve">Cynomologus [Macaca fasicularis]  </t>
  </si>
  <si>
    <t>0, 1.6, 8, or 16 mg/kg bw/day</t>
  </si>
  <si>
    <t>No changes considered to be related to compound were seen in general behavior and appearance, ophthalmoscopy, electrocardiograms, body weights, hematological and biochemical studies, or urinalyses. One control monkey and 1, 3 and 4 monkeys at the 1.6, 8 and 16 mg/kg/day dosage levels, respectively, died during the study. No compound related gross pathologic, or organ weight variations were observed at necropsy in any of the treated monkeys sacrificed at 3, 6, or 12 months or that died during the course of this study. Deaths of 2 monkeys from the 8 mg/kg/day level and 3 monkeys from the 16 mg/kg/day level may have been due to compound effect. CIR Expert Panel 2008: There were no changes in general behavior and appearance, ophthalmoscopy, electrocardiograms, body weights, hematological and biochemical studies, or urinalysis. There was one death in the control group, one death at the 1.6 mg/kg/day dose, three deaths at the 8 mg/kg/day dose, and four deaths at the 16 mg/kg/day dose. The authors stated that deaths at 8 and 16 mg/kg/day doses were the result of compound effects. ECHA: When treated with 16 mg/kg bw/day, 2 males and 2 females died on the 9th, 11th, 17th, and 31st week of the study. When treated with 8 mg/kg bw/day, 2 males and 1 female died on the 3rd, 10th, and 18th week of study. When treated with 1.6 mg/kg bw/day, 1 female died after 21 weeks of the study and one animal died in control group. Treated male monkeys gained less body weight as compared to control monkeys. Female monkeys, control and treated, generally maintained, or showed slight gains in body weight. No ophthalmoscopic changes were observed in treated monkeys as compared to controls. When treated with 1.6 mg/kg bw/day, marked decreases in hemoglobin, hematocrit, and total erythrocyte count for one female monkey were observed at 3 months of study; however, these changes were considered to be incidental. No changes were observed in clinical chemistry, urinalysis, or the behavior of treated monkeys as compared to controls. No absolute and relative changes in organ weight were observed in treated monkeys and no compound related gross pathologic lesions were observed in any of the monkeys which were sacrificed at 3 months, 6 months, or 1 year, or which died during the course of study. Similarly, no microscopic lesions were observed in tissues from monkeys sacrificed at 3 months from 8 or 16 mg/kg bw/day groups or those sacrificed at 6 months or 1 year at the 16 mg/kg/day group or in monkeys which died during the course of the study. Based on mortality, the NOAEL was considered to be 1.6 mg/kg bw/day and the LOAEL was considered to be 8 mg/kg bw/day.</t>
  </si>
  <si>
    <t>IRDC, 1977</t>
  </si>
  <si>
    <t>International Research and Development Corporation. 1977. Contract for Testing the Acute and Chronic Toxicity of Denatonium Benzoate, an Acerbic Ingredient Proposed for Use in Bad-Tasting Paint to Prevent Paint Pica. One Year Oral Toxicity Study in Monkeys. Report Number 3E. NTIS Report No. PB81-139362. Available from NTRL at https://ntrl.ntis.gov/NTRL/dashboard/searchResults/titleDetail/PB81139362.xhtml Also available from Cosmetic Ingredient Review Expert Panel. (2008). Final report of the safety assessment of alcohol denat., including SD alcohol 3-A, SD alcohol 30, SD alcohol 39, SD alcohol 39-B, SD alcohol 39-C, SD alcohol 40, SD alcohol 40-B, and SD alcohol 40-C, and the denaturants, quassin, brucine sulfate/brucine, and denatonium benzoate. International journal of toxicology, 27, 1-43. and ECHA at https://echa.europa.eu/mt/registration-dossier/-/registered-dossier/16728/7/6/2</t>
  </si>
  <si>
    <t>108-89-4</t>
  </si>
  <si>
    <t>4-Methylpyridine</t>
  </si>
  <si>
    <t>4-Picoline; Pyridine, 4-methyl-; p-Picoline</t>
  </si>
  <si>
    <t>CC1=CC=NC=C1</t>
  </si>
  <si>
    <t>0, 0.25, 1, 10, 25, or 50 mg/kg bw/day</t>
  </si>
  <si>
    <t xml:space="preserve">Males given 50 mg/kg/day showed decreases in absolute body weights, body weight gains, and total weight gain. Total weight gains of males at 10 and 25 mg/kg bw/day were also considerably lower than controls. The male rats in the 50 mg/kg/day group also showed increased food consumption per day per 100 grams of body weight during Weeks 5, 6, 10, 11 and 12 of dosing when compared to the control group. Mild elevation in mean cholesterol levels in the female rats from the 25 and 50 mg/kg/day dose groups, evident at both the 30 day sampling and at termination, appear to be compound and dose-related. BUN and uric acid levels of the 50 mg/kg/day male rats were elevated at 30 days but not at terminal blood sample analysis. The absolute liver weights of the female rats in the 10 and 50 mg/kg/day dose group were statistically significantly increased compared to controls. Relative liver weights for the females in the 10, 25 and 50 mg/kg/day dose groups were statistically significantly different from the control group. There were no treatment related effects on the hematological parameters evaluated, macroscopic or microscopic examination of the tissues from necropsy. The ophthalmologic examination indicated no abnormal findings. Inflammatory hepatic lesions were present in 70% of the males in the 50 mg/kg/day dose group and 10% of the males in the 0.25, 1.0 mg/kg/day and vehicle control groups. There was no evidence of these lesions in the males from the 10 and 25 mg/kg/day groups. The inflammatory hepatic lesions were less frequently noted in female rats, with 20% of the 50 mg/kg/day group and 10% of the vehicle control animals affected. These lesions appeared to be related to administration of the test substance in male rats, however, a dose response is lacking. The NOAEL was considered to be 1 mg/kg bw/day and the LOAEL was listed as 10 mg/kg bw/day. </t>
  </si>
  <si>
    <t>Unknown, 1987. Available from ECHA at https://echa.europa.eu/mt/registration-dossier/-/registered-dossier/23905/7/6/2/?documentUUID=4bab3600-228f-4cc5-b527-abeba67bce2c</t>
  </si>
  <si>
    <t>109-77-3</t>
  </si>
  <si>
    <t>Propanedinitrile</t>
  </si>
  <si>
    <t>Malononitrile; Dicyanomethane; Malonic dinitrile</t>
  </si>
  <si>
    <t>C3H2N2</t>
  </si>
  <si>
    <t>N#CCC#N</t>
  </si>
  <si>
    <t>0, 0.4, 2, or 10 mg/kg bw/day for 90 days followed by a four week treatment-free period</t>
  </si>
  <si>
    <t>Treatment with P0070 at a dose level of 10 mg/kg/day brought about a reduction in body weight gain in males which was not mediated through a reduction in food consumption. The reduction in food conversion effeciency indicates, therefore, that the weight gain decreases was a direct effect of treatment. In addition, there was a number of small changes in hematological and blood chemistry parameters, and increased liver weight in both sxes. The increase in liver weight was associated with hepatocyte hypertrophy and vacuolation upon histopathological examination. Clinical pathology changes in alkaline phosphatase and cholesterol levels may be related to these findings. The clinical pathology aand histopathology changes were completely reversible after a four week period without treatment, although a small difference in liver weight still existed between controls and animals previously treated at 10 mg/kg/day. The increased liver weight and associated histopathological lesion in animals at 10 mg/kg/day and males treated at 2 mg/kg/day probably reflect an adaptive response to the elimination of the test article. The significance of the increased plasma cholinesterase activity in week 17 in the females previouslt treated at 10 mg/kg/day is unclear. However, since this difference was not apparent after 13 weeks of treatment, it is unlikely to be treatment-related. In conclusion, treatment with P0070 was associated with decreased body weight gain in males, increased liver weight and histopathological lesions in both sexes at 10 mg/kg/day. In addition, there were a number of changes in the clinical pathology parameters. The liver changes were also evident in males treated at 2 mg/kg/day, and the clinical pathology changes evident in both sexes at this dose level. Treatment at 0.4 mg/kg/day was not associated with any treatment-related changes and can therefore be considered the NOEL for this compound in the rat. EPA 2007: Aside from occasional salivation observed among several high-dose rats prior to dosing, no significant clinical signs were reported during treatment, and there was no malononitrile-related mortality (the death of one female control rat was attributed to intubation injury). Group mean body weight of high-dose males was 6% lower than that of controls at 13 weeks. This difference began after 2 weeks of dosing, was fairly steady from week 7 to 13, and persisted throughout the 28-day recovery period. The authors reported that body weights were analyzed parametrically, but there was no indication that the observed decrease in body weight was statistically significant. Food consumption was not affected by treatment; food conversion efficiency was lower in high-dose males compared to controls. Ophthalmology findings were unremarkable. Statistically significant changes in several hematology and clinical chemistry parameters were noted at 2 and 10 mg/kg-day. The mean alkaline phosphatase level of high dose females was greater than controls at week 13. A decrease in mean total serum cholesterol was reported for intermediate- and high-dose females. Increased mean plasma urea levels were noted at week 13 in high dose males and intermediate and high dose females. At week 13, a dose-dependent increase in platelet counts of the intermediate- (trend) and high-dose males and high-dose (trend) females was reported. These changes in hematology and clinical chemistry parameters were not observed after the 28-day recovery period. Absolute and relative liver weights were significantly increased in high-dose groups of both sexes, and relative liver weight was increased in males at 2 mg/kg-day. This effect on liver weight was partially reversed by the recovery period. There were no macroscopic findings that suggested gross target organ toxicity related to malononitrile administration. Hepatocellular hypertrophy (accompanied by vacuolization of the cytoplasm of the hepatocytes) was observed in intermediate- and high-dose males and among high-dose females. This effect was not present after the recovery period. Administration of malononitrile at 0.4 mg/kg-day for 90 days did not result in any toxicologically significant adverse effects. This study established a NOAEL of 0.4 mg/kg-day and a LOAEL of 2 mg/kg-day for hepatic effects (increased relative liver weight and hepatocellular hypertrophy and vacuolization) in male CD rats and changes in clinical pathology profiles for both sexes.</t>
  </si>
  <si>
    <t>Lonza, 1989</t>
  </si>
  <si>
    <t>Lonza (Lonza Incorporated). 1989. P0070: 90 Day Oral (Gavage) Subchronic Toxicity Study in the Rat with a Four Week Treatment-Free Period. Hazleton Report No. 6055-733/277. TSCA Section 4 Submission. EPA Document No. 40-8915337. Fiche No. OTS0526378. at https://ntrl.ntis.gov/NTRL/dashboard/searchResults/titleDetail/OTS0526378.xhtml Also available from EPA (2007) Provisional Peer Reviewed Toxicity Values for Malononitrile (CASRN 109-77-3) at https://hhpprtv.ornl.gov/issue_papers/Malononitrile.pdf</t>
  </si>
  <si>
    <t>828-26-2</t>
  </si>
  <si>
    <t>Trithioacetone</t>
  </si>
  <si>
    <t>2,2,4,4,6,6-Hexamethyl-1,3,5-trithiane; Hexamethyl-1,3,5-trithiane; 2,2,4,4,6,6-Hexamethyl-S-trithiane</t>
  </si>
  <si>
    <t>C9H18S3</t>
  </si>
  <si>
    <t>CC1(C)SC(C)(C)SC(C)(C)S1</t>
  </si>
  <si>
    <t>0 or 0.2 mg/kg bw/day</t>
  </si>
  <si>
    <t>Cox and Morgareidge, 1973</t>
  </si>
  <si>
    <t>Cox GE, Bailey DE and Morgareidge K, 1973b. 90-day feeding studies in rats with compound SB-11-2876 (02-6690) (trithioacetone). Food and Drug Research Laboratories, Inc. Lab. no. 1633a. August 17, 1973. Unpublished report submitted by EFFA to SCF. Available from Scientific Opinion on Flavouring Group Evaluation 08, Revision 4 (FGE.08Rev4): Aliphatic and alicyclic mono-, di-, tri-, and polysulphides with or without additional oxygenated functional groups from chemical groups 20 and 30. EFSA Journal 2012;10(2):2455. http://dx.doi.org/10.2903/j.efsa.2012.2455</t>
  </si>
  <si>
    <t>461-58-5</t>
  </si>
  <si>
    <t>Cyanoguanidine</t>
  </si>
  <si>
    <t>Dicyandiamide; Dicyanodiamide; 2-Cyanoguanidine</t>
  </si>
  <si>
    <t>C(#N)N=C(N)N</t>
  </si>
  <si>
    <t>1N,2N3g(vii)Y and 3g(ii)</t>
  </si>
  <si>
    <t>0, 5000, 15,000, or 50,000 ppm. 15000 ppm equals 529 mg/kg bw/day (males) and 694 mg/kg bw/day (females) and 50000 ppm equals 1740 mg/kg bw/day (males) and 2424 mg/kg bw/day (females) measured at study week 104.</t>
  </si>
  <si>
    <t xml:space="preserve">The toxic effects were limited to significant depression of body weight gain at the 50000 ppm level. There was no increased oncogenic potential associated with compound administration. The LOAEL is 50,000 ppm, based on reduced body weight gain. The NOAEL is 15,000 ppm. At the doses tested, there was not a treatment related increase in tumor incidence when compared to controls. Dosing was considered adequate based on overt toxicity at the highest dose level. </t>
  </si>
  <si>
    <t xml:space="preserve">Unknown, 1992. Available from ECHA at https://echa.europa.eu/es/registration-dossier/-/registered-dossier/15751/7/8/?documentUUID=cb90a026-4570-49d2-870b-aac76b6f4e7e </t>
  </si>
  <si>
    <t>1174627-68-9</t>
  </si>
  <si>
    <t>Pentanoic acid, 5-(dimethylamino)-2-methyl-5-oxo-, methyl ester</t>
  </si>
  <si>
    <t>Methyl 5-(dimethylamino)-2-methyl-5-oxopentanoate; Rhodiasolv Polarclean</t>
  </si>
  <si>
    <t>C9H17NO3</t>
  </si>
  <si>
    <t>COC(=O)C(C)CCC(=O)N(C)C</t>
  </si>
  <si>
    <t>1N,2N,3N,4N,6N,7N,9N,10N,23Y,24cY. Methanol:28N(Class II). Carboxylic acid fragment: 25N,26N,47N (Class IV)</t>
  </si>
  <si>
    <t xml:space="preserve">0, 100, 300, or 1,000 mg/kg bw/day. F0 males were dosed for approximately 126 days, i.e. 10 weeks before pairing, during the pairing period, until sacrifice (after weaning of the pups). F0 females were dosed for approximately 126-129 days, i.e. 10 weeks before pairing, during the pairing period, during gestation, and during lactation until the day before sacrifice (i.e. Days 21 to 24 p.p.). F1 males were dosed for approximately 133 days, i.e. from weaning (Day 22 p.p.) for 10 weeks before pairing, during the pairing period (up to 3 weeks), until sacrifice (after weaning of the pups). F1 females were dosed for approximately 133-134 days, i.e. from weaning (Day 22 p.p.) for 10 weeks before pairing, during the pairing period (up to 3 weeks), during pregnancy, and during lactation until the day before sacrifice (i.e. Days 21 to 22 p.p.). </t>
  </si>
  <si>
    <t xml:space="preserve">In the absence of toxicologically significant, adverse effects, the NOAEL for parental toxicity was considered to be 1000 mg/kg/day, the highest dose tested, based on absence of adverse effects at this dose level in the F0 generation. The NOEL for mating behavior, fertility and gestation of F0 generation and for development, growth and survival of the F1 progeny up to weaning of the F2 generation was also considered to be 1000 mg/kg/day based on the absence of effect at this dose level. </t>
  </si>
  <si>
    <t>Unknown, 2014. Available from ECHA at https://echa.europa.eu/mt/registration-dossier/-/registered-dossier/2181/7/9/2</t>
  </si>
  <si>
    <t>482-89-3</t>
  </si>
  <si>
    <t>Indigo blue</t>
  </si>
  <si>
    <t>Indigo; Indigotin; Vat Blue 1; 2-(3-hydroxy-1H-indol-2-yl)indol-3-one</t>
  </si>
  <si>
    <t>C16H10N2O2</t>
  </si>
  <si>
    <t>C1=CC=C2C(=C1)C(=C(N2)C3=NC4=CC=CC=C4C3=O)O</t>
  </si>
  <si>
    <t>0, 0.25, 1.0, or 3.0% in the diet, equal to mean intakes of about 0, 100, 400, or 1,200 mg/kg bw/day in males and in females</t>
  </si>
  <si>
    <t xml:space="preserve">Appearance and behavior of the test rats were generally comparable to those of the controls. At the 3% level, food consumption was significantly lower than controls for the first six months but comparable to controls during the remainder of the study. No significant difference in survival rates were noted. Significantly lower hematocrit and hemoglobin values in comparison with controls were obtained at all time intervals except 24 months for the males fed 3%. No such effect was noted in females. Bilirubinuria was observed at 24 months in males and females at 1% and females at 3%. The test animals sacrificed at 52 weeks did not present any gross changes in the organs or viscera attributable to the test material. Autopsies performed on the animals which died during the second year of the study did not reveal any consistent gross changes. Microscopic findings at two years revealed no compound related effects on the kidneys or other tissues in either sex.  The study appeared to demonstrate that after a period of adjustment to the higher dosage levels, the rats were able to tolerate up to 3% of D&amp;C Blue No. 6 in their diets without serious effects. ECHA: Clinical laboratory investigations revealed statistically significant bilirubinuria at 24 months in males and females at 1% and females at 3%. However, there were no corresponding histopathological findings. Furthermore, there were no relevant changes in organ weights, gross or microscopic pathology in rats given up to 1,200 mg/kg bw/day orally in the diet for 2 years. The study appeared to demonstrate that after a period of adjustment to the higher dosage levels, the rats were able to tolerate up to 3% of this substance in their diets without serious adverse effects. The NOEL for repeated dose toxicity is considered to be 3% in food corresponding to about 1,200 mg/kg bw/day. EPA: Appearance and behavior of the test rats were generally comparable to those of the controls. At the 3% level, food consumption was significantly lower than in the controls for the first six months but comparable to controls during the remainder of the study. No significant difference on survival rates was noted. Significantly lower hematocrit and hemoglobin values in comparison with controls were obtained at all time intervals except 24 months for the males fed 3%. No such effect was noted in the females. Bilirubinuria was observed at 24 months in male and female at 1% and females at 3%. The test animals sacrificed at 52 weeks did not present any gross changes in the organs or viscera attributable to the test material. Autopsies performed on the animals which died during the second year of the study did not reveal any consistent gross changes. Microscopic findings at two years revealed no compound related effects on the kidneys or other tissues in either sex. The study appeared to demonstrate that after a period of adjustment to the higher dosage levels, the rats were able to tolerate up to of this substance in their diets without serious effects. The NOEL for repeated dose toxicity is considered to be 1,200 mg/kg/day. </t>
  </si>
  <si>
    <t>Ferber, 1987</t>
  </si>
  <si>
    <t>Ferber, K. H. (1987). Toxicology of indigo. A review. Journal of Environmental Pathology, Toxicology and Oncology: Official Organ of the International Society for Environmental Toxicology and Cancer, 7(4), 73-83. Also available from ECHA at https://chem.echa.europa.eu/100.006.898/dossier-view/30025889-089d-489c-b361-7ec794c3b720/IUC5-86871664-b953-4df1-83e8-d21566642bc0_28a5ed7c-40fc-4095-8d8e-5bc43753c964?searchText=Indigo%20blue and EPA (1994) OECD SIDS Dossier for 3H-Indol-3-one, 2-(1,3-dihydro-3-oxo-2H-indol-2-ylidene)-1,2dihydro- (Indigo Blue) at https://hpvchemicals.oecd.org/UI/handler.axd?id=ccb21079-d71e-443e-a4e6-551d47f5b4eb</t>
  </si>
  <si>
    <t>53585-53-8</t>
  </si>
  <si>
    <t>1,1'-[(3-Methyl-1,2-phenylene)bis(methylene)]dibenzene</t>
  </si>
  <si>
    <t>2,3-Dibenzyltoluene; 1,2-dibenzyl-3-methylbenzene; Marlotherm S</t>
  </si>
  <si>
    <t>C21H20</t>
  </si>
  <si>
    <t>CC1=C(C(=CC=C1)CC2=CC=CC=C2)CC3=CC=CC=C3</t>
  </si>
  <si>
    <t>0, 5, 50, or 500 mg/kg bw/day for at least 120 days (between 133 and 142)</t>
  </si>
  <si>
    <t xml:space="preserve">ECHA: Soiled urogenital area, blood on the muzzle, and thinness were noted in one female given 50 mg/kg bw/day from day 100. Soiled urogenital area or blood on the muzzle was also noted, respectively, in one female or one male given 5 mg/kg bw/day. Hair loss was noted in one female given 50 mg/kg bw/day. These signs were not considered as related to the treatment with the compound. One male given 5 mg/kg bw/day and one male given 500 mg/kg bw/day were found dead on days 61 and 60, respectively. Death was attributed to probable inhalation pneumonia following esophageal occlusion as shown by the microscopic examination. No treatment-related variations were noted in the body weight gain. Regarding food consumption, a slight increase (sometimes statistically significant compared to controls) was noted in the animals given 500 mg/kg bw/day throughout the study. No treatment-related eye lesions were observed at the end of the treatment period. There were no relevant hematological variations that can be related to the treatment with the test substance. An increase in total cholesterol level (+69% compared to the controls) was noted in males given 500 mg/kg bw/day. A slight decrease in creatininemia was noted in the test substance-treated groups without dose relationship. This change has no toxicological significance. Urinalysis was unremarkable. An increase in the absolute and relative kidney weight (approximately +20%) was noted in the males given 500 mg/kg bw/day. As this was not associated with histological or biological modifications, this increase was considered to be of no toxicological significance. Similarly, a slight increase in the relative liver weight (with increase absolute values which, however, were not statistically significant) was noted in the males and females given 500 mg/kg bw/day. The post-mortem examinations performed on all animals did not show any treatment-related lesions. For histopathological findings, a slight hypertrophy of centrilobular hepatocytes was noted in 2/10 males given 50 mg/kg bw/day and 10/10 males given 500 mg/kg bw/day. In 4/10 males of the high dose group, this was accompanied with a slight hypertrophy of the mediolobular hepatocytes. These changes were more or less associated with a decrease in the incidence of hepatocytes cytoplasmiques margination. Overall, at 500 mg/kg bw/day, the compound induced changes suggesting an enzyme induction, including hypertrophy of centrilobular (and sometimes mediolobular) hepatocytes in most animals associated with a slight increase in cholesterol levels in males, a slight increase in food intake and in the relative liver weight in both sexes. A slight increase in kidney weight was noted in high-dose males, but it was considered without toxicological relevance since it was not associated with histological or biological modifications. At 50 mg/kg bw/day, only two males showed a slight hypertrophy of centrilobular hepatocytes without any other changes; thus, this dose level was considered as a non-toxic dose. Consequently, the NOAEL was found to be 50 mg/kg bw/day, based on a LOAEL estimated at 500 mg/kg bw/day. FDA: Because the liver findings were attributed to enzyme induction, which is considered an adaptive, non-adverse response, the NOAEL should be 500 mg/kg bw/day. FDA further notes, that in a 90-day study from 1990 (ECHA) stated that "The hepatocellular hypertrophy underwent almost complete recovery. Under the conditions of this study, the NOEL for repeated dose toxicity was considered to be 10 mg/kg bw/day. Since the effects were considered as adaptive response to treatment and were found to be completely reversible, no adverse effect level could be identified." Hence, the NOAEL was 500 mg/kg bw/day. Moreover, in a reproductive/developmental study, the parental and the reproductive performance NOAELs were 250 mg/kg bw/day and the LOAEL 800 mg/kg bw/day. </t>
  </si>
  <si>
    <t>Unknown, 1992. Available from ECHA at https://echa.europa.eu/de/registration-dossier/-/registered-dossier/19786/7/6/2</t>
  </si>
  <si>
    <t>203515-86-0</t>
  </si>
  <si>
    <t>5-Amino-N~1~,N~3~-bis(2,3-dihydroxypropyl)benzene-1,3-dicarboxamide--hydrogen chloride (1/1)</t>
  </si>
  <si>
    <t>5-Amino-N,N'-bis(2,3-dihydroxypropyl)isophthalamide Hydrochloride; 5-Amino-N1,N3-bis(2,3-dihydroxypropyl)isophthalamide hydrochloride; 5-amino-1-N,3-N-bis(2,3-dihydroxypropyl)benzene-1,3-dicarboxamide;hydrochloride</t>
  </si>
  <si>
    <t>C14H22ClN3O6</t>
  </si>
  <si>
    <t>Cl.NC1=CC(=CC(=C1)C(=O)NCC(O)CO)C(=O)NCC(O)CO</t>
  </si>
  <si>
    <t>0, 100, 500, or 2,000 mg/kg bw/day for 13 weeks, followed by a 4-week recovery period for the control and high dose groups</t>
  </si>
  <si>
    <t xml:space="preserve">There were no differences of toxicological importance between the treated groups and the control group in mortality, clinical signs, body weight, food consumption, ophthalomology, clinical phatology, macroscopic observations at necropsy, organ weights and histophathology. Therefore, the NOAEL was 2,000 mg/kg bw/day, the highest dose tested, in the absence of adverse effects. </t>
  </si>
  <si>
    <t>Unknown, 1996. Available from ECHA at https://echa.europa.eu/mt/registration-dossier/-/registered-dossier/10819/7/6/2</t>
  </si>
  <si>
    <t>104098-48-8</t>
  </si>
  <si>
    <t>Imazapic</t>
  </si>
  <si>
    <t>Imazameth; Imazmethapyr; Imazamethapyr; 5-Methyl-2-(4-methyl-5-oxo-4-propan-2-yl-1H-imidazol-2-yl)pyridine-3-carboxylic acid</t>
  </si>
  <si>
    <t>C14H17N3O3</t>
  </si>
  <si>
    <t>CC1=CC(=C(N=C1)C2=NC(C(=O)N2)(C)C(C)C)C(=O)O</t>
  </si>
  <si>
    <t>0, 5000, 10,000, or 20,000 ppm, equal to 0, 137, 501, or 1141 mg/kg bw/day for males and 0, 180, 534, or 1092 mg/kg bw/day for females. Note: some EPA documents list the dose levels as 0, 5000, 2000, or 40,000 ppm with the same dose levels in mg/kg bw/day as above.</t>
  </si>
  <si>
    <t>A NOAEL of 10,000 ppm, equal to 501 mg/kg bw/day in males and 534 mg/kg bw/day in females, was considered based on decreased body weight, increased incidence of salivation and emesis, changes in hematological parameters, RBC morphology findings, decreased creatinine, increased creatine kinase, increased ALT, increased AST, gross pathology in the bone marrow, and histopathological findings including degeneration/necrosis and infiltrates in the diaphragm, skeletal muscle and esophagus; increased erythropoiesis in the spleen, bone marrow, and bone. Note: EPA, 2004 and 2014: No NOAEL. EPA, 2018: NOAEL is mid-dose.</t>
  </si>
  <si>
    <t>Wolford, 1993</t>
  </si>
  <si>
    <t>Wolford S. 1993. A One-year Dietary Toxicity Study of AC 263,222 in Dogs: Lab Project Number: 91117: TCR 91117-F: MASSII/AJ7-4.  Unpublished study prepared by American Cyanamid Co.  1600 p. MRID No. 42711421. Available from EPA (2018). Imidazolinone Herbicides: Imazamox, Imazapic, and Imazethapyr. Draft Human Health Risk Assessment for Registration Review at https://www.regulations.gov/document/EPA-HQ-OPP-2014-0279-0018</t>
  </si>
  <si>
    <t>72-56-0</t>
  </si>
  <si>
    <t>p,p'-Ethyl-DDD</t>
  </si>
  <si>
    <t>Perthane; Ethylan; Di(p-ethylphenyl)dichloroethane; 1-[2,2-Dichloro-1-(4-ethylphenyl)ethyl]-4-ethylbenzene</t>
  </si>
  <si>
    <t>C18H20Cl2</t>
  </si>
  <si>
    <t>CCC1=CC=C(C=C1)C(C(Cl)Cl)C1=CC=C(CC)C=C1</t>
  </si>
  <si>
    <t>0, 2500, or 5000 ppm in males, and 0, 5000/1000, or 10,000/3000 ppm in females. In females, 0, 5000, or 10,000 ppm were provided to females for 48 weeks and then switched to 0, 1000, and 3000 for an additional 57 weeks. The tmed-weighed averages in females are 0, 2,828, and 6,200 ppm. These doses correspond to approximately 0, 424.2, and 930 mg/kg bw/day.</t>
  </si>
  <si>
    <t xml:space="preserve">Mean body weights of dosed male and female mice were lower than those of corresponding controls, and depressions in the amount of body weight gained were dose related throughout the bioassay. Note: while not specifically mentioned, the body weight depressions seem to be significant based on the graph provided in the report. NTP noted: However, survivals of the dosed mice were unaffected, and no other clinical signs could be related to administration of the test chemical. Since the lowered body weights in the dosed groups may have resulted from the test diets being unpalatable to the animals, there was no conclusive evidence of toxicity of p,p'-ethyl-DDD at the doses tested. There was an increased incidence of hepatocellular neoplasms in the female mice. Adenomas occurred in 1/47 (2%) of the low-dose and 1/47 (2%) of the high-dose groups, but were absent in control animals. Carcinomas were found in 1/19 (5%) of the controls, 2/47 (2%) of the low-dose, and 10/47 (21%) of the high-dose female mice. The hepatocellular adenomas were characterized by compression of adjacent parenchyma, single or multiple nodules, occasional encapsulation, absence of nuclear atypia, and rare or no mitotic figures. NTP concluded: In the female mice, hepatocellular carcinomas or adenomas occurred at incidences that were dose related (P = 0.011), but in direct comparisons the incidences in the individual dosed groups were not significantly higher than that in the corresponding control group (controls 1/19 (5%), low-dose 3/47 (6%), high-dose 11/47 (23%). The incidence of hepatocellular carcinomas or adenomas in historical-control female B6C3F1 mice at this laboratory was only 14/324 (4.3%). Thus, even though the occurrence of hepatocellular carcinomas or adenomas in the dosed female mice cannot clearly be related statistically to administration of the test chemical, the increased incidence of these tumors in the high-dose group in relation to that in the matched or historical controls suggests that the tumors may be related to the administration of p,p'-ethyl-DDD. </t>
  </si>
  <si>
    <t>81334-34-1</t>
  </si>
  <si>
    <t>Imazapyr</t>
  </si>
  <si>
    <t>Imazapyr acid; Charper; Arsenal 250A; 2-(4-methyl-5-oxo-4-propan-2-yl-1H-imidazol-2-yl)pyridine-3-carboxylic acid</t>
  </si>
  <si>
    <t>C13H15N3O3</t>
  </si>
  <si>
    <t>CC(C)C1(C(=O)NC(=N1)C2=C(C=CC=N2)C(=O)O)C</t>
  </si>
  <si>
    <t>0, 1,000, 5,000, or 10,000 ppm, equal to average intakes of 0, 30.4, 141.2, or 282.1 mg/kg bw/day for males and 0, 29.9, 138.5, or 293.7 mg/kg bw/day for females (JMPR)</t>
  </si>
  <si>
    <t xml:space="preserve">No clinical signs were observed during the study that could be related to the test chemical. All clinical signs were seen in dogs of all dose groups and therefore were considered incidental. All dogs survived to terminal necropsy. Ophthalmological examinations revealed no ocular changes directly attributable to the test compound. Mean weekly body weights of compound-treated males at all dose levels and of mid-dose (5,000 ppm) females were similar to or exceeded those of the controls throughout the study. The only statistically significant differences were increased body weights, which were not toxicologically significant; mean body weights of low-dose (1,000 ppm) and high-dose (10,000 ppm) females were slightly lower than those of the controls, but the differences were never statistically significant. Feed consumption of compound-treated males and females was essentially similar to or exceeded that of the controls, and the only statistically significant differences were increased consumption seen frequently in males. Blood biochemical and hematological parameters in males and females revealed no statistically significant differences that were considered to be compound related, as changes observed were not consistent. Occasional statistically significant differences between controls and compound treated males and females were considered to be random occurrences, as mean values were generally within the normal expected range. Urine analysis parameters were considered to be similar between the control and compound-treated males and females throughout the study. There were no statistically significant differences in mean organ weights or in mean organ to body weight and organ to brain weight ratios between compound-treated and control males or females. The occasional distribution of gross lesions in males and females at termination indicated that these lesions were incidental to chemical treatment. Microscopic examination of all tissues revealed no changes attributable to the test chemical. Lesions observed at necropsy either occurred in near equal incidence in control and compound-treated animals or were found principally in control and mid-dose animals and were considered random occurrences. In view of the above, the NOAEL in dogs in this 1-year study is 10,000 ppm (equal to 282.1 and 293.7 mg/kg bw/day for males and females, respectively), the highest dose tested. USDA: The dose concentrations were listed as 0, 1,000, 5,000, or 10,000 ppm, equal to 0, 25, 125, or 250 mg/kg bw/day. The NOAEL was 10,000 ppm, equal to 250 mg/kg bw/day. ECHA: Concentrations of 0, 1,000, 5,000, or 10,000 ppm were equal to approximately 0, 30, 140, or 286 mg/kg bw/day. The NOAEL was considered to be 10,000 ppm, equal to 286 mg/kg bw/day, in the absence of toxicologically significant adverse effects. EPA: The dose levels were 0, 1,000, 5,000 or 10,000 ppm, equivalent to 0, 25, 125 or 250 mg/kg/day, for 1 year. The NOAEL was 10,000 ppm, equal to 250 mg/kg/day, the highest dose tested [Mean intakes were estimated using a dose conversion factor]. </t>
  </si>
  <si>
    <t>Shellenberger et al., 1987</t>
  </si>
  <si>
    <t xml:space="preserve">Shellenberger TE, Nolen T, Tegeris AS (1987). One year dietary toxicity study in purebred Beagle dogs with imazapyr. Tegeris Laboratories Inc., Laurel, MD, USA. Unpublished report no. IZ-427-002. Submitted to WHO by BASF, Germany. Available from JMPR (2013) Toxicological Monograph for Imazapyr at https://apps.who.int/pesticide-residues-jmpr-database/Document/206 Also available from USDA (2011) Imazapyr Human Health and Ecological Risk Assessment Final Report at https://www.fs.usda.gov/foresthealth/pesticide/pdfs/Imazapyr_TR-052-29-03a.pdf and ECHA at https://echa.europa.eu/da/registration-dossier/-/registered-dossier/21966/7/6/2 and EPA (2023) Imazapyr. Tolerances without a U.S. Registration for Rice. Human Health Risk Assessment. at https://www.regulations.gov/document/EPA-HQ-OPP-2022-0577-0004 </t>
  </si>
  <si>
    <t>2725-22-6</t>
  </si>
  <si>
    <t>Ultraviolet Absorbent UV-1164</t>
  </si>
  <si>
    <t>2-(4,6-Bis(2,4-dimethylphenyl)-1,3,5-triazin-2-yl)-5-(octyloxy)phenol; 2-[4,6-Bis(2,4-dimethylphenyl)-1,3,5-triazin-2-yl]-5-octoxyphenol</t>
  </si>
  <si>
    <t>C33H39N3O2</t>
  </si>
  <si>
    <t>CCCCCCCCOC1=CC(=C(C=C1)C2=NC(=NC(=N2)C3=C(C=C(C=C3)C)C)C4=C(C=C(C=C4)C)C)O</t>
  </si>
  <si>
    <t>0, 2000, 6500, or 20,000 ppm. 20,000 ppm equals 1632 mg/kg bw/day (EFSA)</t>
  </si>
  <si>
    <t>4419-11-8</t>
  </si>
  <si>
    <t>2,2'-Azobis[2,4-dimethylvaleronitrile]</t>
  </si>
  <si>
    <t>2,2'-Azobis(2,4-dimethyl)valeronitrile; 2,2'-(Diazene-1,2-diyl)bis(2,4-dimethylpentanenitrile); 2-[(2-cyano-4-methylpentan-2-yl)diazenyl]-2,4-dimethylpentanenitrile; ADVN</t>
  </si>
  <si>
    <t>C14H24N4</t>
  </si>
  <si>
    <t>CC(C)CC(C)(N=NC(C)(CC(C)C)C#N)C#N</t>
  </si>
  <si>
    <t>0, 0.1, 0.3, or 1% corresponding to approximately 0, 100, 300, or 1000 mg/kg bw/day. Actual intake at 1% is 701 mg/kg bw/day for males and 764 mg/kg bw/day for females.</t>
  </si>
  <si>
    <t>No adverse effects reported. Note: in a reproductive study, the NOAEL was 250 mg/kg bw/day, the highest dose tested.</t>
  </si>
  <si>
    <t>Unknown, 1973. Available from ECHA at https://echa.europa.eu/mt/registration-dossier/-/registered-dossier/27609/7/6/2/?documentUUID=30a17ce1-317f-410a-a921-480799cf213e</t>
  </si>
  <si>
    <t>102-60-3</t>
  </si>
  <si>
    <t>1,1',1'',1'''-(Ethanediylnitrilo)tetrakis(2-propanol)</t>
  </si>
  <si>
    <t>N,N,N',N'-Tetrakis(2-hydroxypropyl)ethylenediamine; Edetol; Quadrol; Entprol; 1-[2-[Bis(2-hydroxypropyl)amino]ethyl-(2-hydroxypropyl)amino]propan-2-ol</t>
  </si>
  <si>
    <t>C14H32N2O4</t>
  </si>
  <si>
    <t>CC(O)CN(CCN(CC(C)O)CC(C)O)CC(C)O</t>
  </si>
  <si>
    <t>Harlan albino</t>
  </si>
  <si>
    <t>0.1, 0.3, 1, 3, and 5% equal to 0, 74, 207, 717, 2163, or 3700 mg/kg bw/day for males and 0, 72, 206, 724, 2169, or 3845 mg/kg bw/day for females</t>
  </si>
  <si>
    <t xml:space="preserve">Animals in the two highest dose groups exhibited temporary decreased food consumption, loss of body weight, and interference with growth rate. After the first month, however, food intake and rate of growth was similar in all groups. Rats fed Quadrol at levels up to 1% of the diet (representing a dosage of 600 - 900 mg/kg/d) exhibited no signs of toxicity. Rats fed Quadrol at levels of 3% and 5% of the diet (reaching a maximum daily dose of 3300 mg/kg in the first week) suffered some failure to gain weight in the early weeks of the experiment, possibly due to unpalatability of the diet. In these higher dose groups, no other evidence of toxicity was seen, except for a slightly greater incidence of borderline abnormalities of the liver, which were of questionable significance. The NOAEL was listed as 600-900 mg/kg bw/day. ECHA: Regarding clinical signs and mortality, in the first week, one female each of the 5 and 3% group died. Gross autopsy was not informative. Also, one animal from each the male control and the 5% group were sacrificed near the end of the second month because of middle ear infection. There were no other mortalities. Males of the 5 and 3% groups exhibited some degree of urinary incontinence (anogenital staining). At 5% in the diet, weight loss was noted within the first week of the study; however, this was related to a decrease in food consumption and reflected a palatabiliy problem. Similarly, at 3% in the diet, weight loss and food consumption problems were also noted in males. Body weight and food consumption developed with the normal range for other dose levels. No treatment-related effects were noted on hematology or clinical chemistry. Neurobehavioral findings revealed that there was lower activity within the first week of the study in males at 3% and both sexes at 5%. Again, this decrease in activity was related to the lower food consumption and palatability issues. No effects were noted on organ weights or gross pathology. At 5%, mild to moderate liver degeneration was noted in 4/8 males and 1/8 females with signs of liver cell necrosis in a single male. At 3%, mild to marked liver degeneration was noted in 5/8 males and 2/8 females, with signs of necrosis in a single male animal, too. At 1%, only 1/3 males showed signs of mild liver degeneration. Because of the effects on the liver and urinary incontinence at 3 and 5% in the diet, the NOEL was considered to be 1% in the diet, equal to 717 mg/kg bw/day in males or 724 mg/kg bw/day in females. </t>
  </si>
  <si>
    <t>Hill Top Research Institute, 1956</t>
  </si>
  <si>
    <t>Hill Top Research Institute, Subacute Oral Toxicity of Quadrol, March 1, 1956, Project 151. Available from HPV (2003) IUCLID Data Sheet for CASRN 102-60-3 at https://chemview.epa.gov/chemview/proxy?filename=HPVIS/Quadrol_groupfile.pdf Also available from ECHA at https://echa.europa.eu/mt/registration-dossier/-/registered-dossier/5253/7/6/2/?documentUUID=8db8da1d-aefd-4929-a00f-f93e8ca0a493</t>
  </si>
  <si>
    <t>5036-48-6</t>
  </si>
  <si>
    <t>1H-Imidazole-1-propanamine</t>
  </si>
  <si>
    <t>1-(3-Aminopropyl)imidazole; N-(3-Aminopropyl)-imidazole; 3-(1H-Imidazol-1-Yl)Propan-1-Amine; 3-imidazol-1-ylpropan-1-amine</t>
  </si>
  <si>
    <t>C6H11N3</t>
  </si>
  <si>
    <t>C1=CN(C=N1)CCCN</t>
  </si>
  <si>
    <t xml:space="preserve">For clinical signs, no test substance-related, adverse effects were obtained in groups given 100 or 300 mg/kg bw/day. Semi-closed eyelids shortly after application were observed in all male and 7 female animals given 1,000 mg/kg bw/day on several days shortly after treatment. The finding occurred for the first time in female animal No. 72 on study day 27. For male animals, the finding was firstly observed in animal Nos. 35 and 37 on study day 33. The occurrence of this finding was assessed to be treatment-related and adverse. Salivation shortly after application was observed in all male and female animals given 1,000 mg/kg bw/day on several days of the study. From the temporary, short appearance immediately after dosing, it was concluded that this finding was induced by a bad taste of the test substance or local affection of the upper digestive tract. Nasal discharge was observed in male animal No. 38 on study day 25 and female animal No. 73 on study day 41. Respiration sounds were detected in female animal No. 73 on study day 41 and in female animal No. 80 on study day 86. The findings were considered to be related to treatment but assessed to be non-adverse as they did not occur in regular intervals but only spontaneously. Mass palpable through skin was observed in female animal No. 62 given 300 mg/kg bw/day from study day 91 onwards. Skin lesion in neck region was detected in male animal No. 3 in the controls between study days 21 to 41. A relation to treatment was excluded. Female animal No. 72 of the high dose group was found dead on study day 43. According to the results obtained during histopathological examinations, a gavage error occurred. Thus, a relation to the test substance was considered to be unlikely. No further animals died prematurely in the present study. No significantly changes of mean body weight values were found in treated male and female; however, mean body weight change values were significantly decreased in male animals given 1,000 mg/kg bw/day on study days 28, 49 to 70 and 91 with a maximum by -12.0% on study day 70. These changes were assessed as being related to treatment and adverse. Significant changes of mean body weight change values were neither found in male animals given 100 and 300 mg/kg bw/day nor in female animals of any treatment groups. No test substance-related, adverse changes with regard to food consumption were observed. No test substance-related, adverse changes with regard to water consumption were observed either. Regarding ophthalmology, no treatment-related findings were observed. All apparent findings were assessed as being incidental in nature since they occurred in control as well as in treated animals and did not show a dose-response relationship. The left pupil of female animal No. 55 given 100 mg/kg bw/day was not completely open after the administration with the mydriatic agent. Since the finding was recorded before treatment started, a relation to treatment was excluded. At the end of the administration period, in rats of both sexes given 1,000 mg/kg bw/day, absolute reticulocyte counts were significantly increased. Additionally, in males of the mentioned test group, hemoglobin and hematocrit values were significantly lower compared to controls whereas platelet counts were significantly increased. These alterations were regarded as treatment-related and adverse. Already in males given 300 mg/kg bw/day, absolute reticulocyte counts were significantly higher compared to controls. However, this was the only changed red blood cell parameter among these individuals and the mean was within the historical control range (males, absolute reticulocytes 108.5-170.1 giga/L). Therefore, this change was regarded as treatment-related, but non-adverse. In females given 100 mg/kg bw/day, mean corpuscular volume (MCV) was significantly higher compared to controls but the value was not dose-dependently changed. Therefore, this alteration was regarded as incidental and not treatment related. Regarding the differential blood cell counts, in rats of both sexes given the highest dose, absolute neutrophil cell counts were significantly increased. This was also true for the relative neutrophil counts in males of the mentioned test group. These alterations were regarded as treatment-related and adverse. Absolute eosinophil counts were increased in males given 300 and 1,000 mg/kg bw/day but they were decreased in females given 100 mg/kg bw/day and 1,000 mg/kg bw/day. Relative eosinophil counts were also significantly decreased in females given the high dose level. Although the values in the high dose group were beyond historical control ranges (absolute eosinophils, males 0.08-0.17 giga/L; females 0.06-0.16 giga/L; relative eosinophils, females 1.3-5.7%), the sex-related contrary regulation made it highly unlikely that these changes were treatment-related. Additionally, in females given 1,000 mg/kg bw/day, relative basophil cell counts were significantly decreased, but the mean was within the historical control range (females, relative basophils 0.1-0.8%). Absolute monocyte counts were significantly lower in females given 100 mg/kg bw/day but this alteration was not dose dependent. Therefore, all mentioned changes above were regarded as incidental and not treatment related. At the end of administration period in rats of both sexes given the highest dose, total protein, albumin, globulin and sodium values were significantly decreased whereas inorganic phosphate levels were significantly increased. Additionally, in males of the mentioned test group, urea and potassium levels were significantly higher compared to controls and in females given 1,000 mg/kg bw/day triglyceride values were significantly increased. These alterations were regarded as treatment-related and adverse.  At the end of the administration period in rats of both sexes given 1,000 mg/kg bw/day, higher incidences of triple-phosphate crystals were observed in the urine sediment. Without any histopathological correlate in the renal tract and without any other changed clinical pathology kidney parameter, this finding was regarded as treatment-related, but non-adverse. In males given 300 mg/kg bw/day, urine specific gravity was significantly decreased, whereas in males given 1,000 mg/kg bw/day, specific gravity was significantly increased. Because of this contrary regulation, this finding was regarded as incidental and not treatment related. During behavior testing, the functional observational battery revealed that grip-strength of hindlimbs was significantly decreased in male animals given 1,000 mg/kg bw/day by -13.1%. Taking the results obtained for clinical pathology parameters as well as the impaired body weight development into account, this deviation to the control could have been interpreted as a sign of weakness. Thus, the change was considered to be related to treatment and assessed to be adverse. For home cage observations, open field observations, and sensorimotor tests/reflexes, no test substance-related effects were observed. Regarding the overall motor activity as well as single intervals, no test substance-related deviations to the control animals were noted for male and female animals given 100 and 300 mg/kg bw/day. At single intervals No. 1 and No. 2, decreased values were measured for male and female animals given 1,000 mg/kg bw/day. In addition, the overall motor activity for male animals given the top dose was significantly decreased. The overall motor activity for female animals given 1,000 mg/kg bw/day was also lower compared to the control group, but not significantly. These changes were considered to be related to treatment and adverse. The decrease in terminal body weight of males given the high dose was regarded to be treatment related. The increased absolute and relative liver weight in females given 1,000 mg/kg bw/day was also regarded to be treatment-related, taking the changed clinical pathology parameters into account. The increase in kidney weight of males and females given the highest dose did not reveal a histopathologic correlate. Also, in clinical pathology, no adverse findings were observed. The weight increase was therefore regarded to be treatment-related but not adverse. All the other weight changes did either not show a dose response-relationship (heart, thyroid gland) and/or revealed no histopathologic correlate that could explain the weight changes (all). Histopathologically, all findings in the high dose males and females in forestomach and glandular stomach were signs of local irritation. The forestomach was more severely affected than the glandular stomach. These findings were regarded to be treatment related. At 300 mg/kg bw/day, two males and one female revealed erosion/ulcer in the glandular stomach. These findings were regarded to be incidental for the following reasons: in the three cases, the finding was only a small erosion, no other findings were observed in the stomach, especially no findings were seen in the forestomach which was the main target region in high dose animals. Therefore, it was regarded as an incidental finding, which also occurs in the glandular stomach of control rats. In the duodenum of male and female animals given 1,000 mg/kg bw/day, an increase in villous height and depth of crypts was observed and diagnosed as mucosal hypertrophy. It was regarded to be a reaction related to the findings observed in the fore- and glandular stomach and assessed to be treatment-related. Erythrocytes in the sinusoids of the mesenteric lymph nodes are most often transported via the lymph from hemorrhages in the draining area. In this case, it corresponded in high dose animals, with one exception, to animals having erosion/ulcer in fore- or glandular stomach or animals showing hemorrhage in the glandular stomach. The macroscopically observed discolorations correlated with the microscopic finding. It was therefore a consequence to the stomach findings and related to treatment. The minimal accumulations of erythrocytes in each one male of 100 and 300 mg/kg bw/day groups and two females of the 300 mg/kg bw/day group were regarded to be incidental. The increase of hematopoiesis in the spleen is seen as increased demand of erythrocytes and inflammatory cells due to the erosion/ulcer and inflammatory processes in the stomach. It was regarded to be secondary to the stomach findings and treatment related. All other findings occurred either individually or were biologically equally distributed over control and treatment groups. They were considered to be incidental or spontaneous in origin and without any relation to treatment. The NOAEL was 300 mg/kg bw/day for male and female rats based on the signs of systemic toxicity at 1,000 mg/kg bw/day. </t>
  </si>
  <si>
    <t>Unknown, 2019. Available from ECHA at https://echa.europa.eu/de/registration-dossier/-/registered-dossier/11509/7/6/2</t>
  </si>
  <si>
    <t>15721-78-5</t>
  </si>
  <si>
    <t>N,N-Bis(4-tert-octylphenyl)amine</t>
  </si>
  <si>
    <t>Bis(4-(2,4,4-trimethylpentan-2-yl)phenyl)amine; 4,4'-Bis(1,1,3,3-tetramethylbutyl)diphenylamine; 4-(2,4,4-trimethylpentan-2-yl)-N-[4-(2,4,4-trimethylpentan-2-yl)phenyl]aniline</t>
  </si>
  <si>
    <t>C28H43N</t>
  </si>
  <si>
    <t>CC(C)(C)CC(C)(C)C1=CC=C(NC2=CC=C(C=C2)C(C)(C)CC(C)(C)C)C=C1</t>
  </si>
  <si>
    <t>Wistar [Han™:RccHan™:WIST]</t>
  </si>
  <si>
    <t>0, 100, 300, or 1000 mg/kg bw/day daily. Purity (93.2%) adjusted dose levels are 0, 93.2, 280, or 932 mg/kg bw/day.</t>
  </si>
  <si>
    <t>Unknown, 2017. Available from ECHA at https://echa.europa.eu/mt/registration-dossier/-/registered-dossier/12279/7/6/2/?documentUUID=8350caf6-5574-4409-90cf-9c3e3bda2a31</t>
  </si>
  <si>
    <t>127-19-5</t>
  </si>
  <si>
    <t>N,N-Dimethylacetamide</t>
  </si>
  <si>
    <t>Dimethylacetamide; Acetamide, N,N-dimethyl-; DMAC</t>
  </si>
  <si>
    <t>CN(C)C(C)=O</t>
  </si>
  <si>
    <t xml:space="preserve">0, 100, 300, or 1000 mg/kg bw/day. The range of measured mean intake for males was 0, 64-129, 177-392, or 267-1172 mg/kg bw/day. For females, the mean intakes were 0, 62-122, 190-399, or 598-1227 mg/kg bw/day (ECHA). </t>
  </si>
  <si>
    <t xml:space="preserve">OECD SIDS: A slightly greater incidence of alopecia and mean body weight loss was noted in the 1000 mg/kg group. A slight reduction of mean body weights was noted for the 100 and 300 mg/kg males, with the 100 mg/kg effect becoming statistically at 61 weeks. The mean erythrocyte values for the 300 and 1000 mg/kg males were slightly elevated at 24 months while alkaline phosphatase levels were lower than control at all intervals. Liver weight parameters were elevated as compared to controls in all test groups; kidney weight parameters were increased for 1000 mg/kg in males and females when determined at six-months intervals, and for 1000 mg/kg males and females, as well as some 300 mg/kg animals, at final sacrifice. Adrenal weight parameters were noted to have increased in all dose level males at six-month interval only. Histopathological evaluations were conducted. No treatment-related lesions were noted at all dose levels and intervals except moderately severe hemosiderosis was observed in 1000 mg/kg females at final sacrifice. The affected animals showed no bone marrow hyperplasia, extramedullary hematopoiesis, or other histopathologic evidence of anemia. Based on the data presented, it is concluded that chronic toxicity was observed at high-dose level as evidenced by marked reduction of mean body weights and weight gains, consistent alterations of organ weight parameters in liver, kidneys, and adrenal glands, and increased incidence of spleen hemosiderosis through histopathologic evaluation. The NOAEL was considered to be 300 mg/kg. ECHA: There was a slightly increased incidence of alopecia at 1000 mg/kg bw/day in males and females and a slightly increased incidence in yellow staining of the ano-genital area in females of this dose. No other clinical signs were recorded. Mortality was unaffected. There was a significant decrease in body weight at 1000 mg/kg bw/day in males and females and at 300 mg/kg bw/day in males. No effect on food consumption was noted; water consumption had high variability likely due to palatability. At 100 mg/kg bw/day, the hemoglobin concentrations and erythrocyte counts were reduced in females after 6 months of exposure (no effects after 3, 12, 18, or 24 months). At 300 mg/kg bw/day, erythrocyte counts in males were increased at termination. At the highest dose level, blood clotting time was reduced in males. At 100 and 300 mg/kg bw/day, alkaline phosphatase activity was reduced in males after 6 and 18 months. At 1000 mg/kg bw/day, reduced alkaline phosphatase activity was noted in males at all intervals. Also at 1000 mg/kg bw/day, serum GPT was elevated in males and females after 6 months (no effects at other time points). Additionally, at &gt;=100 mg/kg bw/day, BUN was elevated in males at all intervals, and at 1000 mg/kg bw/day in females, there was reduced glucose only after 12 months. Hematology and clinical chemisty findings were considered to be questionable. No effect on urine was noted. Liver, kidney, adrenal, and testes weights were effected. At &gt;= 100 mg/kg bw/day, the relative and absolute liver weight was increased after 6, 12, and 24 months in males and females. At &gt;= 300 mg/kg bw/day, the relative and absolute kidney weight was increased in males and females after 12 months and in females after 6 months (no effects after 24 months, no effects in histopathology). At 1000 mg/kg bw/day, the relative and absolute kidney weight was increased in males after 6 months. At &gt;= 100 mg/kg bw/day, relative and absolute adrenal weight was increased in males after 6 months; there were no effects after 12 or 24 months (no histopathological effects). At 1000 mg/kg bw/day, testis weight was reduced (not statistically significant after 12 months but significant at termination). Histopathology was only done with high dose animals. Therefore at 1000 mg/kg bw/day, the following changes were recorded: hypertrophy/hyperplasia of the central lobular hepatocytes (minimal to moderate in severity), the incidence of liver cell vacuolisation and liver cell degeneration was increased in males and females (no data was given on statistical significance or toxicological relevance; no data about low and mid dose level available), pigmentation (brown) of liver cells and reticuloendothelial cells were noted in males and females which was not seen in controls, the incidence of small flaccid testis was increased as well as degeneration/atrophy of the germinal epithelium (minimal to marked in severity) in comparison to control, secondary to effects in testis atrophy of prostate was noted, hemosiderosis of the spleen was observed in females (but no anemia), and there was an increased incidence of lymphoid depletion/atrophy in males (questionable relevance). The NOAEL was considered to be 100 mg/kg bw/day in males and 300 mg/kg bw/day in females. NICNAS: The no observed adverse effect levels (NOAELs) were established as 100 and 300 mg/kg bw/day in male and female rats, respectively. These NOAELs were based on reduced body weight and liver cell degeneration at 300 and 1000 mg/kg bw/day in males and females, respectively. However, histopathological observations, where liver cell degeneration was observed, were only conducted for controls and at the highest dose (1000 mg/kg bw/day); therefore, the reported NOAELs may have overlooked histopathological effects at lower doses. Clinical signs of toxicity at the highest dose included hair loss (alopecia) in both sexes, and staining around the anus and genitalia in female rats. </t>
  </si>
  <si>
    <t>Du Pont Haskell Laboratory, 1980</t>
  </si>
  <si>
    <t>991-84-4</t>
  </si>
  <si>
    <t>Irganox 565</t>
  </si>
  <si>
    <t>4-((4,6-Bis(octylthio)-1,3,5-triazin-2-yl)amino)-2,6-di-tert-butylphenol; Irganox RA 565; 2,4-Bis(octylthio)-6-(4-hydroxy-3,5-di-tert-butylanilino)-1,3,5-triazine; 4-[[4,6-bis(octylsulfanyl)-1,3,5-triazin-2-yl]amino]-2,6-ditert-butylphenol</t>
  </si>
  <si>
    <t>C33H56N4OS2</t>
  </si>
  <si>
    <t>CCCCCCCCSC1=NC(SCCCCCCCC)=NC(NC2=CC(=C(O)C(=C2)C(C)(C)C)C(C)(C)C)=N1</t>
  </si>
  <si>
    <t xml:space="preserve">0, 5,000, 10,000, or 20,000 ppm, equal to actual intakes of 0, 311, 694.5, or 1,297.3 mg/kg bw/day, for 91 days followed by a four week recovery period for the control and high dose groups. </t>
  </si>
  <si>
    <t>No deaths occurred and no clinical symptoms were recorded. Body weight gains and food consumption were within normal limits and, in treated groups, comparable to controls. No important differences were seen between groups in respect of hematology, clinical chemistry and urine analysis parameters. Ophthalmic examination did not reveal any eye changes caused by treatment. Neither at autopsy nor on histopathological examination were any changes referable to the administration of the test item seen. Organ weights (both absolute and relative) were comparable in all groups. In the recovery group, no deaths and no clinical symptoms were recorded. Laboratory parameters were all within normal limits. Body weight gains and food consumption were within normal limits. The apparent fall in body weights of male animals in the control group during the recovery period was due to the fact that the five animals had a lower average starting weight than the remainder of that group. No treatment induced changes were seen at autopsy. Based on the lack of treatment-related, adverse effects, the NOAEL was set at 20,000 ppm, equal to an intake of 1,297.3 mg/kg bw/day, the highest concentration tested in this study.</t>
  </si>
  <si>
    <t>80584-91-4</t>
  </si>
  <si>
    <t>6,6',6''-(1,3,5-Triazine-2,4,6-triyltriazanediyl)trihexanoic acid</t>
  </si>
  <si>
    <t>Hexanoic acid, 6,6',6''-(1,3,5-triazine-2,4,6-triyltriimino)tris-; 2,4,6-Tri-(6-aminocaproic acid)-1,3,5-triazine; 6-[[4,6-bis(5-carboxypentylamino)-1,3,5-triazin-2-yl]amino]hexanoic acid</t>
  </si>
  <si>
    <t>C21H36N6O6</t>
  </si>
  <si>
    <t>C(CCC(=O)O)CCNC1=NC(=NC(=N1)NCCCCCC(=O)O)NCCCCCC(=O)O</t>
  </si>
  <si>
    <t>Sprague-Dawley [Crl: CD(SD) IGS BR]</t>
  </si>
  <si>
    <t>0, 10, 100, or 1,000 mg/kg bw/day daily for 13 weeks. Five animals per sex (control and high dose group) were also included in a 4 week post-exposure recovery period.</t>
  </si>
  <si>
    <t xml:space="preserve">There were no effects in body weight, food consumption, treatment related clinical signs, ophthalmoscopy, or any indication that the test article was neurotoxic. There were some changes in some hematology parameters in males dosed at 100 or 1,000 mg/kg bw/day. These changes were of a very slight magnitude, not dose related and not associated with any histopathological changes, and so were not considered treatment related. The increase in mean adrenal weight in the male 1,000 mg/kg bw/day dose group and decrease in mean thyroid weight in all female groups receiving the test substance were of a very slight magnitude, not dose related and not associated with any histopathological findings. These effects were therefore not considered to be due to administration of test material. The NOEL was considered to be 1,000 mg/kg bw/day in the absence of toxicologically significant, adverse effects at the dose levels tested.  </t>
  </si>
  <si>
    <t>2136-79-0</t>
  </si>
  <si>
    <t>Chlorthal</t>
  </si>
  <si>
    <t>Tetrachloroterephthalic acid; 1,4-Benzenedicarboxylic acid, 2,3,5,6-tetrachloro-; TPA; 2,3,5,6-tetrachloroterephthalic acid</t>
  </si>
  <si>
    <t>C8H2Cl4O4</t>
  </si>
  <si>
    <t>C1(=C(C(=C(C(=C1Cl)Cl)C(=O)O)Cl)Cl)C(=O)O</t>
  </si>
  <si>
    <t>0, 50, 500, 1,000, or 10,000 ppm, equal to 0, 2.5, 25, 50, or 500 mg/kg bw/day</t>
  </si>
  <si>
    <t xml:space="preserve">There were no significant changes in clinical observations, histopathology, hematology, and organ weights. Occasional soft stools were seen in controls and high dose animals. A non-significant decrease in thyroid to body weight ratio was observed at the highest dose tested. The NOAEL was considered to be 500 mg/kg bw/day; the LOAEL was not determined as there were no adverse effects reported at the top dose level. EPA: The NOAEL was considered to be 10,000 ppm, equal to 500 mg/kg bw/day, the highest dose tested. A LOAEL was not established. </t>
  </si>
  <si>
    <t>Goldenthal et al., 1977</t>
  </si>
  <si>
    <t>Goldenthal E, Wazeter F, Jessup D, et al. (1977) Ninety day toxicity study in rats. International Research and Developmental Corp., submitted by Diamon Shamrock Agricultural Chemicals, Cleveland, OH. DPR Vol # 185-0043, record # 91587. Available from OEHHA (2018) Chlorthal-dimethyl (DCPA) and its Degradates Monomethyl Tetrachloroterephthalic Acid (MTP) and Tetrachloroterephthalic Acid (TPA) in Groundwater at https://oehha.ca.gov/media/downloads/pesticides/report/dcpa083018.pdf Also available from EPA (2004). TPA (tetrachloroterephthalic acid) - metabolite of DCPA (Dacthal). Evaluation of Potential for Carcinogenicity at https://www.regulations.gov/document/EPA-HQ-OW-2007-0068-0108</t>
  </si>
  <si>
    <t>4948-15-6</t>
  </si>
  <si>
    <t>C.I. Pigment Red 149</t>
  </si>
  <si>
    <t>C40H26N2O4</t>
  </si>
  <si>
    <t>CC1=CC(=CC(=C1)N2C(=O)C3=C4C(=CC=C5C4=C(C=C3)C6=C7C5=CC=C8C7=C(C=C6)C(=O)N(C8=O)C9=CC(=CC(=C9)C)C)C2=O)C</t>
  </si>
  <si>
    <t>0, 1, or 5% in the diet, equal to actual intakes of 0, 255, or 1,285 mg/kg bw/day for males and 0, 190, or 982 mg/kg bw/day for females</t>
  </si>
  <si>
    <t xml:space="preserve">All the animals displayed normal behavior during the trial and no signs of a toxic effect were observed which would have been caused by the pigment. The pigment was excreted via the feces. There were isolated spontaneous deaths during the trial. One rat (animal no. 304) given 5% died after 33 trial days and a further rat (animal no. 337) after 73 trial days. One rat (animal no. 362) from the control group died after 23 trial days. The rats died of pneumonia. No connection between the substance administered and the deaths could be detected. The weight gains of the male and female rats given 1 and 5% were normal and corresponded to those of the control animals. The food consumption of the experimental animals was the same as that of the control rats. The hematological investigations showed no pathological findings even at the end of the trial. The urine investigations showed no pathological findings at the end of the trial. The male rats showed slight protein excretion at the end of the trial which is a physiological feature of adult male rats. The organ weight gains of the male and female rats  given 1 and 5% were normal and corresponded to those of the control animals. Macroscopic examination of the organs of rats that had received the pigment in their feed in a 90-day trial revealed no pathological organ damage. Inflammatory lung changes were detected at autopsy in experimental animals no. 304 and 337. Animal no. 322 displayed a liver change for which no reason could be found. The controls no. 360 and 362 also had inflammatory lung processes arid the liver of no. 400 was interspersed with yellowish spots the size of a pinhead. The striking feature of no. 413 was very marked liver lobule patterning. Similarly, histological examination of the organs of rats that had received the pigment in their feed in a 90-day trial revealed no pathological organ damage. The lymphocytic infiltrates frequently observed in the heart, liver, kidneys and intestine are a manifestation of quiescent infections. The perifollicular hyperplasia in the spleen should also be assessed as a non-specific defense reaction of this type. The histo-lymphocytic granulomas found in the liver may be a manifestation of a pre-existing infection, most probably salmonellosis. The lung changes found are characteristic of rat-specific pneumonia. In many of the animals there was impaired spermiogenesis in the form of varying degrees of desquamation of prespermatid cells. The striking frequency in the control group (11 cases) and in the group that received 5% test material (9 cases) and the only isolated occurrence in the group that was given 1% test item (2 cases) indicates that these changes are not attributable to the test substance. In addition, the changes in the brain in the form of meningoencephalitis occasionally observed developed in some cases with foci of glial proliferation independent of the study. These brain changes are diagnosed in rats more frequently than random findings, without causing clinical symptoms. The thyroid changes in the form of interfollicular solidification, associated with formation of follicles to varying degrees, occurred in both the control and the experimental animals. In summary, it can be stated that no obvious study-related changes were observed. The test item therefore caused no organ-damaging effects in rats in the dosages given and over the selected period of administration. Given the lack of systemic toxicity at the highest concentration in the diet, the NOAEL is considered to be 5%, equal to 1,285 mg/kg bw/day in males and 982 mg/kg bw/day in females. </t>
  </si>
  <si>
    <t>86-86-2</t>
  </si>
  <si>
    <t>1-Naphthaleneacetamide</t>
  </si>
  <si>
    <t>2-(1-Naphthyl)acetamide; 2-naphthalen-1-ylacetamide</t>
  </si>
  <si>
    <t>C12H11NO</t>
  </si>
  <si>
    <t>NC(=O)CC1=C2C=CC=CC2=CC=C1</t>
  </si>
  <si>
    <t>In the 300 mg/kg bw/day group, all livers contained accumulations of a hemosiderin-containing pigment in the reticuloendothelial cells and bilirubin in the intracanicular spaces. The spleens of 3/4 males and 2/4 females also contained hemosiderin and hematopoiesis was increased in the bone marrow in 3/4 animals of both sexes. Platelet counts and mean corpuscular volumes were increased in both sexes. Total bilirubin was increased in 1/4 males and 3/4 females, but the increases were significant only for females. Body weight were reduced in males only. Clinical signs of toxicity in both sexes were soft or liquid feces. No treatment related effects were oberved at 30 and 100 mg/kg bw/day. LOAEL: 300 mg/kg bw/day based on increased platelet count, decreased red cell paameters, and increased mean corposular volume which correlate with histopathological changes observed in the liver, spleen, and bone marrow in both sexes.</t>
  </si>
  <si>
    <t>Farrel, 1995</t>
  </si>
  <si>
    <t>Farrel, D. (1995). A 13-week subchronic oral (capsule) toxicity study of 1-Napthaleneacetamide (1-NAD) in the beagle dog. Bio-Research Laboratories Ltd., 87 Senneville Road, Senneville, Quebec, canada, H9X 3R3. Laboratory Project ID 86451. 340 pages. October 20, 1995. MRID 43895901. Unpublished. Available from EPA (2019). Napthalene Acetates: Draft Human Health Risk Assessment for Registration Review at https://www.regulations.gov/document/EPA-HQ-OPP-2014-0773-0026 and from EPA (2004). 1-Naphthyl Acetamide: Review of Toxicity Studies at https://www3.epa.gov/pesticides/chem_search/cleared_reviews/csr_PC-056001_29-Jan-04_a.pdf</t>
  </si>
  <si>
    <t>122628-50-6</t>
  </si>
  <si>
    <t>Methoxatin Disodium</t>
  </si>
  <si>
    <t>Disodium 2-carboxy-4,5-dioxo-4,5-dihydro-1H-pyrrolo[2,3-f]quinoline-7,9-dicarboxylate; Disodium 4,5-dihydro-4,5-dioxo-1H-pyrrolo(2,3-f)quinoline-2,7,9-tricarboxylate; Methoxatin disodium salt; Pyrroloquinoline quinone disodium salt; disodium;2-carboxy-4,5-dioxo-1H-pyrrolo[2,3-f]quinoline-7,9-dicarboxylate</t>
  </si>
  <si>
    <t>C14H4N2Na2O8</t>
  </si>
  <si>
    <t>[Na+].[Na+].OC(=O)C1=CC2=C(N1)C1=C(N=C(C=C1C([O-])=O)C([O-])=O)C(=O)C2=O</t>
  </si>
  <si>
    <t>1N,2N,3N,4Y,5aY,6N,7N,9N,10Y,11N,12N,13N,15N,16N,17Y,19N,20fY</t>
  </si>
  <si>
    <t>Wistar [IGS (Crl:Wi)]</t>
  </si>
  <si>
    <t>0, 100, 300, or 600 mg/kg bw/day</t>
  </si>
  <si>
    <t xml:space="preserve">No remarkable and abnormal clinical signs, indicative of systemic toxicity, nor deaths were observed with mnemoPQQ treatment up to a daily dose of 600 mg/kg bw. The onset of fecal discoloration was dose dependent, and it was seen approximately during only last 10 days at low dose, last 30 days for the mid dose, and last 40–50 days at the highest dose of 600 mg/kg bw/day. Moreover, it was completely reversible following cessation of the treatment after day 90, the discoloration lasted only until day 97 after which the appearance of feces was comparable to that of the concurrent control rats. This pattern suggests that it was probably due to exhaustion of the gut enzymes, including those released by the gut microflora, to metabolize the pigmented ingredients of the test item, over the period and increasingly higher dosage. In absence of any other correlations, this discoloration was considered to be a non-adverse effect. No ophthalmological abnormalities were observed in both male and female rats. Treatment of rats at and up to the dose of 600 mg/kg bw/day did not induce any remarkable and abnormal alterations in their qualitative and quantitative neurological parameters such as sensory reactivity, grip strength, and motor activity, as assessed in a functional observational battery during 10th and 11th weeks of treatment. Clinical chemistry evaluations, performed at termination of the 90-day treatment or the 28-day recovery period, revealed that the treatment of rats with mnemoPQQ at or up to the dose of 600 mg/kg bw/day did not induce any remarkable and adverse change. Furthermore, treatment of male and female rats with mnemoPQQ did not alter any of their urinalysis parameters when examined at the end of the treatment period. Treatment of rats with mnemoPQQ at or up to the dose of 600 mg/kg bw/day did not induce any remarkable and adverse changes with respect to their values of hemoglobin, hematocrit (PCV), total red blood cell (RBC) counts, erythrocyte indices (MCV, MCH, MCHC), total and differential WBC counts, reticulocyte counts, platelet counts and coagulation parameters (prothrombin time and activated partial thromboplastin time) and in the morphology of their blood cells. No effect was noted on thyroid functions either. During termination of the 90-day treatment or the 28-day recovery periods, oral administration of mnemoPQQ did not cause any adverse effects on their absolute and relative (% of bodyweight) weights of liver, kidneys, adrenals, testes/ovaries, epididymides, prostate/seminal vesicles with coagulating gland, uterus, brain, spleen, thymus, heart, pituitary gland, and thyroid gland. Any instances of organ weights differing significantly from those of the respective vehicle control group values were found to be incidental in nature. The necropsy examination of all rats conducted at termination of the study followed by microscopic examination of all tissues/organs of vehicle control rats and mnemoPQQ treated rats did not exhibit any incidence of remarkable gross pathologica land histopathological alterations, which are indicative of systemic toxicity. Reproductive and immune functions were also unaffected. The NOAEL was considered to be 600 mg/kg bw/day, the highest dose tested. </t>
  </si>
  <si>
    <t>Shiojima et al., 2022</t>
  </si>
  <si>
    <t xml:space="preserve">Shiojima, Y., Deshmukh, N., Moriyama, H., Soman, Y., Nalge, P., Randhe, M., ... &amp; Bagchi, D. (2022). Safety assessment of a novel, dietary pyrroloquinoline quinone disodium salt (mnemoPQQ®). Toxicology Mechanisms and Methods, 32(9), 662-677. </t>
  </si>
  <si>
    <t>134-62-3</t>
  </si>
  <si>
    <t>Diethyltoluamide</t>
  </si>
  <si>
    <t>DEET; N,N-Diethyl-3-methylbenzamide; N,N-Diethyl-m-toluamide</t>
  </si>
  <si>
    <t>C12H17NO</t>
  </si>
  <si>
    <t>CCN(CC)C(=O)C1=CC=CC(C)=C1</t>
  </si>
  <si>
    <t xml:space="preserve">Dietary concentrations were not listed. Average intakes were equal to 0, 10, 30, or 100 mg/kg bw/day in males and 0, 30, 100, or 400 mg/kg bw/day in females. </t>
  </si>
  <si>
    <t>No treatment-related clinical signs of toxicity were observed and there was no effect on survival, nor were there any treatment-related effects in the parameters of opthalmology, hematology, urinalysis, organ weights, or gross and microscopic pathology. Body weight and food consumption values for males were similar to the controls throughout the study. Statistical decreases in body weight and body weight gain were observed for females in the 400 mg/kg/day group throughout the study. This decrease in body weight exceeded 10% compared to controls at several measurement intervals during the second year of the study. Average food consumption was also decreased for females at the highest dose. There was slight, statistically significant increases in cholesterol values for females in the 400 mg/kg/day group at 6, 12, and 18-month evaluations. These increased cholesterol values were considered to be consistent with an effect due to treatment. There were no neoplastic or nonneoplastic lesions observed for male or female rats in this study that were attributable to the administration of the test material. The NOEL was considered to be 100 mg/kg bw/day by the author. EPA 1998: In the 400 mg/kg/day female rats, there were progressive and statistically significant decreases in body weights, a decrease in food consumption, and a statistically-significant increase (~25 to 50%) in cholesterol levels at various intervals. No compound-related increases in non-neoplastic or neoplastic lesions were seen.  No toxicity was seen in any dose groups of male rats. Based on the results of this study, the NOEL for the chronic toxicity of DEET in females is 100 mg/kg/day and the LEL is 400 mg/kg/day (based on decreased body weights and food consumption and increased cholesterol levels in female rats). The NOEL for the chronic toxicity of DEET in males is 100 mg/kg/day (i.e., the highest dose tested or HDT). EPA 2014: The NOAEL was listed as 30 mg/kg bw/day for females and 100 mg/kg bw/day for males. The LOAEL for females was 100 mg/kg bw/day based on decreased body weight and food consumption; and increased cholesterol levels. ATSDR: The Panel concluded a NOAEL of 100 mg/kg bw/day for females. The LOAEL was 400 mg/kg bw/day based on reduced terminal body weight and increased serum cholesterol. No effects were reported in males.</t>
  </si>
  <si>
    <t>Schoenig et al., 1999</t>
  </si>
  <si>
    <t>Schoenig, G. P., Osimitz, T. G., Gabriel, K. L., Hartnagel, R., Gill, M. W., &amp; Goldenthal, E. I. (1999). Evaluation of the chronic toxicity and oncogenicity of N, N-diethyl-m-toluamide (DEET). Toxicological sciences: an official journal of the Society of Toxicology, 47(1), 99-109. Also available from EPA (1998) Reregistration Eligibility Document (RED) DEET at https://archive.epa.gov/pesticides/reregistration/web/pdf/0002red.pdf and EPA (2014) DEET {N,N-diethyl-meta-toluamide). Revised Human Health Risk Assessment in Support of Registration Review at https://downloads.regulations.gov/EPA-HQ-OPP-2012-0162-0003/content.pdf and ATSDR (2017) Toxicological Profile for DEET (N,N-Diethyl-meta-toluamide at https://www.atsdr.cdc.gov/toxprofiles/tp185.pdf</t>
  </si>
  <si>
    <t>165252-70-0</t>
  </si>
  <si>
    <t>Dinotefuran</t>
  </si>
  <si>
    <t>(2E)-1-methyl-2-nitro-3-(tetrahydrofuran-3-ylmethyl)guanidine; (E)-dinotefuran; 1-methyl-2-nitro-3-(oxolan-3-ylmethyl)guanidine</t>
  </si>
  <si>
    <t>C7H14N4O3</t>
  </si>
  <si>
    <t>CNC(NCC1CCOC1)=N[N+]([O-])=O</t>
  </si>
  <si>
    <t>1N,2N,3f(v)Y(Class III),4N,6e(iii)Y(Class IV)</t>
  </si>
  <si>
    <t>Sprague-Dawley [Crl:CD (SD)BR VAF/Plus]</t>
  </si>
  <si>
    <t>0, 60, 200, 2000, or 20,000 ppm, equal to 0, 3, 10, 100, or 991 mg/kg bw/day for males and 0, 4, 13, 127, or 1332 mg/kg bw/day for females</t>
  </si>
  <si>
    <t xml:space="preserve">Survival of both sexes to 104 weeks was unaffected by treatment at all dose levels. Control male survival in week 104 was 47% compared with 25–38% in the intermediate-dose groups and 53% in the high-dose dinotefuran group. Control female survival after 104 weeks was 33% compared with 30–43% in the dinotefuran-treated groups. There were no treatment-related clinical signs of toxicity, including the incidences of palpable tissue masses. There were no treatment-related ophthalmological findings at any dose level at any of the examination intervals. The body weight gains of both sexes were reduced by treatment at 20,000 ppm from week 2, but the effect was more severe in the females, with overall (weeks 1–104) body weight gains reduced by 5.5% and 44.1% in males and females, respectively. Body weight gain was unaffected by treatment at lower dose levels. The mean weekly feed consumption of animals treated at 20,000 ppm was reduced by up to 10.0% during the first 77 weeks of treatment, but water intake was unaffected by treatment at all dose levels. Feed consumption was not affected by treatment at dose levels up to 2000 ppm. There were no treatment-related effects on hematology, serum clinical chemistry or urine analysis parameters at any dose level at any sampling interval. There were no treatment-related effects on the incidence of macroscopic findings at any necropsy interval. However, the mean number of uterine masses was higher than in the controls in the groups treated at 2000 and 20,000 ppm. There were 3, 1, 5 and 8 masses in the groups treated at 60, 200, 2000 and 20,000 ppm, respectively, compared with 2 masses in the control group. The masses were commonly endometrial stromal polyps, but the incidence of the lesion and other uterine neoplasms was not significantly different from the controls. There were no other notable differences in the incidence of macroscopic lesions between the treated and control groups. There were no treatment-related organ weight changes in either sex at any dose level after 26, 52, 78 and 104 weeks of treatment other than in females treated at 20,000 ppm, in which liver weight at week 79 was reduced as a consequence of growth retardation. There were no treatment-related effects on the nature and incidence of adverse nonneoplastic histopathological findings at any dose level. However, males treated at 20,000 ppm showed higher incidences of the renal changes pelvic mineralization, lymphohistiocytic infiltrate, tubular epithelial basophilia and thickening of the basement membrane. None of these renal changes was considered to be a treatment-related effect, as they either are common findings in rats or can be correlated with the lower incidence of chronic progressive nephropathy in males at 20,000 ppm. Similarly, the increased incidence of thymic lymphocyte depletion in males at 20,000 ppm was considered not to be a treatment-related effect, as these changes occur commonly in ageing rats. There were no treatment-related effects at any dose level on the nature and incidence of tumors. However, pooled data from all animals showed differences between the control and 20,000 ppm group in the incidence of four tumor types. The incidence of thyroid C-cell adenomas was significantly higher in males treated at 20,000 ppm (17%) than in the controls (8%) but was within the historical control range of 1.7–24%. As this neoplasm is a common finding in the rat and because the total number of C-cell neoplasms (adenomas plus carcinomas) was not significantly higher than in the controls, this finding was considered not biologically relevant. Benign testicular interstitial cell tumors occurred at an incidence of 5.6% in animals treated at 20 000 ppm compared with a control incidence of 2.0%. As the difference from the controls was not statistically significant and the incidence was within the historical control range of 1.3–6.7%, the higher incidence is considered not to be treatment related. Benign endometrial stromal polyps occurred at a higher incidence in the uterus of animals treated at 20,000 ppm than in the controls, but the incidence in the uterus alone was not statistically significant. The combined incidence of this lesion in uterus, cervix, and vagina at 20,000 ppm (7.0%) was significantly higher than the control incidence of 2.0% but remained within the historical control range of 1.0–14%. As endometrial stromal polyps are considered a common spontaneous neoplasm, the slightly increased incidence at 20,000 ppm was considered not to be treatment related. Also, the incidence of mammary gland carcinomas was higher at 20,000 ppm (22%) than in the controls (13%), but was considered not to be treatment related, as it was not statistically significant and remained within the historical control range of 10.0–26.7%. With the exception of significantly lower incidences of pituitary adenomas in both sexes and adrenal phaeochromocytomas in males, the incidences of all other tumors in the group treated at 20,000 ppm were not significantly different from the controls. The NOAEL for carcinogenicity was 20,000 ppm (equal to 991 mg/kg bw per day for males and 1332 mg/kg bw per day for females), the highest dose tested. The NOAEL for toxicity was 2000 ppm (equal to 100 mg/kg bw per day for males and 127 mg/kg bw per day for females), based on a reduction in body weight, body weight gain and feed consumption at 20,000 ppm. APVMA: In a two year combined toxicity/carcinogenicity study in rats there was no effect of treatment on survival. Female body weights and body weight gain were affected by treatment at the highest dose tested (20,000 ppm). Haematology, clinical chemistry, and urinalysis were unaffected by treatment. At interim sacrifices, absolute liver weights were significantly decreased in high dose females; however, this was not seen at terminal sacrifice. From the pooled data on all animals, there was evidence of increases in several neoplasms at the highest dose. These included benign endometrial stromal polyps and mammary carcinomas in females, and thyroid C-cell adenomas and testicular (benign) interstitial cell tumours in males. These differences, while statistically significantly increased over those of the respective controls, were within the historical control range for the performing laboratory, were considered to be relatively common neoplasms and were not considered to indicate an increased carcinogenic potential in rats from exposure to dinotefuran. EPA: The NOAEL was considered to be 2,000 ppm, equal to 99.7 mg/kg bw/day in males and 127.3 mg/kg bw/day in females. The LOAEL was 20,000 ppm, equal to 991 mg/kg bw/day in males and 1332 mg/kg bw/day in females, based on decreased body weights/gains in females and nephrotoxicity (lymphocytic infiltration, tubular basophilia, thickening of basement membrane, kidney pelvic mineralization and kidney pelvis ulceration) in males. </t>
  </si>
  <si>
    <t>Weiler, 2000</t>
  </si>
  <si>
    <t xml:space="preserve">Weiler MS (2000c). 104-week dietary combined chronic toxicity and carcinogenicity study with MTI-446 in rats. Unpublished report no. CHW 6648-131. Covance Laboratories Inc. Submitted to WHO by Mitsui Chemicals, Inc. Available from JMPR (2012) Tox Monograph for Dinotefuran at https://apps.who.int/pesticide-residues-jmpr-database/Document/54 Also available from APVMA (2015) Public Release Summary on the Evaluation of the new active Dinotefuran in the Product Starkle 200 SG Insecticide at https://apvma.gov.au/sites/default/files/publication/18426-18426-prs-dinotefuran.docx and EPA (2017) Dinotefuran: Human Health Draft Risk Assessment for Registration Review at https://www.regulations.gov/document/EPA-HQ-OPP-2011-0920-0620 </t>
  </si>
  <si>
    <t>150114-71-9</t>
  </si>
  <si>
    <t>Aminopyralid</t>
  </si>
  <si>
    <t>4-amino-3,6-dichloropicolinic acid; 4-amino-3,6-dichloropyridine-2-carboxylic acid; 2-Pyridinecarboxylic acid, 4-amino-3,6-dichloro-</t>
  </si>
  <si>
    <t>NC1=CC(Cl)=NC(C(O)=O)=C1Cl</t>
  </si>
  <si>
    <t>Beage</t>
  </si>
  <si>
    <t>0, 0.03, 0.30, or 3.0 % equal to 0, 10, 99, or 967 mg/kg bw/day fo males and 0, 9, 93, or 1038 mg/kg bw/day for females</t>
  </si>
  <si>
    <t xml:space="preserve">EPA (2014): NOAEL (mg/kg/day): M=99, F= 93. LOAEL (mg/kg/day): M=967, F=1038 based on thickening of stomach mucosa (females), and stomach histopathology in all animals (slight diffuse hyperplasia and hypertrophy of the mucosal epithelium, slight lymphoid hyperplasia of the gastric mucosa and very slight/slight chronic mucosal inflammation). JMPR: t=The lowest dose relative to body weight was attained in males of the group at 3.0%, in the other two treated groups this was in the females). All observed effects were restricted to the groups at the highest dose. At the end of the study, females had a 9% lower body weight. Both sexes showed statistically significant increased relative liver weights (males, 21.6%; and females, 10.6%) and in two males and two females centrilobular to midzonal hepatocyte hypertrophy was found. In two females the stomach mucosa was diffusely thickened and in all animals at the highest dose mucosal hyperplasia and hypertrophy, very slight or slight chronic inflammation and slight lymphoid hyperplasia were observed. The NOAEL was 0.3%, equal to 93.2 mg/kg bw per day, on the basis of histopathological changes in the gastric mucosa at the highest dose of 3.0%. </t>
  </si>
  <si>
    <t>Stebbins and Day, 2003</t>
  </si>
  <si>
    <t>Stebbins, K.E. &amp; Day, S.J. (2003b) Aminopyralid: one-year dietary toxicity study in beagle dogs. Unpublished report No. 021027 from Toxicology &amp; Environmental Research and Consulting, The Dow Chemical Company, Midland, MI, USA. Submitted to WHO by Dow AgroSciences LLC, Indianapolis, IN, USA. MRID 46235627. Available from EPA (2014) Aminopyralid. Human Health Assessment Seeping Document in Support of Registration Review at https://www.regulations.gov/document/EPA-HQ-OPP-2013-0749-0010 and JMPR (2007) Pesticide residues in food - 2007 (JMPR Evaluations 2007 Part II Toxicological) at https://www.inchem.org/documents/jmpr/jmpmono/v2007pr01.pdf and from EFSA (2013) Conclusion on the peer review of the pesticide risk assessment of the active substance aminopyralid at https://www.efsa.europa.eu/en/efsajournal/pub/3352 and from APVMA (2006) Evaluation of the new active Aminopyralid in the product Hotshot Herbicide at https://apvma.gov.au/sites/default/files/publication/13581-prs-aminopyralid.pdf</t>
  </si>
  <si>
    <t>119515-38-7</t>
  </si>
  <si>
    <t>Icaridin</t>
  </si>
  <si>
    <t>Picaridin; Bayrepel; sec-butyl 2-(2-hydroxyethyl)piperidine-1-carboxylate; butan-2-yl 2-(2-hydroxyethyl)piperidine-1-carboxylate</t>
  </si>
  <si>
    <t>C12H23NO3</t>
  </si>
  <si>
    <t>CCC(C)OC(=O)N1CCCCC1CCO</t>
  </si>
  <si>
    <t>1N,2N,3N,4N,6N,7N,9N,10Y,11N,13N,15N,16N,17N,18bY,28N,47N</t>
  </si>
  <si>
    <t xml:space="preserve">0, 100, 150, 300, or 1,000 mg/kg bw/day. Most daily intakes were not listed; however, for the rats given 300 or 1,000 mg/kg w/day, the intakes were listed as 301 mg/kg bw/day and 1033 mg/kg bw/day. </t>
  </si>
  <si>
    <t>Bodyweight and weight gain</t>
  </si>
  <si>
    <t xml:space="preserve">EPA 2013: The NOAEL was considered to be 301 mg/kg/day and the LOAEL was listed as 1033 mg/kg/day based on decreased body weight/weight gain in both sexes, and effects on the male kidneys including increased relative kidney weights and increased incidence of protein droplet degenerative nephropathy (possibly due to α2μ-globulin accumulation). EPA 2014: The NOAEL was considered to be 301 mg/kg bw/day. The LOAEL was 1033 mg/kg bw/day based on decreased body weight and kidney effects (increased relative kidney weights and increased incidence of protein droplet nephropathy in males). The kidney effects observed were attributable to alpha 2-u globulin
accumulation which is species specific (rat) and not appropriate for human risk assessment.  </t>
  </si>
  <si>
    <t>Unknown, n.d. MRID 45387902. Available from EPA (2013) KBR 3023 (Picaridin): Summary of the Hazard and Science Policy Council (HASPOC): Recommendations on the Need for Oral Developmental, Reproduction, and Cancer Studies and Inhalation and Immunotoxicity Studies at https://www.regulations.gov/document/EPA-HQ-OPP-2014-0341-0009 and EPA (2014) Picaridin: Preliminary Human Health Risk Assessment in Support of Registration Rievew at https://downloads.regulations.gov/EPA-HQ-OPP-2014-0341-0007/content.pdf</t>
  </si>
  <si>
    <t>26225-79-6</t>
  </si>
  <si>
    <t>Ethofumesate</t>
  </si>
  <si>
    <t>Tramat; Nortron; (2-ethoxy-3,3-dimethyl-2H-1-benzofuran-5-yl) methanesulfonate</t>
  </si>
  <si>
    <t>C13H18O5S</t>
  </si>
  <si>
    <t>CCOC1OC2=C(C=C(OS(C)(=O)=O)C=C2)C1(C)C</t>
  </si>
  <si>
    <t>1N,2N,3N,4N,6N,7N,9N,10Y.Ethanol: 1aY(Class I). Benzene substituted with alcohol and sidechain with aldehyde:1N,2N,3N,4N,6N,7N,9N,10N,23N,29Y,33N,34N,35aY,38N,39N,40N,41N,42N,43N,44N,45Y,46N,47N</t>
  </si>
  <si>
    <t>0, 2000, 7000 or 20,000 ppm, equal to 0, 97, 332, or 1003 mg/kg bw/day, respectively, for males and 0, 127, 469, or 1466 mg/kg bw/day for females, respectively, for up to 104 weeks. When adjusted for purity (97%), the mean intakes are equal to 0, 94.1, 322, or 973 mg/kg bw/day for males and 0, 123, 455, or 1422 mg/kg bw/day for females.</t>
  </si>
  <si>
    <t>Bodyweight and Liver</t>
  </si>
  <si>
    <t xml:space="preserve">Females at 7000 and 20,000 ppm, respectively, showed treatment related decreases in absolute body weights up to 10% and 19% less than controls during the first year of the study and up to 19% and 27% less during the second year. High-dose group females gained 30% less weight than controls over the entire study, and mid-dose group females gained only 7% less, because they gained 13% more weight than controls during the second year. Except for a few sporadic time points, body weights and body weight gain for low-dose group females were similar to those of controls. At 20,000 ppm (highest dose tested), absolute mean body weights of male rats were reduced by as much as 12% below controls during the first 80 weeks and by as much as 23% for the remainder of the study. Males at 7000 ppm weighed slightly, but significantly less (9%) than controls at the end of the study. Overall, high dose group males gained 30% less weight than the controls, whereas mid- and low-dose males gained 12% and 15% less, respectively. However, the decrease in body weight in low- and mid-dose males was observed only during the final weeks of the study and was not used to set a LOAEL for males. Total food consumption was not significantly affected in either male or female rats, consequently, overall food efficiency values were 24% and 27% less in high-dose male and female rats. Covariate liver weight was increased over controls by 26% in females at 20,000 ppm. Microscopic examination showed centrilobular hypertrophy in 5/50, 5/50, 11/50 (N.S.) and 21/50 (p&lt;0.01), males and 1/49, 0/50, 7/50 (p&lt;0.05) and 21/50 (p&lt;0.010), females in the control, low-, mid-, and high-dose groups, respectively (graded severe in 33% of high dose rats with the lesion). Periportal cellular alteration was observed in 15/50 high-dose group males only. At 20,000 ppm, increased tubular pigment deposition in the kidney was observed in 22/50 females and 9/49 controls, focal hypertrophy in the pancreas in 6/50 females and 0/50 controls, and retinal atrophy in the eyes of 14/49 females and 3/45 controls. No treatment-related effects were observed in males or females at any dose for mortality, clinical signs, eyes (ophthalmoscopic), hematology and urinalysis parameters. No toxicologically significant clinical chemistry changes were observed in male or female rats at any dose. Regarding carcinogenicity, the incidence of interstitial cell adenomas in the testes of males was 0/50, 5/50 (p&lt;0.05), 6/50 (p&lt;0.05) and 8/50 (p&lt;0.01) in the control, low-, mid- and high-dose groups, respectively. The incidence at all dose levels was within historical control incidence range and control incidence was below the range of in-house historical controls (range 4-20%, mean 11%; data from 15 studies, dates unspecified). Interstitial cell hyperplasia of the testes occurred in 1/50, 4/50, 2/50 and 6/50 (p=0.056) males, respectively; no clear dose response was observed. In females, slightly increased incidences of hepatocellular adenoma (0/49, 1/50, 1/50 and 3/50, control to high dose) and hepatocellular carcinoma (0/49, 1/50, 1/50 and 0/50, control to high dose) were observed. In-house historical control data were not provided for these tumors but Charles River data for female CD rats showed the hepatocellular adenoma incidence to be at the high normal border (0-5.5%) and carcinoma within historical control range. Therefore, under the conditions of this study, the evidence for carcinogenic activity of ethofumesate is equivocal. The LOAEL for ethofumesate is 7000 ppm, equal to 455 mg/kg bw/day in females, based on slightly decreased body weight gain in females, and 20,000 ppm, equal to 973 mg/kg bw/day for males, based on reduced body weight gain and liver lesions. The NOAEL is 2000 ppm, equal to 123 mg/kg bw/day for females, and 7000 ppm, equal to 322 mg/kg bw/day for males. </t>
  </si>
  <si>
    <t>Everett et al., 1991; Everett et al., 1992</t>
  </si>
  <si>
    <t xml:space="preserve">Everett, D.; Perry, C.; Martin, T. et al. (1991) T514 Ethofumesate: 104 Week Dietary Carcinogenicity Study in Rats: Lab Project Number: 7695: 437609: A89583. Unpublished study prepared by Inveresk Research International. 828 p. MRID 44093603. &amp; Everett, D.; Perry, C.; Martin, T. et al. (1992) T514, Addendum #1 Ethofumesate: 104 Week Dietary Carcinogenicity Study in Rats--Individual Body Weights(g): Males: Lab Project Number: 437609: A89584: IRI 437609. Unpublished study prepared by Inveresk Research International. 66 p. MRID 44093604. Available from EPA (2020) Ethofumesate: Draft Ecological Risk Assessment for Registration Review at https://www.regulations.gov/document/EPA-HQ-OPP-2015-0406-0019 (references only) and EPA (2006) Ethofumesate Human Health Risk Assessment for Proposed Uses on Onion, Bulb. PC Code: 110601, Petition No: 5E6914, DP Num: 316086. at https://www.regulations.gov/document/EPA-HQ-OPP-2005-0537-0004 </t>
  </si>
  <si>
    <t>932-64-9</t>
  </si>
  <si>
    <t>3H-1,2,4-Triazol-3-one, 1,2-dihydro-5-nitro-</t>
  </si>
  <si>
    <t>s-Triazol-3-ol, 5-nitro-; 3-Nitro-1,2,4-triazol-5-one; Nitrotriazolone; NTO</t>
  </si>
  <si>
    <t>C2H2N4O3</t>
  </si>
  <si>
    <t>C1(=O)NC(=NN1)[N+](=O)[O-]</t>
  </si>
  <si>
    <t xml:space="preserve">Sprague Dawley [Crl:CD(SD) CD)] </t>
  </si>
  <si>
    <t xml:space="preserve">Oral: drinking water </t>
  </si>
  <si>
    <t>Constant concentrations were 0, 36, 110, 360, 1100, and 3600 mg NTO/L. Calculated administered dose levels, averaged across the year, were 2, 6, 17, 53, and 166 mg/kg bw/day in males and 3, 9, 27, 80, and 263 mg/kg bw/day in females.</t>
  </si>
  <si>
    <t>Testes</t>
  </si>
  <si>
    <t xml:space="preserve">In male rats, water consumption and relative water consumption (mL/kg body weight) were only lower (22–27%) in the 3,600 mg/L group, relative to the controls, for the first seven weeks of the study. Mean water consumption over the year did not differ between NTO groups and the control for male rats. In females, mean water consumption over the year was reduced (12%) in the 3600 mg/L group compared to the controls due to reduced water consumption during weeks 1–5 and 35–49 of the study. During weeks 35–49, water consumption was also reduced (22–30%) in the 1,100 mg/L group. Survival did not differ among treatment groups for male or female rats or across both sexes. In females, axillary and inguinal masses along the mammary chain were noted in 34 females, with similar distribution among controls and NTO treated groups. Eight females were euthanized prior to scheduled termination due to the size and/or condition of axillary/inguinal masses. Two females (control and 1,100 mg/L NTO) were euthanized due to weight loss and moribund condition and were found to have an enlarged pituitary gland. Sixteen male rats were found dead or euthanized prior to scheduled termination, with similar distribution among groups. Except chromodacryorrhea in one animal, no clinical signs of toxicity were noted in the 11 male rats that were found dead prior to necropsy. Five male rats were euthanized prior to study termination; two (110 and 1,100 mg/L) due to extreme lethargy and hind limb weakness, one (110 mg/L) due to a ventral pharyngeal mass, one (control) due to unexplained weight loss, and one (3,600 mg/L) due to a shoulder laceration that failed to heal. These were considered background findings not related to treatment. Other clinical observations were limited to common background findings including, abrasions/scabs, barbering, alopecia, dirty hair coat, chromodacryorrhea, and swollen/lacerated plantar surface and were observed across dose groups. Body weight and body weight gain did not differ between NTO treated and control groups for either males or females. Food consumption and food efficiency ratios were unaffected by NTO treatment in both males and females. No NTO-related changes in absolute or relative organ weights were observed in either sex. The incidence of macroscopic findings including hepatic pallor, pituitary enlargement, masses associated with the mammary gland or concretions of mammary secretions (galactocele), reduced testis size (unilateral), and proliferative lesions on the plantar aspect of the metatarsals did not differ among dose groups. In the histological examination, treatment-related effects were limited to the testes. Testicular tubular atrophy was observed in 14% of control rats, 4–5% of rats in low NTO dose groups, and 48% of rats in the high NTO dose group. The incidence of testicular tubular atrophy was higher in the 3,600 mg/L dose group (48% of  rats) compared to the control group. The incidence in lower dose groups (4–5%) did not differ from the control group. In high dose animals that had spermatic tubular atrophy, there was complete loss of germ cells within approximately 5% or less of the individual tubules scattered throughout the cross section of the testis examined. This was accompanied by a reduction in sperm count and intratubular cellular debris in epididymides in the 3,600 mg/L group (11% of rats); however, the frequency of these lesions was not statistically different from control (0% of rats). Epididymides were not examined in lower dose groups. Spontaneous age-related changes occurring in all dose groups included adenoma of the pituitary gland, angiectasis of the adrenal cortex, multifocal hepatocellular necrosis, spongiosis hepatis, biliary hyperplasia, hyaline casts, and mammary gland fibroma/adenoma/fibroadenoma. Incidental findings included an adrenal gland pheochromocytoma, thyroid gland adenoma, leiomyosarcoma within the small intestine, esophageal skeletal muscle neoplasm (rhabdomyosarcoma), submucosal rectal lymphoma, histiocytic sarcoma in multiple organs/tissues including the liver, spleen, lymph nodes, thymus, and lung, cerebral astrocytoma, lymphoid neoplasm within the bone marrow, sarcoma within the lung, and a renal epithelial neoplasm. The incidence of neoplastic lesions was not treatment-related for either sex. Follicular cell area, colloid area, and the ratio of colloid to follicular cell area did not differ between the control and NTO treated groups for either males or females. There were no treatment-related effects on clinical chemistry or hematology in either sex at the interim or final sampling points. Several parameters (cholesterol: female final sampling, p = 0.026); basophil count (male interim sampling, p = 0.017), and platelet count (female interim sampling p = 0.003)) demonstrated significant changes; however, these changes did not appear to be toxicologically meaningful as they were small, limited to a single dose group, sampling point, and/or sex, and did not demonstrate a dose response. At both the interim and final sampling, females and males from the 3,600 mg/L group produced approximately 41–57% less urine than controls. Urine from the 3,600 mg/L group was darker and more concentrated than urine from the controls at both sampling points. Additionally, bilirubin was detected in greater amounts in the urine of males and females in the 3,600 mg/L NTO group at both sampling points. Urine volumes and specific gravity levels were, however, within historical background ranges for the species. Water intake, glucose, ketones, pH, urobilinogen, nitrites, and leukocytes did not differ between controls and NTO groups at either sampling point for males or females. Total sperm count and sperm count adjusted for cauda weight ranged from 114 to 130 million and 400 to 452 million/gram, respectively, across all groups and did not differ between controls and NTO treated groups. The proportion of motile and progressively motile sperm ranged from 26 to 33% and 1.8–2.1%, respectively, and did not differ between groups. BMD modeling was not conducted for effects in females and an unbounded NOAEL of 3,600 mg/L (266 mg/kg-day) was determined for chronic effects of NTO in female rats. In males, only effects on histopathology of the testis were considered to be treatment-related and adverse. To establish a point of departure, dose response modeling was conducted using EPA's Benchmark Dose Software (BMDS 3.1). Bayesian Model averaging was used, giving equal weight to all available dichotomous models. This resulted in a BMD of 1,604 mg/L (76 mg/kg-day) and a BMDL10 of 921 mg/L (44 mg/kg-day) for chronic effects of NTO in male rats. FDA: The NOAEL for males is considered to be 1,100 mg/L NTO, equal to 53 mg/kg bw/day. </t>
  </si>
  <si>
    <t>Lent et al., 2020</t>
  </si>
  <si>
    <t xml:space="preserve">Lent, E. M., Narizzano, A. M., Koistinen, K. A., &amp; Johnson, M. S. (2020). Chronic oral toxicity of 3-nitro-1, 2, 4-triazol-5-one (NTO) in rats. Regulatory Toxicology and Pharmacology, 112, 104609. </t>
  </si>
  <si>
    <t>69377-81-7</t>
  </si>
  <si>
    <t>Fluroxypyr</t>
  </si>
  <si>
    <t>4-Amino-3,5-dichloro-6-fluoro-2-pyridyloxyacetic acid; FF4014; 2-((4-Amino-3,5-dichloro-6-fluoropyridin-2-yl)oxy)acetic acid; 2-(4-amino-3,5-dichloro-6-fluoropyridin-2-yl)oxyacetic acid</t>
  </si>
  <si>
    <t>C7H5Cl2FN2O3</t>
  </si>
  <si>
    <t>C(C(=O)O)OC1=NC(=C(C(=C1Cl)N)Cl)F</t>
  </si>
  <si>
    <t xml:space="preserve">Dietary concentrations were not listed. Average dose levels were 0, 100, or 500, or 1,000 mg/kg bw/day. Males given 1,000 mg/kg bw/day were terminated early on day 118 due to excessive mortality. </t>
  </si>
  <si>
    <t xml:space="preserve">At the high-dose level, there was an increase in death of both sexes, and the males at this dose level were terminated on day 118 [6 deaths prior to day 112] following erratic body-weight gains, changes in clinical chemistry findings indicative of impaired renal function, and a thin appearance. The high-dose females had a 42% mortality rate, with 48% of the deaths attributed to renal failure. Body weight gain during the first 90-day interval was decreased [79% of control] in males at the high dose but comparable to control for females. Overall body weight gain of the high-dose females was decreased [69% of control] compared to the control. Food consumption was not adversely affected overall. There were no consistent findings in hematology, clinical chemistry, or urinalysis parameters monitored, although the changes noted on several occasions were consistent with kidney effects and/or nutritional condition of the rat. Kidney weight was increased at the 500 mg/kg/day dose level in males and at all three dose levels in females, although the increase at the low-dose level appears to be within that of the historical control. Gross and microscopic lesions characteristic of renal toxicity [decreased size, papillary necrosis, and roughened surface] were observed in the high-dose males sacrificed on day 118. At study termination, chronic progressive glomerulonephropathy [CPG] of a severe or very severe degree was slightly increased in males at 500 mg/kg/day when compared to the low-dose and control males and was slightly higher than the historical control. In females at study termination, increased severity of renal CPG was observed at the 500 and 1000 mg/kg/day dose levels, compared to the control and low dose groups. Other changes observed [decreased body fat, gastric erosion/ulcers of glandular mucosa] were considered secondary changes due to the nutritional state of the rat. Histologically, hyperplasia of the pelvic epithelium, papillary necrosis, and tubular nephrosis were observed at the 500 mg/kg/day in males and at 1000 mg/kg/day in females at study termination. There was no apparent increase in the incidence of kidney tumors in either sex. With the exception of an increased incidence of parafollicular cell adenomas [single only] in males at 500 mg/kg/day, at the doses tested, there was no apparent treatment-related increase in any tumor type in either sex. The LOEL is 500 mg/kg/day, based on increased kidney weight in both sexes, increased incidence of atrophy, adipose tissue [mesenteric tissues] in males and an increase in the severity of chronic progressive glomerulonephropathy in the kidney in both sexes. The NOEL is 100 mg/kg/day. Deaths occurred at 1,000 mg/kg/day in males within the first 90 days on test [2 by day 28 and 3 more by day 56]. </t>
  </si>
  <si>
    <t>Quast and McGuirk, 1995</t>
  </si>
  <si>
    <t xml:space="preserve">Quast, J.F. and McGuirk, R.J. (1995) Fluroxypyr: Two-Year Dietary Chronic Toxicity/Oncogenicity Study in Fischer 344 Rats. The Toxicology Research Laboratory, Health and Environmental Sciences, The Dow Chemical Company. Laboratory Project Study ID K-129976-008, dates of experimental work [February 21, 1992 -February 24, 1994]. MRID 44080322. Unpublished. Available from EPA (1997) Combined Chronic Toxicity/Carcinogenicity [feeding]- rat OPPTS 870.4300 at http://www3.epa.gov/pesticides/chem_search/cleared_reviews/csr_PC-128959_29-Sep-97_d.pdf </t>
  </si>
  <si>
    <t>637-07-0</t>
  </si>
  <si>
    <t>Clofibrate</t>
  </si>
  <si>
    <t>Ethyl 2-(4-chlorophenoxy)-2-methylpropanoate; Ethyl clofibrate; Clofibrato</t>
  </si>
  <si>
    <t>C12H15ClO3</t>
  </si>
  <si>
    <t>CCOC(=O)C(C)(C)OC1=CC=C(Cl)C=C1</t>
  </si>
  <si>
    <t>Marmoset [Callithrix jacchus]</t>
  </si>
  <si>
    <t xml:space="preserve">Intended dose levels were 0, 100, 150, 250, or 300 mg/kg bw/day. Actual doses were 0, 94, 157, 213, or 263 mg/kg bw/day. The study was terminated when, due to premature deaths, the number of surviving animals in the highest dose group fell to a level below which it was considered that no statistical assessment of any tumor incidence in the study would be possible. Termination was after just over 6.5 years (343 weeks). </t>
  </si>
  <si>
    <t>There were no significant differences between control and clofibrate treated animals by clinical observation, palpation, body weight, veterinary examination or necropsy findings. Causes of death in the study were due to a variety of factors and were not related to clofibrate treatment. Due to the small numbers of animals in the clofibrate groups, organ weights were combined for each group from the main study and the additional cohorts and compared with the combined weights of the two control groups. There was no effect on liver weights in any of the groups treated with clofibrate. A statistically significant increase in kidney weight was seen in the higher-dose groups (&gt;150 mg/kg/day). There were a total of eight tumors in the main study, and of these six were in the controls and two in the clofibrate groups; none of the tumors were hepatocellular in origin and only occurred in the liver as metastatic deposits of primary tumors at other sites. The tumors observed were of types which had been seen before in untreated breeding animals and were not considered unusual in any feature. There were no histopathological changes in the liver which could be attributed to clofibrate. Intense pigmentation, positive for iron, was present in the livers of all animals, both controls and all doses of clofibrate; this is a common finding in the marmoset but the etiology is not known. Limited EM examination did not show any important differences between the control and treated animals; there were few peroxisomes in any cell, some cells had none, and for this reason no quantitative assessment was undertaken. There were no histological changes in the kidneys to account for the increased weights observed at the higher doses. These results showed that, in this primate species, there is no evidence of peroxisome proliferation or a carcinogenic effect with clofibrate in the liver, or any other tissue, after long-term treatment at a range of doses known to produce significant peroxisomal proliferation and hepatocarcinogenesis in the rodent. Based on the significantly increased relative kidney weights at 157 mg/kg/day and greater, the NOAEL is considered to be 94 mg/kg bw/day. IARC: A substantial number of premature deaths occurred. The numbers of survivors at week 343 (sexes combined and controls combined) in each of the groups were 61, 14, 14, 9 and 8. Causes of death were unrelated to clofibrate treatment. Because of the premature deaths, the numbers were supplemented at weeks 30 and 143. An increase in kidney weight was observed in the higher dose groups, but there was no corresponding change in renal histopathology to account for this observation. No change in relative liver weight was observed and no histological change in any tissue was attributable to treatment. In particular, there was no evidence of changes in the levels of hepatic peroxisomes (by transmission electron microscopy) on three animals per sex in control and highest dose groups. Hepatic iron deposits of unknown etiology were observed in all marmosets. Gibson and Lake: There were no significant differences between control and clofibrate treated animals by clinical observation, palpation, body weight, veterinary examination, or post-mortem findings. Deaths were due to a variety of factors and were not related to clofibrate treatment. Due to the small numbers of animals in the clofibrate treatment groups, organ weights were combined for both sexes for each group. There was no effect on liver weight in any of the groups treated with clofibrate; a statistically significant increase in kidney weight was seen in higher dose groups. Regarding tumors, there were a total of eight identified, six in controls and two in clofibrate groups. None of the tumors were hepatocellular in origin and only occurred in the liver as metastatic deposits of primary tumors at other sites. The tumors observed were of types which had been seen before in untreated breeding animals and were not considered unusual in any way. There were no histopathological changes in the liver which could be attributed to clofibrate. Note: Clofibrate-induced peroxisome proliferation and cell proliferation have been demonstrated in feeding studies in rats conducted under bioassay conditions. Peroxisome proliferation has not been found in studies of human groups and systems using clofibrate. Taken together, these findings indicate that the increased incidence of liver tumors in rodents treated with clofibrate results from a mechanism that would not be operative in humans.</t>
  </si>
  <si>
    <t>Tucker and Orton, 1995</t>
  </si>
  <si>
    <t xml:space="preserve">Tucker, M.J. &amp; Orton, T.C. (1995) Comparative Toxicology of Hypolipidaemic Fibrates, London, Taylor &amp; Francis, pp. 1–22. Also available from IARC Working Group on the Evaluation of Carcinogenic Risks to Humans. Some Pharmaceutical Drugs. Lyon (FR): International Agency for Research on Cancer; 1996. (IARC Monographs on the Evaluation of Carcinogenic Risks to Humans, No. 66.) Clofibrate. Available from: https://www.ncbi.nlm.nih.gov/books/NBK423850/ and Gibson, G. G., &amp; Lake, B. G. (Eds.). (2013). Peroxisomes: biology and importance in toxicology and medicine. CRC Press. </t>
  </si>
  <si>
    <t>1777-82-8</t>
  </si>
  <si>
    <t>2,4-Dichlorobenzyl alcohol</t>
  </si>
  <si>
    <t>(2,4-Dichlorophenyl)methanol; Dybenal; 2,4-Dichlorobenzenemethanol</t>
  </si>
  <si>
    <t>C7H6Cl2O</t>
  </si>
  <si>
    <t>OCC1=C(Cl)C=C(Cl)C=C1</t>
  </si>
  <si>
    <t>0, 200, or 400 mg/kg bw/day</t>
  </si>
  <si>
    <t xml:space="preserve">Treated rats showed increased incidence of post-dose salivation and rales or uneven respiration. Treated females had slightly lower body weight gain and treated males had higher food consumption than the respective control groups. No treatment related effect was seen on hematology or ophthalmoscopy. Treated animals showed changes in blood biochemistry including increased serum ALP activity, decrease in gamma globulin, increased serum cholesterol and, only at week 7, increased serum urea and creatinine levels. Urinary pH was slightly decreased in treated males and mean urinary flow was slightly increased in rats given 400 mg/kg/day. Treated males had increased epithelial cell counts and cellular detritus in the urine sediment. Liver weights were increased in rats given 400 mg/kg/day; kidney weight was increased in male rats given 400 mg/kg/day. Macroscopic examination revealed treatment-related changes in the stomach, most marked in all males and 6/17 females given 400 mg/kg in form of wrinkled, rough or discolored appearance of the forestomach mucosa. Microscopic examination revealed distinctive swelling of the keratin layer of the forestomach epithelium in most rats treated with 2,4-dichlorobenzyl alcohol. Treatment-related changes in the forestomach and liver of some of the rats in the 400 mg/kg/day dose group included ulceration, erosion and necrosis (6/16), submucosal oedema (12/16), hyperplasia and hyperkeratosis. Rats from the 200 mg/kg/day dose group showed a generalized but minimal thickening of the forestomach epithelium. This was also seen in the high dose group and surprisingly in one animal of the control group. In the liver, centrilobular hepatocyte enlargement and centrilobular glycogen loss were recorded in rats given 400 mg/kg/day. The epithelial damage, hyperplasia and hyperkeratosis in the forestomach at 400 mg/kg/day were considered to be due to the irritant action of the test article, as were the increased incidence of minimal epithelial thickening in rats given 200 mg/kg/day and increased post-dose salivation and serum ALP activities in treated rats. ECHA: For local effects in the forestomach, a NOAEL was not established. The LOAEL was considered to be 200 mg/kg bw/day. For general systemic toxicity applicable to human risk assessment, the NOAEL was considered to be 400 mg/kg bw/day, the highest dose given, in the absence of toxicologically significant and relevant adverse effects. SCCNFP: Treated females had slightly lower body weight gain, treated males had higher food consumption than the respective control groups. No treatment related effect was seen on hematology or ophthalmoscopy. Treated animals showed changes in blood biochemistry including increased serum ALP activity, decrease in gamma globulin, increased serum cholesterol and, only at week 7, increased serum urea and creatinine levels. Urinary pH was slightly decreased in treated males and mean urinary flow was slightly increased in rats given 400 mg/kg/day. Treated males had increased epithelial cell counts and cellular detritus in the urine sediment. Liver weights were increased in rats given 400 mg/kg/day; kidney weight was increased in male rats given 400 mg/kg/day. Macroscopic examination revealed treatment-related changes in the stomach, most marked in all males and 6/17 females given 400 mg/kg in form of wrinkled, rough or discolored appearance of the forestomach mucosa. Microscopic examination revealed distinctive swelling of the keratin layer of the forestomach epithelium in most rats treated with 2,4-dichlorobenzyl alcohol. Treatment-related changes in the forestomach and liver of some of the rats in the 400 mg/kg/day dose group included ulceration, erosion and necrosis (6/16), submucosal oedema (12/16), hyperplasia and hyperkeratosis. Rats from the 200 mg/kg/day dose group showed a generalized but minimal thickening of the forestomach epithelium. This was also seen in the high dose group (400 mg/kg) and surprisingly in one animal of the control group. In the liver, centrilobular hepatocyte enlargement and centrilobular glycogen loss were recorded in rats given 400 mg/kg/day. The epithelial damage, hyperplasia and hyperkeratosis in the forestomach at 400 mg/kg/day were considered to be due to the irritant action of the test article, as were the increased incidence of minimal epithelial thickening in rats given 200 mg/kg/day and increased post-dose salivation and serum ALP activities in treated rats.” The pathogenesis of the forestomach lesions and their relevance for human safety have been further investigated in two more studies. In the first, 56 rats were given 400 mg/kg of 2,4-dichlorobenzyl alcohol in propylene glycol daily and killed at intervals over a 13-week period. In the second study, rats were given 2,4-dichlorobenzyl alcohol in propylene glycol daily at 25, 100 or 400 mg/kg/day or in 0.4 % aqueous cellulose solution for seven weeks. Some rats from the 400 mg/kg/day dose groups were subsequently maintained off-dose for another four to eight weeks. 2,4-dichlorobenzyl alcohol produced ulceration, hyperplasia and hyperkeratosis in the forestomach of rats given 400 mg/kg bw/day in form of an 8% solution in propylene glycol. Such changes are typical of the reactive response to an irritant. Formulations containing 2,4-dichlorobenzyl alcohol at similar concentrations are known to be irritant to the skin and mucous membranes of laboratory animals. When administered in an aqueous system, the reactive response  in the forestomach was less marked than with propylene glycol, so it appears that propylene glycol exacerbated these effects of 2,4-dichlorobenzyl alcohol. At 200 mg/kg bw/day in form of a 4% solution in propylene glycol, 2,4-dichlorobenzyl alcohol did not cause hyperplasia but, instead, elicited minimal thickening of the forestomach epithelium; this change was also present (albeit at a lower incidence) in rats given propylene glycol alone. Thus, when 2,4-dichlorobenzyl alcohol was administered in propylene glycol, 200 mg/kg was the NOEL for hyperplasia, and 100 mg/kg was the NOEL for forestomach epithelial thickening. A review and discussion of the study results and their relevance for human safety has been carried out. The NOAEL has been identified at a dose of 100 mg/kg/day. FDA: The NOAEL is considered to be 200 mg/kg bw/day based on adverse liver effects noted at the highest dose level. </t>
  </si>
  <si>
    <t>Watson, 1989</t>
  </si>
  <si>
    <t>3896-11-5</t>
  </si>
  <si>
    <t>Bumetrizole</t>
  </si>
  <si>
    <t>2-(tert-Butyl)-6-(5-chloro-2H-benzo[d][1,2,3]triazol-2-yl)-4-methylphenol; 2-(5-Chloro-2-benzotriazolyl)-6-tert-butyl-p-cresol; Tinuvin 326; 2-tert-butyl-6-(5-chlorobenzotriazol-2-yl)-4-methylphenol</t>
  </si>
  <si>
    <t>C17H18ClN3O</t>
  </si>
  <si>
    <t>CC1=CC(=C(O)C(=C1)N1N=C2C=CC(Cl)=CC2=N1)C(C)(C)C</t>
  </si>
  <si>
    <t>0, 1000, 3000, or 10,000 ppm, equal to 0, 37.7, 113.2, or 382.6 mg/kg bw/day in males and 0, 50.4, 147.7, or 501.9 mg/kg bw/day in females</t>
  </si>
  <si>
    <t xml:space="preserve"> A marginally lower rate of bodyweight gain was recorded during the first 52 weeks of the study among males receiving 10000 ppm; however, a lower food intake was recorded between weeks 6 and 78 for males receiving 10000 ppm, too. Food efficiency was unimpaired. Minimally lower values for the red cell parameters were consistently recorded at weeks 6, 12, 25 and 52 for animals receiving 10000 ppm. At week 25, lower values were also recorded in females receiving 3000 ppm. During week 77, a more marked reduction in red cell parameters was recorded in males receiving 10000 ppm. A marginally higher SAP value was recorded in week 12 for males receiving 10000 ppm and in week 102 for females of the same dose group. As this finding was not seen consistently in either males or females, it was considered to be of doubtful toxicological significance. Higher glucose values were recorded during week 52 in some rats receiving 10000 ppm. However, the investigation was extended to rats receiving 1000 or 3000ppm and no evidence of any dosage related findings were recorded. Therefore, the initial finding was considered of doubtful toxicological significance. During week 77, a marked reduction in albumin levels was recorded in all male rats receiving 10000 ppm. A further examination of serum protein levels was performed during week 85 of the study when all groups of treated males rats had similar serum protein values to those recorded for control males. No differences in serum protein values between controls and treated male rats were recorded in week 102 and the abnormal findings at week 77 were therefore considered to be of no toxicological significance. A slight but significant increase in relative liver weight was recorded in males receiving 1000 or 10000 ppm and in females receiving 3000 ppm. These changes were not dosage related and no significant increase in absolute liver weight was recorded. The NOAEL was considered to be 3000 ppm, equal to 113.2 mg/kg bw/day in males and 147.7 mg/kg bw/day in females. ECHA: It was concluded that the NOEL (systemic) in this study is 3000 ppm, equivalent to 113.2 mg/kg bw/day (male) and 147.7 mg/kg bw/day (female). </t>
  </si>
  <si>
    <t>Ciba-Geigy Ltd, 1978</t>
  </si>
  <si>
    <t>12389-75-2</t>
  </si>
  <si>
    <t>Ferrate(2-), [rel-[N(R)]-N-[2-[bis[(carboxy-.kappa.O)methyl]amino-.kappa.N]ethyl]-N-[2-[(S)-[(carboxy-.kappa.O)methyl](carboxymethyl)amino-.kappa.N]ethyl]glycinato(5-)-.kappa.N,.kappa.O]-, sodium hydrogen (1:1:1), (PB-7-13-12564)-</t>
  </si>
  <si>
    <t>sodium hydrogen [N,N-bis[2-[bis(carboxymethyl)amino]ethyl]glycinato(5-)]ferrate(2-); Sodium hydrogen ferric diethylenetriaminepentaacetate; sodium;2-[bis[2-[bis(carboxymethyl)amino]ethyl]amino]acetate;iron; Sodium hydrogen ferric diethylenetriaminepentacetate; Iron sodium DTPA</t>
  </si>
  <si>
    <t>C14H22FeN3NaO10</t>
  </si>
  <si>
    <t>[Na+].[Fe+3].OC(=O)CN(CCN(CCN(CC([O-])=O)CC([O-])=O)CC([O-])=O)CC([O-])=O</t>
  </si>
  <si>
    <t>1N,2N,3N,4Y,5aY,6N,7N,9N,10N,23Y,24N,25N,47N</t>
  </si>
  <si>
    <t xml:space="preserve">0, 150, 500, or 1500 mg/kg bw/day. Males were dosed for approximately 91 days, i.e. 10 weeks premating, and during mating. Females were dosed for approximately 111 days, i.e. 10 weeks pre-mating, 16 days mating, 3 weeks gestation, and 4 days of lactation. </t>
  </si>
  <si>
    <t xml:space="preserve">Soft faeces were observed in males and females of the high-dose groups in various weeks of the pre-mating period. This finding was most pronounced in the first week of the study. Soft feaces were also observed in some rats of the mid-dose group in the first week of the study only. The findings in the high-dose group occasionally reached the level of statistical significance. The repeated occurrence of soft faeces in the high-dose group was considered treatment-related. One female of the low-dose group (no. 33) was found dead on day 64 of the pre-mating period. In the fourth week of the study, one female of the mid-dose group (no. 57) showed a hunched body position, piloerection and was thin and weak. On Day 32 of the pre-mating period it was found dead. On Day 3 of the gestation period, a female of the high dose group (no. 85) was killed because it was thin and showed piloerection and abnormal respiration (rales, dyspnoea, decreased frequency). The death of females nos 33 and 85 is likely to have been caused by misdosing. The cause of death of female no. 57 of the mid-dose group could not be examined at necropsy because its organs were already autolytic. The mean body weight of males of the high-dose group was decreased when compared to the control group, reaching the level of statistical significance as from Day 35 of the study. In addition, the mean body weight change of males of the high-dose group was statistically significantly decreased at various time periods (Days 0-7, 28-49, 63-70). These observed effects on body weight were considered to be related to treatment. Food consumption was not affected by treatment. Prothrombin time was increased in males of the high-dose group, and haemoglobin concentration, mean corpuscular volume (MCV) and mean corpuscular haemoglobin (MCH) were statistically significantly increased in males of the high-dose group when compared to controls. Alkaline phosphatase activity (ALP) showed a dose-related and statistically significant decrease in males of the mid- and high-dose groups and in females of all treatment groups. In males of the high-dose group, alanine amino transferase activity (ALAT) was statistically significantly decreased when compared to controls. The chloride concentration in males of the high-dose group was statistically significantly decreased. The relative weights of the kidneys and liver of male and female animals of the high-dose group were statistically significantly increased. These findings were considered treatment related. The absolute weight of the epididymides was decreased in males of the mid- and high-dose group. The relative weight of this organ was decreased in males of the high-dose group but not in males of the mid-dose group. Therefore, only the decreased weight of the epididymides of males of the high dose group was considered to be related to treatment. The NOAEL for parental toxicity was considered to be 500 mg/kg bw/day. Regarding reproductive and developmental toxicity, no treatment-related effects were observed on pre-coital time, mating index, female fecundity index, male and female fertility indices, duration of gestation, number of animals that delivered liveborn pups, number of corpora lutea, number of implantation sites, pre-implantation loss or viability index. Decreased epididymal sperm motility, decreased weight of the cauda epididymides and decreased epididymal sperm reserve were observed in males of the high-dose group. No changes were observed in epididymal sperm morphology, or the weight of testicular parenchyma, the number of spermatozoa per gram testicular parenchyma or on the daily sperm production. Based on the findings in the male high dose animals, the NOAEL for fertility was considered to be 500 mg/kg bw/day. For offpsring, which did not show any toxicological effects of the test substance on development, the NOAEL for developmental toxicity is 1,500 mg/kg bw/day, the highest dose tested. </t>
  </si>
  <si>
    <t>AkzoNobel Functional Chemicals, LLC, 2011</t>
  </si>
  <si>
    <t xml:space="preserve"> Unknown, 2011. Available from ECHA at https://echa.europa.eu/mt/registration-dossier/-/registered-dossier/12457/7/6/2 and https://echa.europa.eu/mt/registration-dossier/-/registered-dossier/12457/7/9/2/?documentUUID=6a1d6957-9994-4765-924f-27f91d25ddab Also available from EPA (2011). AkzoNobel Functional Chemicals, LLC, TSCA 8(e) Notice at https://chemview.epa.gov/chemview/proxy?filename=8e%2F88110000224_12389752_4BB7E770B1A9F0308525798F00696716.pdf</t>
  </si>
  <si>
    <t>1001354-72-8</t>
  </si>
  <si>
    <t>4-Octanol, 3-amino-</t>
  </si>
  <si>
    <t>3-Aminooctan-4-ol; 3-amino-4-octanol</t>
  </si>
  <si>
    <t>C8H19NO</t>
  </si>
  <si>
    <t>CCCCC(O)C(N)CC</t>
  </si>
  <si>
    <t>1N,2N,3d(i)Y</t>
  </si>
  <si>
    <t>Sprgue-Dawley [Crl:CD(SD)] and Wistar [Crl:WI(Han)]</t>
  </si>
  <si>
    <t xml:space="preserve">Crl:CD(SD) rats were given dose levels of 0, 15, 60, or 150 mg/kg bw/day. Crl:WI(Han) rats were given dose levels of 0 or 150 mg/kg bw/day. </t>
  </si>
  <si>
    <t xml:space="preserve">There were no treatment-related effects in clinical signs, functional tests, body weights, feed consumption, ophthalmic, hematology, prothrombin time, or clinical chemistry parameters in Crl:CD(SD) rats of either sex. Male Crl:WI(Han) rats had treatment-related decreases in body weight, body weight gain, and feed consumption with treatment-related clinical observations including reflux of test material, noisy respiration, slow respiration, labored respiration (without mouth breathing), and/or blood coming from the nasal cavity in the 150 mg/kg/day. However, all of the above effects were attributed to the irritation caused by the test material and were not considered to be signs of systemic toxicity. There were no treatment-related epididymal sperm parameters (motility, counts, or morphology), gross or histopathologic observations and no toxicologically significant effects in urinalysis parameters or organ weight effects in the Crl:CD(SD) or Crl:WI(Han) rats. The no-observed-effect level (NOEL) for male reproductive effects in either strain was 150 mg/kg/day, the highest dose level tested. The no-observed-adverse-effect level (NOAEL) for Crl:CD(SD) rats of either sex was 150 mg/kg/day 3-amino-4-octanol. </t>
  </si>
  <si>
    <t>Unknown, 2009. Available from ECHA at https://echa.europa.eu/mt/registration-dossier/-/registered-dossier/10826/7/6/2</t>
  </si>
  <si>
    <t>500008-45-7</t>
  </si>
  <si>
    <t>Chlorantraniliprole</t>
  </si>
  <si>
    <t>Rynaxpyr; 5-bromo-N-[4-chloro-2-methyl-6-(methylcarbamoyl)phenyl]-2-(3-chloropyridin-2-yl)pyrazole-3-carboxamide</t>
  </si>
  <si>
    <t>C18H14BrCl2N5O2</t>
  </si>
  <si>
    <t>CC1=CC(=CC(=C1NC(=O)C2=CC(=NN2C3=C(C=CC=N3)Cl)Br)C(=O)NC)Cl</t>
  </si>
  <si>
    <t xml:space="preserve">Crl:CD-1(ICR)BR </t>
  </si>
  <si>
    <t>0, 20, 70, 200, 1200, or 700 ppm equal to 0, 2.60, 9.20, 26.1, 158, or 935 mg/kg bw/day in males and 0, 3.34, 11.6, 32.9, 196, or 1,155 mg/kg bw/day in females (corrected for purity)</t>
  </si>
  <si>
    <t xml:space="preserve">Absolute and relative liver weights showed a dose-related increase at 1,200 (6–11%) and 7,000 ppm (15–19%). Statistically significant increased hepatocellular hypertrophy was observed in males at 1,200 and 7,000 ppm. These effects are consistent with pharmacological enzyme induction and in isolation they are not considered to be adverse. In males at 7,000 ppm, an increased incidence (7.1%; historical control range, 0–1.9%) of eosinophilic foci of cellular alteration (slightly nodular, focal, cluster of enlarged “eosinophilic” hepatocytes within the hepatic parenchyma) was observed. No information on the chemical-specific mechanism of action was available to evaluate the relevance of liver foci to exposure of humans. However, since these eosinophilic foci may potentially be preneoplastic lesions and are likely to be test substance-related, they are considered to be an adverse effect. The incidence of bronchioloalveolar adenoma was slightly increased (not statistically significant) in males at 7,000 ppm; however, the combined incidence of bronchioloalveolar adenoma and carcinoma was similar in males at 7,000 ppm and in the controls. Although statistically significant increases of malignant lymphoma metastasis were observed in females at 7,000 ppm, the incidence of primary malignant lymphoma was not statistically significantly increased. No dose–response relationship was observed in the incidence of malignant lymphoma in mice at the intermediate dose, although it should be noted that hemolymphatic tissue was evaluated in only about half the mice at the intermediate dose. Historical data on the incidence of lymphoma were not provided. No increase in the incidence of lymphoma was observed in males at any dose. The Meeting concluded that there was no test substance-related increase in tumor incidence. The NOAEL was 1,200 ppm, equal to 158 mg/kg bw per day, on the basis of the presence of eosinophilic foci accompanied by hepatocellular hypertrophy and increased liver weight in males at 7,000 ppm. Bentley et al.: Increased liver weights were observed in males and females at ≥1,200 ppm, and increased hepatocellular hypertrophy was observed in males at ≥1,200 ppm. Both the liver weight increases and hepatocellular hypertrophy were consistent with enzyme induction and were interpreted to not be adverse. Chlorantraniliprole was not oncogenic in male or female mice. Eosinophilic foci of cellular alteration were observed in the livers of a few 7,000-ppm male mice at the termination of the study and were considered to be related to treatment. This change was interpreted in the study to be non-adverse due to its low incidence, the lack of an increase in  liver tumors, the absence of degenerative changes in the liver in the affected mice, and the lack of similar findings in female mice. The study concluded the NOAEL to be 7,000 ppm (equivalent to 935 mg/kg bw/day in males and 1,155 mg/kg bw/day in females) due to the absence of any adverse treatment- related effects. The participating regulatory agencies in the OECD global joint review of Chlorantraniliprole agreed the NOAEL in male mice should be established at 1,200 ppm, equal to 158 mg/kg bw/day, based on the presence of eosinophilic foci, considered a potentially preneoplastic change, accompanied by hepatocellular hypertrophy and increased liver weight at 7,000 ppm. APVMA: In mice, there were treatment-related effects in males at the highest dose tested, but not in females administered chlorantraniliprole up to and including a maximum dietary concentration of 7,000 ppm. Increased liver weights in males and females and small increases in the incidence of hepatocellular hypertrophy in males were observed at the two highest concentrations tested. The liver changes at the mid dose were consistent with the non-adverse induction of liver enzymes observed in short-term feeding studies with chlorantraniliprole. However, the slight increase in the incidence of eosinophilic foci (5/70) of cellular alteration in the livers of high dose male mice was considered treatment related and adverse. The NOEL in male mice is 158 mg/kg/day based on the slightly increased, minimal eosinophilic foci of cellular alteration accompanied by hepatocellular hypertrophy and increased liver weight in male mice. The NOEL for female mice was 1,155 mg/kg bw/day due to the lack of adverse treatment-related effects on any parameter at any dietary level of chlorantraniliprole evaluated. VKM: In the mouse study, an increase in eosinophilic foci in the liver accompanied by hepatocellular hypertrophy and increased liver weight was observed. This is effect is considered adverse. The NOAEL was 158 mg/kg bw/day. EFSA: Upon long term exposure, the NOAEL was 158 mg/kg bw per day in mice based on liver eosinophilic foci in males, accompanied by hepatocellular hypertrophy and increased liver weight. USDA: An 18-month oral toxicity study using mice reported a NOAEL of 158 mg/kg/day (male) and 1,155 mg/kg/day (female), and a low observed adverse effect level (LOAEL) of 935 mg/kg/day in male rats based on eosinophilic foci accompanied by hepatocellular hypertrophy and increased liver weight. EPA: The NOAEL was considered to be 1,200 ppm, equal to 150 mg/kg bw/day, in males. For females, the NOAEL was listed as 7,000 ppm, equal to 1,155 mg/kg bw/day, the highest dose tested. The LOAEL was 7,000 ppm, equal to 935 mg/kg bw/day, based on mild eosinophilic foci in 5/70 mice. At 1,200 ppm, both sexes showed increased absolute and relative liver weights and minimal to mild hepatocellular hypertrophy. </t>
  </si>
  <si>
    <t>Finlay, 2006</t>
  </si>
  <si>
    <t xml:space="preserve">Finlay, C. (2006d) DPX-E2Y45 technical: oncogenicity eighteen-month feeding study in mice. Unpublished report No. 14124, Revision No. 1, from DuPont Haskell Laboratory, Newark, Delaware, USA. Submitted to WHO by E.I. du Pont de Nemours and Company, Wilmington, Delaware, USA. Available from JMPR (2008) Pesticide residues in food 227 – Chlorantraniliprole at https://apps.who.int/pesticide-residues-jmpr-database/Document/99 Also available at Bentley, K. S., Fletcher, J. L., &amp; Woodward, M. D. (2010). Chlorantraniliprole: an insecticide of the anthranilic diamide class. In Hayes' Handbook of Pesticide Toxicology (pp. 2231-2242). Academic Press. and APVMA (2008) Public Release Summary on Evaluation of the new active chlorantraniliprole in the products Dupont Coragen Insecticide, Dupont Altacor Insecticide, and Durpont Acelepryn Insecticide at https://www.apvma.gov.au/sites/default/files/publication/13651-prs-chlorantraniliprole.pdf and VKM (2010) Risk assessment of the pesticide Coragen 20 SC with the active substance chlorantraniliprole Opinion of the Panel on pesticides, Norwegian Scientific Committee for Food Safety 29th of June, 2010 at https://vkm.no/download/18.a665c1015c865cc85be070f/1500469190826/58a916e5c9.pdf and Conclusion on the peer review of the pesticide risk assessment of the active substance chlorantraniliprole. EFSA Journal 2013;11(6):3143 at https://www.efsa.europa.eu/en/efsajournal/pub/3143 and  USDA (2019) Final Human Health and Ecological Risk Assessment for Chlorantraniliprole Rangeland Grasshopper and Mormon Cricket Suppression Applications at https://www.aphis.usda.gov/plant_health/ea/downloads/2019/chlorantraniliprole-hhera-final.pdf and EPA (2020) Chlorantraniliprole. Scoping Document and Draft Risk Assessments for Registration Review at https://downloads.regulations.gov/EPA-HQ-OPP-2020-0034-0002/content.pdf </t>
  </si>
  <si>
    <t>317815-83-1</t>
  </si>
  <si>
    <t>Thiencarbazone-methyl</t>
  </si>
  <si>
    <t>Methyl 4-[(3-methoxy-4-methyl-5-oxo-1,2,4-triazole-1-carbonyl)sulfamoyl]-5-methylthiophene-3-carboxylate</t>
  </si>
  <si>
    <t>C12H14N4O7S2</t>
  </si>
  <si>
    <t>CC1=C(C(=CS1)C(=O)OC)S(=O)(=O)NC(=O)N2C(=O)N(C(=N2)OC)C</t>
  </si>
  <si>
    <t>1N,2N,3N,4N,6N,7N,9N,10Y,11Y. Methanol: 28N(Class II). Acid fragment: 13N,15N,16N,17Y,19cY(Class IV)</t>
  </si>
  <si>
    <t xml:space="preserve">0, 1,000, 4,000, or 8,000/7,000/6,000 ppm, equal to 0, 29, 117, or 179 mg/kg bw/day in males and 0, 27, 127, or 200 mg/kg bw/day in females. The top dose level of 8,000 ppm was reduced to 7,000 ppm after three weeks due to the presence of urinary calculi. Findings persisted and the dose level in males was subsequently further reduced to 6,000 ppm after eight weeks and following a four-day ‘washout’ period (EPA NZ). </t>
  </si>
  <si>
    <t>Urinary</t>
  </si>
  <si>
    <t xml:space="preserve">The NOAEL was 4,000 ppm, equal to 117 mg/kg bw/day for males and 127 mg/kg bw/day for females. The LOAEL was 8,000/7,000/6,000 ppm, equal to 179 mg/kg bw/day for males and 200 mg/kg bw/day for females, based on urothelial effects. EPA NZ: No mortality was observed during the study. Fine sand-like yellow granular particles in the urine of 3/4 high-dose group males were observed and persisted throughout the study period. Body weight and food consumption was not affected by the treatment. No ocular abnormalities were observed. Blood analysis revealed no treatment-related changes in hematology and clinical chemistry. There was an increase (not statistically significant) of mean urinary protein in two males in high-dose group. The increased urinary protein was attributed due to the urinary bladder calculi present at necropsy along with micropathology changes. One control animal had increased urinary protein values. There was no difference in mean terminal body weights between the control and treated groups. However, variability in mean organ weights was seen in the high-dose group. These organ weight changes were minimal and not considered biologically significant. There were no findings in the histopathological evaluations. All of these mean changes were within historical control values from the same laboratory. Thus, the mean organ weight changes in both sexes were not treatment related. Calculi and abnormal consistency in the urinary bladder was observed in two males of the high dose group. In histopathology, treatment related lesions were observed in the urinary bladder of two males in high dose group. Both had calculi present in the urinary bladder. The microscopic lesion consisted of a slight to moderate transitional cell hyperplasia; a slight congestion, a slight hemorrhage, a slight inflammation, a minimal calculus; and/or moderate ulceration. The NOAEL in dogs when BYH 18636 was administered in the diet over 1 year was 4,000 ppm for males (equivalent to 117 mg/kg/day) and 7,000 ppm for females (equivalent to 200 mg/kg/day). The NOAEL for males is based on calculi observed in the urinary bladder associated with micropathology findings at tope dose levels of 8,000/7,000/6,000 ppm. </t>
  </si>
  <si>
    <t>Eigenberg, 2007</t>
  </si>
  <si>
    <t xml:space="preserve">Eigenberg, D. (2007) A Chronic Toxicity Feeding Study in the Beagle Dog with Technical Grade BYII 18636: Amended Report. Project Number: 201497/1, 05/C76/YO, M/284899/02/1. Unpublished study prepared by Bayer Corp. 1033 p. MRID 47040133. Available from EPA (2008). Pesticide Fact Sheet: Thiencarbazone-methyl at https://www3.epa.gov/pesticides/chem_search/reg_actions/registration/fs_PC-015804_30-Oct-08.pdf Also available from EPA New Zealand (2022) Science memo for application to import or manufacture Conviso One for release (APP204018) at https://www.epa.govt.nz/assets/FileAPI/hsno-ar/APP204018/APP204018_Science_memo_Open_book.pdf </t>
  </si>
  <si>
    <t>288-32-4</t>
  </si>
  <si>
    <t>Imidazole</t>
  </si>
  <si>
    <t>1H-Imidazole; Glyoxaline; Imidazol</t>
  </si>
  <si>
    <t>C3H4N2</t>
  </si>
  <si>
    <t>N1C=CN=C1</t>
  </si>
  <si>
    <t>Wistar [CrlGlxBrl Han:WI]</t>
  </si>
  <si>
    <t xml:space="preserve">0, 20, 60, or 180 mg/kg bw/day </t>
  </si>
  <si>
    <t xml:space="preserve">EPA (2003): Liver and kidney are target organs in subacute and subchronic rat studies at dose levels of 180 mg/kg body weight per day and above. Slight centrilobular liver cell hypertrophy and relative liver weight increase was noted. Diffuse α2u-microglobulin accumulation was noted in the proximal tubules of the renal cortex only in male rats but was considered to a species-specific effect. The NOAEL was approximately 60 mg/kg body weight per day. NICNAS (2017): At 180 mg/kg bw/day, increased liver and kidney weights as well as centrilobular hypertrophy of liver cells were noted. There were also decreases in chloride and serum globulin concentrations in both sexes, decreased protein and albumin values in females, and increased degenerative transitional epithelial cells at this dose level. A NOAEL of 60 mg/kg bw/day was determined based on the reported effects at the high dose. ECHA (2018): The liver and kidney (in males) were identified as target organs. At the top dose (180 mg/kg bw/day), relative liver weight in males (+7.5%) and females (+2.5%) was increased, which correlated with minimal to slight centrilobular liver cell hypertrophy in males (9/10) and females (2/10). The increase in absolute liver and kidney weights (+7/10 %, respectively) in females is considered to be secondary to the increase in bodyweight observed in these animals (+4.4 %) as no marked effects on relative weight were observed.  In top dose males, a significant increase in absolute and relative kidney weight was observed (+12/9 %, respectively). This was accompanied by an accumulation of alpha 2microglobulin in the epithelia and lumina of the proximal tubules of the male renal cortex. The alpha 2-microglobulin was detected by Mallory Heindenhain staining technique and the specificity for alpha 2-microglobulin was demonstrated by immunohistochemical staining. The accumulation of alpha 2-microglobulin is considered a rat-specific phenomenon and has no toxicological relevance for humans. Other effects observed at this dose level were minor changes in blood chemistry parameters (decreased serum globulin and chloride in males and total protein, globulin and chloride in females) and urinalysis (increase in the number of transitional epithelial cells detected in the urinary sediments). No effects were observed in male and female reproductive organs (no effect on weight of the ovaries, uterus, testes and epididymides or histopathology of the uterus, ovaries, oviducts, vagina, female mammary gland, left testes, left epididymis, prostate gland, seminal vesicles), nor were any changes observed in sperm parameters (sperm number in cauda epididymis and testis, motility and morphology) in males or in the estrus cycle in females. In addition, no substance-related effects were observed in the functional observational battery or motor activity measurements at any dose level. No toxicologically significant effects were noted at 20 and 60 mg/kg bw/day. At 180 mg/kg bw/day (the highest dose tested), the magnitude of the liver effects is not sufficient to be considered adverse and, therefore, a NOAEL of 180 mg/kg bw/day can be derived from this study. The effects in the kidney have been dismissed in establishing the NOAEL as these are not considered relevant to humans. FDA notes: However, on other pages, the NOAEL is listed as 60 mg/kg bw/day. ECHA also listed the NOAEL as 60 mg/kg bw/day on their website. </t>
  </si>
  <si>
    <t>BASF, 2002</t>
  </si>
  <si>
    <t xml:space="preserve">BASF, 2002. Available from ECHA (2018) Substance Evaluation Conclusion and Evaluation Report for Imidazole at https://echa.europa.eu/documents/10162/572435f5-76b7-6145-1672-565f884f8637 Also available from EPA (2003) Summary Conclusion of the SIAR for Imidazole at https://hpvchemicals.oecd.org/UI/handler.axd?id=7b9358c6-0f4f-40b2-9bd6-46a146ddff31 and NICNAS (2017) 1H-Imidazole: Human health tier II assessment at https://cdnservices.industrialchemicals.gov.au/statements/IMAP_10278%20-%20IMAP%20Assessment%20-%2027%20October%202017.pdf </t>
  </si>
  <si>
    <t>17766-26-6</t>
  </si>
  <si>
    <t>Trisodium 2,4,6-trithioxo-1,3,5-triazinane-1,3,5-triide</t>
  </si>
  <si>
    <t>1,3,5-Triazine-2,4,6(1H,3H,5H)-trithione, trisodium salt; Sodium trithiocyanurate; trisodium;1,3,5-triazine-2,4,6-trithiolate</t>
  </si>
  <si>
    <t>C3N3Na3S3</t>
  </si>
  <si>
    <t>C1(=NC(=NC(=N1)[S-])[S-])[S-].[Na+].[Na+].[Na+]</t>
  </si>
  <si>
    <t>1N,2N,3N,4Y,5aY,6N,7N,9N,10Y,11N,12N,13N,15N,16N,17Y(heteroaromatictautomer),19N,20a(ii)Y,21(28n(ii)Y)Y</t>
  </si>
  <si>
    <t xml:space="preserve">0, 50, 200, 500/400 mg/kg bw/day for 90 days, followed by a 31 day recovery period in control and high dose animals. Two decedent animals were reported in the high dose group on test days 33 and 60. As a consequence, the high dose was reduced from 500 to 400 mg/kg bw/day. </t>
  </si>
  <si>
    <t xml:space="preserve">None of the male and female rats repeatedly treated orally with 50 or 200 mg TMT/kg bw/day revealed any changes in behavior, external appearance, consistency of feces, external appearance, body posture, movement and coordination capabilities. In the high dose group (400/500 mg/kg bw/day), slight salivation was noted in all animals. Further clinical symptoms observed at the high dose are considered to be test item-related including piloerection, swelling of the left ear, necrosis of the ears, inflammation of the tail, necrosis of the tail tip, missing tail tip, inflammation of the scrotum, and reddened mucous membranes. Skin lesions and inflammation even persisted in the recovery period. Two decedent animals were reported in the high dose group on test days 33 and 60. As a consequence, the high dose was reduced from 500 to 400 mg/kg. The macroscopic inspection at necropsy revealed a reddish stained thymus, a pale pancreas, dark red stained lungs, and a hemorrhagic mucosa in the stomach for both prematurely deceased animals. The microscopic examination revealed a moderate congestion in the lungs that correlated to the macroscopic finding of dark red stained lungs, as well as slight pulmonary edema and presence of eosinophilic material in the bronchi/bronchioles. All findings reported might be visible also following gavage accidents. Hence, the cause of death remains unclear. No test item-related influence was observed on the body weight and the body weight gain of the male and female animals repeatedly treated orally with 50 or 200 mg/kg bw/day compared to the control animals throughout the treatment period; no test item-related differences were noted for the body weight at autopsy between the animals treated with the low or intermediate dose and the control animals. Similarly, no test item-related influence was noted for the body weight, body weight gain, and body weight at autopsy of the female high dosed animals during and at the end of the treatment period. The body weight of the low dosed and of the high dosed animals appeared to be slightly reduced by approximately 6% (not statistically significant) compared to the control group at the end of the treatment period. However, no noteworthy differences in body weight were noted for the animals of the intermediate dose group compared to the control group during the course of the study. As no dose-response-relationship was observed, the slight changes at the low and at the high dose are considered coincidental. The body weight of the male animals treated with 500/400 mg/kg bw/day was slightly reduced by up to 11.2% during the treatment period (statistically significant from test day 15 to test day 64). Accordingly, the body weight gain was reduced by approximately 16%, and the body weight at autopsy was approximately 10% lower compared to the control. No test item-related influence was observed on the food consumption of the male and female animals treated orally with 50, 200 or 500/400 mg/kg bw/day compared to the control animals throughout the treatment period and the recovery period. No test item-related influence was observed on the hematological or biochemical parameters for the male and female animals treated orally with 50, 200 or 500/400 mg/kg bw/day compared to the control animals at the end of the treatment period and at the end of the recovery period. There were statistically significant changes noted in form of an increase by 1% for the specific gravity and an increase by 7% for the pH value of the urine of the male main study animals at the end of the treatment period. It is deemed that these changes are related to the copper excretion into the urine; large portions of the pigments were found within the tubules. It remains unclear, for what reason in a number of animals (females from groups 2-4; males from group 4), a high erythrocyte count was observed; however, a treatment-relationship is likely. Minor differences in organ weight changes were not deemed to be attributable to treatment with the test item. The macroscopic inspection at necropsy did not reveal any test item-related changes in the organs and tissues of the animals treated orally with 50, 200 or 500/400 mg/kg bw/day after terminal sacrifice at the end of the treatment period and at the end of the recovery period except for necrotic skin lesions in high dose animals. Necrosis was observed in the ears of four animals per sex of the high dose group, respectively. Furthermore, there was necrosis of the tail or missing tip of tail in one male and three females of the high dose group. In addition, there were skin lesions consisting of tail base inflammation or scrotal inflammation in one high dose male, respectively. The histomorphological examination of a variety of organs and tissues was restricted to the control group and the high dose group treated with 500/400 mg/kg bw/day; however, the kidneys of the male and female animals of all dose groups were examined histologically. In animals of all treatment groups, including recovery, significant changes were observed in the kidneys. Yellow-brown pigment accumulation was observed in both in the proximal and distal tubules of the kidneys of these animals. The majority of the pigment was located at the apical part of the tubular epithelial and within the tubular lumen without affecting the integrity of the cells. Different special stains were applied. The pigment was negative for bile pigment (Hall’s stain) and iron (Perl’s stain). Staining by the PAS method for acid mucopolysacharides revealed a slight positivity that is deemed to be partly due to the dense accumulation of larger depositions but is considered partly also due to the adhesion or morphological relationship to acidic mucopolysacharides. In Schmorl’s stained sections, the pigment was strongly positive and stained dark blue green. Thus, although this staining is considered to be unspecific, the pigment was initially supposed to be lipofuscin. Lipofuscin is a fine yellow-brown pigment that forms granules composed of lipid-containing residues of lysosomal digestion. Hence, this pigment is stored in tertiary lysosomes. Tertiary lysosomes have limited dimensions and form round structures. They are located intracytoplasmically surrounding the nucleus at a random distribution. However, since the pigment was formed by polygonal structures forming clumps, the pigment morphology, but also the localization was atypical for lipofuscin. There was no specific morphological lesion in the kidneys that could be related to the pigment storage. In order to evaluate the nature of the pigment in kidneys, the samples were evaluated by scanning electron microscopy and energy dispersive X-ray (EDX) analysis. As a result, in test item treated animals, in all evaluated spots, copper (Cu) was detected at mean weight percentages of 3-4%. Since the test item is employed in the formation of metal complexes, the observed pigment deposition most probably represents a copper chelate complex. The complex formation with copper likely caused a copper deficiency that resulted in the described skin inflammatory lesions at the high dose group, which has to be considered adverse. Minor changes in the hematology and clinical chemistry parameters could be related to these inflammatory lesions. Based on the accumulation of a yellow-brown pigment in the proximal and distal tubules of the kidneys in all treated animals, which was identified as a copper chelate complex, a NOEL could not be established; the low dose of 50 mg/kg bw/day was considered to be a LOEL instead. As cell integrity of the cells was not affected, the effect was not regarded to be adverse. However, in combination with the presence of inflammations and/or necrosis in the ears, tails and scrotum of several animals at 500/400 mg/kg bw/day, which were likely caused by a copper deficiency, and the adverse nature of these findings, the NOAEL was established at 200 mg/kg bw/day. </t>
  </si>
  <si>
    <t>Unknown, 2016. Available from ECHA at https://echa.europa.eu/registration-dossier/-/registered-dossier/5269/7/6/2/?documentUUID=70515f38-2701-44d7-9dc0-d9fd4e7b1156</t>
  </si>
  <si>
    <t>110-97-4</t>
  </si>
  <si>
    <t>Diisopropanolamine</t>
  </si>
  <si>
    <t>Bis(2-hydroxypropyl)amine; 1,1'-Iminodipropan-2-ol; Bis(2-propanol)amine; 1-(2-hydroxypropylamino)propan-2-ol; DIPA</t>
  </si>
  <si>
    <t>C6H15NO2</t>
  </si>
  <si>
    <t>CC(O)CNCC(C)O</t>
  </si>
  <si>
    <t>Fr344/DuCrl</t>
  </si>
  <si>
    <t xml:space="preserve">0, 100, 500, or 1,000 mg/kg bw/day. Additional groups of 10 male and 10 female control and high dose groups of rats were given control water for at least an additional 28 days to evaluate the reversibility of potential effects induced during the 90-day dosing period. </t>
  </si>
  <si>
    <t>All rats given up to 1000 mg DIPA/kg/day via the drinking water survived the study period and only minor effects from treatment were found. Rats given 1000 mg/kg/day consistently drank slightly less water than controls, even though the pH of the dosing solutions were adjusted to match that of control water. Total water consumption by high dose males and females decreased 7.5% and 18% relative to controls, respectively. Rats given 1000 mg/kg/day also consumed slightly less feed than controls (2–3%) and consistently weighed slightly less than controls. High dose males and females gained 4–5% less body weight than controls after 13 weeks of dosing. Mean body weights, weight gains, water and feed consumption of males and females given 100 or 500 mg/kg/day were comparable to or greater than controls. Consistent with decreased water consumption, rats given 1000 mg/kg/day had increased urine specific gravity and the females had decreased urine volume, which were also considered secondary adaptive effects only. No effects attributable to DIPA ingestion were noted for the daily or weekly detailed clinical observations. Hematologic parameters and prothrombin times were unaffected by DIPA ingestion. No treatment-related changes in ophthalmic parameters were noted. There were minimal, but statistically identified, differences noted for cholesterol (increased), albumin (decreased) and phosphorus (decreased) for males given 1000 mg/kg/day. While possibly resulting from DIPA ingestion, changes were considered to be of little clinical significance. There were no effects upon clinical chemistry parameters for males given 100 or 500 mg/kg/day or for females at any dose level. At necropsy, the only finding related to DIPA ingestion was increased mean kidney weight. Absolute and relative kidney weights were increased for males and females receiving 500 or 1000 mg/kg/day and the absolute kidney weight also was increased for males given 100 mg/kg/day. Male kidney weights were increased to a greater extent than the females with the mean relative kidney weight of males receiving 1000 mg/kg/day (21% greater than controls) while the females from this dose level were 14% greater than controls. Despite the kidney weight increase, there were no gross or histopathologic effects related to treatment. Spontaneous changes consisting of minimal focal or multifocal renal tubular degeneration with regeneration were observed at similar incidences in treated and control rats. The endpoints affected by DIPA ingestion were examined in additional groups of control and high dose group rats following the 4-week recovery period. Water consumption of the treated rats remained below controls by approximately the same degree as at the end of the dosing period, but all other affected endpoints demonstrated reversibility. Absolute and relative kidney weights of rats previously given DIPA were still above controls, but the differences were about one-half of those immediately following 13 weeks dosing; mean relative kidney weights were increased 11% and 6.6% relative to controls for males and females, respectively. No treatment-related renal histopathological changes were observed. The NOAEL was considered to be 100 mg/kg bw/day for males and 500 mg/kg bw/day for females based on increased mean kidney weights. OECD SIDS: The 500 mg/kg/day dose level was considered the no-observed-adverse-effect level (NOAEL) for females, while 100 mg/kg/day was the NOAEL for males. ECHA: The 500 mg/kg bw/day dose level was considered the NOAEL for females, while 100 mg/kg bw/day was the NOAEL for males.</t>
  </si>
  <si>
    <t>Johnson et al., 2007</t>
  </si>
  <si>
    <t>27344-06-5</t>
  </si>
  <si>
    <t>Benzenesulfonic acid, 2,2'-(1,2-ethenediyl)bis[5-[[4-[(3-amino-3-oxopropyl)(2-hydroxyethyl)amino]-6-(phenylamino)-1,3,5-triazin-2-yl]amino]-, sodium salt (1:2)</t>
  </si>
  <si>
    <t>Disodium;5-[[4-[(3-amino-3-oxopropyl)-(2-hydroxyethyl)amino]-6-anilino-1,3,5-triazin-2-yl]amino]-2-[2-[4-[[4-[(3-amino-3-oxopropyl)-(2-hydroxyethyl)amino]-6-anilino-1,3,5-triazin-2-yl]amino]-2-sulfonatophenyl]ethenyl]benzenesulfonate</t>
  </si>
  <si>
    <t>C42H44N14Na2O10S2</t>
  </si>
  <si>
    <t>[Na+].[Na+].NC(=O)CCN(CCO)C1=NC(NC2=CC(=C(C=CC3=C(C=C(NC4=NC(NC5=CC=CC=C5)=NC(=N4)N(CCO)CCC(N)=O)C=C3)S([O-])(=O)=O)C=C2)S([O-])(=O)=O)=NC(NC2=CC=CC=C2)=N1</t>
  </si>
  <si>
    <t>0, 120, 350, or 750 mg/kg bw/day</t>
  </si>
  <si>
    <t>Nonr</t>
  </si>
  <si>
    <t xml:space="preserve">In the control group, one female died during the study. The exact cause of death was not determined; however, this death was not related with the test item treatment. No effects of the test item on the body weight, food consumption and water consumption were recorded during the study. Slight changes of these parameters were without toxicological importance. No influence of the test item on clinical status of treated animals and satellite treated animals was recorded and no findings were detected during the histopathological examination of liver, spleen, and kidneys of animals at the highest dose level and satellite treated animals. Hematological examination showed significantly prolonged APPT in females in all treated groups and at males at the highest dose level. In females, significantly shortened PT at the middle dose level and decreased value of fibrinogen at the lowest and middle dose levels were recorded. In satellite treated animals, changes of these hematological parameters were not recorded. All changed values of hematological parameters in satellite treated animals were not of biological or toxicological significance. Biometry of organs showed reversibly decreased relative and absolute weight of liver and spleen in all treated animals of both sexes (with dose dependence) and increased relative weight of kidneys in males in the highest dose level. These changes of organs weights were not recorded in satellite animals. All changed weights of organs in satellite treated animals had no biological or toxicological significance. Biochemical examination in treated animals of both sexes showed the following significant differences: decreased value of protein total and albumin in males (with dose dependence) and increased value of protein total and albumin in females at the lowest dose level and on the contrary at the highest dose level these values were decreased, decreased values of cholinesterase in all treated male groups and increased value of cholinesterase in females at the lowest dose level were detected, activity of hepatic enzyme were changed in males including irreversible decreased activity of ALP and delayed decreased activity of ALT and AST (the values of ALP, ALT and AST was in historical control limits), decreased value of creatinine in females was detected with dose dependence and in males decreased value of creatinine at the middle dose level was recorded, disbalance of concentration of calcium, sodium, potassium and chloride ions were recorded in males and females in all treated groups, and in females at the middle and highest dose levels, the concentration of chloride ions was out in historical control limits. All changes were reversible (except decreased activity of ALP in males and delayed decreased activity of ALT and AST in males); it was considered that all of these changes observed in animals probably had an adaptive character - the organism's response to the test item treatment. A longer recovery time would probably be required to completely eliminate the altered hepatic enzyme activity in males. All changed values of biochemical parameters in satellite treated animals had no biological or toxicological significance. Therefore, the NOAEL was established at 750 mg/kg bw/day for both sexes. </t>
  </si>
  <si>
    <t>Unknown, 2020. Available from ECHA at https://echa.europa.eu/mt/registration-dossier/-/registered-dossier/13806/7/6/2/?documentUUID=a3e3d0c9-5a63-4f07-90eb-d1ca200e6029</t>
  </si>
  <si>
    <t>163222-33-1</t>
  </si>
  <si>
    <t>Ezetimibe</t>
  </si>
  <si>
    <t>Zetia; Ezetrol; Ezedoc; (3R,4S)-1-(4-fluorophenyl)-3-[(3S)-3-(4-fluorophenyl)-3-hydroxypropyl]-4-(4-hydroxyphenyl)azetidin-2-one</t>
  </si>
  <si>
    <t>C24H21F2NO3</t>
  </si>
  <si>
    <t>C1=CC(=CC=C1C2C(C(=O)N2C3=CC=C(C=C3)F)CCC(C4=CC=C(C=C4)F)O)O</t>
  </si>
  <si>
    <t>1N,2N,3N,4N,6N,7aY,8N,11N,12N,13N,15N,16N,7N,18bY,28N,47N</t>
  </si>
  <si>
    <t xml:space="preserve">0, 30, 100, or 300 mg/kg bw/day. </t>
  </si>
  <si>
    <t xml:space="preserve">No mortality or clinical signs occurred as a result of treatment. No drug related effects were observed on body weights or food consumption. Ophthalmic examination was unremarkable. No drug related effect was observed on electrocardiograms. Hematology was unaffected. In all treated dogs, cholesterol was decreased by 15, 26 and 31 % at 30, 100 and 300 mg/kg/day on day 366 (also similar decreases of 15-29% were noted on day 79 and on day 163). No effects on urine analysis were observed. Mean absolute heart weights tended to be lower in males at low-mid doses (98.8, 86.7, 81.3, 90.2 g at 0, 30, 100, 300 mg/kg/day respectively, 214 male dogs in low &amp; mid dose groups had heart weighs below 81 g), but not so in females (65.1, 67.7, 68.7, 77.9 g respectively). No other drug related effects were observed. Gross pathology did not reveal drug related changes. Histopathology was only performed in control and high dosed animals. At a high dose of 300 mg/kg/day, toxicity was observed in the lymph nodes in males (minimal pigment accumulation in mandibular in ¾ vs ¼ controls, lymphoid mesenteric hyperplasia of minimal severity in ¼ vs 0/4 controls, erythrophagocytosis mesenteric minimal to mild in ¾ vs 0/4 controls) and females (minimal pigment accumulation in mandibular in 4/4 vs 2/4 controls, lymphoid mesenteric hyperplasia of minimal to mild severity in 2/4 vs 0/4 controls, minimal mandibular hemorrhage &amp; erythrophagocytosis in ¼ vs 0/4 controls, erythrophagocytosis mesenteric minimal to mild in¾ vs 214 controls). The NOEL dose of the drug in 1-year toxicity study in dogs was 100 mg/kg/day. </t>
  </si>
  <si>
    <t>Schering-Plough Research Institute, 2000</t>
  </si>
  <si>
    <t>Schering-Plough Research Institute, 2000. One Year Oral Toxicity Study of SCH-5823 in Dogs. Study No. 96455. Available from FDA (2002) NDA 21-445 Zetia Pharmacology Review Part Two at https://www.accessdata.fda.gov/drugsatfda_docs/nda/2002/21445_Zetia_pharmr_P2.pdf</t>
  </si>
  <si>
    <t>81777-89-1</t>
  </si>
  <si>
    <t>Clomazone</t>
  </si>
  <si>
    <t>Dimethazone; 2-(2-Chlorobenzyl)-4,4-dimethylisoxazolidin-3-one; Command; 2-[(2-chlorophenyl)methyl]-4,4-dimethyl-1,2-oxazolidin-3-one</t>
  </si>
  <si>
    <t>C12H14ClNO2</t>
  </si>
  <si>
    <t>CC1(CON(C1=O)CC2=CC=CC=C2Cl)C</t>
  </si>
  <si>
    <t xml:space="preserve">Concentrations were 0, 100, 1,000, 2,000, or 4,000 ppm in the diet throughout the entire experimental period up to weaning of the F2 litters. Mating trials of ‘b’ litters were initiated approximately 7 days following the completion of the ‘a’ litter. Only ‘b’ litters were selected after weaning to continue on test as the F1 generation animals. The pre-mating mean test compound intake was 0, 5.9-8.6, 57.6-85.8, 113-164, or 229-318 mg/kg bw/day for F0 males, 0, 7.3-9.9, 72.8-91.1, 131-188, or 158-372 mg/kg bw/day for F0 females, 0, 5.8-13.5, 58.1-131, 115-248, or 228-537 mg/kg bw/day for F1 males, and 0, 7.2-12.9, 69.2-120, 136-243, or 269-501 mg/kg bw/day for F1 females (EFSA). </t>
  </si>
  <si>
    <t xml:space="preserve">No treatment related mortality was observed. Statistically significant increased incidence of ante mortem observations as urine soaked and/or yellow/brown stained fur were found in high dose females of both generations. Parturition performance of females was not affected by treatment. Treatment with 100 and 1,000 ppm clomazone had no effect on body weight data. In the two high dose groups statistically significant reduced premating body weights, premating body weight gains, and total weight changes (only at 4,000 ppm in F0) were observed in F0 and F1 females. Reduced final body weights were observed in both generations’ females in the two high dose groups, but the reduction was not statistically significant. During lactation and gestation, the maternal body weight at the F0 and F1 generation were significantly reduced in the two high dose groups. High dose males of the F0 generation exhibited reduced food consumption during the first week of treatment when compared to the controls. No further differences to the controls relating to food consumption were observed in treated males. During the F0 generation, statistically significant reductions in food intake were observed in females treated with 2,000 or 4,000 ppm at week 1, 3, and 6 or 1 and 3, respectively. In the F1 generation, reduced food consumption was also noted in females treated with 2,000 or 4,000 ppm at week 1, 6, 8, and 9 or 6, 8, and 9, respectively. There were no significant differences between treatment groups and controls in the number and viability of pups delivered, stillborn and cannibalized pups at birth as well as pups surviving during the lactation periods in any of the generations. In F0 generation pups, some statistically significant incidences of reduced body weight were observed, but occurred inconsistent and with no relation to increasing doses and were never consistent during the whole lactation period. The observed changes were not considered related to dosing. In the F1 generation pups, statistically significant reductions in body weights when compared to the controls were observed for the 2,000 ppm F2a litter on lactation days 0, 4, 7 and for the 4,000 ppm F2a litter on lactation days 0, 7, 21 and for the 4,000 ppm F2b litter on lactation days 4, 7. In addition to this, the mean bodyweight obtained for F2b litter at 4,000 ppm were somewhat less than in controls, but never reached statistical significance. No treatment-related reductions in body weight were observed for the 100 and 1,000 ppm groups. No consistent aberrant developmental findings were noted among the treated progeny, which appeared to be treatment related. The anomalies found were few and occurred among treated groups at incidences similar to the controls. There were no significant changes in the calculated reproductive parameters when compared to controls in the F1 generation litters and F0 generation-F1a litter. However, the calculated fertility index for F1b litter was statistically reduced in the highest dose group (65.6%) in comparison to the control group (95.5%). Delivery and population data were unaffected by treatment. Necropsy examinations performed upon F0-generation parental animals and in selected F1b and F2b litters did not reveal any gross pathological changes related to treatment. The incidence of dilated/distended kidneys was increased among the 2,000 and 4,000 ppm F1 males sacrificed post F2b mating trials when compared to the control males (6/24 and 7/24 treated males respectively vs 1/23 in controls). However, histopathologic performed on all F1 parental animals revealed similar findings for control and treated animals; no other noteworthy findings upon necropsy of treated F1 parental animals were observed. Under the conditions of the study, clomazone is not a reproductive toxin. The NOAEL is set at 1,000 ppm for parental animals and 4,000 ppm for their offspring. This NOAEL is for adults is based on reduced maternal body weight, maternal body weight gain, and food consumption in parental rats in the two high dose groups. The effects seen on the body weight of F1/F2 pups occurred inconsistently and with no relation to increasing dose and were never consistent during the whole lactation period and are not considered related to dosing but rather a result of strain variance. The reduced fertility index was only seen in the F1 b litter and had no impact on population data. EPA: There was no compound related mortality. Parental body weight in males during pre-mating was comparable to controls whereas female body weight was statistically significantly lower [p&lt;0.05-p&lt;0.01] at 2,000 and 4,000 ppm as early as 2 and 5 weeks through to copulation [8 and 11 weeks later]. Premating body weight gain was also lower [p&lt;0.01] for females in both generations at 2,000 ppm and 4,000 ppm (26%; 26% and 11%; 13% respectively). Maternal body weight during periods of gestation (days 0-20) and lactation (days 0-21) were lower [p&lt;0.05-0.01] at 2,000 and 4,000 ppm for all generation and litters. Food consumption for treated males was generally comparable to controls during premating; however, food consumption for F0 and F1 females was generally lower at 2,000 and 4,000 ppm with several occasions of statistical significance (p&lt;0.05-p&lt;0.01). The only clinically significant observation was noted in the 4,000 ppm female groups of the F0 and F1 generations and consisted of urine soaked and/or yellow-brown stained fur. Reproductive performance was comparable for all generations when compared to controls with the exception of a statistically significant [p&lt;0.05] but apparently aberrant decreased fertility value for the F1b litter at 4,000 ppm. Pup survival and pup body weight values were comparable to control values for all litters during lactation with the exception of a statistically significant decrease in pup body weight values at 2,000 ppm and 4,000 ppm for the F2a and F2b litters. Statistically significant increases were noted for liver to body weight ratios in both males and females of the F0 generation at 4,000 ppm and in liver to brain weight ratios for males at 4,000 ppm. Statistically significant increases for liver to body weight ratios were also reported for F1 males and females in the 4,000 ppm groups and females in the 2,000 ppm group. However, absolute weights were not increased and histopathology was not remarkable indicating that increases may be attributable to a combination of enzyme induction and/or decreased body weight. There was also an increased incidence of dilated and distended pelvis of the kidney in the F1 males after the F2b mating in the 2,000 and 4,000 ppm groups when compared to the control group [1/23; 2/24; 1/23; 6/24; 7/24 equal to 4%; 8%; 4%; 25% and 29% control to high dose respectively]. These effects were not seen after F2a mating. This suggests that the effects occurred as adults but not in utero effect. Histopathology was conducted on the F0 and F1 parental animals from the control and the 4,000 ppm group as well as 10 male and 10 female F1b and F2b progeny from the control and the 4,000 ppm dose groups randomly chosen from those subjected to necropsy examination. Any progeny which exhibited grossly apparent developmental anomalies were subjected to gross pathologic study and tissues retained by the pathologist. Tissues and organs examined for histopathology included the ovaries (with corpus), prostate, seminal vesicles, testes (with epididymides), uteri, and vagina, and all other tissues and organs appearing abnormal. All kidneys from the F1 parental generation were also examined microscopically as a result of the incidence of hydro-nephritic kidneys noted grossly. Malformations reported were either those commonly occurring, not statistically significant and/or not dose responsive. Observations such as short, kinked and hair like tail, macrophthalmia and anophthalmia were reported as common observations. Limb abnormalities (i.e., 1 pup in the 1,000 ppm group and 1 in the 4,000 ppm group) and the absence of the anal opening (1 pup in the 4,000 ppm group) raised concerns of teratogenicity. The parental NOAEL is 1,000 ppm, equivalent to 50 mg/kg/day, and the parental LOAEL is 2,000 ppm, equivalent to 100 mg/kg/day, based on statistically significant decreases in premating body weight and body weight gain, statistically significant decreases in body weight during gestation and lactation, a statistically significant decrease in food consumption in females and hydro-nephritic kidneys in males. The developmental NOAEL is 1,000 ppm, equal to 50 mg/kg/day, and the developmental LOAEL is equal to 2,000 ppm (100 mg/kg/day) based on a decreased body weight in F2a and F2b litters. The reproductive NOAEL and LOAEL is ≥ 200 mg/kg/day [Mean intakes were estimated using a dose conversion factor]. </t>
  </si>
  <si>
    <t>Salamon, 1984</t>
  </si>
  <si>
    <t xml:space="preserve">Salamon, C.M. (1984) Two-generation reproduction study in albino rats with FMC 57020 technical. Unpublished. Available from EFSA (2006) Public consultation on the active substance clomazone at https://www.efsa.europa.eu/en/consultations/call/public-consultation-active-substance-clomazone (DAR 4 Vol 3 B6) Also available from EPA (2018) Clomazone: Human Health Risk Assessment for Proposed (1) New Uses on Cilantro, Dill, and Rapeseed Subgroup 20A; (2) Tolerance Revisions of Cucurbit Vegetable Group 9; (3) Tolerance Expansions of Representative Commodities to (i) Cottonseed Subgroup 20C, (ii) Stalk and Stem Vegetable Subgroup 22A, except Kohlrabi, (iii) Dry Bean, and (iv) Succulent Bean; and (4) Tolerance Conversions from Crop Subgroup 5A (Head and Stem Brassica) to Crop Group 5-16 (Brassica Head and Stem Vegetable), Chinese Broccoli and Kohlrabi. at https://www.regulations.gov/document/EPA-HQ-OPP-2017-0372-0008 </t>
  </si>
  <si>
    <t>78491-02-8</t>
  </si>
  <si>
    <t>Diazolidinyl urea</t>
  </si>
  <si>
    <t>Diazolidinylurea; 1-(1,3-Bis(hydroxymethyl)-2,5-dioxoimidazolidin-4-yl)-1,3-bis(hydroxymethyl)urea; Germall II</t>
  </si>
  <si>
    <t>C8H14N4O7</t>
  </si>
  <si>
    <t>C(NC(=O)N(CO)C1C(=O)N(C(=O)N1CO)CO)O</t>
  </si>
  <si>
    <t>0, 200, 500, or 1,000 mg/kg bw/day daily for 91-92 days</t>
  </si>
  <si>
    <t xml:space="preserve">Two males died at 1,000 mg/kg/day. Excessive salivation was seen at 500 and 1,000 mg/kg/day. Body weight and body weight gain was decreased in males dosed at 1,000 mg/kg/day. Food consumption was not affected. Regarding hematological findings, hemoglobin, hematocrit, and erythrocyte counts were significantly decreased and leucocyte counts were increased at 1,000 mg/kg/day in both sexes; erythrocytes were significantly decreased in males at 500 mg/kg/day. At 1,000 mg/kg/day, glucose, total protein, albumin and globulin were significantly decreased and albumin/globulin ratio increased. Total protein, globulin and albumin/globulin ration were reduced at 500 mg/kg (and glucose decreased in males). Urinalysis was unremarkable. Absolute and relative adrenal weights were increased significantly at 1,000 and at 500 (males only) mg/kg/day. In females, absolute and relative liver weights were increased significantly at 1,000 and 500 mg/kg/day and pituitary weights were decreased at 1,000 mg/kg/day. Gross pathology revealed stomach lesions (nodules, masses, swelling) at 1,000 mg/kg/day. Necrotizing gastritis of forestomach and/or glandular stomach were seen at 500 and 1,000 mg/kg/day with high severity recorded at 1,000 mg/kg/day. The NOEL was considered to be 200 mg/kg bw/day based on stomach lesions and associated clinical pathology parameters observed at 500 and 1,000 mg/kg bw/day. </t>
  </si>
  <si>
    <t>Unknown, 1995. Available from ECHA at https://chem.echa.europa.eu/100.071.732/dossier-view/30bb6b2b-6d36-451b-93ce-420368dfdb55/2991f4b7-19ff-30be-b4ee-5463c2844a5b_84a281d0-9abd-437a-a8b5-ae2ff366582f?searchText=78491-02-8</t>
  </si>
  <si>
    <t>122-88-3</t>
  </si>
  <si>
    <t>4-Chlorophenoxyacetic acid</t>
  </si>
  <si>
    <t>2-(4-Chlorophenoxy)acetic acid; (4-Chlorophenoxy)acetic acid; 4-CPA</t>
  </si>
  <si>
    <t>C8H7ClO3</t>
  </si>
  <si>
    <t>OC(=O)COC1=CC=C(Cl)C=C1</t>
  </si>
  <si>
    <t>1N,2N,3N,4N,6N,7aY&amp;7dY</t>
  </si>
  <si>
    <t>Crl:CD BR VAF/PLUS</t>
  </si>
  <si>
    <t xml:space="preserve">0, 100, 2000, or 8000 ppm, equal to 0, 6.6, 132.4, or 516.9 mg/kg bw/day in males and 0, 7.99, 153, or 625.9 mg/kg bw/day </t>
  </si>
  <si>
    <t>EPA (2014): The LOAEL of 8000 ppm was based on based on decreased body weights in males and females and lymphohistiocytic infiltration and individual hepatocyte necrosis in males and increased urine volume in females. EPA (2003): Male body weights were consistently nominally lower (-0.05% by week 7 to -1.8% by week 14) than control weights at 8000 ppm. Significantly lower body weights (p&lt;0.05) were seen in females (-9% by week 3 to -14% by week 14) at 8000 ppm. Body weight gain was significantly decreased in males and females dosed at 8000 ppm for the first week and for week 10 for males and week 5 for females. Since food efficiency was less than controls in males (-8%) and females (-8%) at 8000 ppm, the decrease in weight may have been due to toxicity rather than decreased food consumption. Alkaline phosphatase was slightly, but statistically elevated at 5 weeks (29%) and 14 weeks (57%) in females only. At 8000 ppm, glucose was statistically significantly lower by 16% in females. Urine volumes were increased in males (17% at week 5 and 2% at week 14) and significantly increased in females (233% at week 5 and 198% at week 14) at 8000 ppm. The specific gravity of urine from females was decreased significantly at week 5 (-2%) and week 14 (-2%) in the 8000-ppm group. At histological examination, an increased number of males showed liver lymphohistiocytic infiltration (1 in control and 5 at 8000 ppm) and individual hepatocyte necrosis (0 in control and 6 at 8000 ppm). The LOAEL is 8000 ppm (517 mg/kg/day for males and 626 mg/kg/day for females), based on body weight decrement in males and females and lymphohistiocytic infiltration and individual hepatocyte necrosis in males and increased urine volume in females. The NOAEL is 2000 ppm (132 mg/kg/day for males and 153 mg/kg/day for females).</t>
  </si>
  <si>
    <t>Henwood, 1993</t>
  </si>
  <si>
    <t>Henwood, SM (1993) 13-Week Dietary Toxicity Study with 4-Chlorophoxyacetic acid in Rats. Laboratory name Hazleton Wisconsin, Inc. Laboratory report HWI 6341-102. Unpublished. MRID 42902501. Available from EPA (2014) 4-Chlorophenoxyacetic Acid Human Health Risk Assessment in Support of Registration Review at https://downloads.regulations.gov/EPA-HQ-OPP-2014-0544-0004/content.pdf and from EPA (2003) Appendix A: Executive Summaries and Toxicological Profile of 4-CPA at https://www.regulations.gov/document/EPA-HQ-OPP-2003-0124-0005</t>
  </si>
  <si>
    <t>61260-55-7</t>
  </si>
  <si>
    <t>N,N'-Bis(2,2,6,6-tetramethylpiperidin-4-yl)hexane-1,6-diamine</t>
  </si>
  <si>
    <t>N,N'-Bis(2,2,6,6-tetramethyl-4-piperidinyl)-1,6-hexanediamine; HMBTAD; 1,6-Hexanediamine, N,N'-bis(2,2,6,6-tetramethyl-4-piperidinyl)-</t>
  </si>
  <si>
    <t>C24H50N4</t>
  </si>
  <si>
    <t>CC1(CC(CC(N1)(C)C)NCCCCCCNC2CC(NC(C2)(C)C)(C)C)C</t>
  </si>
  <si>
    <t>0, 44, 110, or 275 mg/kg bw/day for 90 days plus 6 additional test weeks for the animals scheduled for the recovery period</t>
  </si>
  <si>
    <t>At the mid dose level, one male and one female revealed a labored breathing on one or two test days in test week 10, 11 or 8, respectively. Further, piloerection was noted for the same female animal on the same test day of test week 8. At 275 mg/kg bw/day, reduced motility was noted in male and female animals, as well as labored breathing, piloerection, and salivation. During the recovery period, all changes noted for animals (275 mg/kg/bw/day) had subsided immediately at the beginning of the recovery period. At the highest dose, 3 of 15 male animals died prematurely during the day on test days 21, 26, 52. Additionally, 3 of 15 females died on test days 16 or 22. Four of these animals revealed a labored breathing starting one or two days before their premature deaths. All other animals survived. Reduced body weight in high dose males was observed from test week 1 onwards up to 13% compared to the control. Body weight gain was reduced accordingly. At the mid and high dose levels, reduced food consumption was noted in females from test week 1 onwards by up to 16 or 20% in test week 10 or in test weeks 2, 5, 6, 7, 8 and 11, respectively; however, changes observed for the females had subsided by the end of the 6-week recovery period. At the top dose level, leucocytes (WBC) were increased by +69% as well as neutrophilic granulocytes (abs.) +106%, lymphocytes (abs.) +90%, and large unstained cells (LUC) (abs.) +103% in females. During the recovery period, no test substance-related changes noted for the previously high dosed animals (male and female). At the high dose, clinical chemistry revealed slightly increased activity of alkaline phosphatase in the male animals (+31%) on test day 91 compared to controls. These changes subsided during the recovery period. Oral treatment with 44, 110, and 275 mg/kg bw/day caused ulcerous lesions in the stomach in several animals. The effect appeared to be dose-related but only in male animals. Further, an increased lobular pattern was noted in the liver of one male and one female treated with 110 mg/kg bw/day and in three animals treated with 275 mg/kg bw/day. Histomorphological examination revealed an ulcerative gastritis in the fore-stomach and purulent tracheitis in male and female rats treated with 110 or 275 mg/kg bw/day and a purulent laryngitis in the animals treated with 275 mg/kg bw/day. These local changes are considered due to the corrosive properties of the test item. No systemic histopathological changes were noted. At the end of the 6-week recovery the forestomach showed a mild recovery and the trachea and the larynx a complete reversibility of the lesions observed. Spermatogenic examination (staging) did not reveal any test substance-related influence. All changes observed were considered to be due to the local corrosive changes noted, causing behavioral, biochemical and hematological changes and in some cases mortality. The changes observed were not considered to be due to systemic toxicity of the test substance given by gavage but due to its corrosive properties. Under consideration of all changes noted and the corrosive properties of the test substance, the NOAEL for systemic changes was above 275 mg/kg bw/day; the NOAEL for local changes was 44 mg/kg bw/day.</t>
  </si>
  <si>
    <t>Unknown, 2008. Available from ECHA at https://echa.europa.eu/de/registration-dossier/-/registered-dossier/14381/7/6/2</t>
  </si>
  <si>
    <t>63469-23-8</t>
  </si>
  <si>
    <t>2-Propanol, 1,1'-[[3-(dimethylamino)propyl]imino]bis-</t>
  </si>
  <si>
    <t>1-[3-(dimethylamino)propyl-(2-hydroxypropyl)amino]propan-2-ol; 1,1'-((3-(Dimethylamino)propyl)imino)bis(2-propanol)</t>
  </si>
  <si>
    <t>C11H26N2O2</t>
  </si>
  <si>
    <t>CC(CN(CCCN(C)C)CC(C)O)O</t>
  </si>
  <si>
    <t>0, 75, 150, or 450 mg/kg bw/day</t>
  </si>
  <si>
    <t xml:space="preserve">At 450 mg/kg bw/day, transient clinical signs of slight salivation was observed soon after the dose administration in all animals from treatment Day 21. Nevertheless, the symptom subsided within a few minutes and the rats were found to be normal. There were no clinical signs or mortalities observed during the treatment at 75 and 150 mg/kg bw/day dose group in either sex. There were no mortalities observed. Treatment did not affect the mean body weights in all the tested doses in either sex during the treatment period. In males, the food consumption was significantly lower during Days 22-29, 29-36, 36-43, 50-57, 57-64, 71-79 and 79-85 and was observed at the mid dose. In females, significantly higher food consumption during Days 1-8 at the low dose, during Days 1-8 and 85-90 at the mid dose, during Days 79-85 at the high dose and significantly lower during Days 43-50 at the high dose was observed. These significant differences were not considered toxicologically relevant as the body weights were not altered by the treatment. Ophthalmological examination was carried out with an ophthalmoscope prior to start of treatment and at the end of the treatment period did not reveal any abnormalities in the eyes of the experimental rats. At 450 mg/kg bw/day, increases in the total leukocyte, neutrophil, lymphocyte and monocyte counts were observed in females and correlated with inflammation observed in lungs histologically. There were no test item-related changes in coagulation. At 450 mg/kg bw/day in females, increases in total cholesterol, HDL cholesterol, and triglycerides were correlated to the centrilobular vacuolation in the liver microscopically. Decreases in total protein, albumin in both sexes, and A/G ratio in females were observed without microscopic correlates. At 75 and 150 mg/kg bw/day, increases in total cholesterol and HDL cholesterol in females were considered as test item-related changes without microscopic correlates. No endocrine findings were observed. The administration of the test item did not show any test item-related changes in urinalysis parameters. Functional observational battery findings were non-treatment related. At 450 mg/kg bw/day, an increase in the weight of the liver was associated with vacuolation of centrilobular hepatocytes in both sexes. There were no test item-related gross pathological findings. Microscopic findings were observed in the liver (centrilobular vacuolation of hepatocytes), lungs (increased alveolar macrophages/chronic inflammation), spleen (vacuolated macrophage in red pulp) and mandibular lymph nodes (vacuolated macrophage) in males and/or females.  Considering the changes observed in hematology, clinical chemistry, organ weights and microscopic changes at 450 mg/kg bw/day, the NOAEL for systemic toxicity was considered to be 150 mg/kg bw/day. </t>
  </si>
  <si>
    <t>138261-41-3</t>
  </si>
  <si>
    <t>Imidacloprid</t>
  </si>
  <si>
    <t>Confidor; Premise 75; Gaucho; Provado; (NE)-N-[1-[(6-chloropyridin-3-yl)methyl]imidazolidin-2-ylidene]nitramide</t>
  </si>
  <si>
    <t>C9H10ClN5O2</t>
  </si>
  <si>
    <t>C1CN(C(=N[N+](=O)[O-])N1)CC2=CN=C(C=C2)Cl</t>
  </si>
  <si>
    <t>1N,2N,3N,4N,6e(iii)Y</t>
  </si>
  <si>
    <t>Bor WISW (SPF Cpb)</t>
  </si>
  <si>
    <t xml:space="preserve">0, 100, 300, or 900 ppm, equal to 0, 5.7, 16.9, or 51.3 mg/kg bw/day in males and 0, 7.6, 24.9, or 73.0 mg/kg bw/day in females. A supplementary study was conducted with the concentration of 0 or 1,800 ppm, equal to 102.6 mg/kg bw/day in males and 143.7 mg/kg bw/day in females. </t>
  </si>
  <si>
    <t xml:space="preserve">There were no treatment-related effects on mortality, clinical signs, food and water consumption, hematology, clinical chemistry, opthalmology, or gross pathology. Mean absolute body weight of both sexes were decreased throughout the study at the 1800 ppm dose level (males: up to 12%; females: up to 11% less than controls). At 900 ppm, body weights were decreased up to 5% in males and 8% in females, and cumulative body weight gains were decreased in females by 11.2% and 16.2% at 900 and 1,800 ppm, respectively, compared with that of controls. The significant decreases in absolute liver weights at 1,800 ppm are not considered adverse since the decreases in relative liver weights were small and no corroborating gross or histopathologic lesions were noted. The small statistically significant changes in absolute and relative weights of other organs in male and female rats at 12 or 24 months at 900 and 1,800 ppm were not accompanied by either gross or microscopic changes and are not considered adverse. In the interim sacrifice groups, increased incidence of microscopic thyroid lesion described as mineralized particles in the colloid of isolated follicles were noted in males at 900 and 1,800 ppm (10/10 males at both doses vs. 3/10 or 5/10 males in the two control groups). In the main study groups, the incidence of the same lesion was 12/50, 31/50, 44/50, and 46/50 at 100, 300, 900, and 1,800 ppm, respectively, in males compared with 2/50 and 12/50 for the two control groups. The incidence of mineralized particles in the thyroid colloid in females was 27/50 and 38/50 at 900 and 1,800 ppm, respectively, compared with 11/50 and 3/50 for controls. In addition, at 1800 ppm, colloid aggregation was decreased 100% in males at 12 months and decreased 51% in males and 68% in females at 24 months. At 1800 ppm in females, a 44% increase in retinal atrophy and a 65% increase in porphyrin accumulation in the Harderian glands were noted. The LOAEL was considered to be 300 ppm based on thyroid toxicity in males. The NOAEL was 100 ppm, equal to 5.7 mg/kg bw/day for males and 7.6 mg/kg bw/day for females. EPA 2017: The NOAEL was revised to be 900 ppm, equal to 51.3 mg/kg bw/day for males and 73.0 mg/kg bw/day for females, based upon decreased absolute body weights at 1,800 ppm. Upon reanalysis of the thyroid findings, it was determined that, while there was an increase in the incidence of mineralized particles in the thyroid, there was no treatment-related increase in severity. Therefore, while the findings were treatment-related, they were not considered to be adverse. JMPR: An increased incidence of mineralization was seen in the colloid of thyroid gland follicles in a long-term study in rats given a dietary concentration equal to 17 mg/kg bw per day, although the plasma concentrations of thyroid hormones remained unchanged. The NOAEL in this study was 5.7 mg/kg bw per day. EFSA: In the 24-month rat study, the thyroid was the main target organ based on histopathological observations. The increased incidence of mineralisation in the colloid of the thyroid gland follicles was considered adverse, reflecting an effect of imidacloprid resulting in premature biological ageing processes in this organ. Therefore, the agreed NOAEL was 5.7 mg/kg bw/day. ECHA: The NOAELs of 100 ppm, equal to 5.7 mg/kg bw/day, for males and a NOAEL of 300 ppm for females were based on increased incidence of colloid mineralisation at the next higher test concentrations of 300 ppm in males and 900 ppm in females, corresponding to 16.9 and 73 mg/kg bw/day, respectively. </t>
  </si>
  <si>
    <t>Eiben and Kaliner, 1989; Eiben, 1991</t>
  </si>
  <si>
    <t>Eiben, R. and G. Kaliner (1989) NTN 33893 (Imidacloprid): Chronic Toxicity and Carcinogenicity Studies on Wistar Rats (administration in feed over 24 months). Bayer AG, Department of Toxicology, West Germany. Laboratory study number 100652, July 14, 1989. MRID 42256331. Unpublished. and Eiben, R. (1991) NTN 33893 (Imidacloprid): Chronic toxicity and carcinogenicity studies on Wistar rats (administration in feed over 24 months), supplementaty MTD study for two-year study (T1025699). Bayer AG, Department of Toxicology, West Germany. Laboratory study number 101931, August 19, 1991. MRID 42256332. Unpublished. Available from EPA (2002) Memorandum Imidacloprid - report of the Hazard Identification Assessment Review Committee at https://www3.epa.gov/pesticides/chem_search/cleared_reviews/csr_PC-129099_31-Oct-02.pdf and EPA (2017) Imidacloprid: Revised NOAELs and LOAELs for Rat Combined Chronic Toxicity/Carcinogenicity, Prenatal Developmental Toxicity, and Developmental Neurotoxicity, and Dog Subchronic Oral Toxicity Studies at https://downloads.regulations.gov/EPA-HQ-OPP-2008-0844-1866/content.pdf Also available from  JMPR (2001) FAO Plant Production and Protection Paper, 167, 2001 - Pesticide residues in food - 2001. Report of the Joint Meeting of the FAO Panel of Experts on Pesticide Residues in Food and the Environment and the WHO Core Assessment Group at http://www.fao.org/fileadmin/templates/agphome/documents/Pests_Pesticides/JMPR/Reports_1991-2006/REPORT2001.pdf and EFSA (2008) Conclusion regarding the peer review of the pesticide risk assessment of the active substance imidacloprid at https://www.efsa.europa.eu/en/efsajournal/pub/rn-148 and ECHA at https://echa.europa.eu/mt/registration-dossier/-/registered-dossier/33173/7/6/2/?documentUUID=ff67f396-9f57-432c-a787-31c9a5c98c5d</t>
  </si>
  <si>
    <t>150824-47-8</t>
  </si>
  <si>
    <t>Nitenpyram</t>
  </si>
  <si>
    <t>Niterndipoine; (E)-Nitenpyram; (E)-1-N'-[(6-chloropyridin-3-yl)methyl]-1-N'-ethyl-1-N-methyl-2-nitroethene-1,1-diamine; CGA-246916</t>
  </si>
  <si>
    <t>C11H15ClN4O2</t>
  </si>
  <si>
    <t>CCN(CC1=CN=C(C=C1)Cl)/C(=C/[N+](=O)[O-])/NC</t>
  </si>
  <si>
    <t>1N,2N,3f(ii)Y(Class V) crosscheck 6e(iii)Y(Class IV)</t>
  </si>
  <si>
    <t xml:space="preserve">0 or 53.7 mg/kg bw/day. Other intakes were not listed. </t>
  </si>
  <si>
    <t xml:space="preserve">The major adverse effect of nitenpyram was the reduction of body weight gain. The lowest NOAEL obtained from all toxicity studies was 53.7 mg/kg bw/day in a two year combined chronic toxicity/carcinogenicity study in rats. </t>
  </si>
  <si>
    <t>FSCJ, 2016</t>
  </si>
  <si>
    <t>FSCJ (2016) Risk Assessment Report for Nitenpyram at https://www.fsc.go.jp/english/evaluationreports/agrichemicalsl_e1.data/kya20151013443_202.pdf</t>
  </si>
  <si>
    <t>29420-49-3</t>
  </si>
  <si>
    <t>Potassium perfluorobutanesulfonate</t>
  </si>
  <si>
    <t>Potassium nonafluoro-1-butanesulfonate; Potassium nonafluorobutanesulfonate; Potassium nonaflate; potassium;1,1,2,2,3,3,4,4,4-nonafluorobutane-1-sulfonate</t>
  </si>
  <si>
    <t>C4F9KO3S</t>
  </si>
  <si>
    <t>[K+].[O-]S(=O)(=O)C(F)(F)C(F)(F)C(F)(F)C(F)(F)F</t>
  </si>
  <si>
    <t>0, 60, 200, or 600 mg/kg bw/day for 90-93 consecutive days</t>
  </si>
  <si>
    <t xml:space="preserve">One male rat in the high dose group was found dead on study day 85. Clinical observations on day 84 included red perioral substance, urine-stained abdominal fur, decreased motor activity, cold to touch, ptosis, dehydration, brown substance around mouth, and ungroomed coat. This death was considered unrelated to administration of K+PFBS. This was a single incident, and the sudden onset of adverse clinical observations indicates a possible injury. All other male rats survived until scheduled sacrifice. In male rats in the 600 mg/kg bw/day dose group, the 9 incidences of a red perioral substance (slight to extreme in degree) occurring in 6 of 10 rats and the 27 incidences of urine-stained abdominal fur occurring in 3 of 10 rats were significantly different than control incidences. Chromorhinorrhea occurred in 2 of 10 and 3 of 10 rats in the 200 and 600 mg/kg bw/day dose groups, respectively. All other clinical observations were considered unrelated to the test substance, because the incidences were not dose dependent and/or the observations only occurred in one rat in a group. Ophthalmologic examination of the male rats at study termination revealed one male rat in the 200 mg/kg bw/day dose group with chromodacryorrhea of both eyes. All female rats survived to scheduled sacrifice. All clinical observations in the female rats were considered unrelated to K+PFBS, because either the observations were not dose-dependent, and/or the observation only occurred in one or two rats in a group. Body weights and body weight gains for both the male and female rats were similar in all four dose groups throughout the study period. In male rats, the absolute weights of the spleen and the ratios of the weight of the spleen to terminal body weight and brain weight were reduced or significantly reduced in the 60, 200 and 600 mg/kg bw/day dose groups when compared to control values. However, there was no trend in the reduction across the 10-fold increase in dose range (60–600 mg/kg/day), and reductions in spleen weights were not present among treated female rats when compared to controls. All other organ weights and organ weights to terminal body weights and brain weights for male rats were unaffected by doses of K+PFBS up to 600 mg/kg bw/day. In female rats, all organ weights and organ weights to terminal body weights and brain weights were unaffected in the female rats by dose of K+PFBS up to 600 mg/kg bw/day. There were no notable differences in feed consumption between K+PFBS-treated male and female rats and their respective control rats. There were no statistically significant or biologically important differences between K+PFBS-treated male and female rats and their respective control rats in any of the measured parameters. All necropsy observations for animals sacrificed at the end of the study were normal. The average value for chloride was significantly increased in male rats in the 600 mg/kg bw/day dose group. Average total protein and albumin values were significantly reduced in female rats in the 600 mg/kg bw/day group. In male rats in the 200 and 600 mg/kg bw/day groups, statistically significant reductions in average values for red blood cells (600 mg/kg bw/day only), hemoglobin concentration, and hematocrit were noted. The mean corpuscular hemoglobin concentration was significantly increased in the 60 mg/kg bw/day dose-group female rats and was not considered treatment related because it was not dose dependent. Microscopic changes were observed in the kidneys and stomach of the male and female rats of the 600 mg/kg bw/ dose group. In kidneys obtained from rats in the 600 mg/kg bw/day male and female dose groups, increased incidence of hyperplasia of the epithelial cells of the medullary and papillary tubules and ducts in the inner medullary regions was noted as compared to controls. These tubules had a dark tinctorial appearance with increased amounts of small interstitial cells with prominent dark nuclei. Other treatment-related changes included a lower incidence of focal papillary edema and a single incidence of papillary necrosis in both kidneys of one male rat in the 600 mg/kg bw/day dose group. In stomachs obtained from rats in the 600 mg/kg bw/day male and female dose groups, increased incidence of necrosis of individual squamous epithelial cells in the limiting ridge of the forestomach was noted as compared to controls. This change was characterized by individual squamous epithelial cells with dark pyknotic nuclei surrounded by a clear cytoplasmic halo. This change was seen at a very low incidence in the rats of the other dose groups, including a control female rat, but the increased incidence of this change, along with minimal- or mild thickening of the mucosa of the limiting ridge due to hyperplasia and hyperkeratosis was considered to be treatment related in the 600 mg/kg bw/day dose group. Microscopic examination of the nasal cavity and nasal turbinates revealed a few equivocal microscopic changes that occurred at low and sporadic incidences in rats in the 200 and 600 mg/kg bw/day dose groups. These changes occurred primarily in the posterior nasal cavity/turbinates. These histomorphologic changes included a single- or low incidence of multifocal necrosis or atrophy of the olfactory mucosa, focal acute/sub-acute or chronic inflammation, adhesions of the turbinate to either and adjacent turbinate or to the lateral nasal wall, focal hyperostosis of turbinate bone and/or foci of olfactory epithelia hyperplasia. Foci of inflammation may occur spontaneously in the nasal cavity of rats, but in several of the above-mentioned lesions, the inflammation was associated with these other changes. The lesions in the nasal cavity/turbinates are of uncertain significance and origin mainly because they occurred only in the 200 and 600 mg/kg bw/day dose groups at very low and sporadic incidence rates and were focal or multifocal in distribution. The nasal cavity/turbinates of most rats of all groups were histologically unremarkable. The varied and focal isomorphic characteristics of these lesions in the nasal cavity/turbinates are not typical or consistent with a systemic toxic effect. Although the mechanism is unknown, many of these lesions are more suggestive of a local irritating effect on the nasal mucosal membranes. On the basis of these data, the NOAEL for the female rat in this study was 600 mg/kg bw/day (highest dose of study), and the NOAEL for the male rat was 60 mg/kg bw/day based on hematological effects. ECHA: Based on the results of the study, the NOAEL of the test article is 200 mg/kg/day for males and 600 mg/kg/day for females. EPA: The NOAEL was considered to be 200 mg/kg bw/day for both males and females based on an increased incidence of renal hyperplasia in males and females.  </t>
  </si>
  <si>
    <t>Lieder et al., 2009</t>
  </si>
  <si>
    <t>Lieder, P. H., Chang, S. C., York, R. G., &amp; Butenhoff, J. L. (2009). Toxicological evaluation of potassium perfluorobutanesulfonate in a 90-day oral gavage study with Sprague–Dawley rats. Toxicology, 255(1-2), 45-52. Also available from ECHA at https://echa.europa.eu/mt/registration-dossier/-/registered-dossier/22432/7/6/2/?documentUUID=2ccbb801-044e-4fd4-be60-f13f418e9322 and EPA (2021) Provisional Peer-Reviewed Toxicity Values for Perfluorobutane Sulfonic Acid (CASRN 375-73-5) and Related Compound Potassium Perfluorobutane Sulfonate (CASRN 29420-49-3) at https://cfpub.epa.gov/ncea/pprtv/documents/PotassiumPerfluorobutaneSulfonate.pdf</t>
  </si>
  <si>
    <t>86362-20-1</t>
  </si>
  <si>
    <t>Triazole alanine</t>
  </si>
  <si>
    <t>2-Amino-3-(1H-1,2,4-triazol-1-yl)propanoic acid; 1H-1,2,4-Triazole-1-propanoic acid, alpha-amino-; 2-amino-3-(1,2,4-triazol-1-yl)propanoic acid</t>
  </si>
  <si>
    <t>C5H8N4O2</t>
  </si>
  <si>
    <t>CC(C(=O)O)NC1=NC=NN1</t>
  </si>
  <si>
    <t>Wistar [Bor:WISW (SPF Cpb)]</t>
  </si>
  <si>
    <t>0, 1,250, 5,000, or 20,000 ppm equal to 0, 90, 370, or 1,510 mg/kg bw/day in males and 0, 160, 400, or 1,680 mg/kg bw/day in females</t>
  </si>
  <si>
    <t xml:space="preserve">JMPR (2008): Males at 20,000 ppm had slightly reduced body weights (approximately 8%) throughout the study and an approximately 11% decrease in total body weight gain by the end of the study. Minor decreases in leukocyte counts were observed at 20,000 ppm. Clinical chemistry demonstrated changes of no toxicological significance, i.e., statistically significant decreases in triglyceride, bilirubin and urea concentrations in males at 20,000 ppm and in triglyceride concentrations in females at 5,000 and 20,000 ppm. These changes in hematological and clinical chemistry parameters were considered of no toxicological significance since the changes were small in magnitude, were not seen throughout the study and were likely to be due to decreases in body-weight gains. No significant treatment-related effects were found for organ weight, hematology, clinical chemistry, urine analysis, or macro- and microscopic tissue examinations. The NOAEL was 5,000 ppm, equal to 370 mg/kg bw/day, on the basis of decreased bodyweight gains seen at the LOAEL of ≥ 20,000 ppm, equal to 1,510 mg/kg bw/day, the highest dose tested. EPA (2019): The NOAEL was considered to be 90 mg/kg bw/day for males and 160 mg/kg bw/day for females. The LOAEL was 370 mg/kg bw/day for males and 400 mg/kg bw/day based on decreased leukocyte counts and decreased triglycerides in females. At 1,510 and 1,680 mg/kg bw/day, decreased body weight and body weight gain was noted in males as well as decreased leukocytes and triglycerides in both sexes. </t>
  </si>
  <si>
    <t>Maruhn and Bomhard, 1984</t>
  </si>
  <si>
    <t xml:space="preserve">Maruhn, D. &amp; Bomhard, E. (1984) Triazolylalanine (THS 2212): study for subchronic toxicity to rats (threemonth feeding study). Unpublished report No. 12397, dated 24 February 1984, from Bayer AG, Institut für Toxikologie, Wuppertal, Germany. Submitted to WHO by Bayer CropScience, Germany, on behalf of TDMG. Available from JMPR (2008) Pesticides Residues in Food-2008 Joint FAO/WHO Meeting on Pesticide Residues Evaluations Part II Toxicological at https://apps.who.int/iris/rest/bitstreams/52699/retrieve#page=452 Also available from EPA (2019) Myclobutanil: Draft Ecological Risk Assessment for Registration Review at https://www.regulations.gov/document/EPA-HQ-OPP-2015-0053-0022 </t>
  </si>
  <si>
    <t>87130-20-9</t>
  </si>
  <si>
    <t>Diethofencarb</t>
  </si>
  <si>
    <t>Isopropyl 3,4-diethoxycarbanilate; Propan-2-yl N-(3,4-diethoxyphenyl)carbamate</t>
  </si>
  <si>
    <t>C14H21NO4</t>
  </si>
  <si>
    <t>CCOC1=CC=C(NC(=O)OC(C)C)C=C1OCC</t>
  </si>
  <si>
    <t>0, 10, 50, 250, or 1000 mg/kg bw/day</t>
  </si>
  <si>
    <t>Emesis and body weight</t>
  </si>
  <si>
    <t>Both sexes at 1000 mg/kg/day and 250 mg/kg/day had increased frequency of emesis, increased absolute and relative liver weights, dark livers (increased liver pigment observed histologically), and hepatocellular enlargement. In males, body weights were decreased &gt;10% (up to 23%) beginning at week 13 in the 250 and 1000 mg/kg/day groups. While these decreases reached statistical significance only at 1000 mg/kg/day (p&lt;0.05, on week 13), the decreases were considered treatment related and adverse. Increased salivation and emesis were observed in both sexes at 1000 mg/kg/day. A statistically significant decrease (p&lt;0.05) in absolute and relative uterine weights was observed at 1000 mg/kg/day. While a clear dose-response relationship could not be established at lower dose levels, this finding is considered biologically relevant because it is more severe in magnitude than at any other dose level, and is statistically significant. No treatment-related biological effects were observed at 10 mg/kg/day or 50 mg/kg/day. The increased incidence of emesis in the presence of decreased body weights and food consumption in males was considered adverse. Therefore, the LOAEL in males for this study is 250 mg/kg/day based on increased emesis and decreased body weights; the NOAEL in males is 50 mg/kg/day. In females the LOAEL is 1000 mg/kg/day based on decreased absolute and relative uterine weights and the NOAEL is 250 mg/kg/day.</t>
  </si>
  <si>
    <t>91082-17-6</t>
  </si>
  <si>
    <t>Phenyl 1-pentadecanesulfonate</t>
  </si>
  <si>
    <t>Phenyl 1-pentadecanesulfonate; phenyl pentadecane-1-sulfonate</t>
  </si>
  <si>
    <t>C21H36O3S</t>
  </si>
  <si>
    <t>CCCCCCCCCCCCCCCS(=O)(=O)OC1=CC=CC=C1</t>
  </si>
  <si>
    <t xml:space="preserve">0, 600, 3,000, or 15,000 ppm, equal to approximately 0, 47, 234, or 1,172 mg/kg bw/day for males and 0, 68, 339, or 1,697 mg/kg bw/day for females. The duration was approximately 119-140 days, i.e., 10 weeks before mating, 3-6 weeks mating and gestation, and then 4 weeks postnatal. </t>
  </si>
  <si>
    <t xml:space="preserve">Food intake was increased among females in the 3,000 and 15,000 ppm groups, but body weights were decreased in females during gestation and lactation in the high-dose group, indicating decreased food efficiency. Liver weights were increased in females at 3,000 ppm and higher. Kidney weights were also increased at the same doses in both sexes. The authors considered these changes non-adverse as these tissues appeared normal under microscopic examination. “Altered follicular colloid in the thyroids” was seen in males (15/25, 16/25, 22/25, and 23/25 animals at 0, 600, 3,000 and 15,000 ppm, respectively) and follicular cell hypertrophy was increased at 15,000 ppm. Altered follicular colloid appearance was seen in females at an incidence of 1/25, 4/25, 4/25, and 5/25 in the 0, 600, 3,000, and 15,000 ppm groups, respectively. These effects were considered an “unspecific expression of adaptive physiological changes” by the authors. No effects on reproduction were observed up to the maximum dose. Gross appearance, litter size, sex ratio, pup weight, viability, organ weights, and developmental milestones were assessed in offspring. Growth retardation was observed in offspring of the 3,000 and 15,000 ppm groups. Delayed developmental milestones (balano-preputial separation and vaginal opening) were also observed and considered to be secondary to the growth retardation. No other test-related effects were seen in offspring. The study authors considered 600 ppm, equal to 68 mg/kg bw/day in females, to be the study NOAEL, based on the developmental changes of growth retardation and associated delayed developmental milestones at 339 mg/kg bw/day. The corresponding maternal NOAEL was 339 mg/kg bw/day, based on decreased body weight gain during gestation and lactation. The highest dose tested, 1,172 mg/kg bw/day for males and 1,697 mg/kg bw/day for females, was the reproductive NOAEL. </t>
  </si>
  <si>
    <t>Eiben and Rinke, 2002</t>
  </si>
  <si>
    <t>Eiben R. and M. Rinke (2002). One-generation reproductive toxicity in rats. Bayer AG. Unpublished. Available from CPSC (2019) Toxicity Review for Phenyl Esters of C10-C18 Alkylsulfonic Acids (ASE). Contract No. CPSC-D-17-0001. Task Order 61320618F1002. at https://www.cpsc.gov/s3fs-public/ToxicityReviewforPhenylEstersofAlkylsulfonicAcidEsters062019.pdf</t>
  </si>
  <si>
    <t>3520-72-7</t>
  </si>
  <si>
    <t>Benzidine orange</t>
  </si>
  <si>
    <t xml:space="preserve">Pigment Orange 13; 3H-Pyrazol-3-one, 4,4'-[(3,3'-dichloro[1,1'-biphenyl]-4,4'-diyl)di(E)-2,1-diazenediyl]bis[2,4-dihydro-5-methyl-2-phenyl- </t>
  </si>
  <si>
    <t>C32H24Cl2N8O2</t>
  </si>
  <si>
    <t>CC1=NN(C(=O)C1/N=N/c2c(cc(cc2)c3cc(c(cc3)/N=N/C4C(=O)N(N=C4C)c5ccccc5)Cl)Cl)c6ccccc6</t>
  </si>
  <si>
    <t xml:space="preserve">0 or 500 mg/kg bw/day; however, the animals received the dose 65 times over the course of 97 days; therefore, the dosing schedule (65/97) adjusted dose levels are 0 or 335 mg/kg bw/day. </t>
  </si>
  <si>
    <t xml:space="preserve">In the absence of toxicologically significant, adverse effects, the NOAEL was considered to be 500 mg/kg bw/day, adjusted to 335 mg/kg bw/day. </t>
  </si>
  <si>
    <t>Unknown, 1967. Available from ECHA at https://echa.europa.eu/mt/registration-dossier/-/registered-dossier/15775/7/6/2/?documentUUID=732f43bc-2a74-41ec-899c-c6d47224af38</t>
  </si>
  <si>
    <t>34522-69-5</t>
  </si>
  <si>
    <t>5,7-Dibromoquinoline</t>
  </si>
  <si>
    <t>Dibromoquinoline, 5,7-</t>
  </si>
  <si>
    <t>C9H5Br2N</t>
  </si>
  <si>
    <t>C1=CC2=C(C=C(C=C2Br)Br)N=C1</t>
  </si>
  <si>
    <t>7.1% of treated males had forestomach hyperplasia and 3.6% forestomach papilloma vs 0% for controls for both. 3.6% of treated males had liver hyperplastic nodule vs 0% for control (not statistically significant). 50.0% of treated males has interstitial cell tumor in the testes vs 25.8% for controls (not statistically significant). Article: compound is not carcinogenic.</t>
  </si>
  <si>
    <t>25606-41-1</t>
  </si>
  <si>
    <t>Propamocarb hydrochloride</t>
  </si>
  <si>
    <t>propyl N-[3-(dimethylamino)propyl]carbamate;hydrochloride</t>
  </si>
  <si>
    <t>C9H21ClN2O2</t>
  </si>
  <si>
    <t>Cl.CCCOC(=O)NCCCN(C)C</t>
  </si>
  <si>
    <t>0, 1000, 2500 or 10 000 ppm, equal to 0, 39, 97, or 378 mg/kg bw/day for males and 0, 42, 116, or 405 mg/kg bw/day for females (JMPR)</t>
  </si>
  <si>
    <t>Vacuolization in various organs</t>
  </si>
  <si>
    <t xml:space="preserve">JMPR: No mortalities were observed. At the highest dose, females’ food consumption was decreased and total protein concentrations in blood were reduced at week 13, 26 and at termination. In males at the highest dose, phospholipid concentrations were increased at week 13 and 26. At all doses, histological examination revealed an increase in the incidence and severity of vacuolar alterations in various organs and tissues of both sexes. At 1000 ppm, vacuolization was found in the adrenal cortex, duodenum (Brunner’s glands), lungs (bronchial glands), stomach (pyloric glands) and tracheal glands. In addition, at 2500 ppm vacuolization, graded minimal to moderate, was observed in the epididymes, lacrimal glands, lymph nodes, esophageal glands, salivary glands and uterine cervix. At the highest dose, vacuolization was also found in the kidney, testes, and vagina. The severity of the findings was dose dependent. Since these findings at the lowest dose were graded as minimal to slight, they are not considered to be of biological significance. In the eyes of all animals in the group receiving the highest dose and half of the males at the intermediate dose, degeneration of the eye fundus and hyporeflectibility was observed. On the basis of histopathological changes observed at 2500 ppm and greater, the NOAEL was 1000 ppm, equal to doses of propamocarb-HCl of 39 and 42 mg/kg bw per day for males and females, respectively. EPA (2019): The NOAEL was considered to be 39 mg/kg bw/day for males and 42 mg/kg bw/day for females. The LOAEL was 97 mg/kg bw/day in males and 116 mg/kg bw/day in females, based upon retinal degeneration and hyporeflectivity in males as well as vacuolar alterations of the duodenum, lungs, pyloric glands of the stomach, and trachea in both sexes, rete testes and testicular blood vessels in males and vagina in females. </t>
  </si>
  <si>
    <t>Frieling, 2003</t>
  </si>
  <si>
    <t xml:space="preserve">Frieling, W.J.A.M. (2003) 52-week oral dietary toxicity study with Proplant (propamocarb HCl 722 g/l) in male and female beagle dogs. Unpublished report No. 295403 from Notox, ‘s-Hertogenbosch, Netherlands. Submitted to WHO by Chimac Agriphar, Ougrée, Belgium. MRID 46145207. Available from JMPR (2005) Tox Monograph for Propamocarb at https://apps.who.int/pesticide-residues-jmpr-database/Document/155 Also available from EPA (2019) Propamocarb Hydrochloride (HCl). Human Health Risk Assessment for Proposed Uses on Leafy Green Subgroup 4-16A, Guava, and Starfruit; and Crop Conversions for Fruiting Vegetable Group 8 to Crop Group 8-10, and Potato to Subgroup 1C (Tuberous and Corm Vegetables Subgroup) at https://www.regulations.gov/document/EPA-HQ-OPP-2018-0623-0008 </t>
  </si>
  <si>
    <t>84087-01-4</t>
  </si>
  <si>
    <t>Quinclorac</t>
  </si>
  <si>
    <t>3,7-Dichloroquinoline-8-carboxylic acid; 3,7-Dichloro-8-quinolinecarboxylic acid; Quinchlorac</t>
  </si>
  <si>
    <t>C10H5Cl2NO2</t>
  </si>
  <si>
    <t>OC(=O)C1=C(Cl)C=CC2=CC(Cl)=CN=C12</t>
  </si>
  <si>
    <t>1N,2N,3N,4N,6N,7aY,8N,11N,12N,13N,15N,16N,17Y,19N,20d(ii)Y,21N,22N,47N</t>
  </si>
  <si>
    <t>B6C3F1/Crl Br</t>
  </si>
  <si>
    <t xml:space="preserve">In the first study, the concentrations were 0, 1,000, 4,000, or 8,000 ppm for 78 weeks. The average compound intakes were 0, 170, 711, or 1444 mg/kg bw/day for males and 0, 213, 869, or 1828 mg/kg bw/day for females, respectively. In the supplementary study, the concentrations were 0 or 250 ppm for 78 weeks. Achieved quinclorac intakes in the main groups were 0 and 42 mg/kg bw per day for males and 0 and 52 mg/kg bw per day for females, respectively. A satellite group of 10 mice of each sex was sacrificed after 26 weeks. </t>
  </si>
  <si>
    <t xml:space="preserve">In the first study, there were no effects on mortality, appearance or behavior. Survival at week 78 was greater than 90% in all groups. The only notable finding was a progressive and dose-related reduction in body weight in all groups exposed to quinclorac. The body weight deficit in males from the 1,000 ppm group was less than 10% and is not considered to be adverse in isolation. There were no effects on hematological parameters and no increases in non-neoplastic or neoplastic lesions. No NOAEL for non-neoplastic toxicity could be identified. The lowest-observed-adverse effect level (LOAEL) for non-neoplastic toxicity was 1,000 ppm (equal to 213 mg/kg bw per day), based on significantly reduced body weight (&gt; 10%) in females at all doses. The NOAEL for carcinogenicity was 8,000 ppm (equal to 1444 mg/kg bw per day), the highest dose tested. In the supplementary study, there were no effects on clinical signs or mortality. Survival was 90% or higher in all groups. Feed consumption was consistently lower in both sexes of treated mice during the first 6 months of the study and in females for the majority of the study. Body weights were similar in treated and control mice. There were no effects on hematology, organ weights or gross pathological findings. The NOAEL was 250 ppm, the only dose tested. APVMA: There were no treatment-related effects on the survival of the test animals. However, statistically significant body weight depressions were observed in both sexes at all dietary levels throughout the study. Histopathology did not reveal any treatment-related effect on tumor incidence. Based on significant decreases in body weights in all treated groups, a NOEL could not be established. Because, no NOEL was established in the preceding study, another 78-week feeding study was conducted subsequently in mice with the dose levels of 0 and 250 ppm, administered for the same treatment duration. No treatment related effects were observed in any of the parameters studied and the findings showed no evidence for test substance-related carcinogenicity. The NOEL was 250 ppm (41 mg/kg bw/d). EPA: Dose level equivalents were estimated (0, 37.5, 150, 600 or 1200 mg/kg/day). At the end of 13 weeks, body weights in males and females receiving 8000 ppm were significantly lower than controls by 9.6% and 7.4%, respectively. Body weights in males and females receiving 1000, 4000, and 8000 ppm for 78 weeks were significantly lower than controls (7.9 to 15.9% for males; 14.3 to 17.9 for females. Treatment-related body weight reductions compared to controls were also noted in satellite males and females receiving 4000 and 8000 ppm for 6 months. Absolute liver weights were significantly reduced in male and female mice receiving 8000 ppm for 78 weeks, but there was no effect on liver-to-body weight ratio. Absolute kidney weights were decreased in males receiving 1000, 4000, and 8000 ppm and in females receiving 4000 and 8000 ppm for 78 weeks. Relative kidney weights were decreased in males receiving 1000, 4000, and 8000 ppm for 78 weeks. Dose-related increases in relative brain weights seen in males and females receiving 1000, 4000, and 8000 ppm. Absolute liver weights were also reduced in males receiving 4000 and 8000 ppm for 6 months, while absolute kidney weights were reduced in all treated males. A slight decrease in hematocrit values was noted in males and females receiving 8000 ppm for 6 months, but not 78 weeks. Effects on other hematological parameters were not of biological significance. There was no effect of dosing on mortality, food consumption, or clinical signs. The LOAEL is 1000 ppm (150 mg/kg/day) based on effects on body weight (↓13.5% in males and ↓15.2% in females by week 78). The NOAEL is 250 ppm (37.5 mg/kg/day). </t>
  </si>
  <si>
    <t>Schilling et al., 1988c; Schilling et al., 1988d</t>
  </si>
  <si>
    <t>123343-16-8</t>
  </si>
  <si>
    <t>Pyrithiobac-sodium</t>
  </si>
  <si>
    <t>Pyrithiobac sodium; Staple; sodium;2-chloro-6-(4,6-dimethoxypyrimidin-2-yl)sulfanylbenzoate</t>
  </si>
  <si>
    <t>C13H10ClN2NaO4S</t>
  </si>
  <si>
    <t>[Na+].COC1=CC(OC)=NC(SC2=C(C([O-])=O)C(Cl)=CC=C2)=N1</t>
  </si>
  <si>
    <t>Unspecifed</t>
  </si>
  <si>
    <t xml:space="preserve">Males were given 0, 5, 25, 1500, or 5000 ppm, equal to 0, 0.197, 0.965, 58.7, or 200 mg/kg bw/day. Females were given 0, 5, 25, 5000, or 15,000 ppm, equal to 0, 0.274, 1.36, 278, or 918 mg/kg bw/day. </t>
  </si>
  <si>
    <t>In males, the NOAEL was 1500 ppm, equal to 58.7 mg/kg bw/day. For females, the NOAEL was 5000 ppm, equal to 278 mg/kg bw/day, the highest dose tested. The LOAEL was 5000 ppm, equal to 200 mg/kg/day for males. For females, the LOAEL was 15,000 ppm, equal to 918 mg/kg bw/day. The LOAELs were based on decreased body weight, body-weight gain and food efficiency (for females), the increased incidence of eye lesions (both sexes), mild changes in hematology and urinalysis (both sexes), clinical signs suggestive of urinary tract dysfunction (both sexes), increased incidence of focal cystic degeneration in the liver [for males], increased rate of hepatic peroxisomal βoxidation [for males], and an increased incidence of inflammatory and degenerative microscopic lesions in the kidney [for females]. Evidence of carcinogenicity included an increased
incidence of liver and kidney adenomas/adenocarcinomas in the male rats at 5000 ppm. EPA 2002: The systemic NOAEL was 1,500 ppm (58.7 mg/kg/day) for males and 5,000 ppm (278 mg/kg/ day) for females, with a systemic LOAEL of 5,000 ppm (200 mg/kg/day) for males and 15,000 ppm (918 mg/kg/ day) for females, based on deceased body weight, body weight gain and food efficiency for females, the increased incidence of eye lesions in both sexes, mild changes in hematology and urinalysis in both sexes, clinical signs suggestive of urinary tract dysfunction in males and females, increased incidence of focal cystic degeneration in the liver in males, increased rate of hepatic peroxisomal beta-oxidation in males and an increased incidence of inflammatory and degenerative lesions in the kidney in females. There was evidence of carcinogenicity based on significant dose-related increasing trend in kidney tubular combined adenoma/ carcinoma in male rats and a significant dose related increasing trend in kidney tubular bilateral and/or unilateral adenomas in females.</t>
  </si>
  <si>
    <t>Unknown, 1994</t>
  </si>
  <si>
    <t>Unknown, 1994. MRID 43303101. Available from EPA (2017) Pyrithiobac-sodium Human Health Draft Risk Assessment for Registration Review at https://www.regulations.gov/document/EPA-HQ-OPP-2011-0661-0021 and EPA (2002) Pyrithiobac Sodium (sodium 2-chloro-6-[(4,6-dimethoxypyrimidin-2-yl)thio]benzoate); Pesticide Tolerance at https://www.federalregister.gov/documents/2002/12/04/02-30472/pyrithiobac-sodium-sodium-2-chloro-6-46-dimethoxypyrimidin-2-ylthiobenzoate-pesticide-tolerance</t>
  </si>
  <si>
    <t>70630-17-0</t>
  </si>
  <si>
    <t>Metalaxyl-M</t>
  </si>
  <si>
    <t>Mefenoxam; (-)-Metalaxyl; Ridomil Gold; methyl (2R)-2-(N-(2-methoxyacetyl)-2,6-dimethylanilino)propanoate</t>
  </si>
  <si>
    <t>COCC(=O)N([C@H](C)C(=O)OC)C1=C(C)C=CC=C1C</t>
  </si>
  <si>
    <t>1N,2N,3N,4N,6N,7N,9N,10N,23N,29Y,33N,34bY. methanol:1N,2N,3N,4N,6N,7N,9N,10N,23Y,24N,25N,26aY,27N,28N (Class II), acid: 1N,2N,3N,4N,6N,7N,9N,10N,23N,29Y,33N,34N,35aY,38N,39N,40N,41N,42N,43N,44N,45Y,47N (Class IV)</t>
  </si>
  <si>
    <t xml:space="preserve">0, 50, 250, or 1,250 ppm for 2 years, equal to mean daily intakes of 0, 1.7, 8.7, or 43 mg/kg bw/day for males and 0, 2, 10, or 55 mg/kg bw/day for females. Ten animals of each sex per dose were killed after 55 weeks of treatment, while the remaining animals were maintained on the treated diet until terminal sacrificed after 105 weeks. </t>
  </si>
  <si>
    <t xml:space="preserve">No deaths and no clinical signs of toxicity resulted from treatment. While no differences between treated and control animals were seen in food consumption or absolute body weight, the body weight gain of females at 1,250 ppm was reduced transiently in weeks 26-52 (by 10%). Hematological, clinical chemical, and urine parameters remained within normal limits and no remarkable intergroup differences were found. At interim sacrifice, the liver to body weight ratio was significantly increased (120%) in females at 1,250 ppm. At terminal sacrifice, increased absolute and relative liver weights were found in animals of each sex at this concentration. The increase in relative liver weight in males at 250 ppm was due at least partly to a decreased carcass weight in this group. The increased relative weights of the liver observed in females at 1,250 ppm in week 55 and in males at 250 and 1,250 ppm in weeks 105 were not accompanied by underlying hepatic damage, indicating that the changes in weight indicated a mild change in the liver that was not adverse. An increased severity of eosinophilic vacuolation was seen in males at the two higher concentrations that were killed at week 55. This finding was considered to represent a transitory response that was not adverse because it was not observed in animals dying during the study or at terminal sacrifice. Centriacinar, periacinar, and panacinar hepatocytic vacuolation in the liver of various degrees of severity was observed, indicating fatty changes. The centriacinar and panacinar vacuolation was not related to treatment. In males, no significant, dose-dependent increase in the incidence of hepatocytic was observed in any treated group. In animals that died up to week 52, no relationship with treatment was found for hepatocyte vacuolation in the few animals affected. Increased incidences of periacinar hepatocyte vacuolation were observed in all treated females at 55 and 105 weeks, but the distribution among groups was uneven and there was no clear relationship with dose. The increase in severity was not dose-related at any time, except in females at 1,250 ppm at terminal sacrifice, in which the severity was increased in comparison with concurrent controls and wit females at this concentration at earlier times. Therefore, only a usually slight to moderate increase in the incidence of periacinar hepatocytic vacuolation, which was considered to be a fatty change and occurred spontaneously in controls animals, was observed in Metalaxyl treated females, with an increase in severity only for females at the highest concentration at week 105. Except in these animals, there was a slight decrease in the overall severity of hepatic vacuolation between sacrifice at week 55 and at week 105. A second histopathological evaluation confirmed the overall result of marginal changes in the liver. A statistically significant increase was found in the incidence of C-cell adenomas in females at 250 ppm. However, no tumors were detected in animals that died before 78 weeks of treatment, no dose-response relationship was established, and the incidence was within that of controls from studies within the same laboratory. Therefore, the distribution was considered to be fortuitous and not related to treatment. Overall, Metalaxyl administered to rats at concentrations 1,250 ppm in the diet for 2 years was well tolerated. The NOAEL was 1,250 ppm, equal to 43 mg/kg bw/day, the highest concentration tested, as the mild liver changes seen at this concentration were considered not to be adverse. EFSA: The relevant long term NOAEL is 9.4 mg/kg bw per day from the 2-year study in rats. EPA: The NOAEL was considered to be 1,250 ppm, equal to 55 mg/kg bw/day, the highest dose tested. A LOAEL was not observed. </t>
  </si>
  <si>
    <t>Ashby and Whiteney, 1980; 1980a</t>
  </si>
  <si>
    <t>Ashby, R. &amp; Whitney, J.C. (1980) CGA 48988- Toxicity and oncogenicity in dietary administration to rats for two years. Unpublished report No. 80/CIA009/315, dated 23 September 1980, from Life Science Research Ltd, Eye, Suffolk, England. Submitted to WHO by Syngenta Crop Protection AG, Basel, Switzerland. &amp; Ashby, R. &amp; Whitney, J.C. (1980a) Evaluation of C-cell (parafollicular) adenomas of the thyroid occurring in the study with CGA 48988- Toxicity and oncogenicity in dietary administration to rats for two years. Unpublished report No. 80/CIA009/315, dated 23 September 1980, from Life Science Research Ltd, Eye, Suffolk, England. Submitted to WHO by Syngenta Crop Protection AG, Basel, Switzerland. Available from JMPR (2002) Toxicological Monograph for Metalaxyl and Metalaxyl-M at https://apps.who.int/pesticide-residues-jmpr-database/Document/189 Also available from EFSA (2015) Conclusion on the peer review of the pesticide risk assessment of the active substance metalaxyl-M at https://www.efsa.europa.eu/en/efsajournal/pub/3999 and EPA (2018) Mefenoxam (Metalaxyl-M). Human Health Risk Assessment for the Establishment of Permanent Tolerances and New Uses in/on Wasabi, Cacao, and Crop Group Expansion from Kiwifruit to Fruit, Small, Vine Climbing, Except Grape, Crop Subgroup 13-07E. at https://www.regulations.gov/document/EPA-HQ-OPP-2017-0562-0010</t>
  </si>
  <si>
    <t>88-30-2</t>
  </si>
  <si>
    <t>3-Trifluoromethyl-4-nitrophenol</t>
  </si>
  <si>
    <t>4-Nitro-3-(trifluoromethyl)phenol; Lamprecide; Lamprecid; Dowlap F</t>
  </si>
  <si>
    <t>C7H4F3NO3</t>
  </si>
  <si>
    <t>OC1=CC(=C(C=C1)[N+]([O-])=O)C(F)(F)F</t>
  </si>
  <si>
    <t>0, 300, 1250, or 5000 ppm corresponding to 0, 7.5, 31.25, or 125 mg/kg bw/day (EPA)</t>
  </si>
  <si>
    <t xml:space="preserve">The results showed that a decrease in body weights was seen in both males (12-15%) and females (8-16%) of the 5000 ppm level beginning at 10 weeks. The body weight gains in these dogs were also decreased. Food consumption and food efficiency in 5000 ppm males and females also decreased, but not markedly. Clinical signs, hematology, clinical chemistry, and urinalysis values were similar between the control and the treated animals. No treatment-related changes in organ weight were seen in any treatment groups. Treatment-related gross and histological changes were not found in TFM treated dogs. Under the conditions of this study, the LOAEL was 5000 ppm (125 mg/kg/day; based on 1 ppm =0.025 mg/kg/day) based on decreases in body weights and body weight gains; the NOAEL was 1250 ppm (31.25 mg/kg/day).    </t>
  </si>
  <si>
    <t>Harris, 1973</t>
  </si>
  <si>
    <t>Harris, D. (1973) TFM (85.6%): Chronic Study in Dog for Safety Evaluation: Contract No. 14-16-0008-620.  Final rept.  (WARF Institute, Inc. for U.S. Fish and Wildlife Service; unpublished study; CDL:097969-B). MRID 00112725. Available from EPA (1999). Reregistration Eligibility Decision (RED) 3-Trifluoro-Methyl-4-Nitro-Phenol and Niclosamide at https://archive.epa.gov/pesticides/reregistration/web/pdf/3082red.pdf</t>
  </si>
  <si>
    <t>104206-82-8</t>
  </si>
  <si>
    <t>Mesotrione</t>
  </si>
  <si>
    <t>2-(4-(Methylsulfonyl)-2-nitrobenzoyl)cyclohexane-1,3-dione</t>
  </si>
  <si>
    <t>C14H13NO7S</t>
  </si>
  <si>
    <t>CS(=O)(=O)C1=CC(=C(C=C1)C(=O)C1C(=O)CCCC1=O)[N+]([O-])=O</t>
  </si>
  <si>
    <t xml:space="preserve">C57BL/10Jf CD-1 Alpk </t>
  </si>
  <si>
    <t xml:space="preserve">0, 10, 350, or 3500/7000 ppm, equal to 0, 1.4, 49.7 and 897.7 mg/kg bw per day for males and 0, 1.8, 63.5 and 1103 mg/kg bw per day for females, respectively. Animals received 3500 ppm mesotrione for the first 7 weeks of the study, but that dose was increased to 7000 ppm for the remainder of the study because of a lack of effects on body weight or feed consumption. </t>
  </si>
  <si>
    <t xml:space="preserve">There was no evidence of carcinogenicity. There were no effects on mortality, clinical observations, hematology, or postmortem findings. Body weight and body weight gain were decreased by 7% and 18%, respectively, in males given a dose of 3500 ppm. Feed efficiency was decreased in the same group by 16%. There were no adverse effects on body weight or feed efficiency in females. The LOAEL for toxicity was 3500 ppm (equal to 897.7 mg/kg bw per day), based on decreased body weight, body weight gain and feed efficiency in males. The NOAEL was 350 ppm (equal to 49.7 mg/kg bw per day). The NOAEL for carcinogenicity was 3500/7000 ppm (equal to 897.7 mg/kg bw per day), the highest dose tested. Note: While rats did show adverse effects at lower dose levels than mice, the MOA must be taken into consideration. Mesotrione inhibits HPPD in the catabolic pathway of tyrosine. TAT is the first enzyme in the catabolic pathway for tyrosine. If the second enzyme (HPPD) is inhibited, excess tyrosine is cleared as phenolic acids in the urine. Rate of clearance depends on inherent activity of TAT, which is species dependent – higher in the mouse than in the rat. There is a high level of confidence in the postulated MOA that tyrosine elevation leads to a range of biological effects, which are consistent with those seen predominantly in rats following mesotrione exposure, including ocular opacity, chronic effects on body weight, liver and kidney, sciatic nerve, and thyroid, as well as fetal ossification and other reproductive effects. It has been found that the differences in toxicity profile are attributable to differences in the steady state plasma tyrosine concentrations under conditions of complete HPPD inhibition, which in turn have been shown to be dependent upon the animals’ innate TAT activity. Human TAT activity is much higher than that of the rat; thus, at equivalent doses of a potent HPPD inhibitor, plasma tyrosine concentrations in mice and humans are much lower than those seen in the rat. Therefore, the effects of mesotrione in humans would be expected to be the same as those seen in the mouse and to be significantly different from those seen in the rat, making mice a better model for human risk assessment. 
</t>
  </si>
  <si>
    <t>Rattray, 1997</t>
  </si>
  <si>
    <t>Rattray NJ (1997). ZA1296: 80-week carcinogenicity study in mice. Unpublished report no. CTL/P/5281 from Zeneca Agrochemicals, Jealott’s Hill, Berkshire, England, United Kingdom. Submitted to WHO by Syngenta. Available from JMPR (2014) Pesticide residues in food - Part II — Toxicological Evaluations at https://www.inchem.org/documents/jmpr/jmpmono/v2014pr01.pdf</t>
  </si>
  <si>
    <t>15875-13-5</t>
  </si>
  <si>
    <t>N,N',N''-Tris(3-dimethylaminopropyl)hexahydro-S-triazine</t>
  </si>
  <si>
    <t>1,3,5-Tris[3-(dimethylamino)propyl]hexahydro-1,3,5-triazine; 3,3',3''-(1,3,5-triazinane-1,3,5-triyl)tris(n,n-dimethylpropan-1-amine); Desmorapid; 3-[3,5-bis[3-(dimethylamino)propyl]-1,3,5-triazinan-1-yl]-N,N-dimethylpropan-1-amine</t>
  </si>
  <si>
    <t>C18H42N6</t>
  </si>
  <si>
    <t>CN(C)CCCN1CN(CCCN(C)C)CN(CCCN(C)C)C1</t>
  </si>
  <si>
    <t>1N,2N,3N,4N,6N,7N,9N,10Y,11N,12N,13N,15N,16N,17Y,18bY,28N,47N</t>
  </si>
  <si>
    <t>Wistar [RccHan:WIST]</t>
  </si>
  <si>
    <t>Glandular stomach</t>
  </si>
  <si>
    <t xml:space="preserve">At 500 mg/kg/day, during the detailed physical examination, signs of decreased activity, salivation and breathing difficulties (gasping, rapid breathing, and wet rales) were observed for some males and a small number of females were also observed having breathing difficulties with a single female having rapid breathing, one female was observed sneezing and two females observed with wet rales. Signs relating to breathing difficulties were also observed during dosing observations where two males receiving 500 mg/kg/day had wet rales, these signs were recorded both before and after dosing during Weeks 1 and 3 of treatment for one male and during Week 4 of treatment for the second male. Two females receiving 500 mg/kg/day also showed breathing difficulties, one female was observed with labored breathing during Week 7 of treatment and wet rales was observed for the other female during Week 1 of treatment, both signs were observed after dose administration. As a number of incidences of breathing difficulties (rapid, labored, and wet rales) were observed during the treatment period for males and females receiving 500 mg/kg/day, these signs were considered related to treatment but non-adverse as they were not associated with histopathological findings. A single male that received 500 mg/kg/day was euthanized for welfare reasons on Day 60 of dosing. Clinical signs including decreased activity, gasping, sneezing, partially closed eyes, and a red aqueous discharge from the nose were observed for this animal prior to the animal’s dispatch to necropsy. Macroscopic examination revealed dark areas seen on the glandular mucosa of the stomach (correlated microscopically with erosion of the glandular mucosa) and depressions on the non-glandular mucosa (correlated microscopically with ulceration). The major factor contributing to the poor clinical condition of this animal was considered to be the ulcerative lesion in the non-glandular mucosa of the stomach. Group mean body weights and body weight gain for males and females receiving 50, 150 and 500 mg/kg/day were similar to controls and considered to be unaffected by treatment. Similarly, food consumption was unaffected by treatment. Hematology investigations during Week 13 of treatment showed a slight increase in reticulocyte counts for males and females receiving 500 mg/kg/day, however clear dose-dependent relationships were not apparent, and this was not associated with any changes in other red blood cell parameters. Eosinophil counts were statistically low for males and females at 500 mg/kg/day and a marginal decrease in monocyte counts was evident for females receiving 500 mg/kg/day. These changes were not corroborated with any histopathological findings and therefore, these changes were considered non-adverse. For prothrombin times, only prolonged times are considered adverse and, consequently, the slightly reduced times in females given 150 or 500 mg/kg/day were of no toxicological significance. Blood chemistry investigations during Week 13 of treatment revealed low glucose in the plasma for females at all dose levels, and the low protein and albumin concentrations in both sexes given 500 mg/kg/day were not associated with any test item related histopathological changes and therefore considered non-adverse. Statistical significance was attained for low alkaline phosphatase and alanine aminotransferase activities in males at all dose levels (maximum reduction of 0.72 and 0.80X control for alkaline phosphatase and alanine amino-transferase activities, respectively). Dose responses were not apparent, and changes of this degree were considered not to be adverse. Alanine amino-transferase activities were also marginally low amongst females given 150 and 500 mg/kg/day (0.88 and 0.78X control, respectively). A small number of other differences from controls attained statistical significance, but these were minor, confined to one sex and lacked dose-relationship and were therefore attributed to normal biological variation. Such differences included, but were not limited to, the slightly low cholesterol and calcium concentrations in males given 500 mg/kg/day, but there was no dose response, and these differences were not of a toxicologically significant magnitude. They also included a slight increase in phosphorus concentration in males at 500 mg/kg/day, a slight reduction in sodium concentration and a slight increase in creatinine concentration amongst females given 500 mg/kg/day. The downward trend observed for some liver enzymes in males at all dose levels and the low alanine amino-transferase activity in females given 500 mg/kg/day did not impact liver weights or was not associated with any histopathological changes and therefore these differences were considered non adverse. There was no effect of treatment on motor activity.  Analysis of organ weights for animals killed after 13 weeks of treatment revealed a statistically significant decrease in body weight-adjusted spleen weights (down to 0.90X control for adjusted values for both sexes) in males and females given 500 mg/kg/day. Absolute and body weight-adjusted kidney weights for males given 500 mg/kg/day were slightly higher than those of the controls (1.07X Control). Absolute and body weight-adjusted spleen weights for males given 150 and 500 mg/kg/day were also slightly higher than those of the controls (1.16X Control). The differences from controls were, however, minor and, consequently, these differences from controls were considered of no toxicological significance. There were no histopathological correlates for these changes. The macroscopic examination performed after 13 weeks of treatment revealed changes in the stomach, characterized by depressions of the non-glandular stomach in ten males and eight females receiving 500 mg/kg/day. Dark areas in the glandular mucosa were also seen in two females receiving 500 mg/kg/day. The incidence and distribution of all other gross pathology findings were considered to be unrelated to treatment. In both sexes receiving 500 mg/kg/day, the test item was considered to have a direct and local effect on the mucosa of the glandular and non-glandular regions of the stomach. Histopathological findings in the non-glandular region of the stomach included ulceration, hyperplasia, and inflammatory cell infiltration of the non-glandular epithelium, with erosions observed in the epithelium of the glandular region only. The spectrum of findings in the non-glandular region of the stomach when compared to the glandular region of the stomach reflected a more severe response in the non-glandular mucosa to irritation and subsequent injury. This response was considered to be related to the prolonged contact of the test item with the non-glandular mucosa of the forestomach where digesta is held for longer in comparison to the glandular portion of the stomach. Based on the adverse effects noted in the non-glandular and glandular portions of the stomach, the NOAEL for systemic toxicity was considered to be 150 mg/kg bw/day. </t>
  </si>
  <si>
    <t>Unknown, 2019. Available from ECHA at https://echa.europa.eu/mt/registration-dossier/-/registered-dossier/13193/7/6/2/?documentUUID=9aab3292-602c-4638-88a5-bb8a3388c594</t>
  </si>
  <si>
    <t>156052-68-5</t>
  </si>
  <si>
    <t>Zoxamide</t>
  </si>
  <si>
    <t>Zoxium; 3,5-dichloro-N-(1-chloro-3-methyl-2-oxopentan-3-yl)-4-methylbenzamide</t>
  </si>
  <si>
    <t>C14H16Cl3NO2</t>
  </si>
  <si>
    <t>CCC(C)(NC(=O)C1=CC(Cl)=C(C)C(Cl)=C1)C(=O)CCl</t>
  </si>
  <si>
    <t>1N,2N,3N,4N,6N,7aY&amp;7g(v)Y</t>
  </si>
  <si>
    <t xml:space="preserve">0, 1500, 7500, or 30,000 ppm, equal to 0, 50, 255, or 1,016 mg/kg bw/day in males and 0, 48, 278, or 994 mg/kg bw/day in females. </t>
  </si>
  <si>
    <t xml:space="preserve">There were no deaths or clinical signs indicative of systemic toxicity during the study. A female from the group at 1500 ppm was found dead (presumed cause, bilateral hemorrhagic pneumonia) and replaced with an equivalent animal from the 90-day study. A female at the highest dose was humanely killed on week 38; the clinical signs and post-mortem findings were reported to be consistent with CJPS. A male at the lowest dose showed evidence of CJPS at postmortem examination. Soft feces were seen in all groups and in some animals before testing but appeared to be more persistent in animals at 30,000 ppm. There was a treatment-related reduction in mean body weight, cumulative body-weight gain, and feed consumption in both sexes at 30,000 ppm; it was not until week 7 that all the females returned to their pre-test body weight. Females at 7500 ppm had reduced body weight gain in the early stages of the study and this early deficit persisted. Hematology and urine analysis parameters did not reveal any treatment-related differences. Clinical chemistry parameters showed treatment-related decreases in albumin and increases in alkaline phosphatase activity in both sexes at 30,000 ppm. Ophthalmology at termination did not reveal any treatment-related ocular changes. Organ weights showed a treatment-related increase in absolute and relative liver weights in both sexes at 30,000 ppm and in females at 7500 ppm. A dose-related increase in absolute and relative thyroid weights was also evident. No treatment-related gross findings were made at necropsy. Treatment-related microscopic changes were observed in the livers of some animals from the group at 30,000 ppm and consisted of diffuse hepatocellular hypertrophy in two males and one female; another female had multifocal hemorrhage and necrosis; a third female had congestion and mononuclear cell infiltration; a finding also seen in a male without hypertrophy. None of the animals in this study had thyroid cell hyperplasia. JMPR: The NOAEL was 1500 ppm, equal to 48 mg/kg bw per day, on the basis of reduction in bodyweight gain in females at 7500 ppm, equal to 255 mg/kg bw per day. EFSA: The Panel derived a NOAEL of 50 mg/kg bw/day from the 1-year dog study based on reduced body weight and liver toxicity effects. EPA: The NOAEL was 30,000 ppm in males, equal to 1,016 mg/kg bw/day, in the absence of adverse effects. A LOAEL was not established. For females, the NOAEL was considered to be 7500 ppm, equal to 278 mg/kg bw/day, based on decreased bodyweight (12-16%) at 30,000 ppm. FDA: The NOAEL is considered to be 1,500 ppm for females, equal to 48 mg/kg bw/day, based on decreased body weight gain and liver effects at the top two dietary concentrations. For males, the NOAEL is considered to be 7,500 ppm, equal to 255 mg/kg bw/day, based on adverse liver effects and body weight reductions noted at 30,000 ppm. </t>
  </si>
  <si>
    <t>Ferguson et al., 1998</t>
  </si>
  <si>
    <t>Ferguson, J.S., Morrison, R.D. &amp; Davidson, B.F. (1998b) RH-117,281 technical: one-year chronic dietary toxicity study in dogs. Unpublished report No. 95R-277 (ER Ref. No. 25.1, US Ref. No. 95R-277) from Rohm and Haas Co. Submitted to WHO by Dow AgroSciences, Indianapolis, USA. Available from JMPR (2007). Tox Monograph for Zoxamide at https://apps.who.int/pesticide-residues-jmpr-database/Document/125 and from EFSA (2017) Peer review of the pesticide risk assessment of the active substance zoxamide at https://www.efsa.europa.eu/en/efsajournal/pub/4980 and from EPA (2019) Zoxamide Draft Human Health Risk Assessment in support of Registration Review at https://www.regulations.gov/document/EPA-HQ-OPP-2014-0391-0019</t>
  </si>
  <si>
    <t>131341-86-1</t>
  </si>
  <si>
    <t>Fludioxonil</t>
  </si>
  <si>
    <t>4-(2,2-Difluorobenzo[d][1,3]dioxol-4-yl)-1H-pyrrole-3-carbonitrile; 4-(2,2-Difluoro-1,3-benzodioxol-4-yl)-1H-pyrrole-3-carbonitrile; Scholar</t>
  </si>
  <si>
    <t>C12H6F2N2O2</t>
  </si>
  <si>
    <t>FC1(F)OC2=CC=CC(=C2O1)C1=CNC=C1C#N</t>
  </si>
  <si>
    <t xml:space="preserve">0, 100, 1000, or 8,000 ppm, equal to 0, 3.1, 33.1, or 297.8 mg/kg bw/day for males or 0, 3.3, 35.5, or 330.7 mg/kg bw/day for females. </t>
  </si>
  <si>
    <t>There were no deaths and food consumption, urine analysis parameters and ophthalmology were unaffected. Blue faeces were noted in all dogs at 1000 and 8000 mg/kg and those at 8000 ppm had discolouration of the digestive tract. Animals receiving fludioxonil at a dietary concentration of 8000 ppm weighed considerably less than control animals throughout the study. A single female at 1000 ppm lost weight from week 22 to week 32 and intermittently subsequently, and finished the study with a lower body weight than any animal at 8000 ppm. The remaining animals at this dose had body weights comparable to those of the controls. Given the pattern of weight change in this individual animal, it was concluded to be incidental to treatment. One male at 8000 ppm displayed alopecia from week 44. In males at 8000 mg/kg, the thrombocyte count and fibrinogen concentrations were consistently elevated throughout the study, and prothrombin time was reduced at week 52. These values were all within the ranges for historical controls. Platelet counts were increased significantly in males and non-significantly in females at 8000ppm. Although the haematology changes are small in magnitude, they are generally consistent with those seen in the 90-day study, including slight non-significant decreases in erythrocyte and haemoglobin values, and it was therefore concluded that they were related to treatment. Significant increases in serum cholesterol concentrations, above the range for historical controls, were noted in males at 8000 ppm and total bilirubin concentrations were slightly elevated in all dogs at 8000 ppm throughout the study. At 8000 ppm, increased liver weights (correlating with visibly enlarged livers in two females) and decreased spleen weights were noted in both sexes and heart weights in males were reduced. Two females at 8000 ppm had enlarged livers. The size of the spleen was reduced in two males and one female at 8000ppm and in one male at 100ppm. The size of the thymus was reduced in two dogs of each sex at 8000 ppm and in one male at 1000 ppm. Other than biliary epithelial cell proliferation observed in one female at 8000 ppm, no histological abnormalities were noted. The NOAEL was 1000 ppm (33 mg/kg bw per day) on the basis of reduced body-weight gains, increased cholesterol concentrations and altered haematology at 8000 ppm. Given the mild degree of the effects observed at 8000 ppm and the wide dose spacing between the NOAEL and LOAEL, the Meeting concluded that the NOAEL is conservative. EPA 2008: At the 8000 ppm dose level, body weight in male dogs was decreased by 15% vs control for weeks 1-52 and was decreased in female dogs by 19% vs control for weeks 1-52. Increased platelets were observed in both sexes (11-31% in males, 21-24% in females) as was increased fibrin (15-48% in males, 3-10% in females). Cholesterol was increased 56-68% in male dogs, while alkaline phosphatase was increased 22-36% in male dogs and 48-70% in female dogs. Relative liver weight was increased in both sexes by 27-36% at 8000 ppm, and enlarged liver was observed in 2 of 4 high dose female dogs along with biliary epithelial cell proliferation in one high dose female dog. At 1000 ppm, body weight gain was decreased in female dogs to 69% of control for weeks 1-13, and to 57% of control for weeks 1-52. The NOAEL for males is 33.1 mg/kg/day and for females is 3.3 mg/kg/day. At the LOAEL of 297.8 mg/kg/day in males, there was decreased body weight, clinical pathology alterations, and increased relative liver weight. At the LOAEL of 35.5 mg/kg/day in females, there was marked decrease in body weight gain for weeks 1-13 and 1-52. EPA 2017: The NOAEL was 1,000 ppm, equal to 33.1 mg/kg/day in males and 35.5 mg/kg/day in females. The LOAEL was 8,000 ppm, equal to 297.8 mg/kg/day in males and 330.7 mg/kg/day in females, based upon decreased absolute body weights, increased platelets and fibrin in both sexes, cholesterol in males, and alkaline phosphatase release in both sexes. Enlarged livers in two females were observed along with biliary epithelial cell proliferation in one female. EPA 2023: The NOAEL was listed as 33.1/35.5 mg/kg/day (M/F) and the LOAEL was 297.8/330.7 mg/kg/day (M/F) based upon decreased absolute body weights, increased platelets and fibrin in both sexes, cholesterol in males, and alkaline phosphatase release in both sexes. Enlarged livers in two females were observed along with biliary epithelial cell proliferation in one female.</t>
  </si>
  <si>
    <t>Vallet, 1982</t>
  </si>
  <si>
    <t xml:space="preserve">Vallet, L. (1992) Toxicity study by repeated oral (dietary) administration for 52 weeks in Beagle dogs. Unpublished report No. 5577 TCC/CG 881174 from Centre International de Toxicologie, Evreux, France. Syngenta File No. CGA173506/0173. Available from JMPR (2004) Pesticide residues in food - 2004 (JMPR Evaluations 2004 Part II Toxicological) at https://www.inchem.org/documents/jmpr/jmpmono/v2004pr01.pdf Also available from EPA (2008) Fludioxonil. Human Health Risk Assessment for a Section 18 Emergency Tolerance on Starfruit at https://www.regulations.gov/document/EPA-HQ-OPP-2008-0302-0002 and EPA (2017) Fludioxonil - Preliminary Human Health Risk Assessment for Registration Review at https://www.regulations.gov/document/EPA-HQ-OPP-2010-1067-0019 and EPA (2023) Fludioxonil. Human Health Risk Assessment for the Proposed Tolerances without a U.S. Registration for Residues of Fludioxonil in/on Mango and Papaya at https://www.regulations.gov/document/EPA-HQ-OPP-2021-0744-0004 </t>
  </si>
  <si>
    <t>10543-57-4</t>
  </si>
  <si>
    <t>Tetraacetylethylenediamine</t>
  </si>
  <si>
    <t>N,N,N',N'-Tetraacetylethylenediamine; TAED; N-Acetyl-N-[2-(diacetylamino)ethyl]acetamide</t>
  </si>
  <si>
    <t>C10H16N2O4</t>
  </si>
  <si>
    <t>CC(=O)N(CCN(C(C)=O)C(C)=O)C(C)=O</t>
  </si>
  <si>
    <t>0, 90, 250, or 800 mg/kg bw/day. A recovery control and high dose group consisting of 5 male and 5 female rats was terminated 28 days after the 90 day treatment period.</t>
  </si>
  <si>
    <t xml:space="preserve">Mortality did not occur. Salivation observed in the animals of the high dose group was the only clinical finding. Water consumption was increased in males of the 250 and 800 mg/kg/day group and in all female test groups, whereas food consumption was not affected. Total body weight gain was decreased in male and female rats of all high dose groups. Slightly decreased haematocrit values in all male test groups and an increase in leukocytes in females of the high dose were observed. Changes in biochemical parameters considered to be compound-related comprised increased protein values in male and female rats of the high dose group and increased cholesterol values in female animals treated with 800 mg/kg/day. Eye examination revealed no compound related findings. At the dose level of 250 mg/kg/day relative liver and testes weights were significantly increased in male rats. At 800 mg/kg/day absolute and relative liver weights of both sexes and relative adrenal and testes weights in male rats were statistically significantly increased. No compound related macroscopically visible findings were present at necropsy. Histopathological examination revealed centrilobular hypertrophy of hepatocytes in all high dose animals. This effect reversed completely within the 28 day recovery period. In the animals of the low and mid dose group centrilobular hypertrophy was borderline in some rats and not considered a clear substance related effect, since this finding was also present in some control animals of the recovery group. Clear substance related adverse effects occurred at the dose level of 800 mg/kg BW/d. Changes in organ weights were present at 250 mg/kg BW/d. No adverse effects were observed at 90 mg/kg BW/day. Hence, a “no-adverse-effect-level” of 90 mg/kg BW/day can be deduced. EPA: Definitive treatment-related adverse effects occurred at the dose level of 800 mg/kg/day. Changes in organ weights were present at 250 mg/kg/day. No adverse effects were observed at 90 mg/kg/day. Hence, a “no-adverse-effect-level” of 90 mg/kg/day can be deduced. ECHA: The NOAEL was considered to be 90 mg/kg bw/day. </t>
  </si>
  <si>
    <t>Henkel, 1987</t>
  </si>
  <si>
    <t>135590-91-9</t>
  </si>
  <si>
    <t>Mefenpyr-diethyl</t>
  </si>
  <si>
    <t>Diethyl 1-(2,4-dichlorophenyl)-5-methyl-4,5-dihydro-1H-pyrazole-3,5-dicarboxylate; Diethyl 1-(2,4-dichlorophenyl)-5-methyl-4H-pyrazole-3,5-dicarboxylate</t>
  </si>
  <si>
    <t>C16H18Cl2N2O4</t>
  </si>
  <si>
    <t>CCOC(=O)C1=NN(C2=C(Cl)C=C(Cl)C=C2)C(C)(C1)C(=O)OCC</t>
  </si>
  <si>
    <t>1N,2N,3N,4N,6N,7aY,8N,11Y. Ethanol: 1aY(Class I). Heterocyclic fragment: 13N,15N,16N,17N,18bY,28N,47N</t>
  </si>
  <si>
    <t>0, 40, 200, 1000, or 5000 ppm equal to 0, 1.92, 9.80, 48.47, or 251.60 mg/kg/day for males, and 0, 2.38, 12.07, 59.98, or 317.96 mg/kg/day for females</t>
  </si>
  <si>
    <t xml:space="preserve">There were no treatment-related effects on survival, clinical signs, body weights, body weight gains, feed and water consumption, the clinical chemistry and urinalysis parameters monitored, and no eye lesions or dose-related differences in absolute or relative organ weights in either sex were observed. There were no treatment-related gross necropsy, non-neoplastic, or neoplastic findings detected during the course of the study in either sex. Females at the 5000 ppm dose level displayed treatment-related changes in hematology parameters that suggest slight anemia with an increase in hematopoietic activity, as indicated by an increase in reticulocytes (↑32% to ↑72%). A slightly lower RBC count (5% to 8 %) and a statistically significant, slightly lower hemoglobin concentration (↓6% to ↓11%) were observed throughout the study in females at 5000 ppm. Although the males at 5000 ppm also displayed lower RBC and hemoglobin values compared to the control males, the magnitude of the deficit was small (↓2% to ↓4%). However, there was a treatment-related increase in reticulocyte counts (↑13% to ↑42%) in the males at this dose level. No difference was observed in the hematologic response between the sexes in the rat subchronic study used for dose selection, which predicted that dose levels of 7500 ppm should be used in the rat chronic carcinogenicity/carcinogenicity study. The response in the females at 5000 ppm in the current study was approaching an adverse level (all 3 compartments affected (↓5%) with a regenerative anemia (32%-72% ↑ reticulocytes). In the males, red blood parameters were not affected, but there was an increase in hematopoietic activity (13%-46% ↑reticulocytes). The 5000 ppm dose to the males on a mg/kg/day basis was slightly lower (252 mg/kg/day) than in the females (318 mg/kg/day), suggesting that had the high dose been closer to that in the females, a similar reduction in red blood cell parameters would have been seen in the males. The blood effects observed in the rat chronic toxicity/carcinogenicity study at 5000 ppm in females are considered sufficient evidence that this dose level is approaching adverse toxicity. Therefore, the highest dose used in the rat carcinogenicity study is considered adequate to test the carcinogenic potential of mefenpyr diethyl. The LOAEL is 5000 ppm (251.6 mg/kg/day for males and 318.0 mg/kg/day for females), based on statistically significant increases in reticulocyte counts in both sexes, and decreased RBC, hemoglobin, and hematocrit values in females. The NOAEL is 1000 ppm (48.5 mg/kg/day for males and 60 mg/kg/day for females). </t>
  </si>
  <si>
    <t>Dotti et al., 1994; Dotti, 1995</t>
  </si>
  <si>
    <t xml:space="preserve">Dotti, A.; Keller, B.; Luetkemeier, H. et al. (1994) (Inert ingredient): Combined Chronic Toxicity/Oncogenicity (Feeding) Study with (inert ingredient) Substance Technical in the Rat: RCC, Research and Consulting Co. AG. Lab Project Number: 293490: A53310. Unpublished. and Dotti, A. (1995) (Inert ingredient): Combined Chronic Toxicity/Oncogenicity (Feeding) Study with (inert ingredient) Substance Technical in the Rat--First Amendment to Report: RCC, Research and Consulting Co., Ltd., Lab Project Number: 293490: A56020. Unpublished. MRID 43972222/43972223. Available from EPA Memorandum (2011) Mefenpyr-diethyl (HOE 107892) Safener: Revised Human Health Risk Assessment to Support the New use Petition on Sorghum [grain, stover, and forage] and Grass Grown for Seed (including Conservation Reserve Program areas); D374653 at https://www.regulations.gov/document/EPA-HQ-OPP-2010-0267-0004 Also available from ECHA at https://echa.europa.eu/mt/registration-dossier/-/registered-dossier/12607/7/6/2 </t>
  </si>
  <si>
    <t>21743-27-1</t>
  </si>
  <si>
    <t>4-((Triethoxysilyl)methyl)morpholine</t>
  </si>
  <si>
    <t>Morpholine, 4-((triethoxysilyl)methyl)-; Triethoxy(morpholin-4-ylmethyl)silane</t>
  </si>
  <si>
    <t>C11H25NO4Si</t>
  </si>
  <si>
    <t>CCO[Si](CN1CCOCC1)(OCC)OCC</t>
  </si>
  <si>
    <t>1N,2N,3N,4Y,5d(i)Y,6N,7N,9N,10Y,11N,12N,13N,15N,16N,17N,18bY,28N,47N</t>
  </si>
  <si>
    <t xml:space="preserve">0, 100, 300, or 1,000 mg/kg bw/day for 90 days, followed by a recovery period of 28 days. Five animals per gender of the control and of the high dose group served as the  recovery group. </t>
  </si>
  <si>
    <t xml:space="preserve">One male animal of the mid dose group died on study day 85 of the treatment period due to severe renal inflammation and scarring and a subsequent systemic inflammatory state with secondary myocarditis. Prior to death, slightly reduced spontaneous activity, moderate to severe piloerection and slight body weight loss were observed in this animal. Otherwise, no test item related clinical signs were noted during this study. Neither in male nor in female animals were there any statistically significant or biologically relevant differences between the dose groups and the control group in body weight development or food consumption. Mean daily body weight gain of male animals of the high dose group was slightly and statistically significantly attenuated when compared to controls at the end of the treatment period. The kidneys of male animals of the high dose group were moderately higher in weight than control animals. This was most prominent in animals showing histopathological alterations. The effect on kidney weight of male animals was completely reversible at the end of the recovery period. Kidney weight in female animals, although slightly lower than in the respective controls, is not assumed to be affected by (N-Morpholinomethyl)triethoxysilan. Adrenal glands in female animals of all dose groups were slightly lower in weight than in control animals. At the end of the recovery period, no significant difference in adrenal gland weight of the female animals was found between high dose groups and controls. As no associated histopathological findings were noted, a relation to the test item is unclear. Slightly but statistically significantly lower absolute spleen weight was seen in females but not male animals, mainly in mid dose and high dose groups. At the end of the recovery period, no significant difference in spleen weight of the female animals was found between high dose groups and controls. At the end of the treatment period, macroscopic alterations in the kidney were observed in 3/10 male animals of the high dose group and included slightly abnormally shaped or an enlarged and yellow mottled kidney or multiple yellowish pin-point foci. Otherwise, no gross test item related alterations were observed at the end of the treatment or recovery period of this study. Histopathologically, treatment at 300 mg/kg/day led to the spontaneous death of one male rat towards the end of the treatment period, caused by severe renal inflammation and scarring and a subsequent systemic inflammatory state with secondary myocarditis. In five males treated at 1,000 mg/kg/day, a multifocal interstitial nephritis/scarring was observed, its severity ranging from mild to severe. It was associated with multifocal dilated cortical tubules, and with an increase in basophilic tubules and mononuclear cell infiltrates, when compared to control males. Minor lesions of the pelvic urothelium were also noted, comprising suburothelial mononuclear cell infiltrates and a multifocal to diffuse urothelial hyperplasia. At 300 mg/kg/day, a mild interstitial nephritis/scarring, associated with mild numbers of basophilic tubules and mild mononuclear cell infiltrates, was observed in one single male and was also considered test item related. The mechanism of the renal changes could not be elucidated in this study. In the bone marrow, a minimally increased myeloid: erythroid ratio was seen in two males treated at 1,000 mg/kg/day and was considered to be a borderline reaction to the renal inflammation observed in the same animals. It was therefore not considered to be directly test item related. In the lungs of male rats treated at 1,000 mg/kg/day, there was a tendency towards higher severity grades of multifocal alveolar macrophages, perivascular/peribronchial mixed cell infiltrates and foci of pneumonitis, when compared to the background level seen in controls. A multifocal minimal epithelialization was seen in three males. In view of their low incidence and degree, the significance of the pulmonary findings is not clear, but a direct toxic effect of the test item on the lung cannot be fully excluded. After the 28-day recovery period, renal lesions were found to be partially and lung lesions were found to be completely reversible. Bone marrow changes had not yet resolved. A reproduction toxicological effect of (N-Morpholinomethyl)triethoxysilan was not found in this study. The dose level of 100 mg/kg/day marks the NOAEL in this study. </t>
  </si>
  <si>
    <t>Unknown, 2012. Available from ECHA at https://echa.europa.eu/da/registration-dossier/-/registered-dossier/2629/7/6/2/?documentUUID=382ba39a-9d02-4a09-8d72-6b9032f57f36</t>
  </si>
  <si>
    <t>113-48-4</t>
  </si>
  <si>
    <t>Octylbicycloheptenedicarboximide</t>
  </si>
  <si>
    <t>N-(2-Ethylhexyl)-5-norbornene-2,3-dicarboximide; Pyrodone</t>
  </si>
  <si>
    <t>C17H25NO2</t>
  </si>
  <si>
    <t>CCCCC(CC)CN1C(=O)C2C3CC(C=C3)C2C1=O</t>
  </si>
  <si>
    <t>0, 65, 250, or 1000 ppm, equal to 0, 2.1, 7.5, or 34.9 mg/kg bw/day in males and 0, 2.0, 7.4, or 32.5 mg/kg bw/day in females</t>
  </si>
  <si>
    <t>There were no effects of treatment on mortality, clinical signs, body weight gains, food consumption, ophthalmoscopic examinations, hematology, clinical chemistry, urinalysis, or gross pathology. There were no treatment-related effects on organ weights or microscopic pathology in the ovary, testes, pituitary, adrenal, or thyroid. The only effects noted were seen at the 1000 ppm dose level and consisted of brown pigment deposition in the liver of both sexes (3/4 males and females vs. 0/4 in controls or lower doses) and hepatocellular hypertrophy in 2/4 males. The LOAEL is 1000 ppm (equivalent to 34.9/32.5 mg/kg/day in males/females), based on liver effects. The NOAEL is 250 ppm (equivalent to 7.5/7.4 mg/kg/day in males/females). ECHA: On the basis of the findings in the liver, the NOEL was considered to be 250 ppm, which is equivalent to 7.5 mg/kg bw/day in males and 7.4 mg/kg bw/day in females based on average compound consumption. However, these changes suggested that the liver was involved in the metabolism and excretion of the test substance. Trace hepatocellular hypertrophy and cytoplasmic pigment in some animals reflected the additional work load as a consequence of ingestion of large quantities of test substance. Degenerative changes were not identified. Therefore, in the absence of degenerative changes occurring in the liver, the systemic NOAEL is 1000 ppm, equivalent to 34.9/32.5 mg/kg bw/day in males/females. EPA 2021: The LOEL is 33.7 mg/kg/day based on liver effects. The NOEL is 7.5 mg/kg/day. The HIARC determined that these effects in the liver were not frank toxicity and determined that the LOAEL for this study is &gt; 1000 ppm.</t>
  </si>
  <si>
    <t>Blair, 1991</t>
  </si>
  <si>
    <t xml:space="preserve">Blair, M. (1991) One year Oral: dietary toxicity study in dogs with MGK 264. International Research and Development Co., Mattawan MI. Laboratory Study No. 551-031, December 16, 1991. Unpublished. MRID 42148102. Available from EPA (2015) MGK-264 Weight of Evidence Analysis (WOE) at https://www.regulations.gov/document/EPA-HQ-OPP-2012-0415-0015 and from ECHA at https://echa.europa.eu/registration-dossier/-/registered-dossier/23974/7/6/2 and EPA (2021) MGK-264: Revised Human Health Risk Assessment in Support of Registration Review at https://downloads.regulations.gov/EPA-HQ-OPP-2012-0415-0026/content.pdf  </t>
  </si>
  <si>
    <t>78521-39-8</t>
  </si>
  <si>
    <t>Hexanoic acid, 6-[[(4-methylphenyl)sulfonyl]amino]-</t>
  </si>
  <si>
    <t>6-(4-Methylphenylsulfonamido)hexanoic acid; 6-[(4-methylphenyl)sulfonylamino]hexanoic acid</t>
  </si>
  <si>
    <t>CC1=CC=C(C=C1)S(=O)(=O)NCCCCCC(O)=O</t>
  </si>
  <si>
    <t xml:space="preserve">0, 100, 400, or 1,600 mg/kg bw/day daily for 90 days. An additional satellite group of six animals per sex was included in the control and the top dose group for observation after the treatment period for the potential reversibility or persistence of any toxic effects and was euthanized at day 112. </t>
  </si>
  <si>
    <t xml:space="preserve">No test item related clinical findings were revealed in any dose group. In one female from the 100 mg/kg bw/day dose group (No.77), the body weight loss with a hunched posture and wheezing were recorded beginning day 16. The formulation aspiration is suggested as a likely cause of the observed clinical findings. The dose was failed to gavage for 5 days (at the period from day 16 to day 20, and the administration continued further without deviations with a positive body weight gain and the absence of wheezing. No associated gross observations were revealed in this female during scheduled necropsy. In one female treated with 400 mg/kg bw/day dose (No.82), the unilateral chromodacryorrhea was recorded beginning from day 27 through all of the administration period. The ophthalmoscopy has revealed the corneal injury, which is not related to the test item. In two males from the control group and low dose group, the non-treatment related focal alopecia was noted starting from the approximately eighth week of dosing. The absolute body weight of males was slightly dose-dependently decreased after approximately one-month dosing. To the end of the administration period, this statistically non-significant decrease was 3.5% in the 100 mg/kg bw/day dose group, 4.8% in the 400 mg/kg bw/day dose group, and 4.3% in the 1,600 mg/kg bw/day dose group, respectively, compared to the control value. The body weight gain in gram was statistically reduced in the high dose group to the day 56 of dosing, and the total percentage gain was non-significantly decreased compared the value in the control group in all dose groups. After three weeks of recovery in the 1,600 mg/kg bw/day dose group, the decrease in body weight remained noticeable and the total percentage body weight gain differed by 15.8% the value in the control group. In females treated with the test item, body weight did not decrease, and even on the 1,600 mg/kg bw/day dose, there was a slight increase in body weight: by 3.7% compared to the control group by the end of the administration period. The increase in female body weight in the high dose group was non-significant, also noted after the recovery period, and is supposed to be non-adverse. Home cage, handling, open field, sensory, neuromuscular, and physiological parameters evaluated during Functional Observation Battery testing were unaffected by test item administration. There were no statistically significant differences for the test item-treated groups when compared to the vehicle control group on study day 88 (end of the treatment period). After a three-week recovery period, the FOB parameters in 1,600 mg/kg bw/day dose group were also comparable with the control group. Locomotor activity patterns (horizontal movements and vertical activity) registered for 6 minutes were unaffected by test item administration at all doses when evaluated on day 88 (end of the treatment period) in males and females. After a three-week post-treatment period, the parameters of locomotor activity in the 1,600 mg/kg bw/day dose group were comparable with the control group in both males and females. The following alterations in serum chemistry parameters were considered to be related to test item administration: males from the 400 and 1,600 mg/kg bw/day dose groups had elevated urea level, respectively, by 16.9% and 12.4%. In addition, in the 1,600 mg/kg bw/day treated males, the statistically significant decrease in creatinine and increase in urea: creatinine ratio were observed. In contrast to the urea level, the increase in the urea: creatinine ratio was dose-dependent, and the change in these parameters is considered to be related to the test item. Urea and serum creatinine are routinely used to measure kidney damage; however, creatinine is a poor indicator of renal function in the situation of its reduction. Elevated urea: creatinine ratio may be recorded in the context of the catabolic state due to starvation or corticosteroids. The relative kidney weight was increased in the high dose male group; however, the histological alterations associated with the altered renal function were observed only in single males. Moreover, males in the 1,600 mg/kg bw/day dose had a slightly non-significant increase in total creatine kinase (by 21.3% versus control group) and decrease in glucose level associated with a slight decrease in body weight and unchanged food intake. A decrease in serum creatinine and glucose levels on the ASCplus was not excluded due to the hypolipidemic effect of ASCplus and the catabolic status of treated animals. However, reduced serum creatinine and glucose were slight and remained within the historical control range, so these changes are not considered as a toxicological effect of the test item. In addition, in males of the 1,600 mg/kg bw/day dose group, the decrease in cholesterol (by 14.2%), triglycerides (by 31.0%) was observed with visible tendency to the decrease in Low-Density Lipoproteins (LDL) (by 20.0%, not significant due to large variability). The change in triglycerides was dose-dependent, significant, and considered toxicologically relevant. The decrease in the total cholesterol level was slight compared to the vehicle-treated group, remained at the same time historical control level, and considered implicit. Notably, after a withdrawal period, lipid levels in the high dose group recovered and were even slightly higher than control levels (not significant). Interestingly, in females of all test item treated groups, there were no significant changes in serum chemistry parameters. However, it is noticeable that the mean cholesterol and High-Density Lipoproteins (HDL) level was slightly increased (not significantly) in the high dose group following the tendency towards a decrease in cholesterol and HDL in the 400 mg/kg bw/day dose group as well as a slight decrease in glucose. Such an inverse dynamic of lipid levels in females was non-significant; however, it correlated with the dynamics of body weight and microscopic findings in the kidneys and liver in the test item treated females. Females in the 1,600 mg/kg bw/day dose group had a slightly increased body weight (by 3.7%) to the end of the administration period, hepatocellular hypertrophy, and kidneys without pigmentation in tubules. Whereas 400 mg/kg bw/day dose female group showed the most incidence and severity of renal tubular pigmentation (presumable lipofuscinosis), there was no noticeable hypertrophy of hepatocytes. So, the main clinical chemistry findings in male and female rats treated with ASCplus are related to serum lipids change. These observations are supposed to be due to the test item (or its primary metabolites) influence on cholesterol exchange via peroxisome proliferator-activated receptors, PPARs (discussed below); they were reversible and non-adverse. The revealed sex difference in lipid change is considered to be associated with a faster and more pronounced activation of the liver's metabolic enzyme system in females. No clinical chemistry findings were found to be biomarkers of any adverse changes in the liver and kidney. After the 90 days of ASCplus administration, the triiodothyronine (T3) level was decreased in the 1,600 mg/kg bw/day dose (males: by 15.6; females: by 8.4%). This change was not significant, however, with notable dose-dependence in males. Moreover, the statistically significant decrease in thyroxine (T4) level was observed in the high dose post-treatment males (by 13.1%), which was accompanied by a remaining low level of triiodothyronine. A decrease in the mean thyroxine level was also noted in 1,600 mg/kg bw/day dose post-treatment females (non-significant). A decrease in serum level of thyroid hormones was associated with increased liver relative weight in the high dose treated males and females and hepatocellular hypertrophy in females of this group. Microsomal enzymes were note assayed in the study. However, there is evidence that an increase in liver weight correlates with the induction of microsomal enzymes, although the degree of induction does not necessarily correlate with the severity of an increase in liver mass or the degree of hepatocellular hypertrophy in rats. Xenobiotic-dependent induction of liver enzymes can result in lower serum thyroid hormones. Enhanced thyroid hormones clearance from the serum due to chemically induced hepatic enzyme up-regulation is recognized as a relevant endocrine mode-of-action. Thyroid hormones regulate the circulating level of TSH by negative feedback, the sustained increase of which influence of thyroid morphology as a standard endpoint for thyroid toxicity evaluation. There was no significant increase in the TSH level; however, in the 1,600 mg/kg bw/day dose male group, the mean level of TSH exceeded by 17.3% the level in the control group. In females of the 1,600 mg/kg bw/day dose recovery subgroup, the mean value of TSH was increased by 31.1%. The change in the TSH level may be associated with the Hypothalamo-Pituitary-Thyroid feedback action, leading to pathomorphology changes in the thyroid gland. However, the increase in TSH in the high dose group was slight, and no indications of TSH-mediated thyroid gland activation were found, such as an increase in thyroids weight, thyroid hypertrophy, or follicular hyperplasia. Thus, the test item ASCplus lowered the thyroid hormones in rat male and female in the dose of 1,600 mg/kg bw/day, presumably via the activation of the hepatic enzymes. This change in thyroid hormones and accompanying rise in TSH was slight without apparent alterations in thyroid glands, so it was considered non-adverse. The absolute kidneys weight was non-significantly but notably increased in males and females in the 1,600 mg/kg bw/day group while the change in relative to body weight value was significant in males (by 9.3%) and females (by 9.5%). In the recovery high dose subgroup, the mean relative weight of kidneys in males remained slightly increased, but without statistical difference from the control group. The change in weight of kidneys in the high dose group was correlated to the clinical pathology and pathomorphology observations and considered to be test item related. The weight of the liver was increased by 9.5% in the 1,600 mg/kg bw/day treated males. In females, the change in liver weight was more pronounced. The increase in absolute weight was dose-dependent with a significant change relative control group by 25.8% in the high dose group. Females in the 400 and 1,600 mg/kg bw/day dose group had the significantly increased relative liver weight by 8.0% and 22.2%, respectively, compared to the control group. The relative to brain weight value of the liver weight was also significantly increased in the 1,600 mg/kg bw/day female group. Change in the liver weight correlated to the clinical pathology and histological findings; however, it is supposed to be caused by adaptive activation of metabolic enzymes and considered as non-adverse. After the recovery period, the mean relative liver weight remained slightly increased, but without statistically difference from the control group. In the 400 mg/kg bw/day dose female group, the relative weight of thymus was statistically increased by 23.6% compared to the control group. The relative weight of thymus in the high dose group was approximately similar to the control value. Non-dose-dependent change in the thymus weight was not correlated to the hematological observations and considered of unclear relationship to the test item. There was no test item related histological findings in the thymus of the high dose treated animals. In 1,600 mg/kg bw/day dose recovery males, the slight decrease in the brain weight and heart weight was registered. No correlations in the histology of these organs in the high dose main subgroup were revealed. These changes can be associated with the decrease in body weight of high dose treated males and considered non-adverse. The slight increase in the relative to brain testes weight and adrenals weight in the high dose recovery males can be caused partially by a decrease in the brain weight value and regarded to be of unclear relationship to the test item. The gross finding related to the test item was revealed in one female (No.85) from the 400 mg/kg bw/day dose group. This female had dark kidneys associated with a tubular brown pigmentation in the cortex of moderate grade (presumably lipofuscin accumulation). Accumulation of pigment in cortex tubular was observed in a dose-dependent manner in males and was most pronounced in 400 mg/kg bw/day treated females. Other gross findings revealed during necropsy are considered not related to the test item. Test item-related histological alterations were observed in liver, kidneys, thyroid glands, and testes. The findings of unclear relation to the test item were observed in adrenals, pituitary gland, female salivary glands, lymph nodes, spleen, and glandular stomach. Microvesicular vacuolation in hepatocyte cytoplasm was increased in 1,600 mg/kg bw/day treated males as well in 400 and 1,600 mg/kg bw/day treated females with a significantly higher incidence in 1,600 mg/kg bw/day female group compared to the control females. The specific morphological features of the cytoplasmic vacuolation are sufficiently consistent with lipid accumulation to warrant a presumptive diagnosis of fatty change. Fatty change may be due to perturbations in lipid metabolism and disposition, correlated to the clinical serum chemistry, and considered as toxicological effect of the test item. In the 1,600 mg/kg bw/day female group, the hepatocyte hypertrophy of slight to moderate grade was observed with significantly increased incidence. It is noteworthy that hepatocyte hypertrophy was revealed only in high-dosed females, which correlated to the significant increase in absolute and relative liver weight in this group. The increase in relative liver weight in males of the 1,600 mg/kg bw/day group and females of the 400 mg/kg bw/day group was less pronounced and correlated to the increased incidence of fatty change. There were no associated changes in the serum enzymes considered to be biomarkers of hepatotoxicity (ALP, ALT, AST, GGT, GLDG) in both female and male treated rats. Interestingly, 1,600 mg/kg bw/day treated males had decreased body weight correlated to lipids metabolism perturbations in this group. Females from the high dose group developing hepatocyte hypertrophy had the reversible serum lipids level and increased body weight. The hepatocyte hypertrophy was not observed after a 3-weeks post-treatment period, whereas the liver weight remained slightly increased. Hypertrophy of hepatocytes on xenobiotics develops due to metabolic enzyme induction, increase in mitochondria and peroxisomes. Hepatic hypertrophy in females can be responsible for the observed sex-related differences in lipid levels and the lack of dose-response in microscopic findings in the kidney in females. It was considered to be a test item related and toxicologically relevant. In one female (No.91) from the 1,600 mg/kg bw/day dose group, the focal hyperplasia of oval cells was observed. Oval cell proliferation is considered to arise from terminal ductile epithelial cells (canal of Herring cells). It can be a rare spontaneous lesion in rats but can be observed following xenobiotic-induced hepatic injury. However, the uniqueness of this finding among test item treated group does not allow concluding its test item relation. A similar finding was observed in the control male of the recovery subgroup. Tubular brown pigmentation in the cortex (presumably lipofuscin accumulation) was found in 4 males from the 1,600 mg/kg bw/day dose group and in single males from 100 and 400 mg/kg bw/day dose groups. In females, pigment accumulation of minimal grade was found in two control animals; however, four females had the lipofuscinosis in more severe grade in the 400 mg/kg bw/day dose group. In one female (no.85), the moderate grade of pigment correlated to the dark kidney noted during necropsy. Lipofuscin is found in the kidneys of most laboratory rodents, especially rats, is most often localized to the proximal tubules, and considered of limited or no functional significance; however, there is a clear dependence of lipofuscinosis on the test item in our study. This finding shows the sex-dependence presumably related to differences in metabolic enzyme activation. The mineralization in the renal pelvis was noted only in 400 mg/kg bw/day treated females, which correlated to more pronounced lipofuscinosis in this group. Mineralization in the kidney occurs spontaneously in laboratory animals with a dietary imbalance of calcium/phosphorus ratio, particularly in female rats and severity increase with age. There can be a much higher prevalence of spontaneous mineralization in the outer stripe of the outer medulla. The mineralization in 400 mg/kg bw/day treated females was more severe with calculus in the renal pelvis, which was considered test item related. Interestingly, that no test item related findings were revealed in the kidney of the high dose treated females with hepatocyte hypertrophy. There is an assumption that the early metabolic deactivation of the substance by the hypertrophied liver neutralizes the main test-related effects in 1,600 mg/kg bw/day female group. The signs of chronic progressive nephropathy (CPN) of minimal to slight grade (tubule basophilia, tubule dilation with hyaline casts in the cortex, OSOM, and ISOM) were observed in approximately similar frequency, including the control group. CPN is one of the most common spontaneous lesions in rats, and male rats are more severely affected than female rats. In females, the incidence and severity of CPN have not been exacerbated by the test item administration. In one male from the 1,600 mg/kg bw/day dose group, CPN findings were more severe with glomerulosclerosis and tubular hypertrophy. Renal tubule hypertrophy is often observed in more severe CNP cases and is believed to be a compensatory mechanism related to a decline in renal function. One another male from the high dose group had focal tubular necrosis of slight grade. Microscopic findings in kidneys of 1,600 mg/kg bw/day administered males correlated to the clinical pathology changes and increase in kidney weight in males of this group. However, it should be noted that the kidneys of the control animals show a high incidence of chronic progressive nephropathy (CPN). Kidney glomerulosclerosis, glomerular hypertrophy, and tubular focal necrosis are a consequence of CPN, and single findings of an apparent exacerbation of chronic nephropathy in the high dose male group do not allow concluding of its test relation taking into account the high background of CPN. In males and females of the 1,600 mg/kg bw/day dose group, the slight decrease in the T3 was observed after 90 days of test item administration and a more pronounced decrease in T4 level in high dose animals. The increase in TSH in the high dose group due to the hypothalamo-pituitary-thyroid feedback was slight, and no indications of TSH-mediated thyroid gland activation were found in its histology. There were no findings of thyroid hypertrophy, or follicular hyperplasia, and changes in thyroids weight. In the 400 and 1,600 mg/kg bw/day dose groups, the increase in incidence and severity of multifocal C-cell hyperplasia was observed. Diffuse C-cell hyperplasia represents a physiological or pathophysiological response to the stimulation of calcitonin-producing cells, such as chronic hypercalcemia. It can be assumed that C-cell hyperplasia reflects a disturbance in calcium balance associated with renal dysfunction and indirect parathyroid hormone stimulation on the high dose of the test item acting on kidney PPAR. However, there are no enough data to make this conclusion. The calcium level in serum of test item treated males and females was not changed. Despite the absence of explainable reasons for C-cell hyperplasia, its relationship with the test item cannot be excluded. But this change was slight and is not considered adverse. In one female from the 1,600 mg/kg bw/day group, follicular atrophy was revealed. This finding can reflect the decrease in thyroid hormones; however, it was of minimal grade and considered non-adverse without toxicological importance. Hyperplasia of Leydig cells was found in two males from 100 mg/kg bw/day dose group, and four males from each of 400 and 1,600 mg/kg bw/day dose group. These findings were multifocal, minimal to slight grade, and considered to be a physiologic response to hormonal imbalance. It is known that interstitial cell hyperplasia can be induced in rats by any chemical that increases circulating levels of luteinizing hormone (LH) via disruption of the hypothalamic-pituitary axis followed by stimulation of steroidogenic Leydig cell function. It is assumed that the test item and/or its metabolites (4-(tosylamino)butyric acid and 2-[(4-methylphenyl)sulfonylamino]acetic acid) acts on peroxisome proliferator-activated receptor α (PPARα), which is highly expressed in liver and renal proximal tubules, as well as in Leydig cells. The “classic” PPARα-agonists aryloxyisobutyric acid derivates (clofibrate and its analogs) are clinically proven lipid-lowering drugs. Some peroxisome proliferators, including clofibric acid, are known to lower serum testosterone levels causing testicular atrophy and impaired spermatogenesis. It has shown a critical role for PPARα in testicular dysfunction due to disrupted cholesterol/testosterone homeostasis in Leydig cells. To maintain normal reproductive function, a feedback mechanism is present, where decreased circulating testosterone increases circulating LH that stimulates testosterone synthesis and hyperplasia of Leydig cells. The physiological stimulation of steroidogenic Leydig cell function can be adverse, considering Leydig cell tumor outcome. The tubular degeneration/atrophy was revealed in one male (No.44) from the 1,600 mg/kg bw/day dose group and one male (No. 36) in the 400 mg/kg bw/day dose group. The male from the high dose group had a slight change with partial germ cell depletion in some tubules of one testis. Male from 400 mg/kg bw/day dose group had a more severe bilateral observation with atrophy of some tubules correlated to the decrease in relative testes individual weight. Tubular degeneration is a common manifestation of toxicologic injury to the testis. However, it also can be seen as a low incidence background finding in rats and mice. This finding was revealed in the medium and high dose group that correlated to the increased incidence of Leydig cells hyperplasia on these doses and, presumably, can be caused by impaired testosterone as noted above. Therefore, the relationship of tubular degeneration/atrophy in testes of males in the 400 and 1,600 mg/kg bw/day dose group with the test item is not excluded. The mean testes weight (absolute and related) was not changed after 90 days administration, but in 1,600 mg/kg bw/day dose recovery males, the testes weight was slightly increased relative to brain weight, which can be partially explained by the slightly decreased value of brain weight in this group. Simultaneously, the increase in the relative weight of the testes after the post-treatment period may reflect the rebound of testosterone level. There was no test item related changes in the epididymides, seminal vesicles with coagulating glands, and prostate. In the prostate of males from the 1,600 mg/kg bw/day dose group, two mononuclear infiltration incidents of the ventral lobe were observed. Focal extravasation of inflammatory cells into the interstitial tissue or the acinar lumen is common in the prostate of rodents of unknown etiology. This finding was infrequent, slight, and considered as not treatment-related. In two males (No. 38 and No. 39) from the 1,600 mg/kg bw/day group and two males (No. 18 and No.22) from the 100 mg/kg bw/day group, the lobule atrophy of moderate grade was observed with a noticeable smaller of alveolar profiles and slight tubulo-alveolar appearance. The change of mammary glands by the type of feminization was revealed in two males from each of 100 and 1,600 mg/kg bw dose groups. These findings cannot be unambiguously attributed to the toxicological effects of the test item, considering the absence of dose-dependence (there were no such findings on medium dose) and their incidence in the historical control population. The incidence of alteration in granular secretory ducts was slightly increased in all doses treated females and especially in the 400 mg/kg bw/day dose group. The submandibular salivary gland is sexually dimorphic and shows increased granularity of the convoluted (granular) ducts in males compared to females. When females have increased androgen levels, their granular ducts of the submandibular glands acquire male morphology. Both male and female salivary glands have androgen receptors AR, estrogen receptors ER‐β, and progesterone receptors PR that are sensitive to hormonal disbalances during stress; apparent cyclic fluctuations are observed in tissue morphology depending on the phases of the estrous cycle. As speculation, increased androgenic background in the test item treated females can be due to androgen/estrogen hormonal disturbance. However, the change from the control group was weak, which does not allow conclusions about its test item relation. In the 1,600 mg/kg bw/day male group, the slight increase in the incidence of vacuolation in zona fasciculata was observed; one male (No. 40) had the maximal of noted severity of this finding. Cortical vacuolation is increased during fatty change due to degeneration or lipid retention of the cortical cells. A variety of xenobiotics can increase lipid deposition and vacuolation in the adrenal cortex, usually by inhibiting steroid synthesis; adaptive hypertrophy can also be observed. The cortical hypertrophy was noted in single males from each group included control. The complex effects of the test item in this study may be attributed to a sex-dependent alteration in cholesterol and steroid synthesis that discussed below. In male No.40, the moderate grade of cortical vacuolation was correlated to the incidence of microfocal hyperplasia of endocrine cells of the pars intermedia of the pituitary gland, which can be a consequence of hypothalamic-pituitary feedback ACTH activation. The relative weight of adrenals (relative to brain) was statistically increased in the high dose recovery males, but it can be due to a decrease in body weight and brain weight and not test item related. An increase in cortical vacuolation was not dose-dependent, not correlated to the cortical hypertrophy, and was observed in the approximately same frequency in recovery control males. Thus, the slight increase in adrenal cortical vacuolation in the high dose treated males, and one incidence of hyperplasia in the pars intermedia of the pituitary gland are slight, non-adverse and without clear relation to the test item. In pituitary pars distalis, no changes of gonadotropin-producing and thyrotropin-producing cells were observed in the test item treated animals; there were no significant changes in the pituitary weight. A slightly higher incidence of lymphoid hyperplasia was observed in mandibular lymph nodes in the 1,600 mg/kg bw/day dose-treated males and females. In one male from this group, hyperplasia in spleen white pulp of moderate grade was observed. These findings reflect a change in lymphocyte kinetics due to antigen stimulation. In one male in 1,600 mg/kg bw/day dose group, the macrophage accumulation of slight grade was noted in the mesenteric lymph node. Macrophages accumulate and form aggregates when they cannot completely degrade ingested macromolecules. In the stomach, the increased incidence of infiltration of deep mucosa with inflammation cells was observed in the 1,600 mg/kg bw/day dose group (male and female). A minimal/mild infiltration of eosinophilic leucocytes is common in the submucosa of the glandular stomach. The slightly high infiltration observed mainly in a deep mucosa can be potentially due to the local pro-inflammation/immunogen effect of the test item. Findings in lymph nodes, spleen, and glandular stomach were of slight grade or observed as an individual case, did not correlate to the clinical pathology or gross observations and changes in organ weight (spleen), was not associated to the inflammation of the tissues, considered to be non-adverse and of unclear relation to the treatment. The remaining histological changes not discussed above were considered to be incidental findings or related to some aspect of physiological condition and variability, experimental manipulation other than the administration of the test item. There was no test item-related alteration in the prevalence, severity, or histologic character of those incidental tissue changes. The NOAEL was considered to be 100 mg/kg bw/day for both sexes. </t>
  </si>
  <si>
    <t>Unknown, 2021. Available from ECHA at https://chem.echa.europa.eu/100.071.737/dossier-view/1de080ec-59e2-4ad8-ac34-3b03c77aa62a/05290b88-b11b-4ad6-bcc4-c5e37dd83742_4bf113c1-37e3-4119-bddd-2d80f8e050f3?searchText=78521-39-8</t>
  </si>
  <si>
    <t>613-62-7</t>
  </si>
  <si>
    <t>Benzyl 2-naphthyl ether</t>
  </si>
  <si>
    <t>2-(benzyloxy)naphthalene; 2-Benzyloxynaphthalene; Naphthalene, 2-(phenylmethoxy)-; 2-phenylmethoxynaphthalene</t>
  </si>
  <si>
    <t>C17H14O</t>
  </si>
  <si>
    <t>C(OC1=CC2=CC=CC=C2C=C1)C1=CC=CC=C1</t>
  </si>
  <si>
    <t xml:space="preserve">0, 200, 1,000, 5,000, or 20,000 ppm, corresponding to estimated intakes of 0, 10, 50, 250, or 1,000 mg/kg bw/day. The actual intakes of 1,000 ppm were listed as 82 mg/kg bw/day for males and 98 mg/kg bw/day for females. Other actual intakes were not given. Controls and high dose animals were allowed a 4-week recovery period to assess the reversibility of any effects seen. </t>
  </si>
  <si>
    <t xml:space="preserve">The only changes seen in this study were a reduced body weight or body weight gain of males and females exposed to 20,000 ppm 2-(phenylmethoxy)naphthalene in the diet and only in females exposed to 5,000 ppm 2-(phenylmethoxy)naphthalene in the diet. There were also increased organ: body weight ratios noted for the brain, liver, kidneys, testes and spleen from animals of the same groups. These increases in organ: body weight ratios were not accompanied by histopathological changes in these organs. In addition, the increased organ: body weight ratios may have resulted from the decrease in body weights noted from these animals. There were no changes detected in clinical appearance, food consumption, ophthalmoscopic observations, clinical laboratory investigations, macroscopic observations and microscopic observations that were considered to be the result of treatment with 2-(phenylmethoxy)naphthalene. The NOAEL was considered to be 1,000 ppm, equal to intakes of 82 mg/kg bw/day for males and 98 mg/kg bw/day for females. </t>
  </si>
  <si>
    <t>Unknown, 1994. Available from ECHA at https://echa.europa.eu/sl/registration-dossier/-/registered-dossier/13628/7/6/2</t>
  </si>
  <si>
    <t>50-01-1</t>
  </si>
  <si>
    <t>Guanidine chloride</t>
  </si>
  <si>
    <t>Guanidine hydrochloride; Guanidinium chloride; Aminoformamidine hydrochloride; Guanidine;hydrochloride</t>
  </si>
  <si>
    <t>CH6ClN3</t>
  </si>
  <si>
    <t>C(=N)(N)N.Cl</t>
  </si>
  <si>
    <t>0, 25, 100, or 300 mg/kg bw/day for 90 days. In order to allow a detection of possible delayed occurrence or persistence of or recovery from toxic effects, the animals in the recovery groups (control and high dose animals)were observed for a period of 28 days (females) or 29 days (males) following the last administration.</t>
  </si>
  <si>
    <t xml:space="preserve">There were no compound related effects in mortality, clinical signs, body weight, food consumption, ophthalmologic findings, hematology and coagulation parameters. Predominant macroscopic findings observed in male animals sacrificed at the end of treatment period were bilateral rough surfaces of the kidneys in three males of the high dose group. After the recovery period, the same finding was observed in 3/5 males of the high dose recovery group. Histopathologically, a nephropathy was observed in high dose animals from both sexes. Few more gross pathological changes were recorded which were considered as normal background lesions after histopathological evaluation. In the glandular stomach of the main test animals from both sexes, there were inflammatory lesions at a very minor incidence in all dose groups consisting of submucosal inflammation and/or focal glandular erosions. The findings were randomly distributed throughout the groups, however, the severity was slight to moderate in high dose males, whereas in all other groups/sexes, only minimal findings were encountered. The test item is a highly basic compound that is deemed to be the trigger for local irritation. In adrenal glands from mid dose and high dose males, the fatty change in the zona fasciculata increased in incidence and/or severity. A minimal to slight diffuse hypertrophy was noted in the male and female high dose group. These were considered as typical secondary stress-related lesions. The kidney weight was significantly affected in male animals of the high dose group at the end of the treatment period. A statistically significant increase of kidney weight was also noted in female animals of the high dose group, too. In the male high dose recovery group, mean kidney weight was statistically significantly higher compared to the respective controls. In female animals, mean kidney weight was slightly higher in the high dose group than in the respective control group at the end of the recovery period but without achieving statistical significance. Similarly, at the end of the treatment period, liver weight was moderately, statistically significantly higher in male and female animals of the high dose group compared to the respective controls; however, at the end of the recovery period, there were no statistically or biologically significant effects on the absolute and relative liver weights in the male and female dose groups when compared to the respective controls. No histological correlate was found to the increased liver weights. There were no test-item related effects of toxicological relevance on weight data for the remaining organs. In male animals, at the end of the treatment period, total bile acids were observed to be marginally, statistically significantly higher in the high dose group when compared to the control group. In female animals, total bile acids and alkaline phosphatase were marginally but statistically significantly higher in the high dose group at the end of the treatment period compared to the control group. These findings can be considered to be related to the treatment with the test item. Effects of remaining blood biochemistry parameters are not assumed to be biologically relevant and values were within the normal range of variation. At the end of the recovery period, blood biochemistry values of the male and female high dose groups were comparable to the respective controls. Marginally and statistically significantly higher total bilirubin in the male recovery high dose group was considered to be incidental. Higher leukocyte levels in the urine might be related to the histopathologically observed inflammatory changes in the kidneys. However, as the individual findings within the dose groups lacked consistency and as a nephropathy was only observed in the high dose group and not the mid dose group at histopathology, effects on leukocyte levels were not conclusive and not considered as adverse. Findings for grip strength and limb reflex were not considered to be adverse; effects were only observed at the end of the treatment period and did not persist throughout the recovery period except for slight findings in two single male animals. No relevant effects were observed in any of the remaining parameters of the functional observation battery at the end of the treatment period and at the end of the recovery period. Guanidine hydrochloride had no effect on epididymal sperm motility or testicular sperm count analyzed at the end of the treatment or recovery period of this study. Sperm staging and evaluation of sperm morphology did not reveal any indicator for toxicity induced by the test item. Guanidine hydrochloride had no biologically significant effect on the estrous cycle analyzed 4, 8 and 12 weeks after the first administration and in the last week of the recovery period. Based on nephropathy at the dose level of 300 mg/kg bw/day, the NOAEL was considered to be 100 mg/kg bw/day. </t>
  </si>
  <si>
    <t>Unknown, 2015. Available from ECHA at https://echa.europa.eu/de/registration-dossier/-/registered-dossier/13899/7/6/2</t>
  </si>
  <si>
    <t>143390-89-0</t>
  </si>
  <si>
    <t>Kresoxim-methyl</t>
  </si>
  <si>
    <t>Bas 490F; methyl (2E)-2-methoxyimino-2-[2-[(2-methylphenoxy)methyl]phenyl]acetate</t>
  </si>
  <si>
    <t>C18H19NO4</t>
  </si>
  <si>
    <t>CC1=CC=CC=C1OCC2=CC=CC=C2C(=NOC)C(=O)OC</t>
  </si>
  <si>
    <t>Wistar [Chbb:THOM(SPF)]</t>
  </si>
  <si>
    <t>0, 200, 800, 8000, or 16,000 ppm, equal to 0, 9, 36, 370, or 746 mg/kg bw/day for males and 0, 12, 48, 503, or 985 mg/kg bw/day for females</t>
  </si>
  <si>
    <t xml:space="preserve">There were no treatment-related effects on mortality rates, clinical signs, or ophthalmoscopic parameters. The terminal body weight and body-weight gain were slightly reduced in males at 16,000 ppm (by 4%) and significantly reduced in females at 8000 ppm (by 9 and 13%, respectively) and 16,000 ppm (by 6 and 10%, respectively). No significant change in food consumption was observed. Slight but significant reductions in mean corpuscular volume and mean corpuscular haemoglobin were observed in males at 16,000 ppm and in females at ≥ 200 ppm; however, these changes were within the background range and were not clearly dose-dependent. The activity of serum ALAT was significantly decreased in animals of each sex at 8000 and 16,000 ppm and that of serum AP in animals of each sex at ≥ 200 ppm. The author suggested that these reductions in enzyme activities are not toxicologically relevant, which is reasonable. The relative liver weights were significantly increased in males at 8000 and 16,000 ppm, and the absolute liver weights were significantly increased in males at the highest dose. Significant, dose-related increases in GGT activity were also observed in males at ≥ 8000 ppm. Microscopic examination revealed evidence of neoplasia in the liver. Increased incidences of hepatocellular carcinoma were observed in animals of each sex at 8000 and 16,000 ppm (in males, 0/20 at 0, 1/20 at 200 ppm, 1/20 at 800 ppm, 3/20 at 8000 ppm, and 8/20 at 16,000 ppm; in females, 0/20 at 0, 0/20 at 200 ppm, 2/20 at 800 ppm, 6/20 at 8000 ppm, and 6/20 at 16,000 ppm). No hepatocellular adenomas were observed. The incidence and severity of hepatocellular hypertrophy were dose-dependent and increased in animals of each sex (males, 0/20 at 0, 3/20 at 800 ppm, 4/20 at 8000 ppm, and 7/20 at 16 000 ppm; females, 1/20 at 0 and 8/20 at 16 000 ppm); however, statistical significance was achieved only at 16,000 ppm in animals of each sex. Significant increases in the incidence and severity of eosinophilic foci (0/20 at 0, 6/20 at 8000 ppm, and 8/20 at 16,000 ppm) and mixed-cell foci (0/20 at 0, 4/20 at 8000 ppm, and 5/20 at 16,000 ppm) were observed in males. Evidence of a proliferative response in bile-duct cells was associated with increased incidences of biliary cysts in males at 16,000 ppm (0/20 in controls versus 4/20) and in females at 8000 and 16,000 ppm (3/20 in controls versus 7/20 and 7/20), bile-duct proliferation in females at 8000 and 16 000 ppm (5/20 in controls versus 8/20 and 11/20), and pericholangitis of the liver in males at 16,000 ppm (1/20 in controls versus 4/20). Significantly increased incidences of tubular casts of the kidneys (2/20 in controls versus 10/20) and tubular atrophy of the kidney (4/20 in controls versus 12/20) were seen in females at 16 000 ppm. Increased incidences of lesions in other tissues were age-related or independent of dose and were not considered to be toxicologically significant. The NOAEL for non-neoplastic alterations was 800 ppm, equal to 36 mg/kg bw per day, on the basis of increased activity of serum GGT, increased relative liver weight, and increased incidence and degree of severity of eosinophilic foci in males. The NOAEL for neoplasia was also 800 ppm on the basis of an increased incidence of hepatocellular carcinoma in animals of each sex. EPA: The NOAEL is considered to be 800 ppm, equal to 36 mg/kg bw/day in males and 48 mg/kg bw/day in females. The LOAEL was 8,000 ppm, equal to 370 mg/kg bw/day in males and 503 mg/kg bw/day in females, based on increased SGGT levels, increased liver weight and liver histopathological changes such as cyst and liver eosinophilic foci, mixed cell foci, and cellular hypertrophy (M), and roughly 10% decrease in body weights and body weight gains throughout much of the study (F). There was evidence of carcinogenicity in males and females. JMPR 2018: The NOAEL for toxicity was 800 ppm (equal to 36 mg/kg bw per day), on the basis of increased activity of serum GGT, increased relative liver weight, and increased incidence and degree of severity of eosinophilic and mixed-cell foci in males at 8000 ppm (equal to 370 mg/kg bw per day). An increased incidence of hepatocellular tumours was observed in both sexes at 8000 ppm (equal to 370 mg/kg bw per day). EFSA: The relevant long-term NOAEL is 36 mg/kg bw/day from the 2-year rat study. The target organ was th liver. </t>
  </si>
  <si>
    <t>Mellert and Hildebrand, 1994</t>
  </si>
  <si>
    <t>Mellert, W. &amp; Hildebrand, B. (1994d) Report: Chronic toxity study with Reg. No. 242009 in Wistar rats. Administration in the diet for 24 months. Unpublished report No. 94/10951 from BASF Aktiengesellschaft, Ludwigshafen, Germany. Submitted to WHO by BASF AG, Limbergerhof, Germany. Available from JMPR (1998) Kresoxim-methyl (JMPR Evaluations 1998 Part II Toxicological) at https://www.inchem.org/documents/jmpr/jmpmono/v098pr10.htm Also available from EPA (2016) Krcsoxim-Methyl: Revised Human Health Draft Risk Assessment for Registration Review. at https://www.regulations.gov/document/EPA-HQ-OPP-2012-0861-0017 and JMPR (2018) Pesticide residues in food - 2018 (JMPR Evaluations 2018 Part II Toxicological) at https://www.inchem.org/documents/jmpr/jmpmono/v2018pr01.pdf and EFSA (2010) Conclusion on the peer review of the pesticide risk assessment of the active substance kresoxim-methyl at https://www.efsa.europa.eu/en/efsajournal/pub/1891</t>
  </si>
  <si>
    <t>90-98-2</t>
  </si>
  <si>
    <t>4,4'-Dichlorobenzophenone</t>
  </si>
  <si>
    <t>DCBP; Bis(4-chlorophenyl)methanone</t>
  </si>
  <si>
    <t>C13H8Cl2O</t>
  </si>
  <si>
    <t>C1=CC(=CC=C1C(=O)C2=CC=C(C=C2)Cl)Cl</t>
  </si>
  <si>
    <t>0, 100, or 1,250 ppm equal to 0, 7, or 86 mg/kg bw/day for males and 0, 7, or 90 mg/kg bw/day for females</t>
  </si>
  <si>
    <t>Ambrose and Borzelleca, 1965</t>
  </si>
  <si>
    <t>Ambrose, A.M., Borzelleca, J.F. (1965) Toxicological study on the effect of adding dichlorobenzophenone to the diet of rats for a period of three months. Conducted by the Medical College of Virginia, Department of Pharmacology for Rohm and Haas. Unpublished. Available from EPA (2009). Provisional Peer-Reviewed Toxicity Values for 4,4’-Dichlorobenzophenone (CASRN 90-98-2) at https://cfpub.epa.gov/ncea/pprtv/documents/Dichlorobenzophenone44.pdf</t>
  </si>
  <si>
    <t>1908-87-8</t>
  </si>
  <si>
    <t>2-Thiazolidinethione, 3-methyl-</t>
  </si>
  <si>
    <t>3-Methylthiazolidine-2-thione; 3-methyl-1,3-thiazolidine-2-thione</t>
  </si>
  <si>
    <t>C4H7NS2</t>
  </si>
  <si>
    <t>CN1CCSC1=S</t>
  </si>
  <si>
    <t>SPF, Wistar-TNO W.74</t>
  </si>
  <si>
    <t>0, 100, 500, or 2,500 ppm, equal to mean intakes of 0, 7.91, 42.70, or 202.54 mg/kg bw/day in males and 0, 9.78, 49.54, or 228.87 mg/kg bw/day in females</t>
  </si>
  <si>
    <t>Appearance and behavior were not influenced in male and female rats at dosages up to 2,500 ppm; however, two males of the high dose group died during the course of the study. Food consumption and growth were not influenced in the 100 ppm group. In the 500 and 2,500 ppm group, food consumption and body weight gain were diminished significantly during the whole study duration. A repellent effect of the test item cannot be excluded. Blood was not damaged by the test item in the groups up to 500 ppm. An intermittent influence on the leucocytes was noticed after one month in the 2,500 ppm group but not observed after 3 months. Clinical analyses, necropsies, as well as histopathological examinations revealed no indication of treatment-related adverse effects to the liver in dosages up to 500 ppm. After one month, an increase of the enzymes GOT and GPT as well as a decrease in plasma protein was noted in the 2,500 ppm group. These differences compared to control could not be observed at the end of the study. Urinalysis, clinical analyses, necropsies, as well as histopathological examinations, revealed no indication on kidney damages in the dosage groups up to 500 ppm. At the 2,500 ppm group, persistent elevated urea concentrations were noted. Necropsies and histopathological examinations gave no indications on treatment-related effects on any organs in groups up to 2,500 ppm. ECHA: The LOAEL is 500 ppm based on changes in body weight and food consumption. The NOAEL is 100 ppm. FDA: The NOAEL is 500 ppm.</t>
  </si>
  <si>
    <t>Unknown, 1980. Available from ECHA at https://echa.europa.eu/registration-dossier/-/registered-dossier/20298/7/6/2</t>
  </si>
  <si>
    <t>87546-18-7</t>
  </si>
  <si>
    <t>Flumiclorac-pentyl</t>
  </si>
  <si>
    <t>Resource; Sumiverde; Flumiclorac pentyl; pentyl 2-[2-chloro-5-(1,3-dioxo-4,5,6,7-tetrahydroisoindol-2-yl)-4-fluorophenoxy]acetate</t>
  </si>
  <si>
    <t>C21H23ClFNO5</t>
  </si>
  <si>
    <t>CCCCCOC(=O)COC1=C(Cl)C=C(F)C(=C1)N1C(=O)C2=C(CCCC2)C1=O</t>
  </si>
  <si>
    <t>1N,2N,3N,4N,6N,7aY,8N,11Y, pentanol product: 1aY (Class I), acid product: 1N,2N,3N,4N,6N,7aY,8N,11N,12N,13N,15N,16N,17N,18a(ii)Y,28N,47N(Class IV)</t>
  </si>
  <si>
    <t xml:space="preserve">0, 100, 1,000, 10,000, or 20,000 ppm, equal to 0, 3.5, 35.4, 360.4, or 744.9 mg/kg bw/day, respectively, for males and 0, 4.3, 43.6, 443.8, or 919.4 mg/kg bw/day, respectively for females, for 2 years. An additional 14 rats/sex/group were administered similar diets for 1 year for interim evaluation except that only 12 males were administered the 20,000 ppm diet (EPA 2005). </t>
  </si>
  <si>
    <t xml:space="preserve">A NOAEL of 744.9 mg/kg/day for males and 919.4 mg/kg/day for females was assigned. A LOAEL was not identified. EPA 2005: No treatment-related effects were observed on the eyes during ophthalmoscopic examination or on hematologic parameters. The incidence of urinary staining was increased in male rats at 20,000 ppm and in female rats at 10,000 and 20,000 ppm. The incidence was significantly increased in main study males from week 7-30 and non-significantly increased from weeks 31-44. The incidence of urinary staining also was significantly increased in 20,000-ppm main study females throughout the study except for a few sporadic time points primarily during the last 6 months of the study and in 10,000-ppm main study females at sporadic time points during the first year of the study. The incidence of urinary staining was significantly increased in satellite females from weeks 26-35 and non-significantly increased from weeks 37-52; no effect on urinary staining was observed in satellite males. Mortality was not affected in male rats, but mortality was significantly increased in females at 100, 10,000, and 20,000 ppm, but not at 1000 ppm, compared with that of controls. The increased mortality is not considered treatment-related because it did not show a clear dose-related trend and no treatment-related causes of death were observed at any dose. No treatment-related effects on body weight or weight gain were observed in male or female rats receiving any dose of the test material. No toxicologically significant effect on food consumption was observed in male or female rats receiving any dose of the test material; absolute and/or relative food consumption was slightly increased in both sexes at 20,000 ppm. Female rats in the 10,000 and 20,000 ppm groups consumed significantly (p&lt;0.05 except as noted) more water than controls when measured at week 25 (+106% and +44% (N.S.), respectively) and week 52 (+43% and +32%, respectively). Relative water consumption (mL/kg bw) was significantly increased in 10,000 and 20,000 ppm group females at week 25 (+110% and +54%, respectively) and week 52 (+44% and +39%, respectively). Females in the 10,000-and 20,000-ppm groups had corresponding increases in urine volume (+105% to +171% , p&lt;0.05) at weeks 25 and 51. Male rats in the 20,000 ppm group had a significant increase (+67%) in urine volume and an increased incidence of squamous epithelial cells in urine (9/11 vs 2/12 for controls) at 103 weeks. Incontinence was observed at a low incidence throughout the study in 20,000 ppm group females. No treatment-related and biologically significant changes in clinical chemistry parameters were observed in male or female rats because the statistically significant changes (y-glutamyl transpeptidase activity in 20,000 ppm group males and (XI-globulin in 20,000-ppm group females) were not associated with any adverse microscopic findings. The statistically significant increases in absolute (liver, kidney, and spleen) and relative organ weights (liver and kidney) in males and the absolute (kidney) and relative (liver and kidney) organ weights in females were not associated with any microscopic findings in these organs. A significantly increased incidence of dark red spots on the liver of male rats (16/34 vs 6/33 rats surviving to termination) was observed at necropsy but no associated microscopic lesions were observed. The clinical chemistry changes, organ weights, and gross findings are not considered toxicologically significant. The incidence of hyperplastic nodules in the liver was increased in 20,000 ppm group males (5/50), but the incidence did not achieve statistical significance compared with that of controls (1/50) and the incidence also was within range of historical controls. The LOAEL for S-23031 (flumiclorac pentyl) in female rats is 443.8 mg/kg bw/day based on urinary incontinence, increased water consumption, increased urine volume and increased kidney weights. The NOAEL in females is 43.6 mg/kg bw/day. The LOAEL in males is 744.9 mg/kg bw/day based on increased squamous epithelial cells in urinary sediment and increased kidney weights. The NOAEL in males is 360.4 mg/kg bw/day. There were no treatment-related increases in the incidences of neoplasms in either male or female rats receiving any dose of the test material. </t>
  </si>
  <si>
    <t>Adachi, 1992</t>
  </si>
  <si>
    <t xml:space="preserve">Adachi, H. (1992) Combined Chronic Toxicity and Oncogenicity Study of V-23031 by Dietary Administration in Rats: Lab Project Number: 1716. Unpublished study prepared by Environmental Health Science Lab. 1716 p. MRID 42883906. Available from EPA (2014) Preliminary Ecological Risk Assessment for the Registration Review of Flumiclorac-pentyl at https://www.regulations.gov/document/EPA-HQ-OPP-2009-0084-0014 Also available from EPA (2005) Flumiclorac Pentyl: HED Chapter of the Tolerance Reassessment Eligibility Decision Document (TRED). PC Code: 128724, DP Barcode: D302019. Regulatory Action: Phase 1 Reregistration Action Risk Assessment Type: single Chemical Aggregate at https://www3.epa.gov/pesticides/chem_search/hhbp/R110544.pdf </t>
  </si>
  <si>
    <t>181274-15-7</t>
  </si>
  <si>
    <t>Propoxycarbazone-sodium</t>
  </si>
  <si>
    <t>Procarbazone sodium; Propoxycarbazone sodium salt; Propoxycarbazone sodium; sodium;(2-methoxycarbonylphenyl)sulfonyl-(4-methyl-5-oxo-3-propoxy-1,2,4-triazole-1-carbonyl)azanide</t>
  </si>
  <si>
    <t>C15H17N4NaO7S</t>
  </si>
  <si>
    <t>CCCOC1=NN(C(=O)N1C)C(=O)[N-]S(=O)(=O)C2=CC=CC=C2C(=O)OC.[Na+]</t>
  </si>
  <si>
    <t>1N,2N,3N,4Y,5aY,6N,7N,9N,10Y,11Y. Methanol: 28N(Class II). Heterocycle: 13N,15N,16N,17Y,19N,20fY,47N</t>
  </si>
  <si>
    <t>0, 1,000, 10,000, or 20,000 ppm, equal to 0, 43, 459, or 924 mg/kg bw/day in males and 0, 49, 525, or 1049 mg/kg bw/day in females</t>
  </si>
  <si>
    <t xml:space="preserve">The NOAEL was 1,000 ppm, equal to 43 mg/kg bw/day in males and 49 mg/kg bw/day in females. The LOAEL was 10,000 ppm, equal to 459 mg/kg bw/day in males and 525 mg/kg bw/day in females, based on decreased body weight and increased urinary pH that preceded histological changes in the kidney of rats in the mid- and high-dose groups such as foci of mineralization of pelvis, dilated and cystic renal tubules filled with proteinaceous material, regenerative tubular epithelium, glomerular and interstitial fibrosis, and hyperplasia of the pelvic epithelium. EFSA: Increased pH urine and decreased triglyceride levels were observed in rats. The rat was the most sensitive species. The relevant long-term NOAEL is 43 mg/kg bw per day from the 2-year rat study. </t>
  </si>
  <si>
    <t>Unknown, 1999. MRID 45012514. Available from EPA (2015) Propoxycarbazone-sodium. Human Health Assessment Scoping Document and Preliminary Human Health Risk Assessment in Support of Registration Review at https://www.regulations.gov/document/EPA-HQ-OPP-2015-0095-0007 and EFSA (2016) Peer review of the pesticide risk assessment of the active substance propoxycarbazone (variant evaluated propoxycarbazone-sodium) at https://www.efsa.europa.eu/en/efsajournal/pub/4612</t>
  </si>
  <si>
    <t>188489-07-8</t>
  </si>
  <si>
    <t>Flufenpyr-ethyl</t>
  </si>
  <si>
    <t>ethyl 2-[2-chloro-4-fluoro-5-[5-methyl-6-oxo-4-(trifluoromethyl)pyridazin-1-yl]phenoxy]acetate</t>
  </si>
  <si>
    <t>C16H13ClF4N2O4</t>
  </si>
  <si>
    <t>CCOC(=O)COC1=C(C=C(C(=C1)N2C(=O)C(=C(C=N2)C(F)(F)F)C)F)Cl</t>
  </si>
  <si>
    <t>1N,2N,3N,4N,6N,7aY,8N,11Y. Ethanol:1aY(Class I). Heterocycle:13N,15N,16N,17Y,19N,20c(ii)Y,21N,22N,47N</t>
  </si>
  <si>
    <t>0, 350, 3500, or 7000 ppm, equal to 0, 39.9, 401.8, or 814.7 mg/kg bw/day in males and 0, 43.7, 447.9, or 882.8 mg/kg bw/day in females</t>
  </si>
  <si>
    <t>Liver and anemia</t>
  </si>
  <si>
    <t>The NOAEL was 350 ppm, equal to 39.9 mg/kg bw/day in males and 43.7 mg/kg bw/day in females. The LOAEL was 3500 ppm, equal to 401.8 mg/kg bw/day in males and 447.9 mg/kg bw/day in females, based on liver toxicity in both sexes and mild anemia in males.</t>
  </si>
  <si>
    <t xml:space="preserve">Unknown, 1999. MRID 45118920. Available from EPA (2003) PP#: OF06164. Flufenpyr-Ethyl in/on Field Corn, Soybeans and Sugarcane. Health Effects Division (HED) Risk Assessment. PC Code: 108853. DP Barcode: D270403. Case: 293057. Submission: S582174. at https://www3.epa.gov/pesticides/chem_search/hhbp/R064999.pdf and EPA (2014) Flufenpyr-ethyl. Human Health Assessment Scoping Document and Preliminary Human Health Risk Assessment in Support of Registration Review at https://www.regulations.gov/document/EPA-HQ-OPP-2014-0768-0004  </t>
  </si>
  <si>
    <t>1309389-73-8</t>
  </si>
  <si>
    <t>(E)-3-(1,3-benzodioxol-5-yl)-N,N-diphenylprop-2-enamide</t>
  </si>
  <si>
    <t>3-Benzo(1,3)dioxol-5-yl-N,N-diphenyl-2-propenamide, (E)-</t>
  </si>
  <si>
    <t>C22H17NO3</t>
  </si>
  <si>
    <t>C1OC2=C(O1)C=C(C=C2)C=CC(=O)N(C3=CC=CC=C3)C4=CC=CC=C4</t>
  </si>
  <si>
    <t>1N,2N,3N,4N,6N,7N,9N,10Y,11N,33N,35N,47N</t>
  </si>
  <si>
    <t>Sprague- Dawley [Crl:CD (SD) IGS]</t>
  </si>
  <si>
    <t>Nominal concentrations were 0, 30, 100, or 500 g/kg bw/day. Calculated mean daily intakes were 0, 29.4, 97.5, or 489.5 mg/kg bw, respectively, for males and 0, 29.4, 98.6, or 492.2 mg/kg bw, respectively, for females.</t>
  </si>
  <si>
    <t>There were no mortalities associated with (E)-3-benzo[1,3]dioxol-5-ylN,N-diphenyl-2-propenamide in the diet. Clinical observations, haematology, clinical chemistry and urine analysis evaluations, histopathology, ophthalmology, body weight, body-weight gain, feed consumption, feed efficiency, FOB or motor activity results revealed no changes attributable to the test substance compared to vehicle controls. Based on the absence of any adverse effects, the NOAEL for (E)-3benzo[1,3]dioxol-5-yl-N,N-diphenyl-2-propenamide in this 90-day dietary study in rats was 490 mg/kg bw per day, the highest dose tested. EFSA: JECFA derived a NOAEL of 490 mg/kg bw per day from this study, which is the highest dose tested. However, the Panel noted that in the mid- and high-dose group, statistically significant decreases in thymus weights were observed for female rats (mid-dose: 24% decrease; high-dose: 23% decrease). For female rats, differences in relative organ weight included decrease in thymus-to-body ratios (mid-dose: 24% decrease). However, when submitted to dose–response analysis using EFSA PROAST webtool, no dose-related trend could be established (results not shown). Decreases were also observed in total WBC and the white blood cell subpopulations. This would raise a concern for the immune system, in particular related to bone marrow. White blood cells and the subpopulations originate from the hematopoietic stem cell populations that reside in the bone marrow. In a process called maturation, daughter cells from these stem cells differentiate into the red cell lineage and the thrombocytic lineage (which were both not affected in this study) and in the white cell lineage under the influence of specific cytokines and growth factors. In further steps during the maturation, the various cell types seen in the differential blood count are formed. The Panel noted that in this study, all the cells from the white cell lineage (both myeloid and lymphoid cells) decreased and that differential blood count did not indicate that changes were not limited to a specific cell type. This may indicate that the substance has an effect on the development of the white cell lineage in an early step of the maturation before the differentiation. Therefore, the Panel decided to use the decrease in total WBC count as a proxy to reflect the effect of the substance on the WBC maturation process, since this would encompass all WBC in the differential blood count. The endpoint-specific BMR was calculated with the RIVM PROAST webtool and a BMR of 19% (reflecting a decrease in total WBC count) was obtained to represent a minimal effect size. With this BMR, from the study data, BMDL–BMDU 90% confidence intervals around the BMD for decrease in total WBC count of 124–781 and 101–1,470 mg/kg bw per day could be calculated for males and females, respectively. To conclude, there were no dose-dependent and no treatment-related differences between exposed and control animals for histopathological findings. The Panel noted a reduction in thymus weight and decreases in WBC and in the white blood cell subpopulations. This would raise a concern for the immune system. Therefore, the data for decreased thymus weight and decreased WBC (used as a proxy for white blood cell maturation) were submitted to dose response analysis. For the reduction in thymus weight, no dose-related trend could be established. In contrast, for the decrease in total white blood cell count, a dose-related downward trend was identified. Using an endpoint-specific BMR of 19% for decrease WBC, BMDL–BMDU 90% confidence intervals of 124–781 and 101–1,470 mg/kg bw per day could be calculated for males and females, respectively. The Panel considered these confidence intervals acceptable. The lowest BMDL of 101 mg/kg bw per day from the data for the females will be used for the evaluation of the flavouring substance. ECHA: There were no mortalities, clinical observations or findings in the functional observational battery or motor activity, ophthalmological or changes in clinical chemistry or urinalysis, effects on body weight, body weight gain, food consumption or food efficiency, pathological or histopathological findings attributable to treatment with the substance. Hematological examinations showed a decrease in the number of basophils (high dose group) in males and statistically nonsignificant decreases in total white blood cells (WBC) count, neutrophils, lymphocytes, eosinophils and large unstained cells in both sexes and in basophiles in females at the highest dose level. Statistically significant differences in organ weight and ratios were either within the historical control range or without histologic correlates. However, as a decrease in WBC and white blood cell subpopulations was detected in the hematological investigations, the decreased thymus weights observed in females (mid and high dose group, no dose-related trend) might be correlated to this finding. Under the conditions of the study and based on the effects observed on hematological parameters, a BMDL–BMDU 90% confidence intervals of 124–781 and 101–1470 mg/kg bw/day were calculated for males and females, respectively, using an endpoint-specific BMR of 19% for decrease WBC.</t>
  </si>
  <si>
    <t>110-54-3</t>
  </si>
  <si>
    <t>Hexane</t>
  </si>
  <si>
    <t>n-Hexane</t>
  </si>
  <si>
    <t>C6H14</t>
  </si>
  <si>
    <t>CCCCCC</t>
  </si>
  <si>
    <t>1N,2N,3N,4N,6N,7N,9N,10N,23Y,24N,25N,26Y,27N,28d(i)Y</t>
  </si>
  <si>
    <t>Wistar [Bor: WISW (SPF Cpb)]</t>
  </si>
  <si>
    <t>0, 40, 200, 1000, or 5000 mg/kg/bw/day. test substance purity: 58%. Purity adjusted dose levels: 0, 23, 116, 580, or 2900 mg/kg bw/day.</t>
  </si>
  <si>
    <t>The 5000 mg/kg group rats exhibited treatment-related changes including reduced body weight gain, haematopoietic effects, organ weight changes, pathological changes in the liver and kidneys, testicular atrophy, and neurotoxic effects. Treatment-related changes in the 1000 mg/kg group rats included reduced weight gain, increased liver and kidney weights and pathological changes in the liver. Treatment-related changes in the 200 mg/kg group were observed only in males and included increased liver and kidney weights without microscopic evidence of damage. No treatment-related changes were observed in the 40 mg/kg group rats. Testicular atrophy was the only adverse effect still present after the 64-day recovery period. The no-effect level was concluded to be 40 mg/kg bw/day, but treatment-related effects at the next higher dose level of 200 mg/kg bw/day were slight and occurred in male rats only. Note: neurotoxicity study: The LOAEL for neurological effects is 46.2 mmol/kg bw (3973 mg/kg bw 5 days/per), and the NOAEL is 13.2 mmol/kg bw (1135 mg/kg bw 5 days/week). Reduced body weight gain was seen at all three dose levels, however was only considered treatment related in the 13.2 and 46.2 mmol/kg bw groups. The NOAEL is therefore 6.60 mmol/kg bw (568 mg/kg bw).</t>
  </si>
  <si>
    <t>Unknown, 1989. Available from ECHA at https://echa.europa.eu/registration-dossier/-/registered-dossier/15741/7/6/2</t>
  </si>
  <si>
    <t>42576-02-3</t>
  </si>
  <si>
    <t>Bifenox</t>
  </si>
  <si>
    <t>Methyl 5-(2,4-dichlorophenoxy)-2-nitrobenzoate; Modown; 5-(2,4-Dichlorophenoxy)-2-nitrobenzoic acid methyl ester</t>
  </si>
  <si>
    <t>C14H9Cl2NO5</t>
  </si>
  <si>
    <t>COC(=O)C1=C(C=CC(OC2=CC=C(Cl)C=C2Cl)=C1)[N+]([O-])=O</t>
  </si>
  <si>
    <t>1N,2N,3N,4N,6N,7aY,8N,33N,34bY. Methanol:1N,2N,3N,4N,6N,7N,9N,10N,23Y,24N,25N,26aY,27N,28N(class II); Aromatic fragment: 1N,2N,3N,4N,6N,7aY,8N,33N,34N,35bY,36bY,41N,42N,43N,44N,45Y,46N,47N(class IV)</t>
  </si>
  <si>
    <t>0, 50, 200, or 1000 ppm equal to 0, 7, 30, or 143 mg/kg bw/day for males and 0, 9, 35, or 179 mg/kg bw/day for females</t>
  </si>
  <si>
    <t xml:space="preserve">EPA: Body weights of all treated groups of males were significantly less than controls by 7-9% at 24 months, but not in a dose-related manner. Female body weights were not significantly different from controls. Changes in food consumption did not appear to be dose related. In males, absolute, but not relative, brain, heart, and kidney weights were significantly higher than controls (3, 11, and 6%, respectively) in the 200-ppm group at 24 months, while 1000 ppm males exhibited a transient increase in absolute and relative liver weights (25% and 29%, respectively, at 12 months). These findings do not appear to be toxicologically significant. In females, kidney weights increased in a dose-related manner, with 24 month absolute and relative increases of 13 and 9%, respectively, observed in the 200-ppm group, and absolute and relative increases of 25 and 18% seen in the 1000 ppm group. Male mice given 50, 200, or 1000 ppm exhibited statistically significant renal histopathology: cytomegalic changes in renal tubule epithelium (focal hypertrophy, convoluted renal tubules), classified as “minimal to mild” by the study pathologist. No significant renal histopathology was observed in females. No other significant, non-cancer histopathology was observed. A LOAEL of 50 ppm (7 mg/kg-day) was identified for renal focal hypertrophy of convoluted tubules in male mice. A NOAEL was not identified in this study. Note: mice is the most sensitive species, NELs were established in rats and dogs at higher doses than this LEL. EFSA: EFSA concluded a NOAEL of 30 mg/kg bw/day instead because EFSA determined that the histopathological findings in the mice's kidneys were not toxicologically relevant. Therefore, the NOAEL was 200 ppm, or 30 mg/kg bw/day, based on small effects on hematological parameters like reduced platelets and reticulocyte counts. </t>
  </si>
  <si>
    <t>Litton Bionetics, 1982</t>
  </si>
  <si>
    <t>181274-17-9</t>
  </si>
  <si>
    <t>Flucarbazone-sodium</t>
  </si>
  <si>
    <t>Flucarbazone sodium; sodium;(3-methoxy-4-methyl-5-oxo-1,2,4-triazole-1-carbonyl)-[2-(trifluoromethoxy)phenyl]sulfonylazanide</t>
  </si>
  <si>
    <t>C12H10F3N4NaO6S</t>
  </si>
  <si>
    <t>CN1C(=NN(C1=O)C(=O)[N-]S(=O)(=O)C2=CC=CC=C2OC(F)(F)F)OC.[Na+]</t>
  </si>
  <si>
    <t>1N,2N,3N,4Y,5aY,6N,7aY,8N,11N,12N,13N,15N,16N,17Y,19N,20fY,47N</t>
  </si>
  <si>
    <t>0, 200, 1000, or 5000 ppm, equal to 0, 6.7, 35.9, or 183 mg/kg bw/day in males and 0, 7.43, 37.1, or 187 mg/kg bw/day in females</t>
  </si>
  <si>
    <t>Multiple (T4)</t>
  </si>
  <si>
    <t xml:space="preserve">Health Canada (2022): The NOAEL was considered to be 36/37 mg/kg bw/day; the effects on body weight gain were not considered adverse at this dose level. At the top dose, lower body weight, increased N-DEM levels, decreased T4 levels, and increased liver weight was noted. EPA 2000: The NOAEL was considered to be 1000 ppm, equal to 35.9 mg/kg/day in males and 37.1 mg/kg/day in females. The LOAEL was 5000 ppm, equal to 183 mg/kg/day in males and 187 mg/kg/day in females, based upon body weight gain depression and increased N-demethylase levels in both sexes as well as decreased T4 levels and marginally increased liver weight in females. EPA 2009: The NOAEL is 1,000 ppm, equal to 35.9 mg/kg bw/day in males and 37.1 mg/kg bw/day in females. The LOAEL is 5000 ppm, equal to 183 mg/kg bw/day in males and 187 mg/kg bw/day in females, based on body weight gain depression and increased N-demethylase levels in both sexes as well as decreased T4 levels and marginally increased liver weight in females. EPA 2018: The NOAEL was 200 ppm, equal to 6.7 mg/kg bw/day in males and 7.43 mg/kg bw/day in females, and the LOAEL was 1,000 ppm, equal to 35.9 mg/kg bw/day in males and 37.1 mg/kg bw/day in females, based on decreased T4 levels in both sexes. </t>
  </si>
  <si>
    <t>Unknown, 1998, MKH 6562 chronic toxicity study in beagle dogs (1 year feeding study), DACO: 4.3.2 &amp; Unknown, 1998, MKH 6562 chronic toxicity study in beagle dogs (1 year feeding study). Supplemental submission to AC No. 108399, DACO: 4.3.2. Available from Canada Health (2022) Proposed Re-evaluation Decision PRVD2022-02 at https://publications.gc.ca/collections/collection_2022/sc-hc/h113-27/H113-27-2022-2-eng.pdf Also available from EPA (2000) Pesticide Fact Sheet for Flucarbazone-sodium at https://www3.epa.gov/pesticides/chem_search/reg_actions/registration/fs_PC-114009_29-Sep-00.pdf and EPA (2009) Flucarbazone-Sodium. Human-Health Risk Assessment for Application to Turf, Tree Nurseries, and Christmas Tree Farms, Golf Courses and Other Non-food Use Sites at https://www3.epa.gov/pesticides/chem_search/hhbp/R174598.pdf and EPA (2018) Flucarbazone-sodium. Draft Human Health Risk Assessment for Registration Review at https://www.regulations.gov/document/EPA-HQ-OPP-2013-0283-0014</t>
  </si>
  <si>
    <t>53112-28-0</t>
  </si>
  <si>
    <t>Pyrimethanil</t>
  </si>
  <si>
    <t>4,6-dimethyl-N-phenyl-2-pyrimidinamine; 4,6-dimethyl-N-phenylpyrimidin-2-amine</t>
  </si>
  <si>
    <t>C12H13N3</t>
  </si>
  <si>
    <t>CC1=CC(C)=NC(NC2=CC=CC=C2)=N1</t>
  </si>
  <si>
    <t xml:space="preserve">Sprague-Dawley [Crl:CD (SD)BR] </t>
  </si>
  <si>
    <t>Concentrations (95.5%-97.6%) were 0, 32, 400, or 5,000 ppm, equal to 0, 1.3, 17.0, or 221 mg/kg bw/day in males and 0, 1.8, 22.0, or 291 mg/kg bw/day in females</t>
  </si>
  <si>
    <t xml:space="preserve">JMPR: There was no treatment-related mortality or clinical signs of toxicity. A decreased incidence of palpable masses (24%) in females at 5,000 ppm was observed, and the mean time of onset was approximately 9 weeks later than that of controls. However, there was no indication that the delayed onset was caused by treatment with pyrimethanil. Throughout the study, males and females at 5,000 ppm consistently displayed significantly lower mean body weights than did the controls. The body-weight gains of rats at 5,000 ppm for 0–13 weeks were lower than those of the controls (males, 10%; and females, 16%). Overall body-weight gains of rats at 5,000 ppm were lower (males, 5%; and females, 42%) than those of the controls. There was no significant difference in the mean body weights of rats at 400 ppm or 32 ppm. Food consumption was reduced by approximately 5% in males and 11% females in the group at 5,000 ppm compared with rats in the control group. However, the food-conversion ratios were not significantly different between rats receiving pyrimethanil and rats in the control group. There was no significant effect on water consumption. Ophthalmoscopic examination did not revealed any treatment-related lesions at any dose. At 5,000 ppm, statistically significant differences from control values were observed in several parameters at various intervals. Leukocyte counts were decreased at weeks 78 and 102 for males only and erythrocyte counts were decreased at weeks 13 and 26 for females only. Decreased MCH concentrations were observed at week 52 and 78 for males and females, and also at weeks 13 and 26 for females. Increased platelet counts were observed at weeks 13 and 26 for males and females, and at weeks 52 and 78 for females only. At 400 ppm, a statistically significant increase in platelet counts was observed at week 26 in females only, while a decreased platelet count was observed at week 102 in males. Other group mean values for hematological parameters in rats at 32 ppm and 400 ppm were essentially similar to those of the controls. All hematological data were within the range for historical controls, there was a lack of dose–response relationship and effects tended to be transient and inconsistent over time. Thus, these hematological findings were considered to be of no toxicological significance. At 5,000 ppm, slightly elevated gamma glutamyl transpeptidase (GGT) activity were observed after 78 and 102 weeks in males. There was slight to moderate increased in cholesterol concentrations in males at 13 and 26 weeks and in females at all sampling points. Decreases in serum phosphate concentrations were observed between weeks 13 and 78 in males and females (at all doses in males and at the lowest and highest doses in females). Phosphate concentrations were within the range for historical controls and the noted decreases were transient and not always dose related. Concentrations of thyroid hormones were normal at 72 weeks. There were no significant treatment-related effects on urine-analysis parameters. However, a brownish-black urine coloration, which darkened on standing, was reported in certain males and females at 5,000 ppm throughout the treatment period. At interim kill, no significant treatment-related effect was reported for rats at 400 or 32 ppm. At interim kill, the absolute liver weights were 13% higher in males and 5% higher in females in the groups at 5,000 ppm compared with controls. At interim kill, at 5,000 ppm, minimal to moderate hypertrophy of centrilobular hepatocytes were observed in all males and 1 out of 20 females, but was not seen in the control group of either sex. A significantly higher kidney to body-weight ratio was observed in males only at 5,000 ppm. At terminal kill, the absolute liver weight of males (22%) at 5,000 ppm was higher than in the controls. The relative liver to body-weight ratios were significantly increased in males (26%) and females (21%) at 5,000 ppm. At 5,000 ppm, dark thyroids were observed in 1 out of 20 males and 4 out of 20 females at the interim kill. At this dose, dark thyroids were also observed in 6 out of 50 males and 17 out of 50 females at terminal kill. In the thyroid gland, there were minimal to moderate intra-epithelial depositions of brown pigment (which stained positively for lipofuscin by the Schmorl method) in 18 out of 20 males and 19 out of 20 females compared with 1 out of 19 in the controls for males and females. There were higher incidences of colloid depletion and hypertrophy of the follicular epithelium (males, 18 out of 20; and females, 13 out of 20) than controls (males, 9 out of 19; and females, 6 out of 19). At terminal kill, minimal to slight hypertrophy of centrilobular hepatocyte were observed in rats at 5,000 ppm only (males, 32 out of 50; and female 6 out of 50). Also, there were higher incidences of minimal to severe eosinophilic foci (males, 19 out of 50; and females, 12 out of 50) than in controls (males, 2 out of 51; and females, 7 out of 51). In the thyroid gland, minimal to severe colloid depletion and hypertrophy of follicular epithelium were observed at 5,000 ppm in males and females at higher incidences (males, 36 out of 50; and females, 38 out of 50) than in the controls (males, 25 out of 51; and females, 15 out of 51). Focal hyperplasia of the follicular epithelium was seen at 5000 ppm in 9 out of 50 males and 7 out of 50 females, but in the control group in 2 out of 51 males and 1 out of 51 females). Minimal to moderate depositions of intra-cytoplasmic brown pigment (lipofuscin) in the thyroid follicular epithelium were detected at 5,000 ppm in males and females (males, 38 out of 50; and females, 47 out of 50), but was not present in the control group for either sex. No treatment-related effects on microscopic findings were noted in rats given pyrimethanil at 400 or 32 ppm after 52 or 104 weeks. Overall, the only tissue showing a higher incidence of tumors than did the controls was the thyroid gland; benign follicular-cell adenomas were observed in 9 out of 70 males and 7 out of 70 females at 5,000 ppm, compared with 3 out of 70 males and 0 out of 70 females in the control group. A pair-wise Fischer test indicated that the incidence of tumors in males at the highest dose (9 out of 70) was not statistically significant when compared with that of males in the control group (3 out of 70). However, the incidence in males at the highest dose (12.9%) was higher than the upper limit of the range for historical controls (1.5–5.9%). In females, the incidence of tumors at the highest dose (7 out of 70, or 10%) was higher than that of females in the control group (0 out of 70) and exceeded the upper limit of the range for historical controls (0–3.0%). A positive trend in the incidence of these tumors in males and females was also noted. In addition, thyroid follicular-cell adenocarcinomas were seen in male rats at 32 ppm (males, 1 out of 70) and at 5,000 ppm (males, 1 out of 70); however, the incidence (1.4%) was within the range for historical controls. The NOAEL was 400 ppm, equal to 17 and 22 mg/kg bw per day for males and females, respectively. The LOAEL was 5000 ppm, equal to 221 and 291 mg/kg bw per day for males and females, respectively, on the basis of decreased body-weight gains, increased serum cholesterol concentration and GGT activity, necropsy, and histopathological findings. EFSA: In rats, the liver and thyroid have been identified as the target organs. Liver pathology comprised changes in biochemical parameters, increased organ weight and histological alterations at 5,000 ppm. In the thyroid, microscopic examination revealed higher incidences of colloid depletion, hypertrophy of the follicular epithelium, deposition of intracytoplasmic brown pigment and focal hyperplasia of the follicular epithelium also at 5,000 ppm. In addition, increased incidences of benign follicular cell tumors of the thyroid gland were evident in males and females at this high dose level. However, statistical significance was not reached. The relevant NOAEL for chronic toxicity/carcinogenicity was set at 17 mg/kg bw/day. APVMA: A 2-year dietary study in rats showed increased liver weights, enlargement of liver cells, increased depletion of colloid, and pigmentation and enlargement of the follicular epithelium in the thyroid gland. There was a slight increase in benign tumors of the thyroid gland, only at the high dose of 221 mg/kg bw/d. Pyrimethanil was shown to indirectly stimulate the thyroid gland, by increasing liver enzyme activity. The most sensitive species was the rat, with a NOEL of 17 mg/kg bw/day. EPA: The NOAEL was 400 ppm, equal to 17 mg/kg bw/day in males and 22 mg/kg bw/day in females. The LOAEL was 5,000 ppm, equal to 221 mg/kg bw/day in males and 291 mg/kg bw/day in females, based on lower body weight gains, increased serum cholesterol levels, increased GGT, higher relative liver weights, as well as liver and thyroid histopathology like increased incidences of thyroid adenomas. </t>
  </si>
  <si>
    <t>Rees, 1993; Simpson, 1994; Healing, 1994</t>
  </si>
  <si>
    <t>Rees, S.J. (1993) Technical SN 100309: 104 week rat combined chronic toxicity and oncogenicity study. Unpublished report No. A81806 from Schering Agrochemicals Ltd, Saffron Walden, Essex, UK. Submitted to WHO by BASF, France. &amp; Simpson, E. (2003) Historical control data. Unpublished report No. 2003/1023032 from Covance Laboratories Ltd, North Yorkshire, UK. Submitted to WHO by BASF, France. &amp; Healing, G. (1994) 1st addendum to report No. TOX/92/223-62: technical SN 100309: 104 week rat combined chronic toxicity and oncogenicity study - report of individual pathology findings. Unpublished report No. A81808 from AgrEvo UK Ltd, Chesterford Park, Saffron Walden, Essex, UK. Submitted to WHO by BASF, France. Available from JMPR (2007) Tox Monograph for Pyrimethanil at https://apps.who.int/pesticide-residues-jmpr-database/Document/124 Also available from EFSA (2006) Conclusion regarding the peer review of the pesticide risk assessment of the active substance pyrimethanil at https://www.efsa.europa.eu/en/efsajournal/pub/rn-61 and APVMA (2011) Public Release Summary on the Evaluation by the NRA of the new active constituent Pyrimethanil in the product Scala 400 SC Herbicide at https://apvma.gov.au/sites/default/files/publication/13971-prs-pyrimethanil.pdf and EPA (2018) Anilinopyrimidines. Cumulative Screening Risk Assessment. at https://www.regulations.gov/document/EPA-HQ-OPP-2011-1008-0032</t>
  </si>
  <si>
    <t>22494-47-9</t>
  </si>
  <si>
    <t>Clobuzarit</t>
  </si>
  <si>
    <t>Clozic; ICI-55897; 2-[[4-(4-chlorophenyl)phenyl]methoxy]-2-methylpropanoic acid</t>
  </si>
  <si>
    <t>C17H17ClO3</t>
  </si>
  <si>
    <t>CC(C)(C(=O)O)OCC1=CC=C(C=C1)C2=CC=C(C=C2)Cl</t>
  </si>
  <si>
    <t>Cynomologus</t>
  </si>
  <si>
    <t>0, 10, 25, 50, or 80 mg/kg bw/day</t>
  </si>
  <si>
    <t>All animals in the highest dose group died before completion of the test and also all males and two of the four females at 50 mg/kg bw/day; the onset of death was sudden, preceded by lethargy and subdued behavior. No effects were seen in AP and ALT levels, but a significant increase in absolute liver weight (approx. 25%) was seen in animals given 25 mg/kg bw/day which survived to the end of the six month dosing period. Liver weights at 50 mg/kg bw/day were comparable to controls. There were no histological changes in the liver attributable to treatment and deaths at the two higher doses were due to renal tubular necrosis. The NOAEL was considered to be 25 mg/kg bw/day based on adverse kidney effects and mortality at the top two dose levels. Note: Species differences: rats and mice are unsuitable (not applicability to humans).</t>
  </si>
  <si>
    <t>Tucker and Orton, 1993</t>
  </si>
  <si>
    <t>Tucker, M.J. &amp; Orton, T.C. (1993) Toxicological studies in primates with three fibrates. In: Gibson, G. G., &amp; Lake, B. G. (Eds.). (2013). Peroxisomes: biology and importance in toxicology and medicine. CRC Press.</t>
  </si>
  <si>
    <t>1698-60-8</t>
  </si>
  <si>
    <t>Chloridazon</t>
  </si>
  <si>
    <t>Pyrazon; 5-Amino-4-chloro-2-phenylpyridazin-3(2H)-one; Chloridazone; 5-amino-4-chloro-2-phenylpyridazin-3-one</t>
  </si>
  <si>
    <t>C10H8ClN3O</t>
  </si>
  <si>
    <t>NC1=C(Cl)C(=O)N(N=C1)C1=CC=CC=C1</t>
  </si>
  <si>
    <t>1N,2N,3N,4N,6N,7aY,8N,9N,10Y,11N,12N,13N,15N,16N,17Y,19N,20c(ii)Y,21N,22N,47N</t>
  </si>
  <si>
    <t>0, 100, 300, 1,000, or 2,000 ppm, equal to 0, 4, 13, 43, or 88 mg/kg bw/day in males and 0, 6, 18, 60, or 125 mg/kg bw/day in females</t>
  </si>
  <si>
    <t xml:space="preserve">No clinical signs of toxicity were observed in any treated group of either sex. There were no dose- or treatment-related differences in food consumption, food efficiency, urinalyses, or ophthalmoscopic examinations in either sex. At study termination, overall survival in males was 65%, 75%, 75%, 60%, and 75% and overall survival in females was 75%, 65%, 70%, 80%, and 60% in the control, 100, 300, 1000, and 2000 ppm groups, respectively. The somewhat reduced survival of the high-dose females as compared to their controls did not occur until approximately week 100 of the study. In males, there were no statistically significant differences in absolute body weights between any treated groups and the controls. However, the high-dose males had lower body weights than the controls throughout the study with final body weights 88% of the control level. Body weight gain of male rats in the 2000 ppm group was 84% over the duration of the study. Absolute body weights of the 1000 and 2000 ppm females were significantly less than the controls beginning at week 3 and continuing until week 82 of the study. Statistical significance was also reached at weeks 1 and 102 for the 1000 ppm females and weeks 98 and 102 for both the 300 and 2000 ppm groups. In general, absolute body weights of the 1000 and 2000 ppm group animals were within 10% of the control group until approximately week 78. Final body weights of the 300, 1000, and 2000 ppm groups were 87%, 89%, and 88%, respectively of the controls. No clear pattern of lower body weight gains was observed in the 1000 and 2000 ppm females. Several changes in hematological and clinical chemistry parameters were observed but their biological significance and relevance to treatment are unknown. At 12 months, high-dose males had significantly decreased hematocrit and high-dose females had decreased RBC, hemoglobin, and hematocrit. All of these differences after 12 months on study were ≥95% of the control group values. There were no treatment-related changes in clinical chemistry parameters of male rats during the study. In female rats, the 2000 ppm group had significantly increased calcium (104-105%) and cholesterol (119-128%) as compared to controls at months 6, 12, and 18. Serum calcium was also significantly (104%) increased in the 1000 ppm females at 18 months. There were no treatment-related statistically significant differences in absolute or relative organ weights or in the incidence rates of gross or microscopic lesions from treated animals of either sex as compared to controls. No dose- or treatment-related neoplastic lesions were observed. Therefore, the LOAEL for female Wistar rats is 1000 ppm, equal to 60 mg/kg/day, based on reduced body weights and the NOEL for female Wistar rats is 300 ppm, equal to 18 mg/kg/day. The LOAEL for male Wistar rats was 2000 ppm, equal to 88 mg/kg/day, based on decreased body weight and body weight gain. The NOEL for male Wistar rats is 1000 ppm, equal to 43 mg/kg/day. EPA 2005: The NOAEL was considered to be 18 mg/kg bw/day for females and 43 mg/kg bw/day for males. The LOAEL is 60 mg/kg bw/day for females and 88 mg/kg bw/day, based on reduced body weight and body weight gain. EFSA: The agreed NOAEL for the 2-year rat study was 13 mg/kg bw/day, based on reduced body weight. </t>
  </si>
  <si>
    <t>Mellert, 1993</t>
  </si>
  <si>
    <t>Mellert, W. (1993) Report: Study of the Oral Toxicity of Chloridazon (Pyrazon) in Wistar Rats Oral: dietary Administration for 25 Months: Lab Project Number: 71S0174/88010: 93/10819. Unpublished study prepared by BASF Aktiengesellschaft. 1383 p. MRID 42903404. Available from EPA (2005) HED Chapter of the RED Document at https://www.regulations.gov/document/EPA-HQ-OPP-2004-0381-0004 Also available from EPA (2005) Reregistration Eligibility Decision (RED) Document for Pyrazon at https://archive.epa.gov/pesticides/reregistration/web/pdf/pyrazon_red.pdf and EFSA (2007) Conclusion regarding the peer review of the pesticide risk assessment of the active substance chloridazon at https://www.efsa.europa.eu/en/efsajournal/pub/rn-108</t>
  </si>
  <si>
    <t>67584-55-8</t>
  </si>
  <si>
    <t>2-(Methyl((nonafluorobutyl)sulphonyl)amino)ethyl acrylate</t>
  </si>
  <si>
    <t xml:space="preserve">2-Propenoic acid, 2-[methyl[(nonafluorobutyl)sulfonyl]amino]ethyl ester; 2-Propenoic acid, 2-(((nonafluorobutyl)sulfonyl)methylamino)ethyl ester; 2-[methyl(1,1,2,2,3,3,4,4,4-nonafluorobutylsulfonyl)amino]ethyl prop-2-enoate; MTDID 7831 </t>
  </si>
  <si>
    <t>C10H10F9NO4S</t>
  </si>
  <si>
    <t>CN(CCOC(=O)C=C)S(=O)(=O)C(F)(F)C(F)(F)C(F)(F)C(F)(F)F</t>
  </si>
  <si>
    <t xml:space="preserve">0, 100, 300, or 1,000/600 mg/kg bw/day daily for 88-92 days (males) or 97 days (females). The 1,000 mg/kg bw/day group was not dosed from Day 31 onwards based on health status of the animals. Treatment of this group was recommenced on Day 35 (and onwards) at a dose level of 600 mg/kg bw/day. Top dose: 5/15 animals were subjected to a recovery period of 28 days. </t>
  </si>
  <si>
    <t xml:space="preserve">There were twelve premature/unexpected decedents in the study: five males and two females in the 1,000/600 mg/kg MTDID 7831 group were euthanized for ethical reasons during the treatment period. These animals demonstrated body weight loss and/or moribundity prior to death. The main cause of morbidity was hepatocellular necrosis of the centrilobular area of the liver and/or degenerative findings in the kidney. Single females at 100, 300 and 1,000 mg/kg were found dead during treatment period. Although one female dosed with 100 mg/kg and one female dosed with 300 mg/kg test item demonstrated body weight losses, no cause of death could be determined for all three animals from the clinical and microscopic pathology evaluations. One male and one female at 1,000 mg/kg were found dead during the treatment period. Cause of death for these animals was determined to be a gavage accident. No body weight loss was noted and rales, swelling of abdomen and lean appearance were noted among these animals on the days prior to death. Notable clinical signs of toxicity noted in surviving males and females dosed with 1,000/600 mg/kg MTDID 7831 were rales, swelling of the abdomen, hunched posture, labored or deep respiration and lean appearance at a higher incidence when compared to control group animals. At 300 mg/kg, rales and swelling of abdomen were also noted at a higher incidence when compared to the control group. Male rats dosed with 1,000/600 mg/kg MTDID 7831 began demonstrating a statistically significant reduction in mean body weight when compared with the control group on Day 8 which persisted throughout the dosing period with the mean body weight being 15% less than the control group by Day 91 of the study. Males dosed with 300 mg/kg demonstrated statistically significant reductions in mean body weights on Days 57 through 71 (-8 to -9%) and on Day 91 (-8%) while males dosed with 100 mg/kg demonstrated no differences in body weight over the course of the study. Female rats dosed with 1,000/600 mg/kg demonstrated statistically significant reductions in mean body weight on test days 33 and 34 (-6 to -7%) when compared to the control group; however, these slight reductions were not considered adverse due to the sporadic and minimal nature of the change. No treatment related body weight changes were noted in females at 100 mg/kg and females at 300 mg/kg. Following the 4-week recovery period, males dosed with 600/1,000 mg/kg no longer demonstrated significant differences in body weight when compared to the control group, indicating reversibility of this effect. Minimal effects were observed in the food consumption data in males, with animals in the 600/1,000 mg/kg group demonstrating a statistical reduction on Days 1-8 and an elevation on Days 85-91. In conjunction with the body weight data, the relative food consumption in male rats dosed with 600/1,000 mg/kg were statistically reduced on Days 1-8 and elevated on Days 8-15, 29-57, 64-78 and 85-91. No alterations were in food consumption parameters were noted in males dosed with 100 or 300 mg/kg MTDID 7831. Female rats dosed with 600/1,000 mg/kg demonstrated a statistically reduce food consumption on Days 1-8 and a statistical increased on Days 22-36, 43-57 and 78-85 which correlated with a significant reduction in relative food consumption on Days 1-8 and increased relative food consumption on Days 8-15, 22-57 and 67-91. Sporadic statistical increases in absolute and relative food consumption were noted in females from the 300 mg/kg dose group which were considered minimal in nature and non-adverse; females dosed with 100 mg/kg demonstrated no changes in food consumption parameters. No effects were seen in the functional observations nor in the ophalmoscopy. Postmortem examination of the animals revealed MTDID 7831-related findings in the liver (hepatocellular necrosis of the centrilobular area and focal/multifocal coagulative necrosis and hepatocellular hypertrophy), kidney (vacuolar degeneration/necrosis and the granular casts in males and tubular basophilia in females), urinary bladder (hypertrophy/hyperplasia of the urothelium), thyroid gland (follicular cell hypertrophy), sternal bone marrow (increased number of adipocytes), stomach (lymphogranulocytic inflammation, hyperplasia of squamous cells, erosions/ulcerations and edema) in both male and female rats as well as changes in the thymus (lymphocytolysis), adrenal gland (vacuolation of the zona glomerulosa) and spleen (extramedullary hematopoiesis) of females. In the liver the hepatocellular necrosis of the centrilobular area and focal/multifocal coagulative necrosis were degenerative findings and therefore considered adverse in nature. The brown pigmentation of the liver in some recovery animals at 1,000/600 mg/kg was probably digested remnants of necrotic cellular material, resulting from the hepatocellular necrosis observed at the end of the treatment period. The minimal or slight hepatocellular hypertrophy of the liver observed in the males and females at 100 mg/kg, in the absence of any degenerative findings or changes in absolute liver weight was considered to be a nonadverse finding.  Macroscopic correlates that were noted in these animals were discoloration, enlargement and accentuated lobular pattern of the liver. These microscopic findings correlated with increased serum liver enzymes, total bilirubin, bile acids and decreased total protein, glucose and cholesterol at 300 and 1,000/600mg/kg MTDID 7831. In the kidney the vacuolar degeneration/necrosis and the granular casts recorded in males and the high severity of tubular basophilia observed in females were degenerative in nature and therefore considered to be adverse microscopic findings at 1,000/600 mg/kg. These renal findings were accompanied by higher kidney weights and increased serum urea and creatinine levels in males at this dose level. The hypertrophy/hyperplasia of the urothelium of the urinary bladder in male and female rats dosed with 300 or 1,000/600 mg/kg, where present at a low incidence, but demonstrated a dose-response relationship in severity and demonstrated no recovery and was, therefore, considered to be an adverse microscopic finding. Thyroid gland hypertrophy in rats is usually an adaptive response to induction of hepatic enzymes. This results in increase in the hepatic/biliary clearance of T3/T4 leading to increase in TSH and compensatory follicular cell hypertrophy and/or hyperplasia and is therefore, considered to be a secondary result of MTDID 7831 hepatic toxicity. The findings reported in the sternal bone marrow, as well as thymus and adrenal observations in the female rats were considered to be spontaneous background findings as they demonstrated no dose-response relationship, were not accompanied by any degenerative findings and showed complete or partial recovery. Therefore, these findings are considered to be non-adverse. Macroscopic and microscopic findings were recorded for the stomach of all dose groups including controls. There was no dose response relationship and therefore these findings were considered to be due to the gavage treatment procedure with Arachis Oil as vehicle and not related to the treatment with MTDID 7831. The differences in severity of extramedullary hematopoiesis noticed in the spleen of females of all test item-treated dose groups compared to the control females at the end of the treatment period were considered to be related to the blood sampling procedure: Blood samples were collected from the females of the main control group after 92 days of treatment and these animals (except animal 51) were subsequently necropsied after 96 days of treatment on Day 97. No blood samples were collected of the remaining females on Day 92. The differences in the red blood cell parameters (decreased red blood cell counts and increased reticulocytes), increased organ weight of the spleen and microscopic finding (increased extramedullary hematopoiesis) in the spleen of the main control females after the treatment period, represent a physiological response after the blood sampling procedure and these differences between the control and test item treated groups are therefore regarded to be unrelated to the test item. Therefore, based upon the results presented in this report, a NOAEL for MTDID 7831 of 100 mg/kg was established. ECHA: Animals showed rales and swelling of the abdomen among all groups, showing higher incidence compared to controls at 300 and 1,000/600 mg/kg in both sexes. Additional clinical signs at 1,000/600 mg/kg included: hunched posture, labored or deep respiration and lean appearance. No clinical signs were noted during the recovery period and no additional findings were noted during the arena observations in this study. Salivation seen after dosing among all animals was not considered toxicologically relevant, taking into account the nature and minor severity of the effect and its time of occurrence (i.e., after dosing). This sign was considered to be a physiological response related to taste of the vehicle and formulations rather than a sign of systemic toxicity. Any other clinical signs noted during the treatment period occurred within the range of background findings to be expected for rats of this age and strain. There were twelve premature decedents in the study: 1/10 at 100 mg/kg, 1/10 at 300 mg/kg and 10/30 at 1,000 mg/kg. Rales, swelling of abdomen and lean appearance were noted among these animals on the days prior to death. Males at 1,000/600 mg/kg (no. 36, 40, 47, 48, 50) and females at 1,000/600 mg/kg (no. 88 and 100) were euthanized for ethical reasons after respectively 70, 19, 30, 62, 84, 22 and 63 days of treatment. Most of these animals showed body weight loss prior to death. Main cause of morbidity was hepatocellular necrosis of the centrilobular area of the liver and/or degenerative findings in the kidney. Single females at 100, 300, and 1,000 mg/kg (no. 74, 77, and 93) were found dead after respectively 91, 77 and 19 days of treatment. Although animals 74 and 77 showed body weight loss, no cause of death could be determined for all three animals for the sections examined. One male and one female at 1,000 mg/kg (no. 44 and 96) were found dead after respectively 26 and 30 days of treatment. Cause of death for these animals was a gavage accident. No body weight loss was noted in these animals. Male rats dosed with 1,000/600 mg/kg test article began demonstrating a statistically significant reduction in mean body weight when compared to the control group on Day 8 which persisted throughout the dosing period with the mean body weight being 15% less than the control group by Day 91 of the study. Males dosed with 300 mg/kg demonstrated statistically significant reductions in mean body weights on Day 57 through 71 (-8 to -9%) and on Day 91 (=8%) while males dosed with 100 mg/kg demonstrated no differences in body weight over the course of the study. Female rats dosed with 1,000/600 mg/kg demonstrated statistically significant reductions in mean body weight on test days 33 and 34 (-6 to -7%) when compared to the control group; however, these slight reductions were not considered adverse due to the sporadic and minimal nature of the change. No treatment-related body weight changes were noted in females in 100 mg/kg and females at 300 mg/kg. Following the 4-week recovery period, males dosed with 1,000/600 mg/kg no longer demonstrated significant differences in body weight compared to the control group. Minimal effects were observed in the food consumption data in males, with animals in the 1,000/600 mg/kg group demonstrating a statistical reduction on Days 1-8 and elevated on Days 8-15, 29-57, 64-78 and 85-91. No alterations were in food consumption parameters were noted in males dosed with 100 or 300 mg/kg test article. Female rats dosed with 1,000/600 mg/kg demonstrated statistically reduced food consumption on Day 1-8 and a statistical increase on Days 22-36, 43-57 and 78-85, which correlated with a significant reduction in relative food consumption on Days 1-8 and increased relative food consumption on Days 8-15, 22-57 and 67-91. Sporadic statistical increases in absolute and relative food consumption were noted in females from the 300 mg/kg dose group which were considered minimal in nature and non-adverse; females dosed with 100 mg/kg demonstrated no changes in food consumption parameters. No ophthalmology findings were noted that were considered to be related to treatment. The following statistically significant changes in hematology parameters distinguished treated from control animals: lower lymphocyte levels in females at 300 and 1,000/600 mg/kg, higher white blood cell counts in females at 1,000/600 mg/kg. All effects recovered after a 28-day recovery period. The slightly lower red blood cells, higher reticulocytes and red blood cell distribution width, lower mean corpuscular volume and mean corpuscular hemoglobin in control females is only seen in the first 10 females which were sampled twice within a week. Therefore, the findings were considered to be a result of recovery after blood sampling and not related to the test item. Any other statistically significant changes in hematology parameters were considered to be unrelated to treatment as they occurred in the absence of a dose-related trend. The following statistically significant changes in clinical chemistry parameters distinguished treated from control animals: higher alanine aminotransferase (ALAT) in males and females at 300 and 1,000/600 mg/kg, higher aspartate aminotransferase (ASAT) in females at 1,000/600 mg/kg, higher alkaline phosphatase (ALP) in males and females at 300 and 1,000/600 mg/kg, higher total bilirubin in males and females at 300 and 1,000/600 mg/kg, higher bile acids in males at 1,000/600 mg/kg, higher urea and creatinine levels in males at 300 and 1,000/600 mg/kg, lower total protein in males and females at 300 and 1,000/600 mg/kg, and lower glucose in males and females at 300 and 1,000/600 mg/kg. All effects recovered after a 28 day recovery period. Any other statistically significant changes in clinical chemistry parameters were considered to be unrelated to treatment as these occurred in the absence of a dose-related trend. Hearing ability, pupillary reflex and static reflex were normal in all examined animals. Grip strength and motor activity was similar between control and high-dose animals. All groups showed a similar motor activity habituation profile with a decreasing trend in activity over the duration of the test period. Statistically significantly higher absolute liver weights were noted in both sexes at 300 and 1,000/600 mg/kg and relative to body weight were noted in all treated males and females at 300 mg/kg and 1,000/600 mg/kg. There was complete recovery in males and females following a 28 day recovery period. Statistically significantly higher kidney weights (absolute and relative to body weights) were noted in all treated males. In females, kidney weights relative to body weight were increased in all groups and absolute kidney weights were increased in the 300 mg/kg and 1,000/600 mg/kg groups. There was partial recovery for this increase in males (significant relative to body weight) and complete recovery in females at 1,000/600 mg/kg after the 28 day recovery period. An increase in thyroid gland weight in males and females (relative to body weights) was noted starting at 300 mg/kg and 1,000/600 mg/kg (only statistically significant increase of absolute thyroid gland weight at 300 mg/kg). There was partial recovery for this increase (apparent increase, not statistically significant) at 1,000/600 mg/kg after the 28 day recovery period. Statistically significantly higher adrenal gland weights (absolute and relative to body weights) were noted at 1,000/600 mg/kg. There was complete recovery after the 28 day recovery period. An apparent decrease in thymus weight was noted in males and females at 300 mg/kg and 1,000/600 mg/kg (only statistically significant increase of absolute thymus weight at 300 mg/kg). There was complete recovery for this decrease at 1,000/600 mg/kg after the 28 day recovery period. The thymus weight of the recovery females at 1,000/600 mg/kg was statistically higher compared to the control recovery females. A statistically significant decrease in spleen weight (absolute and relative to body weights) was noted in all treated groups. There was complete recovery for this decrease at 1,000/600 mg/kg after the 28 day recovery period.
Gross pathology revealed, in the liver, an enlarged liver at the end of the treatment period in 2/10 males at 100 mg/kg, in 10/10 males and 3/9 females at 300 mg/kg and in 5/5 males and 6/6 females at 1,000/600 mg/kg. After a 28-day treatment-free recovery period, enlargement of the liver was not recorded. Discoloration (red-brown or black brown) at the end of the treatment period was recorded 4/10 males and 3/9 females at 300 mg/kg and in 5/5 males and 6/6 females at 1,000/600 mg/kg. After a 28 day treatment-free recovery period, red-brown discoloration for the liver was recorded in 2/4 males and 2/5 females at 1,000/600 mg/kg (microscopic correlate: brown pigment deposition). An accentuated lobular pattern in the liver was recorded in 1/10 males and 3/9 females at 300 mg/kg. This finding was not recorded after a 28-day treatment-free recovery period. In the kidney, discoloration (red-brown or greenish) was recorded 1/10 males at 100 mg/kg, 3/10 males and 1/9 females at 300 mg/kg and 5/5 males and 5/6 females at 1,000/600 mg/kg. After a 28 day treatment-free recovery period, discoloration of the kidneys was recorded in 2/5 females at 1,000/600 mg/kg. In the thyroid, an enlarged thyroid gland, was recorded in 2/10 males and 2/9 females at 300 mg/kg, in 1/6 main females at 1,000/600 mg/kg and in the recovery group in 1/5 males of the control and 1/4 males of the 1000/600 mg/kg treated group. After a 28-day treatment-free recovery period, enlarged thyroid glands were recorded at comparable incidences in control and treated rats. In the stomach, macroscopic findings were recorded in all dose groups including controls. These findings consisted of dark red/reddish/black-brown foci in the glandular mucosa of the stomach in 1/10 males of the low dose group, 1/5 males of the recovery group, 1/10 males and 2/9 females at 100 mg/kg, 1/5 males at 1,000/600 mg/kg, reddish/black foci in the forestomach in 1/9 females at 100 mg/kg, 1/9 females at 300 mg/kg and 3/6 females at 1,000/600 mg/kg and an irregular surface of the forestomach in 1/10 males at 100 mg/kg and 2/5 males at 1,000/600 mg/kg. There was complete recovery for the stomach findings after a 28 day treatment-free recovery period. The macroscopic findings recorded at the end of the treatment period were considered to be related to the gavage treatment procedure with Arachis Oil with or without test item. The remainder of the recorded macroscopic findings were within the range of background gross observations encountered in rats of this age and strain. Histopathologically, an increased incidence and severity of hypertrophy of the follicular cells of the thyroid gland was recorded in males starting at 100 mg/kg and females at ,1000/600 mg/kg. There was complete recovery for this finding after a 28 day treatment-free recovery period. The incidences and severities recorded for females at 100 and 300 mg/kg and the males and females of the recovery groups were within background pathology for rats of this age and strain. Microscopic findings above background incidences and severities were recorded for the stomach (forestomach) of all dose groups including controls. These microscopic findings consisted of lymphogranulocytic inflammation, hyperplasia of squamous cells, erosions/ulcerations and edema. There was complete recovery for these findings in males and almost complete recovery in females after the 28-day treatment-free recovery period. A combination of findings was recorded for the liver of males and females, including centrilobular/diffuse hepatocellular hypertrophy with eosinophilic cytoplasm was recorded starting at 100 mg/kg. There was complete recovery for this finding after a 28-day treatment free recovery period. Hepatocellular necrosis of the centrilobular area (in some instances with additional brown pigmentation) was recorded in females starting at 300 mg/kg and in males at 1,000/600 mg/kg. There was complete recovery this finding in males and partial recovery in females. Focal/multifocal coagulative necrosis was recorded at an increased incidence and severity in males at 1,000/600 mg/kg. There was complete recovery for this finding after a 28 day treatment-free recovery period. The single incidences of minimal coagulative necrosis recorded in the remaining dose groups including the control recovery females is considered to be within background pathology of rats of this age and strain. Yellow-brown pigment deposition was recorded in a single male and a few females at 1,000/600 mg/kg of the recovery group. A combination of findings was recorded for the kidney of males and females; tubular basophilia was recorded at an increased severity in both sexes at 1,000/600 mg/kg. There was complete recovery for this finding after a 28-day treatment-free recovery period. The incidences and severities recorded for the males and females of the remaining dose groups including controls were considered to be within background pathology for rats of this age and strain. Vacuolar degeneration/necrosis was recorded in one male surviving the 90-day treatment period. There was complete recovery for this finding after a 28-day treatment-free recovery period. Granular casts were recorded in one male at 1,000/600 mg/kg. There was complete recovery for this finding after a 28-day treatment-free recovery period. Eosinophilic content of the tubuli was recorded at an increased incidence and severity in males and females at 1,000/600 mg/kg. There was complete recovery for this finding after a 28-day treatment-free recovery period. Eosinophilic content of the papil was recorded in a few females starting at 300 mg/kg. There was complete recovery for this finding after a 28-day treatment-free recovery period. Hyperplasia of the epithelium of the papil with cellular debris/casts was recorded in a few males and females at 1,000/600 mg/kg. There was complete recovery for this finding after a 28 day treatment-free recovery period. A calculus in the papil or pelvis was recorded in a few females at 1,000/600 mg/kg. There was complete recovery for this finding after a 28 day treatment-free recovery period. After a 28 day treatment-free recovery period, yellow-brown tubular pigment was recorded in a few males at 1,000/600 mg/kg. Hypertrophy/hyperplasia of the urothelium of the urinary bladder was recorded in both sexes starting at 300 mg/kg. There was no recovery for this finding after a 28 day treatment-free recovery period. An increased number of adipocytes (incidence and/or severity) in the bone marrow (sternum) was recorded in a few males and females starting at 100 mg/kg. There was partial recovery for this finding after a 28-day treatment-free recovery period. A minor increase in incidence and severity of lymphocytolysis in the thymus was recorded in females starting at 100 mg/kg. There was complete recovery for this finding after a 28-day treatment-free recovery period. A minor increase in incidence and severity of lymphocytolysis in the thymus was recorded in females starting at 100 mg/kg. There was complete recovery for this finding after a 28-day treatment-free recovery period. A minor increase in incidence and severity of vacuolation of the zona glomerulosa of the adrenal gland was recorded in females at 1,000/600 mg/kg. There was complete recovery for this finding after a 28-day treatment-free recovery period. The incidences and severities recorded for females at 100 and 300 mg/kg and the recovery groups were within background pathology for female rats of this age and strain. A high incidence and severity of extramedullary hematopoiesis was recorded for the spleen of females of the Control group after the 90-day treatment period, compared to the test item treated dose groups. There was no extramedullary hematopoiesis in the spleen after the 28 day treatment-free recovery period in females of the control and 1000/600 mg/kg treated females, suggesting complete recovery. Remaining histologic changes were considered to be incidental. There was no test item-related alteration in the prevalence, severity, or histologic character of those incidental tissue alterations. Based on the results of this study, the NOAEL is considered to be 100 mg/kg bw/day for both sexes. </t>
  </si>
  <si>
    <t>3M Belgium BVBA, 2017</t>
  </si>
  <si>
    <t>3M Belgium BVBA (2017) Repeated Dose 90-Day Oral Toxicity Study with MTDID 7831 by Daily Gavage in the Rat followed by a 28-Day Recovery Period. 3M MTDID Number 7831. 3M Study ID Number 15-236. Available from Chemview at https://chemview.epa.gov/chemview/proxy?filename=8e%2F8EHQ-17-20694_FINAL%20REPORT%20File%20252_no%20CBI_C.pdf Also available from ECHA at https://chem.echa.europa.eu/100.060.648/dossier-view/fbc7b40b-ad91-4a4b-ad2a-2c748e0fa397/fe70e742-7175-4604-b11c-8a23f115a4db_05249c83-337a-4188-961b-49062dab2075?searchText=67584-55-8</t>
  </si>
  <si>
    <t>29091-21-2</t>
  </si>
  <si>
    <t>Prodiamine</t>
  </si>
  <si>
    <t>Blockade; Rydex; Endurance; 2,4-dinitro-3-N,3-N-dipropyl-6-(trifluoromethyl)benzene-1,3-diamine</t>
  </si>
  <si>
    <t>C13H17F3N4O4</t>
  </si>
  <si>
    <t>CCCN(CCC)C1=C(C=C(C(=C1[N+](=O)[O-])N)C(F)(F)F)[N+](=O)[O-]</t>
  </si>
  <si>
    <t>0, 50, 200, 800, 3200 ppm, equivalent to 0, 1.8, 7.2, 29.4, and 120 mg/kg/day for males and 0, 2.3, 9.1, 37.0, and 151 mg/kg/day for females. Purity (95%) adjusted intakes were equal to 0, 1.7, 6.8, 27.9, and 114 mg/kg bw/day for males and 0, 2.2, 8.6, 35.2, and 143 mg/kg bw/day for females.</t>
  </si>
  <si>
    <t xml:space="preserve">EPA 2018: There were no clinical signs of toxicity associated with the dietary administration of prodiamine. Survival among test groups was comparable. In the first 78 weeks of the study, reduced body weight gains were reported in the 3200 ppm males. In females in the 3200 ppm group, there were also reduced body weight gains between weeks 53 and 78, but gains were not statistically significant from weeks 0 to 78. During the second year of treatment, intergroup values varied considerably. It was reported that no clear treatment-related effect on body weights was apparent among other treated groups. At 78 weeks, the mean body weights were 10 and 5.6% lower in high-dose males and females, respectively, than in controls; at 108 weeks, mean body weights were 5.7 and 1.2% lower than in controls for high-dose males and females, respectively. A slight but significant reduction in food consumption was seen in males receiving 3200 ppm when compared to controls. Over the entire study, food consumption in high-dose males and females was 96 and 98% of control consumption, respectively. Decreased values were seen for the first 78 weeks in males and between weeks 53 and 78 in females. Food conversion over the first 26 weeks, measured as grams of food consumed divided by body weight gain, was not markedly affected by dosing. Water consumption was similar in all groups. There were no ocular lesions related to dosing with prodiamine. There were no effects of biological importance on hematology parameters in rats dosed with prodiamine. All mean values at all intervals were within the normal range. Significant increases were found for MCHC values in males receiving 200, 800, and 3200 ppm at weeks 26 and 52; however, the changes were slight. Significant decreases in the same groups were observed at week 78, and there were no changes at week 104. In addition, there were no correlating change in HCT or HGB. Slight but significant increases in MCHC were also observed at 78 weeks in females receiving 200, 300, and 3200 ppm but there was no consistent pattern of changes with time or dose. There were no effects of toxicological importance on serum enzyme activities. Mean activities of SGPT and SGOT were similar in all groups of males and females at weeks 78 and 104 and activities of LDH were similar in all groups of males and females at weeks 52, 78, and 104. Activities of SGPT and SGOT tended to be lower in dosed animals than in controls at week 26 and 52 and the activity of LDH tended to be decreased compared to controls in both dosed males and females at 26 weeks. The authors reported that the decreases were not due to cofactor depletion (for SGOT and SGPT) and that the LDH values in controls at week 26 were abnormally high. Decreased serum alkaline phosphatase activity was reported for males receiving 3200 ppm at 52 weeks and for both sexes in this group at weeks 78 and 104. Cholesterol was significantly increased in males receiving 3200 ppm at weeks 26, 52, and 78 but values were within the normal range. There were no toxicologically important effects of dosing on urinary parameters. At the interim sacrifice, the mean liver weights were significantly increased in females receiving 800 and 3200 ppm (↑15-20%); at the terminal sacrifice, liver weights were increased in males receiving 800 and 3200 ppm (↑16-19%) and in females receiving 3200 ppm (↑22%). These small liver weight changes without histological findings and no adverse clinical chemistry findings are considered adaptive changes and not adverse. The study authors considered slight weight changes in other organs to be incidental and not related to dosing. An increase in liver masses in high-dose females did not correlate with any histologic findings of toxicological importance nor was the increased incidence of pale foci of the lungs in high-dose males and females of any toxicological importance. Most of the findings were common to aging rats and were within the expected background range. There were no significant non-neoplastic lesions present that could be attributed to treatment in both the 52-week or 108-week animals. There was an increase in the incidence or follicular tumors of the thyroid in males and females receiving 3200 ppm prodiamine. The increase in follicular adenoma in high dose females (↑12%) was significant and there was a positive dose-trend; the laboratory control incidence in females was 15/724 (2.1%; range, 0 to 6%). The incidence of follicular tumors (adenomas and/or carcinoma) in high-dose males (16%) was increased significantly when compared to concurrent controls; however, the incidence was within the laboratory control range. The historical value for untreated males was 56/722 adenomas (7.8%) and the range was 4 to 12%. The increase in males was not considered by the authors to be of toxicological importance. There was a slight increase in the incidence of mammary epithelial tumors in dosed females when compared to controls, but the values were reported to be within the laboratory historical range. The laboratory background incidence for adenoma was 8.2% (range, 0-28%) and for adenocarcinoma was 18% (range, 0-28%) based on 12 studies with a total of 726 rats. The carcinogenicity findings were reviewed by the HED Cancer Peer Review Committee (June 10, 1991). Prodiamine was associated with positive dose-trends in thyroid follicular cell adenomas and in combined follicular cell tumors (adenomas and carcinomas) in both males and females. A significant increase in combined (adenomas and carcinoma) follicular cell tumors at 3200 ppm (approximately 160 mg/kg/day) was found in both males and females when compared with concurrent controls. Slight increases in hyperplasia of the thyroid and pituitary glands were observed at the 3200 ppm dose level in both sexes, too. Neither thyroid hormones (T3 and T4) nor thyroid stimulating hormone (TSH) were measured. Slight increases in the incidences of adenocarcinoma of the mammary gland and the islet cell adenoma of the pancreas were observed in females. The incidence of mammary gland tumor (adenoma, adenocarcinoma, fibroma and fibroadenoma, combined) was high in each group of females, including the control, with the greatest incidence at the 50 ppm dose level (25/70, 38/55, 37/55, 35/51 and 38/68 for the 0, 50, 200, 800 and 3200 ppm groups, respectively). The increase in mammary gland tumors noted at all dose levels in females was not considered to be compound-related based on the absence of a dose-response relationship and comparison to the historical control data for this tumor type. The dose-trend for islet cell adenomas of the pancreas was significant in females only (2/49, 2/48, 1/49, 2/48 and 7/48 for the 0, 50, 200, 800 and 3200 ppm groups, respectively). The dose-trend was not significant when adenomas and carcinomas of the pancreatic islet cell were combined. The carcinogenicity study findings were presented to the FIFRA Scientific Advisory Panel and the Panel was in general agreement that the available studies provide minimal evidence for carcinogenicity of prodiamine in experimental animals. Based on slight increases in hyperplasia of the thyroid and pituitary in both sexes, the LOAEL for prodiamine in this chronic toxicity/carcinogenicity rat study is 3200 ppm, equal to 120 mg/kg/day, and the NOAEL is 800 ppm, equal to 30 mg/kg/day. APVMA: Body weight gain was reduced in males administered 160 mg/kg bw/day prodiamine, and minor hematological and clinical chemistry changes were noted in animals administered 40 or 160 mg/kg bw/day prodiamine. GPT and GOT enzyme activity was decreased in animals administered 40 and 160 mg/kg bw/day prodiamine, and alkaline phosphatase activity for animals administered 160 mg/kg bw/day prodiamine was reduced for males at 52 week and for females at 76 and 104 weeks. Cholesterol levels were increased in females administered 160 mg/kg bw/day prodiamine at 26, 52 and 78 weeks. Liver weights were significantly increased in female animals administered 40 and 160 mg/kg bw/day prodiamine at week 52; similar increases were observed at study termination in male animals administered 40 mg/kg bw/day prodiamine, and in all animals administered 160 mg/kg bw/day test item. The NOEL was established at 10 mg/kg bw/day based on the liver toxicity observed at higher doses. </t>
  </si>
  <si>
    <t>Powell et al., 1989</t>
  </si>
  <si>
    <t>Powell, A.J., H.Peters, C. Copinath, S., Ames, A., Gibson, and L.D. Crook, 1989. Two Year Oncogenicity Feeding study with Prodiamine in Rats. Study No. VCL 74/871495. Huntingdon Research Center, Ltd., Huntingdon, Cambridgeshire, England. MRID No. 40985901. Available from EPA (1991) Peer Review Document on Prodiamine at https://www3.epa.gov/pesticides/chem_search/cleared_reviews/csr_PC-110201_10-Jun-91_020.pdf (reference only) and EPA (2018) Prodiamine – Draft Human Health Risk Assessment for Registration Review at https://www.regulations.gov/document/EPA-HQ-OPP-2010-0920-0025 Also available from APVMA (2010) Public Release Summary on the Evaluation of the New Active Prodiamine in the Product Barricade Turf Herbicide at https://apvma.gov.au/sites/default/files/publication/13916-prs-prodiamine.pdf</t>
  </si>
  <si>
    <t>193273-66-4</t>
  </si>
  <si>
    <t>Capromorelin</t>
  </si>
  <si>
    <t>Capimorelin; N-[(2R)-1-[(3aR)-3a-benzyl-2-methyl-3-oxo-6,7-dihydro-4H-pyrazolo[4,3-c]pyridin-5-yl]-1-oxo-3-phenylmethoxypropan-2-yl]-2-amino-2-methylpropanamide</t>
  </si>
  <si>
    <t>C28H35N5O4</t>
  </si>
  <si>
    <t>CN1N=C2CCN(C[C@@]2(CC2=CC=CC=C2)C1=O)C(=O)[C@@H](COCC1=CC=CC=C1)NC(=O)C(C)(C)N</t>
  </si>
  <si>
    <t>0, 0.3, 7, or 40 mg/kg bw/day</t>
  </si>
  <si>
    <t>All but one dog survived the 12-month dosing period. One dog in the 40 mg/kg group died immediately after receiving its Day 68 dose, because of accidental delivery of test material into the respiratory tract during gavage. Most dogs were estimated to eat 76–100% of their daily food ration. Two dogs in the placebo group consumed less food on particular days, with one dog consuming less than 75% on many days. There was no significant treatment effect for body weight, but by the end of the study, treated dogs tended to have heavier mean weights than did controls. All dogs appeared healthy throughout the study, with no treatment-related effects noted on physical examinations. Reddened/swollen paws occurred in all treatment groups but were more common in the 7 and 40 mg/kg groups, observed approximately 20–40 days among approximately half of the dogs in these two groups. Single dogs in the 7 and 40 mg/kg groups had isolated instances of ataxia, lacrimation, or pale skin. The more common adverse events included emesis and loose stools, which were distributed across all groups without an apparent pattern. However, increased salivation was more common in the 7 and 40 mg/kg dose groups and may have been related to treatment. There were no significant treatment-related effects on vital signs. Ophthalmological examinations were normal, with no changes related to treatment. There were similarly no treatment-related changes in blood pressure. ECG lengthening of PR intervals was observed in the 7 and 40 mg/kg treatment groups at 1–2 h after dosing. In the 7 mg/kg group, the PR interval was approximately 4–22% greater than that of controls. In the 40 mg/kg group, this increase was approximately 13–24% greater than among controls. This finding was considered not clinically important and was regarded as a chance finding. Decreases that were not statistically significant were noted in red blood cells, hemoglobin, and hematocrit related to treatment in the 40 mg/kg dose group. Among the ANCOVA models, there were significant treatment effects for several relative (percent) blood cell parameters, but not for absolute measures of these variables. There was a statistically significant treatment effect observed for mean activated partial thromboplastin time in capromorelin-treated dogs with the time slightly lengthened compared to controls but within normal limits. Serum chemistry parameters were not affected by treatment in a manner that would indicate any clinical significance. Aspartate aminotransferase levels were significantly lower among those receiving capromorelin, and bile acid levels were significantly higher, but neither exhibited a dose dependent relationship. Cholesterol, high-density lipoprotein, and alkaline phosphatase appeared to be significantly increased in a dose-related manner. Increases in cholesterol and high density lipoproteins in the highest dose group were likely associated with GH-accelerated lipolysis. The elevation in alkaline phosphatase in the 40 mg/kg group was due to the liver-specific isoenzyme. There were no statistically significant differences in capromorelin- and placebo-treated dogs for the urinary parameters such as pH and specific gravity. There were no drug treatment-related changes seen on gross pathology. There was a dark-red discoloration on the lung of the one dog in the 40 mg/kg group that died following treatment on Day 68, which is consistent with death caused by a misplaced gavage tube. The ANCOVA results showed significant organ weight treatment effects for the adrenal glands, heart, and liver, although a true exposure–response relationship was demonstrated only for the liver. Liver weights were increased in the 7 and 40 mg/kg treatment groups, likely related to an increased body weight. There were no significant treatment effects for relative organ-to-body-weight ratios, suggesting that absolute weight increases in these organs were related to the increases in body weight. All tissues were examined histologically. Microscopic findings were normal, with changes considered to be incidental or spontaneous in nature and unrelated to drug administration. Cardiac tissues were histopathologically normal. There was a slight increase in hepatocellular cytoplasmic vacuolation among treated animals. Periodic acid–schiff (PAS) stain confirmed the presence of glycogen in vacuolated hepatocytes, which is consistent with a slight treatment-related trend in absolute liver weight. There were no treatment-related changes in bone, but one dog in the 0.3 mg/kg group and one dog in the 7 mg/kg group had fracture and/or tissue reaction consistent with chronic damage to the sternum. These latter findings were considered to be traumatic in origin and not drug related. Capromorelin was well tolerated in dogs at daily oral doses up to 40 mg/kg for 12 months.</t>
  </si>
  <si>
    <t>Zollers et al., 2017</t>
  </si>
  <si>
    <t>Zollers, B., Huebner, M., Armintrout, G., Rausch‐Derra, L. C., &amp; Rhodes, L. (2017). Evaluation of the safety in dogs of long‐term, daily oral administration of capromorelin, a novel drug for stimulation of appetite. Journal of veterinary pharmacology and therapeutics, 40(3), 248-255.</t>
  </si>
  <si>
    <t>Triticonazole</t>
  </si>
  <si>
    <t>Alios; Charter; Premise; (5E)-5-[(4-chlorophenyl)methylidene]-2,2-dimethyl-1-(1,2,4-triazol-1-ylmethyl)cyclopentan-1-ol</t>
  </si>
  <si>
    <t>C17H20ClN3O</t>
  </si>
  <si>
    <t>CC1(C)CCC(=CC2=CC=C(Cl)C=C2)C1(O)CN1C=NC=N1</t>
  </si>
  <si>
    <t>0, 100, 200, or 400 ppm, equal to 0, 2.5, 25, or 150 mg/kg bw/day</t>
  </si>
  <si>
    <t xml:space="preserve">Treatment with 150 mg/kg/day resulted in ocular toxicity, neurological signs of toxicity, skin effects, decrements in body weight, hepatic effects, and adrenal toxicity. The moribund condition of one mid-dose female that was sacrificed during week 5 was not attributed to treatment. All other animals survived to study termination. Transient neurological signs were observed between treatment weeks 6-11 in 2/4 high dose males and 4/4 high dose females, and included tremors, hyperactivity or hypoactivity, convulsions, and ataxia. Reddened and thickened skin of the pinnae and other body regions was observed more frequently in high dose males and females during treatment. Thickened skin, predominately of the pinnae and hocks, was noted during gross necropsy in 3/4 high dose males and females. Cataract formation as confirmed by opthalmoscopic and microscopic examination was observed in 4/4 high dose males and 3/4 high dose females by week 46. Although opthalmoscopic examination suggested that uveitis accompanied the early stages of cataractogenesis in 3/4 males and 2/4 females, no histopathological correlates were found. No ocular effects were observed in one high dose female. Body weight gains were statistically decreased during selected time intervals throughout most of the study in high dose males (71-80% of controls), low dose males (77-85% of controls), and high dose females (31-54% of controls). Overall, high dose males gained 27% less and high dose females gained 59% less than controls. In high dose females, decreases in body weight gains were accompanied by consistently decreased absolute body weights beginning at week 9 and continuing throughout the study. Absolute body weights in low, mid, and high-dose males were comparable to controls. Hepatotoxic effects were evident only as changes in clinical chemistry parameters. During the study, high dose males and females exhibited increased activities of alkaline phosphatase and alanine aminotransferase, and decreased levels of colesterol, total proteins, and albumin. These changes were not accompanied by clear changes in liver weights or macro- or microscopic pathology. Vacuolation of the cells of the zona fascicularis in the adrenals was observed in males at an incidence of 1/4, 1/4, 2/4, and 4/4 for the control, low, mid, and high dose males, respectively, and in 1/3 adnd 3/4 mid and high dose females, respectively. Adrenal weights were increased in high dose males but the increase were not statistically significantly. A LOAEL of 150 mg/kg/day was assigned. The NOAEL was 25 mg/kg/day. EPA 2015: The NOAEL was considered to be 200 ppm, equal to 25 mg/kg bw/day, for females. The LOAEL was 400 ppm for females, based on decreased absolute body weights of female dogs, decreased weight gain by male and female dogs, and treatment-related toxicity to the eye, liver, and adrenals. In addition, there were transient neurological signs like tremors, hyperactivity or hypoactivity, convulsions, and ataxia. Males were assigned a NOAEL of 400 ppm, the highest concentration given, in the absence of adverse effects. EFSA: "In the 1-yr dog-study, clear systemic toxicity was evident at the high dose (150 mg/kg) including cataractogenic effects, decreased body weight gains, haematological and clinical chemistry findings and increased liver and adrenal weights. Increased adrenal weights were associated with histopathological changes. Clinical chemistry findings  together with organ weight effects suggest toxicological effects on the liver, but there were no histopathological alterations seen in the liver. Based on a moderate reduction in body weight gain and also clinical chemistry findings in females at 25 mg/kg bw/d, the NOAEL for this study is considered to be 2.5 mg/kg bw/day. </t>
  </si>
  <si>
    <t>Broadmeadow, 1993</t>
  </si>
  <si>
    <t>1702-17-6</t>
  </si>
  <si>
    <t>Clopyralid</t>
  </si>
  <si>
    <t>3,6-Dichloropyridine-2-carboxylic acid; 3,6-Dichloropicolinic acid; 3,6-Dichloro-2-pyridinecarboxylic acid</t>
  </si>
  <si>
    <t>C6H3Cl2NO2</t>
  </si>
  <si>
    <t>OC(=O)C1=C(Cl)C=CC(Cl)=N1</t>
  </si>
  <si>
    <t>0, 15, 150, or 1,500 mg/kg bw/day</t>
  </si>
  <si>
    <t xml:space="preserve">At 1500 mg/kg/day, increased relative liver and kidney weights with changes in pathology or clinical chemistry relating to these endpoints were noted as well as decreased food consumption and body weight. At 150 mg/kg/day, hyperplasia and thickening of the epithelium of the anterior surface of the gastric limiting ridge (increased cells in the stratum spinosum) were evident. No treatment related effects at 15 mg/kg/day. The NOEL was considered to be 15 mg/kg bw/day. EPA 2012: No treatment-related effects were observed on mortality or clinical signs of toxicity at any dose. Mean body weights were significantly decreased by 2-5% in male rats fed 1500 mg/kg/day and by 2-9% (except for an 11% decrease at last time point) in 1500 mg/kg/day group females compared with the weights of controls. Males in the 1500 mg/kg/day group gained 5% less weight than controls during the first year of the study and 7% less weight overall, whereas 1 500-mg/kg/day group females gained 11% less during the first year and 1:6% less weight overall. Food consumption by 1500 mg/kg/day group male and female rats was significantly decreased by as much as 8% and 7%, respectively, at sporadic time points during the study. No treatment-related effects were observed on body weights or food consumption in the 15 or 150 mg/kg/day groups. Statistically significant changes were observed for hematologic parameters, serum chemistry parameters, and relative organ weights, but none were considered treatment related. The changes showed no dose-related trend, were transient in duration, or the magnitude of the change was not considered biologically significant. The primary target for DOWCO 290 was the limiting ridge of the stomach. No gross or microscopic lesions affecting the limiting ridge were observed in 15 mg/kg/day groups. Gross examination showed that the limiting ridge was increased in size in almost all male and female rats receiving 1500 mg/kg/day for 12 or 24 months. Microscopic examination showed epithelial hyperplasia of the limiting ridge in almost all 1500 mg/kg/day group male and female rats at 6, 12, and 24 months. The same lesion was observed in one or two male or female rats receiving 150 mg/kg/day for 6 and 12 months and in 52% of males and 42% of females at 24 months. The limiting ridge was thickened in two to seven male and female rats receiving 1500 mg/kg/day for 6 and 12 months and in 80% of males and 58% of females at 24 months. The limiting ridge was also thickened in one or two males or females receiving the 150 mg/kg/day dose for up to 24 months. Other treatment-related stomach lesions observed at 1500 mg/kg/day included chronic active inflammation in 6/10 males at 12 months compared with 0/10 in the control group, and mononuclear cell aggregates in the stomach mucosa in 23/50 males and 25/50 females compared with 12/50 controls of each sex. In addition, a statistically significant increase in the incidence of mononuclear cell aggregates in the lacrimal/Harderian gland was observed in males receiving 1500 mg/kg/day (21/50 vs 9/50 for controls). The LOAEL is 150 mg/kg/day for male and female rats based on histopathologic findings in the stomach (epithelial hyperplasia and thickening of the limiting ridge). The corresponding NOAEL is 15 mg/kg/day. EPA 2018: The NOAEL was considered to be 15 mg/kg/day. The LOAEL was 150 mg/kg bw/day, based on gastric lesions like epithelial hyperplasia and thickening of the limiting ridge. At 1,500 mg/kg/day, decreased body weight gains and food consumption were also observed. EFSA: The relevant long-term NOAEL is 15 mg/kg bw per day from the 2-year study in rats, based on lesions of the gastric limiting ridge at 150 mg/kg bw per day. </t>
  </si>
  <si>
    <t>Barna-Lloyd et al., 1985; Barna-Lloyd et al., 1986</t>
  </si>
  <si>
    <t xml:space="preserve">Barna-Lloyd T; Szabo J; Rachunek B. 1985. Dowco 290: 2-Year Rat Diet Chronic Toxicity and Oncogenicity Study: 1-Year Interim Report: Report No. TXT: K-038252-25: Part 1: (Including Appendix Tables of Supplemental and Individual Data). Unpublished study prepared by Dow Chemical Co. 234 p. MRID No. 00162434. &amp; Barna-Lloyd T; Szabo J; Rachunek B. 1986. Dowco 290: 2-Year Rat Diet Chronic Toxicity and Oncogenicity Study: Final Report: Report No. TXT: K-038252-25. Unpublished study prepared by Dow Chemical USA. 945 p. MRID No. 00162393. Available from USDA (2004) Clopyralid - Human Health and Ecological Risk Assessment at https://www.fs.usda.gov/foresthealth/pesticide/pdfs/120504_clopyralid.pdf Also available from EPA (2012) Clopyralid. Human Health Risk Assessment for New Uses on Apples, Teff, Brassica Leafy Greens, and Rapeseed at https://www.regulations.gov/document/EPA-HQ-OPP-2011-0569-0005 and EPA (2018) Clopyralid. Aggregate Human Health Risk Assessment to Support Proposed New Uses on Pome Fruit Group 11-10 and Radish Roots, Along with Various Crop Group/Subgroup Conversions and Expansions at https://www.regulations.gov/document/EPA-HQ-OPP-2017-0035-0007 and EFSA (2018) Peer review of the pesticide risk assessment of the active substance clopyralid at https://www.efsa.europa.eu/en/efsajournal/pub/5389 </t>
  </si>
  <si>
    <t>57583-34-3</t>
  </si>
  <si>
    <t>Methyltin tris(2-ethylhexyl mercaptoacetate)</t>
  </si>
  <si>
    <t>Methyltris(2-ethylhexyloxycarbonylmethylthio)stannane; Methyltin tris(isooctyl thioglycollate); 2-ethylhexyl 2-[bis[[2-(2-ethylhexoxy)-2-oxoethyl]sulfanyl]-methylstannyl]sulfanylacetate; MMT(EHMA)</t>
  </si>
  <si>
    <t>C31H60O6S3Sn</t>
  </si>
  <si>
    <t>CCCCC(CC)COC(=O)CS[Sn](C)(SCC(=O)OCC(CC)CCCC)SCC(=O)OCC(CC)CCCC</t>
  </si>
  <si>
    <t>1N,2N,3N,4Y,5e(vi)Y</t>
  </si>
  <si>
    <t>0, 750, 2,000, 5,000, or 12,000/4,000 ppm. The dose of 12,000 ppm was administered to the high dose group until Day 5. From Day 6 onwards, the dose level was reduced to 4,000 ppm because of a severe reduction in body weight and feed consumption and clinical signs. As few males and most females given 5,000 ppm also showed body weight losses after 3 days of treatment, the high dose level of 12,000 ppm was reduced to 4,000 ppm in consultation with the Sponsor. These dietary concentrations were equal to test material intakes of 0, 62.89, 163.12, 272.18, or 339.85 mg/kg bw/day for the 750 ppm (low dose), 2,000 ppm (mid dose I), 12,000/4 000 ppm (mid dose II) and 5,000 ppm (high dose) males, respectively. Test material intakes for females was 0, 77.70, 199.52, 376.19, or 460.67 mg/kg bw/day for the 750 ppm (low dose), 2,000 ppm (mid dose I), 12,000/4,000 ppm (mid dose II) and 5,000 ppm (high dose) groups, respectively.</t>
  </si>
  <si>
    <t xml:space="preserve">No clinical signs of toxicity and mortality were observed in all tested dose groups up to 5,000 ppm in either sex. Clinical signs were observed in a few rats of either sex at 12,000 ppm. These consisted of dehydration from Day 4 onwards (M: 6/10, and up to 7/10; F: 6/10, and up to 9/10) and piloerection from Day 5 onwards (M: 5/10, and up to 6/10; F: 4/10, and up to 5/10). Hence, the dose level of the high dose group was reduced to 4,000 ppm on Day 6, and post dose reduction, only piloerection was observed on Day 7 in two rats (M:1/10; F:1/10). All animals appeared normal from Day 8 onwards up to the completion of treatment period. No treatment related changes in body weight or feed consumption were noted up to 2,000 ppm. All animals of the high dose group lost weight during the first 3 days of treatment at 12,000 ppm (8 to 21% for individual males and 7 to 15% for individual females). A decrease in mean body weights were noted during the initial weeks of treatment in the high dose (12,000/4,000 ppm) group and recovered from week 3 once the dose level was reduced. Mean body weights at termination were 16% and 24% lower than controls in males and females, and treatment related decreased body weight gains of up to 28% and 51% over the entire treatment period were noted in males and females given 5,000 ppm, respectively. Treatment related decreased feed consumption at 5,000 ppm was also noted. No treatment related changes were observed in control and high dose group animals during ophthalmological examination, functional observation battery tests and motor activity assessment. No adverse treatment related changes were noted in hematology, clinical chemistry, coagulation and urinalysis parameters. No adverse treatment related changes were observed in thyroid hormone levels (T3, T4 and TSH). A significant decrease in fasting body weight was noted in high dose group animals of either sex. A decrease in the weight of the thymus and the brain at 5,000 ppm and 12,000/4,000 ppm was associated to microscopic changes. No treatment related gross pathological changes were observed at any of the tested dose group animals. During histopathology, test material-related changes were observed in the brain and thymus of animals of both sexes at 5,000 and at 12,000/4,000 ppm. In the brain, minimal to mild neuronal necrosis characterized by cytoplasmic shrinkage with intense eosinophilia (red neuron) accompanied by karyorrhexis or karyolysis of nucleus in the piriform cortex and/or cornu ammonis (CA1&amp;2) was observed. In the thymus, minimal to moderate depletion of lymphocytes was observed at 5,000 ppm and at 12,000/4,000 ppm in both sexes. Based on the observed results and considering the decrease in body weight, feed consumption at 5,000 and 12,000/4,000 ppm and microscopic findings observed in brain and thymus which included neuronal necrosis in piriform cortex and/or CA1&amp;2 of the brain and depletion of lymphocytes in thymus at 5,000 and at 12,000/4,000 ppm in both sexes, the NOAEL was considered to be 2,000 ppm in the diet, equal to test material intakes of 163.12 mg/kg bw/day for males and 199.52 mg/kg bw/day for females. </t>
  </si>
  <si>
    <t>Unknown, 2020. Available from ECHA at https://echa.europa.eu/de/registration-dossier/-/registered-dossier/14432/7/6/2/?documentUUID=19ef172b-0155-41fc-84fb-d336c4dbce19</t>
  </si>
  <si>
    <t>473798-59-3</t>
  </si>
  <si>
    <t>Fenpyrazamine</t>
  </si>
  <si>
    <t>S-prop-2-enyl 5-amino-4-(2-methylphenyl)-3-oxo-2-propan-2-ylpyrazole-1-carbothioate</t>
  </si>
  <si>
    <t>C17H21N3O2S</t>
  </si>
  <si>
    <t>CC(C)N1N(C(=O)SCC=C)C(N)=C(C1=O)C1=CC=CC=C1C</t>
  </si>
  <si>
    <t>1N,2N,3N,4N,6N,7N,9N,10Y,11N,12N,13N,15N,16N,17Y,19N,20c(ii)Y,21(28kY)(Class III). Hydrolysis product:1N,2N,3N,4N,6N,7N,9N,10Y,11N,12N,13N,15N,16N,17Y,19N,20N,21N,22N,47N(Class IV)</t>
  </si>
  <si>
    <t xml:space="preserve">0, 5, 25 or 100 mg/kg bw/day. Purity (94.7%) adjusted dose levels are 0, 5, 24, or 94.7 mg/kg bw/day. </t>
  </si>
  <si>
    <t xml:space="preserve">JMPR 2017: There were no effects on clinical signs of toxicity, feed or water consumption, body weight or body weight gain. Detailed clinical observations, urine analysis and gross pathology were unaffected by treatment. Changes to hematological parameters consisted of increased platelets in females and increased MCV in males at 100 mg/kg bw per day. While the change in MCV only constitutes a 4% increase, it was statistically significant and consistent with the database. ALP values were increased by over 100% in males at 100 mg/kg bw per day, indicating an adverse effect, while values in females were increased by 22–62%, indicating an adaptive effect. The NOAEL was 25 mg/kg bw per day based on increased MCV and ALP values in males and increased platelets in females at the LOAEL of 100 mg/kg bw per day. EFSA 2012: The relevant short term NOAEL is 25 mg/kg bw/day from the 1-year dog study. EPA 2022: The NOAEL is considered to be 25 mg/kg/day. The LOAEL is 100 mg/kg/day based on increased MCV in both sexes, decreased MCHC in males, increased platelet counts in females, and increased ALP values in males. </t>
  </si>
  <si>
    <t>Sato, 2009</t>
  </si>
  <si>
    <t>Sato S (2009). A 1-year oral dose toxicity study of S-2188 active ingredient in dogs. Unpublished report no. ST06263, 26 January 2009, (QNT-0035). Ina Research Inc., Nagano, Japan. Submitted to WHO by Sumitomo Chemical Co., Ltd. Available from JMPR (2017) Pesticide residues in food - 2017 (JMPR Evaluations 2017 Part II Toxicological) at https://www.who.int/publications/i/item/9789240006775 Also available from EFSA (2012) Conclusion on the peer review of the pesticide risk assessment of the active substance fenpyrazamine at https://www.efsa.europa.eu/en/efsajournal/pub/2496 and EPA (2022) Fenpyrazamine. Registration Review Scoping Document Recommendations for Anticipated Data and Risk Assessments for Registration Review at https://www.regulations.gov/document/EPA-HQ-OPP-2022-0454-0004</t>
  </si>
  <si>
    <t>80844-07-1</t>
  </si>
  <si>
    <t>Etofenprox</t>
  </si>
  <si>
    <t>Ethofenprox; 1-((2-(4-Ethoxyphenyl)-2-methylpropoxy)methyl)-3-phenoxybenzene; Ethophenprox; 1-ethoxy-4-[2-methyl-1-[(3-phenoxyphenyl)methoxy]propan-2-yl]benzene</t>
  </si>
  <si>
    <t>C25H28O3</t>
  </si>
  <si>
    <t>CCOC1=CC=C(C=C1)C(C)(C)COCC1=CC(OC2=CC=CC=C2)=CC=C1</t>
  </si>
  <si>
    <t xml:space="preserve">0, 30, 100, 700 or 4900 ppm equal to 0, 3.1, 10.4, 75.2, OR 546.9 mg/kg bw/day in males and 0, 3.6, 11.7, 80.9, AND 615.5 mg/kg bw/day in females, respectively, for 106-110 weeks. These concentrations, when adjusted for purity (96.3%), were equal to 0, 1.1, 3.6, 24.6, OR 179.8 mg/kg bw/day in males and 0, 1.3, 4.6, 33.0, or 239.9 mg/kg bw/day in females, respectively. Two further subgroups, each with 10 rats of each sex, were killed after 26 or 52 weeks of treatment. </t>
  </si>
  <si>
    <t>There were no treatment-related clinical findings or increases in palpable tissue masses. The pattern of mortality was comparable among the groups. Survival incidences in the main study groups at termination were 46%, 48%, 46%, 58% and 54% in males and 50%, 34%, 40%, 32% and 52% in females at 0, 100, 300, 700 and 4900 ppm, respectively. The overall feed consumption was reduced in males at 4900 ppm, mainly from week 79 until termination. Females at 4900 ppm showed significantly lower feed consumption at weeks 53–78. The mean body weight gains were decreased in both sexes at 4900 ppm throughout the study. The effect was more severe in the females. The overall weight gain of the males and females was reduced by 24.2% and 34.0%, respectively, compared with controls. There was no effect of treatment on weight gain at lower levels, although males at 700 ppm showed overall weight loss from week 78 to termination (at 78–110 weeks, 88, 38, 15, −45 or −44 g at 0, 30, 100, 700 and 4900 ppm, respectively). There were no treatment-related ophthalmoscopic findings in either sex. There was a slight treatment-related increase in the clotting times of males at 4900 ppm, relative to the controls, in weeks 16 and 25, which was statistically significant. Significantly higher clotting times were also recorded in males at 700 ppm in week 25 and in all male groups in weeks 51 and 77. However, the individual values at all dose levels in weeks 51 and 77 are considered to be within the normal range of variation. Therefore, an unequivocal treatment-related effect on clotting time is considered to have occurred in males at 4900 ppm in weeks 16 and 25. There was no effect of treatment on clotting times in females at any dose level. Reduced hemoglobin concentration and red blood cell count indicating slight anemia were observed in males at 4900 ppm at week 25. Inconsistent minor inter-group differences in platelet counts and lymphocytes were not considered to be treatment related. There were no treatment-related effects on plasma clinical chemistry, including thyroid hormones, throughout the study. Urinalysis at week 50 revealed increased volumes of more dilute urine compared with controls in males at 700 or 4900 ppm. Some urinary parameters were altered during the study, but not consistently; therefore, these changes were not considered treatment related. Liver weights (both absolute and adjusted using body weight) were higher in both sexes at 4900 ppm after 26, 52 and 106 weeks of treatment. The thyroid weights of males were increased at 4900 ppm at week 26 and at 700 and 4900 ppm after 106 weeks. The lung weights were increased in males and females at 4900 ppm at week 26 only. Slight increases in kidney weights were evident in females at 4900 ppm at week 26 and in males at 700 and 4900 ppm at week 52. Treatment-related macroscopic lesions were detected in the liver (enlargement or swelling), lungs (pale foci) and thyroid gland of animals at 4900 ppm. Treatment-related, non-neoplastic histopathological alterations occurred in the liver and thyroid gland. Centrilobular hepatocyte enlargement was observed in both sexes at 4900 ppm at termination. Foci or areas of eosinophilic hepatocytes, sometimes associated with vacuolated hepatocytes, occurred in both sexes at 4900 ppm and in males at 700 ppm after 106 weeks. Vacuolated (containing lipid) centrilobular hepatocytes occurred in females at 700 ppm and in both sexes at 4900 ppm after 106 weeks. Males at 4900 ppm also showed a higher incidence of pericholangitis compared with controls. The incidence of cystic follicles in the thyroid gland was increased in females at 4900 ppm. There was also a higher incidence of increased height of the thyroid epithelial cells in females at 4900 ppm at week 26. Other non-neoplastic lesions were considered to be spontaneous in origin. The incidence of follicular cell adenomas in the thyroid was increased in females at 4900 ppm after 106 weeks of treatment. The incidences of follicular cell carcinoma were not significantly increased in either sex, but there was a statistically significant trend with dose in both sexes for the combined incidences of follicular cell adenoma and carcinoma. The pairwise comparison between the control group and the 4900 ppm group was not statistically significant. The thyroid follicular cell adenoma and combined incidences in males at 4900 ppm showed increased tendency but were not statistically significant. All other neoplastic alterations in the treated groups were comparable to controls. The NOAEL was 100 ppm (equal to 3.6 mg/kg bw per day), based on an increased incidence of foci or area of eosinophilic hepatocytes (males only) and vacuolated hepatocytes (females only) and reduced body weight gain (males only) at 700 ppm (equal to 24.6 mg/kg bw per day). The NOAEL for carcinogenic effects was 700 ppm (equal to 33.0 mg/kg bw per day), based on an increased incidence of thyroid follicular cell adenomas and carcinomas combined in females at 4900 ppm (equal to 239.9 mg/kg bw per day). EFSA 2009: The NOAEL was the dose level of 3.7 mg/kg bw/day based on an increased incidence of eosinophilic hepatocytes at the next dose of 25.5 mg/kg bw/day. Additionally, reduced bodyweight gain, increased liver, kidney and thyroid weights, hepatocyte enlargement, increased thyroid cystic follicles and prolonged blood clotting times were observed at the highest dose of 186.7 mg/kg bw/day. This high dose level also presented an increased incidence of benign thyroid follicular cell adenomas. The etiology of this effect was investigated in a mechanistic study and on this basis, the tumors were not considered relevant for human risk assessment. ECHA 2013: The NOAEL for the 110 week rat feeding study was considered to be 3.7 mg/kg bw/day. EPA 2022: The NOAEL for the combined chronic toxicity/carcinogenicity study in the rat should be 25.5 mg/kg/day and the LOAEL should be 186 mg/kg/day based on increased thyroid and liver weights, thyroid hormonal changes, and histopathological changes in liver and thyroid. The NOAEL/LOAEL for the rat chronic/carcinogenicity study was raised from 3.7/25.5 mg/kg/day to 25.5/249 mg/kg/day because the increased thyroid weight change seen at the previous LOAEL (25.5 mg/kg/day) was not accompanied by any corroborating toxicity such as histopathology or changes in thyroid hormonal levels. At 249 mg/kg/day, follicular cell hypertrophy was also observed and was considered the LOAEL. These results were corroborated by the available mode of action data which indicates effects in the thyroid at doses ≥ 316 mg/kg/day.</t>
  </si>
  <si>
    <t>Green et al., 1986</t>
  </si>
  <si>
    <t>Green O et al. (1986a) Ethofenprox (MTI-500) potential tumorigenic and toxic effects in prolonged dietary administration to rats. Huntingdon Research Centre, Huntingdon, Cambridgeshire, England; unpublished report No. MTC 59/85581 (24 January 1986). Submitted to WHO by Mitsui Chemicals Agro, Inc. Available from JMPR (2011) Tox Monograph for Etofenprox at https://apps.who.int/pesticide-residues-jmpr-database/Document/78 Also available from EFSA (2009) Conclusion regarding the peer review of the pesticide risk assessment of the active substance etofenprox at https://www.efsa.europa.eu/en/efsajournal/pub/rn-213 and ECHA (2013) Evaluation of the Active Substance Assessment Report for Etofenprox Product-type 18 at https://echa.europa.eu/documents/10162/d7d669de-323f-d841-db98-a79c04435a7e and EPA (2022) Etofenprox: Revised Human Health Draft Risk Assessment for Registration Review at https://www.regulations.gov/document/EPA-HQ-OPP-2007-0804-0070</t>
  </si>
  <si>
    <t>71550-24-8</t>
  </si>
  <si>
    <t>Ethanaminium, 2-[[2-cyano-3-[4-[ethyl(phenylmethyl)amino]phenyl]-1-oxo-2-propen-1-yl]oxy]-N,N,N-trimethyl-, chloride (1:1)</t>
  </si>
  <si>
    <t>2-[3-[4-[Benzyl(ethyl)amino]phenyl]-2-cyanoprop-2-enoyl]oxyethyl-trimethylazanium;chloride; Ethanaminium, 2-[[2-cyano-3-[4-[ethyl(phenylmethyl)amino]phenyl]-1-oxo-2-propenyl]oxy]-N,N,N-trimethyl-, chloride; Ethanaminium, 2-[[2-cyano-3-[4-[ethyl(phenylmethyl)amino]phenyl]-1-oxo-2-propenyl]oxy]-N,N,N-trimethyl-, chloride</t>
  </si>
  <si>
    <t>C24H30ClN3O2</t>
  </si>
  <si>
    <t>[Cl-].CCN(CC1=CC=CC=C1)C1=CC=C(C=C(C#N)C(=O)OCC[N+](C)(C)C)C=C1</t>
  </si>
  <si>
    <t>Wistar [BOR:WISW (SPF Cpb)]</t>
  </si>
  <si>
    <t>0, 0.03, 0.1, or 0.3% in the drinking water, equal to intakes of 0, 27.98, 83.65, or 239.67 mg/kg bw/day for males and 0, 31.32, 95.83, or 298.26 mg/kg bw/day for females. Control groups received untreated drinking water or drinking water spiked with 0.09% acetic acid.</t>
  </si>
  <si>
    <t xml:space="preserve">Mortality included deaths in one male of the control groups, one female at 0.03%, and seven males at 0.3%. Mortality occurred within 10 days after study start for all except 1 male at 0.3% after 2 months. No clinical signs were treatment related. Bodyweight was not affected despite food consumption decreases in males at 0.3%. Water consumption was dose dependently decreased in males and females at 0.03, 0.1 and 0.3% and was considered likely to be related to palatability. Hematology findings at 7-8 weeks included significantly decreased thrombocytes in males at 0.3% and in females at 0.03, 0.1 and 0.3% (significant at 0.03 and 0.3%). Leukocytes were significantly decreased in females at 0.3% when compared with untreated controls and MCHV values were significantly decreased in males at 0.3%. At 12 weeks, leukocytes were significantly decreased in males at 0.3% and in females at 0.03, 0.1 and 0.3% when compared with untreated and acetic acid controls. Erythrocytes were also significantly decreased in males at 0.03, 0.1 and 0.3% and in females at 0.3% when compared with untreated (females only) and acetic acid controls. All other changes were incidental. For clinical chemistry findings, at 7-8 weeks, creatinine was significantly decreased in males at 0.1 and 0.3% and significantly increased in females at 0.3%. Cholesterol was significantly decreased in males at 0.1 and 0.3%, and glucose was significantly decreased in males at 0.3%. At 12 weeks, protein values were significantly decreased in males at 0.03, 0.1 and 0.3% and significantly decreased in females at 0.3% (when compared with untreated and acetic acid controls). Cholesterol was significantly decreased in males at 0.03, 0.1 and 0.3% and significantly decreased in females at 0.3% when compared with untreated and acetic acid controls. Glucose was also significantly decreased in males at 0.3%. All other changes were incidental and/or could be attributed to a single animal. Urinalysis revealed increased ketone bodies in three males at 0.3% and increased total protein in males at 0.3% at the 7-8 week interval. At 12 weeks, no treatment related effects were noted. In males at 0.3%, absolute and relative thyroid weights were significantly increased. Absolute, dose-related increases were noted in kidney weights in males and females at 0.03, 0.1 and 0.3% with significance obtained at 0.1 and 0.3%. Relative kidney weights were increased in males at 0.1 and 0.3% and in females at 0.3%. Absolute lung weights were decreased in females at 0.03, 0.1, and 0.3% with significance obtained at 0.03 and 0.3%. Relative lung weights were significantly decreased in females at 0.03, 0.1 and 0.3%. Relative liver weights were also significantly increased in males at 0.3%. Gross pathology revealed no treatment related effects; in all dose groups, inflammation of the trachea was noted. Histopathology revealed foamy macrophages and lymphocytes clustering in alveoli (incidentally leading to granulomas) in all dose groups. The effects in the lungs and trachea were attributed to aspiration of particles in the food. The NOAEL was considered to be 0.1% in the drinking water, equivalent to 83.65 mg/kg bw/day in males and 95.83 mg/kg bw/day in females. </t>
  </si>
  <si>
    <t>124495-18-7</t>
  </si>
  <si>
    <t>Quinoxyfen</t>
  </si>
  <si>
    <t>5,7-dichloro-4-(4-fluorophenoxy)quinoline; Legend; Quinoline, 5,7-dichloro-4-(4-fluorophenoxy)-</t>
  </si>
  <si>
    <t>C15H8Cl2FNO</t>
  </si>
  <si>
    <t>C1=CC(=CC=C1OC2=C3C(=CC(=CC3=NC=C2)Cl)Cl)F</t>
  </si>
  <si>
    <t xml:space="preserve">Dietary concentrations were not listed. Mean intakes were equal to 0, 5, 20, or 80 mg/kg bw/day. </t>
  </si>
  <si>
    <t>Mortalities were 30, 34, 36 and 36% in males and 20, 20, 16 and 24% in females at doses of 0, 5, 20 and 80 mg/kg bw per day respectively. There were no treatment-related intergroup differences in the incidence of mortalities. The causes of death or moribundity were noted by the investigating laboratory to be typical for the Fischer rat. In-life observations including the incidence of palpable masses did not reveal any clear treatment-related effects. A slight increase in the incidence of perineal soiling in females at 80 mg/kg bw per day was noted (7 out of 65, 10 out of 65, 4 out of 65 and 16 out of 65 at doses of 0, 5, 20 and 80 mg/kg bw per day respectively). Feed consumption was consistently lower in male rats at 80 mg/kg bw per day from day 418 to the end of the study. In female rats, feed consumption was generally lower than that of controls during the first 70 days and intermittently during the remainder of the treatment period. The mean body-weight gain was reduced by 9.1% (4.1–13.9%) in males and 9.7% (3.8–12.5%) in females at 80 mg/kg bw per day compared with controls. The investigating laboratory suggested that reduced body-weight gain in the second year was probably due to the increased incidence of chronic progressive glomerulonephropathy, a spontaneous disease common among aging laboratory rats. Haematology and urine analysis parameters did not show any signifi cant treatment-related differences. Differences in the clinical chemistry of treated males compared with concurrent controls included an increase in blood urea nitrogen at 80 mg/kg bw per day at 18 and 24 months and a reduction in ALT at 80 mg/kg bw per day after 24 months. In females, there was an increase (18%) in cholesterol at 80 mg/kg bw per day. An apparent increase in serum triglyceride concentrations in males at the intermediate and highest dose at 24 months was traced back to a small number of animals with outlying values; triglyceride levels at 18 months were similar in all groups. The other differences identifi ed were either within the range for historical controls, not consistently observed or did not show a dose–response relationship and were considered to be of limited toxicological relevance. In the rats killed after 12 months there was an increase in the absolute and relative liver weight in males and females at 80 mg/kg bw per day. A slight statistically significant increase in the absolute (8%) and relative (11%) kidney weight was observed in males at 80 mg/kg bw per day compared with controls, but in females the increase was not statistically significant. Gross examination of organs and tissues did not reveal any treatment-related changes. Histopathological examination of tissues and organs revealed an increase in the incidence of slight hepatocellular hypertrophy (8 out of 10) in male rats at 80 mg/kg bw per day compared with controls (1 out of 10). After 24 months, there was an increase in the absolute and relative liver weight at doses of≥ 20 mg/kg bw per day, but with no dose–response relationship; an increase in the absolute and relative weight of the testes at 80 mg/kg bw per day and an increase in the relative kidney weight in males compared with controls. In females, organ-weight differences at 24 months were increases in the relative liver and kidney weights at 80 mg/kg bw per day compared with controls. Histopathology revealed a higher incidence of moderate chronic progressive glomerulonephropathy in males at 80 mg/kg bw per day. There was no evidence of treatment-related histopathological changes in the liver at 24 months. Quinoxyfen was not tumourigenic in the rat. All males in the control group had Leydig cell tumours at 24 months, and the incidence in the control group at 12 months was 7 out of 10, making it difficult to determine whether there was any effect of administration of quinoxyfen. The NOAEL was 20 mg/kg bw per day on the basis of reduced body-weight gain, slight clinical chemistry changes consistent with the liver and kidney findings, increase in kidney and liver weights and histopathological changes in the liver (at 12 months only) and the kidney at 80 mg/kg bw per day. Because of the transient nature of the histopathological changes in the liver at 80 mg/kg bw per day (increase in the incidence of slight hepatocellular hypertrophy in male rats at 12 but not 24 months), and absence of further evidence of liver toxicity, the increase in liver weight at 20 mg/kg bw per day was considered to be of limited toxicological significance. ECHA: The NOEL for systemic toxicity was 20 mg/kg bw/day in male and female rats. Administration of the test substance did not result in an oncogenic response in treated rats of either sex.</t>
  </si>
  <si>
    <t>Redmond et al., 1995</t>
  </si>
  <si>
    <t>Redmond, J.M., Quast, J.F., Bond, D.M. &amp; Ormand, J.R. (1995) XDE-795: two year dietary chronic toxicity/ oncogenicity study in Fischer 344 rats - Final Report. Unpublished report No. DR-0325-7474-007 by Toxicology Research Laboratory, Dow Chemical Company, Michigan, USA. Submitted to WHO by Dow AgroSciences, Indianapolis, USA. Available from JMPR (2006) Pesticide residues in food - 2006 (JMPR Evaluations 2006 Part II Toxicological) at https://www.inchem.org/documents/jmpr/jmpmono/v2006pr01.pdf Also available from ECHA at https://echa.europa.eu/registration-dossier/-/registered-dossier/28346/7/8/?documentUUID=4c30d0ed-0b62-432d-a820-dce2de078542</t>
  </si>
  <si>
    <t>188425-85-6</t>
  </si>
  <si>
    <t>Boscalid</t>
  </si>
  <si>
    <t>Nicobifen; Endura; Emerald; 2-chloro-N-[2-(4-chlorophenyl)phenyl]pyridine-3-carboxamide</t>
  </si>
  <si>
    <t>C18H12Cl2N2O</t>
  </si>
  <si>
    <t>C1=CC=C(C(=C1)C2=CC=C(C=C2)Cl)NC(=O)C3=C(N=CC=C3)Cl</t>
  </si>
  <si>
    <t xml:space="preserve">0, 100, 500, 2500, or 15,000 ppm equivalent to 0, 4.4, 21.9, 110.0, or 739.0 mg/kg bw/day for males and 0, 5.9, 30.0, 150.3, or 1000.4 mg/kg bw/day for females, respectively for 24 months. Due to excessive body weight losses, both 15,000 ppm groups were sacrificed after 17 months and not further analyzed. </t>
  </si>
  <si>
    <t xml:space="preserve">EPA (2009): Due to excessive body weight losses, both 15,000 ppm groups were sacrificed after 17 months and not further analyzed. At ≤2500 ppm, there were not statistically or biologically significant differences from controls in clinical observations, survival rates, body weights and weight gains, food consumption, food efficiency, ophthalmoscopy, hematology, or urinalysis parameters. The most notable clinical chemistry alteration was a dose-related increase in serum gamma-glutamyl transferase (1.2-18X), which was seen in 2500 ppm males throughout the study and in 2500 ppm females and 500 ppm males during the first year. The increase in gamma-glutamyl transferase was correlated with an increased incidence of centrilobular hypertrophy ppm in both sexes, liver eosinophilic foci in males, and an 11% increase in relative liver weight in females at 2500 ppm. Slight but non-significant increases occurred at 2500 ppm in gross thyroid gland foci in males, and in thyroid follicular cell diffuse hypertrophy and focal hyperplasia in both sexes and were correlated with a significant increase in absolute thyroid weight in males (131% of controls, p ≤ 0.05). At the doses tested, there was not a treatment related increase in the incidence of any tumor type, or in the total number of tumors. Thyroid follicular cell adenoma was seen in only treated animals (0/20, 0/20, 2/20, 1/20 in males and 0/20, 0/20, 1/20, 0/20 in females given 0, 100, 500, and 2500 ppm, respectively), but was within the range of the testing laboratory’s historical control values and near the mean of 0.8%. The LOAEL is 2500 ppm for both sexes of rats (110.0 and 150.3 mg/kg/day for males and females, respectively) under the conditions of this study, based on thyroid toxicity (organ weight and microscopic changes) that resulted indirectly from the liver adaptive response. The NOAEL is 500 ppm (21.9 and 30.0 mg/kg/day for males and females, respectively). EPA (2019): The NOAEL is considered to be 500 ppm, equal to 21.9 mg/kg bw/day in males and 30.0 mg/kg bw/day in females. The LOAEL was 2500 ppm, equal to 110.0 mg/kg bw/day in males and 150.3 mg/kg bw/day in females, based on thyroid weights and microscopic changes noted in both sexes. JMPR (2006): The NOAEL was 100 ppm, equal to 4.4 mg/kg bw per day in males and 5.9 mg/kg bw in females, on the basis of increased serum gamma-glutamyltransferase activity in males at 500 ppm, equal to 21.9 mg/kg bw per day in males and 30.0 mg/kg bw per day in females. Serum gamma-glutamyltransferase activities were increased in male rats at 2500 ppm at all blood sampling times, at 500 ppm at 3, 6 and 12 months and at 100 ppm at 3 months. The activity of this enzyme was also increased in females at 2500 ppm at 3 and 12 months. For example, the mean activities of gamma-glutamyltransferase in male rats at 12 months were (± standard deviation):14.7 ± 7, 15 ± 9, 20 ± 7** and 34 ± 20** units in the groups at 0, 100, 500 and 2500 ppm groups, respectively (** p &lt; 0.02).
</t>
  </si>
  <si>
    <t>Mellert et al., 2001</t>
  </si>
  <si>
    <t xml:space="preserve">Mellert, W.; Deckardt, K.; Kaufmann, W. (2001) BAS 510 F: Chronic Toxicity Study in Wistar Rats Administration in the Diet for 24 Months: Final Report: Lab Project Number: 82C0179/97091: 2001/1000114. Unpublished study prepared by BASF AKtiengesellschaft. 1288 p. MRID 45404827. EPA (2009) Boscalid Risk Assessment - Increase Tolerances for Cucumber; Vegetable Root, Subgroup 1A, except Sugar Beet, Garden Beet, Radish, and Turnip at https://www.regulations.gov/document/EPA-HQ-OPP-2008-0624-0015 and EPA (2019) Boscalid. Human Health Risk Assessment for Registration Review at https://www.regulations.gov/document/EPA-HQ-OPP-2014-0199-0020 and from EPA (2019) Boscalid. Human Health Risk Assessment for Registration Review at https://www.regulations.gov/document/EPA-HQ-OPP-2014-0199-0020. Also available from JMPR (2006) Tox Monograph for Boscalid at https://apps.who.int/pesticide-residues-jmpr-database/Document/127 </t>
  </si>
  <si>
    <t>173662-97-0</t>
  </si>
  <si>
    <t>Mandestrobin</t>
  </si>
  <si>
    <t>2-[2-[(2,5-dimethylphenoxy)methyl]phenyl]-2-methoxy-N-methylacetamide</t>
  </si>
  <si>
    <t>C19H23NO3</t>
  </si>
  <si>
    <t>CC1=CC(=C(C=C1)C)OCC2=CC=CC=C2C(C(=O)NC)OC</t>
  </si>
  <si>
    <t xml:space="preserve">1N,2N,3N,4N,6N,7N,9N,10N,23N,29Y,33N,34N,35bY,36cY,41N,42N,43N,44N,45Y,46N,47N </t>
  </si>
  <si>
    <t>0, 200, 800, 4000, or 8000 ppm, equal to 0, 4.3, 19.2, 92.0, or 180.7 mg/kg bw/day for males and 0, 4.5, 20.4, 92.0, or 225.7 mg/kg bw/day for females, respectively</t>
  </si>
  <si>
    <t xml:space="preserve">JMPR: No mortality and no effects on feed consumption or ophthalmology were noted. Thin appearance was observed in one female at 8000 ppm, and this was considered to correlate with body weight loss and occasional incidences of decreased muscle tone recorded during the FOB. Lower body weight gain was recorded in females offered diets containing 8000 ppm mandestrobin at 52 weeks, which was due to just one female exhibiting an overall body weight loss of 6.0%. No other treatment related clinical signs or body weight effects were noted. Overall, there were no findings from any assessment indicative of any neurotoxicological effect of mandestrobin. Occasional differences in body temperature were recorded for males fed at least 800 ppm and females fed at least 200 ppm, and these were dose responsive in males in weeks 15, 18, 28, 34 and 43 and in females in weeks 7, 8, 9, 11 and 15. Differences in heart rate were recorded sporadically for males given at least 200 ppm and females given 800 or 4000 ppm. These changes were transient, inconsistent, and not considered to be treatment related. Neurological examinations showed one or more incidences of abnormal proprioceptive paw positioning, abnormal righting postural reactions, abnormal hemihopping postural reactions, abnormal wheelbarrowing postural reactions, abnormal muscle tone, abnormal palpebral closure, protrusion of the nictitating membrane, strabismus/protrusion of the palpebral reflex, bilateral constriction/dilatation of pupil size, abnormal papillary light reflex, increased lacrimation, increased salivation and atypical general reactions. However, these observations were infrequent and occasionally observed in concurrent control animals or before treatment was initiated. There were no treatment-related effects on urinary parameters. The mean volume of urine voided by females fed diets containing 200 or 800 ppm at week 12 was statistically significantly decreased; however, as the volumes were similar to those measured before treatment, no dose–response relationship was observed and no statistically significant differences were observed in males at week 12 or in either sex at week 25 or 51, these changes were considered to be incidental and not treatment related. A statistically significant dose-related increased AST activity (2.03-fold) was noted in week 26 for males at 8000 ppm, which was considered not to be treatment related, because it was largely reflective of an increase for one male; values for the other animals in this group were within the historical control range. Furthermore, the plasma AST activity for the same male in week 52 was similar to that determined before treatment. Changes at week 52 for another male given 8000 ppm were considered to be treatment related. Increased ALT activity was noted in both males and females at 8000 ppm in weeks 13, 26 and 52, with males achieving statistical significance for the dose–response relationship in weeks 13 and 26. ALT activities were increased in one male (8M: weeks 26 and 52) fed 200 ppm, one female (29F: weeks 26 and 52) given 800 ppm and two males (18M and 19M: weeks 13, 26 and 52) and one female (38F: weeks 13, 26 and 52) at 8000 ppm. Statistically significantly higher ALP activities were observed at week 52 (2.73-fold) in males at 4000 ppm and at week 13 (males: 2.83-fold; females: 2.27-fold), week 26 (males: 2.64-fold; females: 2.64-fold) and week 52 (males: 3.59-fold; females: 3.36-fold) in both sexes at 8000 ppm, compared with concurrent controls. The values for one male (10M: weeks 13 and 26) at 800 ppm and two males (13M: week 26; 15M: weeks 13, 26 and 52) at 4000 ppm were above normal expectations. Increased GGT activity was seen in one male (8M: week 26) fed diets containing 200 ppm mandestrobin, one female (30F: week 26) given 800 ppm, one male (15M: weeks 13, 26 and 52) offered 4000 ppm and one male (18M: weeks 13 and 52) and two females (38F and 39F: week 52) fed 8000 ppm. The increased GGT activity in females at 8000 ppm attained statistical significance for the dose– response relationship. Total cholesterol was statistically significantly decreased at week 26 in females fed diets containing 200 (0.77-fold), 800 (0.72-fold) or 8000 ppm (0.73-fold) and at week 52 in females offered 800 (0.73-fold) or 8000 ppm (0.72-fold), compared with concurrent controls. As the mean values were similar to those determined before treatment was initiated, the differences at week 26 are considered not to be toxicologically important. Disturbances to ALP (800 ppm only), GGT and/or total cholesterol in animals offered 200 or 800 ppm were considered not to be toxicologically relevant, as they were small in magnitude, inconsistent over time and between sexes and/or lacked a histopathological correlate. However, the increased ALP activities in males offered 4000 ppm at week 52 and in males and females offered 8000 ppm at weeks 13, 26 and 52 were considered to be treatment related. Increased GGT activities in males given 4000 ppm in weeks 13, 26 and 52, in males given 8000 ppm in weeks 13 and 52 and in females given 8000 ppm in week 52 were considered to be treatment related. In addition, increased ALT activity in both sexes at 8000 ppm was considered to be treatment related. Statistically significantly higher triglyceride levels were observed at week 26 (1.49-fold) in males fed 4000 ppm. This was considered not to be toxicologically relevant, as the mean value was within the historical control range (0.17–0.71 mmol/L). Concentrations were increased in two males (week 13: 13M and 15M; week 26: 15M; week 52: 13M) offered 4000 ppm and three males (week 13: 18M and 20M; week 52: 19M) offered 8000 ppm. The increased triglyceride level for one male offered 4000 ppm and two males offered 8000 ppm at week 13 were considered not to be toxicologically relevant, as the values for these animals at week 52 were similar to those determined before treatment was initiated. However, the increases for one male given 4000 ppm at weeks 13 and 52 and one male fed 8000 ppm at week 52 were considered to be treatment related. Decreased albumin levels were noted in females offered 8000 ppm at weeks 26 and 52. Decreased total protein and calcium levels in females offered 8000 ppm at weeks 13 and 26 and at weeks 13, 26 and 52, respectively, were considered not to be treatment related, but reflective of decreased albumin concentrations. Additionally, all individual values were within the historical control ranges, or differences were similar to those recorded pretreatment. Occasional differences reached statistical significance in other parameters; however, these changes were not considered to be treatment related, as they were slight, within the historical control range or comparable to pretest values, or there were no significant differences between sexes or collection points. Absolute kidney weights were statistically significantly decreased in males offered 4000 ppm (0.82-fold) or 8000 ppm (0.81-fold), compared with concurrent controls. Spleen weights (absolute and relative) were above normal expectations in one male (17M) and one female (38F) at 8000 ppm. The values for one control male (3M) were also high. Absolute brain weights were decreased in males at 8000 ppm (0.90-fold), compared with concurrent controls. Absolute thyroid/parathyroid weights were above normal expectations in one female (36F) fed 4000 ppm and one female (38F) at 8000 ppm. Absolute and relative thymus weights were low in one male (10M) at 800 ppm and two males (17M and 20M) and one female (39F) offered 8000 ppm, compared with concurrent controls. Lower absolute and/or relative testes/epididymides weights were recorded for one male (11M) at 800 ppm and one male (17M) at 8000 ppm, compared with concurrent controls. A statistically significant decrease (0.75-fold) in absolute testes/epididymides weight was seen for males offered 800 ppm, compared with concurrent controls. In addition, the relative testes/epididymides weight for males at 200 ppm was statistically significantly lower (0.75-fold) than for concurrent controls. When compared with concurrent controls, mean relative adrenal weights (0.69-fold and 1.31-fold) were statistically significantly different for females at 4000 and 8000 ppm, respectively. Absolute heart weight was statistically significantly decreased in males at 4000 ppm (0.84-fold), compared with concurrent controls. Organ weight changes in the spleen, thyroid/parathyroid, thymus, testes/epididymides, adrenals and heart were considered not to be toxicologically relevant, as they were inconsistent between the sexes, there were no macroscopic or microscopic correlates, values were within historical control ranges or there was a lack of a clear dose–response relationship. Decreases in absolute kidney weight and brain weight were considered of doubtful toxicological relevance, as the relative weights were not statistically significantly different, all individual values were within historical control limits, no changes were observed in females and no related clinical chemistry parameters, or macroscopic or microscopic correlates were present. Absolute liver weights were increased in males at 4000 ppm (1.11-fold) and 8000 ppm (1.12- fold) and in females at 8000 ppm (1.06-fold), compared with controls. Relative liver weights were increased in males at 4000 ppm (1.13-fold) and 8000 ppm (1.20-fold) and in females at 8000 ppm (1.27- fold), compared with controls. Changes in relative liver weight at 8000 ppm were statistically significant. Dark liver was observed for one male and three females fed 8000 ppm and correlated with findings recorded microscopically. There were no other macroscopic findings suggestive of treatment related effects. In the liver, hepatocyte hypertrophy was recorded for males and females fed diets containing 4000 or 8000 ppm mandestrobin. Hepatocyte hypertrophy was characterized by hepatocytes in the centrilobular/midzonal area, with increased pale eosinophilic staining cytoplasm. Hepatocyte hypertrophy recorded for females offered 4000 ppm was considered not to be adverse on the basis that no other histopathological findings were recorded and there were no associated changes in blood biochemistry. Increased levels of hepatocyte pigment were recorded for males fed 4000 and 8000 ppm and females fed 8000 ppm. Hepatocyte pigment was characterized by the presence of small golden brown cytoplasmic granules, primarily in hepatocytes in the centrilobular and periportal zones. The incidence of hepatocyte hypertrophy and hepatocyte pigment achieved statistical significance in males and females offered 8000 ppm. There was also a marginal increase in pigmented macrophages in males and females at 8000 ppm. Pigmented macrophages were characterized by macrophages in the portal area and in the hepatic sinusoids, with dark brown cytoplasmic pigment. The hepatocyte pigment and macrophage pigment were identified as lipofuscin using Schmorl’s and Long Ziehl-Neelsen stains. Additionally, centrilobular degeneration was recorded for one male and one female offered 8000 ppm. Centrilobular degeneration was characterized by the presence of degenerating hepatocytes in the centrilobular zone, with occasional single-cell necrosis. Portal fibrosis/bile duct proliferation was recorded for one male offered 8000 ppm. It was characterized by the presence of proliferating bile duct cells and fibroblasts, with an overall increase in fibrous tissue in the portal tracts. Agonal congestion/hemorrhage was recorded for one male and three females at 8000 ppm, which correlated with the dark liver observed during the macroscopic examination. However, this finding was considered to be secondary to the hepatocyte hypertrophy, rather than a direct effect of mandestrobin treatment. The increase in lipofuscin in this study was considered to be related to hepatocyte hypertrophy and/or cellular degeneration. The decreased incidence of stomach mineralization in treated males and the increased incidence of sublingual gland inflammatory cell foci in treated females, compared with controls, achieved statistical significance. Both stomach mineralization and inflammatory cell foci in the sublingual salivary gland are commonly seen as background findings. There was no dose-related response for either of the findings, and these statistically significant findings were considered not to be of biological relevance. The NOAEL was 800 ppm (equal to 19.2 mg/kg bw per day), based on increased relative liver weights, hepatocyte hypertrophy and hepatocyte pigment and disturbances to clinical biochemistry parameters (increased ALP, GGT and triglycerides) in males at 4000 ppm (equal to 92.0 mg/kg bw per day). EFSA: The relevant short term NOAEL was 19 mg/kg bw per day in the 1-year dog study. EPA: The LOAEL for this study is 181/226 mg/kg bw/day in M/F based on incidence of liver centrilobular degeneration, hepatocyte hypertrophy, hepatocyte pigment, and elevated serum levels of ALP and ALT. The NOAEL is 92 mg/kg/day. ECHA: Only the doses of 4.3/4.5 and 19.2/20.4 mg/kg bw/day were considered relevant for classification purposes. There were no adverse effects observed at these doses. At higher doses, adverse effects in the liver were observed. These included increased relative liver weight (females only) of 27% relative to controls, hepatocyte hypertrophy and pigmentation in males and females of the top dose groups and an increase in alkaline phosphatase levels. </t>
  </si>
  <si>
    <t>Beck, 2012</t>
  </si>
  <si>
    <t xml:space="preserve">Beck W (2012b). S-2200 technical grade: 52 weeks oral (dietary) administration toxicity study in the dog. Unpublished report. Covance Laboratories Ltd. Study No. 8211561 (ROT-0071). Submitted to WHO by Sumitomo Chemical Co., Ltd. Available from JMPR (2018) Tox Monograph for Mandestrobin at https://apps.who.int/pesticide-residues-jmpr-database/Document/268 Also available from EFSA (2015) Conclusion on the peer review of the pesticide risk assessment of the active substance mandestrobin at https://www.efsa.europa.eu/en/efsajournal/pub/4100 and EPA (2016) Mandestrobin. Human Health Risk Assessment for Proposed Foliar Uses on Small Fruit Vine Climbing (Except Fuzzy Kiwifruit) (Subgroup l 3-07F), Low Growing Berry (Subgroup l 3-07G) (Except Cranberry), Rapeseed (Subgroup 20A), Turf, and Seed Treatment Uses on Com (Field, Pop, Sweet), Sorghum Grain (Milo), Legume Vegetables (Crop Group 6) (Except Cowpea and Field Pea), and Rapeseed (Subgroup 20A) at https://www.regulations.gov/document/EPA-HQ-OPP-2014-0285-0008 and ECHA (2017) Committee for Risk Assessment RAC Opinion on proposing harmonized classification and labelling at EU level of (RS)-2-methoxy-N-methyl-2-[α-(2,5-xylyloxy)-otolyl] acetamide; mandestrobin. EC Number: - CAS Number: 173662-97-0. CLH-O-0000001412-86-151/F. https://echa.europa.eu/documents/10162/4db6d59b-35ad-fdb3-a20a-97a9a76d37b1 </t>
  </si>
  <si>
    <t>220899-03-6</t>
  </si>
  <si>
    <t>Metrafenone</t>
  </si>
  <si>
    <t>(3-bromo-6-methoxy-2-methylphenyl)(2,3,4-trimethoxy-6-methylphenyl)methanone</t>
  </si>
  <si>
    <t>C19H21BrO5</t>
  </si>
  <si>
    <t>CC1=CC(=C(C(=C1C(=O)C2=C(C=CC(=C2C)Br)OC)OC)OC)OC</t>
  </si>
  <si>
    <t xml:space="preserve">0, 500, 5,000, or 20,000/10,000 ppm. At week 69, for females only, the high dose was reduced from 20,000 ppm to 10,000 ppm. Mean substance intakes were equal to 0, 24.9, 260, or 1,068 mg/kg bw/day for males and 0, 30.4, 320, or 1,419 (up to the end of week 68) and 593 mg/kg bw/day (weeks 72–104) for females (EPA). </t>
  </si>
  <si>
    <t xml:space="preserve">Survival at termination was increased in a treatment-related pattern in females (presumably as a result of lower body weights in treated females). Survival at termination in males was slightly lower in treated animals, but there was no indication of a treatment-related effect, and it was considered to be adequate for assessing carcinogenic potential in males, as survival fell below acceptable levels only during the last month of the study. The timings of premature deaths did not indicate any effect of treatment. No treatment-related effects were observed in feed consumption data, clinical observations, ophthalmoscopic examinations, neurobehavioral evaluations (including functional observational battery and motor activity evaluations) and macroscopic examinations. Body weights and body weight gains were statistically significantly reduced compared with controls at the end of the study in males at 20,000 ppm (90% and 86% of controls) and in females at 5,000 ppm (82% and 74% of controls) and at 20,000/10,000 ppm (72% and 58% of controls). Body weight gains were significantly lower in males receiving 20,000 ppm from the start of the study, achieving a decrease of 10% relative to controls after week 64. Body weight gains were significantly lower in females receiving 20,000 ppm from the start of the study and were more than 10% lower than control values from week 2 onwards. A similar but less marked effect on body weight gains was seen in females at 5,000 ppm, whose gains were consistently more than 10% lower than control values from approximately week 9. By week 68, body weights of top-dose females were only 70% of control values, and the top-dose level was subsequently reduced by half to 10,000 ppm, following which body weights did not decline any further relative to controls. Hematology and coagulation revealed transient decreases in mean hemoglobin, hematocrit and/or erythrocyte values of females administered 5,000 or 20,000/10,000 ppm, sometimes with corresponding decreases in mean corpuscular volume, mean corpuscular hemoglobin and mean corpuscular hemoglobin concentration and increased platelet counts. Some transient prolongation of prothrombin time and of partial thromboplastin time was seen in animals treated at 5,000 or 20,000/10,000 ppm. No differences in these parameters compared with controls were apparent at termination of the study. Clinical chemistry parameters revealed mainly an increase in gamma-glutamyl transpeptidase, total and/or serum cholesterol, total protein and calcium and a decrease in total bilirubin in males and/or females receiving 5,000 or 20,000/10,000 ppm. A minimal increase in blood urea nitrogen was seen in females dosed with 20,000 ppm at the end of 12 months of treatment. Increased urinary protein levels were noted at urine analysis in high-dose females from 6 months onwards. There was no similar effect in males. A dose-related increase in urinary volume in males treated at and above 5,000 ppm was also noted at termination. Effects on serum liver enzymes, cholesterol and/or albumin in male and female animals treated at 5,000 or 20,000/10,000 ppm correlated with dose-related increased liver weights (115–194% of controls), dose-related increased incidences of centrilobular hepatocellular hypertrophy and eosinophilic hepatocellular alteration, dose-related increased incidences of non-zonal vacuolation (females only) and basophilic hepatocellular alteration (females only) seen microscopically. The lesions in females were more severe than in males; in addition, the females had increased incidences of centrilobular necrosis and hepatocellular polyploidy. In addition to liver effects, males and females treated at 5,000 or 20,000/10,000 ppm had increased kidney weights (108–173% of controls) and microscopically had a dose-related increased incidence of subacute/chronic interstitial inflammation/chronic nephropathy of the kidney. Effects in females treated at 20,000/10,000 ppm had the greatest severity, which correlated with increases in blood urea nitrogen and urinary protein levels. A dose-related increase in the incidence of hepatocellular adenoma was recorded in females at 5,000 and 20,000/10,000 ppm. One high-dose female had both a hepatocellular adenoma and a carcinoma (there were no hepatocellular carcinomas in any other female groups in this study or in 10 previous studies from the testing facility [1993–1998] cited as HCD). Of the 12 hepatocellular adenomas identified in the high-dose female group, two were identified at the interim kill after 12 months. There was a slightly, not statistically significantly increased incidence of benign hepatocellular adenoma for males treated at 20,000 ppm (4/73 or 5.5%). The increase was outside the mean and range of relevant HCD of the performing laboratory (mean 0.8%, range 0–1.9%). Based on this and the slight dose–response relationship, a relationship with treatment cannot be ruled out. The liver adenomas in males at 20,000 ppm can be considered an equivocal response. The sponsor provided two sets of HCD: one set from the performing BASF laboratory and one set from Charles River (Giknis, 2001). Only three studies from the HCD of the performing laboratory meet the JMPR criteria for HCD, as most studies were not performed within 2 years of study initiation. Eleven studies from the Giknis &amp; Clifford (2004) Charles River HCD were performed within 2 years of study initiation/termination; however, the performing laboratories were unknown. Therefore, this set of HCD is of less value. However, the sets of HCD indicate that male and female Sprague-Dawley rats are equally susceptible to spontaneous liver adenomas, but male rats tend to be slightly more susceptible than female rats to spontaneous liver carcinomas. Treatment with metrafenone for 24 months resulted in markedly reduced body weight gains in females at 5,000 ppm (26%) and 20,000/10,000 ppm (42%) and a lesser reduction in body weight gain in males at 20,000 ppm (14%). Microscopic effects in the liver and kidney were associated with clinical chemistry changes in males and females at and above 5,000 ppm. Slight anemia was observed in females at and above 5,000 ppm, which was reversed at 24 months. An increased incidence of hepatocellular necrosis after 12 months and of benign hepatocellular adenomas was observed in females treated at 5,000 ppm and above and in males treated at 20,000 ppm. The NOAEL for systemic toxicity was 500 ppm (equal to 25 mg/kg bw per day for males and 30 mg/kg bw per day for females), based on effects on body weight, liver and kidney at the LOAEL of 5,000 ppm (equal to 260 mg/kg bw per day for males and 320 mg/kg bw per day for females). The NOAEL for carcinogenicity was 500 ppm (equal to 30 mg/kg bw per day for females), based on an increased incidence of hepatocellular adenomas at the intermediate and high dose levels in females, with an equivocal response in high-dose males (LOAEL of 5,000 ppm, equal to 320 mg/kg bw per day for females). APVMA: In the chronic study in rats, metrafenone administration resulted in an increased incidence in hepatocellular adenoma in male and female rats at high dose levels (i.e. at doses that produced a &gt; 10% decrease in body weight gain in rats). However, these oncogenicity findings of benign tumors cannot be dismissed as, compared to controls, there was a dose related increase in liver adenomas. Furthermore, there was a dose-related increased incidence in a number of non-neoplastic histopathological changes in the liver, such as hepatocellular hypertrophy. Additional studies provided failed to pinpoint the mechanistic basis of this carcinogenic property of metrafenone (even though these were carried out using either a single dose or repeat doses over 1 or 4 weeks). Aside the carcinogenicity findings, the data available suggests that the rat is the most sensitive species. Female rats in the 24-month study had reduced body weight gain at 5,000 ppm or greater, while a significant elevation of blood cholesterol was also observed in female rats at this dose and above after 3 months. Increased gamma glutamyl transferase (GGT) activity was seen from 6 months in males at 20,000 ppm, and from 5,000 ppm at 24 months. Increased liver and kidney weights were seen from 12 months in both sexes at ≥5,000 ppm metrafenone. Therefore, the lowest dose of 500 ppm (equivalent to 24.9 mg/kg bw/d in males) was established as the NOEL in this rat oncogenicity study (with a NOEL for carcinogenicity of 30.4 mg/kg bw/d based on hepatocellular adenomas in females). EPA:  The NOAEL was considered to be 24.9 mg/kg bw/day for males and 30.4 mg/kg bw/day for females. The LOAEL was 260 mg/kg bw/day for males and 320 mg/kg bw/day for females, based on nephrotoxicity and hepatotoxicity in both sexes. Findings included an increase in SGGT, liver weights, centrilobular hepatocellular hypertrophy, hepatocellular eosinophilic alteration, kidney weights, subacute/chronic interstitial inflammation/chronic progressive nephropathy/cysts and brown pigment in renal cells in both sexes, as well as increased urinary volume in males, and increased serum cholesterol, centrilobular hepatocellular necrosis, polyploid hepatocytes, bile duct epithelial hyperplasia, vesiculated/vacuolated hepatocellular cytoplasm, urinary protein and urinary amorphous material and decreased body weights and body weight gains in females. Evidence of carcinogenicity included an increase in incidence of hepatocellular adenomas in females at 1,419/593 mg/kg bw/day. EFSA: The relevant long-term oral NOAEL is 25 mg/kg bw/day in rats. The target organ of the body was the liver. </t>
  </si>
  <si>
    <t>Kelly, 2002; Giknis, 2001; Giknis and Clifford, 2004</t>
  </si>
  <si>
    <t xml:space="preserve">Kelly CM (2002). A 24-month dietary toxicity and oncogenicity study with BAS 560 F in rats. Unpublished report from Huntingdon Life Sciences, East Millstone, NJ, USA. Submitted to WHO by BASF (BASF DocID 2002/7004381). &amp; Giknis MLA (2001). Compilation of spontaneous neoplastic lesions and survival in Crl:CD® (SD) BR rats from control groups, Charles River. Submitted to WHO by BASF (BASF DocID 2001/7001723). &amp; Giknis MLA, Clifford CB (2004). Compilation of spontaneous neoplastic lesions and survival in Crl:CD® (SD) BR rats from control groups, Charles River. Charles River Laboratories (http://www.criver.com/files/pdfs/ rms/cd/rm_rm_r_lesions_survival_crlcd_sd_rats.aspx, accessed 21 January 2015). Available from JMPR (2014) Pesticide residues in food - 2014 (JMPR Evaluations 2014 Part II Toxicological) at https://www.inchem.org/documents/jmpr/jmpmono/v2014pr01.pdf Also available from APVMA (2010) Public Release Summary on the Evaluation of the new active Metrafenone in the product Vivando Fungicide at https://www.apvma.gov.au/sites/default/files/publication/13861-prs-metrafenone.pdf and EPA (2018). Metrafenone. Human Health Risk Assessment for the Section 3 Registration for Use on White Button Mushroom at https://www.regulations.gov/document/EPA-HQ-OPP-2017-0616-0007 and EFSA (2023) Peer review of the pesticide risk assessment of the active substance metrafenone at https://www.efsa.europa.eu/en/efsajournal/pub/8012 </t>
  </si>
  <si>
    <t>2675-77-6</t>
  </si>
  <si>
    <t>Chloroneb</t>
  </si>
  <si>
    <t>1,4-Dichloro-2,5-dimethoxybenzene; Demosan; Tersan SP</t>
  </si>
  <si>
    <t>C8H8Cl2O2</t>
  </si>
  <si>
    <t>COC1=CC(Cl)=C(OC)C=C1Cl</t>
  </si>
  <si>
    <t xml:space="preserve">0, 100, 500, or 2,500 to 10,000 ppm, corresponding to approximately 2.5, 12.5, or 62.5-250 mg/kg bw/day, where 1 ppm equals 0.025 mg/kg bw/day, for two years with an interim sacrifice at 52 weeks. The 2,500 ppm dose was changed six times during the study for unexplained reasons but may have been due to the lack of significant overt toxicity. The dogs in this group received daily doses of 2,500, 3,500, 5,000, 7,500, 8,750, 10,000, and 7,500 ppm for weeks 1-32, 33-34, 35-58, 59-68, 69-70, 71-85, and 85 to termination, respectively. </t>
  </si>
  <si>
    <t xml:space="preserve">All animals survived the study and there were no clinical signs of toxicity. Ophthalmic examinations were not performed, and eyes were not examined histologically. There was loss of body weight in 3/3 males and 2/3 females when the high dose dietary level was increased to 7,500, 8,750, and 10,000 ppm. Some recovery occurred when the10,000 ppm dose level was again lowered to 7,500 ppm. There were moderate to marked increases in alkaline phosphatase and/or in ALT in one male and two females at 18 months at the 2500 ppm dose level. At necropsy, there was a moderate increase in the absolute and relative weight of the liver in males and females at the 2500 ppm dose level. The increases in ALT and liver weight at the 2500 ppm dose level were associated with an increased incidence and severity of microscopic changes described at the high dose as moderate-to-severe pigmentation consisting of small, yellowish-brown granules in hepatocytes. Two males and two females each in the 2500 ppm group were observed to have moderate activity in the thyroids on microscopic examination in comparison to a zero incidence in the controls. However, absolute thyroid weight and the level of protein bound iodine were comparable between control and treated dogs. A moderate catarrhal gastritis with increased mucus was also identified in 5/6 high dose dogs and none in the controls. The LOAEL is 2500-10,000 ppm, equal to 62.5 - 250 mg/kg bw/day, based on body weight loss, increased absolute and relative liver weight, increased ALT and/or alkaline phosphatase, hepatocyte pigmentation, moderate thyroid activity, and catarrhal gastritis in both sexes. The NOAEL is 500 ppm, equal to 12.5 mg/kg bw/day. </t>
  </si>
  <si>
    <t>Busey et al., 1967</t>
  </si>
  <si>
    <t>Busey, W.M.; Kundzins, W. (1967) Two Year Dietary Feeding Study-Dogs: Fungicide 1823; Final Report: Project No. 201-125 prepared by Hazleton Laboratories, Inc. MRID 00001421. Available from EPA (2004) Toxicology Disciplinary Chapter for the Reregistration Eligibility Decision Document at https://www.regulations.gov/document/EPA-HQ-OPP-2004-0369-0007</t>
  </si>
  <si>
    <t>27859-58-1</t>
  </si>
  <si>
    <t>2-(Tetrapropenyl)butanedioic acid</t>
  </si>
  <si>
    <t>(tetrapropenyl)succinic acid; Butanedioic acid, 2,2,3,3-tetra-2-propen-1-yl-; Tetraallylsuccinic acid</t>
  </si>
  <si>
    <t>C=CCC(CC=C)(C(=O)O)C(CC=C)(CC=C)C(=O)O</t>
  </si>
  <si>
    <t>0, 50, 100, or 200 mg/kg bw/day for 90 days followed by 28 days of recovery</t>
  </si>
  <si>
    <t>At 100 mg/kg/day, a combination of adverse microscopic findings was present in the liver in males and females, consisting of bile duct hyperplasia, periportal infiltration of mixed cell, peribiliary fibrosis, hepatocellular necrosis and pigment. These microscopic findings correlated with clinical chemistry and hematology alterations (increased alkaline phosphatase (ALP), alanine aminotransferase (ALT), aspartate aminotransferase (AST) and increased neutrophils in males and/or females). In the stomach, adverse squamous cell hyperplasia of the non-glandular mucosa was noted in males and females, which correlated with the macroscopic observation of dark, yellow foci, irregular surface and thick appearance described in the same stomach region. In the kidney, presence of pigment and vacuolation in the cytoplasm of the cortical tubular epithelium was noted in females. The effects were considered nonadverse. At 200 mg/kg/day, microscopic findings similar to those observed at 100 mg/kg/day were present in the liver of males and females, which correlated well with the higher liver weight and the macroscopic observations. In addition, these microscopic findings correlated with clinical chemistry and hematology alterations (increased ALP, ALT, AST, total bilirubin, and increased neutrophils). Following the Recovery Period, a few liver findings were still present in males and females, but at a lower degree, suggesting partial recovery. In the stomach, adverse squamous cell hyperplasia of the non-glandular mucosa was noted in males and females, which correlated with the macroscopic observation of dark, yellow foci and irregular surface described in the same stomach region. The squamous cell hyperplasia of the nonglandular mucosa was often accompanied by hyperkeratosis and occasional erosion of the glandular mucosa and non-glandular mucosa, submucosal edema and submucosal mixed cell infiltrates. These findings partially recovered following the Recovery Period and were consistent with a local reaction to irritation. In coagulation assessments, prothrombin time was slightly increased in males, but returned to normal after the Recovery Period. At clinical chemistry, increases in total protein concentration in males, urea concentration in males and females and a decrease in glucose concentration in males were seen. HDL, LDL and total cholesterol concentrations were increased in males and females and also triglyceride concentration was higher in females. Increases in potassium concentration in males and calcium concentration in males and females were also noted. At the end of the Recovery Period, all clinical chemistry changes returned to normal or showed an opposite effect. In hormone analysis, a decrease in tetraiodothyronine (T4) levels was observed in males at 100 and 200 mg/kg/day and in females at 200 mg/kg/day. At the end of the Recovery Period, there were no significant differences in thyroid hormone level values.From the results presented in this report, a NOAEL of 50 mg/kg/day for tetrapropenyl succinic acid was established.</t>
  </si>
  <si>
    <t>Infineum USA L.P., 2022</t>
  </si>
  <si>
    <t xml:space="preserve">Infineum USA L.P., 2022. 90-day repeat-dose toxicity study (OECD 408) conducted on butanedioic acid, 2-(tetrapropenyl), CAS 27859-58-1 (tetrapropenyl succinic acid, TPSA). Available from EPA at https://chemview.epa.gov/chemview/proxy?filename=8e%2F09022526804db4f5_220422%20TSCA%208e%20submission%2027859-58-1%2090-day%20repeat%20dose%20with%20recovery.pdf </t>
  </si>
  <si>
    <t>Cyasorb UV-3346</t>
  </si>
  <si>
    <t>Poly(6-morpholino-1,3,5-triazine-2,4-diyl)-[(2,2,6,6-tetramethyl-4-piperidyl)imino]-hexamethylene-[(2,2,6,6-tetramethyl-4-piperidyl)imino]; Methanol, (6-(3,3,3-tribromopropyl)-s-triazine-2,4-diyldinitrilo)tetra-; [[4-[Bis(hydroxymethyl)amino]-6-(3,3,3-tribromopropyl)-1,3,5-triazin-2-yl]-(hydroxymethyl)amino]methanol</t>
  </si>
  <si>
    <t>CC1(C)NC(C)(C)CC(NCCCCCCN(C2CC(C)(C)NC(C)(C)C2)C3=NC(N4CCOCC4)=NC=N3)C1</t>
  </si>
  <si>
    <t>Unspecified, but included 0 and 100 mg/kg bw/day</t>
  </si>
  <si>
    <t xml:space="preserve">Two subchronic studies in rats and dogs yielded a NOAEL of 100 mg/kg bw/day. No other information is available. </t>
  </si>
  <si>
    <t>Unknown, 2004, 2005</t>
  </si>
  <si>
    <t>Unknown, 2004, 2005. Available from Opinion of the Scientific Panel on food additives, flavourings, processing aids and materials in contact with food (AFC) on a request related to a 10th list of substances for food contact materials Question N°EFSA-Q-2005-053, EFSA-Q-2005-052, EFSA-Q-2004-038, EFSA-Q-2004-153, EFSA-Q-2005-155, EFSA-Q-2004-039, EFSA-Q-2004-042, EFSA-Q-2004-046, EFSA-Q-2003-228, EFSA-Q-2003-185. The EFSA Journal (2005) 273, 1-26. https://efsa.onlinelibrary.wiley.com/doi/pdf/10.2903/j.efsa.2005.273a</t>
  </si>
  <si>
    <t>75-99-0</t>
  </si>
  <si>
    <t>Dalapon</t>
  </si>
  <si>
    <t>2,2-Dichloropropionic acid; Kenapon</t>
  </si>
  <si>
    <t>C3H4Cl2O2</t>
  </si>
  <si>
    <t>CC(C(=O)O)(Cl)Cl</t>
  </si>
  <si>
    <t>1N,2N,3N,6N,7a&amp;7g(v)Y</t>
  </si>
  <si>
    <t xml:space="preserve">0, 0.01, 0.03, or 0.1% in the diet, equal to test intakes of 0, 5, 15, or 50 mg/kg bw/day. Purity (65%) adjusted dose levels are 0, 3.25, 9.75, or 32.5 mg/kg bw/day. When further corrected for the sodium salt, the dose levels are 0, 2.82, 8.45, or 28.17 mg/kg bw/day (EPA). </t>
  </si>
  <si>
    <t xml:space="preserve">Growth, food consumption, and survival of the male and female rats at each dietary level were comparable to that of the control rats of corresponding sex during the 2-year period. The results of hematological studies conducted on the rats at intervals during the 2 years revealed no significant alterations in hemoglobin, cell counts, or peripheral blood smears. Gross examination of test and control rats sacrificed at 26, 52, and 104 weeks revealed no characteristic findings that could be attributed to the dietary feeding of dalapon sodium. The average kidney weight of the male test rats receiving the 0.1% (50 mg/kg bw/day) level showed a statistically significant increase when compared to the male control rats at the end of 2 years. The average liver and testes weights of these rats were not significantly different from the controls. Microscopic examination of the tissues, including the slightly heavier kidneys, revealed no evidence of adverse effect. In the groups of male and female rats maintained for 2 years on diets containing 0.03 or 0.01%, there were no differences whatsoever from control rats when judged by any criterion.  EPA: A statistically significant increase over controls was observed in the kidney-to-body weight ratios of male rats receiving 50 mg/kg/day. No differences from controls were observed. Kidney lesions were not observed. The NOEL is considered to be 15 mg/kg/day, adjusted to equal 8.45 mg/kg bw/day. The LOEL was 50 mg/kg/day, adjusted to equal 28.17 mg/kg bw/day. </t>
  </si>
  <si>
    <t xml:space="preserve">Paynter, O. E., Tusing, T. W., McCollister, D. D., &amp; Rowe, V. K. (1960). Herbicide Toxicology, Toxicology of Dalapon Sodium (2, 2-Dichloropropionic Acid, Sodium Salt). Journal of Agricultural and Food Chemistry, 8(1), 47-51. Reference for NEL conclusion is EPA (1988) Integrated Risk Information System (IRIS) Chemical Assessment Summary for Dalapon, sodium salt; CASRN 75-99-0 at https://iris.epa.gov/static/pdfs/0146_summary.pdf </t>
  </si>
  <si>
    <t>83164-33-4</t>
  </si>
  <si>
    <t>Diflufenican</t>
  </si>
  <si>
    <t>N-(2,4-Difluorophenyl)-2-(3-(trifluoromethyl)phenoxy)nicotinamide; Diflufenicanil; N-(2,4-difluorophenyl)-2-[3-(trifluoromethyl)phenoxy]pyridine-3-carboxamide</t>
  </si>
  <si>
    <t>C19H11F5N2O2</t>
  </si>
  <si>
    <t>FC1=CC=C(NC(=O)C2=C(OC3=CC(=CC=C3)C(F)(F)F)N=CC=C2)C(F)=C1</t>
  </si>
  <si>
    <t>Unspecified, but included 0, 23.27, and 614 mg/kg bw/day</t>
  </si>
  <si>
    <t xml:space="preserve">EPA: Systemic NOAEL is 23.27 mg/kg bw/d from the long-term rat study, based on reduced body weight gain. In the long-term rat and mice studies, the main adverse effects included a dosedependent decrease in body weight development in both sexes, an increase in relative liver weight and hepatic hypertrophy. Some equivocal effects on reproductive organs were observed at high doses in both rats and mice showing reduced seminal vesicle secretion and histopathological changes in the uterus/cervix, but these findings were not confirmed in the reproductive toxicity studies. EFSA: The  proposed  NOAEL  for  carcinogenic  effects  is  equivalent  to  the  highest  dose  levels  tested in both species (614 mg/kg bw/day in rats, and 1618 mg/kg bw/day in mice). </t>
  </si>
  <si>
    <t>Bayer CropScience, n.d.</t>
  </si>
  <si>
    <t>Bayer CropScience, n.d. Available from EPA (2021). Bayer CropScience Notice of Filing Pesticide Petition No. 1F8912 establishing a tolerance for residues of Diflufenican, N-(2,4-difluorophenyl)-2-[3-(trifluoromethyl)phenoxy]-3-pyridinecarboxamide (AE F088657) in or on the raw agricultural commodities soybean (forage) at 0.015 ppm, soybean (hay) at 0.02 ppm and soybean (seed) at 0.01 ppm at https://www.regulations.gov/document/EPA-HQ-OPP-2021-0435-0003 and from Conclusion regarding the peer review of the pesticide risk assessment of the active substance diflufenican. EFSA  Scientific  Report  (2007)  122,  1-84.</t>
  </si>
  <si>
    <t>3030-47-5</t>
  </si>
  <si>
    <t>1,1,4,7,7-Pentamethyldiethylenetriamine</t>
  </si>
  <si>
    <t>Pentamethyldiethylenetriamine; N,N,N',N'',N''-Pentamethyldiethylenetriamine; PMDT; N'-[2-(dimethylamino)ethyl]-N,N,N'-trimethylethane-1,2-diamine</t>
  </si>
  <si>
    <t>C9H23N3</t>
  </si>
  <si>
    <t>CN(C)CCN(C)CCN(C)C</t>
  </si>
  <si>
    <t xml:space="preserve">At 100 mg/kg bw/day, one of 10 male animals died prematurely on test day 90. Prior to death, a moderate reduction in body weight by 16.2% and a severely reduced food intake were noted during the last test week. No other signs of clinical toxicity were noted. Due to autolytic changes, the cause of death could not be determined during the histopathological examination. However, the death is considered as test item related. No test item-related premature death was noted for the female animals. At the high dose level, 2 of 10 females animals showed piloerection, ptosis, a reduced motility and breathing sounds between test days 7 and 12. As no further changes in behavior or the external appearance were noted after test day 12 for any animal of the high dose group, the observations were considered as test item-related but not as adverse. No test item-related changes in behavior or the external appearance were noted for the male animals. A reduction in body weight was noted for the male and female animals of the high dose group. In males, a slight but noteworthy reduction in body weight in comparison to the control group was firstly noted on test day 57 (6.4% below the value of the control group, not significant). Thereafter, the difference in body weight between the control group and the high dose group slightly increased and reached a maximum at the end of the study on test day 90 (9.3% below the value of the control group). Statistically significant reductions were noted on test days 78 and 90. Accordingly, body weight gain from start (test day 1) to the end of the study on test day 90 was reduced for the rats of the high dose group in comparison to the rats of the control group and the rats of the low and the intermediate dose group. In females, a marginal and statistically not significant reduction in body weight was noted for the female animals of the high dose group after the start of dosing (approx. 3% below the value of the control group; mostly due to animal no. 74 which also showed changes in behavior and appearance on several test days between the first and second test week). The marginal reduction in body weight that was noted for the female animals of the high dose group after the start of dosing showed no noteworthy effect on the value of body weight gain for the whole study period. Hematology, clinical chemistry, and urinalysis findings were unremarkable. A slight reduction in the relative and absolute weight of the kidneys were noted for the male animals of the high dose group. However, as no reduction of the kidney weights was noted for the female animals, the reduction noted for the kidney weights of the male rats is considered to be a secondary effect of the reduced body weight of the male rats of the high dose group. No test item related changes were noted at macroscopic and histopathological inspection. The NOAEL was considered to be 30 mg/kg bw/day. FDA: Due to the lack of toxicologically relevant and significant adverse effects in females, the NOAEL for females is considered to be 100 mg/kg bw/day, the highest dose given. The NOAEL for males is considered to be 30 mg/kg bw/day. </t>
  </si>
  <si>
    <t>Unknown, 2016. Available from ECHA at https://echa.europa.eu/registration-dossier/-/registered-dossier/14451/7/6/2/?documentUUID=b81dc882-ce93-4fbe-afaf-cfbbee62122a</t>
  </si>
  <si>
    <t>126833-17-8</t>
  </si>
  <si>
    <t>Fenhexamid</t>
  </si>
  <si>
    <t>Elevate; Teldor; N-(2,3-Dichloro-4-hydroxyphenyl)-1-methylcyclohexanecarboxamide; N-(2,3-dichloro-4-hydroxyphenyl)-1-methylcyclohexane-1-carboxamide</t>
  </si>
  <si>
    <t>C14H17Cl2NO2</t>
  </si>
  <si>
    <t>CC1(CCCCC1)C(=O)NC1=C(Cl)C(Cl)=C(O)C=C1</t>
  </si>
  <si>
    <t xml:space="preserve">0, 500, 3500, or 25,000 ppm, equal to 0, 17.4, 124.3, or 917.8 mg/kg/day in males and 0, 19.2, 132.7, or 947.1
mg/kg/day in females. </t>
  </si>
  <si>
    <t xml:space="preserve">A slight reduction in nutritional state was observed in the group receiving the highest dose compared with controls. There were no deaths in the study. An irregular heartbeat and watery feces containing blood were noted in one female at the highest dose at week 26 but deemed not to be toxicologically relevant since these symptoms were not noted at any other time point. Over the 52-week period, there were treatment-related significant decreased seen in body weight gain in both males and females at 25,000 ppm (-29% and -34%) versus the control animals. The observed decreased in body weight gain at 500 and 3500 ppm were not dose-related and therefore not toxicologically relevant. Food and water consumption were unaffected by treatment. Treatment-related changes in hematological parameters included: statistically significant decreases in erythrocytes, hemoglobin, and erythrocyte volume fraction for both sexes at 25,000 ppm and in females at 3,500 ppm; a marginal decrease (&lt;10%) in erythrocytes, hemoglobin and erythrocyte volume fraction in males at 3500 ppm; and a significant increase in number of Heinz bodies in both sexes at 3500 and 25,000 ppm. These changes were apparent from week 7-13 and remained stable in magnitude for the remainder of the study. No treatment-related changes in clinical chemistry parameters were observed expect for an increase in ALP activities in males and females at the high dose level. Urine analysis at various intervals did not reveal any treatment-related changes in any of the parameters examined. No treatment-related gross pathological findings were observed. No treatment-related changes in organ weights (absolute and relative) were observed except for an increase in absolute and relative mean adrenal weight in the females at 3500 ppm and 25,000 ppm. Fenhexamid had only marginal effects on liver enzyme activities. A statistically significant increase in EROD, EH, GS-T, and GLU-T activity in females of the 3500 ppm dose groups was observed. However, only a statistically significant increase in GST activities was observed in females at the highest dose. This increase in liver enzyme activity is not judged to be toxicologically significant in the absence of any gross or histopathology findings in the liver. There was an increase in the number of intracytoplasmic vacuoles in the inner cortex of the adrenal glands in three out of four females at 3500 and 25,000 ppm. The intracytoplasmic vacuoles were also seen in one of four females at 500 ppm and in two out of four control females. The number of intracytoplasmic vacuoles in the cells of the adrenal cortex was greater in females at 25,000 ppm than in females at 3500 ppm. These histological findings were corroborated by the increased adrenal weights in females. Therefore, the increase incidence and/or severity of intracytoplasmic vacuoles in the inner cortex of the adrenal glands of females at 3500 and 25,000 ppm groups are considered to be treatment-related. Focal hypertrophy of the zona fasciculata of the adrenal cortex was observed in two out of four males at 25,000 ppm; one of these males also had increased numbers (“few”) of intracytoplasmic vacuoles. Another male had focal inflammation of the adrenal cortex. These findings were not observed in the control animals or in the other treatment groups. However, histopathological findings were not supported by any gross pathology or organ weight changes in the adrenal gland of the males at 25,000 ppm. There were no other treatment-related effects in any other of the organs examined microscopically.  Fenhexamid did not produce any evidence of neoplasias in dogs at doses up to and including 25,000 ppm given in the diet for 1 year. The NOAEL was 500 ppm (17 mg/kg bw per day) on the basis of increased adrenal weight and the presence of intracytoplasmic vacuoles in the adrenal cortex of three out of four female dogs, and alterations in erythrocytes, haemoglobin and erythrocyte volume fraction and an increase in Heinz bodies at 3500 ppm and above. EPA: The NOAEL is 500 ppm, equal to 17.4/19.2 mg/kg/day, and the LOAEL is 3,500 ppm, equal to 124.3/132.7 mg/kg/day, based on decreased RBCs, Hb and Hct and increased Heinz bodies (M &amp; F) &amp; increased adrenal weight (F), and the presence of intracytoplasmic vacuoles in the adrenal cortex (M). EFSA: The 1-year dog study was assigned a NOAEL of 19.2 mg/kg bw/day (dose level slightly different than EPA and JMPR). </t>
  </si>
  <si>
    <t>Ruf, 1997, 1996</t>
  </si>
  <si>
    <t>Ruf, J. (1996b) KBR 2738 chronic toxicity study in beagle dogs (52-week feeding study). (study No. T7055692). Unpublished report No. 25618 from Bayer AG, Wuppertal, Germany. Submitted to WHO by Bayer CropScience, USA. &amp; Ruf, J. (1997b) KBR 2738 chronic toxicity study in beagle dogs (52-week feeding study) amendment to report No. 25168 dated 12 November 1996 (study No. T7055692). Unpublished report No. 25618A from Bayer AG, Wuppertal, Germany. Submitted to WHO by Bayer CropScience, USA. Available from JMPR (2005) Fenhexamid (JMPR Evaluations 2005 Part II Toxicological) at https://www.inchem.org/documents/jmpr/jmpmono/v2005pr11.pdf Also available from EPA (2018) Fenhexamid: Draft Human Health Risk Assessment for Registration Review at https://downloads.regulations.gov/EPA-HQ-OPP-2013-0187-0018/content.pdf and EFSA (2014) Conclusion on the peer review of the pesticide risk assessment of the active substance fenhexamid at https://www.efsa.europa.eu/en/efsajournal/pub/3744</t>
  </si>
  <si>
    <t>106700-29-2</t>
  </si>
  <si>
    <t>Pethoxamid</t>
  </si>
  <si>
    <t>2-chloro-N-(2-ethoxyethyl)-N-(2-methyl-1-phenylprop-1-enyl)acetamide</t>
  </si>
  <si>
    <t>C16H22ClNO2</t>
  </si>
  <si>
    <t>CCOCCN(C(=O)CCl)C(=C(C)C)C1=CC=CC=C1</t>
  </si>
  <si>
    <t>0, 25, 400, or 1600 ppm, equal to 0, 1.0, 17.0, or 70 mg/kg bw/day in males and 0, 1.4, 23.3, or 99 mg/kg bw/day in females</t>
  </si>
  <si>
    <t>EPA 2019: There were no effects of treatment on mortality/survival, clinical signs, water consumption, ophthalmoscopic examinations, hematology or urinalysis parameters. Main and satellite females, and satellite males that were administered 400 ppm had generally decreased mean body weights and body weight gains relative to control. There was no effect on body weights in the males in either the satellite or main study groups. In females, a nonsignificant 14% decrease in body weights was observed at week 78 in the satellite group and non-significant 6 to 9% decrease was seen from week 26 to 88. Body weight gains in the main group females were decreased by 14% and 11% for weeks 4-88, and weeks 0-88, respectively. Body weight gains in the satellite males and females were decreased by 12% and 19%, respectively, for weeks 0-78. Decreases in body weight gain were observed in the 1600 ppm animals throughout the treatment period (weeks 0-104 and weeks 0-78) for the main and satellite groups, respectively. Body weights were decreased in the main animals from 7 to 11% (males) and 5-19% in females. These findings were observed from week 2 to termination but were not significant. Body weight gains in the males and females were decreased by 13% and 23%, respectively, for weeks 0-88, and decreased by 10% and 8%, respectively, for weeks 0-104. Body weights were decreased in the satellite animals by 5 -11% (males commencing at week 2) and by 7-20% (females, starting at week 26). Body weight gains were decreased by 15% and 8%, respectively, for weeks 0-4, and decreased by 9% and 28%, respectively, for weeks 0-78. Cumulative food consumption for weeks 1-4 was decreased for the main 400 ppm males and females by 4% each. Food intake and cumulative consumption generally was similar to control for all 400 ppm animals after week 4 until scheduled termination. Mean food efficiency values (up to week 26) for the main and satellite females administered 400 ppm were increased relative to control values. Throughout the treatment period (weeks 1 to 104), 1600 ppm males in the main group demonstrated consistent decreases in cumulative mean food intake, with large decreases in weekly consumption during weeks 1 and 3 (↓11%) and again during weeks 85-103 (↓ up to 19%). Cumulative food consumption in the main group males was decreased by 8% for weeks 1-4, and cumulative food consumption continued to be decreased by 5-10%, with an overall cumulative consumption decrease of 6%. Cumulative food consumption for weeks 1-4 was decreased for main group females and all satellite animals by 5-6%. Food intake and cumulative consumption generally was similar to control for all main and satellite females, and satellite males, after week 4 until scheduled termination. Mean food efficiency values (up to week 26) for the main and satellite animals were increased relative to control values, and it was stated that these differences reflected inefficient food utilization. In the 1600 ppm males, γGT concentrations were increased (p≤0.01) at all weeks of investigation. γGT concentrations were not different from control for 1600 ppm females. Total
cholesterol concentrations were increased in all weeks of investigations in both sexes. Females also had increased mean globulin concentrations of 9-13% for weeks 13, 26, and 52, with lesser increases for weeks 78 and 104. Generally concomitant, but slight, increases in total protein concentrations also were noted at all weeks of investigation, with the largest increase of 10% at week 52. There were no treatment-related effects on globulin/protein concentrations in males. Mean relative (to body weight) liver weights were increased by 14-19% at the interim sacrifices, and at Week 104 for males. In females, mean relative (to body weight) liver weights were increased by 16-19% at Weeks 26, 78, and 104. Generally non-dose-dependent mean relative (to body weight) thyroid weight effects were apparent in treated males, but not females, at weeks 26, 52, and 78. An apparent decrease in relative (to body weight) thyroid weights at week 104 was abolished after removal of a single control group value that was an outlier. At week 104, treatment-related gross pathological findings in the 1600 ppm animals included: thyroid enlargement (12/50 treated vs. 4/50 control) and enlarged liver (6/50 treated vs. 2/50 control) in males only. A treatment-related increase in the incidence of centrilobular hepatocyte hypertrophy was seen in the main group male and females (11/50 and 8/50, respectively treated vs. 0/50 controls). This finding was considered associated with the increased mean body weight adjusted liver weights noted for male and females, as well as the increased incidence of liver enlargement reported macroscopically for males. Treatment-related incidences of centrilobular hepatocyte hypertrophy also were seen in satellite males and females at week 26, and in satellite males at weeks 52 and 78. Additionally, increased incidences of hepatocytes with concentric intracytoplasmic inclusions  (mainly in periportal zones), focal cystic degeneration, and focal clear cell hepatocytes were observed in males. Increased incidences of hepatocytes with concentric intracytoplasmic inclusions (mainly in periportal zones) also were noted at weeks 26 and 52 in the satellite males. In the kidney, progressive glomerulonephrosis was noted with slightly higher incidences in the main study 25 ppm females and the 400-ppm male rats, and was significantly increased (p&lt;0.05) in the main study 1600 ppm male and female rats (23/50 treated vs. 13/50 control and 21/50 treated vs. 11/50 control, respectively). The incidences of this common age-related effect were all within the historical control range, and thus are not considered adverse. The incidences of thyroid follicular cell hyperplasia and follicular cell cystic hyperplasia were increased slightly for main 1600 ppm male rats relative to control, but the incidences were generally comparable with the historical control range. Follicular cell hyperplasia was observed in two males that also presented with follicular cell adenoma, and follicular cell hyperplasia alone was observed in only two other males of this group. Incidences of follicular cell hypertrophy were noted in 4/10 satellite males at Week 26, with no further treatment related thyroid effects noted at Weeks 52 or 78 in the satellite rats. Thyroid findings were not observed in any treated females. There were no adverse, treatment-related effects in the 25 ppm animals. EPA 2020: The LOAEL is 1600 ppm (equivalent to 70/99 mg/kg/day in males and females, respectively) based on thyroid enlargement, thyroid hyperplasia, cystic degeneration and clear cell hepatocytes in males only. The NOAEL is 400 ppm (equivalent to 17/23 mg/kg/day in males and females, respectively). EFSA 2017: For the long-term toxicity study with rats, the thyroid weight increase at the low dose was not considered adverse (due to its transient nature, not dose-related, and considering the high variabilityin organ weights), and the relevant NOAEL is 1 mg/kg bw per day based on decreased body weight gain in females.</t>
  </si>
  <si>
    <t>Waterson, 2001</t>
  </si>
  <si>
    <t>Waterson, L.A. (2001) TKC-94: Potential tumorigenic and toxic effects in prolonged dietary administration to rats. Huntingdon Life Sciences Ltd., Huntingdon, Cambridgeshire, England. Laboratory Experiment No.: TON 6/974064, January 15, 2001. MRID 49575317. Unpublished. Available from EPA (2019). Pethoxamid: Report of the Cancer Assessment Review Committee at https://www.regulations.gov/document/EPA-HQ-OPP-2017-0510-0045 and EPA (2020). Pethoxamid: Human Health Risk Assessment for Proposed Section 3 Registration of the New Active Ingredient on Corn, Cotton, and Soybeans and in/on Turf and
Ornamental Sites at https://downloads.regulations.gov/EPA-HQ-OPP-2017-0510-0033/content.pdf as well as EFSA (2017). Peer review of the pesticide risk assessment of the active substance pethoxamid. EFSA Journal 2017;15(9): 4981. at 10.2903/j.efsa.2017.4981</t>
  </si>
  <si>
    <t>51-21-8</t>
  </si>
  <si>
    <t>5-Fluorouracil</t>
  </si>
  <si>
    <t>Fluorouracil; 5-FU; Fluoroplex; 5-fluoro-1H-pyrimidine-2,4-dione</t>
  </si>
  <si>
    <t>C4H3FN2O2</t>
  </si>
  <si>
    <t>C1=C(C(=O)NC(=O)N1)F</t>
  </si>
  <si>
    <t xml:space="preserve">0, 62, or 125 ppm in drinking water, equal to actual intakes of 0, 3.85, or 7.42 mg/kg bw/day for males and 0, 4.47, or 8.98 mg/kg bw/day for females. After the 104-week treatment period, all surviving animals were maintained on non-supplemented tap water for an additional 7-week period. </t>
  </si>
  <si>
    <t xml:space="preserve">No notable changes were observed in clinical signs resulting from the administration of 5-FU. Body weight gains were depressed in the 125 ppm treated group, with the mean depression rates for males and females during the experimental period being, respectively, 3.4% and 3.7% in comparison with the control group. However, there were no significant inter-group differences in body weights at week 111. Daily consumption of drinking water in the 5-FU-treated groups of males was slightly but significantly lower than in the control group. In females, the daily intake of 5-FU correlated approximately with the dose levels, so that more 5-FU was ingested than by males. The final survival rate in the male 125 ppm group was significantly higher than that in the control group. In females, a similar tendency was observed in the final survival rates, but the inter-group differences were not statistically significant. At week 111, numbers of white blood cells in the 5-FU-treated groups of both sexes were greater than those in the control group, though statistically significant increase was only observed in the 125 ppm treated females. The amount of hemoglobin in the 125 ppm treated females was also significantly elevated. The absolute and relative weights of the lungs, heart and spleen of both sexes decreased dose dependently, reaching significance in the 125 ppm treated males, as compared to the control. In females, the absolute and relative heart weights were significantly decreased in the 62 and 125 ppm treated groups. Histopathologically, there were no lesions corresponding with the reduction in the weights of the lungs, heart and spleen in the 5-FU treated animals. There were no apparent non-neoplastic lesions showing a 5-FU dose dependence. Neoplastic lesions were observed in a variety of organs or tissues in all groups, including control animals. In males, interstitial tumors of the testes were the most frequent, followed by adrenal pheochromocytomas, pituitary gland adenomas/carcinomas, thyroid C-cell adenomas/carcinomas, mammary gland adenomas/fibroadenomas, hepatocellular adenomas/carcinomas, islet cell adenomas/carcinomas in the pancreas, large granular lymphocyte (LGL) leukemias, and preputial gland adenomas. In females, pituitary gland adenomas/carcinomas, endometrial stromal polyp in the uterus, mammary gland fibroadenomas, C-cell adenomas/carcinomas, LGL leukemias and clitoral gland adenomas were common. Statistically, a significant decrease in the incidence of islet cell adenomas in male rats and significant increase in the incidences of pituitary gland adenomas and pheochromocytomas in female rats were observed in the 62 ppm treated group as compared to the corresponding incidence in the control group, but without dose dependence. The lack of any dose dependence suggests these findings to be incidental. Except for these tumors, there was no significant change in the incidence of neoplastic lesions in any organ or tissue, although tendencies for decrease in LGL leukemia, mammary and preputial gland tumors and an increase in male hepatocellular adenomas were observed in the 125 ppm treated group. In addition, the incidences of pituitary gland adenomas and pheochromocytomas were within our background ranges (16.7±44.9% for pituitary gland adenomas, 0±14.0% for pheochromocytomas) from a total of 373 untreated control F344 females maintained in eight 2-yr carcinogenicity studies, while the incidence of islet cell adenomas was lower than our background values (4.1±12.0% in 371 control males). Even though the value was not significant, the incidence of hepatocellular adenomas in the 125 ppm treated males (20.4%) was revealed to be 2.6 times higher than the corresponding control value (8.0%) and also higher than our background range (2.0± 13.3% in 371 control males). However, there was no coordinated increase in the incidence of hepatocellular carcinomas in this group. It may be reasonable to consider the increase of the final survival rate of 125 ppm treated males might have raised the incidence of hepatocellular adenomas. Overall, no carcinogenic effects were evident in the present study when 5-FU was administered continuously to F344 rats in the drinking water at appropriate concentrations for 2 years. Indeed, 5-FU may prolong survival. The NOAEL is considered to be 125 ppm, equal to intakes of 7.42 mg/kg bw/day for males and 8.98 mg/kg bw/day for females. </t>
  </si>
  <si>
    <t>Toyoda et al., 2000</t>
  </si>
  <si>
    <t>Toyoda, K., Shibutani, M., Sato, H., Uneyama, C., Takahashi, M., Hayashi, Y., &amp; Hirose, M. (2000). Lack of carcinogenicity and increased survival in F344 rats treated with 5-fluorouracil for 2 years. Food and chemical toxicology, 38(2-3), 187-193.</t>
  </si>
  <si>
    <t>2687-94-7</t>
  </si>
  <si>
    <t>1-Octyl-2-pyrrolidone</t>
  </si>
  <si>
    <t>1-Octylpyrrolidin-2-one; N-Octyl-2-pyrrolidone; 1-Octyl-2-pyrrolidinone</t>
  </si>
  <si>
    <t>CCCCCCCCN1CCCC1=O</t>
  </si>
  <si>
    <t xml:space="preserve">0, 60, 600, or 6,000/8,000/10,000 ppm, equal to intakes of 0, 3-7, 33-65, or 492-718 mg/kg bw/day for males and 0, 4-7, 43-69, or 608-924 mg/kg bw/day for females. Due to the lack of frank toxicity at the high dose level, the concentration of the test was increased from 6,000 to 8,000 ppm on study day 29 and from 8,000 to 10,000 ppm on study day 43 (ECHA). </t>
  </si>
  <si>
    <t>N-(n-octyl)-2-pyrrolidone produced signs of systemic toxicity in both males and females at the 10,000 ppm level. Reduced body weight gain and/or food consumption, increased absolute and relative liver weights and minimal to mild hepatocyte hypertrophy were observed in the 10,000 ppm group. No treatment-related mortalities or clinical signs of toxicity were observed during the study and no treatment-related differences were noted in the clinical pathology, ophthalmology or gross necropsy observations for males or females in any of the study groups. No treatment related changes were observed in body weight gain, feed consumption, organ weights and histopathology for males or females in the 60 and 600 ppm groups. Although a clear NOAEL cannot be established from this study due to the changing doses in the highest dose group, no effects were observed at 600 ppm (equivalent to 60 mg/kg/day) following dietary administration of N-(n-octyl)-2-pyrrolidone for at least 90 days. ECHA: Dietary administration of the substance produced signs of systemic toxicity in both males and females at the 10,000 ppm level. Reduced body weight gain and/or food consumption, increased absolute and relative liver weights and minimal to mild hepatocyte hypertrophy were observed in the 10,000 ppm group. No treatment-related mortalities or clinical signs of toxicity were observed during the study and no treatment-related differences were noted in the clinical pathology, ophthalmology or gross necropsy observations for males or females in any of the study groups. No treatment-related changes were observed in body weight gain, food consumption, organ weights and histopathology for males or females in the 60 and 600 ppm groups. Therefore, based on the results of this study, a level of 600 ppm was considered a NOEL for systemic toxicity following dietary administration of the substance for at least 90 days.</t>
  </si>
  <si>
    <t>Liao et al., 1991</t>
  </si>
  <si>
    <t>Liao J.T.F. Surfadone LP-100 90-Day Dietary Toxicicty Study in Rats Final Report. Performing Laboratory: Springborn Laboratories, Inc. (SLS) Life Science Division 553 North Broadway Spencerville, OH 45887. Sponsor: GAF Chemicals Corporation (International Specialty products, Inc.) 1361 Alps Road Wayne, NJ 07470. Study Completion Date: July 2, 1991. MRID 42668316. Available from EPA (2023) IN-11526; N-(n-octyl)-2-pyrrolidone: Human Health Risk and Ecological Effects Assessment of a Food Use Pesticide Inert Ingredient at https://www.regulations.gov/document/EPA-HQ-OPP-2021-0172-0004 Also available from ECHA at https://echa.europa.eu/da/registration-dossier/-/registered-dossier/16946/7/6/2/?documentUUID=9b401ddf-b287-43d9-87cc-8a0826fef53d</t>
  </si>
  <si>
    <t>86209-51-0</t>
  </si>
  <si>
    <t>Primisulfuron-methyl</t>
  </si>
  <si>
    <t>Beacon; Tell; methyl 2-[[4,6-bis(difluoromethoxy)pyrimidin-2-yl]carbamoylsulfamoyl]benzoate</t>
  </si>
  <si>
    <t>C15H12F4N4O7S</t>
  </si>
  <si>
    <t>COC(=O)C1=CC=CC=C1S(=O)(=O)NC(=O)NC2=NC(=CC(=N2)OC(F)F)OC(F)F</t>
  </si>
  <si>
    <t>0, 25, 1,000, or 10,000/5,000 ppm, equivalent to 0, 0.6, 25, or 250/125 mg/kg bw/day</t>
  </si>
  <si>
    <t xml:space="preserve">The NOAEL was 1,000 ppm, equal to 25 mg/kg bw/day. The LOAEL was 5,000 ppm, equal to 125 mg/kg bw/day, based on decreased erythrocytes, Hb, and hematocrit and increased platelets, relative liver weight, pale liver, vacuolar liver, and thyroid hyperplasia. </t>
  </si>
  <si>
    <t>Unknown, 1987. MRID 40512008. Available from EPA (2012). Primisulfuron-Methyl Human Health Risk Assessment for Registration Review at https://www.regulations.gov/document/EPA-HQ-OPP-2011-0844-0019</t>
  </si>
  <si>
    <t>6358-09-4</t>
  </si>
  <si>
    <t>2-Amino-6-chloro-4-nitrophenol</t>
  </si>
  <si>
    <t>Phenol, 2-amino-6-chloro-4-nitro-; 2-Amino-4-nitro-6-chloro phenol; 2-Amino-4-nitro-6-chlorophenol; Chlororange</t>
  </si>
  <si>
    <t>C6H5ClN2O3</t>
  </si>
  <si>
    <t>NC1=C(O)C(Cl)=CC(=C1)[N+]([O-])=O</t>
  </si>
  <si>
    <t>Wistar [Crl: Wi/br (SPF)]</t>
  </si>
  <si>
    <t>0, 10, 30, or 90 mg/kg bw/day</t>
  </si>
  <si>
    <t xml:space="preserve">No animals died during the study. No adverse clinical signs, except for an orange-red discoloration of urines in the mid and high dose animals, were observed. Body weight gain rates were significantly reduced in high-dose males during the second half of the study. The reduced male body weight was nearly compensated by significantly increased weight gain rates during the recovery period. No significant differences were seen in food consumption and food conversion ratios. Hematological investigation revealed intergroup differences in prothrombin time, leukocyte and reticulocyte count, which occurred sporadically within the limits of the normal range. Clinical chemistry values indicated several statistical significant intergroup differences. These changes, however, were not persistent, not dose-related and randomly sex-related and were therefore considered to be coincidental. No test substance-related findings were seen at terminal autopsy. Organ weight changes of the liver, lung and thymus of males and females in the high dose and recovery groups were not consistent. However, increases in kidney weight were found in males and females both of the high dose groups and recovery groups. The histomorphological examinations revealed no treatment related organ alterations in high-dose group animals. Based on the above, treatment related adverse effects were observed at the highest tested dose level, including reduced body weight and increased kidney weights. Therefore, the NOAEL is considered to be 30 mg/kg bw/day for both males and females. NICNAS: The systemic NOAEL was considered to be 30 mg/kg bw/day. ECHA: Also concluded a NOAEL of 30 mg/kg bw/day for both males and females. </t>
  </si>
  <si>
    <t>Korn, 1989</t>
  </si>
  <si>
    <t>Korn, W.-D.; 3-month oral toxicity study with Chlororange (Cos. 198) in rats (followed by a 4-week recovery period); IBR; 1989. Available from Scientific Committee on Consumer Products (SCCP) 2006. Opinion on 2-Amino-6-chloro-4-nitrophenol COLIPA No. B99. Adopted by the SCCP during the 7th plenary meeting of 28 March 2006. Accessed at http://ec.europa.eu/health/ph_risk/committees/04_sccp/docs/sccp_o_047.pdf Also available from NICNAS at https://www.industrialchemicals.gov.au/sites/default/files/Phenol%2C%202-amino-6-chloro-4-nitro-%20and%20its%20hydrochloride_Human%20health%20tier%20II%20assessment.pdf and ECHA at https://echa.europa.eu/mt/registration-dossier/-/registered-dossier/22556/7/6/2</t>
  </si>
  <si>
    <t>517875-34-2</t>
  </si>
  <si>
    <t>Fenpicoxamid</t>
  </si>
  <si>
    <t>[2-[[(3S,7R,8R,9S)-7-benzyl-9-methyl-8-(2-methylpropanoyloxy)-2,6-dioxo-1,5-dioxonan-3-yl]carbamoyl]-4-methoxypyridin-3-yl]oxymethyl 2-methylpropanoate</t>
  </si>
  <si>
    <t>C31H38N2O11</t>
  </si>
  <si>
    <t>COC1=CC=NC(C(=O)N[C@H]2COC(=O)[C@H](CC3=CC=CC=C3)[C@@H](OC(=O)C(C)C)[C@H](C)OC2=O)=C1OCOC(=O)C(C)C</t>
  </si>
  <si>
    <t>1N,2N,3N,4N,6N,7N,9N,10Y,11Y. Carboxylic acid:1bY(Class I). Formaldehyde:1N,2N,3N,4N,6N,7N,9N,10N,23Y,24N,25N,26aY,27N,28N (Class II). Heterocycle:13N,15N,16N,17Y,19N,20fY(Class IV)</t>
  </si>
  <si>
    <t>Crl:CD1(ICR)</t>
  </si>
  <si>
    <t>0, 50, 300, 1500 (male), or 3000 (female) ppm equal to 0, 5.27, 32.1, or 156 mg/kg bw/day in males and  0, 6.76, 39.7, or 388 mg/kg bw/day in females</t>
  </si>
  <si>
    <t>Liver and gall bladder</t>
  </si>
  <si>
    <t>EPA: The LOAEL is 156 and 388 mg/kg/day for males and females, respectively, based on treatment-related adverse liver effects in males (hypertrophy, hepatocyte necrosis and fatty change) and females (hypertrophy and fatty change) and gall bladder calculi. The NOAEL is 32.1 and 39.7 mg/kg/day in males and females, respectively. Note: dose-dependent increase in liver tumors in male mice. EFSA: NOAEL is 5.27 mg/kg bw/day. Some increases in the liver adenomas and carcinomas incidences were observed but as being inside the range of the historical control values they were not considered as treatment related or biologically relevant. JMPR: The NOAEL for toxicity was 50 ppm (equal to 5.3 mg/kg bw per day), based on altered liver metabolism and increased hepatocellular hypertrophy in males at 300 ppm (equal to 32 mg/kg bw/day). The NOAEL for carcinogenicity was 50 ppm (equal to 5.3 mg/kg bw per day), based on an equivocal increase in the incidence of liver adenomas in males at 300 ppm (equal to 32 mg/kg bw/day). Food Safety Commission of Japan: NOAEL: 32.1 mg/kg bw/day.</t>
  </si>
  <si>
    <t>MRID 49731126 (2013). Available from EPA (2017). Human Health Risk Assessment to Establish Tolerances for Bananas, Wheat, and Rye Commodities Without U.S. Registration at https://www.regulations.gov/document/EPA-HQ-OPP-2016-0392-0005 Also available from Peer review of the pesticide risk assessment of the activesubstance fenpicoxamid (XDE-777). EFSA Journal 2018;16(1):5146. DOI: 10.2903/j.efsa.2018.5146 and from JMPR (2018). Fenpicoxamid at https://apps.who.int/pesticide-residues-jmpr-database/Document/263 and from Food Safety Commission of Japan (2019): Risk Assessment Report Fenpicoxamid at https://www.fsc.go.jp/fsciis/attachedFile/download?retrievalId=kya20180621049&amp;fileId=211</t>
  </si>
  <si>
    <t>731-27-1</t>
  </si>
  <si>
    <t>Tolylfluanid</t>
  </si>
  <si>
    <t>Tolylfluanide; N-[dichloro(fluoro)methyl]sulfanyl-N-(dimethylsulfamoyl)-4-methylaniline</t>
  </si>
  <si>
    <t>C10H13Cl2FN2O2S2</t>
  </si>
  <si>
    <t>CN(C)S(=O)(=O)N(SC(F)(Cl)Cl)C1=CC=C(C)C=C1</t>
  </si>
  <si>
    <t>1N,2N,3N,4N,6N,7aY,8N,9N,10N,23N,29Y,33N,34N,35aY,38N,39N,40N,41N,42N,43N,44N,45Y,46N,47N</t>
  </si>
  <si>
    <t xml:space="preserve">Wistar [BOR:WISW (SPF Cpb)] </t>
  </si>
  <si>
    <t xml:space="preserve">0, 60, 300, 1500, or 7500 ppm for 105 weeks, and groups of 10 animals of each sex were treated for 52 weeks. These concentrations resulted in doses of 0, 3.6, 18, 90, or 500 mg/kg bw/day for males and 0, 4.2, 21, 100, or 580 mg/kg bw/day for females. </t>
  </si>
  <si>
    <t xml:space="preserve">JMPR: The incisors of rats at 7500 ppm required cutting more frequently than those of other animals, perhaps due to increased fluoride deposition, resulting in stronger teeth that were more resistant to abrasion. There were no treatment-related changes in the incidence of palpable masses, and no treatment-related effects on mortality rates. No abnormalities were found on ophthalmological examination. The body weight of rats at 7500 ppm was statistically significantly lower than that of controls from week 1 until the end of the study, the final weight being 9% lower for males and 12% lower for females. The body weight gain of animals at 7500 ppm was decreased throughout the study, and their food and water consumption was slightly increased on the basis of grams per kilogram body weight but not on the basis of grams per animal per day. No treatment-related hematological changes were observed during the study. In week 105, the urea and creatinine concentrations in males at 7500 ppm were increased, but this finding was due to high concentrations in one rat and is considered not to be treatment related. Serum alkaline phosphatase and alanine aminotransferase activities were decreased in rats at 1500 and 7500 ppm, but the toxicological relevance of this finding is unclear. Urine analysis showed a tendency towards decreased osmolality and increased urine volume and K and Cl excretion at 7500 ppm. Urine osmolality was statistically significantly decreased and urine volume statistically significantly increased in all treated females at week 53; however, this was due to an abnormally low urine volume in control females and was considered not to be treatment related. The fluoride content of bones and teeth was increased in animals at dietary concentrations &gt; 1500 ppm during the study; the concentrations in teeth were increased at 300 ppm in week 53 but not in week 105. Relevant macroscopic findings in rats that died during the study and in rats killed at the interim and terminal sacrifices were whitish discoloration of the skull at 7500 ppm and discoloration of the teeth in females at 7500 ppm and in males at concentrations &gt; 300 ppm. These findings were considered to be related to fluoride deposition. At the interim sacrifice, the histopathological changes included focal hyperostosis in the skull with altered bone matrix at 7500 ppm, follicular mineralization of the thyroid in females at 7500 ppm, Leydig-cell hyperplasia in males at 7500 ppm and hepatocyte hypertrophy in females at 7500 ppm. At the termination, histopathological changes were seen in the liver, bones, kidneys, thyroid glands and lungs, mainly from animals at 7500 ppm. The increased incidence of Leydig-cell hyperplasia seen at the interim sacrifice was not confirmed at the final sacrifice. The only treatment-related neoplasms were thyroid follicular-cell adenomas, which were associated with thyroid follicular-cell hyperplasia, perhaps associated with the increased concentrations of TSH and alterations in the thyroid feedback mechanism. The liver changes seen were consistent with the decreased enzyme activity in animals at 7500 ppm and were considered not to be adverse. The histopathological effects in the kidney in rats at 7500 ppm correlated with the increased urine volume and decreased osmolality, suggesting progressive renal damage. On the basis of increased fluoride deposition in teeth at 300 ppm, the NOAEL was 60 ppm, equal to 3.6 mg/kg bw/day. EPA: The NOAEL was 18.1 mg/kg bw/day for males and 21.1 mg/kg bw/day for females. The LOAEL was 90.1 mg/kg bw/day for males and 105 mg/kg bw/day for females, based on skeletal changes as well as evidence of thyroid follicular cell adenomas and/or carcinomas in high-dose males and females. EFSA: The main effects observed were increased fluoride levels, increased liver weights and slightly increased liver enzyme activities, and slight effects on the thyroid gland at high dose levels. There were no indications of carcinogenic potential of tolylfluanid. The relevant long term NOAEL is 300 ppm (i.e., 18 mg/kg bw/day) in the rat based on increased treatment related changes in the osseous part of the muscular-skeletal system at 1500 ppm and 7500 ppm. ECHA: The NOAEL was 18 mg/kg bw/day and the LOAEL was 90 mg/kg bw/day based on bone and teeth alterations as well as effects on the liver, kidney, and thyroid at higher dose levels. </t>
  </si>
  <si>
    <t>Leser et al., 1996; 1997</t>
  </si>
  <si>
    <t>Leser, K.H., Rosenbruch, M. &amp; Rinke, M. (1996) KUE 13183b (c.n. tolylfluanid)—Study on chronic toxicity and carcinogenicity in Wistar rats (administration in food over 2 years). Unpublished report No. 25426 13 September 1996 from Institute of Toxicology, Bayer AG. Submitted to WHO by Bayer AG, Bayerwerk, Germany. &amp; Leser, K.H., Rosenbruch, M. &amp; Rinke, M. (1997) KUE 13183b (c.n. tolylfluanid)—Study on chronic toxicity and carcinogenicity in Wistar rats (administration in food over 2 years). Unpublished report No. 25426A 27 May 1997 from Institute of Toxicology, Bayer AG. Submitted to WHO by Bayer AG, Bayerwerk, Germany. Available from JMPR (2002) Toxicological Monograph for Tolylfluanid at https://www.inchem.org/documents/jmpr/jmpmono/2002pr13.htm Also available from EPA (2002) Tolylfluanid; Pesticide Tolerance at https://www.regulations.gov/document/EPA-HQ-OPP-2002-0216-0001 and EFSA (2005) Conclusion regarding the peer review of the pesticide risk assessment of the active substance tolylfluanid at https://www.efsa.europa.eu/en/efsajournal/pub/rn-29 and ECHA (2014) Assessment Report for Tolylfluanid Product-type 21 (Antifouling products) at https://echa.europa.eu/documents/10162/6dc15617-6986-8a61-3a9a-ef782a0d66f1</t>
  </si>
  <si>
    <t>199119-58-9</t>
  </si>
  <si>
    <t>Trifloxysulfuron-sodium</t>
  </si>
  <si>
    <t>Trifloxysulfuron sodium salt; sodium;(4,6-dimethoxypyrimidin-2-yl)carbamoyl-[3-(2,2,2-trifluoroethoxy)pyridin-2-yl]sulfonylazanide</t>
  </si>
  <si>
    <t>C14H13F3N5NaO6S</t>
  </si>
  <si>
    <t>COC1=CC(=NC(=N1)NC(=O)[N-]S(=O)(=O)C2=C(C=CC=N2)OCC(F)(F)F)OC.[Na+]</t>
  </si>
  <si>
    <t>TiF:RAIf</t>
  </si>
  <si>
    <t>0, 50, 500, 2,000, or 10,000 ppm equal to average intakes of 0, 1.97, 19.6, 78.1, or 412 mg/kg bw/day for males, and 0, 2.37, 23.0, 93.8, or 480 mg/kg bw/day for females, in each dose group, respectively. Corrected for the actual amount of test material determined by chemical analysis, the calculated average intakes were 0, 1.89, 20.2, 82.6, or 429 mg/kg bw/day for males and 0, 2.27, 23.7, 99.3, or 500 mg/kg/day for females, respectively.</t>
  </si>
  <si>
    <t>EPA 2003: Clinical signs, survival, eye examinations, blood chemistry, urinalysis, and water consumption were not adversely affected by treatment. Survival in high dose females was greater than 80%, than in controls of 60%. There were no treatment-related findings at the 12–month interim or terminal necropsy. A treatment-related decrease in body weight gain (17% decrease compared to controls) was seen in both females and males at 464 mg/kg/day (10,000 ppm), which was considered to be the maximum tolerated dose (MTD). Overall food consumption was decreased by 6% in males or 9% in females at 464 mg/ kg/day. At the interim and terminal sacrifices, mean carcass weights were lower in males (9% and 13%, respectively) and females (17% and 12%, respectively) for the 464 mg/kg/ day group. At terminal sacrifice, the testes to body weight ratio was increased by 19% in the 464 mg/kg/day group. Microscopical examination revealed a non-dose responsive increase in the incidence of kidney tubular atrophy in the two top dose groups of female rats, and an increase in Leydig cell hyperplasia in high dose males only. Both treatment-related lesions occurred late in age/treatment and were not seen in animals sacrificed in the initial year of the study. Neither lesion showed an increase in severity (only incidence) or a progression of the lesion. Both lesions are commonly seen in high incidence in aged control rats; 26% of control females showed renal tubular atrophy, and 22% of control males showed Leydig cell hyperplasia. The control incidence in 10 studies was less than 10%, suggesting that the animals in this study were particularly susceptible to this lesion. There were no data from other measured parameters in this study that suggest kidney or testis as target organs, therefore indicating that these lesions are high-dose, long-term effects. In conclusion, the MTD was reached or exceeded at 464 mg/kg/day for the 2year rat feeding study. The NOAEL in males was 82.6 mg/kg/day based on the increased incidence of Leydig cell hyperplasia, and 23.7 mg/kg/day in females based on the increased incidence of kidney tubular atrophy. There was no evidence of a carcinogenic effect after 2 years of treatment with trifloxysulfuron-sodium in rats. APVMA: There were no treatment-related changes in survival, clinical signs, water consumption, ophthalmology, gross morphology, or organ weights. Food consumption and body weight gains were lower in both sexes at 10,000 ppm. MCH and MCV were lower throughout the study in females at 10,000 ppm. The incidence of flaccid testes and Leydig cell hyperplasia was higher at 2000 and 10,000 ppm and relative testes weights were higher at 10,000 ppm. The incidence of uterine and liver cysts was higher in females at 10,000 ppm. The incidence of kidney tubule atrophy was higher in females at 2000 and 10,000 ppm. The NOEL in this study was 500 ppm, equal to 20.2 mg/kg bw/day for males and 23.7 mg/kg bw/day for females. ECHA: Based on the kidney effect, the overall NOEL was 500 ppm for females, equal to 23.7 mg/kg bw/day. The NOEL for males was 2,000 ppm, equal to 82.6 mg/kg bw/day. EPA 2015: The NOAEL was 23.7 mg/kg bw/day for females and 82.6 mg/kg bw/day for males. The LOAEL was 99.3 mg/kg bw/day for females based on increased tubular atrophy in the kidneys. The LOAEL was 429 mg/kg bw/day in males based on decreased body weight and gains, decreased food consumption and increased Leydig cell hyperplasia in testes. In females, at 500 mg/kg bw/day, decreased body weight, body weight gain, food consumption and increased tubular atrophy in kidneys were noted. The study was negative for carcinogenicity in both sexes.</t>
  </si>
  <si>
    <t>Unknown, 2000. MRID 45372010. Available from EPA (2003) Trifloxysulfuron-sodium; Notice of Filing a Pesticide Petition to Establish a Tolerance for a Certain Pesticide Chemical in or on Food at https://www.federalregister.gov/documents/2003/03/21/03-6822/trifloxysulfuron-sodium-notice-of-filing-a-pesticide-petition-to-establish-a-tolerance-for-a-certain and APVMA (2002) Public Release Summary on the Evaluation of the new active Trifloxysulfuron-sodium in the product Evoke Herbicide at https://apvma.gov.au/sites/default/files/publication/14086-prs-trifloxysulfuron.pdf and ECHA at https://echa.europa.eu/mt/registration-dossier/-/registered-dossier/5628/7/8/?documentUUID=f8ae7db7-25da-4471-9e93-a3eca0e61d19 and EPA (2015) Trifloxysulfuron-Sodium. Draft Human Health Risk Assessment in Support of Registration Review at https://www.regulations.gov/document/EPA-HQ-OPP-2013-0409-0017</t>
  </si>
  <si>
    <t>2164-08-1</t>
  </si>
  <si>
    <t>Lenacil</t>
  </si>
  <si>
    <t>1H-Cyclopenta[d]pyrimidine-2,4(3H,5H)-dione, 3-cyclohexyl-6,7-dihydro-; 3-cyclohexyl-2-hydroxy-3,5,6,7-tetrahydro-4H-cyclopenta[d]pyrimidin-4-one</t>
  </si>
  <si>
    <t>C13H18N2O2</t>
  </si>
  <si>
    <t>O=C1NC2=C(CCC2)C(=O)N1C1CCCCC1</t>
  </si>
  <si>
    <t>Wistar [HsdBrl Han:Wist]</t>
  </si>
  <si>
    <t xml:space="preserve">0, 250, 2500, or 25000 ppm, equal to 0, 12, 118.4, or 1223.2 mg/kg bw/day.  Together with a similarly constituted control group receiving the vehicle, untreated diet, these animals comprise the carcinogenicity phase of the study.  A further 20 male and 20 female rats were allocated to each group. These animals comprised the toxicity phase of the study and were sacrificed after the completion of 52 weeks of treatment. </t>
  </si>
  <si>
    <t>Oncogenicity</t>
  </si>
  <si>
    <t>Two rats assigned to the toxicity phase died or were killed during the 52 week treatment period. One male had a large ventral mass and 1 female had ocular damage. These deaths were considered unrelated to treatment. In females receiving 25000 ppm, the incidence of exfoliation on the tail and yellow staining in the peri-genital region was higher than the control but the number affected animals was small. There were no signs observed at the physical examinations and arena investigations that were clearly attributable to lenacil, nor was there any treatment-related effect upon the group distribution, multiplicity and mean time of onset of palpable swellings. There was no evidence of neurotoxicity from arena observations or assessment of sensory reactivity or grip strength. Motor activity in week 50 in males receiving 2500 or 25000 ppm was lower than controls at certain time points in the 60-minute assessment period, resulting in low total motor activity scores but in the absence of any other indications of reduced motor activity, these findings were not considered toxicologically significant for the company. Females were not affected. Overall bodyweight gain during the 104-week treatment period was low in comparison with the controls in females receiving 25000 ppm. The overall weight gain of females at top dose was also slightly lower than control. Body weight gain was decreased without reaching statistical significance. Food consumption was unaffected by treatment. Haematology differences were minor or lacking dose relationship and were attributed to normal biological variation. These changes also included the small variations of prothrombin and activated partial thromboplastin times at week 78 and 104. RMS considers that the effects observed in blood smears which are reported at week 52 and are increased at week 104 at top dose are probably related to treatment as such effects were also reported in short term studies. There were no changes in the blood plasma that were attributed to treatment according to the company. Changes such as transiently reduced plasma urea, creatinine and glucose in week 26 in females and minor differences in plasma protein and electrolytes were considered as normal biological variations. In 5 males and 3 females at top dose, TSH was increased without reaching statistical significance. T3 and T4 were not changed. The company concluded that thyroid hormone levels were not affected by treatment. Slightly high protein concentration was noted in week 12 and 51 in males at the top dose. Dark colouration of the thyroid was seen in male and female rats at the top dose after 52 weeks, affecting females solely after 104 weeks. Changes were evident in the liver of male rats at the top dose where there was an increased incidence of centrilobular hepatocyte hypertrophy and increased vacuolation accumulation. Vacuolation is considered a toxic change and normally represents fat accumulation, suggesting that the compound influences the uptake, intracellular fat metabolism or fat release by the hepatocyte. However, in this case, there was no evidence of any effect upon plasma cholesterol and triglycerides as a result of the fatty vacuolation in the liver. Females were not affected. In thyroids, an increased incidence of luminal concretions was seen in males and females at top dose but these findings are considered to be a common background change which is exaggerated by treatment at top dose. Regarding carcinogenic findings, no statistically significant findings were found in males. In females, in the thyroid, for benign follicular cell adenoma, the trend test was found to be statistically significant when taking the top dose into account. Pair wise comparison control and top dose was statistically significant. When follicular cell adenoma and malignant follicular cell carcinoma were combined, the trend test was statistically significant when the top dose was included. According to the company, the thyroid follicular cell adenomas and carcinomas occurred to some extent in all groups. The percentage incidence of follicular cell adenomas in treated groups was well within the background range for both sexes. In addition, the group distribution, and lack of clear dosage relationship indicates that these particular tumors are not related to the administration of Lenacil and are not considered to be toxicologically significant. The incidence of follicular cell adenomas was not associated with follicular cell carcinomas. The group incidence of other non neoplastic proliferative lesions such as follicular cell hyperplasia did not show any effects of treatment. RMS considers those thyroid follicular cell adenomas are within historical control data of the laboratory. The laboratory background incidence of follicular cell carcinoma is not reported. An increased incidence of C-cell adenoma was seen in females at 25000 and 2500 ppm. The incidences observed however, were either within background range or marginally outside. There was, however, no dose-relation in the occurrence of these tumors which are hence considered unrelated to treatment. In the mammary tissue, for benign mammary adenoma, the trend test was found to be statistically significant. Upon exclusion of the top dose, the trend test was no longer statistically significant. For malignant mammary adenocarcinoma, the pairwise comparison between the control and the top dose treated group and the control and the 2500 ppm were both found to be statistically significant. For benign mammary adenoma, benign mammary fibroadenoma and malignant mammary adenocarcinoma combined the pairwise comparison between control and the 250 ppm treated group was found to be statistically significant. According to the company, the incidence of mammary fibroadenoma was well within background range in all female groups. Mammary adenocarcinomas were seen in treated females; the incidences seen in females at 25000 and 2500 ppm were higher in comparison with the background historical data. RMS considers that the incidence of malignant mammary adenocarcinoma in females at top dose (10%) and at intermediate dose (12%) were slightly outside the historical controls of the laboratory (6.7%) and within the data of Charles River laboratories (13.33%), the incidence represents an equivocal finding. The company concluded that the administration of Lenacil technical to Han Wistar rats, via the diet, at concentrations up to 25000 ppm for 104 weeks caused non-specific toxicity in females at 25000 ppm and adaptive and toxic change in the liver in males at 25000 ppm. Lenacil technical was not associated with the occurrence of any of the tumours observed in the study. The no-observed-effect level (NOEL) in this study was 250 ppm (equivalent to 12.0 mg/kg/day in males and 15.9 mg/kg/day in females) due to slightly reduced motor activity in males at 2500 ppm. The NOAEL is considered to be 2500 ppm, (equivalent to 118 mg/kg/day for males and 160 mg/kg/day for females). According to the RMS, a NOAEL for oncogenicity should be set at 250 ppm (16 mg/kg bw/d) taking into account the increased incidence of mammary gland malignant adenocarcinoma at 2500 ppm (160 mg/kg bw/d). EFSA: In rats, the systemic NOAEL is 118 mg/kg bw/day based on liver and thyroid effects at 1223 mg/kg bw/day (increased weight and hypertrophy/vacuolation in the liver and relative weight increase in the thyroid and increase TSH). Additionally, thyroid and mammary gland tumours were observed in female rats. Thyroid follicular cell adenomas were within laboratory historical  control data and C-cell tumours were considered as age and gender-dependent. Therefore, thyroid tumours were not considered relevant  for human exposure. Nevertheless, the incidence of malignant mammary adenocarcinoma was above the historical control data of the laboratory and the experts agreed to consider them as relevant  for humans. The carcinogenic NOAEL in rats was established at 12 mg/kg bw/day.</t>
  </si>
  <si>
    <t>Thirlwell, 2004</t>
  </si>
  <si>
    <t>Combined Chronic Toxicity and Carcinogenicity Study by Dietary Administration to Han Wistar Rats over 104 Weeks (Thirlwell, 2004) (Huntingdon Life Sciences, ACD 045/024288) from https://echa.europa.eu/documents/10162/a6e83292-21be-2847-0ecc-23ebe855c710 Also available from European Food Safety Authority. (2009). Conclusion on the peer review of the pesticide risk assessment of the active substance lenacil. EFSA Journal, 7(10), 1326. http://dx.doi.org/10.2903/j.efsa.2009.1326</t>
  </si>
  <si>
    <t>97780-06-8</t>
  </si>
  <si>
    <t>Ethametsulfuron-methyl</t>
  </si>
  <si>
    <t>Ethametsulfuron methyl; Muster; Methyl 2-[[4-ethoxy-6-(methylamino)-1,3,5-triazin-2-yl]carbamoylsulfamoyl]benzoate</t>
  </si>
  <si>
    <t>CCOC1=NC(=NC(=N1)NC(=O)NS(=O)(=O)C2=CC=CC=C2C(=O)OC)NC</t>
  </si>
  <si>
    <t xml:space="preserve">Dietary concentrations were 0, 50, 500, or 5,000 ppm. The mean daily intake of the test substance in male rats in the 50, 500, and 5,000 ppm concentration levels was 2.1, 21, and 210 mg/kg bw/day, respectively, and for female rats, 2.6, 26, and 267 mg/kg bw/day, respectively. </t>
  </si>
  <si>
    <t>Consumption of diets containing the test substance at all concentrations had no significant effects on mean body weight, mean body weight gain, food consumption, or food efficiency of male or female rats. There were also no adverse effects, in either males or females, on the incidence of clinical signs of toxicity, unscheduled mortality, or on the incidence of ophthalmological observations attributable to dietary consumption of the test substance. Dietary consumption of the test substance at 5,000 ppm during the first year did result compound-related effects on serum sodium levels. This effect appeared in both males and females and occurred at multiple sampling intervals. Similar results have been obtained when studying the effects of dietary administration of the test substance to dogs. The NOEL for this endpoint was 500 ppm. Other changes in clinical chemistry, hematology, or urinalysis parameters were considered to be not biologically significant. The results of the 12- and 24-month pathological evaluation revealed no compound-related effects on gross or microscopic lesions of male or female rats. The test substance also had no effect on the incidence of probable cause of death/moribundity and had no effect on tumor incidence or the occurrence of rare tumors. Under the conditions of this two-year feeding study in rats, the test substance demonstrated chronic toxicity when incorporated into the diet at 5,000 ppm. Chronic toxicity was manifested as compound-related effects on serum sodium levels of male and female rats. The test substance was not oncogenic, in either male or female rats when administered in the diet.at concentrations, up to 5,000 ppm. Thus, the NOEL for chronic toxicity was 500 ppm and that for oncogenicity was 5,000 ppm. EPA: The NOAEL was 210 mg/kg bw/day for males and 267 mg/kg bw/day for females, the highest dose tested. A LOAEL was not determined. APVMA: Rats at 5,000 ppm had slightly but significantly lower serum sodium levels at various times in the study. The incidence of enlarged mammary glands was significantly and substantially increased in females at 5,000 ppm, although there were no differences between the groups in the histology of this tissue. There were no differences between groups in the incidences of benign or malignant neoplasms. The NOEL was 500 ppm (approximately equal to 21 mg/kg bw/day). EFSA: In long-term studies with rats, reduced serum sodium was considered potentially adverse and the critical effect in rats. The relevant long-term NOAEL is 21 mg/kg bw/day for the rat. The occurrence of mammary gland tumors in rats was discussed during the experts’ meeting: considering the high background incidence of these tumors, the experts concluded that there is not enough evidence for a carcinogenic potential of the active substance up to the top dose tested (210 mg/kg bw per day).</t>
  </si>
  <si>
    <t>Anonymous, 1991h</t>
  </si>
  <si>
    <t xml:space="preserve">Anonymous, 1991h. Available from ECHA (2018) CLH Report for Ethametsulfuron-methyl (ISO); Methyl 2-[(4-ethoxy-6-methylamino-1,3,5triazin-2-yl)carbamoylsulfamoyl]benzoate at https://echa.europa.eu/documents/10162/9b0a56bd-6ec4-9bfb-a409-95ad9be4caeb Also available from EPA (2001) Ethametsulfuron Methyl; Pesticide Tolerance at https://www.federalregister.gov/documents/2001/04/06/01-8484/ethametsulfuron-methyl-pesticide-tolerance and APVMA (2002) Public Release Summary on the Evaluation of the new active Ethametsulfuron-methyl in the product Bounty Selective Herbicide at https://www.apvma.gov.au/sites/default/files/publication/13681-prs-bounty.pdf and EFSA (2014) Conclusion on the peer review of the pesticide risk assessment of the active substance ethametsulfuron (evaluated variant ethametsulfuron-methyl) at https://www.efsa.europa.eu/en/efsajournal/pub/3787 </t>
  </si>
  <si>
    <t>95737-68-1</t>
  </si>
  <si>
    <t>Pyriproxyfen</t>
  </si>
  <si>
    <t>Pyriproxifen; Juvinal; 2-[1-Methyl-2-(4-phenoxyphenoxy)ethoxy]pyridine; 2-[1-(4-phenoxyphenoxy)propan-2-yloxy]pyridine</t>
  </si>
  <si>
    <t>C20H19NO3</t>
  </si>
  <si>
    <t>CC(COC1=CC=C(OC2=CC=CC=C2)C=C1)OC1=NC=CC=C1</t>
  </si>
  <si>
    <t xml:space="preserve">ICR [Crj-CD-1] </t>
  </si>
  <si>
    <t xml:space="preserve">0, 120, 600, or 3000 ppm for 78 weeks, providing doses equal to 0, 16, 81, and 420 mg/kg bw/day for males and 0, 21, 110, and 530 mg/kg bw/day for females. Ten mice from each group were killed during week 52 for interim examination, and the surviving mice were killed during week 78. </t>
  </si>
  <si>
    <t>The mortality rate was dose-dependent and significantly increased in males at 600 and 3000 ppm (43% at 0 ppm, 55% at 120 ppm, 72% at 600 ppm, and 82% at 3000 ppm) and in females at 3000 ppm (39% at 0 ppm, 44% at 120 ppm, 55% at 600 ppm, and 64% at 3000 ppm). There were slight, nonsignificant increases in the incidence of clinical signs, including reduced motor activity and hunched position, in animals at 3000 ppm. Statistically significant decreases in body weights, body-weight gains, and/or food consumption were observed in males at 3000 ppm during the study. The absolute and relative weights of the liver were significantly increased in females at 3000 ppm during week 52 of treatment. The hematological parameters showed no treatment-related change. Histopathological examination of animals that died revealed a significantly increased incidence of systemic amyloidosis in the glandular stomach of males at 600 and 3000 ppm and the adrenal, thyroid, heart, liver, kidney, glandular stomach, and duodenum of females at 3000 ppm, and a dose-related relationship was found between the generalized amyloidosis and the mortality rate. Statistical analysis of the incidence of graded amyloidosis revealed a significant positive trend in renal amyloidosis in females and a significant positive trend in hepatic amyloidosis in animals of each sex at 3000 ppm. Females at this dose had a significant increase in the incidence of lymphocytic infiltration in the liver (22/59 at 0 and 34/60 at 3000 ppm) and of tubular mineralization (3/59 at 0 and 46/60 at 3000 ppm). Deposition of amyloid in the kidney causes numerous pathological changes including tubular mineralization and papillary necrosis. In this study, however, the incidences of tubular mineralization and segmental cortical atrophy were increased independently of amyloidosis in female animals at 3000 ppm, suggesting that the chronic nephrosis was directly related to treatment. Histopathological examination revealed no increase in the incidence of neoplastic lesions at any dose. The NOAEL was 120 ppm, equal to 16 mg/kg bw per day, on the basis of increased mortality at higher doses. ECHA: A NOAEL of 16.4 mg/kg bw/day was established, based on a reduced survival rate, increased liver weight, increased severity of systemic amyloidosis and histopathological changes in kidneys. There was no evidence of a carcinogenic potential of pyriproxyfen in mice. EPA: There was no increased tumor incidence in either sex that could be attributed to the test material. The LOAEL for systemic effects in both sexes was 3000 ppm (420 and 547 mg/kg/day in males and females, respectively) based on renal lesions in both sexes. The NOAEL for systemic effects in both sexes was 600 ppm (84.0 and 109.5 mg/kg/day in males and females, respectively). EFSA: The systemic lowest observable adverse effect level (LOAEL) is 16.4 mg/kg bw per day (low dose) based on reduced survival rate observed at all doses. Increased liver weight, increased severity of systemic amyloidosis and histopathological changes in the kidneys were also observed at the mid- and high doses. The carcinogenic NOAEL is 107.3 mg/kg bw per day based on liver hemangiosarcoma. The experts considered this finding as equivocal evidence of carcinogenic potential, not sufficient to propose classification.</t>
  </si>
  <si>
    <t>Osheroff et al., 1991a; Cardy et al., 1994</t>
  </si>
  <si>
    <t xml:space="preserve">Osheroff, M.R., Ziegler, K.A., Cardy, R.H., Alsaker, R.D., Kuhlman, S.M., Lewis, S.A., Thakur, A.K., Burlew, P.L. &amp; Nasca, A.J. (1991a) Oncogenicity study in mice with S31183. Unpublished study from Hazleton Laboratories America, Inc. Reference No. NNT-11-0084. Submitted to WHO by Sumitomo Chemical Co. &amp; Cardy, R., Moore, M., Murphy, B.S., Thakur, A., Tellone, C., Ito, S., Lang, P., Ginevan, M., Driver, J., Stewart, R. &amp; Wilkinson, C. (1994) Supplemental data and review of oncogenicity study with S-31183 (Sumilarv) in mice (MRID No. 421783-10). Unpublished study from Technology Sciences Group Inc. Reference No. NNT-41-0116. Submitted to WHO by Sumitomo Chemical Co., Ltd. Available from JMPR (1999) Pyriproxyfen (JMPR Evaluations 1999 Part II Toxicological) at https://www.inchem.org/documents/jmpr/jmpmono/v99pr12.htm Also available from ECHA (2012) Assessment Report for Pyriproxyfen Product-type 18 (Insecticides, acaricides and products to control other arthropods) at http://dissemination.echa.europa.eu/Biocides/ActiveSubstances/0061-18/0061-18_Assessment_Report.pdf and EPA (2017) Pyriproxyfen. Human Health Draft Risk Assessment for Registration Review. at https://www.regulations.gov/document/EPA-HQ-OPP-2011-0677-0021 and EFSA (2019) Peer review of the pesticide risk assessment of the active substance pyriproxyfen at https://www.efsa.europa.eu/en/efsajournal/pub/5732 </t>
  </si>
  <si>
    <t>Copper HDO</t>
  </si>
  <si>
    <t>Bis(1-cyclohexyl-1-(hydroxy-kappao)-2-(oxo-kappao)hydrazinato)copper; copper;(Z)-cyclohexyl-oxido-oxidoiminoazanium (MW: 349.87 was divided by two due to two identical subunits)</t>
  </si>
  <si>
    <t>C12H22CuN4O4</t>
  </si>
  <si>
    <t>C1CCC(CC1)/[N+](=N/[O-])/[O-].C1CCC(CC1)/[N+](=N/[O-])/[O-].[Cu+2]</t>
  </si>
  <si>
    <t>0, 300, 900, or 2,700 ppm equivalent to approximately 0, 9, 26, or 69 mg/kg bw/day (EPA)</t>
  </si>
  <si>
    <t xml:space="preserve">The endpoint in rats was forestomach, hence, the dog study was chosen to represent this substance. Dogs: No compound related changes in mortality, hematology (except prothrombin time) or ophthalmology occurred. At 2700 ppm, compound related effects in both male and female animals included vomiting, decreases in body weight gain (weight loss) in both sexes, decreased food consumption, and reduced food efficiency occurred. Clinicochemical compound related effects in males and/or females included increased alanine aminotransferase, aspartate aminotransferase, potassium levels, prolonged prothrombin time, and decreased calcium, total protein, albumin, globulins, cholesterol, and glucose levels. The target organ of Cu HDO appears to be the liver, as incidences of chronic hepatitis, liver cirrhosis, and copper pigment storage in hepatocytes and Kupffer cells were noted, as well as gross lesions on the liver and significantly decreases in mean absolute/relative liver weights in males and relative liver weight in females. The NOAEL for this study is 900 ppm (26 mg/kg/day) for male and female animals. The LOAEL is 2,700 ppm (69 mg/kg/day, both sexes) based, in both sexes, on clinical observations, decreases in body weight gain, decreased food consumption, clinical chemistry changes, decreased liver weight, and pathological changes in the liver. </t>
  </si>
  <si>
    <t>Hellwig, 1995</t>
  </si>
  <si>
    <t>32809-16-8</t>
  </si>
  <si>
    <t>Procymidone</t>
  </si>
  <si>
    <t>Sumilex; 3-(3,5-Dichlorophenyl)-1,5-dimethyl-3-azabicyclo[3.1.0]hexane-2,4-dione; Procymidox</t>
  </si>
  <si>
    <t>C13H11Cl2NO2</t>
  </si>
  <si>
    <t>CC12CC1(C)C(=O)N(C2=O)C1=CC(Cl)=CC(Cl)=C1</t>
  </si>
  <si>
    <t>1N,2N,3N,4N,6N,7aY,8N,11N,12N,13N,15N,16N,17N,18a(ii)Y,28N,47N</t>
  </si>
  <si>
    <t xml:space="preserve">0, 100, 300, 1,000, or 2,000 ppm for 104 weeks. The mean intakes were 0, 4.6, 14, 48, or 97 mg/kg bw/day in males and 0, 6, 18, 60, or 125 mg/kg bw/day in females. Satellite groups of 50 males and 50 females received the same treatment and were used for blood analyses and interim termination at 26, 52 or 78 weeks. Groups of 50 males and 50 females, and 60 males and 60 females, respectively, served as controls for the main and satellite groups. </t>
  </si>
  <si>
    <t xml:space="preserve">JMPR: Survival at termination in the groups investigated for carcinogenicity was 22–34% for males and 50–70% for females; in males, 50% survival was maintained until week 90. There were no biologically significant or consistent compound-related effects on mortality, clinical signs, food and water consumption, ophthalmology, urine analysis, and hematology or blood chemistry. Reduced body weight (&gt; 10%) was noted in males and females at 1,000 and 2,000 ppm; body weight was also lower at 300 ppm during the early part of the study and, although occasionally statistically significant, varied by less than 5%. The incidence of palpable masses was higher in males at the highest dose than in other groups from week 26 onwards. Increased relative weights of liver in both sexes and testes and ovaries were recorded at 1,000 and 2,000 ppm. In females, the kidney to body weight and the brain to body-weight ratios were also increased at 2,000 ppm, but there was no pathological evidence of a treatment-related abnormality in either organ. Seminal vesicle weights were decreased at 2,000 ppm. Histopathology revealed an increased incidence of hepatic centrilobular cytomegaly in males and females at 1,000 and 2,000 ppm and a statistically significant increased incidence of ovarian stromal hyperplasia in females at 2000 ppm. There was no increase in the total number of rats with benign or malignant tumors. An increased incidence of testicular interstitial-cell tumors and interstitial-cell hyperplasia was seen in males at 1,000 and 2,000 ppm. Testosterone concentrations were increased in males at 2,000 ppm (the only dose sampled) at 18 and 24 months. The NOAEL for toxicity was 300 ppm, equal to 14.0 mg/kg bw/day, on the basis of reduced body weight and liver pathology at 1,000 ppm and greater. The NOAEL for tumor incidence was 300 ppm, equal to 14 mg/kg bw/day, on the basis of the increase in interstitial-cell tumors of the testes at 1000 ppm and greater. EPA: Mortality rate was not affected by treatment with the test compound. However, the survival rates for males in the 100 and 300 ppm dose groups were considerably low (&lt; 25%) at the end of the study period. No effects that could be unequivocally attributed to compound exposure were noted in food and water consumption, clinical observations, hematology, clinical chemistry, gross pathology or ophthalmoscopic parameters. A consistent and statistically significant decrease in body weight was reported for animals of both sexes at the 300 ppm dose level and above throughout the majority of the study period. Males in these dose groups also exhibited an increase in the incidence of testicular interstitial cell tumors and hyperplasia while females showed evidence of an increase in the incidence of ovarian stromal hyperplasia at the 2000 ppm dose level. Hepatic cytomegaly was noted for both sexes at the 1000 ppm and 2000 ppm dose level. In addition, a statistically significant increase in liver weights was noted for females at the 1000 and 2000 ppm dose levels and for males at the 2000 ppm dose levels. A statistically significant trend for the increase in the incidence of pituitary adenomas was reported for females in the 300 ppm dose group and above. These pituitary adenomas also appeared earlier in the study at the 300 ppm dose level and higher than it did at the 100 ppm and control levels. (362 vs. 659 days into the study at 300 ppm and 0 ppm dose levels, respectively). Under the conditions of this study, the NOAEL is set at 100 ppm (4.6 mg/kg/day). The LOAEL is established at 300 ppm based on statistically significant decreases in body weight, increased incidence of testicular interstitial cell tumor and hyperplasia, and increased incidence of pituitary adenoma. APVMA: Rats fed procymidone at 0, 100, 300, 1000 or 2000 ppm for 2 years showed bodyweight depression, increased liver weight, increased testis and ovary weights, mild hepatic centrilobular cytomegaly, testicular interstitial cell hyperplasia, and an increase of (benign) testicular interstitial cell tumors at 1000 and 2000 ppm. On this basis, the NOAEL was 300 ppm (equivalent to 15 mg/kg bw/d). </t>
  </si>
  <si>
    <t>Keller and Cardy, 1986</t>
  </si>
  <si>
    <t xml:space="preserve">Keller, J. &amp; Cardy, R. H. (1986) Oral chronic toxicity and oncogenicity study in rats TB0100 Sumisclex. Unpublished report No. BT-61-0112 from Litton Bionetics Inc., Rockville, Maryland, USA. Submitted to WHO by Sumitomo Chemical Co., Ltd, Osaka, Japan. Available from JMPR (2007) Tox Monograph for Procymidone at https://apps.who.int/pesticide-residues-jmpr-database/Document/122 Also available from EPA (2005). Procymidone: HED Chapter of the Tolerance Reassessment Eligibility Decision Document (TRED) at https://www.regulations.gov/document/EPA-HQ-OPP-2005-0232-0003 and APVMA (2017) Reconsideration of Procymidone: Human health risk assessment report  (including Toxicology and Work Health Safety) at https://apvma.gov.au/sites/default/files/publication/27621-27621-procymidone_toxicology_and_ohs_report_20171012with_alt_text-25102017_final_0.pdf </t>
  </si>
  <si>
    <t>98243-83-5</t>
  </si>
  <si>
    <t>Benalaxyl-M</t>
  </si>
  <si>
    <t>(R)-Methyl 2-(N-(2,6-dimethylphenyl)-2-phenylacetamido)propanoate; Methyl (2R)-2-(2,6-dimethyl-N-(2-phenylacetyl)anilino)propanoate</t>
  </si>
  <si>
    <t>C20H23NO3</t>
  </si>
  <si>
    <t>COC(=O)[C@@H](C)N(C(=O)CC1=CC=CC=C1)C1=C(C)C=CC=C1C</t>
  </si>
  <si>
    <t>1N,2N,3N,4N,6N,7N,9N,10N,23N,29Y,33N,34bY. Methanol:1N,2N,3N,4N,6N,7N,9N,10N,23Y,24N,25N,26aY,27N,28N(Class II). Aromatic fragment:1N,2N,3N,4N,6N,7N,9N,10N,23N,29Y,33N,34N, 35bY,36N,47N</t>
  </si>
  <si>
    <t>Sprague-Dawley [CD
Crl:CD(SD)BR]</t>
  </si>
  <si>
    <t>0, 60, 390, or 2535 ppm equal to 0, 2.4, 15.66, or 104.27 mg/kg bw/day  in main study males and 0, 3.13, 20.04, or 135.28 mg/kg bw/day in main study females. For the 52-week chronic study: 0, 2.92, 19, or 126 mg/kg bw/day in males and 0, 3.82, 24.6, or 167 mg/kg bw/day in females.</t>
  </si>
  <si>
    <t>NOAEL = 390 ppm (males 15.7 mg/kg/day/females 20 mg/kg/day. LOAEL = 2535 ppm (males 104/females 135 mg/kg/day), based on increase in GGT in males, increased cholesterol in both sexes, increased triglycerides in males, slight increases liver weight in both sexes, increased incidence of hepatocellular hypertrophy in both sexes, increased incidence of thyroid follicular cell hypertrophy in both sexes, increased incidence of thyroid cell hyperplasia in females, increased incidence of thyroid follicular ectasia in females, and an increased incidence of ovarian stromal cell hyperplasia in females. Evidence of carcinogenicity: increase in liver tumors (adenomas) at the high dose in both sexes; increase in thyroid follicular cell adenomas and follicular cell adenomas/carcinomas combined in high dose females</t>
  </si>
  <si>
    <t>MRID 49040634 (2013). Available from EPA (2015). Benalaxyl-M. Human-Health Risk Assessment for Tolerances in/on Imported Grape and Tomato at https://www.regulations.gov/document/EPA-HQ-OPP-2013-0714-0005</t>
  </si>
  <si>
    <t>307-24-4</t>
  </si>
  <si>
    <t>Perfluorohexanoic acid</t>
  </si>
  <si>
    <t>Undecafluorohexanoic acid; PFHxA; Hexanoic acid, undecafluoro-; 2,2,3,3,4,4,5,5,6,6,6-undecafluorohexanoic acid</t>
  </si>
  <si>
    <t>C6HF11O2</t>
  </si>
  <si>
    <t>OC(=O)C(F)(F)C(F)(F)C(F)(F)C(F)(F)C(F)(F)F</t>
  </si>
  <si>
    <t>0, 2.5, 15, or 100 mg/kg bw/day for males and 0, 5, 30, or 200 mg/kg bw/day for females daily</t>
  </si>
  <si>
    <t>Several deaths occurred in rats in the highest dose groups, but histopathological evaluations concluded that these deaths were not related to exposure. At the scheduled necropsy after 104 weeks of PFHxA treatment, no statistically significant difference was seen in survival rates in male rats in any of the 3 groups compared to control. The survival rate of males, excluding the incidental deaths noted previously, at the end of week 104 in the control, 2.5-, 15-, and 100-mg/kg/day group was 31.0%, 43%, 43%, and 47%, respectively. In contrast, in treated female rats, a significant dose-related decrease in survival rates was seen. In addition, there was a statistically significant decrease in pairwise comparisons between the control group and high-dose group. The survival rate of female rats, excluding the incidental deaths, at the end of week 104 in the control, 5-, 30-, and 200-mg/kg/day group was 36%, 43%, 33%, and 22%, respectively. PFHxA-related clinical observations including rales and yellow material on the ventral trunk, anogenital, and/or urogenital area/areas were seen in the high-dose (100 mg/kg/day) males and high-dose (200 mg/kg/day) females. After 51 weeks of treatment, mean red blood cell (8.1% lower) and hemoglobin (5.2% lower) values were significantly lower in the 200-mg/kg/day treated females. These red blood cell (RBC) parameters returned to control levels by the terminal sacrifice time. Reticulocyte counts were also statistically significantly higher by 26.3% and 56.3% in the high-dose (200 mg/kg/day) treated females at study weeks 25 and 51. Absolute and percentage reticulocyte counts remained slightly higher in the 200-mg/kg/day group females after 104 weeks of treatment; however, the differences were not statistically significant. The absence of correlating histologic changes and the lack of corresponding hematologic alterations in males suggested that the slight changes in female blood parameters may have been secondary to the renal effects of PFHxA or to gastric ulceration that was slightly increased in the 200-mg/kg/day group females. PFHxA-related effects on urinalysis parameters consisted of higher mean urine volume and lower specific gravity in the 200-mg/kg/day group females, and lower pH values in the 100-mg/kg/day group males. At study week 26, mean urine volume was slightly, but statistically significantly, higher, and mean specific gravity was slightly, but statistically significantly, lower in the 200-mg/kg/day group females when compared to the control group. At study weeks 26 and 52, slightly lower pH values were recorded for the 100-mg/kg/day group males. In the 200-mg/kg/day group females, alterations in urine quantitative parameters corresponded with renal tubular degeneration and/or papillary necrosis and were therefore considered to be PFHxA related. The low urine pH noted in the 100-mg/kg/day group males was attributed to the acidic nature of the test substance. PFHxA-related histologic changes were noted in the kidneys of the high-dose (200 mg/kg/day) treated females. These included minimal to severe papillary necrosis and/or minimal to moderate renal tubular degeneration. At intermediate and/or high dose levels, both sexes exhibited several minor tissue changes that were thought to be secondary to accidental aspiration of PFHxA dosing formulations, having a low pH, and that resulted in compromised pulmonary and hepatic perfusion or mucosal irritation associated with the physical properties of PFHxA. These changes included pulmonary and stomach changes such as acute pulmonary congestion and/or hemorrhage, increased pulmonary alveolar macrophages in males and females, and erosion or ulceration of the glandular or nonglandular stomach in females. Liver effects were also seen including hepatocellular necrosis and congestion. Hepatocellular necrosis was seen throughout the liver (necrosis, hepatocellular) as well as in the centrolobular region of the liver lobule (necrosis, hepatocellular, centrilobular). The necrosis seen in the liver was consistent with ischemia resulting from diminished hepatic blood flow. Most liver cell necrosis was observed in animals that died or were euthanized prior to the scheduled necropsy. While liver necrosis appeared to be greater in the female treated rats, liver congestion was increased significantly in the high-dose treated male rats. While the authors did not explicitly state a NOAEL/LOAEL, NINCAS concluded that the NOAEL was established as 15 mg/kg bw/day for males and 30 mg/kg bw/day for females, based on the pathological effects in the kidney.</t>
  </si>
  <si>
    <t>Klaunig et al., 2015</t>
  </si>
  <si>
    <t>Klaunig JE, Shinohara M, Iwai H, et al. Evaluation of the Chronic Toxicity and Carcinogenicity of Perfluorohexanoic Acid (PFHxA) in Sprague-Dawley Rats. Toxicologic Pathology. 2015; 43(2): 209-220. Reference for NEL conclusion: NINCAS (2020). Short chain perfluorocarboxylic acids and their direct precursors: Human health tier II assessment at https://www.industrialchemicals.gov.au/sites/default/files/Short%20chain%20perfluorocarboxylic%20acids%20and%20their%20direct%20precursors_Human%20health%20tier%20II%20assessment.pdf</t>
  </si>
  <si>
    <t>129630-19-9</t>
  </si>
  <si>
    <t>Pyraflufen-ethyl</t>
  </si>
  <si>
    <t>Thunderbolt; ethyl 2-[2-chloro-5-[4-chloro-5-(difluoromethoxy)-1-methylpyrazol-3-yl]-4-fluorophenoxy]acetate</t>
  </si>
  <si>
    <t>C15H13Cl2F3N2O4</t>
  </si>
  <si>
    <t>CCOC(=O)COC1=C(Cl)C=C(F)C(=C1)C1=NN(C)C(OC(F)F)=C1Cl</t>
  </si>
  <si>
    <t>1N,2N,3N,4N,6N,7aY,8N,11Y. Ethanol: 1aY(Class I). Heteroaromatic fragment: 13N,15N,16N,17Y,19N,20c(ii)Y,21N,22N,47N(Class IV)</t>
  </si>
  <si>
    <t>(SPF) ICR Crj:CD-1</t>
  </si>
  <si>
    <t>0, 200, 1000, or 5000 ppm, equal to 0, 20.99, 109.7, or 546.8 mg/kg bw/day in males and 0, 19.58, 98.3, or 523.7 mg/kg bw/day in females</t>
  </si>
  <si>
    <t>The NOAEL was considered to be 200 ppm, equal to 20.99 mg/kg/day in males and 19.58 mg/kg/day in females. The LOAEL was 1000 ppm, equal to 109.7 mg/kg/day in males and 98.3 mg/kg/day in females, based on liver toxicity such as centrilobular hepatocellular swelling in males and females, hepatocellular vacuolization, acidophilic foci, clear cell foci and Kupffer cell brown pigment deposition in males, and single cell necrosis in females. Neoplastic tumors included hepatocellular tumors at 5,000 ppm and possibly hemangioma/ hemangiosarcomas. EFSA: In the 78-week mouse study, only liver toxicity was observed, with a NOAEL of 20 mg/kg bw per day.</t>
  </si>
  <si>
    <t>Unknown, 1996. MRID 45282913. Available from EPA (2019). Pyraflufen-ethyl – Human Health Draft Risk Assessment for Registration Review at https://www.regulations.gov/document/EPA-HQ-OPP-2014-0415-0021 Also available from EFSA (2015) Conclusion on the peer review of the pesticide risk assessment of the active substance pyraflufen-ethyl at https://www.efsa.europa.eu/en/efsajournal/pub/4001</t>
  </si>
  <si>
    <t>127-06-0</t>
  </si>
  <si>
    <t>Acetoxime</t>
  </si>
  <si>
    <t>Acetone oxime; propan-2-one oxime; 2-Propanone, oxime; N-propan-2-ylidenehydroxylamine</t>
  </si>
  <si>
    <t>CC(C)=NO</t>
  </si>
  <si>
    <t>0, 10, 50, or 250 mg/kg bw/day for 90 days followed by a 30 day recovery period</t>
  </si>
  <si>
    <t xml:space="preserve">Mean body weights and weight gains in high-dose males were slightly (6.4%) lower than mean control values at termination of dosing. Food and water consumption were unaffected. Dose-related, statistically significant methemoglobinemia, anemia, reticulocytosis and erythrocyte morphology changes were noted in mid- and high-dose males and females at both 45 and 90 days and slight anemia in low dose females at 45 days only. Effects in mid- and high-dose animals did not increase in severity over time and were reversible after cessation of treatment. The magnitude of differences from control values was similar for methemoglobin, hemoglobin, hematocrit and total erythrocyte (RBC) values at 45 and 90 days, and reticulocyte counts were less elevated at 90 days than at 45 days. Methemoglobin values and erythrocyte morphology were comparable for all groups at termination of the recovery period, while hemoglobin, hematocrit and RBC values for mid- and high-dose animals were comparable to or higher than control values and reticulocyte counts for treated groups were comparable to or lower than control values. Elevations in mean corpuscular volume and mean corpuscular hemoglobin indices for mid- and high-dose animals were also seen at 45 and 90 days, but not at termination of the recovery period. Total leukocyte counts for high dose animals were elevated at 45 and 90 days, but not at termination of the recovery period. Mean platelet counts for mid- and high-dose males, but not females, were higher than control values at 45 and 90 days, but not at termination of the recovery period. Although values were generally within normal ranges, these differences are suggestive of an effect of test substance administration and may represent a compensatory response by the bone marrow to the methemoglobinemia and anemia seen in these animals. Total bilirubin values for high-dose males and females were higher than control values at both 45 and 90 days. This is consistent with the hematologic effects (apparent accelerated erythrocyte destruction) seen in this group and was reversible after cessation of treatment. Effects on clinical chemistry parameters which were seen exclusively or primarily in males included reversible decreases in cholesterol, total protein and serum albumin levels and a slight increase in serum alkaline phosphatase levels in the mid- and/or high-dose groups. Cholesterol values for mid- and high-dose males were approximately 30% (27 to 36%) lower than control values at both 45 and 90 days. Decreases in total serum protein and serum albumin levels, relative to control values, with corresponding increases in the albumin/globulin (A/G) ratio, were seen for high dose males at both 45 and 90 days. Differences in high-dose females were limited to a slight (non-statistically significant) decrease in total protein at Day 45 only and statistically significant increases in A/G ratio at both 45 and 90 days. Values for all of these parameters were comparable for control and treated groups at termination of the recovery period. The mean serum alkaline phosphatase value for high-dose males was statistically significantly higher than the control mean at 90 days, but not at 45 days or at termination of the recovery period. Although the difference seen was slight, it is considered suggestive of a reversible effect of test substance administration in high-dose males. Organ weight effects included elevated liver weights in high-dose animals and elevated spleen weights in mid-and high-dose animals. Mean liver weights, liver/body weight ratios and liver/brain weight ratios were higher than control values for high-dose males and females at both 45 and 90 days. Differences at 45 days were more pronounced in males than in females, while differences at 90 days were comparable for the two sexes. Recovery was apparent in females after one month without test substance administration, but mean liver weights for high-dose males remained elevated (12%), relative to control values. Mean spleen weights, both absolute and relative to body and brain weights, for mid- and high-dose males and females were markedly higher than mean control values at both 45 and 90 days. Spleen weights for mid-dose animals were approximately twice those of control animals, while weights for high-dose animals were approximately 3 to 4 times control weights. Differences were more pronounced at 45 than at 90 days and reversibility of this effect was evident after cessation of treatment. At termination of the recovery period, spleen weight indices for mid-dose animals were comparable to control values and indices for high-dose animals remained slightly (30 to 50%) higher than control values. The only gross finding was enlarged spleens in mid and high dose animals. In the liver, treatment-related alterations consisted of pigmentation of phagocytic cells and an increase in the severity of extramedullary hematopoiesis in both sexes. Specific evidence of hepatotoxicity was observed only in treated male rats. Treatment-related hepatic lesions observed in the top dose male rats included minimal bile duct proliferation, cytoplasmic vacuolization and foci of cellular alteration. Splenic changes included increases in extramedullary hematopoiesis, pigmentation and congestion of the red pulp. The treatment-related changes were increased in a dose-related manner, increased in incidence and severity with time, and were not resolved following a 30-day recovery period. Hepatocellular changes were more severe in treated male rats than in female rats. The NOAEL was considered to be 10 mg/kg bw/day. </t>
  </si>
  <si>
    <t>Unknown (1991c). A subchronic (90-day) oral toxicity study with recovery in the rat with Acetone Oxime (158-888) via gavage from ECHA (2020) CLH Report for Acetone oxime at https://echa.europa.eu/documents/10162/2d0014c7-15e5-675f-bbe2-d869aaf00c1b</t>
  </si>
  <si>
    <t>131860-33-8</t>
  </si>
  <si>
    <t>Azoxystrobin</t>
  </si>
  <si>
    <t>Amistar; Bankit; Quadris; Methyl (E)-2-[2-[6-(2-cyanophenoxy)pyrimidin-4-yl]oxyphenyl]-3-methoxyprop-2-enoate</t>
  </si>
  <si>
    <t>C22H17N3O5</t>
  </si>
  <si>
    <t>CO\C=C(\C(=O)OC)C1=CC=CC=C1OC1=CC(OC2=CC=CC=C2C#N)=NC=N1</t>
  </si>
  <si>
    <t xml:space="preserve">1N,2N,3g(ix)Y          </t>
  </si>
  <si>
    <t>Alpk:APfSD</t>
  </si>
  <si>
    <t xml:space="preserve">Males were given concentrations of 0, 60, 300, and 1500/750 ppm in the diet. Due to excessive
death, the high dose was reduced beginning at week 52-104. Females were given concentrations of 0, 60, 300, and 1500 ppm. These concentrations were equal to mean intakes of 0, 3.6, 18.2, or 82.4 mg/kg bw/day in males and 0, 4.5, 22.3, or 117.1 mg/kg bw/day in females (EPA). </t>
  </si>
  <si>
    <t xml:space="preserve">Owing to excessive mortality, the highest dose was reduced to 750 ppm in males from week 52 and the rats in this group designated for interim sacrifice were retained with the main study. Distended abdomens were observed in males starting from week 17, with 5, 0, 5, and 15 rats affected in the control group, and at 60, 300, and 1500/750 ppm, respectively. Hunched posture was observed in males in a dose-related manner, with 3, 11, 12, and 17 rats affected, respectively. There was an apparent increased incidence of opaque eyes in males (0, 4, 2, and 5 rats in the control group, and at 60, 300 and 1500/750 ppm, respectively). No treatment related clinical signs were observed in females at any dose. By week 52, survival rates of the males receiving the diets containing azoxystrobin at 0, 60, 300, or 1500 ppm were 97%, 100%, 98%, and 86%, respectively, prompting the dose reduction for the group receiving the highest dietary concentration. Survival rates at week 104 for the control group, and at the lowest, intermediate and highest dose were 37%, 38%, 29%, and 30%, respectively, for males and 45%, 62%, 62%, and 68%, respectively, for females. The lower survival rate for females in the control group did not develop until after week 100. Males at the highest dose had statistically significantly lower body weights (92–95%) compared with those of males in the control group beginning at week 2 and continuing until week 101 (except for week 87, when no difference occurred). Females at the highest dose had statistically significantly lower body weights (87–94%) than the controls beginning at week 2 and continuing until study termination. Food consumption was significantly lower (95%) in males at the highest dose at weeks 1–20, 48, and 96 when compared that for controls. Food consumption for females at the highest dose was significantly less (91–96%) than that of females in the control group at weeks 1, 3–11, 13–36, 44, 56, and 68. Food utilization was significantly (p ≤ 0.01) reduced in males at the highest dose for each of the intervals calculated: weeks 1–4, 5–8, 9–12, and 1–12. Females at the highest dose had significantly reduced food utilization compared with that of controls for weeks 1–4 and 1–12. Several haematological parameters for rats at the intermediate and highest dose were occasionally statistically significantly different than the values for rats in the control group, but no dose- or treatment-related pattern was observed. Reduction in the activity of alkaline phosphatase, plasma alanine aminotransferase and aspartate aminotransferase was observed at various time-points and doses. These changes were considered not to be toxicologically relevant since they were small in magnitude and lacked any clear dose–response relationship. Several urinary parameters for the treated groups were occasionally significantly different from the values for controls, but there were no dose- or treatment-related trends apparent for males or females. At weeks 52–54 there was a dose-related increase in the number of males with minute lens opacity, with 1, 2, 5, and 7 rats affected in the groups at 0, 60, 300, and 1500 ppm, respectively. No treatment-related ophthalmoscopic findings were observed in females at weeks 52–54 or in males or females at weeks 103–104. Adrenal weights were statistically significantly lower than those of controls in females at 1500 ppm at week 53. At terminal sacrifice, males and females at the highest dose had significantly lower adrenal gland weights (84% of values for controls) and kidney weights (83% and 89% of values for controls, respectively) compared with controls. Absolute liver weights were increased in females at the highest dose at week 53, but not at terminal sacrifice. In the common bile duct of males at the highest dose, there were significant increases in the rates of distension (13 out of 47), cholangitis (13 out of 47), thickening of the wall (11 out of 47), and epithelial hyperplasia (9 out of 47); these lesions were not observed in rats in the control group (0 out of 34) or males and females in any other group receiving azoxystrobin. There was no evidence of carcinogenic activity in this study. Among female rats, there was a significant dose-related decrease in the incidence of benign fibroadenomas of the mammary gland with 10 out of 52, 3 out of 52, 2 out of 52 (p ≤ 0.05), and 1 out of 52 (p ≤ 0.01) affected in the control group, and at 60, 300, and 1500 ppm, respectively. The NOAEL was 300 ppm, equal to 18.2 mg/kg bw per day, on the basis of reduced body weights, food consumption and food efficiency, and bile-duct lesions (males only) seen at the LOAEL of 750 ppm, the highest dose tested (equal to 34.0 mg/kg bw per day). The study author identified a NOEL of 300 ppm, equal to 18.2 mg/kg bw per day. EPA: The NOAEL was 300 ppm, equal to 18.2 mg/kg bw/day in males and 22.3 mg/kg bw/day in females. The LOAEL was 750 ppm for males, equal to 82.4 mg/kg bw/day. In females, the LOAEL was 1500 ppm, equal to 117.1 mg/kg bw/day. The LOAELs were based on reduced body weights in both sexes and bile duct lesions in males. There was no evidence of carcinogenicity. EFSA: The target organs of azoxystrobin are the liver and common bile duct with increased liver weight, altered clinical chemistry profile and, at high dose levels, histopathological changes; reduced bodyweight  gain is the most common finding. The relevant short-term and long-term NOAEL is around 20 mg/kg bw/day from the 90-day and 2-year rat studies. </t>
  </si>
  <si>
    <t>Milburn, 1995</t>
  </si>
  <si>
    <t>Milburn, G.M. (1995) ICIA5504: 2-Year feeding study in rats. Unpublished report No. CTL/P/4552 from Central Toxicology Laboratory, Alderley Park, UK. Submitted to WHO by Syngenta, Switzerland. Available from JMPR (2008) Pesticide residues in food - 2008 (JMPR Evaluations 2008 Part II Toxicological) at https://www.inchem.org/documents/jmpr/jmpmono/v2008pr01.pdf Also available from EPA (2018) Azoxystrobin: Revised Human Health Draft Risk Assessment for Registration Review at https://www.regulations.gov/document/EPA-HQ-OPP-2009-0835-0043 and EFSA (2010) Conclusion on the peer review of the pesticide risk assessment of the active substance azoxystrobin at https://www.efsa.europa.eu/en/efsajournal/pub/1542</t>
  </si>
  <si>
    <t>99129-21-2</t>
  </si>
  <si>
    <t>Clethodim</t>
  </si>
  <si>
    <t>Centurion; Prism; 2-[(E)-N-[(E)-3-chloroprop-2-enoxy]-C-ethylcarbonimidoyl]-5-(2-ethylsulfanylpropyl)-3-hydroxycyclohex-2-en-1-one</t>
  </si>
  <si>
    <t>C17H26ClNO3S</t>
  </si>
  <si>
    <t>CCSC(C)CC1CC(O)=C(\C(CC)=N\OC\C=C\Cl)C(=O)C1</t>
  </si>
  <si>
    <t xml:space="preserve">Sprague-Dawley [Crl:CD BR] </t>
  </si>
  <si>
    <t>0, 5, 20, 500, or 2500 ppm, equal to 0, 0.15, 0.57, 16, or 86 mg/kg bw/day for males and 0, 0.20, 0.72, 21, or 113 mg/kg bw/day for females, for 104 weeks. Ten animals/sex per dose group were randomly selected for sacrifice after 52 weeks of treatment.</t>
  </si>
  <si>
    <t>There were 15 “accidental deaths” during the study, due to accidental injury or ether overdose. Excluding these accidental deaths, the mortality for 0, 5, 20, 500 and 2500 ppm was 52.8%, 50.9%, 53.8%, 50.0% and 67.3% for males, and 45.3%, 42.3, 49.1, 60.0 and 50.9% for females, respectively. The high mortality rate noted in males at 2500 ppm (mean day of death, 559) and in females at 500 ppm (mean day of death, 581) were not statistically significantly different from controls, but suspected to be treatment-related in males at 2500 ppm. Clinical signs most frequently reported were decreased motor activity, malocclusion, weakness, anogenital discharge, reduced stools, exophthalmia, ocular red discharge, nasal discharge, broken teeth, alopecia, malocclusion, stained fur and scabs. The incidence of these clinical signs, which are not uncommon in chronic rat studies, did not distinguish treated animals from controls. No treatment-related changes in the incidence of ocular findings were observed. Males and females at 2500 ppm weighed significantly less than controls for most of the study. No significant body weight differences were observed in the first year of the study for the other dosed groups. During the second year of treatment, males and females at 500 ppm showed significant reduction in body weight during weeks 68–84 and week 92–96, respectively. At 5 ppm, animals also had significant body weight decrease. No body weight reduction was observed in animals at 200 ppm during the second year of treatment. During the first year of treatment, a significant reduction in food consumption with a corresponding increase in relative food consumption, were observed in males at 2500 ppm, and similarly in females, although less consistently so. No treatment-related food consumption changes were observed in the other dosed groups. Food efficiency, for the first three months, was significantly decreased in males at 2500 ppm. During the second year of treatment, fluctuations in absolute and relative food intake were observed in all treatment groups but no consistent pattern was evident, except for increased relative food consumption for females at 2500 ppm. There were no treatment-related deviations in clinical chemistry, hematology or urinalysis parameters. At interim sacrifice after one year, increased liver weights and slight to mild centrilobular hypertrophy were noted in animals of each sex given 2500 ppm. Increased liver weights seen in females given 500 ppm were not correlated with any microscopically discernible change. At terminal sacrifice, liver weights of females given 2500 ppm were increased; males had no significant increase in liver weight. In animals killed at termination or suffering unscheduled deaths, a slight increase of liver hypertrophy was noted in males and females at 2500 ppm. Females offered 2500 ppm had a slightly greater (12%) incidence of binucleated cells in the liver than the controls (2%), but the effect was of uncertain toxicological significance. A statistically significant increase in chronic pancreatitis (trace to mild) was observed in females at 2500 ppm when compared to controls. However, it is noted that the incidence of this change was lower than that in control males. A statistically significant increase in benign granulosa cell tumors was observed in 2/63 females (one unilateral and one bilateral) at 2500 ppm compared with 0/64 in the controls. No historical control data (HCD) were provided in the report and since this finding was not ascribable to treatment by the study's pathologist, no statistical analysis was performed. Nevertheless, it is pointed out that no treatment-related preneoplastic lesions were observed in this study nor in any repeated dose studies in rodents. The NOAEL was 500 ppm, equal to 16 mg/kg bw/day, based on decreased body weight gain, decreased food intake in both sexes, marginally increased mortality in males and increased chronic pancreatitis in females at 2,500 ppm, equal to 86 mg/kg bw/day. The NOAEL for carcinogenicity was 500 ppm, equal to 21 mg/kg bw/day, based on increased incidence of benign granulosa cell tumors in the ovary (2/63) at 2500 ppm, equal to 113 mg/kg bw/day. EFSA: The long term NOAEL was 16 mg/kg bw/day from the two year study in rats. USDA: There was no indication of carcinogenicity. At 2,500 ppm, decreased body weights with decreased food consumption (both sexes) and food conversion efficiency (males only) were noted. During the first year, increased liver weights with hypertrophy was noted in some rats.  Liver weights and histology were normal by end of study. The NOAEL was 500 ppm, equal to 21 mg/kg bw/day. The LOAEL was 2,500 ppm, equal to 113 mg/kg bw/day. EPA: The NOAEL was 21 mg/kg/day and the LOAEL was 113 mg/kg/day based on significant decreases in mean body weights in females. There was no evidence of carcinogenicity.</t>
  </si>
  <si>
    <t>Dougherty, 1988</t>
  </si>
  <si>
    <t xml:space="preserve">Dougherty KK (1988a). Combined chronic oral toxicity/oncogenicity study in rat with RE-45601 technical (SX-1688). Chevron Environmental Health Center, Richmond, California, USA. Report no. S-2766. Laboratory no. SOCAL 2500, November 1988. (Unpublished). Available from JMPR (2019) Pesticide residues in food — 2019 Joint FAO/WHO Meeting on Pesticide Residues  (Part II- Toxicological) at https://apps.who.int/pesticide-residues-jmpr-database/Document/288 Also available from EFSA (2011) Conclusion on the peer review of the pesticide risk assessment of the active substance clethodim at https://www.efsa.europa.eu/en/efsajournal/pub/2417 and USDA (2014) Scoping/Screening Level Risk Assessment on Clethodim: Final Report at https://www.fs.usda.gov/foresthealth/pesticide/pdfs/Clethodim_Report.pdf and EPA (2018) Human Health Aggregate Risk Assessment for the Proposed New Uses on Tree Nut Group 14-12; Okra; Crop Group Conversions for Brassica Leafy Greens Subgroup 4-l 6B; Leafy Green Subgroup 4-l 6A; . . . Vegetable, Brassica Head and Stem, Group 5-16; Expansion of Commodity Residue Tolerance to Green Onion Subgroup 3-07B and Response to 6(a)(2) Data Submission at https://www.regulations.gov/document/EPA-HQ-OPP-2016-0651-0009 </t>
  </si>
  <si>
    <t>111-18-2</t>
  </si>
  <si>
    <t>N,N,N',N'-Tetramethylhexanediamine</t>
  </si>
  <si>
    <t>N,N,N',N'-Tetramethyl-1,6-hexanediamine; 1,6-Bis(dimethylamino)hexane; N1,N1,N6,N6-Tetramethylhexane-1,6-diamine; Hexamethylenebis(dimethylamine)</t>
  </si>
  <si>
    <t>C10H24N2</t>
  </si>
  <si>
    <t>CN(C)CCCCCCN(C)C</t>
  </si>
  <si>
    <t>0, 7.5, 22.5, or 75 mg/kg bw/day</t>
  </si>
  <si>
    <t>Regarding clinical pathology decreased absolute and relative eosinophil cell counts indicated some stress reaction of rats of both sexes of test group 3 (75 mg/kg bw/d). Regarding pathology, target organs were the brain, eyes, lungs, and trachea of male and female animals in test group 3 (75 mg/kg bw/d). In all of them, a macrovesicular vacuolation affected epithelial tissues, such as the choroid plexus in the brain, the posterior epithelial layer of the iris in the eyes, the large and medium size bronchioles of the lung and the mucosal epithelium of the trachea. In one male and one female, the vacuolation of the bronchial epithelium was accompanied by a minimal degeneration/ regeneration. Although minimal, these changes revealed the presence of cell injury reflecting at least in the lung an adverse effect. Special stains were negative for the presence of fat or glycoprotein content within the vacuoles observed in the tracheal and bronchial epithelium in the high dose animals. Furthermore, transmission electron microscopy revealed in these epithelia the presence of large round-shaped, electron-lucent vacuoles and excluded the presence of lamellate inclusion bodies characteristic of phospholipidosis. Because no further information about a possible pathogenesis of these vacuoles could be reached with these investigations, an adverse effect in the trachea, bronchi, brain and eyes cannot be ruled out. No treatment-related findings were seen in male and female animals of test groups 1 and 2 (7.5 and 22.5 mg/kg bw/d). NOAEL: 22.5 mg/kg bw/d for both sexes.</t>
  </si>
  <si>
    <t>Unknown, 2017. Available from ECHA at https://echa.europa.eu/mt/registration-dossier/-/registered-dossier/11920/7/6/2/?documentUUID=b656112f-50f1-4054-9c83-71480deedd5d</t>
  </si>
  <si>
    <t>50563-36-5</t>
  </si>
  <si>
    <t>Dimethachlor</t>
  </si>
  <si>
    <t>2-Chloro-N-(2,6-dimethylphenyl)-N-(2-methoxyethyl)acetamide</t>
  </si>
  <si>
    <t>C13H18ClNO2</t>
  </si>
  <si>
    <t>COCCN(C(=O)CCl)C1=C(C)C=CC=C1C</t>
  </si>
  <si>
    <t>Oal: unspecified</t>
  </si>
  <si>
    <t>Unspecified, but included 0, 11.1, or 157 mg/kg bw/day</t>
  </si>
  <si>
    <t>A 2-year rat and two 18-month mouse studies have been reported. In the rat study a  NOAEL  of  11.1  mg/kg  bw/d  was  derived  based  on  bodyweight  and  liver  effects  that  occurred  together with nasal tumours (in males only). These tumours were considered relevant for humans and led  to  a  proposal  for  classification  as  Xn;  R40  “Harmful;  Limited  evidence  of  a  carcinogenic  effect”. The  pulmonary  and  liver  tumours  observed  in  the  first  murine  carcinogenicity  study  were  considered  not  relevant  for  humans.</t>
  </si>
  <si>
    <t>Unknown (n.d.). Available from Conclusion regarding the peer review of the pesticide risk assessment  of the active substance dimethachlor. EFSA Scientific Report (2008) 169, 1-111. http://dx.doi.org/10.2903/j.efsa.2008.169r</t>
  </si>
  <si>
    <t>120162-55-2</t>
  </si>
  <si>
    <t>Azimsulfuron</t>
  </si>
  <si>
    <t>1-(4,6-dimethoxypyrimidin-2-yl)-3-[2-methyl-4-(2-methyltetrazol-5-yl)pyrazol-3-yl]sulfonylurea</t>
  </si>
  <si>
    <t>C13H16N10O5S</t>
  </si>
  <si>
    <t>COC1=CC(OC)=NC(NC(=O)NS(=O)(=O)C2=C(C=NN2C)C2=NN(C)N=N2)=N1</t>
  </si>
  <si>
    <t xml:space="preserve">0, 50, 150, 750, or 3000 ppm. 750 ppm was listed as equal to 17.88 mg/kg bw/day in males and 19.25 mg/kg bw/day in females. 3000 ppm was corresponds to 75 mg/kg bw/day. </t>
  </si>
  <si>
    <t>FAO: The NOAEL was considered to be 750 ppm, equal to 17.88 mg/kg bw/day in males and 19.25 mg/kg bw/day in females. EFSA: The relevant short-term NOAEL was 17.9 mg/kg bw/day based on the 1-year dog study. APVMA: At 3000 ppm, males showed slightly reduced bodyweight gain during the last half of the treatment period, leading to terminal bodyweights about 9% lower than controls. Females at 3000 ppm had increased serum creatinine values, and both sexes had increased brown pigment deposition in hepatocytes. The NOEL was 750 ppm (18 mg/kg/day for males and 19 mg/kg/day for females).</t>
  </si>
  <si>
    <t>Harada, 1995a</t>
  </si>
  <si>
    <t>Harada T. 1995a. DPX-A8947: 12-month oral chronic toxicity study in dogs. Report. IET 90-0037 VOL1 - VOL2. Institute of Environmental Toxicology (IET) (Japan). Unpublished. Available from FAO (2005) FAO Specifications and Evaluations for Argricultural Pesticides. Azimsulfuron. 1-(4,6-dimethoxypyrimidin-2-yl)-3-[1-methyl-4-(2-methyl2H-tetrazol-5-yl)pyrazol-5-ylsulfonyl]urea at https://www.fao.org/3/ca9593en/ca9593en.pdf Also available from EFSA. Conclusion on the peer review of the pesticide risk assessment of the active substance azimsulfuron. EFSA Journal 2010; 8(3):1554. http://dx.doi.org/10.2903/j.efsa.2010.1554 and APVMA (2006) Evaluation of the new active Azimsulfuron in the product Gulliver Herbicide at https://apvma.gov.au/sites/default/files/publication/13591-prs-azimsulfuron.pdf</t>
  </si>
  <si>
    <t>283159-90-0</t>
  </si>
  <si>
    <t>Valifenalate</t>
  </si>
  <si>
    <t>Valiphenal; methyl 3-(4-chlorophenyl)-3-[[(2S)-3-methyl-2-(propan-2-yloxycarbonylamino)butanoyl]amino]propanoate</t>
  </si>
  <si>
    <t>C19H27ClN2O5</t>
  </si>
  <si>
    <t>CC(C)[C@@H](C(=O)NC(CC(=O)OC)C1=CC=C(C=C1)Cl)NC(=O)OC(C)C</t>
  </si>
  <si>
    <t xml:space="preserve">Crl:CD-1 (ICR) BR </t>
  </si>
  <si>
    <t>0, 150, 850, or 5,000 ppm. Overall achieved dose levels were equal to 0, 16.8, 97.2, or 657 mg/kg bw/day in males, and 0, 21.6, 124, or 756 mg/kg bw/day in females.</t>
  </si>
  <si>
    <t xml:space="preserve">Mortality was unaffected by treatment. Survival with increasing dose levels was 70, 60, 74 and 64% in males. For females survival was 78, 80, 72 and 60% with increasing dose levels. There were no clinical signs of toxicity. Overall body weight gain was lower in males at 5,000 ppm (78% of the control value); findings were largely due to reduced weight gain from week 14. Similar effects were not seen in females or in males at lower dose levels. Food consumption in males at 5000 ppm was higher than controls (110% of the control value), resulting in a slightly lower food conversion efficiency. Examination of blood smears taken during weeks 52 and 78 revealed no treatment-related changes. Absolute and relative liver weights were higher in both sexes at 850 and 5,000 ppm and in males at 150 ppm; males were affected to a greater extent than females. Absolute and relative kidney weights were also marginally higher in 5,000 ppm females (+11% and +12% of control, respectively). Gross necropsy revealed a higher incidence of masses, pale areas and accentuated lobular patterning in the livers of males at 850 and 5,000 ppm. A slightly higher incidence of dark areas on the liver was observed for females at 5,000 ppm. Non-neoplastic findings were seen in the liver and gall bladder. An apparent reduction in the incidence of centrilobular hepatocyte hypertrophy in males at 850 and 5,000 ppm is related to the increased incidence of generalized hepatocyte hypertrophy. Gall bladder findings that attained statistical significance were limited to an increased incidence of choleliths in females at 5,000 ppm. A higher incidence of hepatocellular tumors was observed in mice of both sexes at 850 and 5,000 ppm. The incidences of adenoma in both groups exceed the historical control range (males, 7.8–21.2%; females, 0–1.9%). Considering liver carcinoma, historical control data indicate a range of 1.9–8.0% in males. The value found in males at 850 ppm is at the upper limit of the historical control range and the value found at 5,000 ppm is outside the historical control range. It should be noted that the historical control data (HCD) are outside the two-year time frame, as the underlying studies for these HCD were conducted between January 1994 and November 1998. Dietary concentrations of up to 5,000 ppm were generally well tolerated. Histopathological examination identified the liver as the target organ with significantly increased neoplastic changes at 5,000 ppm and an increase in liver adenomas outside the historical control range at 850 ppm. Reduced body weight gain and food conversion efficiency in males at 5,000 ppm is indicative of non-specific toxicity and indicates that the maximum tolerated dosage (MTD) had been reached. There were no findings considered of toxicological significance in mice at 150 ppm and this dietary dose level (equal to 16.8 mg/kg bw per day) is considered to be the chronic NOAEL. Based on the increase in liver adenomas in males and females at the mid dose and high dose and liver carcinomas in males at the high dose, the NOAEL for carcinogenicity is set at 150 ppm (equal to 16.8 mg/kg bw per day). EFSA: The target organ after repeated administration in mouse (most sensitive species) is the liver,  which showed increased weight, hepatocyte vacuolation and increased incidence of  hepatocellular tumors in a long-term study in both sexes. The relevant NOAEL was 16.8 mg/kg bw/day. EPA: The NOAEL was 16.8/21.6 mg/kg/day [M/F] and the LOAEL was 97.2/124 mg/kg/day [M/F], based on an increased absolute and relative liver weights, and hepatocyte hypertrophy as well as an increased incidence of macroscopic liver abnormalities (liver masses, pale areas, accentuated lobular patterns, and increased eosinophilic foci) in both sexes and centrilobular vacuolation in males. There was also evidence of carcinogenicity (hepatocellular adenoma/carcinoma) in both sexes. ECHA: The NOAEL was considered to be 17 mg/kg bw/day. The LOAEL was 97 mg/kg bw/day, based on centrilobular hepatocyte vacuolation at 850 ppm as well as gall bladder choleliths, pigmentation in hepatocyte macrophages, cytoplasmic eosinophilia in hepatocytes, generalized hepatocyte hypertrophy, increased relative kidney and liver weights, and decreased bodyweights at 5,000 ppm. Neoplastic findings included hepatocellular adenomas and carcinomas at 850 and 5,000 ppm. </t>
  </si>
  <si>
    <t>Webley, 2004</t>
  </si>
  <si>
    <t xml:space="preserve">Webley LJ (2004b). IR5885 Carcinogenicity study by dietary administration to CD-1 mice for 78 weeks. Report No. IGA 011/033138. Submitted to WHO by Belchim Crop Protection, Londerzeel, Belgium. Available from JMPR (2019) Pesticide residues in food - 2019b (JMPR Evaluations 2019 Part II Toxicological) at https://www.inchem.org/documents/jmpr/jmpmono/v2019bpr01.pdf Also available from EFSA (2013) Conclusion on the peer review of the pesticide risk assessment of the active substance valifenalate at https://www.efsa.europa.eu/en/efsajournal/pub/3253 and EPA (2019) Valifenalate. Human Health Risk Assessment for the Section 3 Registration Action of the New Active Ingredient on Bulb Vegetables, Cucurbits, Fruiting Vegetables, Celery, and Potatoes and Establishment of a Tolerance Without U.S. Registration on Grapes. at https://www.regulations.gov/document/EPA-HQ-OPP-2017-0417-0025 and ECHA (2020) Committee for Risk Assessment RAC Opinion proposing harmonized classification and labelling at EU level of methyl N-(isopropoxycarbonyl)-L-valyl-(3RS)-3(4-chlorophenyl)-β-alaninate; valifenalate EC Number: - CAS Number: 283159-90-0 at https://echa.europa.eu/documents/10162/3e3e9cb5-0163-d3c8-5a53-6d1c39e3fdc7 </t>
  </si>
  <si>
    <t>101-37-1</t>
  </si>
  <si>
    <t>Triallyl cyanurate</t>
  </si>
  <si>
    <t>Activator OC; 2,4,6-Triallyloxy-1,3,5-triazine; 2,4,6-Tris(prop-2-enoxy)-1,3,5-triazine</t>
  </si>
  <si>
    <t>C12H15N3O3</t>
  </si>
  <si>
    <t>C=CCOC1=NC(=NC(=N1)OCC=C)OCC=C</t>
  </si>
  <si>
    <t>Sprague-Dawley [CD/Crl:CD(SD)]</t>
  </si>
  <si>
    <t>0, 10, 30, or 120 mg/kg bw/day daily for 90 days followed by 56 days of recovery</t>
  </si>
  <si>
    <t>An oral dose of 120 mg TAC/kg bw/day for 90 days led to pilo-erection, reduced motility, ptosis, salivation and/or prone position, reduced body weight, effects on functional observational battery parameters, increased serum cholesterol levels, increased liver weights, and morphological lesions in the liver in form of a centrilobular hypertrophy in male and/or female animals. However, the vast majority of changes noted had completely subsided at the end of the 8-week recovery period. No effects were noted on the reproductive organs of male and female animals. The NOAEL was considered to be 30 mg TAC/kg bw/day following 90 days of oral exposure.</t>
  </si>
  <si>
    <t>Unknown, 2014. Available from ECHA at https://echa.europa.eu/registration-dossier/-/registered-dossier/15607/7/6/2</t>
  </si>
  <si>
    <t>210880-92-5</t>
  </si>
  <si>
    <t>Clothianidin</t>
  </si>
  <si>
    <t>(E)-clothianidin; 1-[(2-chloro-1,3-thiazol-5-yl)methyl]-3-methyl-2-nitroguanidine</t>
  </si>
  <si>
    <t>C6H8ClN5O2S</t>
  </si>
  <si>
    <t>CN\C(NCC1=CN=C(Cl)S1)=N/[N+]([O-])=O</t>
  </si>
  <si>
    <t>1N,2N,3f(v)Y(Class III),4N,6e(iii)Y(Class IV)-crosscheck</t>
  </si>
  <si>
    <t>0, 150, 500, or 2500 ppm, equal to 0, 9.8, 31.2, or 163.4 mg/kg bw/day in males and 0, 11.5, 36.8, or 188.8 mg/kg bw/day in females (EPA). The test compound was administered throughout a 10-week premating phase, then throughout mating, gestation, and lactation, for a total of about 16/20 weeks (F0
males/F0 females) or 20/24 weeks (F1 males/F1 females).</t>
  </si>
  <si>
    <t>JMPR: Significant body weight decreases were observed in both adult males and females of the F0 and F1 generations at the top dose. Relative feed consumption was generally increased (decreases were noted only during the first treatment week, indicating initial poor palatability). In both F0 and F1 animals, absolute and relative organ weight changes were in line with the observed body weight loss. There were no necropsy or histological findings showing a clear dose-related trend. In both F0 and F1 animals, no difference in number and duration of estrous cycles between treated and control animals was observed on the basis of the smear analyses. There were no relevant clinical observations in the pups. At the top dose and in both sexes, a time-dependent decrease in body weight was observed in both generations. Body weight gain was impaired in the first-generation litters at 500 ppm and above and in both generations at the top dose. A statistically significant increase in number of early stillborn deaths occurred in the 2500 ppm F1 pups and in the 500 and 2500 ppm F2 pups. Litters evaluated for early stillborn deaths in the 2500 ppm F1 and F2 pups were not statistically elevated above controls. In light of the fact that the litter is generally accepted to be the appropriate unit for reproductive assessment and there was no effect on viable pup numbers, the apparent increase in stillbirths was not considered to be toxicologically meaningful. Thymus weight was decreased at 500 ppm (males) and above (males and females), and spleen weight was decreased at the top dose. Single incidences of hydrocephalus and anophthalmia were reported at the top dose in F1 pups. All other gross pathological findings were at low incidence and without a dose–response relationship. In F1 pups, preputial separation was delayed at 500 ppm and above. The notifier considered the delay of preputial separation at 500 ppm as part of the normal variation of the test laboratory (±5%). However, the trend showed a dose dependency. Body weights of all dose groups were comparable at the time of preputial separation. Vaginal opening was also retarded at the top dose (in parallel with a body weight decrease of −13%). At the top dose, histopathological findings included a mammary gland cyst and chronic active inflammation (one male). Total sperm count was only slightly affected at the top dose compared with controls; the differences did not reach statistical significance. Also, sperm morphology revealed a subtle increase in the mean incidence of cells with detached spermatozoid at the top dose in both generations, but the differences between control and test groups were not statistically different. At the top dose, the proportion of motile sperm was slightly reduced (−10%) in the F2 males, and progressive motility was reduced in both generations (−12% to −23%); there was no effect on motility at lower doses. The analysis of ovarian follicle count on serial sections revealed no remarkable differences between top-dose and control animals. Both number and duration of the complete estrous cycles were essentially unaltered in treated animals compared with controls. At termination, incidence of diestrus was slightly higher in F1 females at 500 ppm and above and in F1 and F2 females at the top dose. Clothianidin showed no toxicity to reproduction under these experimental conditions. The NOAEL for both parental and offspring toxicity was 150 ppm, equal to 10.2 mg/kg bw per day, based on decreased body weight at 500 ppm, equal to 32.7 mg/kg bw per day, for parental animals and on decreased body weight and subsequent effect on preputial separation at 500 ppm for offspring. The NOAEL for reproductive toxicity was 2500 ppm, equal to 179.6 mg/kg bw per day, the highest dose tested. APVMA: There were no clinical signs related to treatment in any generation. Body weight gains were lower in adults and pups of each generation at 2500 ppm, except in adults during lactation.  Body weight gain was also slightly lower in F1 pups at 500 ppm. Food consumption was higher at 2500 ppm. Preputial separation and vaginal opening were delayed in F1 pups and sperm motility was decreased in both generations at 2500 ppm. There were no effects on mating or fertility, but there was an increased incidence of stillbirths at 2500 ppm. Lower organ weights in adults and pups of both generations (thymus, spleen) were consistent with lower body weight gains at 2500 ppm. There were no effects of treatment on gross and microscopic pathology in reproductive and other tissues in parental animals of either generation. The NOEL for parental and reproduction toxicity was 500 ppm equivalent to 32.7 and 37.9 mg/kg bw/day, in males and females, respectively. The NOEL for neonatal toxicity was 150 ppm, equivalent to 10.2 and 11.8 mg/kg bw/day in males and females respectively. ECHA: Based on the findings of this study, a NOAEL for parental toxicity of 150 ppm, equal to 10 mg/kg bw/day, based on decreased body weight of dams during lactation was established. The NOAEL for effects on neonatal parameters was 150 ppm, equal to 10 mg/kg bw/day, based on decreased pup body weight and the subsequent effect on preputial separation. The NOAEL for reproductive effects was 500 ppm, equal to 32.7 mg/kg bw/day, based on the increased incidence of stillborn pups, decreased sperm motility and morphology effects at 2500 ppm. EPA 2017: EPA has slightly lower mean intake values equal to 0, 9.8, 31.2, or 163.4 mg/kg bw/day in males and 0, 11.5, 36.8, or 188.8 mg/kg bw/day in females. For parental systemic toxicity, the NOAEL was considered to be 500 ppm, equal to 31.2 mg/kg bw/day for males and 36.8 mg/kg bw/day for females. The LOAEL was 2500 ppm based on decreased body weight, body weight gain and absolute and relative thymus weights. For toxicity in offspring, the NOAEL was considered to be 150 ppm, equal to 9.8 mg/kg bw/day for males and 11.5 mg/kg bw/day for females. The LOAEL was 500 ppm based on decreased body weight gains and delayed sexual maturation in males as well as decreased absolute thymus weights in F1 pups of both sexes and an increase in stillbirths in both generations. Regarding reproductive toxicity, the NOAEL for males was considered to be 500 ppm, equal to 31.2 mg/kg bw/day, and the NOAEL for females was 2500 ppm, equal to 188.8 mg/kg bw/day. For males, the LOAEL was 2500 ppm based on decreased sperm motility and increased number of sperm with detached heads in both generations in males. FDA: The NOAEL for parental toxicity was considered to be 150 ppm, equal to 9.8 mg/kg bw/day, based on decreased body weight. The NOAEL for offspring was also 150 ppm, equal to 9.8 mg/kg bw/day, based on decreased pup body weight and the subsequent effect on preputial separation. Lastly, the NOAEL for reproductive toxicity was 500 ppm, equal to 31.2 mg/kg bw/day, based on the increased incidence of stillborn pups and decreased sperm motility and morphology effects at 2500 ppm.</t>
  </si>
  <si>
    <t>Freshwater and Astroff, 2000</t>
  </si>
  <si>
    <t>Freshwater KJ, Astroff AB (2000) A two generation reproductive toxicity study with TI-435 in the Sprague-Dawley rat. Study No. THT-0046. Bayer Corporation, USA, Report No. 109282; Takeda Chemical Industries, Ltd, Report No. DTOX044. Unpublished report submitted to WHO by Sumitomo Chemical Co., Ltd. Available from JMPR (2010) Tox Monograph for Clothianidin at https://apps.who.int/pesticide-residues-jmpr-database/Document/84 Also available from APVMA (2007) Public Release Summary on the Evaluation of the new active Clothianidin in the products Sumitomo Shield Systemic Insecticide, Sumitomo Samurai Systemic Insecticide, and Sumitomo Stealth Systemic Insecticide at https://apvma.gov.au/sites/default/files/publication/13641-prs-clothianidin.pdf and ECHA at https://echa.europa.eu/mt/registration-dossier/-/registered-dossier/33140/7/9/2 and EPA (2017) Clothianidin. Draft Human Health Risk Assessment in Support of Registration Review. at https://www.regulations.gov/document/EPA-HQ-OPP-2011-0865-0243</t>
  </si>
  <si>
    <t>374726-62-2</t>
  </si>
  <si>
    <t>Mandipropamid</t>
  </si>
  <si>
    <t>Revus; 2-(4-chlorophenyl)-N-[2-(3-methoxy-4-prop-2-ynoxyphenyl)ethyl]-2-prop-2-ynoxyacetamide</t>
  </si>
  <si>
    <t>C23H22ClNO4</t>
  </si>
  <si>
    <t>COC1=C(OCC#C)C=CC(CCNC(=O)C(OCC#C)C2=CC=C(Cl)C=C2)=C1</t>
  </si>
  <si>
    <t xml:space="preserve">Alpk:APf SD </t>
  </si>
  <si>
    <t xml:space="preserve">0, 50, 250, or 1000 ppm, equal to 0, 3.0, 15.2 or 61.3 mg/kg bw/day in males and 0, 3.5, 17.6 or 69.7 mg/kg bw/day in females, for up to 2 years. Additional groups of 12 males and 12 females were treated similarly and terminated after 1 year. </t>
  </si>
  <si>
    <t>JMPR: No treatment-related effects were observed on mortality, clinical signs, neurological evaluation, food consumption, ophthalmoscopic examination, hematology, clinical chemistry, urine analysis, or organ weights. No treatment-related pathological findings were noted at 12 months. In males at 1000 ppm, decreased body weights were generally observed during weeks 2–15 and 67–103 (decrease, 1–6%). A similar effect was observed on cumulative body-weight gain (decrease, 3–7%). Overall (weeks 1–105) body-weight gain was decreased by 6% (not statistically significant). Food utilization was decreased during weeks 1–4, 5–8, 9–13, and 1–13 by 5–7%. An increased incidence of a roughened surface was observed (13 out of 64 treated vs 5 out of 64 controls) in the kidney of males at 1000 ppm. The severity of chronic progressive nephropathy was increased in males receiving mandipropamid, with an increased incidence of moderate to marked severity (38, 41, 47 and 53% in the control group and at 50, 250 and 1000 ppm, respectively). Associated increases in the incidences of minimal to marked renal osteodystrophia fibrosa (19% treated vs 8% controls) and minimal to marked parathyroid hyperplasia (28% treated vs 17% controls) were also noted. At the doses tested, there was no treatment-related increase in tumor incidence when compared with controls. The NOAEL was 250 ppm, equivalent to 15.2 mg/kg bw per day in males and 17.6 mg/kg bw per day in females, on the basis of decreased body-weight gain and food utilization and increased nephrotoxicity in males. ECHA 2011: The highest dose of 1,000 ppm, equivalent to 61.3 mg/kg bw for males and 69.7 mg/kg bw for females, caused decreases in mean cell volume (MCV) and mean cell hemoglobin (MCH) in both male and female rats, indicating red blood cells as a target. Some clinical chemistry parameters were affected at this dose level too. Increased liver weights were observed at 1000 ppm. Histopathologically, an increase in the incidence of periportal eosinophilia in the liver in both sexes at a dose level of 1,000 ppm and in females also at &gt; 250 ppm was observed at week 53. This confirms the liver as a target organ.  In the kidneys of males, chronic progressive nephropathy associated with an increased incidence of an osteo-renal syndrome was observed at 1,000 ppm. Mandipropamid was not carcinogenic in the rat. There were no treatment-related increases in the incidence of tumors and no trend towards increased numbers of tumors with dose. The NOAEL for mandipropamid was considered to be 250 ppm (15.2 mg/kg bw/day in males and 17.6 mg/kg bw/day in females), based on low body weight, liver and kidney toxicity and changes in red blood and clinical chemistry parameters in the 1,000 ppm groups. EFSA 2012: In long-term studies, the relevant NOAEL was 15.2 mg/kg bw per day from the 2-year rat study, where no carcinogenic potential was demonstrated. EPA 2019: The NOAEL was 250 ppm, equal to 15.2 mg/kg bw/day in males and 17.6 mg/kg bw/day in females. The LOAEL was 1,000 ppm, equal to 61.3 mg/kg bw/day in males and 69.7 mg/kg bw/day in females, based on decreased body weight gain and food utilization and increased nephrotoxicity in males. There was no evidence of carcinogenicity in rats.</t>
  </si>
  <si>
    <t>Pinto, 2005b</t>
  </si>
  <si>
    <t xml:space="preserve">Pinto, P.J. (2005b) NOA446510: Two-year chronic toxicity and carcinogenicity study in rats. Unpublished report No. CTL/PR1274 from Central Toxicology Laboratory, Macclesfield, Cheshire, UK. Submitted to WHO by Syngenta Crop Protection Inc., Switzerland. Available from JMPR (2008) Tox Monograph for Mandipropamid at https://apps.who.int/pesticide-residues-jmpr-database/Document/107 Also available from ECHA (2011) CLH Report for Mandipropamid at https://echa.europa.eu/documents/10162/e1ea06b3-6f44-4abc-98ef-d5be81c11f46 and EFSA (2012) Conclusion on the peer review of the pesticide risk assessment of the active substance mandipropamid at https://www.efsa.europa.eu/en/efsajournal/pub/2935 and EPA (2019) Mandipropamid: Combined Human Health Scoping Document/Draft Risk Assessment in Support of Registration Review at https://www.regulations.gov/document/EPA-HQ-OPP-2019-0536-0003 </t>
  </si>
  <si>
    <t>54381-08-7</t>
  </si>
  <si>
    <t>Phenol, 4-[(2-nitrophenyl)amino]-</t>
  </si>
  <si>
    <t>4-((2-Nitrophenyl)amino)phenol; 4-(2-nitroanilino)phenol; HC Orange 1; HC Orange No. 1</t>
  </si>
  <si>
    <t>C12H10N2O3</t>
  </si>
  <si>
    <t>C1=CC=C(C(=C1)NC2=CC=C(C=C2)O)[N+](=O)[O-]</t>
  </si>
  <si>
    <t>1N,2N,3N,4N,6N,7N,9N,10N,23N,29Y,33N,34N,35bY,36bY,41N,42N,43N,44N,45N,46N,47N</t>
  </si>
  <si>
    <t>Sprague-Dawley [Crl:CD IGS BR]</t>
  </si>
  <si>
    <t>0, 2.5, 10, or 25 mg/kg bw/day for 91 days followed by a 4 week recovery period for control and high dose groups</t>
  </si>
  <si>
    <t xml:space="preserve">All animals survived to their respective culling with the exception of two control females that died on Day 25. No abnormal clinical observations were noted for these animals prior to death. Organ weights were not recorded for these two animals. Deaths were attributed to a gavage error or aspiration as the lungs were diffusely red with signs of pulmonary hemorrhage and/or congestion. No substance-related effects on mean body weights, body weight changes, or food consumption were observed. There was a dose-related increase in the incidence of orange staining of fur and skin in animals dosed at 10 or 25 mg/kg bw/day. Urine was darker or discolored for males at all dose levels and females given 10 or 25 mg/kg bw/day. No other clear effects on clinical pathology test were recorded. There were no other statistically significant treatment-related effects in any dose group at the end of the treatment and recovery phases. The NOAEL for GTS03977 was determined to be 25 mg/kg bw/day in this study. Note: a teratogenicity study of short duration provides a LOAEL: Female Crl:CD (SD)IGS BR VAF/Plus rats were used. Route was oral: gavage. Dose levels were 0, 25, 75, or 250 mg/kg bw/day from GD 6 to 20. 
In maternal animals, no deaths occurred. From GD 14 to 21, mean body weights were significantly reduced in the 250 mg/kg/day dosage group, in comparison with the controls. Gravid uterine weights were comparable among the four dosage groups. Once corrected for the weight of the gravid uterus, significantly reduced mean body weights on GD 21 and mean body weight gain during the GD 6-21 were seen the 250 mg/kg/day group. At the lower doses, the body weights and body weight gains were unaffected. Absolute and relative food consumption values were decreased the throughout the study period in 250 mg/kg/day group compared with the controls. There was a significantly reduction over GD 15-21. At the lower doses, the absolute and relative food consumption were similar to the controls. At all dose levels, the litter averages for corpora lutea, implantations, litter sizes, live fetuses, early and late resorptions, fetal body weights, percent resorbed conceptuses, and percent live male fetuses were similar to the controls. No dams had litters of only resorbed conceptuses, and there were no dead fetuses. All placentae appeared normal. The numbers of rats with light orange and/or orange skin; orange perioral substance; and dark orange, light orange and/or orange urine were significantly increased in all dosage groups compared with the controls. A significant increase in yellow, light orange and/or orange fur occurred in rats in the 75 and 250 mg/kg/day dosage groups compared with the controls. In the 25 mg/kg/day group, there was also an increase, but not statistically significant compared with the controls. These were considered related to the color of the test substance and not adverse clinical observations. Rales occurred in rats in all treated groups. This was significantly increased in the 250 mg/kg/day group. All other clinical observations were considered unrelated to the test substance because: 1) the sign was observed in a similar number of rats in the control group; 2) the number of affected rats in each dosage group did not occur in a dosage-dependent manner; and/or 3) the sign was considered to be a common finding in this species and strain in the laboratory environment. These observations included soft or liquid feces, urine-stained abdominal fur, ungroomed coat, sparse hair, chromorhinorrhea, localized alopecia (limbs and/or neck), and missing/broken incisors. In offspring, no gross external, soft tissue or skeletal alterations (malformations or variations) were caused by doses as high as 250 mg/kg/day. There were no dosage-dependent, significant differences in the litter or fetal incidences of any gross external, soft tissue or skeletal alterations. Ossification site averages were comparable among the groups and no biologically important differences occurred. On the basis of these data, the maternal NOAEL for HC Orange n° 1 (GTS03977) is 75 mg/kg/day (the 250 mg/kg/day dosage produced clinical signs of rales and decreases in body weight, body weight gain and absolute feed consumption). The developmental NOAEL of GTS03977 is 250 mg/kg/day (no effects were observed at the highest dose tested). The reference: York R. G., Smith K., Hoberman A. M.Oral (Gavage) Developmental Toxicity Study Of GTS03977 In Rats, P&amp;G Study # 2749-54023, August 2005. </t>
  </si>
  <si>
    <t>Henwood, 2005</t>
  </si>
  <si>
    <t xml:space="preserve">Henwood S. M. 91-Day Oral Gavage Toxicity Study With GTS03977 In Rats With A 4 Week Recovery Period, P&amp;G Study #2749-53922, September 2005. Available from European Commission (2008) Scientific Committee on Consumer Products SCCP Opinion on HC Orange No. 1 at https://ec.europa.eu/health/ph_risk/committees/04_sccp/docs/sccp_o_146.pdf </t>
  </si>
  <si>
    <t>122836-35-5</t>
  </si>
  <si>
    <t>Sulfentrazone</t>
  </si>
  <si>
    <t>Authority; Boral; N-[2,4-dichloro-5-[4-(difluoromethyl)-3-methyl-5-oxo-1,2,4-triazol-1-yl]phenyl]methanesulfonamide</t>
  </si>
  <si>
    <t>C11H10Cl2F2N4O3S</t>
  </si>
  <si>
    <t>CC1=NN(C(=O)N1C(F)F)C2=C(C=C(C(=C2)NS(=O)(=O)C)Cl)Cl</t>
  </si>
  <si>
    <t xml:space="preserve">0, 200, 500, or 700 ppm equal to 0, 14, 33, or 46 mg/kg bw/day in males and 0, 16, 40, or 56 mg/kg bw/day in females. Duration: two consequitive generations. Premating period: 14 weeks. </t>
  </si>
  <si>
    <t xml:space="preserve">Parental toxicity NOAEL was 200 ppm, equal to 14 mg/kg bw/day in males and 16 mg/kg bw/day in females. The LOAEL was 500 ppm based on decreased maternal body weight/body-weight gain during gestation in both generation (P &amp; F1) and reduced premating bodyweight gain in second-generation (F1) males. The reproductive toxicity NOAEL was also 200 ppm and the LOAEL was 500 ppm, based on increased duration of gestation in females and degeneration and/or atrophy of the germinal epithelium of the testes and oligospermia and intratubular degenerated seminal material in the epididymis of F1 males. The offspring toxicity NOAEL was 200 ppm and the LOAEL was 500 ppm based on reduced prenatal viability (fetal &amp; litter), reduced litter size, increased no. of stillborn pups, reduced pup and litter postnatal survival and decreased pup body weights throughout lactation. </t>
  </si>
  <si>
    <t>Pannock, 1994</t>
  </si>
  <si>
    <t>Pannock, K.S. (1994). A two-generation reproduction study in rats with F6285 technical. MRID 43345408. HED Do. No. 011384. Available from EPA (2018) Sulfentrazone - Human Health Risk Assessment for a Section 3 Registration Request to Add New Uses on Chia and Teff; an Amended Use on Mint; and Crop Group Conversions for Tree Nut Group 14-12, Stalk and Stem Vegetable Subgroup 22A; Vegetable, Brassica, Head and Stem, Group 5-16; and Brassica, Leafy Greens, Subgroup 4-16B. at https://downloads.regulations.gov/EPA-HQ-OPP-2017-0072-0009/content.pdf and from EPA (1996). RfD/Peer review Report of Sulfentrazone at https://www3.epa.gov/pesticides/chem_search/cleared_reviews/csr_PC-129081_7-May-96_057.pdf</t>
  </si>
  <si>
    <t>90717-03-6</t>
  </si>
  <si>
    <t>Quinmerac</t>
  </si>
  <si>
    <t>7-Chloro-3-methylquinoline-8-carboxylic acid; 7-Chloro-3-methyl-8-quinolinecarboxylic acid</t>
  </si>
  <si>
    <t>C11H8ClNO2</t>
  </si>
  <si>
    <t>CC1=CC2=C(N=C1)C(C(O)=O)=C(Cl)C=C2</t>
  </si>
  <si>
    <t>Unspecified, but included 0 and 7.9 mg/kg bw/day</t>
  </si>
  <si>
    <t>Red blood cells</t>
  </si>
  <si>
    <t>EFSA: the main effect was a reduction in red blood cell parameters in dogs: the relevant NOAEL is 7.9 mg/kg bw/day. EFSA does not mention what the LOAEL is. Note: 18-month mouse study NOAEL: 31 mg/kg bw/day.</t>
  </si>
  <si>
    <t>24602-86-6</t>
  </si>
  <si>
    <t>Tridemorph</t>
  </si>
  <si>
    <t>Calixin; 2,6-dimethyl-4-tridecylmorpholine</t>
  </si>
  <si>
    <t>C19H39NO</t>
  </si>
  <si>
    <t>CCCCCCCCCCCCCN1CC(C)OC(C)C1</t>
  </si>
  <si>
    <t>0, 200, 400, or 800 ppm equal to 0, 7.8, 15.6, or 31.3 mg/kg bw/day</t>
  </si>
  <si>
    <t>Observations included clinical signs and measurements in body weight, food consumption, hematology, clinical chemistry, urinalysis, organ weights and histopathology. No effects were observed in any of the above parameters. The NOAEL is determined as 31.3 mg/kg bw/day, the highest dose tested. The LOAEL is not established.</t>
  </si>
  <si>
    <t>Leuschner et al., 1968</t>
  </si>
  <si>
    <t>Leuschner, F., Leuschner, A., Schwerdtfeger, W., et. al. (1968) Subacute Oral Toxicity of BAS 220 F to Beagles. Unpublished study prepared by BASF Wyandotte Corp. 84 p. MRID 00151325. Available from EPA (2005). Tridemorph HED Risk Assessment for Tolerance Reassessment Eligibility Decision (TRED) Document PC Code No. 121401; DP Barcode Nos. D322126
&amp; D322128 at https://www.regulations.gov/document/EPA-HQ-OPP-2005-0505-0004</t>
  </si>
  <si>
    <t>91-76-9</t>
  </si>
  <si>
    <t>6-Phenyl-1,3,5-triazine-2,4-diamine</t>
  </si>
  <si>
    <t>Benzoguanamine; 2,4-Diamino-6-phenyl-1,3,5-triazine</t>
  </si>
  <si>
    <t>C9H9N5</t>
  </si>
  <si>
    <t>NC1=NC(=NC(N)=N1)C1=CC=CC=C1</t>
  </si>
  <si>
    <t>1N,2N,3N,4N,6N,7N,9N,10Y,11N,12N,13N,15N,16N,17Y,19N,20c(ii)Y,21N,22N,47N</t>
  </si>
  <si>
    <t xml:space="preserve">0, 25, 250, or 2000 ppm, equivalent to a mean achieved dosage of 0, 1.9, 19, or 173 mg/kg bw/day, for 90 days. </t>
  </si>
  <si>
    <t>There were no deaths during the study. At the high dose, hunched posture and piloerection were observed, and a substantially lower body weight gain and lower food consumption were observed compared to the control during the treatment in either sex. Many changes such as clinical observations, hematology/blood chemistry and necropsy/histopathology were observed. In blood chemistry, in either sex, slight but statistically significant increases in plasma alanine aminotransferase and bilirubin were shown compared with controls. Regarding organ weights, in females, a statistically significant increase in liver weight was shown, relative to body weight, compared with controls. In the histopathology, centrilobular hepatocyte enlargement, an increased severity of splenic extramedullary hemopoiesis, hypertrophy and vacuolation of adrenal zona glomerulosa cells, and degeneration of pancreatic exocrine cells together with associated inflammatory cell infiltrates were shown. An increased severity and/or incidence of hemosiderin pigment accumulation was observed in both the kidneys and the spleen of either sex. At the dose of 19 mg/kg/day, in the histopathology, the sole treatment-related change was confined to males and identified as an increase in the severity of hemosiderin pigment accumulation in the spleen. Because such changes were graded up to moderate changes other substantial hematopoietic spleen changes subsided, the change was considered unlikely to be indicative of any damage to the health of the animals because no other changes were observed at this dose level. Based on the above results, the NOAEL for repeated dose toxicity by oral diet was considered to be 19 mg/kg/day. ECHA: The body weight gain was decreased in the high dose group. In the histopathological examination, centrilobular hepatocyte enlargement, an increased severity of extramedullary hemopoiesis in the spleen and hemosiderin pigment accumulation in the kidney and the spleen, hypertrophy and vacuolation of adrenal zona glomerulosa cells, and degeneration of pancreatic exocrine cells together with associated inflammatory cell infiltrates were observed in the high dose group. At the mid dose, the severity of hemosiderin pigment accumulation in the spleen was also increased moderately in males. This change in the spleen was considered not to be an adverse effect because no other changes were observed at this dose level. Therefore, the NOAEL in the study was considered to be 19 mg/kg/day.</t>
  </si>
  <si>
    <t>Safepharm Laboratories Ltd., 1993</t>
  </si>
  <si>
    <t xml:space="preserve">Safepharm Laboratories Ltd., Derby (1993): Benzoguanamine, Ninety Day Sub-Chronic Oral (Dietary) Toxicity Study in the Rat. Project No. 521/3. Available from OECD (2001) SIDS Assessment for 2,4-Diamino-6-phenyl-1,3,5-triazine at https://hpvchemicals.oecd.org/UI/handler.axd?id=86eb056f-4843-4fc9-9556-763bd71af844 Also available from ECHA at https://echa.europa.eu/da/registration-dossier/-/registered-dossier/14934/7/6/2 </t>
  </si>
  <si>
    <t>874967-67-6</t>
  </si>
  <si>
    <t>Sedaxane</t>
  </si>
  <si>
    <t>N-[2-(2-cyclopropylcyclopropyl)phenyl]-3-(difluoromethyl)-1-methylpyrazole-4-carboxamide</t>
  </si>
  <si>
    <t>C18H19F2N3O</t>
  </si>
  <si>
    <t>CN1C=C(C(O)=NC2=CC=CC=C2C2CC2C2CC2)C(=N1)C(F)F</t>
  </si>
  <si>
    <t>0, 200, 1200, or 3600 mg/kg bw/day equal to 0, 11, 67, or 218 mg/kg bw/day in males and 0, 14, 86, or 261 mg/kg bw/day in females</t>
  </si>
  <si>
    <t>A decrease in bodyweight and bodyweight gain was observed in males at 218 mg/kg bw/day and in females at 86 and 261 mg/kg bw/day. A corresponding decrease in food consumption and food efficiency was observed in both sexes at the high-dose. The only treatment-related effect observed in the Functional Observation Battery (FOB) was decreased hindlimb grip strength in males at 67 and 218 mg/kg bw/day. This finding was considered to be equivocal. Increased gamma glutamyl transferase (GGT), glucose and phosphate levels were observed in males at 218 mg/kg bw/day. Increased phosphate is considered to be treatment related at 67 mg/kg bw/day and higher in males. A dose related statistically significant increase in absolute and adjusted liver weight, (adjusted
for body weight by covariate analysis) was seen at 67/86 mg/kg bw/day and higher in M/F. In males, this was associated with increased hepatocyte hypertrophy and eosinophilic foci. At the high-dose level, minimal to moderate centrilobular hepatocyte hypertrophy and increased incidence of pigment in centrilobular or mid-zonal hepatocytes in the liver were seen at week 52 in both sexes and only in females at week 104. Increased incidences of thyroid follicular cell hypertrophy and epithelial desquamation were seen in both sexes dosed at 67 or 86 mg/kg bw/day and above. Increased epithelial tubular hyperplasia of the thymus was observed in high-dose females. Increased incidences of thyroid follicular cell adenomas and liver hepatocellular adenomas were observed at 218 mg/kg bw/day. An increased incidence of uterine adenocarcinomas was observed in females at 261 mg/kg bw/day. These tumors were considered to be treatment-related by the Canada PMRA and US EPA. The NOAEL is 11 mg/kg bw/day in males and 14 mg/kg bw/day in females. The LOAEL is 67
mg/kg bw/day in males, increased liver weight, increased incidences of hepatocyte hypertrophy and eosinophilic foci, and thyroid follicular cell hypertrophy, basophilic colloid and epithelial desquamation. The LOAEL is 86 mg/kg bw/day in females, based on decreased body weight and body weight gain, increased liver weight and the same thyroid histopathology noted above for males. There was evidence of carcinogenicity after treatment with SYN524464 at 218 mg/kg bw/day in males and 261 mg/kg bw/day in females.</t>
  </si>
  <si>
    <t>135410-20-7</t>
  </si>
  <si>
    <t>Acetamiprid</t>
  </si>
  <si>
    <t>Intruder; Mospilan; N-[(6-chloropyridin-3-yl)methyl]-N'-cyano-N-methylethanimidamide</t>
  </si>
  <si>
    <t>C10H11ClN4</t>
  </si>
  <si>
    <t>CN(CC1=CN=C(Cl)C=C1)C(\C)=N\C#N</t>
  </si>
  <si>
    <t>1N,2N,3N,4N,6e(iii)Y(3g(xvii) ignored)</t>
  </si>
  <si>
    <t>Sprague-Dawley [Crl: CD BR]</t>
  </si>
  <si>
    <t>0, 160, 400, or 1,000 ppm, equal to 0, 7.1, 17.5, or 46.4 mg/kg bw/day in males and 0, 8.8, 22.6, or 60.0 mg/kg bw/day in females</t>
  </si>
  <si>
    <t>There were no treatment-related effects on mortality; eyes; hematology, clinical chemistry or urinalysis parameters; or gross findings in either sex administered any dose of the test material. Clinical signs that were observed at significantly increased incidences in treated animals included rales in high dose males (7/48 vs 0/46 for controls) during weeks 66-78 and at all doses in males during weeks 79-91 (0/44, 8/49, 19/45, and 17/48 at 0, 160, 400, and 1000 ppm, respectively). Also in high dose male rats, the incidences of labored breathing (15/48 vs 5/46 for controls) was increased during weeks 66-78, red material around the nose during weeks 1-13 (7/60 vs 0/60 for controls) and weeks 92-104 (5/46 vs 0/37), and hunched posture (5/46 vs 0/37) during weeks 92-104. The lack of pathologic correlates indicates that the clinical signs are not biologically significant. Treatment-related effects on body weight, body weight gain, and food consumption were observed in both sexes. High-dose male rats, weight 10-13% less than controls throughout the study, gained 44%less weight during week 1, 14% less during the first year and 18% less over the entire study. High-dose group males also consumed 19% less food (g/animal/day) during week 1 and 4-9% less at different time points during the remaining weeks of the study. Food efficiency measured during the first 14 weeks was reduced for males in all dose groups during the first week of the study and showed an inconsistent pattern for the remaining 13 weeks. Mid-dose female rats weighed 4-17% less than controls throughout the study and high-dose females weighed 6-27% less. Mid- and high-dose group females, respectively, gained 27 and 42% less weight than controls during week 1, 15% and 32% less during the first year, and 16% and 23% less over the entire study. Food consumption was 6-10% and 9-19% less for mid- and high-dose group females, respectively, for most of the study. Food efficiency was reduced for mid- and high-dose group females during week 1 and showed inconsistent patterns for the remaining 13 weeks. The postmortem examination showed statistically significant changes in absolute and/or relative weights of several organs in high-dose group male and female rats, and these changes are attributed to the decreased terminal body weight. Treatment-related microscopic changes were observed in the liver, kidney, and mammary glands. Trace to mild hepatocyte hypertrophy in the liver of mid- and high-dose male rats and high-dose female rats at interim sacrifice and in the main study groups is considered an adaptive response rather than an adverse effect. Hepatocyte vacuolation also was observed in mid- and high-dose group male rats; the incidence was 10/12 and 10/11, respectively, compared with 2/12 for controls at interim sacrifice and 22/48 and 29/48, respectively, compared with 10/48 for the controls in the main study. An increased incidence of microconcretions in the kidney papilla was noted for high-dose male rats (37/49 vs 17/48 for controls) in the main study. The incidence of 24/49 for mammary hyperplasia in high-dose group females compared with 14/49 for controls appeared to be treatment related, but the toxicologic significance of this finding is uncertain. The LOAEL for acetamiprid is 400 ppm (17.5 mg/kg/day for males and 22.6 mg/kg/day for females) for male and female rats based on reduced body weight and body weight gains for females and hepatocellular vacuolation for males. The NOAEL is 160 ppm (7.1 mg/kg/day for males and 8.8 mg/kg/day for females). EPA 2017: The NOAEL was 160 ppm, equal to 7.1 mg/kg bw/day in males and 8.8 mg/kg bw/day in females. The LOAEL was 400 ppm based on decreases in mean bodyweight and body weight gain in females and hepatocellular vacuolation in males. JMPR: A 2-year study of toxicity and carcinogenicity in rats demonstrated an increased incidence of clinical signs, such as rales, hunched posture and laboured breathing, in the 400 and 1000 ppm dose groups. The body weights of the 1000 ppm males and females and the 400 ppm females (until week 100) were statistically signifi cantly lower than those of controls during the study. Trace to mild centrilobular hepatocellular hypertrophy and vacuolation were seen at 400 ppm and above. Incidences of mammary gland adenocarcinomas and hyperplasias were increased in females at 1000 ppm (equal to 60 mg/kg bw per day); however, incidence levels were within normal limits for ageing Crl:CD rats, and therefore these lesions are considered to be unlikely to be due to an endocrine or carcinogen effect of acetamiprid. Because the observation of rales at 160 ppm was not correlated to the other clinical signs, such as laboured breathing, moribundity, hunched posture and decreased activity, the NOAEL in this study was 160 ppm (equal to 7.1 mg/kg bw per day), based on hepatocyte vacuolation at 400 ppm (equal to 17.5 mg/kg bw per day). Acetamiprid was not carcinogenic in rats. EFSA: The relevant long-term NOAEL was 7.1 mg/kg bw/day based on body weight reductions in females and histopathological changes in the liver in males. ECHA: Test-article related pathologic changes included trace to mild centrilobular hepatocellular hypertrophy in males from 400 ppm and in females at 1000 ppm. Trace to moderate hepatocellular vacuolation was observed in males from 400 and trace to severe microconcretions in the renal papillae were observed in males at 1000 ppm. The liver in males and females and the kidney in males were identified as target organs. The NOAEL is set at 160 ppm, equivalent to 7.1 mg/kg bw/day and 8.8 mg/kg bw/day for males and females, respectively, based on body weight gain reductions and increased incidence of adenocarcinoma in the mammary gland in females, and histopathological changes in the liver at 400 ppm in males.</t>
  </si>
  <si>
    <t>Hatch, 1999; Cunny, 2000</t>
  </si>
  <si>
    <t xml:space="preserve">Hatch, R. (1999) Two Year Dietary Toxicity and Oncogenicity Study in Rats: NI-25: Lab Project Number: 449-015. Unpublished study prepared by MPI Research, Inc. 2105 p. (OPPTS 870.4200) MRID 44988429. and Cunny, H. (2000) Supplemental Historical Background Data for the Acetamiprid Two-Year Study in Rats--MRID 44988429. Unpublished study prepared by Aventis CropScience. 62 p. MRID 45245304. Available from EPA (2018) Registration Review: Preliminary Environmental Fate and Ecological Risk Assessment for Acetamiprid at https://downloads.regulations.gov/EPA-HQ-OPP-2012-0329-0026/content.pdf and EPA (2007) Acetamiprid: Human Health Risk Assessment for Proposed Food Uses on Stone Fruits, Cucurbit Vegetables, Tree Nuts, Berries, Strawberries, Bulb Vegetables, Legumes (Peas and Beans) and for Residential/Commercial Insecticide/Termiticide Uses. at https://www.regulations.gov/document/EPA-HQ-OPP-2007-0105-0004 and JMPR (2011) Acetamiprid at https://apps.who.int/pesticide-residues-jmpr-database/Document/74 and EFSA (2016) Peer review of the pesticide risk assessment of the active substance acetamiprid at https://www.efsa.europa.eu/en/efsajournal/pub/4610 and ECHA (2018) CLH Report for Acetamiprid at https://echa.europa.eu/documents/10162/0e50b786-1aa5-ec33-7caf-54403a450e40 </t>
  </si>
  <si>
    <t>54739-18-3</t>
  </si>
  <si>
    <t>Fluvoxamine</t>
  </si>
  <si>
    <t>Fluvoxamina; Fluvoxaminum; 2-[(E)-[5-methoxy-1-[4-(trifluoromethyl)phenyl]pentylidene]amino]oxyethanamine</t>
  </si>
  <si>
    <t>C15H21F3N2O2</t>
  </si>
  <si>
    <t>COCCCCC(=NOCCN)C1=CC=C(C=C1)C(F)(F)F</t>
  </si>
  <si>
    <t>0, 10, 25 or 62.5 mg/kg bw/day</t>
  </si>
  <si>
    <t xml:space="preserve">Clinical signs following drug treatment included moderate mydriasis at all dose levels, reduced weight gain and anorexia in the high-dose group, periodic reduction in water and food consumption and slight increase in the incidence of diarrhea in males in the mid- and high-dose groups. In addition, there was an increase in the levels of plasma alkaline phosphatase, an increase in the incidence of glomerular atrophy (also present in the control group) and occasional increases in plasma urea, creatinine, and urine volume in the high-dose animals. Kidney weight was increased in male dogs in the mid- and high-dose groups. A foam-cell reaction in the reticuloendothelial system was observed in the mid- and high-dose groups and the lipid content of these cells was predominantly phospholipid. Histopathological signs of adverse effects on the kidney were confined to the high-dose group and included distension of Bowman's capsule, shrinkage of the glomerular tuft and interstitial fibrosis. The relative weights of the liver, spleen (males) and lungs (females) were increased in animals within the high-dose group sacrificed after 53 weeks of treatment. However, these changes were not associated with any unusual histopathological changes and the weight increases were not present in animals sacrificed following withdrawal of treatment. The NOAEL was considered to be 10 mg/kg bw/day. </t>
  </si>
  <si>
    <t>Unknown, n.d. Available from Apotex Inc. (2021) Product Monograph including Patient Medication Information for Fluvoxamine (Fluvoxamine Maleate) Tablets at https://hfam.ca/wp-content/uploads/2021/12/Fluvoxamine-Product-Monograph.pdf</t>
  </si>
  <si>
    <t>94158-14-2</t>
  </si>
  <si>
    <t>Hydroxyethyl-3,4-methylenedioxyaniline HCl</t>
  </si>
  <si>
    <t>2-(Benzo[d][1,3]dioxol-5-ylamino)ethanol hydrochloride; N-(2-Hydroxyethyl)-3,4-methylenedioxyaniline hydrochloride; 2-(1,3-Benzodioxol-5-ylamino)ethanol hydrochloride; 2-(1,3-benzodioxol-5-ylamino)ethanol;hydrochloride</t>
  </si>
  <si>
    <t>C9H12ClNO3</t>
  </si>
  <si>
    <t>C1OC2=C(O1)C=C(C=C2)NCCO.Cl</t>
  </si>
  <si>
    <t>Wistar [HanBrl: WIST (SPF)]</t>
  </si>
  <si>
    <t>0, 20, 100, or 350 mg/kg bw/day daily</t>
  </si>
  <si>
    <t>One male from the high dose group died on day 85 of treatment. According to the study authors it was unlikely to be related to the test item treatment. No treatment, dose-related clinical symptoms were observed. In both males and females of the 100 and 350 mg/kg bw/day dose groups reductions in mean locomotor activity were noted. No effect on body weight gain and food consumption was noted. At ophthalmoscopic examination, no test related changes were noted. In males of the high dose group, elevated mean absolute and relative reticulocyte counts were observed after 13 weeks of treatment. This effect correlated with the splenic extramedullary hematopoiesis which was observed during histopathology and was therefore considered as a test substance related effect. In females, effects on blood chemistry (reduced red blood cell count, hematocrit, and hemoglobin level) and elevated mean absolute and relative reticulocyte  counts, accompanied by a shift in the reticulocyte maturity index towards less mature reticulocytes was observed. Some clinical biochemistry parameters were elevated in both sexes (bilirubin, cholesterol, phospholipids, sodium and potassium concentrations) indicating changes in the liver and in the kidneys. Those changes were accompanied by an increased liver and kidney weight and an increased urinary volume. In females, ovary and spleen weights were elevated and thymus weights were reduced. Histopathology revealed hepatocellular hypertrophy in both sexes, as well as renal tubular damage. In females, extramedullary hematopoiesis was observed in the spleen and corpus luteum hypertrophy in the ovaries. In the 100 mg/kg bw/day dose group, increased bilirubin levels were noted in females, elevated cholesterol (both sexes) and phospholipids were observed (females only). Increased urinary volume was noted. Absolute and relative liver weights in males were increased, and hepatocellular hypertrophy was observed (most pronounced in males). At 20 mg/kg bw/day, no adverse effects were observed. The NOAEL in this study was 20 mg/kg bw/day. ECHA: Sporadic clinical signs at the daily and weekly observation as well as at the FOB were observed. However, those effects were not considered as test-item related as they did not show any dose-dependency. One male treated with 350 mg/kg bw/day died spontaneously at treatment day 85. This death was not considered to be treatment related. All other animals survived until scheduled necropsy. No adverse effects were noted on body weight or food consumption. Regarding hematology, at 350 mg/kg bw/day, elevated mean absolute and relative reticulocyte counts were observed after 13 weeks treatment. This effect correlated with the splenic extramedullary hematopoiesis, which was observed during histopathology and was therefore considered as a test item related effect. In females, effects on blood chemistry (reduced red blood cell count, hematocrit and hemoglobin level) and elevated mean absolute and relative reticulocyte counts accompanied by a shift in the reticulocyte maturity index towards less mature reticulocytes was observed. At 350 mg/kg bw/day, some clinical biochemistry parameters were elevated in both sexes (bilirubin, cholesterol, phospholipids, sodium and potassium concentrations), indicating changes in the liver and in the kidneys. Those changes were accompanied by an increased liver and kidney weight and an increased urinary volume. At 100 mg/kg bw/day, increased bilirubin levels were noted in females (statistically significant, exceeding the historical control range). Elevated cholesterol (both sexes) and phospholipid levels were observed (females only), too. At 20 mg/kg bw/day, no adverse effects were noted. Behavior testing found that at 350 mg/kg bw/day, statistically significantly reduced mean locomotor activity was seen in males. At 100 mg/kg bw/day, locomotor activity was statistically significantly reduced in males as well. At 350 mg/kg bw/day, in females, ovary and spleen weights were elevated and thymus weights were reduced. At 100 mg/kg bw/day, absolute and relative liver weights were elevated in males. Gross pathology was unremarkable. At 350 mg/kg bw/day, the histopathological investigation revealed hepatocellular hypertrophy in both sexes, as well as renal tubular damage like cell degeneration. In females, extramedullary hematopoiesis was observed in the spleen and corpus luteum hypertrophy in the ovaries. At 100 mg/kg bw/day, hepatocellular hypertrophy was observed (effect was most pronounced in males). Based on the above described effects, a NOAEL of 20 mg/kg bw/day was deduced. NICNAS: No treatment-related mortalities or clinical symptoms were observed in the study. One male rat died on day 85 at the highest dose, but according to the study authors it was unlikely to be related to the treatment. The mean locomotor activity was reduced in males and females exposed to 100 or 350 mg/kg bw/day. Absolute and relative reticulocyte counts were elevated in males in the 350 mg/kg bw/day dose group, which correlated with the splenic extramedullary hematopoiesis (histopathology). In the 100 mg/kg bw/day dose group, increased bilirubin and phospholipid levels were observed in females and elevated cholesterol in both sexes. In addition, the kidneys were affected with increased weight and urinary volume. Absolute and relative liver weights were increased in males, and hepatocellular hypertrophy was observed in both males and females but was most pronounced in males. A no observed adverse effect level (NOAEL) of 20 mg/kg bw/day was established. Scott et al.: One male died (350 mg/kg/d) on day 85; the SCCS report, in which the study was presented, indicated that the study researchers thought the death was unlikely to be treatment-related because no clinical symptoms were reported. In the 100 and 350 mg/kg/day groups, both sexes showed reduced locomotion. Treatment-related increases in mean absolute and relative reticulocyte counts were noted in males at 350 mg/kg/day after 13 weeks, and this effect was associated with splenic extramedullary hematopoiesis found during histopathology. Reduced red blood cell count and hematocrit and hemoglobin measurements, as well as elevated mean absolute and relative reticulocyte counts, were observed in females (350 mg/kg/day). There was a decrease in thymus weights, an increase in ovary and spleen weights, extramedullary hematopoiesis in the spleen, and corpus luteum hypertrophy in the ovaries of females (350 mg/kg/day). Elevated clinical biochemistry parameters, increased liver and kidney weights, increased urine volume, hepatocellular hypertrophy, and renal tubular damage were reported in both sexes (350 mg/kg/day). At the 100 mg/kg/day dosage rate, bilirubin and phospholipid levels (clinical biochemistry parameters) were elevated in females, increases in absolute and relative liver weights and hepatocellular hypertrophy were noted in males, and increases in blood cholesterol and urinary volume occurred in both sexes. A NOAEL of 20 mg/kg/day was reported.</t>
  </si>
  <si>
    <t>Braun, 2005</t>
  </si>
  <si>
    <t xml:space="preserve">Braun, W. H.; Hydroxyethyl-3,4-methylene-dioxyaniline HCl (WR 23094): 13-week oral toxicity (gavage) study in Wistar rats; RCC; 2005. Available from Scientific Committee on Consumer Safety (SCCS) 2009. Opinion on Hydroxyethyl-3,4-methylenedioxyaniline HCl. SCCS/1269/09 at https://ec.europa.eu/health/scientific_committees/consumer_safety/docs/sccs_o_006.pdf Also available from ECHA at https://chem.echa.europa.eu/100.093.671/dossier-view/7d48374d-fa05-415e-97f7-ef6e0b28984d/fa8e3128-831b-4403-bafe-7777157719af_25cf5bd4-c4d3-4245-a7ad-db39506cba26?searchText=94158-14-2 and NICNAS (2015) Ethanol, 2-(1,3-benzodioxol-5-ylamino)-, hydrochloride: Human health tier II assessment at https://cdnservices.industrialchemicals.gov.au/statements/IMAP_1797%20-%20IMAP%20Assessment%20-%2003%20July%202015.pdf and Scott, L. N., Bergfeld, W. F., Belsito, D. V., Hill, R. A., Klaassen, C. D., Liebler, D. C., ... &amp; Heldreth, B. (2022). Safety Assessment of Hydroxyethyl-3, 4-Methylenedioxyaniline HCl as Used in Cosmetics. International journal of toxicology, 41(2_suppl), 76S-90S. </t>
  </si>
  <si>
    <t>67129-08-2</t>
  </si>
  <si>
    <t>Metazachlor</t>
  </si>
  <si>
    <t>Metazachlore; Butisan S; BAS 479H; 2-chloro-N-(2,6-dimethylphenyl)-N-(pyrazol-1-ylmethyl)acetamide</t>
  </si>
  <si>
    <t>C14H16ClN3O</t>
  </si>
  <si>
    <t>CC1=CC=CC(C)=C1N(CN1C=CC=N1)C(=O)CCl</t>
  </si>
  <si>
    <t>1N,2N,3N,4N,6N,7aY &amp; 7g(v)Y</t>
  </si>
  <si>
    <t xml:space="preserve">0, 200, 2,000 or 8,000 ppm, equal to average intakes of 0, 8.5, 87, or 361 mg/kg bw/day for males and 0, 11.6, 114, or 442 mg/kg bw/day for females. Additional groups of control (10/sex) and 8,000 ppm rats (20/sex) were sacrificed following administration for one year. </t>
  </si>
  <si>
    <t xml:space="preserve">Survival of both sexes was unaffected by treatment and was considered to be adequate for the assessment of carcinogenicity. No signs of toxicity were observed during the study period. Mean bodyweights of males at ≥ 2,000 ppm were lower than controls throughout the study as a result of significantly reduced weight gain; group mean bodyweights were significantly lower to week 52 at 2,000 ppm and throughout the study at 8,000 ppm. Bodyweights and weight gains of top dose females were slightly (but significantly) lower than controls throughout the study period. Food consumption by males at ≥ 2,000 ppm was slightly (but significantly) reduced; food consumption was also significantly reduced in females at 8,000 ppm and slightly (occasionally significantly) at 2,000 ppm. Hematology revealed effects on red blood cell parameters indicative of mild macrocytic anemia in both sexes at the top dose level; findings were more marked in males and at earlier time points. Slight (but statistically significant) effects on MCH and MCHC in both sexes at 2,000 ppm were not considered to be toxicologically significant in the absence of effects on other red blood cell parameters. A tendency to a lower proportion of neutrophils and a higher proportion of lymphocytes was seen at the top dose level; no clearly treatment-related effect was noted on the total leukocyte count. Plasma total bilirubin concentrations were higher in treated groups throughout the study; values attained statistical significance in males at ≥ 2,000 ppm and in females at ≥ 200 ppm, however values in 200 ppm females were inconsistent, were reported to be within the historical control range and did not consistently form part of a dose-response relationship. GGT activity was significantly elevated in both sexes at the top dose level. Significantly lower AST activities in both sexes at the top dose level during the early part of the study are not considered to be of toxicological significance; activities were elevated in treated groups of females at 24 months; however, values do not attain statistical significance.  Urinalysis did not reveal any treatment-related findings. Mean absolute and relative liver and kidney weights of top dose level animals were significantly greater than controls at Weeks 52 and 104; the relative weights of these organs were also elevated in other treated groups without statistical significance and/or a clear dose-response relationship. Necropsy of rats sacrificed at Week 52 did not reveal any gross or microscopic treatment-related findings. Gross necropsy of decedents and terminal sacrifice animals revealed an increased incidence of pale, cystic and ‘rough’ kidneys in top dose males; the incidences of liver foci and masses were increased in top dose females. Microscopically, the incidence of hepatocellular hypertrophy was markedly increased in both sexes at the top dose level and slightly increased in 2,000 ppm females. Increased hematopoiesis was also seen in the femoral bone marrow of top dose females. Treatment-related neoplastic findings were limited to an increased incidence of hepatocellular adenoma in top dose females; the incidence of liver carcinoma was unaffected by treatment. Chronic administration of metazachlor was found to increase the incidence of benign hepatocellular tumors in females at the top dose level. A NOAEL of 200 ppm, equal to 8.5 mg/kg bw/day in males and 11.6 mg/kg bw/day in females, was determined for the study based on reduced bodyweight gain and food consumption and consistently raised plasma bilirubin concentration at 2,000 ppm. Slightly (but significantly) elevated bilirubin concentrations at 200 ppm were not considered to be relevant as values were within the historical control ranges, were not consistently affected, and did not consistently form part of the dose-response relationship. </t>
  </si>
  <si>
    <t>Krishnappa, 2002</t>
  </si>
  <si>
    <t xml:space="preserve">Krishnappa, H. 2002. Combined chronic toxicity and carcinogenicity study with Metazachlor technical in Wistar rats. TOXI: 1328. CCR. Available from EFSA (2007) Public consultation on the active substance metazachlor- Volume 3, Annex B.6 Part 3: Toxicology and Metabolism at https://www.efsa.europa.eu/en/consultations/call/public-consultation-active-substance-metazachlor </t>
  </si>
  <si>
    <t>38668-48-3</t>
  </si>
  <si>
    <t>2-Propanol, 1,1'-[(4-methylphenyl)imino]bis-</t>
  </si>
  <si>
    <t>N,N-Bis(2-hydroxypropyl)-p-toluidine; n,n-diisopropanol-p-toluidine; 1,1'-(p-Tolylimino)dipropan-2-ol; 1-[N-(2-hydroxypropyl)-4-methylanilino]propan-2-ol</t>
  </si>
  <si>
    <t>C13H21NO2</t>
  </si>
  <si>
    <t>CC(O)CN(CC(C)O)C1=CC=C(C)C=C1</t>
  </si>
  <si>
    <t xml:space="preserve">0, 2.5, 7, or 20 mg/kg bw/day for females and 0, 7, 20, or 80/40 mg/kg bw/day for males. The highest dose for males was reduced from 80 mg/kg bw/day to 40 mg/kg bw/day from study day 60 onwards after two males were found dead and observing severe findings (like general poor conditions, smeared fur, abdominal position, and convulsions) in at least 5 of 10 male animals. </t>
  </si>
  <si>
    <t xml:space="preserve">Signs of systemic toxicity were observed in males given 80 mg/kg bw/day during the first 59 days of administration. At this lethal dose, the following clinical observations had been observed: poor general condition and abdominal position in 8 of 10 males, tonic-clonic convulsions and smeared fur in the mouth regions in 5 of 10 males, tonic convulsions and encrusted nose, respirations sounds and labored respirations, piloerection in 2 of 10 males as well as clonic convulsions, slight unsteady gait, slight tremors, red smeared fur in nose region, reddening of skin in hind limb region, and pale skin in single animals. These findings were observed as isolated or continuing findings on single or several days starting on day 12 of administration. After reducing the highest dose from 80 mg/kg bw/day to 40 mg/kg bw/day for males on study day 60, no adverse clinical findings were observed. No further clinical findings were observed in male animals given 20 or 7 mg/kg bw/day and in females up to 20 mg/kg bw/day, the highest dose tested in females, during the entire administration period. The pattern of clinical findings in males at 80 mg/kg bw/day indicated partial neurotoxicity potential of the test substance, however, neither the functional observation battery and the motor activity measurement nor the pathological assessment determined further adverse findings supporting this. No histopathological alterations of neural structures were observed. Since two male rats died at 80 mg/kg bw/day after 12 days or 56 days of repeated administration, the clinical pattern could not be excluded but it also cannot be dedicated absolutely certain to be caused by either a neurotoxic potential or mortality. Two animals given 80/40 mg/kg bw/day were found dead in this study. Male No. 36 was found dead on stud day 12 and male No. 31 on study day 56 within 2 hours after administration of the respective day. No test substance-related changes of mean body weights and mean body weight change values in both sexes were observed. Food consumption, water consumption, and food efficiency revealed no effects. No treatment-related changes among hematological parameters were observed. No treatment-related changes among clinical chemistry parameters were observed. No treatment-related changes among urinalysis parameters were observed. In the functional observation battery, deviations from "zero values" were obtained in several animals. However, as most findings were equally distributed between test-substance treated groups and controls, were without a dose-response relationship or occurred in single animals only, these observations were considered to have been incidental. In males given 80/40 mg/kg bw/day, motor activity’s single interval No. 8 was increased. In females given 20 mg/kg bw/day, single interval No. 11 was decreased. Additionally, single interval No. 11 was decreased in females given 7 mg/kg bw/day. Furthermore, single interval No. 8 was increased in male animals given 7 mg/kg bw/day. All findings occurred without a dose-depending effect and were assessed as incidental. Thus, regarding the overall motor activity as well as single intervals, no test-substance related deviations were noted for male and female animals of all test groups. When compared with the control group (=100%), kidney (114%) and liver (112%) absolute weights were significantly increased in high dose male animals. All other mean absolute weight parameters in males and all mean absolute weight parameters in females did not show significant differences when compared to the control group. When compared with the control group (=100%), the liver mean relative organ weights were significantly increased in low dose (107%) and high dose (108 %) male animals. Both mean absolute (2.446g) and relative (0.594%) kidney weights of high dose males were within historical controls (absolute: 2.075g- 2.57g, relative: 0.564 – 0.652%). The mean absolute kidney weights of the concurrent control (2.149 g) were within the historical control range, while the mean relative kidney weights (0.544%), was slightly below the historical control range. As both mean absolute and relative kidney weights of the high dose group were within historical controls while the concurrent control group showed a relative weight below the historical range, the increased mean absolute kidney weight of high dose male animals were assessed as not treatment related. Furthermore, the relative kidney weight in high dose males was not statistically significantly changed. The mean absolute liver weight of high dose males was slightly higher than historical controls (7.611 – 8.95 g). The mean relative liver weight of high dose (2.203%) and low dose (2.181%) were within historical controls (2.11 – 2.302%). The mean relative weight of the liver of the concurrent control group (2.045%) was, however, below historical controls. Additionally, no histopathologic findings were noted in treated male animals. The increased mean absolute weights of high dose males and the increased mean relative liver weights of low and high dose males were therefore assessed as incidental and not treatment related. No gross pathological findings were noted. No histopathological alterations of neural structures were observed. Histopathologically, all findings occurred either individually or were biologically equally distributed over control and treatment groups. They were considered to be incidental or spontaneous in origin and without any relation to treatment. This includes the occurrence of eosinophilic droplets in the proximal tubules in the kidneys which showed an immunohistochemical staining pattern positive for alpha2u protein in animals 6 and 7 of the control group and animal 31 and 32 of the high dose group. No further findings consistent with alpha2u nephropathy were observed. No differences in incidence between the high dose and the control were noted, the severity grading was comparable, therefore this finding was assessed as not treatment related. Necrosis/fibrosis in the heart was also assessed as incidental and not treatment related as incidences and grading were comparable between all test groups. All other findings occurred either individually or were biologically equally distributed over control and treatment groups. They were considered to be incidental or spontaneous in origin and without any relation to treatment. There were also no histological findings to explain the death of male animals No. 31 and 36, both of the highest dose group. Both showed atrophied mandibular glands and one animal small seminal vesicles/coagulating glands. This was assessed as a sign of poor body condition of these two animals prior to death. Systemic toxicity was not observed in males from study 60 onwards administrating 40 mg/kg bw/day and not in females tested up to 20 mg/kg bw/day. The LOAEL in males was 80 mg/kg bw/day. Since only adverse findings had been observed under the conditions of the present study in clinical observation during the first 59 days, the NOAEL was 40 mg/kg bw/day for males and at least 20 mg/kg bw/day for female rats. Thus, the overall NOAEL for this study is 20 mg/kg bw/day. </t>
  </si>
  <si>
    <t>6980-18-3</t>
  </si>
  <si>
    <t>Kasugamycin</t>
  </si>
  <si>
    <t>Kasumin L; Kasumin 2L; Kasu B; 2-amino-2-[(2R,3S,5S,6R)-5-amino-2-methyl-6-[(2R,3S,5S,6S)-2,3,4,5,6-pentahydroxycyclohexyl]oxyoxan-3-yl]iminoacetic acid</t>
  </si>
  <si>
    <t>C14H25N3O9</t>
  </si>
  <si>
    <t>C[C@@H]1[C@H](C[C@@H]([C@H](O1)OC2[C@@H]([C@H](C([C@@H]([C@@H]2O)O)O)O)O)N)N=C(C(=O)O)N</t>
  </si>
  <si>
    <t xml:space="preserve">0, 30, 300, or 3,000 ppm, equivalent to 0, 1.1, 11.3, or 115.9 mg/kg bw/day for males and 0, 1.4, 13.4, or 139.8 mg/kg bw/day for females, for up to 2 years. Ten rats/sex/dose were sacrificed at Weeks 26 and 52, and the remaining survivors were sacrificed at Week 104. </t>
  </si>
  <si>
    <t xml:space="preserve">No treatment-related effects were observed on mortality, clinical signs, food consumption or efficiency, water consumption, ophthalmologic examination, hematology, clinical chemistry, or urinalysis. Adverse findings were confined to the testes in the 3,000 ppm males. Non-statistically significant increased incidences of testicular softening and atrophy were observed grossly at interim sacrifice on Week 26 (20 to 30% treated vs 0% controls), at interim sacrifice on Week 52 (30% treated vs 0% controls), and when all males were combined on Week 104 (19 to 20% treated vs 11% controls). Non-statistically significant increased incidences of unilateral or bilateral testicular tubular atrophy were observed as follows: slight to moderate at Week 26 (30% treated vs 0% controls), severe at Week 52 (30% treated vs 0% controls), and slight to severe when all males were combined (n=69-70; 25% treated vs 14% controls). Severity of the tubular atrophy in all males was also dependent on the dose. Although gross and microscopic testicular atrophy is common in old rats, increased atrophy at the interim sacrifices suggests a treatment-related effect. Body weights were slightly and transiently decreased in the 3,000 ppm females, resulting in minor decreases in cumulative body weight gains during Weeks 0 to 13 and 0 to 52. Overall body weight gains (Weeks 0 to 104) were similar to controls. As the effects on body weight gains were slight and only occurred during the first year of the study, these findings were not considered adverse. Additionally at 3,000 ppm, several findings were observed in the kidney, lungs, nose, and liver that were considered to be unrelated to treatment. Relative (to body) kidney weights were increased slightly in both sexes at Week 104. Increased incidences of lipofuscin deposition of proximal tubular cells (usually bilateral) of the kidneys were observed as follows: in the males at Week 26, in both sexes at Week 52, and in both sexes when all animals were combined. There was no indication that the etiology of the lipofuscin deposition was related to treatment. Without supporting clinical chemistry, urinalysis, or gross/microscopic pathology to corroborate nephrotoxicity, the slight increases in relative kidney weight were considered to be incidental. Increased incidences of foam cell aggregation in the lungs were observed in the males at Week 52, and in both sexes when all animals were combined. No further evidence of toxicity to the lung was observed during gross or microscopic pathology; therefore, these findings were considered to be incidental. An increased incidence of slight to moderate rhinitis vs slight in controls was observed when all treated males were combined. Considering the nature of the lesion, and slight increase in frequency and severity, this minor condition was not considered adverse. Total cholesterol was slightly decreased in the 3,000 ppm females after 52, 78, and 104 weeks of treatment. However, this slight decrease may be within the range of natural variation (historical control data were not provided). When all animals were combined, acidophilic cell foci of cellular alteration in the liver was observed in the females at 300 ppm or higher; however, the effect was not clearly related to dose and was considered equivocal. Additionally in the females, increased incidences of slight hepatocellular atrophy were observed at Week 52, and when all females were combined. Without any evidence of a clear hepatotoxic effect, the hepatocellular atrophy was considered to be incidental. The LOAEL is 116 mg/kg/day in males, based on increased testicular softening and atrophy; the LOAEL in females was not observed. The NOAEL is 11.3/140 mg/kg/day in males/females. ERMA New Zealand: At 3,000 ppm, retarded growth was found in the female animals during the first year of the study. Blood clinical testing showed decreased alkaline phosphatase in both sexes, reduced total protein and globulin in males and in total cholesterol in females. The organ weight analysis revealed increased (absolute) organ weight of cecum and increased relative kidney weight in both sexes. The increased cecum weight was considered to be due to the effect of treatment with a large amount of antibiotics on intestinal flora. In addition, females exhibited a decreased absolute and relative weight of liver and an increased relative weight of salivary glands. Histopathology revealed increased brown deposition in the proximal tubular cells, identified as lipofuscin, in the kidney and foam cell aggregation in the lung in males and females. The authors noted that this lesion may be associated with disorders of lipid metabolism and treatment with some chemicals causing hypocholestrinemia, and that serum cholesterol levels were decreased in females treated with 3,000 ppm at weeks 52, 78 and 104. Increased incidences of rhinitis in males and hepatocellular atrophy in females were observed. In 300 and 30 ppm, there were no toxicological findings attributed to the test substance. There was no evidence of any carcinogenicity for the substance in this study. The NOAEL was 300 ppm, equivalent to 11.3 mg/kg bw/day and 13.4 mg/kg bw/day. The LOAEL was 3,000 ppm, equivalent to 116 and 140 mg/kg bw/day in male and females, respectively, based on organ weight and associated histopathological changes in the cecum and proximal tubules of the kidney. Testicular softening and atrophy were also observed. USDA: No evidence of carcinogenicity was seen in rats at a NOAEL of 11.3 mg/kg/day for males and 140 mg/kg/day for females. Increased testicular softening and atrophy of testicular tubules was seen in males at those given 116 mg/kg/day.  </t>
  </si>
  <si>
    <t>Kitazawa, 1987</t>
  </si>
  <si>
    <t>Kitazawa, T. (1987) Kasugamycin: 24-Month Oral Chronic Toxicity and Oncogenicity Study in Rats: Lab Project Number: TMN-0120: ID-09-1987. Unpublished study prepared by The Institute of Environmental Toxicology. 880 p. MRID 45910024. Available from EPA (2005) Pesticide Fact Sheet for Kasugamycin at https://www3.epa.gov/pesticides/chem_search/reg_actions/registration/fs_PC-230001_01-Sep-05.pdf (reference only) and EPA (2005) Kasugamycin. Human Health Risk Assessment for Proposed Food Uses of the Fungicide Kasugamycin on Imported Fruiting Vegetables (Group 8) at https://www.regulations.gov/document/EPA-HQ-OPP-2005-0017-0004 Also available from ERMA New Zealand (2013) Application for approval to import and manufacture Kasumin for release (APP201581) at https://www.epa.govt.nz/assets/FileAPI/hsno-ar/APP201581/e1eebdf27e/APP201581-APP201581-Evaluation-and-review-report.pdf and USDA (2021) Technical Evaluation Report for Kasugamycin at https://www.ams.usda.gov/sites/default/files/media/Kasugamycin_TR.pdf</t>
  </si>
  <si>
    <t>31717-87-0</t>
  </si>
  <si>
    <t>Dodemorph acetate</t>
  </si>
  <si>
    <t>Acetic acid;4-cyclododecyl-2,6-dimethylmorpholine; Mehltaumittel; Milban</t>
  </si>
  <si>
    <t>C20H39NO3</t>
  </si>
  <si>
    <t>CC1CN(CC(O1)C)C2CCCCCCCCCCC2.CC(=O)O</t>
  </si>
  <si>
    <t>Acetic acid: 1aY (Class I), heterocycle: 1N,2N,3N,4N,6N,7N,9N,10Y,11N,12N,13N,15N,16N,17N,18bY,28N,47N(Class IV)</t>
  </si>
  <si>
    <t>0, 10, 25, or 62.5 mg/kg bw/day</t>
  </si>
  <si>
    <t>Health Canada: The LOAEL was considered to be 10 mg/kg bw/day. At this dose level, there were increased instances of vomiting from week 17 onwards as well as a 33% decrease in body weight gain in males. At ≥25 mg/kg bw/day, abnormal feces and increased rates of salivation were noted. Clinical chemistry revealed increased ALT levels in males and increased ALK level sin females.  Similarly, body weight gain was decreased and the absolute and relative weights of the liver were decreased. In the liver, histopathology revealed bile duct hyperplasia, increased lipofuscin, and peribiliary fibrosis. In the stomach, vacuolar degeneration and stomach erosion (superficial, pyloric region) with inflammation were recorded lesions. At the top dose level, one animal was terminated in moribund state. ALK, GGT, and ALT values were increased in both sexes. Pigmentation, increased incidences of macrophages, and a granulated/nodular surface with peribiliary and perilobular fibrosis were noted in the liver. Other lesions included vacuolar degeneration, stomach erosion (superficial, pyloric region) with inflammation, and epididymal vacuolation. There were no effects on ophthalmology, electrocardiogram, hematology or urinalysis at any dose level. ECHA: One female of the high dose group was killed on day 43 for ethical reasons. Necropsy demonstrated a poor general condition and pale liver. In this animal blood levels of liver enzymes were increased, consistent with the degenerative changes in the liver observed microscopically (capsular fibrosis, bile duct hyperplasia, peribiliary fibrosis of portal tracts, small foci of hepatocellular necrosis in subcapsular areas, sinusoidal dilatation of liver parenchyma and vacuolar degeneration mainly in centrilobular hepatocytes, iron pigment in macrophages entrapped in the capsular fibrosis). In the other animals, dose dependent increases in the incidence and severity of vomiting, salivation and effects on fecal excretion were observed at the mid and high dose groups. Vomiting was already observed in the first week of treatment. Due to the vomiting test substance may be lost. The vomiting and salivation observed in the low dose animals only occurred sporadically and was not considered to be toxicologically significant. In the high-dose males body weight, body weight gain and food consumption were decreased as compared to controls. Occasional hematological changes were considered incidental. At 13, 26 and 52 weeks, clinical chemistry showed dose-dependently increased levels of enzymes indicative of liver damage at 62.5 mg/kg bw/day; the increase at 25 mg/kg bw/d was only slight and not consistent over time. Absolute and relative liver weights tended to be increased at all dose levels, although there was no clear dose-response relationship. At the mid and high doses microscopical examination demonstrated bile duct hyperplasia, associated with marked peribiliary fibrosis. At these doses macroscopical and microscopical examination revealed gastric lesions in some animals. The NOAEL is 10 mg/kg bw/day (equivalent to dodemorph: 8 mg/kg bw/day). EFSA: The lowest oral NOAEL in dogs (8.2 mg/kg bw/day as dodemorph or 10 mg/kg bw/day as dodemorph acetate) was obtained in the 1-year study and was based on vomiting, increased salivation, changes in fecal excretion, gastric erosion and changes in the liver (bile duct hyperplasia, peribiliary fibrosis).</t>
  </si>
  <si>
    <t>F. Gorgone Laboratory, 2003</t>
  </si>
  <si>
    <t xml:space="preserve">One Year Oral (Capsule) Chronic Toxicity of BAS 238 F (Dodemorph-Acetate) in Beagle Dogs. F. Gorgone Laboratory Study. No. 608. June 12, 2003. DACO 4.3.2. Unpublished. PMRA 1210578. Available from Health Canada (2009) Proposed Re-evaluation Decision Dodemorph-Acetate at https://publications.gc.ca/collections/collection_2010/arla-pmra/H113-27-2009-10-eng.pdf Also available from ECHA (2013) Committee for Risk Assessment RAC Annex 1 Background document to the Opinion proposing harmonized classification and labelling at Community level of dodemorph EC number: 216-474-9, CAS number: 1593-77-7 at https://echa.europa.eu/documents/10162/3e206f75-03c8-f8e3-1d5e-c716683a1be0 and EFSA (2008) Conclusion regarding the peer review of the pesticide risk assessment of the active substance dodemorph at https://www.efsa.europa.eu/en/efsajournal/pub/rn-170 </t>
  </si>
  <si>
    <t>110488-70-5</t>
  </si>
  <si>
    <t>Dimethomorph</t>
  </si>
  <si>
    <t>(E)-Dimethomorph; Dimethomorph E; (E)-3-(4-chlorophenyl)-3-(3,4-dimethoxyphenyl)-1-morpholin-4-ylprop-2-en-1-one</t>
  </si>
  <si>
    <t>C21H22ClNO4</t>
  </si>
  <si>
    <t>COC1=C(OC)C=C(C=C1)C(=CC(=O)N1CCOCC1)C1=CC=C(Cl)C=C1</t>
  </si>
  <si>
    <t>1N,2N,3N,4N,6N,7aY&amp;8N,11N,12N,13N,15N,16N,17N,18bY,28N,47N</t>
  </si>
  <si>
    <t>0, 200, 750, or 2000 ppm, equal to 0, 8.8, 33.9, or 94.6 mg/kg bw/day in males and 0, 11.3, 46.3, or 132.6 mg/kg bw/day in females</t>
  </si>
  <si>
    <t xml:space="preserve">Carcinogenicity study. The NOAEL was considered to be 11.3 mg bw/day in females and 33.9 mg/kg bw/day in males. The LOAEL was 94.6 mg/kg bw/day in males and 46.3 mg/kg bw/day in females based on decreased body weight, gross and microscopic lesions in blood vessels, and liver lesions in males and decreased body weight, gross and microscopic lesions blood vessels, bone marrow hypercellularity, and liver lesions in females. </t>
  </si>
  <si>
    <t>Inveresk Research International, Ltd., 1988</t>
  </si>
  <si>
    <t>Inveresk Research International, Ltd., 1988. Report #5806. EPA reference: MRID 42233916 (1991). Available from EPA (2013). Dimethomorph: Human Health Assessment Scoping Document in Support of Registration Review at https://www.regulations.gov/document/EPA-HQ-OPP-2013-0045-0002 and from EPA ChemView at https://chemview.epa.gov/chemview/proxy?filename=8e%2F88920010771_110488705_819766130441C41585256930004CDDF1.pdf</t>
  </si>
  <si>
    <t>161050-58-4</t>
  </si>
  <si>
    <t>Methoxyfenozide</t>
  </si>
  <si>
    <t>N'-(tert-Butyl )-N'-(3,5-dimethylbenzoyl)-3-methoxy-2-methylbenzohydrazide; N'-tert-Butyl-N'-(3,5-dimethylbenzoyl)-3-methoxy-2-methylbenzohydrazide; Intrepid</t>
  </si>
  <si>
    <t>C22H28N2O3</t>
  </si>
  <si>
    <t>COC1=CC=CC(C(=O)NN(C(=O)C2=CC(C)=CC(C)=C2)C(C)(C)C)=C1C</t>
  </si>
  <si>
    <t>Sprague-[Dawley Crl:CD BR]</t>
  </si>
  <si>
    <t>0, 200, 8,000, or 20,000 ppm, equal to 0, 10.2, 411, or 1045 mg/kg bw/day in males and 0, 11.9, 491, or 1248 mg/kg bw/day in females</t>
  </si>
  <si>
    <t xml:space="preserve">Survival was poor in all groups, but overall, this was considered not to have a significant impact on the interpretation of the results. There was an indication that time to 50% mortality was reduced at 20,000 mg/kg. Less than 50% survival at 2 years is a recognized problem with the strain of rat used in this study (Charles River Sprague-Dawley rats, Crl:CD BR). No substance-related clinical signs of toxicity were noted at any concentration. Body weight was decreased in females at 20,000 mg/kg from week 45 onwards, which was statistically significant from week 73. Cumulative body weight gain in males at the highest dose was reduced by 2.5% at week 53 and by 6% at termination and was not considered to be an adverse effect. There were no effects on food consumption. Statistically significant, minimal to slight hematological changes were observed at 8000 mg/kg and 20,000 mg/kg in both sexes. At 8000 mg/kg, erythrocyte count was decreased in both sexes, and hemoglobin concentration and erythrocyte volume fraction were decreased in males at week 14. At 20,000 mg/kg, erythrocyte counts, hemoglobin, and erythrocyte volume fraction were decreased during the first year of treatment. A slight increase in platelets and a minimal increase in methemoglobin formation was seen at 20,000 mg/kg during the second year of treatment. The only clinical chemistry finding of note was an increase in plasma g-glutamyl transferase at ≥8000 mg/kg, consistent with the observed hepatotoxicity. Statistically significant decreases in bilirubin and alkaline phosphatase were seen at ≥8000 mg/kg but were not considered to be of toxicological importance. There were no consistent effects on any urine analysis parameters. Ophthalmoscopic examination at termination of treatment indicated there were no ocular lesions associated with treatment. Increases in relative and absolute liver weights were seen at ≥8000 mg/kg in both sexes, with an increase in female adrenal weights at 20,000 mg/kg. No treatment related gross changes were seen. Primary target organs were kidney (glomerular nephropathy), liver (hepatocellular hypertrophy) and thyroid (follicular hyperplasia). Effects were seen consistently at ≥8000 mg/kg. An increase in the severity of glomerular nephropathy at 200 mg/kg did not fit the dose–response relationship and was considered to be incidental. There were also several substance-related pathological changes in females at the highest dose, which the study investigators considered were secondary to uraemia that occurred as a result of severe chronic progressive glomerulonephropathy. These included increases in mineralization of the heart, aorta, and structures in the kidney; fibrous osteodystrophy of the bone. Acute to subacute inflammation and erosion/ulceration of the forestomach and mineralization and associated giant cell inflammation of the glandular stomach were also increased at 8000 mg/kg. There was a slightly increased incidence of hepatocellular adenoma in females at the highest dose, increased incidence of thyroid C-cell adenoma in males at 8000 mg/kg, and statistically significant increased incidences of mammary gland adenoma in females at 200 and 8000 mg/kg bw. However, these tumors were within the incidence of historical controls reported for this strain. Within the limitations of the study (reduced survival, generic historic control data), it is considered that there was no clear oncogenic response at doses of up to 20,000 mg/kg (equal to 1045 mg/kg bw per day). The overall NOAEL was 200 mg/kg (equal to 10 mg/kg bw per day) on the basis of reductions in erythrocyte parameters, increased incidence of histopathological changes in the liver (periportal hepatocyte hypertrophy) and thyroid (follicular hypertrophy and altered colloid) at 8000 mg/kg (equal to 411 mg /kg bw per day). APVMA: Rats were fed methoxyfenozide for 89−99 weeks. The survival of males at 20,000 ppm was reduced, due to increased severity of chronic progressive glomerulonephropathy. There were no treatment−related clinical signs. Mean cumulative body weight gain was reduced in females at 20,000 ppm from week 49, but there were no treatment−related changes in food consumption. Erythrocyte count, hemoglobin and hematocrit levels were significantly reduced in rats at 8000 and/or 20,000 ppm and methemoglobin and platelet count were increased at 20,000 ppm. Gamma glutamyl transferase was increased and bilirubin decreased for the majority of the study at 8000 and/or 20,000 ppm.  Liver weights were increased at 8000 ppm and above. An increased incidence in hyperplasia of the renal pelvic epithelium occurred at 20,000 ppm. Chronic progressive glomerulonephropathy for all study animals was increased in rats at 20,000 ppm and females at 8000 ppm. Incidences of peri−portal hepatocellular hypertrophy, thyroid follicular hypertrophy and altered colloid in the thyroid were increased at 8000 ppm and above. There were no treatment−related effects on the incidence of adenomas or carcinomas. The NOEL is 200 ppm (equal to 10 mg/kg bw/day in males and 12 mg/kg bw/day in females). EPA: The NOAEL is considered to be 200 ppm, equal to 10.2 mg/kg bw/day in males and 11.9 mg/kg bw/day in females. The LOAEL was 8,000 ppm, equal to 411 mg/kg bw/day in males and 491 mg/kg bw/day in females, based on hematological changes (decreased RBC parameters), periportal liver hypertrophy, thyroid hypertrophy and altered colloid; possibly increased adrenal weight. At 20,000 ppm, effects included decreased survival in males, decreased body weight in females, increased absolute and relative liver weight, chronic progressive glomerulonephropathy, and tissue mineralization. EFSA: In long-term toxicity and carcinogenicity studies with rats, the target organs of toxicity were the liver, thyroid and the haemopoietic system. The rat was the most sensitive species and the relevant long-term NOAEL is 10.2 mg/kg bw per day. </t>
  </si>
  <si>
    <t>Anderson and Gillette, 1998</t>
  </si>
  <si>
    <t>Anderson, D.M. &amp; Gillette, D.M. (1998) RH-2485 technical: 24-month dietary chronic/oncogenicity study in rats. Unpublished report No: 94R-226, 91173 from Rohm and Haas Co. Submitted to WHO by Dow Agrosciences, Indianapolis, USA. Available from JMPR (2003) Tox Monograph for Methoxyfenozide at https://apps.who.int/pesticide-residues-jmpr-database/Document/175 Also available from APVMA (2002) Public Release on Evaluation of the new active Methoxyfenozide in the product Prodigy 240 SC Insecticides at https://apvma.gov.au/sites/default/files/publication/13851-prs-methoxyfenozide.pdf and EPA (2015) Methoxyfenozide. Human Health Draft Risk Assessment for Registration Review and New Use Risk Assessment to Support the Registration of Proposed Use on Chives, and Crop Group Expansions for Stone Fruit and Tree Nuts at https://www.regulations.gov/document/EPA-HQ-OPP-2014-0591-0008 and EFSA (2017) Peer review of the pesticide risk assessment of the active substance methoxyfenozide at https://www.efsa.europa.eu/en/efsajournal/pub/4978</t>
  </si>
  <si>
    <t>72490-01-8</t>
  </si>
  <si>
    <t>Fenoxycarb</t>
  </si>
  <si>
    <t>Insegar; Varikill; Logic; ethyl N-[2-(4-phenoxyphenoxy)ethyl]carbamate</t>
  </si>
  <si>
    <t>C17H19NO4</t>
  </si>
  <si>
    <t>CCOC(=O)NCCOC1=CC=C(OC2=CC=CC=C2)C=C1</t>
  </si>
  <si>
    <t>Sprague-Dawley [Crl:CD(SD) Br]</t>
  </si>
  <si>
    <t xml:space="preserve">0, 200, 600, or 1,800 ppm, equal to intakes of 0, 8.1, 24.7, or 74.4 mg/kg bw/day for males and 0, 10.9, 33.1, or 100.4 mg/kg bw/day for females, for 104 weeks. In addition, 10/sex/group were sacrificed at 52 weeks. </t>
  </si>
  <si>
    <t>There was no evidence of carcinogenic potential. Regarding non-neoplastic lesions, in males, there was a treatment related effect in the liver at 600 and 1,800 ppm including centrilobular hypertrophy, focal necrosis, focal fibrosis, focal cystic degeneration, basophilic foci and pigmented macrophages. Although there appears to be a slight increase in focal cystic degeneration at 200 ppm as well, this is the only effect observed at this dose. It is unlikely that this marginal effect is biologically relevant at 200 ppm. There were also treatment related increases in SGOT, SGP, and alkaline phosphatase in males at 1,800 ppm. The study did not include evaluation of these parameters in the 200 and 600 ppm groups. The only histologic treatment related effect noted in the study report in females is hypertrophy (0/50, 0/50, 0/50, 10/49). Increased liver weight was noted as treatment related. This increase was only moderate, with the most severe increase only 32% over controls in the high dose females. There was an increase at both one year and two years at 1,800 ppm and possible at 600 ppm. The increase in SGOT, SGPT, and alkaline phosphatase in the 1,800 ppm group was not statistically significant at terminal sacrifice. These increases were similar to earlier time points at 1,800 ppm where several values did reach statistical significance. This indicates that the females, while less sensitive than males to liver toxicity, do have some evidence of toxicity. The systemic LEL was 600 ppm; the NOEL was 200 ppm. EFSA: In the long-term study with rats, the relevant NOAEL is 8.1 mg/kg bw/day based on liver findings (increased weight, hypertrophy and focal necrosis and fibrosis). ECHA: Mean intakes were slightly different (0, 200, 600, or 1,800 ppm, equal to 0, 24.7, 75.1, or 217.2 mg/kg bw/day). Results showed that at the low dose level, the survival, clinical condition, incidence of palpable masses, body weight development, food consumption and plasma enzyme activities were similar to the controls. In addition, at both the interim and terminal kills, all organ weights were similar to the corresponding control weights. No treatment-related findings were found in the liver at either of the scheduled kills. There was no evidence of any effect on the incidence of any tumor type and the tumors found were considered to represent the normal background pathology of the laboratory rat. At the intermediate dose level, the survival, clinical condition, incidence of palpable masses, body weight development and food consumption were similar to the control. At the week 102 examination, GOT, GPT and the alkaline phosphatase activities were higher than the control. The GOT and GPT increases were statistically significant in the males. At the interim kill, the mean relative liver weight for males and adjusted liver weight to necropsy body weight for females were increased when compared to the controls by 16% and 10% respectively. At the terminal kill, the adjusted liver weight to necropsy body weight was increased when compared to the control for males and females by 11% and 13% respectively. At the interim kill, a low incidence of treatment-related liver lesions was seen in 2 out of 10 males characterized by minimal centrilobular hypertrophy of the liver associated with moderate focal necrosis and foci of pigmented histocytes. The livers of the remaining 8 males and all 10 females were comparable with the controls. At the terminal kill, 6 out of 34 males showed centrilobular hypertrophy of the liver and an increased incidence (15 out of 34) of focal necrosis of the liver compared with the control. The incidence of all other lesions in the males and all lesions in the females were comparable with the controls. There was no effect of treatment on tumor incidence. At the high dose level, there was no treatment-related effect on survival, clinical condition or incidence of palpable tissue masses. In week 1, a slight reduction in the male mean body weight gain was recorded. Subsequently, on frequent weigh days, the weight gain was slightly lower than the controls. At the end of the 104 week treatment period, the mean body weight was of the control weight. The slight reduction in weight gain was 97% and also accompanied by a minimal decrease in food consumption. The female body weight was comparable to the control over the first 40 weeks of the study. From week 40 to 95, the weight gain was 9% lower than the control. However, at the end of the study, the mean weight was 97% of the control weight. Fluctuations in body weight can occur during long term studies and no toxicological significance is attached to the finding. No treatment-related changes ware seen in ophthalmoscopy or in any of the hematology or urinary parameters measured. At the week 78 and 102 laboratory examinations, the mean GOT and GPT activities for the males were increased when compared to the control means. The increases were statistically significant. The mean alkaline phosphatase activity was increased at the week 25, 51, 78 and 102 examinations when compared with the control. The increase was statistically significant in the males in weeks 25, 51, 78, and week 102. In females, these differences were statistically significant in week 25, 51, and week 102. The increases, however, were at the upper limit of the range normally seen in untreated rats. No other changes in clinical chemistry were observed. At the interim kill, the mean relative liver weight for the males was 13% higher than the controls and the liver weight adjusted to overall necropsy body weight for females was 26% higher. The liver weight for females was statistically significant. At the terminal kill, the liver weight adjusted to overall necropsy body weight for the males was 6% higher than the controls and the female weight was 28% higher and was only statistically significant in the females. Histologically, at the interim kill, 5 out of 10 males and 2 out of 10 females showed minimal to slight centrilobular hypertrophy of the liver, usually associated with moderate focal necrosis and foci of pigmented histiocytes in the males. Minimal to slight focal fibrosis was also seen in the livers of 3 males. At the terminal kill, the males showed a moderate incidence of centrilobular hypertrophy of the liver (16 out of 37 animals) and an increased incidence of focal necrosis (14 out of 37) and focal fibrosis (9 out of 37) of the liver compared with the controls. Eight out of 32 females showed centrilobular hypertrophy only. The incidence of all other lesions was considered to be comparable to the control. There was no effect of treatment on tumor incidence. The incidence of pituitary carcinoma in males has been changed compared to the original study report, based on a re-examination. This re-read established that several of the pituitary tumors previously diagnosed as carcinoma should more accurately be diagnosed as adenoma. The results of this re-read show that there is no effect of treatment on pituitary adenoma or carcinoma incidence in males. In conclusion, after 104 weeks of treatment, no toxicologically significant changes were seen at 200 ppm and this was considered to be a no effect level. In addition, treatment for 104 weeks at a dose of 1800 ppm had no effect on the incidence of morphology of tumors. The NOAEL for systemic toxicity was set at 200 ppm (dietary equivalent to 24.7 mg/kg bw/day) since no toxicological changes were seen at this dose level. The NOAEL for carcinogenicity was set at 1800 ppm (dietary equivalent to 217.2 mg/kg bw/day) because there was no incidence of morphology of tumors.</t>
  </si>
  <si>
    <t xml:space="preserve">Goodyer, 1986; Goodyer, 1992; Hardisty, 1991; Stevens, n.d.; Skripsky and Stevens, 1992 </t>
  </si>
  <si>
    <t>15165-67-0</t>
  </si>
  <si>
    <t>Dichlorprop-P</t>
  </si>
  <si>
    <t>(R)-2-(2,4-Dichlorophenoxy)propanoic acid; (R)-Dichlorprop; (+)-Dichlorprop; (2R)-2-(2,4-dichlorophenoxy)propanoic acid</t>
  </si>
  <si>
    <t>C9H8Cl2O3</t>
  </si>
  <si>
    <t>C[C@@H](OC1=C(Cl)C=C(Cl)C=C1)C(O)=O</t>
  </si>
  <si>
    <t xml:space="preserve">B6C3F1/CrlBR </t>
  </si>
  <si>
    <t xml:space="preserve">0, 40, or 400 ppm equal to 0, 6, or 59 mg/kg bw/day in males and 0, 8, or 78 mg/kg bw/day in females. Additional mice were concurrently treated at doses of 2000 (males only) or 3500 ppm (females only) equal to 360/1324 mg/kg bw/day in males/females). Additionally, in a supplementary study completed 2 years later, 50 female mice were treated at doses of 0 or 800 ppm equal to 0 or 143 mg/kg bw/day. Note: Purity: 94.5 % in the main study and 95.6 % in the supplementary study. Purity adjusted dose levels in males are 0, 6, or 56 mg/kg bw/day. </t>
  </si>
  <si>
    <t xml:space="preserve">High dose group (2000 ppm males and 3500 ppm females) was terminated on day 259. By Day 259, 29/50 females had died, but no male had died. Palpable masses in the abdomen and hypothermia were frequently observed in the 3500 ppm females. Body weight gains at Day 259 relative to the controls were decreased by 41% in the 2000 ppm males and by 65% in the 3500 ppm females. It was stated that “fatalities were expected also in males within a short time period.” The Sponsor decided to terminate the 3500-ppm group prior to the scheduled sacrifice, and this group was not considered further. No treatment-related effects were observed on mortality, clinical signs, hematology, or gross pathology in the ≤800 ppm animals. At 400 ppm, systemic toxicity was observed in males. Body weights were generally decreased by 4-10% during the treatment period beginning at Day 42. Cumulative body weight gains were decreased throughout the study by 10-35% and overall body weight gain (Days 0-546) was decreased by 25%. Food consumption was decreased 6-24% throughout the study. The average food consumption value was decreased by 14%. The average food efficiency was also decreased in the males (0.6% treated vs. 0.9% controls). Nephrotoxicity was observed in the 400 ppm males and the 400 and 800 ppm females. Absolute and relative (to body or brain) kidney weights were increased by 17-40% in the 400 and 800 ppm females. Increased incidence and severity of chronic nephropathy were observed in the females (minimal to moderate in 39-47/50 treated vs. minimal to slight in 7-8/50 controls). Increased incidence and minimal to slight calcification in the 400 and 800 ppm females (40-47 treated vs. 1-3 controls) were noted. Increases in incidence and minimal to moderate pigment in renal tubuli were also observed in the males (45 treated vs. 2 controls). There was an increase in severity of chronic nephropathy in the 400 ppm males; however, it was unclear if this effect was related to treatment. The incidence of slight to moderate chronic nephropathy in males was as follows: 0 (14), 40 (1), and 400 ppm (24). In the 800 ppm females, body weights were generally decreased by 4-12% during the treatment period, beginning at Day 119. Cumulative body weight gains were decreased by 13-21% and overall body weight gain (Days 0-546) was decreased by 17%. The LOAEL is 400 ppm (equivalent to 59/78 mg/kg/day in males/females) based on decreased body weights, body weight gains, food consumption, and food efficiency in males, increased pigment in renal tubuli in males, increased renal calcification in both sexes, and increased kidney weight and chronic nephropathy in females. The NOAEL is 40 ppm (equivalent to 6/8 mg/kg/day in males/females).  </t>
  </si>
  <si>
    <t>Mellert et al., 1996, 1998</t>
  </si>
  <si>
    <t>16118-49-3</t>
  </si>
  <si>
    <t>Carbetamide</t>
  </si>
  <si>
    <t>Carbetamex; Carbethamide; [(2R)-1-(ethylamino)-1-oxopropan-2-yl] N-phenylcarbamate</t>
  </si>
  <si>
    <t>C12H16N2O3</t>
  </si>
  <si>
    <t>CCNC(=O)C(C)OC(=O)NC1=CC=CC=C1</t>
  </si>
  <si>
    <t xml:space="preserve">Target concentrations were 0, 160, 1200, or 9000 ppm. Mean achieved concentrations were 0, 154, 1160, or 8932 ppm, equal to 0, 6, 50, or 400 mg/kg bw/day in males and 0, 8, 60, or 500 mg/kg bw/day in females. </t>
  </si>
  <si>
    <t xml:space="preserve">Mortality was similar in non-treated, and carbetamide treated groups, whatever the treatment period. Major death causes were various tumors (mainly pituitary tumors and leukemia) and nephropathy, as usually found in this strain of rats. The only treatment related clinical sign was a significantly higher incidence of a slight and transient staining of the urogenital region of the coat of both sexes at the concentration of 9000 ppm, compared to controls. It was noted from weeks 26 to 86 in most of the cases, with only few cases of staining observed after week 86. No treatment related palpable swellings were observed, as the incidence of masses was not dose-correlated. Body weight gain was significantly lower in male and female rats given 9000 ppm, during all the study. Food intake values in rats receiving carbetamide at all concentrations were similar or minimally lower (-7% in females given 9000 ppm) to those of controls. Water intake was unaffected by treatment. Anterior subcapsular lenticular opacities were observed at ophthalmoscopic examinations with higher incidences in rats given 9000 ppm of carbetamide, compared to controls on weeks 51, 76 and 77. On week 102, no difference was observed anymore between groups. Lower PCV (up to -10%) and Hb (up to -9%) were observed at hematological examinations of rats given 9000 ppm on weeks 26, 52 and 77 compared to controls. In females these effects were associated with significantly lower RBC (up to -7%). Higher platelets count (up to +43%) were observed on all occasions in both sexes treated with 9000 ppm. Plasma urea concentrations were higher in rats treated with 9000 ppm (up to +96% in males on weeks 26, 52, 77 and 102; up to +62% in females on weeks 26 and 52) and in some rats treated with 1200 ppm (males on weeks 26 and 102 and females on weeks 52 and 77). Higher plasma phosphorus concentrations were observed in males given 9000 ppm (weeks 77 and 102: up to +31%) or 1200 ppm (week 102: +27%). Plasma butyrylCh-esterase and Ach-esterase activities were lower in females on all sampling occasions (up to -29% and -23% respectively), and in males (62% and -52% respectively) on week 102, with a concentration of 9000 ppm each. Higher erythrocyte ACh-esterase activities were noted at the concentration of 9000 ppm on each sampling occasion in both sexes (males up to +39%, females up to +32%), and at 1200 ppm on weeks 26 (males) and 102 (females). Brain ACh-esterase activities were marginally higher in females given 9000 ppm (+8%). Statistically significant changes were observed at urinalysis at some isolated sampling times, but their amplitude was minimal, and/or they were only observed in one sex. They were therefore considered not to be biologically relevant. Absolute and/or relative liver weights were compared to controls. Relative liver weights were higher in the 9000 ppm group (+33% in males, +6% in females). Relative kidney weights were higher in males in the 9000 ppm group (+37%). Absolute and relative testes weights were considerably lower in rats given 9000 ppm (-50% and -36% respectively). Other changes were of limited amplitude, and not dose-related, and therefore considered as not treatment related. The incidence of the following macroscopic lesions was significantly higher in rats given 9000 ppm compared to controls: granular kidneys, smaller and flaccid testes, smaller prostate, and stomach wall lesions. At microscopic examination, carbetamide given at the concentration of 9000 ppm was associated with liver lesions (mainly periacinar hepatocytic hypertrophy or fatty vacuolation) and thyroid follicular epithelial hypertrophy in both sexes, and with stomach wall lesions in males. Other thyroid follicle lesions and mesenteric lymph node lesions were observed at 9000 ppm and lower concentrations. Senile nephropathy was more severe in males treated at 9000 ppm compared to controls. The opposite was observed for females. Various neoplastic lesions were observed, most of which were of the types and incidences commonly seen in F-344 rats of this age at the test laboratory; however, a concern has been expressed as to the malignant astrocytomas observed in the study. The incidence of malignant astrocytoma observed in female rats at the high dose is above the historical control range incidence of astrocytoma in female F344 rats from the Charles River laboratories and the NTP database reports (3.3% vs. 2% or 2.9%). Because this lesion is very rare and do not occur in control animals, a substance-related effect cannot be totally excluded. The NOAEL was considered to be 160 ppm, equal to 6 mg/kg bw/day in males and 8 mg/kg bw/day in females. The LOAEL is 1200 ppm. EFSA: The relevant NOAEL for chronic toxicity was 6 mg/kg bw/day based on the 2 year rat study. </t>
  </si>
  <si>
    <t>Amyes et al., 1988</t>
  </si>
  <si>
    <t>Amyes SJ, Marris CJ, Brown PM, Lee P, Virgo DM, Fowler JSL (1988): carbetamide: combined oncogenicity and toxicity study in rats. Life Science Research, Ltd., Suffolk, UK - Unpublished report No. 87/RHA058/749 - Dates of work: 06/02/1985 to 25/02/1987. Available from ECHA (2014) CLH Report for Carbetamide at https://echa.europa.eu/documents/10162/d6eac9de-bf98-ccc3-df1a-1a8a2f6666e8 Also available from EFSA (2010) Conclusion on the peer review of the pesticide risk assessment of the active substance carbetamide at https://www.efsa.europa.eu/en/efsajournal/pub/1913</t>
  </si>
  <si>
    <t>123312-89-0</t>
  </si>
  <si>
    <t>Pymetrozine</t>
  </si>
  <si>
    <t>Pymetrozin; Fulfill; Plenum; 6-methyl-4-[(E)-pyridin-3-ylmethylideneamino]-2,5-dihydro-1,2,4-triazin-3-one</t>
  </si>
  <si>
    <t>C10H11N5O</t>
  </si>
  <si>
    <t>CC1=NNC(=O)N(C1)\N=C\C1=CC=CN=C1</t>
  </si>
  <si>
    <t xml:space="preserve">0, 20, 200, or 1000 ppm equal to 0, 0.57, 5.33, 27.8 mg/kg bw/day </t>
  </si>
  <si>
    <t xml:space="preserve">LOAEL = 27.8 mg/kg/day based primarily on myopathy and anemia. Additional effects included inflammatory cell infiltration in the liver (males), cholesterol, phospholipids, hemosiderosis, decreased testis weight and increased liver weight. NOAEL = 5.33 mg/kg/day. An equivocal increase in liver weight at 5.33 mg/kg/day did not show related pathology or dose response and was considered adaptive and not adverse. </t>
  </si>
  <si>
    <t>192268-64-7</t>
  </si>
  <si>
    <t>Chimassorb 2020</t>
  </si>
  <si>
    <t>4-N-butyl-2-N,4-N-bis(2,2,6,6-tetramethylpiperidin-4-yl)-2-N-[6-[(2,2,6,6-tetramethylpiperidin-4-yl)amino]hexyl]-1,3,5-triazine-2,4-diamine</t>
  </si>
  <si>
    <t>C40H77N9</t>
  </si>
  <si>
    <t>CCCCN(C1CC(NC(C1)(C)C)(C)C)C2=NC(=NC=N2)N(CCCCCCNC3CC(NC(C3)(C)C)(C)C)C4CC(NC(C4)(C)C)(C)C</t>
  </si>
  <si>
    <t>0, 50, 200, or 1000 mg/kg bw/day</t>
  </si>
  <si>
    <t xml:space="preserve">50 mg/kg/day: Mesenteric lymph nodes: histiocytic foci with eosinophilic granular contents at minimal or slight degrees in 19 animals, associated in 3 cases with minor degrees of lymphoid hyperplasia. 200 mg/kg/day: Mesenteric lymph nodes: histiocytic foci with eosinophilic granular contents at minimal to severe degrees in all 40 animals, associated in one case with minor degrees of coagulative necrosis and in 3 cases with slight degrees of lymphoid hyperplasia. 1000 mg/kg/day: Mesenteric lymph nodes: histiocytic foci with eosinophilic granular contents at minimal to severe degrees in 36 animals, associated in one case with minor degrees of coagulative necrosis and in 8 cases with slight degrees of lymphoid hyperplasia. Also noted it this treatment level: slightly higher incidence of hunched posture; slightly lower body weight (gain) males; higher food intake; neutrophilic leucocytosis; higher alanine and aspartate aminotransferase activities with lower cholesterol and glucose values. Study author: Based on the slight severity of the alterations observed in the mesenteric lymph nodes at the 50 mg/kg/day treatment level, this dosage is tentatively considered the NOAEL. </t>
  </si>
  <si>
    <t>Ciba Specialty Chemicals, 2001</t>
  </si>
  <si>
    <t>Ciba Specialty Chemicals, 2001. Initial submission: Letter from Ciba Spec Chems NA to USEPA Re Results in 90-day Oral Toxicology Study with TKA 40152 (Chimassorb 2020) by daily Gavage in the Rat, Dated 1/16/2001. Available from NTRL under OTS0559994 at https://ntrl.ntis.gov/NTRL/ and from EPA ChemView at https://chemview.epa.gov/chemview/proxy?filename=8e%2F88010000062_192268647_AAF5D11ABF81A5418525702D00495E23.pdf</t>
  </si>
  <si>
    <t>3018-12-0</t>
  </si>
  <si>
    <t>Dichloroacetonitrile</t>
  </si>
  <si>
    <t>2,2-dichloroacetonitrile; Acetonitrile, dichloro-; Dichloromethyl cyanide; DCAN</t>
  </si>
  <si>
    <t>C2HCl2N</t>
  </si>
  <si>
    <t>C(#N)C(Cl)Cl</t>
  </si>
  <si>
    <t>0, 8, 33, or 65 mg/kg bw/day</t>
  </si>
  <si>
    <t xml:space="preserve">WHO: The body weight data show that body weight gain was significantly depressed in male and female rats at 65 mg/kg/day. The following mortality was observed: at 65 mg/kg, 50% of males and 25% of females had died by the completion of the study; at 33 mg/kg, 10% of males and 5% of females had died; and at 8 mg/kg, 5% of males had died. No consistent, compound-related and dose-dependent adverse effects were observed in any of the hematological and urinary parameters measured. The serum chemistry values revealed few significant, consistent, compound-related and dose-dependent adverse effects. These effects included a lowering of cholesterol at the highest dose tested (65 mg/kg/day) and elevated levels of serum glutamic-pyruvic transaminase (SGPT) suggesting possible liver involvement. The significance of decreases in the activity of selected enzymes is unclear. Organ weight and ratio data suggest that the thymus, liver, spleen, and gonads may be possible target organs. No remarkable findings were observed at necropsy, although most organ weights and ratios were lower in males at 65 mg/kg, and livers appeared to be larger in treated females. The apparent NOAEL for DCAN, based on these 90-day data, was determined to be 8 mg/kg/day. WHO: Compound-related deaths occurred in the highest dose group (50% of males and 25% of females). No consistent compound-related effects were observed in any of the hematological, serum chemistry or urinary parameters measured, although alkaline phosphatase levels were significantly increased in males and females at the high dose and in males also at 33 mg/kg of body weight per day. Body weight gain was significantly depressed in males and females at 65 mg/kg of body weight per day (to 73% of controls) and in males beginning at 33 mg/kg of body weight per day (to 81% of controls). Relative liver weight was significantly increased in males, beginning at 33 mg/kg of body weight per day (60% increase), and in females, beginning at 8 mg/kg of body weight per day (17% increase). The relative liver weight was also increased in males (by 12%) at 8 mg/kg of body weight per day, but this increase was not statistically significant. The LOAEL for this study was the lowest dose tested, 8 mg/kg of body weight per day, based on increased relative liver weights. EHC: Data developed in a subchronic study provides some indication of a NOAEL for the general toxicity of dichloroacetonitrile (DCAN). The NOAEL of 8 mg/kg of body weight per day was identified in a 90-day study in rats for DCAN, based on decreased body weights at the next highest dose of 33 mg/kg of body weight per day, respectively. </t>
  </si>
  <si>
    <t>125401-92-5</t>
  </si>
  <si>
    <t>Bispyribac-sodium</t>
  </si>
  <si>
    <t>Bispyribac sodium; Sodium 2,6-bis((4,6-dimethoxypyrimidin-2-yl)oxy)benzoate; sodium;2,6-bis[(4,6-dimethoxypyrimidin-2-yl)oxy]benzoate</t>
  </si>
  <si>
    <t>C19H17N4NaO8</t>
  </si>
  <si>
    <t>[Na+].COC1=CC(OC)=NC(OC2=CC=CC(OC3=NC(OC)=CC(OC)=N3)=C2C([O-])=O)=N1</t>
  </si>
  <si>
    <t>1N,2N,3N,4Y,5aY,6N,7N,9N,10Y,11N,12N,13N,15N,16N,17Y,19N,20eY</t>
  </si>
  <si>
    <t>Males were given 0, 20, 200, 3500, or 7000 ppm, equal to 0, 1.1, 10.9, 194.5, or 404.5 mg/kg/day. Females were given 0, 20, 200, 5000, or 10,000 ppm, equal to 0, 1.4, 13.8, 352.2, or 714.9 mg/kg/day.</t>
  </si>
  <si>
    <t>The NOAEL was 200 ppm for males, equal to 10.9 mg/kg bw/day. The LOAEL for males was 3500 ppm, equal to 194.5 mg/kg bw/day. The NOAEL for females was 5000 ppm, equal to 352.2 mg/kg bw/day and the LOAEL was 10,000 ppm, equal to 714.9 mg/kg bw/day. At 194 mg/kg bw/day in males, clinical signs included moribundity, wasting, piloerection, subnormal temperature, and decreased spontaneous motor activity. In the liver, the color was yellow and there was slight-moderate bile duct hyperplasia, necrosis, hepatodiaphragmatic nodule, macrophage accumulation and/or granulation. Choledochus was also noted. At 404.5/714.9 mg/kg bw/day, clinical signs included moribundity, wasting, and abdominal distention. There was also a decrease in body weight for both sexes, decreased food effeciency, and whole body wasting. Clinical chemistry revealed higher ALP, y-GTP, GPT, and GOT. Absolute and relative liver weight were also increased in males. Also, males showed absolute and relative testis weight and also showed testiticular atrophy. The livers were enlarged and hardened, had black patch zones, nodules, and white patch zones. Choledochus showed dilation, muscular hypertrophy, erosion, and dilated choledochus lumen from week 26–104 and cystic choleodochus from week 78–104 and/or intestinal metaplasia. In males, the testes showed atrophy as well as seminiferous atrophy and interstitial cell hyperplasia. Mortality was also lower in males, beginning at week 78. EPA 2014: The NOAEL was 10.9 mg/kg bw/day. The LOAEL was 194.5 mg/kg bw/day in males based on macroscopic and microscopic changes in the liver and choldedochus and clinical signs. The LOAEL is 714.9 mg/kg/day for females based on reduced body weight, body-weight gains, food efficiency, clinical signs, and microscopic changes in the liver and choldedochus. EPA 2001: The NOAEL was considered to be 10.9 mg/kg bw/day. EFSA: Following chronic exposure to bispyribac-sodium, the liver was found to be the main target organ in the rat. In rats, increased liver weight, increased activity of transaminases and liver cell hyperplasia were observed. Additionally, hyperplasia occured in the intrahepatic bile ducts and in the common bile duct epithelium. The relevant NOAEL was 1.1 mg/kg bw/day.</t>
  </si>
  <si>
    <t>141517-21-7</t>
  </si>
  <si>
    <t>Trifloxystrobin</t>
  </si>
  <si>
    <t>Benzeneacetic acid, alpha-(methoxyimino)-2-[[[(E)-[1-[3-(trifluoromethyl)phenyl]ethylidene]amino]oxy]methyl]-, methyl ester, (alphaE)-; methyl (2E)-2-methoxyimino-2-[2-[[(E)-1-[3-(trifluoromethyl)phenyl]ethylideneamino]oxymethyl]phenyl]acetate</t>
  </si>
  <si>
    <t>C20H19F3N2O4</t>
  </si>
  <si>
    <t>CON=C(C(=O)OC)C1=C(CON=C(C)C2=CC(=CC=C2)C(F)(F)F)C=CC=C1</t>
  </si>
  <si>
    <t>Tif:Raif (SPF)</t>
  </si>
  <si>
    <t>0, 50, 250, 750, or 1,500 ppm, equal to 0, 1.95, 9.81, 29.7, or 62.2 mg/kg bw/day in males and 0, 2.22, 11.37, 34.5, or 72.8 mg/kg bw/day in females</t>
  </si>
  <si>
    <t xml:space="preserve">There were no compound-related effects in mortality, opthalmology, hematology, clinical chemistry, urinalysis, organ weights, or gross and histologic (including tumors) pathology. Towards the end of the study, diarrhea was observed in several males in the 1500 ppm group. Body weights were decreased in males in the 750 ppm (5.2% at 51 weeks) and 1500 ppm (16.3% at 51 weeks) groups. Body weights were also decreased in females at 750 ppm (10.8% at 51 weeks) and in the 1500 ppm (26.2% at 51 weeks) groups. Body weight gain was decreased in males by 5% (750 ppm) and 13% (1500 ppm) and in females by 10% (750 ppm) and 19% (1500 ppm) after 12 weeks. Food consumption was decreased in females in the 1500 ppm group by 7.9% from week 1-103. The LOEL was 750 ppm, equal to 29.7 mg/kg bw/day in males and 34.5 mg/kg bw/day in females, based on decreased body weights and body weight gain. The NOEL was 250 ppm, equal to 9.81 mg/kg bw/day in males and 11.37 mg/kg bw/day in females. EPA 2018: The NOAEL is considered to be 250 ppm, equal to 9.81 mg/kg bw/day, and the LOAEL is 750 ppm, equal to 29.7 mg/kg bw/day, based on decreased body weight and body weight gain. JMPR: The NOAEL was 250 ppm for both sexes (corresponding to 9.8 and 11.4mg/kgbw per day in males and females, respectively), based on the reduction in body weight and body-weight gain at the next higher dose. Dosing was considered adequate for testing for carcinogenicity in rats on the basis of decreased body-weight gain in males (by 11–17%) and females (by 17–27%) at 1500 ppm, the highest dose, in addition to decreased food consumption in females (by 7.9%) at the same dose. Trifloxystrobin was not carcinogenic in rats. EFSA: In the 2-year rat study, the systemic NOAEL was 10 mg/kg bw per day based on decreased bodyweight gain (doses were slightly higher). </t>
  </si>
  <si>
    <t>Gerspach, 1997</t>
  </si>
  <si>
    <t>Gerspach, R. (1997) 24-Month Carcinogenicity And Chronic Toxicity Study In Rats. Novartis Crop Protection, AG, Toxicology/Experimental Toxicology, 4332 Stein/Switzerland. Test No. 943038, Novartis Nexus Number 707-97, October 22, 1997. MRID 44496711. Available from EPA (1999) Combined chronic/oncogenicity-feeding-rat OPPTS 870.4300 at https://www3.epa.gov/pesticides/chem_search/cleared_reviews/csr_PC-129112_3-Aug-99_023.pdf Also available from EPA (2018) Trifloxystrobin. Human Health Risk Assessment for the Proposed New Use on Flax Seed and Increase of Established Tolerance on Aspirated Grain Fractions. at https://downloads.regulations.gov/EPA-HQ-OPP-2018-0206-0005/content.pdf and JMPR (2004) Pesticide residues in food - 2004 (JMPR Evaluations 2004 Part II Toxicological) at https://www.inchem.org/documents/jmpr/jmpmono/v2004pr01.pdf and EFSA (2017) Peer review of the pesticide risk assessment of the active substance trifloxystrobin at https://www.efsa.europa.eu/en/efsajournal/pub/4989</t>
  </si>
  <si>
    <t>2008-58-4</t>
  </si>
  <si>
    <t>2,6-Dichlorobenzamide</t>
  </si>
  <si>
    <t>Benzamide, 2,6-dichloro-; 2,6-BAM; M01</t>
  </si>
  <si>
    <t>C7H5Cl2NO</t>
  </si>
  <si>
    <t>NC(=O)C1=C(Cl)C=CC=C1Cl</t>
  </si>
  <si>
    <t>0, 60, 100, 180, or 500 ppm, equal to 0, 1.5, 2.5, 4.5, or 12.5 mg/kg bw/day</t>
  </si>
  <si>
    <t xml:space="preserve">General health and behavior of treated and control dogs were similar throughout the 2-year period. Body weight gain in females of the 500 ppm dose group was statistically significantly reduced throughout the study, and statistically non-significant reductions (approximately 10%) were observed at 180 ppm from week 63 to termination; however, the dogs were gaining weight once more at the end of the study, and the finding is not considered to be adverse. Body weights of males were non-significantly reduced in the 500 ppm group by about 13% from week 54 to the end of the experiment. Food consumption data for individual dogs to permit further analysis were not provided. Hematology and blood chemistry values were similar in controls and treated dogs throughout the study, and occasional changes did not reveal any treatment or dose relationships. At necropsy, increased relative liver weights were noted in 500 ppm group males, whereas reductions in absolute and relative liver and kidney weights were observed in females. There was no clear biological relevance for these findings, as no dose–response relationship was evident. Gross pathological and histopathological examination of organs and tissues did not reveal any treatment-related changes. The NOAEL in the 2-year dietary study with M-01 in dogs was 180 ppm, equal to 4.5 mg/kg bw per day, based on reduction in body weight gain at 500 ppm, equal to 12.5 mg/kg bw per day. EFSA: A two-year dog study resulted in a NOAEL of 4.5 mg/kg bw/day, based on decreased body weight and body weight gain at 12.5 mg/kg bw/day dose level. EPA: The NOAEL was considered to be 180 ppm, equal to 4.5 mg/kg bw/day, and the LOAEL was 500 ppm, equal to 12.5 mg/kg bw/day, based on decreased body weight and body weight gain. Note: a 2-year rat study is also available. The rat study is listed under MRIDs 42940202 (1971), 44043601 (1996), 44052901 (1996). EPA concluded a NOAEL of 180 ppm, equal to 6.5 mg/kg bw/day, for males and a NOAEL of 100 ppm, equal to 4.7 mg/kg bw/day, for females. The LOAEL was 500 ppm, equal to 19 mg/kg bw/day, for males and 180 ppm, equal to 8.5 mg/kg bw/day, for females, based on decreased body weight and body weight gain (≥ week 26) and an increased incidence of hepatocellular alteration (eosinophilic foci). There was also a borderline statistically significant increased incidence of hepatocellular adenomas at 25 mg/kg/day in females only. </t>
  </si>
  <si>
    <t>Wilson and Thorpe, 1971</t>
  </si>
  <si>
    <t>Wilson, A.B. &amp; Thorpe, E. (1971) Toxicity studies on the “Prefix” residue 2,6-dichlorobenzamide: two year oral experiment with dogs. Unpublished report No. TLGR.0028.71 from Shell Toxicology Laboratory, United Kingdom, September 1971 (MRID 42940203). Submitted to WHO by Bayer CropScience AG, Monheim, Germany. Available from JMPR (2009) Tox Monograph for Fluopicolide Metabolite 2,6-Dichlorobenzamide at https://apps.who.int/pesticide-residues-jmpr-database/Document/103 Also available from EFSA (2009) Conclusion on pesticide peer review regarding the risk assessment of the active substance fluopicolide at https://www.efsa.europa.eu/en/efsajournal/pub/rn-299 and EPA (2022) Fluopicolide. Human Health Risk Assessment to Support a Petition to Establish Tolerances for Indirect or Inadvertent Residues in/on Legume Vegetables, Cereal Grains, Grasses, Nongrass Animal Feeds, Oilseeds, and Peanuts at https://www.regulations.gov/document/EPA-HQ-OPP-2020-0728-0006</t>
  </si>
  <si>
    <t>1843-03-4</t>
  </si>
  <si>
    <t>Topanol CA</t>
  </si>
  <si>
    <t>1,1,3-Tris(2-methyl-4-hydroxy-5-tert-butylphenyl)butane; 4-[4,4-Bis(5-tert-butyl-4-hydroxy-2-methylphenyl)butan-2-yl]-2-tert-butyl-5-methylphenol</t>
  </si>
  <si>
    <t>C37H52O3</t>
  </si>
  <si>
    <t>CC1=CC(=C(C=C1C(C)CC(C2=CC(=C(C=C2C)O)C(C)(C)C)C3=CC(=C(C=C3C)O)C(C)(C)C)C(C)(C)C)O</t>
  </si>
  <si>
    <t>Sprague-Dawley [Crl:CDR[SD]BR)]</t>
  </si>
  <si>
    <t>0, 100, 500, or 5000 ppm equal to 0, 7.6, 38.1, ot 391.5 mg/kg bw/day for males and 0, 8.8, 45.5, or 490.2 mg/kg bw/day for females</t>
  </si>
  <si>
    <t>Exposure at the highest exposure group resulted in statistically significant reduction in growth rate associated with reduced food intake, plus reduced relative liver weights and small increases in ralative spleen and adrenal weights. A slight reduction in body weights was observed at 500 ppm but these were so slight compared to control animalks to be considered not statistically or toxicologically significant and no effect on animals at 100 ppm. The NOAEL is therefore considered to be 500 ppm.</t>
  </si>
  <si>
    <t>Unknown, 1987. Available from ECHA at https://echa.europa.eu/registration-dossier/-/registered-dossier/5913/7/6/2</t>
  </si>
  <si>
    <t>100784-20-1</t>
  </si>
  <si>
    <t>Halosulfuron-methyl</t>
  </si>
  <si>
    <t>Battalion; Sempra; Inpool; methyl 3-chloro-5-[(4,6-dimethoxypyrimidin-2-yl)carbamoylsulfamoyl]-1-methylpyrazole-4-carboxylate</t>
  </si>
  <si>
    <t>C13H15ClN6O7S</t>
  </si>
  <si>
    <t>COC(=O)C1=C(N(C)N=C1Cl)S(=O)(=O)NC(=O)NC1=NC(OC)=CC(OC)=N1</t>
  </si>
  <si>
    <t xml:space="preserve">1N,2N,3h(iv)Y    </t>
  </si>
  <si>
    <t>0, 0.25, 1.0, 10.0, or 40 mg/kg bw/day</t>
  </si>
  <si>
    <t xml:space="preserve">EPA 2015: The NOAEL was 10 mg/kg bw/day. The LOEL was 40 mg/kg bw/day based on lower body weight (9-13%), lower red blood cell count, hematocrit, and hemoglobin, as well as decreased cholesterol. EPA 1998: In large part, there were no apparent signs of clinical toxicity from administration of test article in male or female dogs. The incidence and frequency of soft feces and emesis appeared to increase in male dogs with increasing dose but these would not be considered serious clinical manifestations of test article toxicity. One male dog at 40 mg/kg/day displayed signs of ataxia during week 18 of the study, and was later observed to display prostration and languid behavior. It was not readily apparent if the signs observed in this one dog were related to test item administration as there were no other dogs manifesting these symptoms. Female dogs did not display significant clinical toxicity at any dose tested. Body weight changes were limited to a decrease in body weight gain of approximately 19% in male dogs at 10 mg/kg/day level during the weeks 0-13 of the study, and a decrease of approximately 21% in body weight gain in males at the 40 mg/kg/day dose levels for weeks 0-13 of the  study. In female dogs, a 16% decrease in overall body weight gain was observed for weeks 0-51 of the study at 40 mg/kg/day. Decreased red cell count, hemoglobin, and hematocrit were reported in female dogs at 40 mg/kg/day. Decreases of between 8-13% were observed for these parameters at 40 mg/kg/day. These changes are considered related to treatment in that the results from this dose group are substantially different than those observed in control female dogs. In male dogs during weeks 26 and 52 of the study, lymphocyte counts were decreased between 21-30% at 10 mg/kg/day and were decreased up to 56% at 40 mg/kg/day as compared to controls. Serum chemistry was minimally affected in male and female dogs, but significant increases in serum cholesterol were observed in male dogs at 10 and 40 mg/kg/day. No significant changes were observed in absolute or relative organ weights and the urinalysis results were unremarkable. Macroscopic and microscopic examination of tissues and organs showed no definitive effect of treatment. The NOEL and LOEL of this study was considered to be 10 and 40 mg/kg/day, respectively. EFSA: The NOAEL for the one year dog study was considered to be 10 mg/kg bw/day. </t>
  </si>
  <si>
    <t>1929-73-3</t>
  </si>
  <si>
    <t>2,4-D-Butotyl</t>
  </si>
  <si>
    <t>2-Butoxyethyl 2,4-dichlorophenoxyacetate; Aqua-Kleen; Brush killer 64; Weedone LV 4; 2-butoxyethyl 2-(2,4-dichlorophenoxy)acetate; 2,4-D, butoxyethyl ester; 2,4-D BEE</t>
  </si>
  <si>
    <t>C14H18Cl2O4</t>
  </si>
  <si>
    <t>CCCCOCCOC(=O)COC1=C(Cl)C=C(Cl)C=C1</t>
  </si>
  <si>
    <t xml:space="preserve">The acid equivalent (69%) values were listed as 0, 1, 15, 100, or 300 mg/kg bw/day; however, the active ingredient dose levels are equal to approximately 0, 1.45, 21.8, 145, or 435 mg/kg bw/day. </t>
  </si>
  <si>
    <t xml:space="preserve">The NOAEL was considered to be 15 mg/kg bw/day, adjusted to 21.8 mg/kg bw/day. At higher doses, in excess of the threshold for saturation of renal clearance, the two key target organs appear to be the kidney and the thyroid, with the kidney being the most sensitive. Effects on other organs at higher doses were secondary to overt toxicity. In the kidney, there was loss of epithelial cells in the proximal tubule brush border, and in the thyroid, there was follicular cell hypertrophy in association with a reduction in serum thyroxine levels. </t>
  </si>
  <si>
    <t>Dow, 1991</t>
  </si>
  <si>
    <t>Dow (1991a). Szabo, J.R. and Rachunek, B.L. 2,4-D, Butoxyethyl Ester: 13-Week Dietary Toxicity Study in Fischer 344 Rats. DowElanco: Indianapolis, Indiana. ID. DECO-TXT: K-007722-015. Available from Munro, I. C., Carlo, G. L., Orr, J. C., Sund, K. G., Wilson, R. M., Kennepohl, E., ... &amp; Jablinske, M. (1992). A comprehensive, integrated review and evaluation of the scientific evidence relating to the safety of the herbicide 2, 4-D. Journal of the American College of Toxicology, 11(5), 559-664.</t>
  </si>
  <si>
    <t>330459-31-9</t>
  </si>
  <si>
    <t>Tioxazafen</t>
  </si>
  <si>
    <t>3-phenyl-5-(thiophen-2-yl)-1,2,4-oxadiazole; 3-Phenyl-5-(2-thienyl)-1,2,4-oxadiazole; 3-phenyl-5-thiophen-2-yl-1,2,4-oxadiazole</t>
  </si>
  <si>
    <t>C12H8N2OS</t>
  </si>
  <si>
    <t>C1=CC=C(C=C1)C2=NOC(=N2)C3=CC=CS3</t>
  </si>
  <si>
    <t xml:space="preserve">Sprague-Dawley [Crl:CD(SD)] </t>
  </si>
  <si>
    <t>0, 5, 25, 75, 250, or 750 ppm, equal to 0, 0.3, 1.3, 3.9, 13.3, or 39.6 mg/kg bw/day for males and 0, 0.3, 1.6, 4.9, 16.0, or 48.1 mg/kg bw/day for females, respectively, for two years. Ten rats of each sex per group were assigned to the chronic toxicity phase of the study and were offered the test diet for up to 1 year.</t>
  </si>
  <si>
    <t>Reproductive organs</t>
  </si>
  <si>
    <t xml:space="preserve">Mortality was not affected by treatment. Owing to low group survival (28.8%) in the 25 ppm group males, the terminal necropsy for the males was conducted between study days 706 and 711. No treatment-related clinical signs were observed. During weeks 1 and 2 of treatment, transient, small, but statistically significant, reductions in body weight gain were observed in males and females at 250 and 750 ppm. As the effects were small and not related to dose, they were considered not to be biologically relevant. Terminal body weights of the treatment groups were not affected. Hematological parameters were not affected. Treatment-related and statistically significantly higher cholesterol levels were seen at 750 ppm in males at 52 weeks (25%) and in females at 26 (32%) and 52 (32%) weeks. The values were within the historical control range. Urine discoloration was seen in females at 250 ppm and in both sexes at 750 ppm. This discoloration was most likely related to urinary excretion of a metabolite of the test substance and not indicative of renal or systemic toxicity. Ophthalmoscopy showed no treatment-related effects. Macroscopic examination revealed no effects related to treatment. Organ weights were also not affected. Histological examination of the chronic phase toxicity groups after 1 year of treatment showed cytoplasmic vacuolization in the adrenal cortex in the 750 ppm group males, metaphyseal hyperostosis/increased metaphyseal bone in the femur in both sexes at 750 ppm and foreign material in the kidney in both sexes at 250 and 750 ppm. Although the historical control levels for hibernomas were slightly exceeded in the 250 ppm group males (three benign and five malignant tumors out of 52 rats; 15%) and 750 ppm group females (three benign and six malignant tumors out of 52 rats; 17%), the absence of statistical significance at P ≤ 0.05 for this common tumor type in both sexes and the lack of a dose-related response in the males suggest that these tumors were incidental and unrelated to tioxazafen administration. In addition, brown fat was not a protocol-specified tissue for evaluation, and these hibernomas were identified only at necropsy as masses for histological evaluation. Consequently, the variable number of tissues evaluated between groups makes strictly numerical comparisons between the groups more challenging. For the thyroid gland, although the historical control levels were slightly exceeded in the 750 ppm group males (six adenomas out of 52 rats; 12%), the number of tumors seen was not statistically significantly different from that in the concurrent control group. In addition, chemically induced thyroid gland adenomas and carcinomas are most commonly associated with early follicular cell hypertrophy and hyperplasia. The absence of these premalignant lesions in this or previous studies would also suggest that the higher numbers of thyroid gland follicular adenomas seen in the 750 ppm group males were incidental and unrelated to tioxazafen exposure. In the uterus, small increased incidences of endometrial stromal tumors (polyps) were found at doses of 75 ppm and above. A pairwise comparison (one-tailed Fisher exact test) showed that these reached statistical significance at 250 and 750 ppm. The incidence exceeded the upper range of the historical control data at 250 ppm and was at the upper range at 750 ppm. The Meeting noted that although certain types of uterine polyps can progress to cancer in rare cases, there is no instance of this occurring in this study in the absence of other indications of malignancy (i.e., evidence of preneoplastic changes in the uterus, tumors at other sites). The NOAEL was 75 ppm (equal to 4.9 mg/kg bw per day), based on an increased incidence of endometrial stromal tumors (polyps) in females at 250 ppm (equal to 16.0 mg/kg bw per day). The NOAEL for carcinogenicity was 750 ppm (equal to 39.6 mg/kg bw per day), the highest dose tested. </t>
  </si>
  <si>
    <t>Mertens, 2014</t>
  </si>
  <si>
    <t xml:space="preserve">Mertens JJWM (2014b). A 24-month oral (diet) combined chronic toxicity/carcinogenicity study of MON 102100 in Sprague Dawley rats. Unpublished report no. MSL0025727. Monsanto Company, Chesterfield, MO, USA. Monsanto Study No. WI-2011-0213. Submitted to WHO by Monsanto Company, Chesterfield, MO, USA. Available from JMPR (2018) Toxicological Monograph for Tioxazafen at https://apps.who.int/pesticide-residues-jmpr-database/Document/275 </t>
  </si>
  <si>
    <t>4979-32-2</t>
  </si>
  <si>
    <t>N,N-Dicyclohexyl-2-benzothiazolesulfenamide</t>
  </si>
  <si>
    <t>S-(Benzo[d]thiazol-2-yl)-N,N-dicyclohexylthiohydroxylamine; N,N-Dicyclohexyl-2-benzothiazolsulfene amide; N-(1,3-benzothiazol-2-ylsulfanyl)-N-cyclohexylcyclohexanamine; DCBS</t>
  </si>
  <si>
    <t>C19H26N2S2</t>
  </si>
  <si>
    <t>C1CCC(CC1)N(C2CCCCC2)SC3=NC4=CC=CC=C4S3</t>
  </si>
  <si>
    <t>0, 80, 600, or 4500 ppm. The mean daily intakes of DCBS were 0, 5.2, 39, or 291 mg/kg bw in F0 males, 0, 7.2, 54, or 416 mg/kg bw in F0 females, 0, 5.9, 44, or 331 mg/kg bw in F1 males, and 0, 7.4, 55, or 417 mg/kg bw in F1 females, respectively. F0 males were given the diets for approximately 112- 116 days, i.e., 10 weeks prior to mating, during the mating period (3 weeks), until parturition on days 21-25 of gestation. F0 females were given the diets for approximately 133-137 days, i.e., 10 weeks prior to mating, during the mating period and gestation, until day 21 of the lactation period. Similarly, F1 males were given the diets for approximately 112-116 days, i.e., 10 weeks prior to mating, during the mating period (3 weeks), until parturition on days 21-25 of gestation. F1 females were given the diets for approximately 137-141 days, i.e., 10 weeks prior to mating, during the mating period and gestation, until day 25 of the lactation period.</t>
  </si>
  <si>
    <t xml:space="preserve">There were no compound-related clinical signs of toxicity in either male or female F0 and F1 rats during the pre-mating, mating, gestation, or lactation periods. One F0 male at 80 ppm was euthanized in 11 weeks of dosing because of a moribund condition resulting from accidental injury in the home cage. One F1 female without any apparent clinical signs of toxicity died on day 5 of lactation in the control group, and no abnormal necropsy findings were found. The body weight and body weight gain of male F0 rats were significantly lowered throughout the dosing period at 4500 ppm. At this dose, the body weight and body weight gain of F0 females were significantly reduced during the first week of dosing and throughout pregnancy and lactation. No compound related changes in the body weight or body weight gain were noted in F0 males and females at 80 and 600 ppm. The body weight and body weight gain of F1 males and females exhibited no significant differences between the control and DCBS-treated groups. There was a significant decrease in food consumption during weeks 1–8 and 13–14 of dosing in F0 males and during the first week of dosing and days 14–21 of lactation in F0 females at 4500 ppm. No significant changes in food consumption were observed in F0 rats of both sexes at 80 and 600 ppm. In F1 male rats, a significant decrease in food consumption was found during weeks 4–7 of dosing at 80 ppm, during week 6 of dosing at 600 ppm and during week 4 of dosing at 4500 ppm. No significant changes were observed in food consumption in F1 females at any dose. All F0 females showed normal estrous cycles in all groups, and the length of the estrous cycles was not different between the control and DCBS-treated groups. Although one F1 female each in the control and 600 ppm groups displayed extended diestrus vaginal smears, no significant changes in the incidence of females having normal estrous cycles or length of the estrous cycles were observed. In F0 parent animals, all pairs in all groups copulated, although two females in the control group did not become pregnant, and all pregnant females in all groups delivered live pups. There were no significant differences in the copulation index, fertility index, gestation index, pre-coital interval, gestation length, number of implantations, delivery index, number of F1 pups delivered, sex ratio of F1 pups, or viability of F1 pups during lactation between the control and DCBS-treated groups. No malformed F1 pups were found in any groups. A significantly lower body weight was observed in male and female F1 pups at 4500 ppm on PNDs 4, 7, 14 and 21. Two F1 males in the 600 ppm group did not copulate. One female in the control group and two females each in the 80 and 600 ppm groups did not become pregnant. One pregnant female in the 600 ppm group did not deliver. One dam in the control group died on day 5 of lactation, and her pups were euthanized. One dam experienced a total litter loss by PND 3 at 4500 ppm. No significant changes in the copulation index, fertility index, gestation index, pre-coital interval, gestation length, number of implantations, delivery index, number of F2 pups delivered, sex ratio of F2 pups, or viability of F2 pups during lactation were observed. Oligodactyly in one female of the control group and microphthalmia in one male at 80 ppm were observed. Body weights of F2 pups at 4500 ppm were significantly lowered on PNDs 7, 14 and 21 in males and PNDs 14 and 21 in females. There was no significant difference in the age of male and female F1 and F2 pups that displayed pinna unfolding, or eye opening between the control and DCBS-treated groups. The completion of incisor eruption was delayed in male and female F1 pups at 80 ppm and in male and female F2 pups at 80 and 4500 ppm. The AGD and AGD per cube root of body weight ratio in male and female F1 and F2 pups were not significantly different between the control and DCBS-treated groups. All male and female F1 pups in all groups completed the surface righting reflex on PND 5, negative geotaxis reflex on PND 8, and mid-air righting reflex on PND 18. In F1 pups, no significant difference was observed in the response time of the surface righting reflex or the negative geotaxis reflex between the control and DCBS-treated groups. Of the F2 pups, one female did not complete the surface righting reflex and one male did not complete the mid-air righting reflex at 80 ppm, one female did not complete the mid-air righting reflex at 600 ppm, and one female did not complete the negative geotaxis reflex at 4500 ppm; however, no significant difference was found between the control and DCBS-treated groups in the completion ratio and response time for these reflexes. Although a significant delay in the age of preputial separation in males was noted at 4500 ppm, the body weight at the age of preputial separation was not significantly different between the control and DCBS-treated groups. In females, a significantly delayed age of vaginal opening and a higher body weight at the age of vaginal opening were found at 600 and 4500 ppm. Behavioral testing was unremarkable. There were no compound-related gross lesions or microscopic alterations in the reproductive organs of F0 and F1 males and females showing reproductive difficulties. No compound related gross lesions or remarkable microscopic alterations of tissues and organs, including the reproductive organs, were noted in F0 and F1 males and females in the highest dose group and dead animals before the scheduled terminal sacrifice. In the histopathological examinations of the ovary in F1 females, no significant difference was noted in the number of primordial follicles between the control and 4500 ppm groups. There were no compound-related gross lesions or microscopic alterations in male and female F1 and F2 pups, including pups that died before weaning. In F0 adults, the body weight at the scheduled terminal sacrifice was significantly lowered at 4500 ppm in males and females. Significantly decreased absolute weights of the spleen and adrenal gland, and increased relative weights of the brain, thyroid, liver, kidney and testis were detected at 4500 ppm in males. A significant increase in the absolute weights of the brain at 80 and 600 ppm and the pituitary at 80 ppm, and decrease in the relative weight of the spleen at 80 and 600 ppm was observed in F0 females. Significantly decreased absolute weight of the spleen, and increased relative weights of the brain, kidney, and adrenal gland were found at 4500 ppm in females. In F1 animals, the body weight at the scheduled sacrifice was significantly lowered in males and females at 4500 ppm. The relative weights of the kidney at 80 ppm and the liver at 600 ppm were significantly higher in males. Significant decreases in the absolute weights of the brain, thymus, liver, kidney, adrenal gland, epididymis, and ventral prostate, and decrease in both the absolute and relative weights of the spleen, and increase in the relative weights of the brain, liver and testis were all observed at 4500 ppm in males. A significantly increased relative weight of the kidney at 80 ppm and decreased absolute weight of the ovary at 600 ppm was found in females. The absolute weights of the brain, thymus, liver, kidney, spleen, adrenal, ovary and uterus, and the relative weight of the spleen were significantly lowered at 4500 ppm in females. In this group, significantly higher relative weights of the brain and liver were also observed in females. At scheduled terminal sacrifice, the absolute and relative weights of the thymus were significantly lower at 80 ppm in males. A significantly decreased absolute weight of the brain, decreased absolute and relative weights of the seminal vesicle, increased relative weight of the kidney, and increased absolute and relative weights of the liver were noted at 4500 ppm in males. In females, the absolute weight of the brain at 80 and 600 ppm, and the relative weights of the liver and kidney, and the absolute and relative weights of the adrenal gland at 4500 ppm were significantly increased. In F2 weanlings, the body weight at sacrifice was significantly reduced at 4500 ppm. A significant decrease in the absolute and relative weight of the spleen was observed at 80 ppm. The relative weights of the liver and kidney were significantly higher at 600 ppm. At 4500 ppm, a significantly decreased absolute weight of the adrenal gland, decreased absolute and relative weights of the thymus and spleen, and increased relative weights of the brain, liver, and kidney were noted in males. In females, a significant decrease in the body weight at sacrifice was found at 4500 ppm. The relative weight of the thymus was significantly lower at 80 ppm. Significantly increased relative weights of the liver and kidney and reduced absolute and relative weights of the uterus were found at 600 ppm. At 4500 ppm, significantly decreased absolute weights of the brain and spleen, and absolute and relative weights of the thymus and uterus, and increased relative weights of the brain, liver and kidney were noted in females. Additionally, a significantly higher percent of lymphocytes was observed in male F0 adults at 4500 ppm and in female F1 adults at 600 ppm. In female F0 and male F1 adults, no significant difference was noted in the WBC or differential leukocyte count between the control and DCBS-treated groups. There were no significant changes in biochemistry parameters such as total protein, albumin, and globulin in male and female F0 and F1 adult rats. No significant changes in any serum hormone levels of male and female F0 adults were noted between the control and DCBS treated groups. Although significantly higher levels of testosterone at 80 ppm and LH at 600 ppm were observed in F1 males, no significant changes were noted in any hormone levels in F1 males at 4500 ppm. There were no significant changes in any serum hormone levels of female F1 adults between the control and DCBS-treated groups. Regarding sperm parameters in F0 and F1 adults, no significant changes in sperm counts, percentage of motile sperm and progressively motile sperm, swimming speed and pattern, or percentage of morphologically abnormal sperm were noted in F0 adults between the control and DCBS-treated groups. A significant decrease in the mean lateral head displacement was found at 4500 ppm in F1 males though. The NOAEL in the present study is considered to be 80 ppm in rats. ECHA: The NOAEL for parental toxicity was considered to be 600 ppm, equal to 39 mg/kg bw/day in males and 54 mg/kg bw/day. The NOAEL for reproductive toxicity was considered to be 4,500 ppm, equal to 291 mg/kg bw/day. The NOAEL for fetotoxicity was considered to be 600 ppm, equal to 54 mg/kg bw/day. FDA: The NOAEL for fetotoxicity should be 80 ppm, equal to 7.4 mg/kg bw/day, based on the significant delayed age of vaginal opening in F1 females. </t>
  </si>
  <si>
    <t>Ema et al., 2007</t>
  </si>
  <si>
    <t>55219-65-3</t>
  </si>
  <si>
    <t>Triadimenol</t>
  </si>
  <si>
    <t>Baytan; Bayfidan; Spinnaker; 1-(4-chlorophenoxy)-3,3-dimethyl-1-(1,2,4-triazol-1-yl)butan-2-ol</t>
  </si>
  <si>
    <t>C14H18ClN3O2</t>
  </si>
  <si>
    <t>CC(C)(C)C(O)C(OC1=CC=C(Cl)C=C1)N1C=NC=N1</t>
  </si>
  <si>
    <t>Bor:WISW</t>
  </si>
  <si>
    <t>0, 125, 500 or 2,000 ppm EPA: 0, 6.25, 25, or 100 mg/kg bw/day. EFSA: 125 ppm=5 mg/kg bw/day. JMPR:  equal to 0, 7, 25, or 105 mg/kg bw/day for males and 0, 9, 35, or 144 mg/kg bw/day for females.</t>
  </si>
  <si>
    <t xml:space="preserve">JMPR: Males and females at 2,000 ppm showed reduced body weight gain throughout the study, while consumption of food was not affected. The relative weights of the spleen and ovaries were reduced, but increases in weights of lungs, liver, kidneys and ovaries in females at 2,000 ppm were seen. In males at 2,000 ppm, relative weights of the testes were increased. Statistically significant observations in the blood of animals treated with triademenol at 2,000 ppm were reduced erythrocyte counts for both sexes and reduced hemoglobin and erythrocyte volume fraction for females at 6 months, as well as reduced eosinophilic granulocyte counts in females at 500 and 2,000 ppm. Although statistically significant, these findings were mostly within the physiological range. At doses of 2,000 ppm, transaminase activities (ALT and AST) were increased by less than twofold in both sexes, and glutamate dehydrogenase activity was increased by nearly three-fold in males. In males at 2,000 ppm, reduced protein concentrations were found. In males at ≥125 ppm, lower creatinine values were found, while in females at ≥500 mg/kg, higher urea values in the plasma were found. There was no histopathological evidence for treatment related non-neoplastic or neoplastic changes. The NOAEL was 500 ppm, equal to 25 mg/kg bw per day, on the basis of effects on organ weights at 2,000 ppm. EPA: The NOAEL was 125 ppm, equal to 6.25 mg/kg/day. The LOAEL was 500 ppm based on increased glutamate dehydrogenase and liver bile duct vacuolization in males; and aspartate and alanine aminotransferase levels in females. EFSA: In a two-year study with rats, the NOAEL was considered to be 5 mg/kg bw/day based on hepatotoxicity (increased liver weights and related clinical chemistry changes) without any histopathological effects. </t>
  </si>
  <si>
    <t>Kroetlinger et al., 1982</t>
  </si>
  <si>
    <t xml:space="preserve">Kroetlinger, F.; Loeser, E.; Schilde, B.; et al. (1982) KWG 0519: (Triadimenol, the Active Ingredient of Baytan): Chronic Toxicity Study on Rats (2-year Feeding Experiment): Bayer Report No. 11009; 82358. (Unpublished study received Mar 11, 1983 under 3125-346; prepared by Bayer AG, W. Ger., submitted by Mobay Chemical Corp., Kansas City, MO; CDL:071468-A). MRID 00126260. Available from EPA (2006) Triadimenol. HED Chapter of the Tolerance Reassessment Eligibility Decision (TRED) Document at https://www.regulations.gov/document/EPA-HQ-OPP-2006-0038-0005 and EFSA (2008) Conclusion regarding the peer review of the pesticide risk assessment of the active substance triadimenol at https://www.efsa.europa.eu/en/efsajournal/pub/rn-177 Also available from JMPR (2004) Triadimenol and Triadimefon at https://apps.who.int/pesticide-residues-jmpr-database/Document/168 </t>
  </si>
  <si>
    <t>239110-15-7</t>
  </si>
  <si>
    <t>Fluopicolide</t>
  </si>
  <si>
    <t>2,6-Dichloro-N-((3-chloro-5-(trifluoromethyl)pyridin-2-yl)methyl)benzamide; 2,6-dichloro-N-[[3-chloro-5-(trifluoromethyl)pyridin-2-yl]methyl]benzamide</t>
  </si>
  <si>
    <t>C14H8Cl3F3N2O</t>
  </si>
  <si>
    <t>C1=CC(=C(C(=C1)Cl)C(=O)NCC2=C(C=C(C=N2)C(F)(F)F)Cl)Cl</t>
  </si>
  <si>
    <t>1N,2N,3N,4N,6N,7aY,8N,9N,10Y,11N,12N,13N,15N,16N,17Y,19N,20fY</t>
  </si>
  <si>
    <t xml:space="preserve">0, 50, 200, 750, or 2500 ppm. Each group was divided into three segments: 1) subgroup treated for up to 104 weeks, during which the doses were equal to 0, 2.1, 8.4, 31.5, or 109.4 mg/kg bw/day for males and 0, 2.8, 10.8, 41.0, or 142.2 mg/kg bw/day for females; 2) subgroup treated for 52 weeks (the toxicity phase of the study); and 3) subgroup treated for 52 weeks, followed by a 13-week recovery period. The doses during the 52-week treatment period were equal to 0, 2.5, 9.8, 37.0, or 125.5 mg/kg bw/day for males and 0, 3.3, 12.9, 48.7, or 163.6 mg/kg bw/day for females. Purity (95.9%) adjusted dose levels for the 104-week study are 0, 2.0, 8.1, 30.2, or 104.9 mg/kg bw/day for males and 0, 2.7, 10.4, 39.3, or 136.4 mg/kg bw/day for females. </t>
  </si>
  <si>
    <t xml:space="preserve">JMPR: There was no treatment-related effect on survival. Cumulative mortality in the carcinogenicity phase rats at 105 weeks was 37, 32, 32, 29 and 31 in males and 39, 45, 37, 36 and 35 in females at the corresponding dietary concentrations of 0, 50, 200, 750 and 2500 ppm. Clinical signs throughout the majority of the treatment period included increased incidences of yellow perigenital staining, brown staining on the dorsal body surface and/or brown staining of the pinnae in female rats at dose levels of 750 or 2500 ppm. These signs tended to resolve during the recovery period. There were no treatment-related signs among rats receiving 50 or 200 ppm. Ophthalmoscopic examinations during weeks 51, 78 and 104 of the study did not reveal any treatment-related findings. Males and females receiving the 2500 ppm diet consumed less food than the controls in the first week of treatment (−13% and −7% for the toxicity-phase males and females, respectively, and −20% and −7% for the carcinogenicity-phase males and females, respectively). Thereafter, females receiving the 2500 ppm diet tended to consume slightly less feed than the controls during most of the study; consequently, the total feed intake of these rats was slightly reduced (around −7%). In the recovery phase of the study, all groups of rats, including controls, consumed similar amounts of feed, with the exception of females that had received the 2500 ppm diet, for which the feed intake remained slightly reduced (−11% when compared with the controls). Body weight was markedly reduced in both sexes at 2500 ppm during the first week of treatment; this was associated with low feed intake and increased feed scatter. Subsequent weight gain by rats receiving 2500 ppm tended to be lower than that of the controls, although the difference was less than was seen during the first 2 weeks of treatment. Transient reduction in body weight gain was also observed in females at dietary concentrations of 200 ppm and above and in males at 750 ppm and higher. The subsequent weight gain of females receiving 200 or 750 ppm was similar to that of the controls. Hematological changes during the study were observed predominantly in the 2500 ppm dose group, with males being more affected than females. At 2500 ppm, low hemoglobin concentrations were recorded for males and females throughout most of the treatment period. Occasionally associated with this was a reduction of hematocrit in males and in females and low erythrocyte counts in females. As a consequence of these changes, MCH was consistently low in males, and MCHC and mean corpuscular volume (MCV) were also low at most measurement times in these rats. No toxicologically significant hematological changes were observed in rats at 50, 200 or 750 ppm. Blood chemistry analysis of the 2500 ppm group rats showed significantly increased total protein concentrations in males and females and reduced albumin to globulin ratios up to week 52 in females. High creatinine concentrations in males and a trend towards marginally increased total cholesterol concentrations in males and females were seen, whereas high potassium and calcium concentrations were observed in both sexes in weeks 52 and 104. None of these changes was present at the end of the recovery period. No toxicologically relevant changes were observed in rats at 50 and 200 ppm. At 750 ppm, blood chemistry changes in the plasma comprised marginally increased total protein concentration in males associated with low albumin to globulin ratio, marginally increased cholesterol concentrations in males and occasionally increased potassium and calcium concentrations in males and females at week 52 or week 104. These changes were not observed at the end of the recovery period. At week 104, absolute weights of kidneys were significantly increased in male rats of the 200, 750 and 2500 ppm groups by 109%, 109% and 122%, respectively, but not in female rats of any group. Absolute weights of livers were significantly increased by 122% in male rats of the 2500 ppm group. No changes in organ weights observed at week 52 remained after the 13-week recovery period. No treatment-related organ weight changes were observed at 50 ppm. Gross examination postmortem did not reveal any treatment-related macroscopic changes after 52 weeks of treatment at 750 and 2500 ppm. After 104 weeks of treatment, there were, in comparison with the controls, slightly higher incidences of enlarged kidneys in males at 2500 ppm. Microscopic examination after 52 weeks of treatment indicated a dose-related increased incidence and severity (slight to moderate) of centrilobular hepatocyte hypertrophy and an increased incidence and/or severity of cortical tubular basophilia in the kidneys in males at 2500 and 750 ppm. At 2500 ppm, the change in the kidneys was associated with increased incidences of hyaline droplets within the cortical tubules, hyaline tubular casts and granular medullary casts. After completion of the 13-week recovery period, there remained a slight increase in the severity of cortical tubular basophilia in the kidneys of the males, but all other changes had fully resolved. There were no treatment-related histopathological findings after 52 weeks of treatment at dose levels of 200 ppm and below. In the carcinogenicity study, no treatment-related neoplastic findings were observed. At 2500 or 750 ppm, microscopic examination indicated changes in the liver, kidneys, pancreas, prostate, and thyroid. In the liver, there was an increased incidence of centrilobular hepatocyte hypertrophy and an increased incidence or severity of cystic degeneration and foci of alteration in males and an increased incidence of eosinophilic foci of alteration in females. An increased incidence of cystic follicular cell hyperplasia in the thyroids of males was also observed. At 2500 ppm in both sexes, but males in particular, there were increased incidences of hyaline droplets in the renal cortical tubules, cortical tubular dilatation, and tubular casts, as well as indications of proliferative changes, comprising cortical tubular basophilia. Hyperplasia of the papillary epithelium at 2500 and 750 ppm was present at an increased incidence and severity in females, and this was usually associated with mineralization of the papillary/pelvic epithelium (2500 ppm only). An increased incidence of acinar atrophy, often associated with reduced colloid, was present in the prostate of high-dose males in the carcinogenicity-segment rats only. No treatment-related changes were observed at dose levels of 200 ppm and below. The NOAEL in the 2-year chronic toxicity and carcinogenicity study in rats was 200 ppm, equal to 8.4 mg/kg bw per day, based on increased centrilobular hypertrophy of the liver at 750 ppm, equal to 32 mg/kg bw per day. EFSA: In the rat study, no evidence for an oncogenic potential could be found and the systemic NOAEL was set at 8.4 mg/kg bw/day, based on histopathological changes in liver and kidneys observed at 31.5 mg/kg bw/day dose level. ECHA: The NOAEL for toxicity was 200 ppm in both males and females, equivalent to 8.4 and 10.8 mg/kg bw/day in males and females, respectively. Furthermore, there was no evidence of carcinogenicity with fluopicolide up to and including the dose level of 2,500 ppm (equivalent to 109.4 and 142.2 mg/kg bw/day, in males and females, respectively). EPA: The NOAEL was considered to be 750 ppm, equal to 31.5 mg/kg bw/day for males and 41.0 mg/kg bw/day for females. The LOAEL was 2500 ppm, equal to 109.4 mg/kg bw/day for males and 142.2 mg/kg bw/day for females, based on decreased body weight gain in both sexes and thyroid toxicity in males. </t>
  </si>
  <si>
    <t>Cooper, 2003</t>
  </si>
  <si>
    <t>Cooper, S. (2003) Combined carcinogenicity and toxicity study by dietary administration to CD rats for 104 weeks. Code: AE C638206. Unpublished report No. C038733 from Huntingdon Life Sciences Ltd, Huntingdon, England. Submitted to WHO by Bayer CropScience AG, Monheim, Germany. Available from JMPR (2009) Tox Monograph for Fluopicolide at https://apps.who.int/pesticide-residues-jmpr-database/Document/103 Also available from EFSA (2009) Conclusion on pesticide peer review regarding the risk assessment of the active substance fluopicolide at https://www.efsa.europa.eu/en/efsajournal/pub/rn-299 and ECHA (2019) CLH Report for Fluopicolide at https://echa.europa.eu/documents/10162/5cb6a2b0-c927-f925-e1a6-b01d2ef24ae5 and EPA (2022) Fluopicolide. Human Health Risk Assessment to Support a Petition to Establish Tolerances for Indirect or Inadvertent Residues in/on Legume Vegetables, Cereal Grains, Grasses, Nongrass Animal Feeds, Oilseeds, and Peanuts at https://www.regulations.gov/document/EPA-HQ-OPP-2020-0728-0006</t>
  </si>
  <si>
    <t>2923-18-4</t>
  </si>
  <si>
    <t>Sodium trifluoroacetate</t>
  </si>
  <si>
    <t>Sodium 2,2,2-trifluoroacetate; Trifluoroacetic acid sodium salt; Acetic acid, trifluoro-, sodium salt; sodium;2,2,2-trifluoroacetate</t>
  </si>
  <si>
    <t>C2F3NaO2</t>
  </si>
  <si>
    <t>C(=O)(C(F)(F)F)[O-].[Na+]</t>
  </si>
  <si>
    <t>1N,2N,3N,4Y,5aY,6N,7aY &amp; 7g(v)Y</t>
  </si>
  <si>
    <t>Wistar [Rj:WI (IOPS HAN)]</t>
  </si>
  <si>
    <t>0, 160, 1,600, or 16,000 ppm, equal to mean dietary intakes of 0, 8.4, 82.3, or 876 mg/kg bw/day for males and 0, 10.1, 103.3, or 1,021 mg/kg bw/day for females</t>
  </si>
  <si>
    <t>No toxicologically significant changes were noted in clinical appearance, functional observations, food consumption and ophthalmoscopy. At 16,000 ppm, mean body weight of males was reduced by 5 to 11% from study Day 15 onwards, resulting in an overall reduction in mean body weight gain of 17% on Day 92, when compared to controls. The effect was statistically significant at most time points. In females, mean body weight was reduced by up to 6% during the course of the study, resulting in an overall reduction in mean body weight gain of 14% on Day 92, when compared to controls. The effect was statistically significant on a number of occasions for cumulative body weight gain. Body weight parameters were not affected in either sex at 1600 ppm or 160 ppm. When compared to the controls, lower mean hemoglobin concentration (-8%) was noted at 16,000 ppm in females only. This slight change was associated with lower mean corpuscular volume (-6%), mean corpuscular hemoglobin (-7%) and hematocrit (-6%). At 1,600 ppm, lower mean hemoglobin concentration (-4%), essentially due to low values noted in two animals, and lower mean corpuscular hemoglobin (-3%) were also noted. No treatment-related change was noted in males at any dose level and in females at 160 ppm. Regarding clinical chemistry, treatment-related changes were observed at 16,000 and 1,600 ppm in both sexes. Mean total bilirubin and glucose concentrations were lower in both sexes and mean alkaline phosphatase, alanine aminotransferase and aspartate aminotransferase activities were higher in males only. The slightly lower mean total bilirubin concentration noted at 160 ppm in both sexes was considered not to be treatment-related as the difference to controls was not statistically significant and all individual values were within the in-house historical control data. When compared to the control groups, higher ketone levels were noted at 16,000 and 1,600 ppm in both sexes. No other treatment-related change was noted for the parameters assayed. The few other statistically significant differences were considered to be incidental. Mean absolute and relative liver weight were statistically significantly higher in male and female rats at 16,000 and 1,600 ppm when compared to controls. These changes were dose- and treatment-related and associated with hepatocellular hypertrophy. All other statistically significant organ weight differences were judged to be incidental in view of their individual variation and in the absence of any correlated histopathological finding. Treatment-related histopathological changes were observed in the liver. In all male and most females at 16,000 ppm, as well as in a proportion of males at 1,600 ppm, a minimal to moderate diffuse centrilobular to panlobular hepatocellular hypertrophy with groundglass appearance of the hepatocellular cytoplasm was observed. This latter observation is usually induced by peroxisome proliferators. This change was associated with a loss of the periportal hepatocellular vacuolation observed at 16,000 ppm in both sexes and at 1,600 ppm in males. The effect was dose-related and correlated with the higher mean liver weight noted in these groups. There was also a higher incidence of hepatocellular necrotic foci in males at 16,000 ppm when compared to controls, which was considered to be adverse. This finding was correlated with higher individual values of aspartate aminotransferase and alanine aminotransferase activities observed in clinical chemistry evaluation. The dose level of 160 ppm of sodium trifluoroacetate is considered to be a NOAEL in both sexes, equating approximately to 8.4 mg TFA/kg bw/day in males and 10.1 mg TFA/kg bw/day in females.</t>
  </si>
  <si>
    <t>Unknown, 2007. Available from ECHA at https://echa.europa.eu/da/registration-dossier/-/registered-dossier/10770/7/6/2</t>
  </si>
  <si>
    <t>688046-61-9</t>
  </si>
  <si>
    <t>Pyriofenone</t>
  </si>
  <si>
    <t>IKF 309; (5-chloro-2-methoxy-4-methylpyridin-3-yl)-(2,3,4-trimethoxy-6-methylphenyl)methanone</t>
  </si>
  <si>
    <t>C18H20ClNO5</t>
  </si>
  <si>
    <t>COC1=C(OC)C(OC)=C(C(=O)C2=C(C)C(Cl)=CN=C2OC)C(C)=C1</t>
  </si>
  <si>
    <t>0, 200, 1,000, or 5,000 ppm, equal to 0, 7.25, 36.4, or 197 mg/kg bw/day for males and 0, 9.13, 46.5, or 254 mg/kg bw/day for females</t>
  </si>
  <si>
    <t xml:space="preserve">There were no effects on total leukocyte count or differential leukocyte count. At the high dose, there was a significant increase in mortality in males during the last 4 weeks of treatment, corresponding to a cumulative mortality rate of 34%. There was an increase in the incidence of soiled fur in both sexes, and females showed an increased incidence of fur loss. Feed consumption was increased in males, whereas body weights were decreased from weeks 11 to 104 in males and from weeks 16 to 104 in females. Macropathological and micropathological observations at the high dose included an increased incidence of distention of the caecum (with contents) in both sexes, accompanied by soiled fur in the genital region and general loss of fur. The integumentary areas that showed a loss of fur also showed increased atrophy of hair follicles and perifolliculitis. The kidney had a coarse appearance in males. Liver, kidney and caecum weights were increased in both sexes. Male rats also showed an increased incidence of mesenteric lymph node sinus dilatation. Both sexes showed an increased incidence of centrilobular hepatocellular hypertrophy and centrilobular hepatocellular fatty changes. Male rats also showed an increased incidence of centrilobular hepatocellular necrosis, whereas female rats showed an increased incidence of focal hepatic congestion. Female rats also showed an increased incidence of chronic progressive nephropathy (CPN). Although the incidence of CPN was not statistically significant with respect to treatment in male rats, there was a significant increase in the severity of CPN lesion grade in males. There were no toxicologically relevant effects on the incidence of neoplastic lesions in treated rats; the combined incidence of hepatocellular adenomas and carcinomas in treated rats did not reach statistical significance. Peto’s test was applied to analyze the occurrence of neoplastic lesions in males with an incidence of four or more in at least one dose group. This analysis was undertaken because the male 5,000 ppm group showed a statistically significant increase in mortality during the final stage of the study. Peto’s test for the combined incidence of hepatocellular adenoma and carcinoma and the incidence of systemic mononuclear cell leukemia was performed on the data from all male dose groups. Peto’s test for other neoplastic lesions was performed on the data only from the control and 5,000 ppm groups, as all animals in the 200 and 1,000 ppm groups were not examined histopathologically for the organs/tissues concerned. No dose-related increasing trends were observed in the neoplastic lesions analyzed by Peto’s test. At the intermediate dose (1,000 ppm), the only test article–related effect was an increased incidence of CPN in female rats. No adverse effects were noted in male rats. There were no effects related to treatment observed at the low dose. The NOAEL was 200 ppm, equal to 9.13 mg/kg bw/day, based on CPN in female rats at 1,000 ppm, equal to 46.5 mg/kg bw/day. There was no evidence of increased neoplasia or tumor incidence after exposure to pyriofenone. EFSA: The relevant long-term NOAEL was 7.25 mg/kg bw/day from the 2-year study in rats. APVMA: The liver and kidney were target organs. Increased absolute and/or relative liver weights were noted and generally correlated with diffuse/centrilobular hepatocyte hypertrophy. Additional hepatic changes included darkened appearance, centrilobular hepatocytic necrosis and hepatocyte fatty change. On occasions there were alterations to serum chemistry parameters (eg aspartate aminotransferase (AST) and alkaline phosphatase (ALP) indicative of these hepatic effects. Increased absolute and/or relative kidney weights were also observed. Kidney histopathological changes included increased calcification of the cortico-medullary junction, increased brown pigment deposition in tubular cells, basophilic change, and an increased incidence/severity of chronic nephropathy. Changes in serum chemistry (blood urea nitrogen (BUN), creatinine, bilirubin) and urinalysis parameters (urine color, volume and ketone level) accompanied the physical changes seen in the kidney. The NOEL was 9.1 mg/kg bw/day for the 2-year dietary study based on increased chronic nephropathy at 46.5 mg/kg bw/day in females. EPA: The NOAEL was 200 ppm, equal to 9.1 mg/kg/day, in females. The LOAEL was 1,000 ppm, equal to 46.5 mg/kg/day, based on chronic nephropathy in females. At the high dose, increased mortality (♂), decreased body weights (♀), soiled fur (♂♀), fur loss (♀), distension of large intestine (♂♀), black contents of large intestine (♂), and pathology of the skin (atrophy of hair follicle in ♂ or perifolliculitis in ♀), liver (♂♀ increased weight, centrilobular hepatocellular hypertrophy and fatty change, ♂ necrosis and ♀ focal hepatic congestion), kidneys (♂ coarse surface; ♂♀ increased weight, and ♂ chronic nephropathy severity), cecum (♂♀ increased weight), and mesenteric lymph node (♂ sinus dilatation). In males, adrenal hyperplasia and increased adrenal weights were noted. No evidence of carcinogenicity was present. EPA New Zealand: The NOAEL was considered to be 7.25 mg/kg bw/day in males and 9.13 mg/kg bw/day in females. The LOAEL was 36.4 mg/kg bw/day in males and 46.5 mg/kg bw/day in females based on increased liver weights and incidence of chronic nephropathy. </t>
  </si>
  <si>
    <t>Ohtsuka, 2010</t>
  </si>
  <si>
    <t>Ohtsuka R (2010d). IKF-309 technical: carcinogenicity study in rats. Unpublished report no. IET 06-0086. The Institute of Environmental Toxicology, Uchimoriya-machi, Japan. Submitted to WHO by Ishihara Sangyo Kaisha, Ltd. Available from JMPR (2018) Toxicological Monograph for Pyriofenone at https://apps.who.int/pesticide-residues-jmpr-database/Document/274 Also available from EFSA (2013) Conclusion on the peer review of the pesticide risk assessment of the active substance pyriofenone at https://www.efsa.europa.eu/en/efsajournal/pub/3147 and APVMA (2016) Public Release Summary on the Evaluation of the new active Pyriofenone in the product Kusabi 300 SC Fungicide at https://www.apvma.gov.au/sites/default/files/publication/20621-prs-kusabi-fungicide.pdf and EPA (2019) Pyriofenone Human Health Risk Assessment for the Section 3 Registration on Fruiting Vegetables (Crop Group 8-10) at https://www.regulations.gov/document/EPA-HQ-OPP-2018-0677-0007 and EPA New Zealand (2019) Science memo for application to import or manufacture KUSABI for release (APP203620) at https://www.epa.govt.nz/assets/FileAPI/hsno-ar/APP203620/APP203620_Science_Memo.pdf</t>
  </si>
  <si>
    <t>101205-02-1</t>
  </si>
  <si>
    <t>Cycloxydim (note: Na salt was tested, unable to locate CAS)</t>
  </si>
  <si>
    <t>Cycloxidim; Focus Ultra; Cycloxydime; 2-[(E)-N-ethoxy-C-propylcarbonimidoyl]-3-hydroxy-5-(thian-3-yl)cyclohex-2-en-1-one</t>
  </si>
  <si>
    <t>C17H27NO3S</t>
  </si>
  <si>
    <t>CCCC(=NOCC)C1=C(O)CC(CC1=O)C1CCCSC1</t>
  </si>
  <si>
    <t>0, 100, 400, or 1600 ppm, equal to 0, 6.4, 26.4 and 99.2 mg/kg bw/day as free acid</t>
  </si>
  <si>
    <t xml:space="preserve">JMPR 2009: There were no test substance–related mortalities or signs of clinical toxicity in any of the treatment groups. Drinking-water consumption was reduced in males and females of the 1600 ppm group. In females, the extent of the reduction of drinking-water consumption was slightly more pronounced during the early phases of the study. Body weight gain was reduced in males and females of the 1600 ppm group. At a concentration of 400 ppm, the reduction in body weight was statistically significant only during the first year of treatment. There were no haematological changes that could be related to the administration of the test substance. Clinicochemical examinations revealed a reduction in triglyceride concentrations in  females of the 1600 ppm and 400 ppm groups. Statistical significance was not attained owing to the high standard deviation in the control group. In the second determination, the reduction in triglyceride concentrations was confirmed, although, again, statistical significance was not attained. Urinalysis did not reveal any test substance–related changes. Organ weight determinations revealed reduced absolute liver weights in the 1600 ppm females. Relative liver weights were significantly decreased in high dose group females when based on brain weight, which was similar between treatment groups, but relative liver weights were increased in the same group when related to body weight, indicating that the absolute liver weight decrease was a result of the overall reduction in body weight rather than an organ-specific effect. Gross pathological and histopathological examinations did not show test substance–related  effects at any dose level. In the liver, however, bile duct proliferation was more frequently recorded in treated males than in controls. The incidence across the groups 0 (control), 100, 400 and 1600 ppm was 2% (control), 8%, 16% and 24% in males and 8% (control), 12%, 4% and 12% in females. The number of males with bile duct proliferation exhibited a statistically signifi cant positive trend with respect to dose rate (Z = 4.04, one-tailed P &lt; 0.001), but the maximum incidence of bile duct proliferation in the high dose group males of the 24-month study (24%) was similar to the control group incidence in the 18-month study (20%) and below the average range of historical control data for this age-associated lesion. In females, no statistically positive trend was evident. In addition, foci or areas of various types of hepatocellular alteration were more frequently recorded in males than in females. The relative proportion of males with basophilic foci was 7% (control), 22%, 28% and 28%. The frequency of the basophilic foci did not show a dose–response relationship. Both bile duct proliferation and basophilic foci in male rats exhibited a statistically significant positive trend with respect to dose rate, but the incidences were within the historical control range. The NOAEL was 100 ppm, equal to 7 mg/kg bw per day, on the basis of a reduction in body weight and a reduction in concentrations of triglycerides in rats given drinking-water containing cycloxydim at concentrations of 400 ppm and above. JMPR 1992: The NOAEL with regard to clinical or clinical chemistry parameters and organ weight changes was 100 ppm, equal to 7 mg/kg bw/day. EFSA: Also concluded a NOAEL of 7 mg/kg bw/day for the two year rat study based on body weight reduction and decreases in triglycerides. </t>
  </si>
  <si>
    <t>Kuehborth et al., 1988a</t>
  </si>
  <si>
    <t>Kuehborth, B. et al. (1988a) Study on the toxicity of Reg. No. 172 999 – Na salt in rats. Administration via the drinking water over 24 months. Unpublished report No. 1988/0125 from BASF AG, Ludwigshafen/Rhein, Federal Republic of Germany. Submitted to WHO by BASF, Germany. Available from Pesticide residues in food - 2009 (JMPR Evaluations 2009 Part II Toxicological) at https://www.inchem.org/documents/jmpr/jmpmono/v2009pr01.pdf and Cycloxydim (Pesticide residues in food: 1992 evaluations Part II Toxicology). at http://www.inchem.org/documents/jmpr/jmpmono/v92pr07.htm Also available from EFSA (2010) Conclusion on the peer review of the pesticide risk assessment of the active substance cycloxydim. EFSA Journal 2010; 8(7):1669. https://doi.org/10.2903/j.efsa.2010.1669</t>
  </si>
  <si>
    <t>2593-15-9</t>
  </si>
  <si>
    <t>Etridiazole</t>
  </si>
  <si>
    <t>Echlomezole; Echlomezol; Ethazol; 5-ethoxy-3-(trichloromethyl)-1,2,4-thiadiazole</t>
  </si>
  <si>
    <t>C5H5Cl3N2OS</t>
  </si>
  <si>
    <t>CCOC1=NC(=NS1)C(Cl)(Cl)Cl</t>
  </si>
  <si>
    <t>Sprague-Dawley [Charles River Crl:CD BR albino]</t>
  </si>
  <si>
    <t>0, 100, 640, or 1280 ppm equal tp 0, 4.81, 30.43, or 63.38 mg/kg bw/day for males and 0, 5.90, 38.45, or 83.65 mg/kg bw/day for females</t>
  </si>
  <si>
    <t xml:space="preserve">EPA (2019): The incidence of clinical signs, including tissue masses and wart-like lesions, was comparable for all groups. Depressed body weight gain was significant (&gt;10%) in the high-dose males for only a few weeks at the beginning of the study. The high-dose females had depressed weight gain almost throughout the study which gradually progressed to 28% by the end of the study, while the mid-dose females had depressions of 10-16% during the latter half of the study. At 13 weeks, body weight gain was decreased 9% in the high-dose males, and 8% and 20% in the mid and high-dose females, respectively (compared to controls). Food consumption and food efficiency were depressed in the high-dose females over the course of the study, but within normal ranges for all other groups. Food consumption at 13 weeks was decreased 7% in the high-dose males, and 10% and 18% in the mid and high-dose females, respectively (compared to controls). The hematology data were not fully evaluable. There were no anomalous group values, other than marked neutrophilia in the mid and high-dose females which was of uncertain significance. One high-dose male was found to have myelocytes, metamyelocytes, and band neutrophils in its circulating blood at week 79, which correlated with a histopathologic evaluation of leukemia. Gross lesions included dilated renal pelvis (20%) in the high-dose males which died on study, and pale areas (30%), cysts (18%), and masses (46%) in the livers of high-dose females. Organ weight anomalies included increased absolute and relative liver weights in the mid and high-dose males and in the high-dose females. The relative organ weight data in the high-dose females were skewed by the substantial decrease in body weight gain. Karyomegaly (nuclear enlargement, which is an indication of increased cellular turnover) was found in the absence of inflammation in the renal tubule cells of most low-dose, and virtually all mid and high-dose males and females. There was no increase in kidney tumors. Other non-neoplastic lesions included hepatocytomegaly, clear, basophilic, and eosinophilic cellular alteration, cholangiectasis, centrilobular pigmentation, and spongiosis hepatis of the liver; and testicular interstitial cell hyperplasia. There was a correlation between increased lesion incidences and elevated liver weights in the mid and high dose males and the high-dose females. Regarding neoplastic findings, in male rats, statistically significant increasing dose-related trends and statistically significant pairwise comparisons between the high-dose and control animals were observed in the following sites: 1) thyroid follicular cell adenoma, carcinoma (statistically significant pairwise comparison only at mid-dose) and combined adenoma/carcinoma; 2) hepatocellular adenoma and combined adenoma/carcinoma; and 3) interstitial cell tumors of the testes. In female rats, there were statistically significant increasing dose-related trends and statistically significant pairwise comparisons between the high-dose and control animals in the following sites: 1) hepatocellular adenoma, carcinoma and combined adenoma/carcinoma; 2) cholangiocarcinoma; and 3) mammary gland fibroadenoma and combined fibroadenoma/adenoma/fibroma. The NOAEL was considered to be 100 ppm, equal to 4.81 mg/kg bw/day in males and 5.90 mg/kg bw/day in females. EFSA (2010): “A LOAEL of 5 mg/kg bw/day is identified from the long-term study in rats. Upon long-term exposure, carcinogenic effects are found in the liver, testes, thyroid and kidneys.” ECHA: “Based on tubular cell karyomegaly in kidney, a NOAEL could not be established. The test substance had an oncogenic effect on rat liver, thyroid, testis and kidney. However, it should be noted that the highest dose level exceeded the MTD (based on reduced body weight in females and increased liver weight in both sexes).” FDA Note: Tubular cell karyomegaly in the kidneys of low dose rats seems to be the point of contention between EPA and ECHA/EFSA. FDA agrees with EPA because the increased cell turnover did not lead to an increase in kidney tumors. According to Hard G. C. (2018). Critical review of renal tubule karyomegaly in non-clinical safety evaluation studies and its significance for human risk assessment. Critical reviews in toxicology, 48(7), 575–595. https://doi.org/10.1080/10408444.2018.1503641 "The rat appears to be highly predisposed to developing karyomegaly as a renal response on exposure to diverse chemical agents, but karyomegaly in the rat is not consistently associated with renal tubule tumor development. Because of this inconsistency, renal tubule karyomegaly is an inaccurate predictor of renal tubule neoplasia, and there is no evidence that karyomegalic cells are involved in tumor development as a form of preneoplasia. A chemically induced karyomegalic response in the rat does not necessarily predict a similar alteration in human kidneys. Because modest nuclear enlargement of kidney tubule cells can occur as physiological or functional responses, it is recommended that the threshold for diagnosing renal tubule karyomegaly in animal studies should be accepted as at least four times normal nuclear size or larger." </t>
  </si>
  <si>
    <t>Trutter, 1988</t>
  </si>
  <si>
    <t>Trutter, Janet A. June 23, 1988. Oncogenicity study in rats with terrazole technical. Unpublished report no. 798-210 prepared by Hazelton Laboratories America, Inc. Submitted by Uniroyal Chemical Company, Inc. MRID 40747901. Available from EPA (2019) Etridiazole: Report of the Cancer Assessment Review Committee at https://www.regulations.gov/document/EPA-HQ-OPP-2014-0414-0026 Also available from EFSA (2010) Conclusion on the peer review of the pesticide risk assessment of the active substance etridiazole at https://www.efsa.europa.eu/en/efsajournal/pub/1823 and ECHA (2012) CLH Report for Etridiazole at https://echa.europa.eu/documents/10162/c72f533a-a36f-adb0-6b7a-f062dbe3c87b</t>
  </si>
  <si>
    <t>111-91-1</t>
  </si>
  <si>
    <t>Bis(2-chloroethoxy)methane</t>
  </si>
  <si>
    <t>Dichloroethylformal; Dichloroethyl formal; 2,2-Dichloroethylformal; 1-chloro-2-(2-chloroethoxymethoxy)ethane</t>
  </si>
  <si>
    <t>C5H10Cl2O2</t>
  </si>
  <si>
    <t>ClCCOCOCCCl</t>
  </si>
  <si>
    <t>1N,2N,3N,4N,6N,7aY&amp;7g(iii)Y</t>
  </si>
  <si>
    <t>0, 10, 20, 40, 80, or 120 mg/kg bw/day</t>
  </si>
  <si>
    <t xml:space="preserve">All ten males and seven of the ten females receiving the highest dose of the test substance died or were killed in a moribund condition during the study. The first death occurred after a single dose and seven deaths occurred during the first week of the study. The mortality rate declined subsequently but additional deaths occured as late as day 76. No cause of death was apparent from gross postmortem examinations; however microscopic examination revealed degeneration of the myocardium, considered to be the possible cause of death, in all animals which died after day 14. One female in the group receiving 80 mg/kg/day was found dead on day 78 of the study. Mortality in animals recieving 80 or 120 mg/kg/day was considered to be related to test substance administration. Rats killed in moribund condition and some of those that died exhibited emaciation, poor food consumption, hypothermia, lethargy/prostration, dyspnea, gasping, moist rales, ataxia, abnormal posture, slight tremors, salivation, and brown-yellow stains on the snout, paws, ventral surface and anogenital area. Clinical signs were unremarkable in rats that survived the experiment. In male rats treated with the highest dose of bis(2-chloroethoxy)methane, body weight was significantly reduced by 17-18 % after weeks 1 and 2, and 7 to 21% thereafter. Mean body weights of males receiving 80 mg/kg-day were slightly lower than control during the second two months of the study: 6% deficit at week 5 and 10% deficit at week 12 (differences from control not statistically significant). Mean body weights for males in the lower dose groups were similar to controls, and no effect on body weight was evident in females at any dose level. Food consumption was reduced in the high-dose male group during the first 2 weeks of the study, but was similar to controls subsequently in the 2 survivors of this group. Food consumption was similar to or higher than controls in all other test groups. Ophthalmological examinations were unremarkable. No statistically significant changes in hematological parameters were observed. Exposure to 120 mg/kg-day induced statistically significant alterations in several clinical chemistry parameters in both males and females. The alterations that were considered to be indications of an effect of exposure to 120 mg/kg-day of bis(2chloroethoxy)methane were: 1) slight elevations in serum aspartate aminotransferase (AST) at one month in both males and females, with a marked, statistically significant elevation in AST among high-dose females at study termination (no high-dose males survived to study termination), 2) a statistically significant elevation in serum alkaline phosphatase in males at one month and nonsignificant elevations in females at both one and three months, and 3) increased blood urea nitrogen (BUN) in females at 1 month (nonsignificant) and 3 months (statistically significant). In the 80 mg/kg-day group, there was a slight, statistically significant increase in serum alanine aminotransferase (ALT) among male rats at 3 months. No changes in clinical chemistry parameters were observed among male or female rats receiving 10, 20, or 40 mg/kgday of bis(2-chloroethoxy)methane compared to controls. Absolute and relative liver weights were statistically significantly increased in a doserelated fashion in female rats treated with 80 or 120 mg/kg-day. Liver weight measurements were not available for males in the 120 mg/kg-day dose group due to early mortality; the only statistically significant change in males was a small increase in relative liver weight at 40 mg/kg-day. Histopathologic examination of the liver revealed a dose-related increased incidence of minimal-to slight hypertrophy of the centrilobular hepatocytes in males treated with 20, 40, or 80 mg/kg-day (0/10, 0/10, 3/10, 4/10, 6/10, and 0/10 in the 0, 10, 20, 40, 80, and 120 mg/kg-day groups, respectively). The difference from controls was statistically significant in the 40 and 80 mg/kg-day groups. The lesion was not observed in males of the 120 mg/kg-day group, but rats in this group all died early. Liver lesions were not found in female rats. Mean adrenal weights (absolute and relative) were reduced relative to control among male rats receiving 20, 40, or 80 mg/kg-day. This effect on adrenal weight, however, was not observed among females and adrenal morphology was normal; thus, the toxicological significance of this effect on the adrenal gland is uncertain. Significant increases in relative kidney and testes weights in male rats at 80 mg/kg-day were considered by the researchers to be secondary to reduced body weight in this group. Kidney lesions, seen only in male rats, were increased incidences of minimal to moderate tubular nephrosis, accompanied in some cases by birefringent intracytoplasmic inclusions in the convoluted tubular epithelium, and hyaline droplets in the epithelial cytoplasm of the proximal convoluted tubules. The incidence and severity of the renal lesions increased with dose, with the 10 mg/kg-day group being similar to controls and the 80 mg/kg-day group showing the most pronounced effects. Other organs affected by the 120 mg/kg-day dose were the heart (myocardial degeneration), brain and spinal cord (vacuolization, gliosis), spleen, bone marrow, and thymus (atrophy, hypocellularity), and epididymides (oligospermia, degenerated seminal product); however, these organs were not systematically examined in rats receiving lower doses. Of particular interest is the heart. Postmortem examination revealed slight-to-moderate degeneration of the myocardium in all high-dose animals that died after 2 weeks of exposure to bis(2-chloroethoxy)methane. The overall incidence of myocardial degeneration was 6/10 males and 6/10 females at 120 mg/kg-day (versus 0/10 for controls of each sex). The authors speculated that myocardial degeneration was a possible cause of death. Despite the prevalence of this effect among high-dose rats of both sexes, and absence among controls, the authors did not conduct histopathological examinations of the hearts of rats receiving lower doses, aside from one female from the 80 mg/kg-day group (the female that was found dead on day 78) and one female from the 40 mg/kg-day group that died accidentally in week 5. Histological examination revealed myocardial degeneration in the 80 mg/kg-day female, but not the 40 mg/kg-day female. Based on microscopic evidence of renal and hepatic pathology in males receiving 20 mg/kg/day, the no observed effect level was considered to be 10 mg/kg/day. EPA: The renal effects seen in male rats are consistent with the pattern of early stages of alpha- 2u globulin-associated rat nephrotoxicity, as established by the Risk Assessment Forum (U.S. EPA, 1991b), wherein the Agency concluded these renal effects are not appropriate as a critical effect for human health risk assessment.  This study identified a LOAEL of 20 mg/kg-day based on liver lesions (hypertrophy of the centrilobular hepatocytes) in males rats and a NOAEL of 10 mg/kg-day following subchronic oral administration of bis(2-chloroethoxy)methane. ECHA: The NOEL was considered to be 10 mg/kg/day based on evidence of renal and hepatic lesions in males at 20 mg/kg/day. </t>
  </si>
  <si>
    <t>Bio/Dynamics, Inc., 1990</t>
  </si>
  <si>
    <t>Bio/Dynamics, Inc. 1990. A Subchronic (3 Month) Oral Toxicity Study in the Rat with Formal [bis(2-Chloroethoxy)Methane]. Final Report. Project No. 89-3429. East Millstone, NJ. TSCATS Section 4 submission. OTS0526337. Available from NTRL at https://ntrl.ntis.gov/NTRL/dashboard/searchResults/titleDetail/OTS0526337.xhtml Also available from EPA (2006) Provisional Peer Reviewed Toxicity Values for  Bis(2-chloroethoxy)methane (CASRN 111-91-1) at https://hhpprtv.ornl.gov/issue_papers/Bis2chloroethoxymethane.pdf and ECHA at https://echa.europa.eu/mt/registration-dossier/-/registered-dossier/13289/7/6/2</t>
  </si>
  <si>
    <t>113136-77-9</t>
  </si>
  <si>
    <t>Cyclanilide</t>
  </si>
  <si>
    <t>Finish; 1-((2,4-Dichlorophenyl)carbamoyl)cyclopropanecarboxylic acid; 1-[(2,4-dichlorophenyl)carbamoyl]cyclopropane-1-carboxylic acid</t>
  </si>
  <si>
    <t>C11H9Cl2NO3</t>
  </si>
  <si>
    <t>OC(=O)C1(CC1)C(=O)NC1=CC=C(Cl)C=C1Cl</t>
  </si>
  <si>
    <t>0, 40, 160, or 640 ppm equal to 0, 1.5, 5.3, or 21.2 mg/kg/day for males and 0, 1.3, 5.2, 21.5, or 21.5 mg/kg/day for females</t>
  </si>
  <si>
    <t xml:space="preserve">The NOAEL was considered to be 160 ppm, equal to 5.3 mg/kg bw/day in males and 5.2 mg/kg bw/day in females. The LOAEL was 640 ppm, equal to 21.2 mg/kg bw/day in males and 21.5 mg/kg bw/day in females, based on decreased weight gain, gross and histological liver lesions and increases in ALT and AST enzyme levels. Note: In a two-generation rat study, TGAI cyclanilide was administered daily in the diet at treatment concentrations of control, 30, 300, and 1000 ppm. There was no mortality or clinical signs of toxicity noted in the parental generation at all concentrations. Two F1 parental animals (one male and one female) died at the highest treatment concentration after weaning, and prior to the pre-mating exposure period. These deaths were attributed to treatment related reductions in body weight. At the middle and high treatment concentrations, there were significant reductions in mean body weights, body weight gains, and food consumption in both sexes and generations assessed. Additionally, at these two concentrations, there were reductions in mean pup weights. The NOAEL and LOAEC for this study, based on reductions in mean pup weights is 30 and 300 ppm (equivalent to 2.3 and 21.8 mg a.i/kg-day)." Test species was listed as the Norway rat. Exact duration was not listed. </t>
  </si>
  <si>
    <t>Auletta, 1994</t>
  </si>
  <si>
    <t xml:space="preserve">Auletta, C. (1994) A Chronic (12-Month) Oral Toxicity Study of RPA 90946 in the Dog via Oral: dietary Administration: Final Report: Lab Project Number: 91-3725. Unpublished study prepared by Pharmaco LSR, Inc. 667 p. MRID 43368441. Available from EPA (2016) Cyclanilide. Draft Human Health Risk Assessment for Registration Review at https://www.regulations.gov/document/EPA-HQ-OPP-2011-0153-0018             </t>
  </si>
  <si>
    <t>90-72-2</t>
  </si>
  <si>
    <t>2,4,6-Tris(dimethylaminomethyl)phenol</t>
  </si>
  <si>
    <t>2,4,6-Tris((dimethylamino)methyl)phenol; 2,4,6-Tris[(dimethylamino)methyl]phenol; Sumicure D</t>
  </si>
  <si>
    <t>C15H27N3O</t>
  </si>
  <si>
    <t>CN(C)CC1=CC(=C(C(=C1)CN(C)C)O)CN(C)C</t>
  </si>
  <si>
    <t>1N,2N,3N,4N,6N,7N,9N,10N,23N,29Y,33N,34N,35aY,38N,40N,41N,42N,43N,44N,45Y,46N,47N</t>
  </si>
  <si>
    <t>Sprague-Dawley [CD-1/Crl:CD(SD)]</t>
  </si>
  <si>
    <t>0, 15, 50, or 150 mg/kg bw/day for 90 consecutive days followed by 14 days of recovery for selected animals in the control and high dose groups</t>
  </si>
  <si>
    <t xml:space="preserve">None of the male and female rats treated with 15 or 50 mg/kg bw/day and none of the male animals treated with 150 mg/kg bw/day by oral administration for 90 days revealed any test item-related changes in behavior, external appearance, or consistency of feces. Piloerection was noted for all female animals treated with 150 mg/kg bw/day from test day 40 onwards. No changes in behavior, external appearance, or consistency of feces were noted for the previously high-dosed male and female animals during the 14-day treatment-free recovery period. None of the animals died or had to be sacrificed prematurely. All male and female animals treated with 15, 50 or 150 mg/kg bw/day survived until their scheduled sacrifice on test day 91. None of the previously high-dosed animals died or had to be sacrificed prematurely during the recovery period either. No test item-related influence was observed on the body weight and the body weight gain of the male and female animals treated with 15 or 50 mg/kg bw/day by oral administration for 90 days compared to the control animals throughout the treatment period. No test item-related differences were noted for the body weight at autopsy between the low and intermediate dosed animals and the control animals. The body weight of the male and female animals treated with 150 mg/kg bw/day was reduced by up to 13% for the males and by up to 12% for the females compared to the control animals as of test day 8. Accordingly, the body weight gain from test day 1 to test day 90 was reduced by approx. 20% for the males and by approx. 15% for the females compared to the control animals. The body weight at autopsy of the high dosed animals was reduced by 11% for the male rats and by 14% for the female rats. The body weight of the male animals previously treated with 150 mg/kg bw/day was still reduced by 11% at the end of the recovery period. The body weight at autopsy was also reduced by 11% for the males. In contrast, the body weight and the body weight at autopsy of the previously high dosed female animals had normalized during the 14-day treatment-free recovery period. No test item-related influence was observed on the relative food consumption of the male and female animals treated with 15 or 50 mg/kg bw/day by oral administration compared to the control animals throughout the 90 day treatment period. The relative food consumption of the male and female animals treated with 150 mg/kg bw/day by oral administration was reduced by up to 10% for the males and by up to 19% for the females compared to the control animals starting in test week 1. The food consumption of the male and female animals previously treated with 150 mg/kg bw/day had normalized and the values were within the range of the control group at the end of the 14-day treatment-free recovery period. No test item-related influence was observed on the drinking water consumption of the male and female animals treated with 15 mg/kg bw/day and for the male animals treated with 50 mg/kg bw/day by oral administration compared to the control animals. The drinking water consumption of the female animals treated with 50 mg/kg bw/day by oral administration was slightly decreased by up to 14% compared to the control animals starting in test week 5 evaluated by weekly quantitative assessment. The drinking water consumption of the male and female animals treated with 150 mg/kg bw/day by oral administration was decreased by up to 11% for the males and by up to 28% for the females compared to the control animals starting in test week 1 evaluated by weekly quantitative assessment. The drinking water consumption of the female animals previously treated with 150 mg/kg bw/day was still decreased by 30% or 19% in test weeks 14 and 15, respectively. In contrast, the drinking water consumption of the previously high dosed male animals had normalized during the 14-day treatment-free recovery period. The ophthalmological examination did not reveal any test item-related changes of the eyes and the optic region in any animal after repeated oral treatment with 15, 50 or 150 mg/kg bw/day in test week 13 and test week 15. No test item-related pathological changes were noted on the adnexa oculi (i.e., lids, lacrimal apparatus), conjunctiva, cornea, anterior chamber, lens, vitreous body, and fundus (retina, optic disc). There was no indication of any impairment to auditory acuity. No test item-related influence was observed on the hematological parameters for the male and female animals treated with 15, 50 or 150 mg/kg bw/day by oral administration for 90 days compared to the control animals at the end of the treatment period (test day 91) and at the end of the recovery period (test day 105). No test item-related influence was observed on the biochemical parameters for the male and female animals treated with 15 or 50 mg/kg bw/day by oral administration for 90 days compared to the control animals at the end of the treatment period. The plasma levels of albumin, globulin and protein were decreased and the plasma level of urea was increased for the male and female animals treated with 150 mg/kg bw/day compared to the control animals. The plasma levels of albumin, globulin and protein were still decreased and the plasma level of urea was still increased for the male and female animals previously treated with 150 mg/kg bw/day at the end of the recovery period. The neurological screening was performed on all main study and recovery animals at the end of treatment (in test week 13) 1 to 2 hours after dosing, and on all recovery animals at the end of the recovery period. No test item-related influence was noted on any of the parameters examined during the functional observation tests, on the fore- and hind limb grip strength, or on the spontaneous motility for any of the male and female animals after repeated oral treatment with 15, 50 or 150 mg/kg bw/day in test week 13 or test week 15. No test item-related changes were noted for the relative and absolute organ weights of the male and female animals treated with 15 or 50 mg/kg bw/day by oral administration for 90 days compared to the control animals at the end of the treatment period; however, the following test item-related changes were noted for the male and female animals treated with 150 mg/kg bw/day on test day 91: epididymis (left, abs.) -13%, epididymis (right, abs.) -11%, prostate and seminal vesicles (rel.) -13%, prostate and seminal vesicle (abs.) -22%, ovary (left, abs.) -26%, ovary (right, abs.) -27%, liver (rel.) +42%, liver (abs.) +23%, spleen (rel.) +51%, spleen (abs.) +30%, and the uterus (incl. cervix, abs.) -28%. No recovery was noted for the findings previously noted for the relative and absolute organ weights. The macroscopic inspection at necropsy did not reveal any test item-related changes in the organs and tissues of the animals treated with 15, 50 or 150 mg/kg bw/day after terminal sacrifice at the end of the treatment period (test day 91) and at the end of the recovery period (test day 105). However, macroscopic changes were noted in the thyroid (reduced in size), heart (enlarged), kidneys (stained pale discolored), uterus (dilated, filled with clear liquid), spleen (enlarged) and liver (enlarged) of single animals of all groups. All changes were considered either coincidental, or to lie within the normal background alterations which may be seen in untreated rats of this age and breed.
Histopathologically, no test item-related changes were noted in the selected target organs of the male and female animals treated with 15 mg/kg bw/day by oral administration for 90 days. The histomorphological examination of the selected target organs of the male and female animals treated with 50 mg/kg bw/day by oral administration for 90 days revealed the following test item-related changes in numerous organs: vacuolations/vacuolated (swollen) cells were found in the media of arteries in many organs such as adrenal gland, aorta, bone, heart, kidneys, lungs, skeletal muscle, pancreas, salivary glands, stomach, and thymus. Furthermore, vacuolation was noted in the smooth muscles/muscularis of the coagulating glands, lungs (bronchus), seminal vesicles, stomach and ureters. Vacuolization (swellings) of epithelial/glandular epithelial cells was observed in salivary glands (parotis), lungs (bronchus, alveoles) and liver (centrilobular). In addition, vacuolation of interstitial/reticular cells and macrophages were noted in thyroids, heart and spleen. No vacuolization was noted in the brain. The histomorphological examination of the organs of the male and female animals treated with 150 mg/kg bw/day by oral administration for 90 days revealed the following test item-related changes in numerous organs: vacuolations/vacuolated (swollen) cells were found in the media of arteries in many organs such as adrenal gland, aorta, bone, cervix, epididymis, esophagus, eye, heart, duodenum, ileum, jejunum, kidneys, larynx, liver, lungs, lymph nodes, mammary glands, skeletal muscle, ovaries, oviducts, pancreas, prostate, salivary glands, skin, stomach, testes, thymus, uterus and vagina. Furthermore, vacuolation was noted in the smooth muscles/muscularis of the cervix, coagulating glands, colon, duodenum, jejunum, ileum, rectum, lungs (bronchus), oviducts, prostate, seminal vesicles, stomach, trachea, ureters, uterus and vagina. Vacuolization (swellings) of epithelial / glandular epithelial cells was observed in the brain (choroid plexus), eyes (iris), parathyroids, salivary glands (parotis), larynx, trachea, lungs (bronchus, alveoles), liver (centrilobular, with minimal centrilobular infiltration of inflammatory cells), stomach (pars glandularis) and kidneys (proximal tubuli). In addition, vacuolation of interstitial/reticular cells and macrophages were noted in thyroids, heart, spleen and lymph nodes. And finally, vacuolation was observed in the pituitary (pars nervosa) of the female animals. All other changes noted are regarded as spontaneous and to be within the normal background pathology commonly seen in rats of this strain and age. Vacuolation was still noted for the male and female animals previously treated with 150 mg/kg bw/day at the end of the 14-day treatment-free recovery period, however, the severity of the vacuolation had slightly subsided in some organs. The additional histopathological examination of the organs of the low and intermediate dosed animals revealed vacuolization in various organs of the animals treated with 50 mg/kg bw/day by oral administration for 90 days. However, less organs compared to the high dose group (150 mg/kg) were affected at 50 mg/kg and the organs were affected to a lesser degree. No test item-related findings were noted for the animals treated with 15 mg/kg bw/day by oral administration for 90 days. After re-evaluation, the finding of lysosomes containing myelin figures proved the hypothesis of phospholipidosis, which is regarded to be not relevant for human health. In conclusion, adverse test item-related effects were noted at 50 mg/kg bw/day in the form of a decreased drinking water consumption and histopathological examination and at 150 mg/kg bw/day in form of a reduced body weight, a decreased food and drinking water consumption, changes in biochemical parameters, organ weights, and at histopathological examination compared to the control group. The NOAEL was considered to be 15 mg/kg bw/day. </t>
  </si>
  <si>
    <t>175217-20-6</t>
  </si>
  <si>
    <t>Silthiofam</t>
  </si>
  <si>
    <t>Silthiopham; Latitude; N-allyl-4,5-dimethyl-2-(trimethylsilyl)thiophene-3-carboxamide; 4,5-dimethyl-N-prop-2-enyl-2-trimethylsilylthiophene-3-carboxamide</t>
  </si>
  <si>
    <t>C13H21NOSSi</t>
  </si>
  <si>
    <t>CC1=C(SC(=C1C(=O)NCC=C)[Si](C)(C)C)C</t>
  </si>
  <si>
    <t>1N,2N,3N,4Y,5d(i)Y,6N,7N,9N,10Y,11N,12N,13N,15N,16N,17Y,19cY</t>
  </si>
  <si>
    <t>Sprague-Dawley [Charles River (SD) BR]</t>
  </si>
  <si>
    <t>0, 0.5, 5, 51, or 150 mg/kg bw/day in males and 0, 0.65, 6.4, 65, or 195 mg/kg bw/day in females (ECHA)</t>
  </si>
  <si>
    <t xml:space="preserve">EFSA: The systemic and carcinogenic NOAEL was 5 mg/kg bw per day based on centrilobular vacuolation (females) and slightly increased incidence of liver tumors (males). The increased incidence of thyroid follicular tumors in high-dose males was considered treatment-related, attributed to a disruption of thyroid hormone homeostasis, and not relevant to humans. ECHA: An increase in hepatocellular adenoma and carcinoma was observed in males. The increases were not statistically significant and were inside the relevant laboratory historical control range. Survival, mean body weight and body weight gain were not affected in the study in males. A treatment-related increase in absolute and relative liver weight was observed at the top dose in males (↑ 19% in relative weight). Eosinophilic foci were increased in the liver at the high dose in both males and females. Centrilobular pallor was increased in both male and female rats at the mid and high dose levels. An increase in the incidence of cystic degeneration was also observed at the top dose in males. No degenerative changes were noted. An increase in thyroid follicular cell tumors was also observed in males; however, the increase was not statistically significant but was observed at the upper range of HCD for this strain of rats and slightly above laboratory historical control data. </t>
  </si>
  <si>
    <t>Unknown, 1998. Available from European Food Safety Authority (EFSA). (2016). Peer review of the pesticide risk assessment of the active substance silthiofam. EFSA Journal, 14(8), e04574. http://dx.doi.org/10.2903/j.efsa.2016.4574. Also available from ECHA (2018) Committee for Risk Assessment, RAC, Opinion proposing harmonised classification and labelling at EU level of silthiofam (ISO); N-allyl-4,5-dimethyl-2-(trimethylsilyl)thiophene-3-carboxamide at https://echa.europa.eu/documents/10162/b4b02e17-53c3-48ac-5d8c-7aa9932f8585</t>
  </si>
  <si>
    <t>101-83-7</t>
  </si>
  <si>
    <t>Dicyclohexylamine</t>
  </si>
  <si>
    <t>N-Cyclohexylcyclohexanamine; Cyclohexanamine, N-cyclohexyl-; DCHA</t>
  </si>
  <si>
    <t>C12H23N</t>
  </si>
  <si>
    <t>C1CCC(CC1)NC1CCCCC1</t>
  </si>
  <si>
    <t>Wistar CRL</t>
  </si>
  <si>
    <t xml:space="preserve">The oral administration at the lowest and middle dose levels did not cause mortality. At the highest dose level, one male died on the 50th day of study and one female was humanely killed by reason of moribundus status on the 43th day of study. Clinical observation revealed an influence of the test substance on clinical status of treated animals. Significant findings, mainly convulsions and salivation, was observed. The convulsions were often accompanied by marked salivation and occasionally it was invoked by external stimulation like presence of person performing clinical observation, changing of bedding, etc. These changes of clinical status showed influence of the test substance on nervous system but histopathological changes of nervous system organs were not found. Hunched posture, vocalisation, piloerection, apathy, irritability, dirty fur, creaky respiration was also recorded in treated animals of both sexes. These changes of clinical status were with toxicological importance and related with application of the test substance. After the end of application of the test substance, all clinical symptoms disappeared. An effect of the test substance administered at the highest dose level on growth of animals was observed. In satellite females, a significant decrease of body weight was recorded from the 8th week of application to the end of the recovery period. In males, slightly decreased body weight was observed. Haematological examination showed reversible effects on blood components mainly in females – total erythrocyte count and haemoglobin concentration was significantly increased at the highest dose level. Significantly increased value of haematocrite at the middle and highest dose level was also recorded and insignificantly, it was recorded at the lowest dose level. It was dependent on dose level. Diagnosed polycytemia was probably relative: an apparent rise of the erythrocyte level in the blood and elevated haematocrit; however, the underlying cause could be reduced blood plasma. In white blood component, total leucocyte count in females at the highest dose level was recorded. Leucocytosis could be related to the occurrence of convulsion which was recorded during clinical observation. The following significant changes in haemocoagulation parameters were recorded: shortened of APTT and prothrombin time at the highest dose level in females and decreased value of platelet count at the lowest dose level and shortened of APTT at the middle and highest dose levels in males. These changes were reversible. After the recovery period, only the value of prothrombin time in females was changed. Biochemical examination of blood revealed statistically significant changes in all treated groups. In males, the following significant changes were detected: decreased value of sodium ions in all treated groups (with dependendence on dose level), increased value of total protein at the lowest and middle dose level, increased activity of AST and decreased value of bilirubin total at the highest dose level, decreased value of glucose at the middle dose level and decreased value of urea and increased value of calcium ions at the lowest dose level 10 mg/kg/day. Biochemical changes of bilirubin and activity of AST could be related with microscopical changes of liver. In males, there was also a delayed increase of sodium ions value and value of inorganic phosphorus and decrease of value of protein total was detected. In females, the following significant canges were registered: decreased value of creatinine in all treated groups, increased activity of AST (it was irreversible), increased value of urea and concentration of phosphorus ions, decreased value of protein total, albumin and concentration of sodium ions. A delayed increase of value of glucose was also detected in females. During urinalysis, a significant increase of urine pH was detected in females at the middle dose level and in males at the highest dose level. At the highest dose level, the occurrence of protein in one male and change of colour of urine in one male was detected. Occurrence of leucocytes in urine was recorded mainly in males. Urine specific gravity in both sexes was increased with dose dependence. However, changes of urine parameters were deemed to be reversible and without toxicological importance. During inspection of biometry of organs, significant changes were recorded. Decreased absolute and relative weight of thymus in males at the highest dose level was recorded. Relative and absolute weight of adrenal glands at the highest dose level in both sexes was increased. No microscopical changes of adrenal glands was detected. In males of all treated groups, an increase of relative weight of liver was detected but these increases were only significant at the mid and top dose levels. The changed weight of the liver in males could be related to  vacuolation noted in the liver; the occurrence of vacuolation in males was detected in all groups including the control, but in treated animals, foci of hepatocytes with vacuolation were more extensive. These changes was reversible and likely an adaptation reaction to the test substance. The presence of fatty droplets in hepatocytes of treated males was confirmed during microscopical examination of specially stained samples of liver. In females, the occurrence of vacuolations in the liver was insignificant. Microscopic changes were also recorded in the forestomachs of males and females at 30 and 90 mg/kg bw/day but the oedema in submucosa was considered to be caused by application of the test substance and was not toxicologically important or adverse. The NOAEL is considered to be 10 mg/kg bw/day for both males and females. </t>
  </si>
  <si>
    <t>Unknown, 2014. Available from ECHA at https://echa.europa.eu/mt/registration-dossier/-/registered-dossier/13263/7/6/2</t>
  </si>
  <si>
    <t>87674-68-8</t>
  </si>
  <si>
    <t>Dimethenamid</t>
  </si>
  <si>
    <t>San 582H; 2-chloro-N-(2,4-dimethylthiophen-3-yl)-N-(1-methoxypropan-2-yl)acetamide</t>
  </si>
  <si>
    <t>C12H18ClNO2S</t>
  </si>
  <si>
    <t>CC1=CSC(=C1N(C(C)COC)C(=O)CCl)C</t>
  </si>
  <si>
    <t>1N,2N,3N,4N,6N,7a &amp; 7g(v)Y</t>
  </si>
  <si>
    <t>0, 100, 700, or 1500 ppm, equal to 0, 5, 36, or 80 mg/kg bw/day and 7, 49, or 109 mg/kg bw/day for males and females, respectively. Twenty rats of each sex from each group were killed after 52 weeks (this group was referred to as the satellite group), while the remainder continued to be exposed to racemic dimethenamid until they were killed after 24 months.</t>
  </si>
  <si>
    <t xml:space="preserve">Survival of males was clearly better at 1,500 ppm and 70 ppm than in the control group; it was also better among the females of these two groups, although the differences were not as great as those observed among the males. Body weight gain through week 80 was reduced in both males and females of the 1,500 ppm group by 13% and 21%, respectively, and in females at 700 ppm by 10%. Food consumption was also reduced during the first 10 weeks of the study at 1,500 ppm and 700 ppm. Relative liver weight was increased by 16% in females at 1,500 ppm and by 15% at 700 ppm, but not in females at 100 ppm or in males at any dose. There were no hematological changes, but at 1500 ppm there were increases in serum cholesterol in females and y-glutamyltransferase in males. The activity of this enzyme was slightly higher at week 78 and 104 in males at 700 ppm, but the difference compared with controls was not significant at week 104. Sporadic, higher enzyme activities, that were not statistically significant and generally not dose-related were observed in the males at 700 ppm or 100 ppm in weeks 13, 26 and 52. The increased serum concentrations of cholesterol were statistically significant only in weeks 13 and 104. There were also slightly reduced serum concentrations of calcium in males of all treated groups in weeks 52 and 104; however, the marginal intergroup differences were not dose related. Urinary ketone bodies were observed in males at 1,500 ppm in weeks 26, 52 and 78. Ophthalmology revealed posterior lenticular opacities in both sexes at 1500 ppm, but not at lower doses. At week 103, the incidences in the control group were 4 out of 20 males and 4 out of 26 females, compared with 13 out of 32 males and 11 out of 34 females at 1500 ppm. Incidences at 700 ppm and 100 ppm were similar to those in the control groups. Non-neoplastic histological changes that were recorded included increased epithelial hyperplasia at the limiting ridge of the stomach and hyperplasia of the parathyroid, both of which occurred at 1,500 ppm. Parathyroid hyperplasia is an age-related, spontaneous phenomenon that is usually associated with progressive chronic nephropathy, although there was no corresponding increased incidence in this study. In this same group, altered eosinophilic hepatocytes were increased in males. The incidence of bile-duct hyperplasia was increased in females, from 3 out of 50 in the control group to 20 out of 50 at 1,500 ppm and 11/50 at 700 ppm. The incidence of dilated bile ducts was also higher in females at 1,500 ppm but did not reach statistical significance. Neoplastic findings mentioned in the original report indicated a slight increase in ovarian tubular adenomas that was statistically significant by the Peto trend test, but this was not significant in pairwise comparisons (Fisher exact test). All the ovarian tumors in all groups were observed at study termination, except for one tumor at 1,500 ppm. Given the inverse dose response relationship for mortality in this study, the better survival at 1,500 ppm may have played some role in the higher incidence of ovarian tumors in this group. Tubular adenomas are a spontaneous neoplasm with variable incidence in Sprague-Dawley rats, although the incidence at 1500 ppm was marginally higher than had been recorded previously in this laboratory. A pathology review was conducted by one of the original veterinary pathologists and an independent consultant veterinary pathologist, after the issue of the final report. Between the original review and the peer review, there had been advances in diagnostic criteria for rodent ovarian tumors. They were originally believed to be of epithelial origin but had become grouped at the time of the review with other sex cord-stromal neoplasms. This change in understanding led to a change in terminology, such that tubular adenomas (and hyperplasias) had become known as Sertoliform tubular adenomas (and hyperplasias). The peer review found one additional tumor in the control group, two additional tumors at 100 ppm, two additional tumors at 700 ppm and one fewer at 1,500 ppm. As a result of the relatively small number of diagnostic changes made during the review, the reported increase in incidence of Sertoliform tubular adenomas was no longer significant by the trend test. Hyperplasia was diagnosed more frequently in the re-analysis, particularly in the control group. Differentiation of Sertoliform tubular hyperplasia and adenoma is difficult and subjective, because of the diffuse nature of the lesion. There is a biological continuum from hyperplasia to adenoma, but even when these lesions were combined for statistical analysis, the incidence at 1,500 ppm was not different from that in the control group. Sertoliform tubular hyperplasia and adenoma can be induced by hypophysectomy, are considered to be related to gonadotropin deficiency and ovarian senescence and are mainly found in Sprague-Dawley rats. They are rarely found in other strains of rat and are not found in humans, where most ovarian cancers are thought to arise from the surface epithelium. The peer-review analysis dispelled doubts regarding the toxicological significance of the ovarian tumors, which do not metastasize. Their potential for malignancy is questionable and they are of very limited relevance for humans. A marginal increase was observed in the incidence of liver tumors in male rats. The incidence of carcinomas at 1,500 ppm was not statistically different from that in the control group and it was within the range for historical controls for the testing laboratory (0–6%). The incidence of adenomas at 1,500 ppm (6%) was slightly outside the historical range (0–4%), but the difference did not reach statistically significance. The combined incidence of malignant and benign tumors was also slightly outside the range for historical controls. The increase in the incidence of benign liver tumors in male rats at 1,500 ppm may be partly attributable to much better survival at this dose; survival was 72% greater than that for males in the control group. This increased survival allowed considerably more animals to reach an older age and develop liver adenomas, which are spontaneously occurring tumors that increase in incidence with age. All the liver tumors were found in rats killed at the end of the 2-year dosing period. In support of this position, females at the highest dose had a much more modest increase in survival and showed no increase in the incidence of liver tumors. The NOAEL for racemic dimethenamid in rats was 100 ppm, equal to a mean dose of 5 mg/kg bw/day, on the basis of reduced body-weight gain, increased relative liver weight and increased incidence of bile-duct hyperplasia at 700 ppm, equal to 49 mg/kg bw/day. APVMA: Rats received racemic-dimethenamid at 0, 100, 700 or 1500 ppm in the diet for 52 or 104 weeks. Survival rates were higher, and food consumption and body weight gains were reduced at 700 and 1500 ppm. A higher incidence of posterior capsular lenticular opacities was revealed at 1500 ppm by ophthalmoscopy. Males showed increased plasma GGT at 700 and 1500 ppm, and a higher incidence of urinary ketone at 1500 ppm. Females had elevated blood cholesterol at 1500 ppm and increased liver weight at 700 and 1500 ppm. There was an increased incidence of eosinophilic hepatocytes in males at 700 and 1500 ppm and bile duct hyperplasia and cystically dilated bile ducts in females at 1500 ppm. Parathyroid hyperplasia was present in all treated male groups, with a dose-related pattern. At 1500 ppm, males also showed an increased incidence and severity in epithelial hyperplasia at the limiting ridge of the stomach, and females had slightly higher incidences of hyperplasia or metaplasia in the ovary, uterus, cervix, thymus and pituitary. Neoplastic findings consisted of increased incidences of liver cell tumors in males at 1500 ppm, but significance was not achieved. No NOEL was established and the LOEL was 100 ppm (5.1 mg/kg bw/day). ECHA: The results of a 2-yr chronic/oncogenicity study in rats indicated that a maximum tolerated dose was clearly met at the high dose of 1500 ppm (ca. 80 mg/kg bw/d males; 109 mg/kg bw/d females). This is demonstrated by a body weight gain depression for the first 80 weeks of treatment in males and females. The liver was a target organ for dimethenamid in the rat. Observations included an increase in serum γ-glutamyltransferase and cholesterol, an increase in liver weight and liver pathology including altered eosinophilic hepatocytes, bile duct hyperplasia and cystically dilated bile ducts. Other effects noted in high dose males were an increase in epithelial hyperplasia of the limiting ridge of the stomach and hyperplasia in the parathyroid. The mid dose of 700 ppm produced body weight gain decreases and liver alterations in females. The NOAEL was 100 ppm, equal to 5 mg/kg bw/day. EFSA: The relevant long term NOAEL is 5 mg/kg bw per day from the 2-year study in rats. EPA: In males, benign tumors of the liver were observed at the 700 and 1,500 ppm dose levels, with an incidence of 2% and 6% in these dose groups compared to 0% in controls. In female rats, benign tubular adenomas of the ovary were observed at an incidence of 12% in the 1,500 ppm dose group vs 4% in control. The incidence of non-neoplastic alterations in the liver, parathyroid, and stomach of males and the ovary of females was also increased by treatment with test article at 700 and 1,500 ppm. Based on the effect of test article on body weight, body weight gain, and histopathology, it appears that the 1,500 ppm dose level was the MTD in this study. The data in this study support the conclusion of limited evidence of carcinogenicity for technical SAN 582H, based upon the occurrence of increased incidence of benign and malignant liver tumors only in high dose male rats, and the increased incidence of tubular adenomas in female rats treated at 700 and 1500 ppm SAN 582H. The NOEL is 100 ppm, equal to 5 mg/kg/day. The LOEL is 700 ppm, equal to 36 mg/kg/day. The maximum tolerated dose is 1,500 ppm. </t>
  </si>
  <si>
    <t>Ruckman et al., 1990</t>
  </si>
  <si>
    <t xml:space="preserve">Ruckman, S. Waterson, L.A., Crook, D., Buist, D., Gopinath, C., Read, R., Gibson, W.A., Anderson, A., Dawe, I.S. and Chanter, D.O. (1990) SAN 582 H: potential tumourigenic and toxic effects in prolonged dietary administration to rats. Unpublished report No. 90/11138 from Huntingdon Research Centre, Huntingdon, England. Submitted to WHO by BASF. Available from JMPR (2005) Dimethanamid-p/racemic dimethenamid (JMPR Evaluations 2005 Part II Toxicological) at https://www.inchem.org/documents/jmpr/jmpmono/v2005pr09.pdf Also available from APVMA (2007) Public Release Summary on Evaluation of the active Dimethenamid-P in the product Frontier-P Herbicide at https://www.apvma.gov.au/sites/default/files/publication/13671-prs-dimethenamid-p.pdf and ECHA (2013) Committee for Risk Assessment Background document to the Opinion proposing harmonized classification  and labelling at Community level of  dimethenamid-P at https://echa.europa.eu/documents/10162/f1cbe764-a96a-e3b1-f4e2-c33938e0f205 and EFSA (2018) Peer review of the pesticide risk assessment of the active substance dimethenamid-P at https://efsa.onlinelibrary.wiley.com/doi/epdf/10.2903/j.efsa.2018.5211 and EPA (2020) Dimethenamid/Dimethenamid-P: Draft Human Health Risk Assessment for Registration Review at https://www.regulations.gov/document/EPA-HQ-OPP-2015-0803-0017 </t>
  </si>
  <si>
    <t>51707-55-2</t>
  </si>
  <si>
    <t>Thidiazuron</t>
  </si>
  <si>
    <t>1-Phenyl-3-(1,2,3-thiadiazol-5-yl)urea; 1-phenyl-3-(thiadiazol-5-yl)urea; Urea, N-phenyl-N'-1,2,3-thiadiazol-5-yl-</t>
  </si>
  <si>
    <t>C9H8N4OS</t>
  </si>
  <si>
    <t>O=C(NC1=CN=NS1)NC1=CC=CC=C1</t>
  </si>
  <si>
    <t>0, 100, 300, or 1,000 ppm, corresponding to daily intakes of 0, 3.93, 11.8, or 38.3 mg/kg bw/day for males and 0, 4.01, 11.1, or 36 mg/kg bw/day for females</t>
  </si>
  <si>
    <t xml:space="preserve">EPA 2015: No spontaneous deaths occurred during the study. One high-dose male (No. 4744) and female (No. 4731) exhibited compound related signs of toxicity (apathy, high heart frequency, severe anemia, and inspiratory dyspnea). The male dog was sacrificed moribund in study week 7. The female dog was fed control diet for a reversibility study after week 38. Thidiazuron caused no significant change in group mean body weights and food consumption except for the two high-dose animals (Nos. 4744 and 4731) described above. In the low-dose group, no compound-related clinical signs of toxicity were observed. In the mid-dose group, one male dog showed symptoms of anemia. Also, in two males (Nos. 4702 and 4728), decreased hematocrit (64-66% of controls at week 27), decreased hemoglobin (56% of controls at week 27), decreased red cell count (43-57% of controls at weeks 27 and 39), and increased reticulocyte count (280-1480% of controls at weeks 27 and 39) were observed. Significant compound-related changes in clinical chemistry parameters (alkaline phosphatase and albumin/globulin ratio) were observed in the mid-dose animals, however, the observed changes were not considered biologically significant because there were no clear dose related trends. The changes in organ weights were statistically insignificant because of the small number of animals used in the test. In mid-dose males, increases in absolute and relative weights for liver (19% and 24% of controls, respectively), spleen (22% and 27% of controls, respectively), and lymph nodes (48% and 49% of controls, respectively) were observed. In females, absolute and relative spleen weights (21% and 22% of controls, respectively) were increased. Histologically, there was an increased incidence of marked hemosiderosis in Kupffer cells in liver (2/5) and spleen (1/5) and an increase in Kupffer cells in liver (3/5) of males. In the high-dose group, four animals (two of each sex) showed symptoms of anemia. Also, in the females, decreased hematocrit (at weeks 12 and 29), decreased hemoglobin (week 12) and increased reticulocyte count (week 12) were observed. Significant compound related changes in clinical chemistry parameters (alkaline phosphatase, total serum protein and albumin/globulin ratio) were observed in the high-dose animals, however, the observed changes were not considered biologically significant because there were no clear dose-related trends. The changes in organ weights were statistically insignificant because of the small number of animals used in the test. In high-dose males, absolute and relative weights for liver (14 % and 19% of controls, respectively), spleen (123 and 107% of controls, respectively), and lymph nodes (116% and 117% of controls, respectively) were increased. In females, absolute and relative weights for liver (29% and 12% of controls, respectively), spleen (167% and 132% of controls, respectively) and lymph node (54% and 31% of controls, respectively) were increased compared to controls. Histologically, there was an increased incidence of pigment deposition in liver, kidney, and spleen and an increase in Kupffer cells in liver of high-dose males and females. The two high dose females with severe anemia had increased Kupffer cells, hemosiderin in the spleen, increased splenic hematopoiesis, and iron-negative pigment in the tubular epithelium of the kidney. Localized infiltration of lymphocytes in the mucosa of the gallbladder was found in all high-dose animals (2/5 control males; 1/5 control females). In addition, the following lesions were found in females: early or progressive involution in the thymus (high-dose, 4/5; control, 1/5), interfollicular cell increase in the thyroid (high-dose; 3/5; control, 0/5), and follicular hyperplasia in the lymph nodes (high-dose, 2/5; control, 1/5). The LOAEL is 300 ppm, equal to 11.8 mg/kg bw/day in males and 11.1 mg/kg bw/day in females, based on increased incidence of anemia, changes in hematological parameters and marked hemosiderosis in liver and spleen. The NOAEL is 100 ppm, equal to 3.93 mg/kg bw/day in males and 4.01 mg/kg bw/day in females.  </t>
  </si>
  <si>
    <t>Schuppler and Khater, 1985</t>
  </si>
  <si>
    <t xml:space="preserve">Schuppler, J. and Khater, A. R. (1985) SN 49 537: Systemic Tolerance Study in Dogs following Daily Administration via the Feed over a Period of One Year: Report No. PF 55/84: Study No. TX 83.003. October 17, 1985. MRID 00159344. Available from EPA (2004) Thidiazuron - Reviews of Five Toxicity Studies, Updating Executive Summaries for Four Studies and Toxicology Chapter for RED. PC CODE: 120301. DP BARCODE: D294540, D294560, D307336, D300853. TXR#: 0052174 at https://www3.epa.gov/pesticides/chem_search/cleared_reviews/csr_PC-120301_9-Dec-04_a.pdf (reference) and EPA (2015) Thidiazuron: Human Health Combined Scoping Document and Draft Risk Assessment for Registration Review at https://www.regulations.gov/document/EPA-HQ-OPP-2015-0381-0009 </t>
  </si>
  <si>
    <t>162650-77-3</t>
  </si>
  <si>
    <t>Ethaboxam</t>
  </si>
  <si>
    <t>N-[cyano(thiophen-2-yl)methyl]-4-ethyl-2-(ethylamino)-1,3-thiazole-5-carboxamide</t>
  </si>
  <si>
    <t>C14H16N4OS2</t>
  </si>
  <si>
    <t>CCNC1=NC(CC)=C(S1)C(=O)NC(C#N)C1=CC=CS1</t>
  </si>
  <si>
    <t>0, 100, 300, or 650 ppm, equal to approximately 0, 5.5, 16.4, or 35.8 mg/kg/day in males and 0, 7, 21, or 45.5 mg/kg/day in females</t>
  </si>
  <si>
    <t xml:space="preserve">EPA (2006): A NOAEL of 100 ppm for males and 300 ppm for females, equal to 5.5 mg/kg bw/day and 21 mg/kg bw/day, respectively, was assigned. The LOAEL of 300 ppm for males was based on adverse effects seen in the male reproductive organs, including the testes, epididymides, prostate, and seminal vesicles. The LOAEL of 650 ppm for females was based on decreased body weight (12%) and body weight gain (16%). EPA 2006: No treatment-related clinical signs, effects on survival/mortality, abnormalities of the eyes (ophthalmoscopic examination), hematologic changes, or urinalysis changes were observed in any group of male or female rats receiving any dose of the test material. No treatment-related neurological effects were observed during the functional observational battery (FOB). Statistically significant clinical chemistry changes were observed in male and female rats, but they were not considered adverse in the absence of corresponding histopathological lesions. Body weight gain was significantly decreased by 11% and 20% in mid- and high-dose males, respectively, and by 10%, 10%, and 17% in low-, mid-, and high-dose group females, respectively, during week 1 of the study; otherwise, there were no other treatment-related effects observed on body weight or body weight gain in males or low- or mid-dose females. High-dose group females weighed up to 12% less than controls throughout the remaining weeks of the study and gained 10% less weight than controls during the first year, 93% less during the second year, and 16% less over the entire study. Food consumption was within 8% of the control level throughout the study and food efficiency was similar to that of controls over the first 14 weeks of the study. Organ weight changes, gross lesions, and microscopic lesions observed in male rats indicate that the male reproductive organs are targets for LGC-30473. No treatment-related changes in organ weights were observed in male rats at 52 weeks, but epididymal weight was significantly decreased in mid- and high-dose males and seminal vesicle weight was significantly decreased in high-dose group males compared with the control weights at 104 weeks. Gross examination showed an increased incidence of small testes in mid- and high-dose male rats at week 52, and significantly increased incidences of small, blue, or flaccid testes and small or flaccid epididymides in high-dose males in the carcinogenicity phase, compared with control incidences. The gross lesions corresponded with microscopic lesions observed in the testes and epididymides. The incidence of unilateral/bilateral seminiferous tubular atrophy in the testes was 6/18 in high-dose males and 6/20 in mid-dose males compared with 1/19 controls at 52 weeks. The incidence of abnormal spermatogenic cells in the epididymal duct was 7/18 in high-dose males and 0/19 in controls at 52 weeks. In the carcinogenicity phase, bilateral seminiferous tubular atrophy in the testes was observed in 41/60 high-dose males and 12/60 controls, but unilateral seminiferous tubular atrophy was observed in only 7/60 high-dose males and 23/60 controls. Degeneration of the seminiferous tubules in the testes was found in 3/60 (not statistically significant; N.S.) and 4/60 (N.S.) mid- and high-dose males, respectively, and 0/60 controls. The incidence of epididymides with no spermatozoa was 19/60 and 29/59 in mid- and high-dose males, respectively, compared with 9/59 in controls, and the incidence of epididymides with reduced number of spermatozoa was 18/59 in high-dose males compared with 8/59 in controls. Other epididymal lesions found at significantly increased incidences in high-dose males included abnormal spermatogenic cells and epithelial vacuolation in the epididymal duct and intraepithelial lumina. Microscopic lesions were also observed in the seminal vesicle and prostate. The incidence of seminal vesicle atrophy and acinar atrophy in the prostate was increased, but not significantly, in high-dose males and reduced colloid in the prostate was significantly increased in mid- and high group males. The non-neoplastic findings in male rats suggest that LGC-30473 is a potential endocrine disruptor affecting the male reproductive organs. In female rats, no treatment-related lesions were observed at 52 weeks or in the carcinogenicity phase of the study. The incidences of lesions that were significantly increased at 52 weeks at the high dose (focal acinar cell atrophy and pituitary pars distalis hyperplasia) were not significantly increased in the carcinogenicity phase, and the incidence of ovaries with no corpora lutea was within range of historical controls. At the doses tested, there was some evidence of carcinogenicity in male rats based on a significantly increased incidence of interstitial (Leydig) cell adenoma in the mid and high-dose groups compared with the control group. The incidence was 1/60 (2%), 4/60 (7%), 6/60 (10%), and 7/60 (12%) at 0, 100, 300, and 650 ppm, respectively. The incidence of interstitial cell adenoma in the testes also exceeded that of historical controls, which ranged from 0-6.2% with an average of 2.5%. The incidence of pituitary pars distalis adenoma was 32/60 (53%), 39/60 (65%), 43/60 (72%), and 36/60 (60%) and the incidence or pars distalis adenoma/adenocarcinoma combined was 42/60 (70%), 48/60 (80%), 51/60 (85%), and 51/60 (85%) in females at 0, 100, 300, and 650 ppm, respectively. The incidences of adenoma in mid-dose females and adenoma/adenocarcinoma combined in mid- and high-dose females were slightly above the upper range of historical controls; nevertheless, the lack of a clear dose-related trend and the extremely high incidence in controls suggest that the increased incidences are not treatment related. The LOAEL for males is 300 ppm (16.4 mg/kg/day) based on effects in the male reproductive organs (testes, epididymides, prostate, and seminal vesicles) and the LOAEL for females is 650 ppm based on decreased body weight and body weight gain. The NOAEL for males is 100 ppm (5.5 mg/kg/day) and the NOAEL for females is 300 ppm (21.0 mg/kg/day). EPA 2017: The NOAEL is considered to be 100 ppm, equal to 5.5 mg/kg bw/day in males and 7 mg/kg bw/day in females. The LOAEL is 300 ppm, equal to 16.4 mg/kg bw/day in males and 21 mg/kg bw/day in females, based on adverse effects seen in the male reproductive organs, decreased epididymal weight, seminiferous tubule atrophy, abnormal spermatogenic cells in epididymal duct, and absent sperm. At 650 ppm, adverse effects were seen in the male reproductive organs including decreased epididymal and seminal vesicle weight, seminiferous tubule atrophy, small/flaccid testes and epididymides, abnormal spermatogenic cells in epididymal duct, absent sperm, epididymal vacuolation, and reduced colloid in the prostate. Decreased body weight (12%) was seen in females. FDA: For females, the NOAEL is considered to be 300 ppm, equal to 21 mg/kg bw/day, based on the decreased body weight and body weight gain noted at 650 ppm. Regarding the incidences of adenoma in mid-dose females and adenoma/adenocarcinoma combined in mid- and high-dose females, these incidences were slightly above the upper range of historical controls; however, the lack of a clear dose-related trend and the extremely high incidence in controls suggest that the increased incidences are not treatment related. </t>
  </si>
  <si>
    <t>Paffett, 2002</t>
  </si>
  <si>
    <t xml:space="preserve">Paffett, R. (2002) Combined Carcinogenicity and Toxicity Study by Dietary Administration to CD Rats for 104 Weeks: LGC-30473. Project Number: LKF/002, LKF/002/984932. Unpublished study prepared by Huntingdon Life Sciences Ltd. 2813 p. MRID 46387811. Available from EPA (2006) Pesticide Fact Sheet for Ethaboxam at https://www3.epa.gov/pesticides/chem_search/reg_actions/registration/fs_PC-090205_01-Sep-06.pdf Also available from EPA (2006) Ethaboxam: Revised Human Health Risk Assessment for Requested Tolerances on Grapes and Processed Commodities. at https://www.regulations.gov/document/EPA-HQ-OPP-2005-0058-0003 and EPA (2017) Ethaboxam. Human Health Risk Assessment for the Proposed First Food Uses on Fruiting Vegetables (Pepper/Eggplant Subgroup 8-1 OB), Cucurbit Vegetables (Group 9), Ginseng, and Potato (Tuberous and Corm Vegetable Subgroup IC) at https://www.regulations.gov/document/EPA-HQ-OPP-2015-0676-0012  </t>
  </si>
  <si>
    <t>64211-46-7</t>
  </si>
  <si>
    <t>Oxiconazole nitrate</t>
  </si>
  <si>
    <t>Oxistat; Myfungar; Oceral; (Z)-1-(2,4-dichlorophenyl)-N-[(2,4-dichlorophenyl)methoxy]-2-imidazol-1-ylethanimine;nitric acid</t>
  </si>
  <si>
    <t>C18H14Cl4N4O4</t>
  </si>
  <si>
    <t>C1=CC(=C(C=C1Cl)Cl)CON=C(CN2C=CN=C2)C3=C(C=C(C=C3)Cl)Cl.[N+](=O)(O)[O-]</t>
  </si>
  <si>
    <t xml:space="preserve">0, 5, 25, or 150 mg/kg bw/day </t>
  </si>
  <si>
    <t xml:space="preserve">The NOEL was considered to be 25 mg/kg bw/day. The LOEL was 150 mg/kg bw/day based on increased ALP, SGPT, and SGOT, decreased cholesterol, decreased bodyweight, increased incidences of diarrhea, and signs of fatty liver. </t>
  </si>
  <si>
    <t>Unknown, n.d. Available from Valeo Pharma, Inc. (2004) Product Monograph for Oxizole (Oxiconazole nitrate) at https://pdf.hres.ca/dpd_pm/00003160.PDF</t>
  </si>
  <si>
    <t>7027-11-4</t>
  </si>
  <si>
    <t>5-Oxo-1,3,3-trimethylcyclohexanecarbonitrile</t>
  </si>
  <si>
    <t>Isophoronenitrile; 3-Cyano-3,5,5-trimethylcyclohexanone; 1,3,3-trimethyl-5-oxocyclohexane-1-carbonitrile; 1,3,3-trimethyl-5-oxocyclohexanecarbonitrile</t>
  </si>
  <si>
    <t>C10H15NO</t>
  </si>
  <si>
    <t>CC1(C)CC(=O)CC(C)(C1)C#N</t>
  </si>
  <si>
    <t xml:space="preserve">0, 8.25, 17.8, 38.3/31.6 mg/kg bw/day. In week 6, the highest dose level was reduced because of severe clonic convulsions. </t>
  </si>
  <si>
    <t>Neuro-behavioral</t>
  </si>
  <si>
    <t xml:space="preserve">Isophorene nitrile caused obvious changes in the behaviour of treated animals, like the temporary and fully reversible increase of locomotor activity (hyperkinesia, hyperactivity), the occurence of clonic and tonic convulsions, and tremor. These findings occured in a dose releated pattern and may be judged as expression of a stimulation of the central and/or the motoric nervous system. Salivation was also observed; this effect can be attributed to a stimulation of vegetative functions, so different parts of the central nervous system and the vegetative nervous system must be considered as target regions for Isophorone nitrile. In the microscopic examination of the preserved tissues, the liver showed histopathological changes. The partial disappearance of glycogen deposits in liver cells is dose and in so far treatment related. As there was no functional correlate, e.g. reduction of serum glucose levels and degenerative changes were absent, this finding is considered to have an adaptive nature. After the 6-week recovery period, the finding was no longer detected. Because only two low dose animals showed slight hyperkinesia occasionally in week 4 and no other effects were noted in the low dose group, the NOAEL is considered to be 8.25 mg/kg bw/day. </t>
  </si>
  <si>
    <t>Unknown, 1992. Available from ECHA at https://echa.europa.eu/mt/registration-dossier/-/registered-dossier/20734/7/6/2</t>
  </si>
  <si>
    <t>76674-21-0</t>
  </si>
  <si>
    <t>Flutriafol</t>
  </si>
  <si>
    <t>Impact; PP 450; R 152450; 1-(2-fluorophenyl)-1-(4-fluorophenyl)-2-(1,2,4-triazol-1-yl)ethanol</t>
  </si>
  <si>
    <t>C16H13F2N3O</t>
  </si>
  <si>
    <t>C1=CC=C(C(=C1)C(CN2C=NC=N2)(C3=CC=C(C=C3)F)O)F</t>
  </si>
  <si>
    <t>0, 1, 5, or 20 mg/kg bw/day</t>
  </si>
  <si>
    <t xml:space="preserve">One top-dose female was killed for humane reasons during week 16 following observations of dehydration, emaciation, fecal blood and vomiting. No further deaths occurred, and no additional signs of toxicity were observed. Body weight gain over the initial 2 weeks of dosing was reduced significantly in top-dose animals. Ophthalmoscopy did not reveal any treatment-related findings. Initial weight gains were lower in both sexes at the top dose level. With the exception of the decedent female, feed consumption was unaffected by treatment. Variations in erythrocyte parameters appeared to be secondary to pre-test values. Higher total leukocyte counts were noted in top-dose females; values were significantly higher at weeks 13 and 26, largely attributable to elevated neutrophil counts. Similar increases were seen in mid-dose, but not high-dose, males. Plasma albumin concentrations were significantly lower in both sexes at the top dose level, more consistently in males. There were also increases in ALP and aspartate aminotransferase (AST) activities and serum triglyceride concentrations in the top-dose groups. Serum iron and total iron binding capacity were reduced in females in a dose-related fashion.  Mean absolute weights of adrenals and liver were higher in both sexes at the top dose level. Absolute kidney weights were significantly higher in top-dose females only. Mean ovary weight was higher in top-dose females; however, the value did not attain statistical significance. Gross necropsy revealed granular or swollen livers in top-dose males and pale livers in top-dose females. Microscopically, hepatotoxicity was characterized by the increased deposition of lipid in centrilobular hepatocytes in top dose females; however, similar findings were not apparent in males. The severity of hemosiderin pigmentation in liver sinusoidal cells and spleen was increased in both sexes at the top dose level. Increased vacuolation of the adrenal cortex zona glomerulosa was noted in all animals of both sexes at the top dose level and in one animal of each sex at 5 mg/kg bw/ day. A NOAEL of 5 mg/kg bw/ day can be determined for this study based on the effects on body weight, hematology, clinical chemistry, organ weights and pathology in both sexes at 20 mg/kg bw/ day. The increased vacuolation of the zona glomerulosa of the adrenal cortex seen in both sexes at 5 mg/kg bw/day is not considered to be of clear toxicological significance because of the low incidence and severity. Although reduced serum iron concentrations were seen in all groups, values are variable, do not attain statistical significance and do not form a dose–response relationship. EFSA: The liver is affected upon short-term and long-term exposure in all species tested, with the relevant short-term NOAEL being 5 mg/kg bw/day derived from the 90-day and 1-year dog studies. EPA: The NOAEL was considered to be 5 mg/kg/day. The LOAEL was 20 mg/kg/day, based on adverse liver findings (increased liver weights, increased centrilobular hepatocyte lipid in the liver, and increases in alkaline phosphatase, albumin and triglycerides), increased adrenal cortical vacuolization of the zona fasciculata, and marked hemosiderin pigmentation in the liver and spleen in both sexes. Other adverse effects included mild anemia (characterized by decreased hemoglobin, hematocrit, and red blood cell count) in the males and initial body weight losses, decreased cumulative body-weight gains, and increased adrenal weights in the females. CDPR: The NOAEL of 5 mg/kg/day was based on toxicity to the liver, spleen, and adrenal glands, anemia, and bodyweight and bodyweight gain decrements observed at the LOAEL (20 mg/kg/day) in a one-year chronic toxicity study in dogs. </t>
  </si>
  <si>
    <t>Stonard, 1988</t>
  </si>
  <si>
    <t>Stonard MD (1988) Flutriafol: 1 year oral dosing study in dogs. ICI Central Toxicology Laboratory, Alderley Park, England. Study No. CTL/P/2019. Unpublished report No. PD0667. Submitted to WHO by Cheminova A/S, Lemvig, Denmark. Available from JMPR (2011) Toxicological Monograph for Flutriafol at https://apps.who.int/pesticide-residues-jmpr-database/Document/67 Also available from EFSA (2010) Conclusion on the peer review of the pesticide risk assessment of the active substance flutriafol at https://www.efsa.europa.eu/en/efsajournal/pub/1868 and EPA (2019) Human Health Risk Assessment Section 3 Registration for Application to Alfalfa, Barley, Sweet Com, Rice (as a Rotated Crop), Turf, and Ornamentals at https://www.regulations.gov/document/EPA-HQ-OPP-2018-0297-0009 and CDPR (2022) Risks from Human Exposure to Flutriafol Residues in Groundwater at https://www.cdpr.ca.gov/docs/hha/memos/flutriafol_in_groundwater.pdf</t>
  </si>
  <si>
    <t>120928-09-8</t>
  </si>
  <si>
    <t>Fenazaquin</t>
  </si>
  <si>
    <t>4-(4-(tert-Butyl)phenethoxy)quinazoline; 4-tert-Butylphenethylquinazolin-4-yl ether; 4-[2-(4-tert-butylphenyl)ethoxy]quinazoline</t>
  </si>
  <si>
    <t>C20H22N2O</t>
  </si>
  <si>
    <t>CC(C)(C)C1=CC=C(CCOC2=NC=NC3=C2C=CC=C3)C=C1</t>
  </si>
  <si>
    <t xml:space="preserve">Dietary concentrations were not listed. Mean intakes were listed as 0, 1, 5, or 15/12 mg/kg bw/day for both males and females. On day 95, the initial high dose level of 15 mg/kg bw/day was reduced to 10 mg/kg bw/day based on reduced palatability of the diet. The time weighted average test material consumed by this dose group was calculated to be 12 mg/kg bw/day.  </t>
  </si>
  <si>
    <t>The NOAEL was 5 mg/kg bw/day. The LOAEL was 12 mg/kg bw/day based on decreased body weight, body weight gain, and food consumption/efficiency. EPA 2020: The NOAEL was 5 mg/kg bw/day and the LOAEL was 12 mg/kg bw/day based on decreased body weight and food consumption, as well as food efficiency. EPA 2007: Mean food consumption values among treated groups were highly variable throughout the study period. Lowered feed consumption was noted on day 1-8 (week 1) in the high dose male and female dogs (39% and 44% from controls, respectively). Between day 87-94 in both high dose male and female dogs, a similar decrease in food consumption was reported (10% and 12% from controls, respectively). Feed efficiency values also reflect an increase in toxicity from exposure to XDE-436, with a significant decrease in the high dosed males in the first 90 days (96% from controls). Females, however, did not show a remarkable change in feed efficiency except in the mid dose (27% from control). The NOAEL for XDE-436 was established at 5 mg/kg/day and the LOAEL was established at the time weighted average of 12 mg/kg/day based on toxicologically relevant body weight reductions, decreased food consumption and feed efficiency. JMPR: Male and female dogs at 12 mg/kg bw per day appeared thinner throughout the study, and body weights and body weight gains were statistically signifi cantly decreased. In males, the mean body weight of the control group was higher than that in both the 1 and 5 mg/kg bw per day groups because the control group included one large dog; the weights and weight gains of the three remaining control male dogs were comparable to those at 1 and 5 mg/kg bw. As a result, treatment-related changes in body weights were observed at 12 mg/kg bw in males. In females, a statistically significant decrease in body weight was also observed at 5 mg/kg bw, with the decrease starting on day 176; however, the decrease was slight (within 10%). In females at 1 mg/kg bw, body weights were approximately 1 kg (10%) higher than the control value, differences that reflect normal variability. Therefore the slight decrease in body weight in females was not considered treatment related. The lower feed consumption at 12 mg/kg bw was attributed to the poor palatability of the feed. Ophthalmology, urine analysis and haematology found no treatment-related changes during the study. Statistically significant findings in blood biochemistry were an increase in ALT in males at 12 mg/kg bw (200%, 147% and 115% of age-matched controls at 3, 6 and 12 months) and a decrease in cholesterol in males at 12 mg/kg bw (75%, 69% and 71% of age-matched controls at 3, 6 and 12 months). Since the ALT values were within the laboratory’s historical control values (average = 25 mU/mL; range = 20–31 mU/mL; N = 28), the increases were considered to not be treatment related. The decreased cholesterol levels were considered to be an effect secondary to the decreased body weights at this dose. There were no treatment-related changes in organ weights or macroscopic and microscopic findings. The NOAEL for one-year oral toxicity in dogs was 5 mg/kg bw per day based on a significant decrease in body weight gains and reduced feed consumption at 12 mg/kg bw per day.</t>
  </si>
  <si>
    <t>Cosse et al., 1993</t>
  </si>
  <si>
    <t>Cosse, P.; Sebbins, K.; McGuirk, R. et al. (1993) XDE-436: 1-Year Oral: dietary Toxicity Study in Beagle Dogs: Lab Project Number: DR-0316-5240-003: PRE XDE-436-1YR. Unpublished study prepared by The Dow Chemical Company. 259 p. MRID 45029906. Available from EPA (2007) Pesticide Fact Sheet Fenazaquin at https://www3.epa.gov/pesticides/chem_search/reg_actions/registration/fs_PC-044501_01-Aug-07.pdf and EPA (2020) Fenazaquin. Scoping Document and Draft Risk Assessments for Registration Review at https://www.regulations.gov/document/EPA-HQ-OPP-2020-0081-0003 and EPA (2007) Fenazaquin: PP# 9E5059. Tolerances on Apples, Pears and Citrus Fruits Exported to the US. HED Risk Assessment. PC Code: 044501, Decision #: 302678, DP #: 325204. at https://www.regulations.gov/document/EPA-HQ-OPP-2006-0075-0004 and JMPR (2017) Pesticide residues in food - 2017 (JMPR Evaluations 2017 Part II Toxicological) at https://www.inchem.org/documents/jmpr/jmpmono/v2017pr01.pdf</t>
  </si>
  <si>
    <t>3855-32-1</t>
  </si>
  <si>
    <t>2,6,10-Trimethyl-2,6,10-triazaundecane</t>
  </si>
  <si>
    <t>1,3-Propanediamine, N-[3-(dimethylamino)propyl]-N,N',N'-trimethyl-; N'-[3-(dimethylamino)propyl]-N,N,N'-trimethylpropane-1,3-diamine</t>
  </si>
  <si>
    <t>C11H27N3</t>
  </si>
  <si>
    <t>CN(C)CCCN(C)CCCN(C)C</t>
  </si>
  <si>
    <t xml:space="preserve">0, 10, 30, or 100/65 mg/kg bw/day. Due to a reduction of body weight of the high dose animals greater than recommended, the initial dose of 100 mg/kg bw/day was reduced to 65 mg/kg bw/day as of test day 15. Purity (96.3%) adjusted dose levels are 0, 9.6, 29, 96.3/63 mg/kg bw/day. After the completion of the treatment period, the high dose and control groups were kept for a 14-day treatment-free period. </t>
  </si>
  <si>
    <t xml:space="preserve">None of the male and female rats treated with 10 or 30 mg/kg bw/day revealed any test item-related changes in behavior, external appearance, or consistency of feces. At 100 mg/kg bw/day, piloerection was observed for 2 of 15 male and 10 of 15 female animals starting on test day 9. Furthermore, one of 15 males treated with 100 mg/kg bw/day revealed slightly reduced motility consistently during the day on test days 13 and 14. After the dose reduction to 65 mg/kg bw/day on test day 15, piloerection was still observed for 2 of 15 male and 12 of 15 female animals starting on test day 15 and again for 1 of 15 female animals on test days 49 to 71. Furthermore, one of 15 males treated with 100/65 mg/kg bw/day still revealed slightly reduced motility consistently during the day on test day 15. These changes are regarded to be test item related. In addition, a hemorrhagic canthus of the right eye was noted for 1 of 10 female animals treated with the intermediate dose of 30 mg/kg bw/day on test days 57 to 59; this finding is considered to be coincidental and not related to the administration of the test item. No changes in behavior, external appearance, or consistency of feces were noted for the previously high-dosed male and female animals during the 14-day treatment-free recovery period. None of the animals died or had to be sacrificed prematurely. All male and female animals treated with 10, 30 or 100/65 mg/kg bw/day survived until their scheduled sacrifice on test day 91/92. No test item-related influence was observed on the body weight, the body weight gain, and the body weight at autopsy of the male and female animals treated with 10 or 30 mg/kg bw/day. The body weight of the male animals treated with 100 mg/kg bw/day was decreased by 8% on test day 15 compared to the control animals. After the dose reduction to 65 mg/kg bw/day on test day 15, the decrease in body weight was less pronounced (decrease in body weight by 3% to 6% compared to the control up to test day 71). From test day 78 to 90, the decrease in body weight was again more pronounced with differences compared to the control group by up to 8% (statistically significant at p ≤ 0.05 on test days 85 and 90). The body weight gain and the body weight at autopsy were reduced accordingly. The body weight of the female animals treated with 100 mg/kg bw/day was decreased by up to 17% on test days 8 and 15 compared to the control animals (statistically significant at p ≤ 0.01 on test days 8 and 15). After the dose reduction to 65 mg/kg bw/day on test day 15, the decrease in body weight was less pronounced (decrease in body weight by mainly 8% to 9% compared to the control up to test day 90, statistically significant at p ≤ 0.01 on test days 22 and 36 to 90). The body weight gain and the body weight at autopsy were reduced accordingly. In the recovery period, the body weight of the animals previously treated with 100/65 mg/kg bw/day was still reduced by 13% or 12% (statistically significant at p ≤ 0.05 on test day 97) for the males and by 7% or 8% for the females (statistically significant at p ≤ 0.05 on test days 97 and 104). The body weight at autopsy was reduced accordingly. However, the high dosed animals revealed a body weight gain of 5% for the males and of 4% for the females compared to a body weight gain of 3% or 2% for the male and female control animals, respectively, from test day 90 to 104, indicated a slight trend to recovery. No test item-related influence was observed on the relative food consumption of the male and female animals treated with 10 or 30 mg/kg bw/day. The relative food consumption of the male and female animals treated with 100 mg/kg bw/day was reduced by up to 19% for the males and by up to 45% for the females compared to the control animals in test weeks 1 and 2. After the dose reduction to 65 mg/kg bw/day on test day 15, the food consumption of the high dosed animals was within the range of the control group. During the recovery period, the food consumption of the male and female animals previously treated with 100/65 mg/kg bw/day exceeded the food consumption of the control group by 14% to 25% (males) or by 10% to 11% (females). No test item-related influence was observed on the drinking water consumption of the male and female animals treated with 10 or 30 mg/kg bw/day. The drinking water consumption of the male and female animals treated with 100/65 mg/kg bw/day was slightly increased by up to 16% for the males in test weeks 3 to 5 and 13 and by up to 17% for the females in test weeks 3, 4, 7 and 8 compared to the control animals. During the recovery period, in the males of the high dose group, the drinking water consumption was still increased by up to 17% in test weeks 14 and 15 (statistically significant at p ≤ 0.05 in test week 14); however, the drinking water consumption of the female animals previously treated with 100/65 mg/kg bw/day was within the range of the control group. Hematology, clinical biochemistry, and urinalysis findings were unremarkable. The macroscopic inspection at necropsy did not reveal any test item-related changes in the organs and tissues of the animals treated with 10, 30 or 100/65 mg/kg bw/day. Histopathology assessment of the target organs revealed test item-related changes in the animals treated with 30 mg/kg bw/day. Test item-related changes were observed in the lungs (degeneration, bronchi, terminal bronchioles), Peyer’s patches (lymphoid depletion, vacuolation), spleen (vacuolation, medial or adventitial, artery) and trachea (degeneration, epithelium). At 100/65 mg/kg bw/day, test item-related changes were observed in the heart (mononuclear cell infiltrate/fibrosis, myocardium, multifocal (males only); vacuolation, myocardium, medial or adventitial, artery), kidneys (degeneration, tubule, proximal &amp; distal tubules), liver (centrilobular vacuolation), lungs (degeneration, bronchi, terminal bronchioles), mesenteric lymph node (vacuolation), exocrine pancreas (lobular atrophy, vacuolation), Peyer’s patches (lymphoid depletion (males), vacuolation, increased absence), spleen (lymphoid depletion, vacuolation), muscular tunics stomach (vacuolation), and the trachea (epithelial degeneration). In the previously high dosed recovery animals, similar changes were observed also often attaining statistical significance, with the exception of changes in the heart, in the kidney of female animals and of lobular atrophy of the pancreas. The NOEL was considered to be 10 mg/kg bw/day, adjusted to 9.6 mg/kg bw/day, based on treatment-related histopathological findings noted at 30 mg/kg bw/day. </t>
  </si>
  <si>
    <t>Unknown, 2019. Available from ECHA at https://echa.europa.eu/registration-dossier/-/registered-dossier/5711/7/6/2/?documentUUID=ff9e8c30-0dc5-4734-9502-414f0ff240fc</t>
  </si>
  <si>
    <t>41483-43-6</t>
  </si>
  <si>
    <t>Bupirimate</t>
  </si>
  <si>
    <t>Nimrod; 5-Butyl-2-ethylamino-6-methylpyrimidin-4-yl dimethylsulfamate; 5-Butyl-2-ethylamino-6-methylpyrimidin-4-yldimethylsulphamate; [5-butyl-2-(ethylamino)-6-methylpyrimidin-4-yl] N,N-dimethylsulfamate</t>
  </si>
  <si>
    <t>C13H24N4O3S</t>
  </si>
  <si>
    <t>CCCCC1=C(N=C(N=C1OS(=O)(=O)N(C)C)NCC)C</t>
  </si>
  <si>
    <t>0, 5, 20, or 200 mg/kg bw/day. Purity was listed 95.5 – 99.5%. As the exact value is unknown, doses for purity were not adjusted.</t>
  </si>
  <si>
    <t xml:space="preserve">Bupirimate at dosage of 200 mg/kg bw/day was associated with emesis and salivation. With the exception of the period between weeks 9 and 23, males receiving 200 mg/kg bw/day had reduced food intake (maximum of 14% less than controls over weeks 27-52). Females in the highest dosing group showed a decrease in food intake during the first 8 weeks of treatment but the overall food consumption in the 2 highest dosing groups was slightly higher than controls. Administration of bupirimate to male dogs was associated with a reduced weight gain, which was statistically significant at 200 mg/kg bw/day until the 78th week. In the low dose, the decrease was only marginal and the range of body weights of the low dose animals was similar to that of the controls. PCV, Hb and RBC concentration values were statistical significantly lower (mostly between -10 and -17% with respect to controls) in females receiving 20 and 200 mg/kg bw/day on several time points during treatment, and in females receiving 5 mg/kg bw/day only in week 13. Increases (up to 2 to 4 times) in serum alkaline phosphatase (20 and 200 mg/kg bw/day) and glutamate pyruvate transaminase activities (200 mg/kg bw/day) occurred in both male and female dogs. These changes showed some correlation with increases in liver weight and the presence of lipofuscin in some hepatocytes. At necropsy, 3/8 animals receiving 200 mg/kg bw/day bupirimate had dark coloration of the liver. Body weight-related liver was increased in males and females receiving 20 and 200 mg/kg bw/day, and in males only of the 5 mg/kg bw/day group. The body weight-related thyroid weight was increased in both sexes at 200 mg/kg bw/day, in females at 20 mg/kg bw/day, and in males of the 5 mg/kg bw/day group. Histopathological examination revealed treatment-related changes in the liver. Increased numbers of pigment-laden macrophages in the portal tracts or pigment containing Kupffer cells in the hepatic sinusoids were noted in 6/8 animals receiving 200 mg/kg bw/day and 1/8 animals receiving 20 mg/kg bw/day. The appearance of the pigment was typical of lipofuscin and, in two dogs receiving 200 mg/kg bw/day, the generalized degree of hepatic lipofuscin pigmentation was greater than normal. In a single female receiving 200 mg/kg bw/day, there was a significant degree of hepatocytic cytoplasmic vacuolation, and in a single male receiving 200 mg/kg bw/day, fibrosis of the liver was observed. The reduced body weight (gain) in treated male dogs appears to be a result of the relatively high body weight (gain) in control males, which were outside the somewhat concise historical control data. After re-evaluation the RMS considers the effect on body weight as not treatment related. Overall, the oral (capsule) administration to the beagle dog, daily for 105 weeks, resulted in effects on liver weight, serum liver enzymes and liver pathology at 200 mg/kg bw/day and lesser changes on serum liver enzymes and liver pathology at 20 mg/kg bw/day. The effects observed at 5 mg/kg bw/day were not consistent over time (hematology), only marginal without concurrent findings in clinical chemistry/histopathology (liver weights), or not dose related (thyroid weights). Hence the NOAEL was considered to be 5 mg/kg bw/day. ECHA: Oral (capsule) administration to the beagle dog, daily for 105 weeks resulted in effects on body weight, liver weight, serum liver enzymes and liver pathology at 200 mg/kg bw/day and lesser changes on serum liver enzymes and liver pathology at 20 mg/kg bw/day. The effects observed at 5 mg/kg bw/day were in the range of control values (body weight), not consistent over time (hematology), only marginal without concurrent findings in clinical chemistry/histopathology (liver weights), or not dose related (thyroid weights). Hence the NOAEL was considered to be 5 mg/kg bw/day. </t>
  </si>
  <si>
    <t>Ben-Dyke et al., 1977c</t>
  </si>
  <si>
    <t>Ben-Dyke, R., Virgo, D.M., Ashby, R., Newman, A.J. (1977c) Bupirimate (PP588): Toxicity in Oral Administration to Dogs for 105 Weeks. Company report no.: R-12135 Not GLP, Unpublished. Available from EFSA (2010) Public consultation on the active substance bupirimate at https://www.efsa.europa.eu/en/consultations/call/public-consultation-active-substance-bupirimate-0 (Volume 3-Annex B) Also available from ECHA (2013) CLH Report for Bupirimate at https://echa.europa.eu/documents/10162/3922c121-3a4a-b9dc-6bf5-31d2d3e668ea</t>
  </si>
  <si>
    <t>23184-66-9</t>
  </si>
  <si>
    <t>Butachlor</t>
  </si>
  <si>
    <t>Machette; Bilchlor; N-(Butoxymethyl)-2-chloro-N-(2,6-diethylphenyl)acetamide</t>
  </si>
  <si>
    <t>C17H26ClNO2</t>
  </si>
  <si>
    <t>CCCCOCN(C(=O)CCl)C1=C(CC)C=CC=C1CC</t>
  </si>
  <si>
    <t xml:space="preserve">In the first study, the concentrations were 0, 100, 1000, or 3000 ppm for 26 months. In the second study, the concentrations were 0, 5, 20, or 100 ppm for 24 months. Mean intakes were not listed with the exception of 20 and 100 ppm. The concentration of 20 ppm was equal to 1.0 mg/kg bw/day in males and 1.2 mg/kg bw/day in females. The concentration of 100 ppm was equal to 4.9 mg/kg bw/day in males and 6.1 mg/kg bw/day in females. Estimated daily intakes for 1000 and 3000 ppm are equal to 50 and 150 mg/kg bw/day, respectively. </t>
  </si>
  <si>
    <t xml:space="preserve">In the first study, increased deaths were observed in both sexes at the 1000 ppm and 3000 ppm dietary level during the last few months of the study. Reduced body weight was observed in males from the 1000 ppm and 3000 ppm dietary levels and in females from the 3000 ppm dietary level. Food consumption was increased at these same dietary levels. Cholesterol levels were increased in males treated at the 3000 ppm dietary level throughout the study and in males at the 1000 ppm dietary level during the latter portion of the study. No other treatment-related biochemical alterations were observed. Increased urinary protein levels were seen in male and female rats at the 3000 ppm dietary level and were considered to be treatment related. At sacrifice (interim and final) increases in liver, kidney, and thyroid weights and decreases in adrenal and spleen weights were observed only at the 3000 ppm dietary level, however most of these changes were not statistically significant. Neoplastic changes were observed in the glandular stomach, nasal mucosa, and thyroid gland, but only at very high toxic dose levels (i.e., &gt; 1000 ppm). Other chronic, non-neoplastic changes were hepatocellular swelling and chronic nephropathy observed in animals from all treated levels. A NOEL for neoplasms was established at 100 ppm. A definitive NOEL for non-oncogenic effects could not be established for this study. The second study was conducted to follow up on effects observed in the previous study and to establish a definitive NOEL for non-oncogenic effects. The outcome of this second chronic rat study resulted in no observable adverse chronic effects in rats treated with butachlor at levels of 100 ppm for 24 months. Specifically, there was no increase in the incidence, time of onset, or severity of kidney or liver pathology observed between untreated control rats and rats given 100 ppm butachlor. No evidence of other chronic toxicity or oncogenicity related to butachlor treatment was observed. It was concluded that 100 ppm produced no butachlor-related toxicity and was a definitive NOEL in this study (4.9 mg/kg/day for males and 6.1 mg/kg/day for females). The effects observed in the liver and kidneys were reviewed. The hepatocellular swelling observed in the first study at 100 ppm was not considered to have been related to treatment since it was not repeated in the second study and the increased incidence in treated groups from the first study did not vary in response to dose. In fact, the lowest dose group in males from the first study had the highest incidence of this lesion, and the highest dose in females had the lowest incidence among the treated groups. Therefore, these changes were interpreted to have been spontaneous and not related to treatment. An apparent increase in chronic nephropathy was observed in all treatment groups in the first study, however there was no increase in severity with respect to controls. In a repeat study, there was no evidence of increased chronic nephropathy in any treatment group. The NOEL for butachlor chronic toxicity in SD rats was considered to be 20 ppm (1.0 mg/kg/day for males and 1.2 mg/kg/day for females). FDA: The overall NOAEL was considered to be 100 ppm because the liver and kidney lesions noted at 100 ppm were not considered to be toxicologically relevant upon futher review. </t>
  </si>
  <si>
    <t>Bio/dynamics, Inc., 1983, 1988</t>
  </si>
  <si>
    <t>Bio/dynamics, Inc. /Institute of Environmental Toxicology, 1983. &amp; Bio/dynamics, Inc. /Institute of Environmental Toxicology, 1988. Available from Wilson, A. G., &amp; Takei, A. S. (2000). Summary of toxicology studies with butachlor. Journal of Pesticide Science, 25(1), 75-83.</t>
  </si>
  <si>
    <t>120-36-5</t>
  </si>
  <si>
    <t>Dichlorprop</t>
  </si>
  <si>
    <t>2-(2,4-Dichlorophenoxy)propanoic acid; 2-(2,4-Dichlorophenoxy)propionic acid</t>
  </si>
  <si>
    <t>CC(OC1=C(Cl)C=C(Cl)C=C1)C(O)=O</t>
  </si>
  <si>
    <t>0, 100, 300, 1000 or 3000 ppm, equal to 0, 3.6, 11.0, 36.5, or 116 mg/kg bw/day in males and 0, 4.4, 13.1, 45.7, or 147 mg/kg bw/day in females</t>
  </si>
  <si>
    <t xml:space="preserve">No treatment-related signs of toxicity were observed during daily observations. Survival percentage at the end of 104 weeks was 66, 71, 73, 73, and 70% for males and 66, 75, 66, 73 and 54% for females in the control, 100, 300, 1000, and 3000 ppm groups, respectively. In 3000 ppm groups, both treated males and females showed decreases in body weight (4-11% in males and 10-16% in females), decreases in food efficiency (16% lower than that of the controls) and increased incidences of dark liver and kidneys at necropsy. Evidence of anemia was indicated by changes in the hematology parameters (decrease in hematocrit, hemoglobin, and erythrocyte counts). The target organs are liver and kidneys. The liver toxicity was based on increased liver weights, changes in clinical chemistry parameters (increases in the levels of alkaline phosphatase, SGPT, and albumin), and histopathological findings (increases in the incidence of diffused hepatocellular swelling in both sexes and increased incidence of lipofuscin deposition in hepatic cells in males). The kidney toxicity was based on increased in the ratios of kidneys to body weights, decreases in specific gravity and protein in urine and increases in lipofuscin deposition in the proximal tubular cells of the kidneys. Slight and non-statistically significant increase in the incidence of liver neoplastic nodules was observed in males (2/80, 2/80, 1/80, 2/80 and 6/80 in the control, 100, 300, 1000, and 3000 ppm groups, respectively); but no treatment-related increase in tumor incidence was found in any organ in either treated males or females. In 1000 ppm groups, both treated males and females showed decreases in urine specific gravity and protein and increases in lipofuscin deposition in the proximal tubular cells of the kidneys. Increases in the levels of alkaline phosphatase and SGPT were observed in male rats at week 104. In 300 ppm groups, treated males showed decreases in specific gravity and protein in the urine at weeks 78 and 104. Considering the kidney toxicity seen in the higher dose levels, this effect was considered treatment-related. The LOAEL is 300 ppm (11/13 mg/kg/day in males/females) based on consistent decreases in specific gravity and protein in the urine. The NOAEL is 100 ppm (3.6/4.4 mg/kg/day in males/females). EPA 2007: The NOAEL was considered to be 3.6 mg/kg bw/day and the LOAEL was listed as 11 mg/kg bw/day based on decreases in specific gravity and protein in urine. </t>
  </si>
  <si>
    <t>Mitsumori, 1984</t>
  </si>
  <si>
    <t>Mitsumori, K. (1984) 2,4-DP Acid (2-(2,4-dichlorophenoxy)propanoic Acid): 24-Month Oral Chronic Oral: dietary Study in Rats: Final Rept. Unpublished study prepared by The institute of Environmental Toxicology. 1069 p. MRID 146394. Available from EPA (2019) Data Evaluation Record: 2,4-DP Acid (2-(2,4-dichlorophenoxy) Propanoic Acid: 24-Month Oral Chronic Oral: dietary Study in Rats (1984) MRID 00146394 at https://downloads.regulations.gov/EPA-HQ-OPP-2013-0726-0030/content.pdf and EPA (2007) Reregistration Eligibility Decision (RED) for Dichlorprop-p  (2,4-DP-p) at https://www3.epa.gov/pesticides/chem_search/reg_actions/reregistration/red_PC-031402_29-Aug-07.pdf</t>
  </si>
  <si>
    <t>946578-00-3</t>
  </si>
  <si>
    <t>Sulfoxaflor</t>
  </si>
  <si>
    <t>C10H10F3N3OS</t>
  </si>
  <si>
    <t>CC(C1=CC=C(N=C1)C(F)(F)F)S(C)(=O)=NC#N</t>
  </si>
  <si>
    <t>F344/CuCrl</t>
  </si>
  <si>
    <t>0, 25, 100, or 500 ppm equal to M/F: 0/0, 1.04/1.28, 4.24/5.13, or 21.3/39 mg/kg bw/day</t>
  </si>
  <si>
    <t xml:space="preserve">Males: 1-year: LOAEL – 21.3 mg/kg/day based on liver effects including increased blood cholesterol, liver weight, hypertrophy, fatty change, single cell necrosis and macrophages.  2-year:  LOAEL – 21.3 mg/kg/day based on increased serum cholesterol concentrations, and histopathological liver effects in males; increased incidence and size of Leydig cell adenomas with secondary effects including preputial gland tumours; liver adenomas. NOAEL = 4.24 mg/kg/day  Females: 1- and 2-year LOAEL – 39 mg/kg/day  based on liver effects including increased blood cholesterol, liver weight, hypertrophy, fatty change, single cell necrosis and macrophages. NOAEL = 5.13 mg/kg/day </t>
  </si>
  <si>
    <t>658066-35-4</t>
  </si>
  <si>
    <t>Fluopyram</t>
  </si>
  <si>
    <t>N-{2-(3-chloro-5-(trifluoromethyl)-2-pyridyl)ethyl}-alpha,alpha,alpha-trifluoro-o-toluamide; N-[2-[3-chloro-5-(trifluoromethyl)pyridin-2-yl]ethyl]-2-(trifluoromethyl)benzamide</t>
  </si>
  <si>
    <t>C16H11ClF6N2O</t>
  </si>
  <si>
    <t>C1=CC=C(C(=C1)C(=O)NCCC2=C(C=C(C=N2)C(F)(F)F)Cl)C(F)(F)F</t>
  </si>
  <si>
    <t>Wistar (Rj:WI [IOPS HAN])</t>
  </si>
  <si>
    <t>0, 30, 150, or 750/375 ppm for males and 0, 30, 150, or 1,500 ppm for females equal to 0, 1.2, 6.0, or 29 mg/kg bw/day in males and 0, 1.68, 8.6, or 89 mg/kg bw/day in females. Due to the high mortality in 750 ppm males, this concentration was reduced to 375 ppm from week 85 onward).</t>
  </si>
  <si>
    <t xml:space="preserve">JMPR: During the first year of treatment, there were no treatment-related clinical signs. During the second year of treatment, a higher incidence of hair loss and wasted appearance was noted in high dose females (1,500 ppm), whereas in high-dose males (750/375 ppm), a slightly higher incidence of the usual signs associated with morbidity (prostration, general pallor and soiled anogenital region) was noted, reflecting the higher mortality observed in this group. No treatment-related clinical signs were noted in the mid- and low-dose groups. Within the first year in high-dose males, 11 of 70 animals were found dead or were terminated prematurely for humane reasons, compared with 6 of 70 in the control group. The main clinical signs in these early decedent males consisted of soiled fur or anogenital region (3/11) and focal swelling (2/11), together with usual signs associated with morbidity (limited use of hindlimbs, reduced motor activity, general pallor, wasted appearance). No effect on mortality was noted in females. After 2 years of treatment, analysis of the survival rates showed that the mortality incidence was statistically significantly increased in high-dose males and in low-dose females. The higher mortality in males was considered to be treatment related, as the trend test was statistically significant; in low-dose females, in contrast, it was considered to be incidental and not related to treatment, as the trend test was not statistically significant. No clear factor contributing to the death of these animals could be established. Body weights or body weight gains in high-dose females were essentially comparable to those of controls throughout the first 3 months of treatment. Thereafter, cumulative body weight gain was lower than in the control group between weeks 14 and 26 (−29%), weeks 26 and 54 (−15%) and weeks 54 and 79 (−59%), whereas body weight was lower by 3%, 5%, 14% and 12% at weeks 26, 54, 79 and 102 when compared with the controls. In high-dose males, body weights or body weight gains were essentially comparable to those of the controls throughout the study. At the mid- and low-dose levels (150 and 30 ppm), body weight or body weight gain was unaffected by the treatment in both sexes. Feed consumption was similar to that of the controls throughout the study in both sexes and at all dose levels, with the only exception being a slight reduction by up to 7% in high dose males between study days 18 and 39. At the ophthalmological assessment, an abnormal color (pale) of the retinal fundus was observed in 4 of 67 high-dose females, compared with 0 of 69 controls. No treatment-related ophthalmological findings were noted in males or in mid- and low-dose females at the end of the first year of treatment. At the end of the second year of treatment, higher incidences of small retinal vessels, abnormal color (pale) of the retinal fundus and hyperreflectivity in the retina were noted in high dose females. In mid- and/or high-dose males, higher incidences of corneal opacity, oedema of the cornea, nuclear opacity of lens, small retinal vessels and abnormal color (pale) of the retinal fundus were noted. No treatment-related ophthalmological findings were observed in mid-dose females or at the low dose in either sex at the end of the second year of treatment. Hematological analysis showed a significant tendency towards lower erythrocyte parameters in high-dose females throughout the study and in high-dose males at most time points, whereas platelet count was significantly higher in high-dose males and females at month 6. Clinical chemistry evaluation in high-dose females showed slightly higher total cholesterol concentrations throughout the study, whereas higher triglyceride concentrations were observed at months 3 and 6 (+36%), and slightly lower mean glucose concentrations were noted at months 6, 12 and 18 (−9%, −13% and −16%, respectively). Abnormal color of urine was noted in high-dose females at month 6 (red color in 9/1 animals), month 12 (orange to dark orange color in 14/20 animals) and month 18 (orange color in 6/8
animals). In high- and mid-dose males, a dose-related increase in the incidence and severity of cellular casts was observed at months 3 and 6, whereas this finding was noted in only 1 of 20 high-dose male at month 12 and not observed any longer at months 18 and 24. No treatment-related findings were noted at the urinalysis at the intermediate dose level in females or at the low dose level in either sex. At the interim termination after 12 months, body weight in high-dose females was 10% lower than that of the controls but was unaffected at all dose levels tested in males and at the intermediate and low dose levels in females. Also, in the high-dose groups, the following increases in organ weights were noted: absolute and relative liver weights in males (17–18%) and females (39–54%), absolute and relative kidney weights in males (28%), relative kidney weight in females (22%) and absolute and relative thyroid gland weights in females (23–38%). This last effect was associated with follicular cell hypertrophy at microscopic examination. Gross pathological findings in high-dose females were enlarged liver in 9 of 10 animals, dark liver in 8 of 10 animals and prominent lobulation of the liver in 4 of 10 animals, compared with zero incidence in the controls. In high-dose males, enlarged liver was found in 1 of 10 animals and prominent lobulation of the liver in 3 of 10 animals, compared with zero incidence in the controls. Dark kidneys were found in 8 of 10 high-dose females, compared with zero incidence in the controls, whereas pale kidneys, enlarged kidneys or irregular surface of the kidneys was found in some high dose males, compared with zero incidence in the controls. In the liver of high-dose females, a higher incidence of altered hepatocytes (eosinophilic foci),
focal/multifocal hepatocellular vacuolation, increased number of mitoses, hepatocellular single-cell necrosis, hepatocellular brown pigments, centrilobular to panlobular hypertrophy and centrilobular to midzonal hepatocellular macrovacuolation were observed. In high-dose males, higher incidences of altered hepatocytes (eosinophilic foci), centrilobular to panlobular hypertrophy and centrilobular to midzonal hepatocellular macrovacuolation were observed. Hepatocellular vacuolation or macrovacuolation noted in mid- and low-dose males was considered not to be adverse, as it was not associated with any degenerative change in the liver. No treatment-related changes were noted in the liver at the intermediate and low doses in females. In the kidney of high-dose females, higher incidences of tubular golden/brown pigments and hyaline casts were noted. In high- and mid-dose males, chronic progressive nephropathy was observed, together with a higher incidence of hyaline droplets. No treatment related changes were noted in mid-dose females or in either sex at the low dose. In the thyroid gland of high-dose females and males, follicular cell hypertrophy was noted, together with a higher incidence and severity of colloid alteration. In the male mid-dose group, only follicular cell hypertrophy was observed. No treatment-related changes were noted in the thyroid gland in mid-dose females or in either sex at the low dose. At the termination of the study after 24 months, body weight in the high-dose groups was 11% lower in females and 7% lower in males, compared with the controls, and was unaffected at the intermediate and low doses in both sexes. In high-dose females, absolute and relative liver weights were 39–56% higher than those of the controls and were associated with a higher incidence of enlarged liver, dark liver prominent lobulation, and red and white foci on the liver at macroscopic observation, compared with the controls. Also, liver nodules/masses (5/60 females, compared with zero incidence in the controls) were noted and associated with liver cell carcinoma or adenoma noted at microscopic examination, the increase in carcinomas not reaching statistical significance. In high dose males, absolute and relative liver weights were 5–12% higher than those of the controls. At macroscopic observation, higher incidences of enlarged liver and white foci on the liver were found, together with higher incidences of enlarged kidney and irregular surface of the kidney, compared with the controls. At microscopic examination, a higher incidence of tumors (adenoma and carcinoma) in the liver was noted in high-dose females (11/59), in comparison with the concurrent controls (2/60) and the historical controls (11/585, mean 1.9%, range 0–5%) from 10 studies conducted at the same laboratory. These findings were associated with non-neoplastic/preneoplastic changes and were seen at a dose causing marked hepatocellular toxicity. There was no evidence of a treatment-related increased incidence of tumors of any type in any other organ. Non-neoplastic histological findings in the liver of high-dose females included proliferative changes such as altered hepatocytes (eosinophilic foci), clear cell foci, multinucleated hepatocytes with anisocaryosis or an increased number of mitoses and were associated with metabolic morphological changes: centrilobular to panlobular hypertrophy, focal/multifocal hepatocellular vacuolation, centrilobular to midzonal hepatocellular macrovacuolation, brown pigments in Kupffer cells or hepatocellular brown pigments. Also, degenerative changes (hepatocellular single-cell necrosis) and minimal to slight extramedullary hematopoiesis were observed. In high-dose males, a higher incidence of altered hepatocytes (eosinophilic foci), centrilobular to panlobular hypertrophy and centrilobular to midzonal hepatocellular macrovacuolation were noted. In mid dose males, only eosinophilic foci and centrilobular to panlobular hypertrophy were observed, whereas no treatment-related changes in the liver were noted in mid-dose females or in either sex at the low dose. In the kidney, marked degenerative changes were noted at the high dose in both sexes and in mid-dose males. Specific findings (tubular hyperplasia, tubular dilatation or renal cysts) were judged to be associated with chronic nephropathy. In addition, increased incidences of tubular golden/brown pigments and collecting duct hyperplasia were noted in high-dose females, higher incidences of tubular hypertrophy, collecting duct hyperplasia and hyaline droplets were noted in high-dose males and a higher incidence of tubular hypertrophy was noted in mid-dose males. There were no treatment related changes in the kidney in mid dose females or in either sex at the low dose. In the thyroid gland, in the high-dose groups, follicular cell hypertrophy together with a higher incidence of colloid alteration and a slightly higher incidence of follicular cell hyperplasia were noted. At the intermediate dose, follicular cell hypertrophy was observed in males and a higher incidence of colloid alteration was noted in females. There were no treatment-related changes in the thyroid at the low dose in either sex. In the eye of high-dose females, bilateral retinal atrophy was observed, together with higher incidences of lens degeneration and peripheral bilateral retinal atrophy. Retinal atrophy was characterized by degeneration of the outer plexiform layer, outer nuclear layer and rods/cones lamina. No treatment-related changes in the eye were noted in males or in mid- and low-dose females. In the testis, a higher incidence of arteritis/periarteritis was noted in high- and mid-dose males (15/59 and 18/60, respectively, versus 8/60 in controls, P  0.05). This vascular change was isolated (not found in sensitive tissues such as aorta, mesenteric arteries) and is most likely explained by secondary hypertensive changes due to increased severity and incidence of chronic nephropathy. Therefore, this change was considered not to be a direct effect of the treatment. In the stomach of high-dose males, higher incidences of regenerative non-glandular hyperplasia: focal/multifocal (10/58 versus 6/58 in controls), non-glandular erosion: focal/multifocal (7/58 versus 3/58 in controls) and submucosal oedema (10/58 versus 4/58 in controls) were noted. These minor changes were mainly observed in animals found prematurely dead and were attributed to secondary stress due to morbidity. Therefore, their increased incidence was explained by the increased mortality rate in the male high-dose group. The NOAEL for oncogenicity in the rat was 150 ppm, equal to 8.6 mg/kg bw per day, based on an increased incidence of liver cell tumors (adenoma and carcinoma) in females at 1,500 ppm, equal to 89 mg/kg bw per day. The NOAEL for non-neoplastic changes was 30 ppm, equal to 1.2 mg/kg bw per day, based on increased incidences of findings in the liver (hepatocellular hypertrophy and eosinophilic foci in males) at 150 ppm and above. The hyaline droplet nephropathy observed in male rats was considered not to be relevant to humans, as this effect is due to an accumulation of Į2u-globulin in the proximal tubules, a protein that is found only in trace amounts in humans. The changes in the thyroid (follicular cell hypertrophy, colloid alteration) at 150 ppm and above were attributable to the apparent susceptibility of rats to thyroid hormone imbalance and were therefore not considered relevant to humans. EFSA: After chronic repeated exposure, the relevant NOAEL is 1.2 mg/kg bw per day in the rat (2-year  study) based on decreased bodyweight, and liver, thyroid and kidney effects; in addition, rats  showed adverse eye effects. Further to this, liver cell adenoma and carcinoma were recorded in female rats at 89 mg/kg bw per day. APVMA: Rats appeared to be the most sensitive species for fluopyram and the 2–year combined chronic/carcinogenicity study in this species had the lowest NOAEL (1.2 mg/kg bw/d) based treatment related effects in the liver, kidney and thyroid gland. To note, it was proposed that the MOA for the observed liver tumors arose through activation of nuclear receptors constitutive androstan/pregnane X (CAR/PXR), and that the observed tumors arose by a phenobarbital mode of action (MOA). From the available mechanistic studies, it was concluded that the data only indicated a likely MOA for fluopyram induced liver tumors in female rats similar to that developed for phenobarbital, as the data indicated that the aryl hydrocarbon receptor (AhR) receptor activation and decreased apoptosis as modulating events for fluopyram tumorigenicity cannot be definitively ruled out. EPA: The NOAEL was considered to be 6 mg/kg bw/day. The LOAEL was 29 mg/kg bw/day based on thyroid and ocular effects in males and females, as well as kidney and liver effects in females. This classification was based on convincing evidence that non-genotoxic modes of action for liver tumors in rats have been established and that the carcinogenic effects have been demonstrated as a result of a mode of action dependent on activation of the CAR/PXR receptors. There was sufficient data to ascertain the mode of action of fluopyram. The chronic Reference Dose (RfD) was derived using the NOAEL of 6 mg/kg/day as the “point of departure” which is below the dose of 11 mg/kg/day that caused cell proliferation in the liver (i.e., a key event in tumor formation) and the subsequent liver tumors at a higher dose (89 mg/kg/day). </t>
  </si>
  <si>
    <t>Kennel, 2008; van Goethem, Wason, and Mileson, 2009</t>
  </si>
  <si>
    <t xml:space="preserve">Kennel P (2008) Chronic toxicity and carcinogenicity study of AE C656948 in the Wistar rat by dietary administration. Unpublished report No. SA 04312 from Bayer CropScience S. A., Sophia Antipolis, France. Submitted to WHO by Bayer CropScience AG, Monheim, Germany. &amp; van Goethem DL, Wason S, Mileson B (2009) Fluopyram (AE C656948)—Weight of evidence evaluation of thyroid carcinogenesis in mice and liver carcinogenesis in rats using the IPCS mode of action framework. Unpublished report No. M-347600-01-1 from Bayer CropScience. Submitted to WHO by Bayer CropScience AG, Monheim, Germany. Available from JMPR (2010) Toxicological Monograph for Fluopyram at https://apps.who.int/pesticide-residues-jmpr-database/Document/90 Also available from EFSA (2012) Conclusion on the peer review of the pesticide risk assessment of the active substance fluopyram at https://www.efsa.europa.eu/en/efsajournal/pub/3052 and APVMA (2015) Public Release Summary on the Evaluation of the New Active Fluopyram in the Product Luna Privilege Fungicide at https://www.apvma.gov.au/sites/default/files/publication/14166-prs-fluopyram.pdf and EPA (2023) Fluopyram. Acute and Chronic (Food and Drinking Water) Dietary Exposure and Risk Assessments Conducted in Support of a Proposed Use on Coffee, Mint, Papaya and for Crop Group Conversions and Expansions. at https://www.regulations.gov/document/EPA-HQ-OPP-2021-0449-0009 </t>
  </si>
  <si>
    <t>41394-05-2</t>
  </si>
  <si>
    <t>Metamitron</t>
  </si>
  <si>
    <t>Goltix; 4-Amino-3-methyl-6-phenyl-1,2,4-triazin-5-one; 4-Amino-3-methyl-6-phenyl-1,2,4-triazin-5(4H)-one</t>
  </si>
  <si>
    <t>C10H10N4O</t>
  </si>
  <si>
    <t>CC1=NN=C(C(=O)N1N)C1=CC=CC=C1</t>
  </si>
  <si>
    <t xml:space="preserve">0, 100, 400, or 1600/3200 ppm, equivalent to approximately 0, 3.0, 11.3, and 50.9/91.2 mg/kg bw/day for both sexes. The high dose group received 1600 ppm from week 1 to 56 and 3200 ppm for the remainder of the study. </t>
  </si>
  <si>
    <t xml:space="preserve">There were no deaths during the study. Dietary concentrations of up to and including 1600 ppm caused no clinical signs of intoxication. The increase of the high dose level to 3200 ppm from week 57 onwards caused clinical symptoms including a deterioration of the state of nutrition accompanied by dullness of the hair coat and increased vomiting. Slightly less food intake was observed for females fed at 1600 ppm and males fed at 3200 ppm. Palatability of the 3200 ppm dose was suggested as a relevant factor by the investigators. The body weights of the dogs fed dietary concentrations of 100 ppm  and 400 ppm Metamitron were somewhat greater than those of the controls but this was considered to be not treatment related. However, most of the high dose dogs showed marked body weight depressions especially after the dietary concentration of Metamitron was raised to 3200 ppm. Hematology showed a reduction of hemoglobin content and of the number of erythrocytes at 3200 ppm. Reticulocyte counts were increased at this dosage group, especially upon study termination. The activities of the liver-specific glutamate-pyruvate transaminase and glutamate dehydrogenase were statistically significantly increased in the 3200 ppm dose group. Additionally, increased bilirubin levels were measured in the blood, indicative of impaired liver function at 3200 ppm. Cholesterol showed a significant increase throughout the treatment at dietary levels of ≥400 ppm Metamitron. Organ weights showed markedly increased relative liver weights and increased relative kidney weights for both sexes at 3200 ppm. The histopathological examinations of the livers from the top dose group dogs showed a homogeneous structure of the cytoplasm and enlarged nuclei of the hepatocytes, increased content of iron, bilirubin depositions, a reduction of the content of glycogen and PAS-positive substances, and a minimal increase in interstitial connective tissue. The NOAEL in the 104 weeks dietary study in dogs was 100 ppm (3.0 mg/kg bw/day) based on increased cholesterol at dose levels of ≥400 ppm (11.3 mg/kg bw/day) considered to be indicative of impaired liver function. APVMA: A NOAEL of 3 mg/kg bw/day in a 2-year dietary dog study was established based on increased plasma cholesterol levels at the next higher dose of 11.3 mg/kg bw/day. </t>
  </si>
  <si>
    <t>Hoffman and Groening, 1979</t>
  </si>
  <si>
    <t>Hoffman, K., Groening, P. (14/5/1979). Chronic toxicity study on dogs (two year feeding experiment). Laboratory reference: Report No. 8364. Dossier ref: Annex IIA, 5.3.2/12. Available from EFSA (2007) Public consultation on the active substance metamitron at https://www.efsa.europa.eu/en/consultations/call/public-consultation-active-substance-metamitron (Volume 3. Annex B.6 : Toxicology and Metabolism) Also available from APVMA (2018) Public Release Summary on the Evaluation of the new active Metamitron in the product Brevis Fruit Thinner at https://apvma.gov.au/sites/default/files/publication/31506-prs-84928-brevis-fruit-thinner.docx</t>
  </si>
  <si>
    <t>23103-98-2</t>
  </si>
  <si>
    <t>Pirimicarb</t>
  </si>
  <si>
    <t>Pirimor; Pyrimor; Primicarbe; [2-(dimethylamino)-5,6-dimethylpyrimidin-4-yl] N,N-dimethylcarbamate</t>
  </si>
  <si>
    <t>C11H18N4O2</t>
  </si>
  <si>
    <t>CC1=C(N=C(N=C1OC(=O)N(C)C)N(C)C)C</t>
  </si>
  <si>
    <t xml:space="preserve">0, 3.5, 10, or 35/25 mg/kg bw/day for 1 year. The initial high dose of 35 mg/kg bw/day was given for 1 week, after which dosing was suspended for 2 weeks and the dose then reduced to 25 mg/kg bw/day from week 4 for the remainder of the study. </t>
  </si>
  <si>
    <t xml:space="preserve">JMPR 2004: Pirimicarb administered at the initial high dose of 35 mg/kg bw per day produced clear, clinical signs of toxicity (including tremors, salivation, thin appearance, sides pinched in, unsteady gait, subdued behavior, irregular breathing and/or occasional coughing) and a significant reduction in appetite and subsequent body-weight loss during week 1. One female at 35/25 mg/kg bw per day was killed for humane reasons in week 36 after significant body-weight loss and moderately severe anemia. Also, at this dose of 35/25 mg/kg bw per day, there were clinical signs of toxicity, e.g., tremors, thin appearance, irregular breathing and coughing, a marginally increased incidence of fluid feces and reductions in bodyweight gain (46% in males, 23% in females over 52 weeks) and food consumption. The body-weight gain deficits were statistically significant over weeks 2–24 ( p &lt; 0.01) in males and at week 2 ( p &lt; 0.01) in females. The reductions in food consumption did not appear to correlate well with the reduced body-weight gain, in that they occurred with statistical significance erratically throughout the study in females but were statistically significant in males only in week 1. Slightly reduced food consumption was also seen in several females receiving pirimicarb at a dose of 10 mg/kg bw per day. However, in the absence of any treatment-related effects on body weight at this dose, this was considered to be of no toxicological significance. There were no treatment-related effects that were detected by ophthalmoscopy. One female at 25 mg/kg bw per day developed anemia that was first observed at week 13 and progressed until, at week 36, the dog was killed for humane reasons. Increased bone marrow cellularity and a decreased myeloid: erythroid ratio indicative of increased erythropoietic activity was also seen in this animal. No other significant hematological or bone-marrow effects were observed in dogs of any group. Increased erythropoietic activity of the bone marrow was seen in the female dog that was killed in week 36. In those dogs that survived to the end of the study, there were no treatment-related changes in hematology or urine chemistry. At a dose of 35/25 mg/kg bw per day, there were slightly reduced plasma concentrations of albumin (in weeks 13, 26 and 52, p &lt; 0.05, for males; in week 26 for females, p &lt; 0.01) and total protein (in week 13, p &lt; 0.01, and week 53, p &lt; 0.05, for males; in week 26 for females, p &lt; 0.05). There were no changes in plasma, erythrocyte or brain cholinesterase activities that were attributable to treatment with pirimicarb in the female dosed at 35/25 mg/kg bw per day that was killed for humane reasons during week 36. There was no evidence from any of the surviving dogs of an adverse effect on plasma cholinesterase activity throughout the study. Erythrocyte cholinesterase activity in females receiving pirimicarb at 35/25 mg/kg bw per day was statistically significantly lower (by approximately 21%) than concurrent control values in week 52, when adjusted for values obtained before dosing. In addition, brain cholinesterase activity for females at 25 mg/kg bw per day, was statistically significantly lower (by approximately 22%) than concurrent control values in week 53. For males receiving pirimicarb at 25 mg/kg bw per day, and for males and females at 3.5 or 10 mg/kg bw per day, there were no changes in erythrocyte or brain cholinesterase activity that could be attributed to administration of pirimicarb. There were no treatment-related changes in organ weights or macroscopic findings. Histopathological changes consistent with an increase in erythrocyte breakdown (including increased hemosiderin pigmentation in the liver, extramedullary hematopoiesis in the spleen and bone marrow hyperplasia) were seen in the female dog that was killed in week 36. In the remaining dogs in the group treated with pirimicarb at 35/25 mg/kg bw per day and that survived to week 53, there was increased hemosiderin pigmentation of the liver in three out of four males and increased hemosiderin pigmentation of the spleen in one out of four males and one out of three females. Increased hemosiderin pigmentation of the spleen only was also apparent in one out of four females that received pirimicarb at a dose of 10mg/kg bw per day. The NOAEL was 3.5 mg/kg bw per day on the basis of hemosiderin deposition in the liver and spleen at 35/25 mg/kg bw per day and in the spleen at 10 mg/kg bw per day. EFSA: It was agreed at the meeting that the NOAEL of 3.5 mg/kg bw/day from recent 1-yr dog study could be the overall NOAEL for short term studies. This was based on the fact that the cholinesterase effects were similar to those observed in the 90-days dog study i.e., no progression was evident. Thus, the relevant oral NOAEL is 3.5 mg/kg bw/day from the 1-year dog study. EPA 2006: In a chronic feeding study, dogs were dosed at levels up to 25 mg/kg bw/day for one year. Pirimicarb produced hemolytic anemia or related hematological changes in a very small proportion of dogs. A clear NOEL of 3.5 mg/kg/day was established based on hematological changes. ECHA 2014: A NOEL of 10 mg/kg bw/day was determined for male dogs based on a reduction in body weight, food consumption, plasma albumin and total proteins and increased hemosiderin deposition in the liver and spleen at the next highest dose. A NOEL of 3.5 mg/kg bw/day was determined for female dogs based on increased hemosiderin deposition in the spleen, tremors (1 female) and a possible dose related decrease in brain cholinesterase activity at the next highest dose. </t>
  </si>
  <si>
    <t>Horner, 1998</t>
  </si>
  <si>
    <t xml:space="preserve">Horner, S.A. (1998) Pirimicarb: 1-year oral toxicity study in dogs. Unpublished report No. CTL/P/5690 from Central Toxicology Laboratory, Zeneca. Submitted to WHO by Syngenta Crop Protection AG. Conducted according to OECD guideline 452 (1981), 87/302/EEC OJ L133 (1988), US EPA Pesticide Guidelines Subdivision F, reference No. 83-1 (1994). GLP compliant. Available from JMPR (2004) Tox Monograph for Pirimicarb at https://apps.who.int/pesticide-residues-jmpr-database/Document/166 Also available from EFSA (2005) Conclusion regarding the peer review of the pesticide risk assessment of the active substance Pirimicarb at https://www.efsa.europa.eu/en/efsajournal/pub/rn-43 and EPA (2006) Pirimicarb: Company Notice of Filing at https://www.regulations.gov/document/EPA-HQ-OPP-2006-0512-0002 and ECHA (2014) CLH Report for Pirimicarb at https://echa.europa.eu/documents/10162/7390c8dc-84dd-9f2f-f677-c4954fdf53fc </t>
  </si>
  <si>
    <t>149979-41-9</t>
  </si>
  <si>
    <t>Tepraloxydim</t>
  </si>
  <si>
    <t>2-[(E)-N-[(E)-3-chloroprop-2-enoxy]-C-ethylcarbonimidoyl]-3-hydroxy-5-(oxan-4-yl)cyclohex-2-en-1-one</t>
  </si>
  <si>
    <t>C17H24ClNO4</t>
  </si>
  <si>
    <t>CCC(=NOC\C=C\Cl)C1=C(O)CC(CC1=O)C1CCOCC1</t>
  </si>
  <si>
    <t>Males were provided 0, 100, 600, or 3,000 ppm in the diet, corresponding to 0, 5, 30, or 155 mg/kg bw/day. Females were provided 0, 100, 600, or 4,000 ppm in the diet, equal to 0, 6, 38, and 272 mg/kg bw/day.</t>
  </si>
  <si>
    <t xml:space="preserve">Males and females receiving 3000 and 4000 ppm respectively revealed overall impairment of bodyweight gain (approximately 12% lower than controls) first evident from Day 7 onwards with associated impairment of food consumption and impaired food efficiency seen in the early phase of the study. Histopathology revealed a slight increase in hepatocellular tumors in females (4 adenomas and 3 carcinomas compared with a single adenoma in controls). There was an increase in eosinophilic foci in the liver in both sexes, slight hypertrophy of the hepatocytes in zone 3 in a few males and females, an increase of minimal or slight cellular polymorphism, karyomegaly or multinucleation of hepatocytes and an increase of zone 3 fatty infiltration in the liver of males. Treatment at 600 ppm revealed impaired food efficiency amongst males only during the early phase of the study. Histopathology revealed an increase in eosinophilic foci in the liver of both sexes. There were no treatment related effects in either sex at 100 ppm. The NOAEL was considered to be 100 ppm, equal to 5 mg/kg bw/day in males and 6 mg/kg bw/day in females. The LOAEL was 600 ppm, equal to 30 mg/kg bw/day in males and 38 mg/kg bw/day in females, based on increased numbers of eosinophilic foci in the liver in both sexes. For neoplastic effects, the NOAEL is considered to be 600 ppm in females and 3,000 ppm in males. The LOAEL is 4,000 ppm in females based on the increased numbers of hepatic tumors seen in females but not in males. APVMA: Body weight gain and food consumption were reduced at 3000/4000 ppm. Ovary weights and the incidence of ovarian cysts increased at ≥600 ppm and granulosa cell tumors were slightly increased at 4000 ppm. At 3000 ppm, there were increases in testes weight and minor increases in the incidence of testicular masses, hyperplasia in Leydig cells and focal calcification. A slight increase in benign tumors in the adrenal medulla was seen in 3000 ppm males. Kidney cysts in females and retractions in males were increased at 3000/4000 ppm. Liver cell alterations were increased at 3000/4000 ppm, and cellular polymorphism increased in 4000 ppm females. Males treated with 3000 ppm showed an increase in hypertrophy and fatty infiltration in zone 3 liver cells. The NOEL was 100 ppm (equivalent to 5 mg/kg/day). EPA: The NOAEL was considered to be 100 ppm in males and 600 ppm in females, equal to 5 mg/kg bw/day and 38 mg/kg bw/day, respectively. The LOAEL was considered to be 600 ppm for males, equal to 30 mg/kg bw/day, based on eosinophilic foci noted in males. The LOAEL for females was 4,000 ppm, equal to 272 mg/kg bw/day, based on eosinophilic foci and cellular polymorphism in females in addition to other findings in females including decreased body weight, weight gain, food intake, and food efficiency. There was some evidence of carcinogenicity. </t>
  </si>
  <si>
    <t>Mellert et al., 1997</t>
  </si>
  <si>
    <t>Mellert, W.; Deckardt, K.; Kittel, B. et al. (1997) Report Reg.No. 191819: Carcinogenicity Study in Wistar Rats: Administration in the Diet for 24 Months: Lab Project Number: 82S0268/92033: 97/10642: PCP01749. Unpublished study prepared by BASF Aktienges. Available from ERMA New Zealand Evaluation and Review Report: Application for Approval to Import or Manufacture Aramo for Release at https://www.epa.govt.nz/assets/FileAPI/hsno-ar/HSR09032/6962ee33db/HSR09032-EnR.pdf Also available from APVMA (2003) Public Release Summary on the Evaluation of the new active Tepraloxydim in the product Aramo Herbicide at https://apvma.gov.au/sites/default/files/publication/14056-prs-tepraloxydim.pdf and EPA (2011) Tepraloxydim: Human Health Risk Assessment for New Tolerances on Imported Dry Bean and Dry Pea Subgroup 6C and Sunflower Subgroup 20B. at https://www.regulations.gov/document/EPA-HQ-OPP-2010-0865-0004</t>
  </si>
  <si>
    <t>129025-54-3</t>
  </si>
  <si>
    <t>Clofencet</t>
  </si>
  <si>
    <t>2-(4-Chlorophenyl)-3-ethyl-5-oxo-2,5-dihydropyridazine-4-carboxylic acid (Note: unclear whether the acid or its K salt was used as the test substance.)</t>
  </si>
  <si>
    <t>C13H11ClN2O3</t>
  </si>
  <si>
    <t>CCC1=C(C(=O)C=NN1C2=CC=C(C=C2)Cl)C(=O)O</t>
  </si>
  <si>
    <t>1N,2N,3N,4Y,5aY,6N,7aY,8N,11N,12N,13N,15N,16N,17Y,19N,20c(ii)Y,21N,22N,47N</t>
  </si>
  <si>
    <t>0, 5, 30, or 200 mg/kg bw/day. The purity (88.8%) adjusted dose levels are 0, 4, 27, or 178 mg/kg bw/day. It is unclear whether the acid or its K salt was used as the test substance.</t>
  </si>
  <si>
    <t>The NOAEL was 5 mg/kg/day. The LOAEL was 30 mg/kg/day, based on epididymitis and absence of spermatozoa (males) and brown pigment in liver macrophages (one female). At 200 mg/kg/day, males also showed increased brown pigment in liver macrophages and increased serum total protein and alkaline phosphatase, and both sexes showed increased absolute and relative liver weights. Two males were sacrificed moribund.</t>
  </si>
  <si>
    <t>Unknown, 1993. MRID 43216806. Available from EPA (2010). Clofencet. Human Health Assessment Scoping Document in Support of Registration Review at https://www.regulations.gov/document/EPA-HQ-OPP-2009-0760-0005</t>
  </si>
  <si>
    <t>107534-96-3</t>
  </si>
  <si>
    <t>Tebuconazole</t>
  </si>
  <si>
    <t>Folicur; Fenetrazole; Ethyltrianol; 1-(4-Chlorophenyl)-4,4-dimethyl-3-(1,2,4-triazol-1-ylmethyl)pentan-3-ol</t>
  </si>
  <si>
    <t>C16H22ClN3O</t>
  </si>
  <si>
    <t>CC(C)(C)C(O)(CCC1=CC=C(Cl)C=C1)CN1C=NC=N1</t>
  </si>
  <si>
    <t>0, 100, or 150 ppm equal to 0, 2.96, or 4.45 mg/kg bw/day in males and 0, 2.94, or 4.39 mg/kg bw/day in females</t>
  </si>
  <si>
    <t>EPA (1998): At 150 ppm, treatment related histopathologic effects in the adrenal cortex were observed. Hypertrophy of the zona fasciculata (both sexes), fatty changes in the zone glomerulosa (both sexes) and lipid hyperplasia (males only) were noted. NOEL is 100 ppm based on histopathologic effects in the adrenal glands. EPA (2021): The previous LOAEL was 4.4 mg/kg/d based on lesions in the adrenal gland. Minimal to mild hypertrophy was observed in high dose males and females, but it was not corroborated with an increase in adrenal gland weight. Additionally, hypertrophy of the adrenal gland was not observed at higher doses in the chronic dog study (MRID 40700940).  NOEAL: highest dose.</t>
  </si>
  <si>
    <t>Porter et al., 1989</t>
  </si>
  <si>
    <t xml:space="preserve">Porter, M.C., Jasty, V., Troup, C.M., and Hartnagel, Jr, R.E. (1989) Safety evaluation of HWG 1608: Chronic (1 year) feeding study in dogs. Bayer AG; Toxicology Department, Miles Inc. Elkhart IN, 46515. Laboratory Project ID 99673, June 28, 1989. MRIDs 42030601 and 42537201. Unpublished. Available from EPA (2021). Memorandum: Tebuconazole Toxicity Studies Data Evaluation Records at https://www.regulations.gov/document/EPA-HQ-OPP-2015-0378-0046 and from EPA (1998). Memorandum: PP#6F4669 and PP#5F4577 - Tebuconazole Petitions for Tolerances for Grapes and Grasses Grown for Seed at https://www3.epa.gov/pesticides/chem_search/cleared_reviews/csr_PC-128997_16-Sep-98_071.pdf </t>
  </si>
  <si>
    <t>153719-23-4</t>
  </si>
  <si>
    <t>Thiamethoxam</t>
  </si>
  <si>
    <t>Actara; Diacloden; Cruiser; (NE)-N-[3-[(2-chloro-1,3-thiazol-5-yl)methyl]-5-methyl-1,3,5-oxadiazinan-4-ylidene]nitramide</t>
  </si>
  <si>
    <t>C8H10ClN5O3S</t>
  </si>
  <si>
    <t>CN1COCN(CC2=CN=C(Cl)S2)C1=N[N+]([O-])=O</t>
  </si>
  <si>
    <t>1N,2N,3f(v)Class III) crosscheck 6e(iii)Y (Class IV)</t>
  </si>
  <si>
    <t>0, 25, 150, 750, or 1250 ppm equal to 0, 0.70 4.05, 21.0, or 42.0 mg/kg bw/day in males and 0, 0.79, 4.49, 24.6, or 45.1 mg/kg bw/day in females (EPA)</t>
  </si>
  <si>
    <t>EPA (2017): NOAEL = 4.05/4.49 mg/kg/day; LOAEL = 21.0/24.6 mg/kg/day based on increase in creatinine in both sexes, transient decrease in food consumption in females, and occasional increase in urea levels, decrease in ALT, and atrophy of seminiferous tubules in males. Note: two 2-generation rat reproductive/developmental studies exist. Conclusion for one: NOAEL = 0.61mg/kg/day, LOAEL = 1.84 mg/kg/day based on increased incidence and severity of tubular atrophy observed in testes of the F1 males. Conclusion for the other (newer) one: NOAEL = 62 mg/kg/day, LOAEL = 156 mg/kg/day based on significantly decreased total litter weights of the F1 pups and on germ cell loss in F1 male. Hence, contradictory results. Therefore, the dog study with the same target organ (as the older repo study) was chosen.</t>
  </si>
  <si>
    <t>Altmann, 1998</t>
  </si>
  <si>
    <t>144550-36-7</t>
  </si>
  <si>
    <t>Iodosulfuron-methyl-sodium</t>
  </si>
  <si>
    <t>Methyl 4-iodo-2-[3-(4-methoxy-6-methyl-1,3,5-triazin-2-yl)ureidosulfonyl]benzoate sodium salt; sodium;(5-iodo-2-methoxycarbonylphenyl)sulfonyl-[(4-methoxy-6-methyl-1,3,5-triazin-2-yl)carbamoyl]azanide</t>
  </si>
  <si>
    <t>C14H13IN5NaO6S</t>
  </si>
  <si>
    <t>[Na+].COC(=O)C1=C(C=C(I)C=C1)S(=O)(=O)[N-]C(=O)NC1=NC(OC)=NC(C)=N1</t>
  </si>
  <si>
    <t xml:space="preserve">0, 30, 200, or 1,200 ppm, equal to 0, 1.03, 7.37, or 41.8 mg/kg bw/day for males and 0, 1.08, 7.25, or 43.7 mg/kg bw/day for females </t>
  </si>
  <si>
    <t>The highest dietary concentration caused dose-dependent hematoxic effects. Findings included hyperplasia of hematopoietic tissues and extramedullary hematopoiesis, both accompanied by a granular developing peripheral anemia. Other findings included decreased body weight. The NOAEL was considered to be 7.25 mg/kg bw/day. EPA: In males, the NOAEL was 1,200 ppm, equal to 41.8 mg/kg bw/day, the highest dose tested. In females, the NOAEL was considered to be 200 ppm, equal to 7.25 mg/kg bw/day, and the LOAEL was 1,200 ppm, equal to 43.7 mg/kg bw/day, based on gross and histopathological changes observed in the hematopoietic system. APVMA: No mortalities occurred during the study and no iodosulfuron-methyl-sodium related effects were noted on body-weight gains, food consumption, water consumption and ophthalmoscopic, haematological and urinary parameters. Blood chemistry changes were restricted to an increase in cholesterol levels at 6 and 12 months in the 1200 ppm females. The liver weights of the 1200 ppm females were increased. In the absence of histological changes, the liver hypertrophy possibly represented an adaptive response. No macroscopic findings appeared to be related to iodosulfuron-methylsodium ingestion and the only histopathological change noted was a haemopoietic hyperplasia in 5/6 females of the 1200 ppm group. A bone marrow smear from one of these females revealed increased numbers of normoblasts and early myeloid series cells. The NOEL for iodosulfuron-methyl-sodium in this study is 200 ppm equal to 7 mg/kg bw/day. EFSA: The dog was the most sensitive species. The relevant short-term oral NOAEL is 7 mg/kg bw per day.</t>
  </si>
  <si>
    <t>Wason, 1998</t>
  </si>
  <si>
    <t>Wason, S. (1998) AE F115008 (HOE 115008): Dog 12 Month Oral (Oral: dietary) Toxicity Study: Lab Project Number: TOX 94466: C000689: TOX/97/246-13. Unpublished study prepared by AgrEvo UK Ltd.  483 p. {OPPTS 870.3150}. MRID 45108810. Available from Bayer CropScience (2015) Summary of the toxicological and metabolism studies for Iodosulfuron-methyl-sodium at https://www.bayer.com/sites/default/files/M-480648-02-5.PDF Also available from EPA (2015) lodosulfuron-Methyl-Sodium. Draft Human Health Risk Assessment in Support of Registration Review at https://www.regulations.gov/document/EPA-HQ-OPP-2012-0717-0017 and APVMA (2001) Evaluation of the new active Iodosulfuron-methyl-sodium in the product Hussar Selective Herbicide at https://apvma.gov.au/sites/default/files/publication/13811-prs-iodosulphuron.pdf and EFSA (2016) Peer review of the pesticide risk assessment of the active substance iodosulfuron-methyl-sodium (approved as iodosulfuron) at https://www.efsa.europa.eu/en/efsajournal/pub/4453</t>
  </si>
  <si>
    <t>67151-63-7</t>
  </si>
  <si>
    <t>1-[Bis[3-(dimethylamino)propyl]amino]propan-2-ol</t>
  </si>
  <si>
    <t>1-[Bis[3-(dimethylamino)propyl]amino]-2-propanol</t>
  </si>
  <si>
    <t>C13H31N3O</t>
  </si>
  <si>
    <t>CC(O)CN(CCCN(C)C)CCCN(C)C</t>
  </si>
  <si>
    <t xml:space="preserve">0, 10, 25, or 75 mg/kg bw/day for 90 days, followed by a 28 day recovery period for controls and high dose rats. </t>
  </si>
  <si>
    <t xml:space="preserve">There were no clinical signs detected that were considered to be related to test item toxicity. There were isolated incidences of three control males showing fur loss. As the control animals did not receive any test item, the observation of fur loss was of no toxicological importance. One male treated with 75 mg/kg bw/day showed signs of chromodacryorrhea which later resulted in staining around the eyes. This observation was considered to be an isolated incident and to be of no toxicological importance. There were no unscheduled deaths during the study. There was an overall reduction in body weight gain in animals of either sex treated with 75 mg/kg bw/day and during weeks 7, 8 and 11, males from this treatment group showed a statistically significant reduction in group mean body weight gains. From week 7, weight gains in these males were generally lower than controls for the remainder of the study. A statistically significant reduction in weight gain during weeks 4 and 8 were evident in females from this treatment group and during week 11, these females showed actual body weight losses. During the recovery phase, body weight gains for either sex were comparable to recovery controls. No toxicologically significant effects on body weight were detected in animals of either sex treated with 10 or 25 mg/kg bw/day. Males treated with 25 mg/kg bw/day showed a statistically significant reduction in body weight gain during week 11 whilst females from this treatment group showed a statistically significant reduction in body weight gain during week 8. Body weight gains for the remainder of the study for these animals were comparable to controls therefore in isolation the intergroup differences were considered not to be of toxicological significance. Food conversion efficiency was lower for animals of either sex treated with 75 mg/kg bw/day during Weeks 8 and 11 for males, and Weeks 4, 8 and 11 for females; these reductions correlated with the reduced body weight gains. No toxicologically significant effects on hematology and clinical chemistry were noted. There were no effects observed on thyroid after histopathological examination. Urinalysis was unremarkable. There were no toxicologically significant effects detected in the organ weights measured. Histopathology revealed treatment related findings in the liver and spleen. There was centrilobular hydropic degeneration (presenting as enlarged vacuolated cytoplasm with centrally located nuclei; Oil-Red-O negative for fat) present from minimal to moderate in all non-recovery animals treated with 75 mg/kg bw/day. A mixed inflammatory infiltrate was present in the centrilobular area, minimal or mild in 8/10 males and all females treated with 75 mg/kg bw/day and at a minimal level in 2/10 males treated with 25 mg/kg bw/day. Single cell necrosis (minimal, centrilobular) was present in 7/10 males and 5/10 females treated with 75 mg/kg bw/day and in 2/10 males treated with 25 mg/kg bw/day. After the recovery period, centrilobular hydropic degeneration was still apparent in 4/10 males and 2/10 females. Mixed inflammatory infiltrate in the centrilobular area was present in 5/10 males and females. Centrilobular single-cell necrosis at a minimal level was still present in 4/10 males and 5/10 females. Vacuolated macrophages were noted at a minimal or mild level in the spleen of 7/10 males and in all females treated with 75 mg/kg bw/day and at a minimal level in one male treated with 25 mg/kg bw/day. After the recovery period, vacuolated macrophages persisted in the spleen of one male and 5/10 females. The NOEL was considered to be 25 mg/kg bw/day for females and 10 mg/kg bw/day for males. </t>
  </si>
  <si>
    <t>Unknown, 2016. Available from ECHA at https://echa.europa.eu/sl/registration-dossier/-/registered-dossier/12779/7/6/2/?documentUUID=fc03e817-4a36-48d6-89b3-9dc53597a712</t>
  </si>
  <si>
    <t>142469-14-5</t>
  </si>
  <si>
    <t>Tritosulfuron</t>
  </si>
  <si>
    <t>N-((4-Methoxy-6-(trifluoromethyl)-1,3,5-triazin-2-yl)carbamoyl)-2-(trifluoromethyl)benzenesulfonamide; 1-[4-methoxy-6-(trifluoromethyl)-1,3,5-triazin-2-yl]-3-[2-(trifluoromethyl)phenyl]sulfonylurea</t>
  </si>
  <si>
    <t>C13H9F6N5O4S</t>
  </si>
  <si>
    <t>COC1=NC(=NC(=N1)NC(=O)NS(=O)(=O)C2=CC=CC=C2C(F)(F)F)C(F)(F)F</t>
  </si>
  <si>
    <t>0, 200, 1000, or 5000 ppm, equal to 0, 6, 31, or 151 mg/kg bw/day for males and 0, 6, 31, or 175 mg/kg bw/day for females</t>
  </si>
  <si>
    <t>No mortality occurred during the study. There were no clinical findings, which could be related to the treatment with tritosulfuron. The ophthalmoscopical examinations revealed no changes, which can be attributed to the test substance administration. At the dose levels of 1000 and 5000 ppm, there was body weight losses in male dogs at the beginning of the administration period and therefore a decrease of food efficiency in the male dogs at this time. Afterwards, body weight gain was similar for all dose groups tested. Body weight gain of the male dog control group was superior to all dose groups tested, but this was considered to be due to above mentioned body weight loss, which was not fully compensated during the course of the study. Therefore, only body weight loss lasting from day 1 to day 14 of the treatment period in males at 1000 and 5000 ppm was considered treatment-related. In the female dogs of the 5000 ppm group, body weight development was retarded lasting during the entire administration period. There was an increase in total white blood cell count in female dogs at 5000 ppm, mainly due to an increase of polymorphonuclear neutrophils and lymphocytes. In addition, platelet counts were also higher in the high dose females at all time intervals. Increased activities of alkaline phosphatase were recorded for high dose animals and mid dose females. In both sexes of the 5000 ppm dose group, decreased levels of urea and albumin were noted, and decreased levels of calcium, creatinine, total protein, triglycerides and cholesterol were recorded in 5000 ppm females. Additionally, decreased levels of urea concentrations were noticed in the 1000 ppm group, although attaining statistical significance only in females at the end of the administration period. These findings were considered treatment-related. The increase in globulins in males of the low dose group on day 187 was not related to the treatment, since in the same group increased levels of globulins could be observed on day 9, even before application started. There were no treatment-related changes in the urine parameters measured. Organ weight determinations revealed an increase of absolute and relative liver weights in 5000 ppm males and a tendency of increase of liver weights in 5000 ppm females. Although there were no histomorphological signs concerning hypertrophy of hepatocytes, the weight gain was considered to be treatment related. Also the slight centrilobular necrosis of hepatocytes in two males of the 5000 ppm dose group and the higher incidence and grading of inflammatory reactions in the liver of the females of the 5000 ppm dose group were assessed to be substance related. Additionally, increased absolute and relative adrenal gland weights were recorded in male dogs of the high dose group. This change was seen to be most probably a treatment-related effect, although a histomorphological correlate was missing. There were no test substance related effects at 200 ppm. The NOAEL in this 12-month dog study was 200 ppm (equal to 6 mg/kg bw/d) based on functional and/or morphological changes of the liver (i.e. initial body weight loss in male dogs, decreased urea levels and increased activities of alkaline phosphatase in female dogs) at 1000 ppm. EFSA 2008: Feeding of tritosulfuron to dogs for one year resulted in clinical chemical changes mainly at the high dose level of 5000 ppm. At this dose level and to a lesser extent at 1000 ppm, there was decreased body weight gain at the beginning of the study. Functional and/or morphological changes in the liver consisted of decreased urea levels, increased activities of alkaline phosphatase and inflammatory reactions in females, and increased organ weights together with necrosis of hepatocytes in two males. The NOAEL in this 12-month dog study was 200 ppm, equal to 6 mg/kg bw per day, based on changes in the liver at the LOAEL. EFSA 2023: The overall oral short-term NOAEL is 6 mg/kg bw per day based on a decreased body weight gain, an increased alkaline phosphatase (ALP) and a decreased urea concentration observed at 31 mg/kg bw per day in the 12-month oral dog study.</t>
  </si>
  <si>
    <t>Menges et al., 2000</t>
  </si>
  <si>
    <t>Menges S. et al., 2000. BAS 635 H - Chronic oral toxicity study in Beagle dogs. Administration in the diet for 12 months BASF AG, Ludwigshafen/Rhein, Germany Fed. Rep. unpublished BASF RegDoc# 2000/1012356. Available from DAR (2002) Tritosulfuron Monograph at https://www.bvl.bund.de/SharedDocs/Downloads/04_Pflanzenschutzmittel/02_eu_berichte/Tritosulfuron-DAR.pdf?__blob=publicationFile&amp;v=4 Also available from EFSA (2008) Opinion on the Toxicological Relevance of the Soil and Groundwater Metabolite TBSA of Tritosulfuron in the Context of the Human Risk Assessment‐Scientific Opinion of the Panel on Plant Protection Products and their Residues. at https://www.efsa.europa.eu/en/efsajournal/pub/621 and EFSA (2023) Peer review of the pesticide risk assessment of the active substance tritosulfuron at https://www.efsa.europa.eu/en/efsajournal/pub/8142</t>
  </si>
  <si>
    <t>125116-23-6</t>
  </si>
  <si>
    <t>Metconazole</t>
  </si>
  <si>
    <t>5-[(4-chlorophenyl)methyl]-2,2-dimethyl-1-(1,2,4-triazol-1-ylmethyl)cyclopentan-1-ol</t>
  </si>
  <si>
    <t>C17H22ClN3O</t>
  </si>
  <si>
    <t>CC1(C)CCC(CC2=CC=C(Cl)C=C2)C1(O)CN1C=NC=N1</t>
  </si>
  <si>
    <t>0, 10, 100, 300, or 1000 ppm, equal to 0, 0.44, 4.3, 13.1, or 43.9 mg/kg bw/day for males and 0, 0.52, 5.3, 16.0, or 53.8 mg/kg bw/day for females</t>
  </si>
  <si>
    <t>There was no treatment-related increase in mortality. Survival rates after 104 weeks increased with increasing dose-levels. Lowest survival (even lower than historical controls) was noted in the study controls. Intermittent deaths were mostly caused by mononuclear cell leukemia, pituitary and uterine tumours, and chronic nephropathy, which commonly occur in old rats. There were no signifi cant differences in death cause among the study groups. There were no notable treatment-related clinical observations. At interim sacrifi ce one male of the high-dose group was found dead. The cause of death was not determined. All top-dose animals of the two-year sacrifice group showed an initial body weight drop, by 8–10% (males, weeks 1–10) and by 6–7% (females, weeks 1–7), which was sustained until week 80 at 6–8% and thereafter until week 104 at 4–5%. Overall, body weight gains during the 104-week treatment period were decreased by 9% for males and 6% for females at 1000 ppm, compared to controls. At the top dose, consistent decreases in food consumption were observed in the starting phase of the treatment (up to week 11 in females and week 3 in males), but differences during the last 20 weeks of treatment were slight or unremarkable. There were no treatment-related effects on body weight or food consumption in the other treatment groups. Transient, slight reductions in RBC parameters (Hb concentration, erythrocyte mean diameter, and MCH were observed in females at 1000 ppm following 13 weeks of treatment in the 104-week study. Furthermore, slight (but statistically signifi cant) decreases in platelet count and concentration were noted in males and females at 1000 ppm, compared to controls. These effects generally persisted and were seen at weeks 26 and 52. No treatment-related haematological effects were observed during the latter half of the study (weeks 77 and 104). The transient, slight reductions in RBC parameters are consistent with similar reductions RBC parameters observed for females at 1000 ppm in the 90-day study. Although these modifications were subtle, signs of anaemia were also described in the short term studies and are therefore considered to be treatment-related. The mild monocytosis seen in the topdose females (weeks 51, 77 and 104) was of questionable toxicological significance, as no abnormal cell types were reported, and no treatment-related leukemia was seen. An evaluation of clinical chemistry parameters showed a statistically significant increase in GGTP in males at week 26 and in females at weeks 26, 52, and 77 in the 1000 ppm group when compared to controls. At the top dose, statistically significant decreases in a number of parameters included: serum cholesterol and triglycerides in both sexes), bilirubin (both sexes), small decreases in albumin (females), and slight reductions in ALP (males) and ALT (both sexes). These were observed during one of the intermediate analysis intervals but not at termination. The increase of GGTP activity, as well as the decreased lipid parameters was consistent with observed hepatic lesions seen in histopathology. On the other hand, the (slight) decreases of the transaminase ALT and ALP activity remained unexplained. Increased urine osmolarity values and decreased urine volumes were observed in top-dose males during weeks 51, 77 and 104. However, the significance of these modifications was unclear due to the absence of nephrotoxicity both at intermediate and final sacrifice. Statistically significant increases in relative liver weight were observed at 300 ppm (5%) and 1000 ppm (20%) in males at week 52, and at the top dose (1000 ppm) in females at termination (12%). Relative spleen weights were increased at 300 ppm (males 39%)) and 1000 ppm (males 56%; females 21%) at week 104. Already at 52 weeks a marginal but statistically significant relative spleen weight increase (9%) was observed in top-dose females. At intermediate sacrifice, gross liver lesions (mottled appearance, enlargement, and on one occasion fatty appearance) were apparent in males at 300 ppm or 1000 ppm. Increased hepatocellular lipid vacuolation and centrilobular hypertrophy was observed in males at 300 ppm and in both sexes at 1000 ppm. Furthermore, at 52 weeks some evidence of cytotoxicity was suggested by increased slight mononuclear cell infiltrate in the liver of top-dose males and females, and the incidence of inflammatory necrotic foci was also slightly increased at this dose in males. However, no signs of necrotic inflammatory foci were observed at termination. At termination, lipid vacuolation and centrilobular hypertrophy was noted in females and males at the top dose. Top-dose males also showed increased hepatic pigment deposition in the liver, such as might be indicative of slight haemosiderosis taken along with subtle haematological disturbances that were noted, a finding that was also reported in earlier studies. In this study a slight increase in clear-cell hepatocellular foci was reported in top-dose male animals. This finding also occurs spontaneously in untreated Fischer rats, however at the same dose level in the carcinogenicity study, clear cell foci were much more prominently increased and were considered a consequence of the sustained liver activation. In correlation with the increased spleen weights an increased incidence of splenic histiocytic foci was noted for both sexes at the 1000 ppm dose level at termination. The findings in the liver (increased weights, centrilobular hypertrophy, vacuolation) were also reported in short-term studies and were associated with liver activation and the induction of metabolizing enzymes. The liver effects were more pronounced in males. There was an apparently increased incidence of 1, 2, 4, 5 and 6 masses/nodules seen in the pancreas at necropsy at termination in males of 0, 10, 100, 300 and 1000 ppm dose groups, respectively, which was not confirmed by the histopathology of this organ. Based on single animal sheets, most nodules in the pancreas correlated to islet cell adenomas, lymph nodes, or ectopic spleen. Thus, the macroscopic findings are considered unrelated to treatment and of no toxicological significance. In this chronic toxicity study, target organs were the liver and the spleen. The toxicity NOAEL was 100 ppm (4.3 mg/kg bwper day) based on increased liver and spleen weights, as well as hepatocellular hypertrophy and adrenal cortical vacuolation at 300 ppm, the lowest-observed-adverse-effect level (LOAEL, 13.1 mg/kg bw per day). EPA Fact Sheet: The NOAEL was 100 ppm for males, equal to 4.3 mg/kg bw/day. In females, the NOAEL was 300 ppm, equal to 16.0 mg/kg bw/day. The LOAEL was 300 ppm for males and 1000 ppm for females, based on an increase in mean adjusted liver weights at 12 months (M) and 24 months (F), increase in spleen weights at 24 months (F), and increased hepatocellular lipid vacuolation  (M/F) and centrilobular hypertrophy (M/F). EFSA: The administration of metconazole cis/trans (85/15) for 2 years to rats at a dietary dose of 45-55 mg/kg bw/day resulted in a minor (-5%) decrease in body weight at termination, and a slight increase in adrenal gland, liver and spleen weights. In the liver, severe vacuolation, and occasionally inflammatory or necrotic changes were reported. No neoplasms were observed. The increased incidence of hepatocytes with pigment deposit might be indicative of slight haemosiderosis, as subtle haematological  disturbances were noted, and this finding was also reported in earlier studies. The observed increase in centrilobular hypertrophy had also been reported in the subchronic feeding study at the same dose-level, and was associated with the induction of CYP450-dependent metabolic enzymes. Based on a slightly increased incidence of adrenal cortical vacuolation, the NOAEL was determined at 4.3 mg/kg bw/day. EPA 2006: The LOAEL is 300 ppm (13.1 mg/kg/day), based on increased spleen and liver weights and increased hepatocellular vacuolation and hypertrophy. The NOAEL is 100 ppm (4.3 mg/kg/day).</t>
  </si>
  <si>
    <t>Taupin, 1992</t>
  </si>
  <si>
    <t>Taupin PJY (1992a). WL148271: A two year chronic toxicity feeding study in rats. Report no. MK-427-003. (Unpublished). Available from JMPR (2019) Pesticide residues in food - 2019b (JMPR Evaluations 2019 Part II Toxicological) at https://www.inchem.org/documents/jmpr/jmpmono/v2019bpr01.pdf Also available from EPA (2006) Pesticide Fact Sheet Metconazole at https://www3.epa.gov/pesticides/chem_search/reg_actions/registration/fs_PC-125619_01-Aug-06.pdf and EFSA (2006) Conclusion regarding the peer review of the pesticide risk assessment of the active substance metconazole at https://www.efsa.europa.eu/en/efsajournal/pub/rn-64 and EPA (2006) Metconazole: Human Health Risk Assessment for Proposed Tolerance on Imported Bananas. at https://downloads.regulations.gov/EPA-HQ-OPP-2005-0016-0004/content.pdf</t>
  </si>
  <si>
    <t>203313-25-1</t>
  </si>
  <si>
    <t>Spirotetramat</t>
  </si>
  <si>
    <t>Movento; Ultor; (5s,8s)-3-(2,5-Dimethylphenyl)-8-methoxy-2-oxo-1-azaspiro[4.5]dec-3-en-4-yl ethyl carbonate; [3-(2,5-dimethylphenyl)-8-methoxy-2-oxo-1-azaspiro[4.5]dec-3-en-4-yl] ethyl carbonate</t>
  </si>
  <si>
    <t>C21H27NO5</t>
  </si>
  <si>
    <t>CCOC(=O)OC1=C(C(=O)N[C@@]11CC[C@@H](CC1)OC)C1=C(C)C=CC(C)=C1</t>
  </si>
  <si>
    <t>1N,2N,3N,4N,6N,7N,9N,10Y,11Y. Alcohol: 1aY(Class I). Lactam:12N,13N,15N,16N,17N,18a(ii)Y.28N,47N</t>
  </si>
  <si>
    <t>0, 200, 600, or 1,800 ppm equal to 0, 6, 20, or 55 mg/kg bw/day, respectively in males and 0, 5, 19, or 48 mg/kg bw/day, respectively, in females</t>
  </si>
  <si>
    <t xml:space="preserve">The analysis of the results revealed that notable clinical findings, like dehydration, swelling, decreased activity and reactivity, seizures and ataxia were observed in a male at 1,800 ppm. There were no unscheduled mortalities during the study. No compound-related effect on food consumption and body weight were observed. Hematologically, there were no toxicologically significant findings. There was a compound-related decrease in T4 for males and females at all doses and a decrease in T3 for males at all doses and for females at 1,800 ppm. Two males showed a slight reduction in the size of the peripheral thyroid follicles that was considered to be compound related. Thyroid follicular cells within the affected follicles in these two males did not differ from those of the controls. Despite the reduced serum concentrations of T3 and T4 at some time-points, no changes in thyroid weight and no compensating increases in TSH were seen at ≤ 600 ppm. Therefore, the decreases in thyroid hormones at ≤ 600 ppm were not considered to be toxicologically significant. Gross necropsy and organ weights revealed a reduced thymus size and dilated brain in males at 600 and 1,800 ppm. Thymus involution was graded as mild in one male at 600 ppm and as moderate in one male at 1,800 ppm. Brain ventricular dilatation was also noted in females, but only at 600 ppm. Brain ventricular dilatation was seen at 600 ppm in one male (mild) and one female (moderate) as well as at 1,800 ppm in one male (moderate); mild axonal degeneration was detected in one female at 1,800 ppm. The brain ventricular dilatation was not accompanied by any clear histopathological alteration. Organ weights were not affected by treatment. Mean thyroid absolute and relative organ weights were not statistically different from those of the controls. Mean absolute heart weight was statistically significantly lower at 1,800 ppm in males; however, there was no significant difference in mean relative weight and correlative histopathological changes were not found. Absolute and relative thymus weights were low (although not statistically significantly) in males only at 600 ppm. Histopathology revealed that two males at 1800 ppm had a slight reduction in the size of the peripheral thyroid follicles. The Meeting concluded that the reduced serum concentrations of T3 and T4 at 600 ppm were not an adverse effect as these changes were inconsistent, and there was no TSH feedback response, no clinical findings indicating hypothyroidism, and no morphological changes in the thyroid. The NOAEL was 200 ppm, equal to 5 mg/kg bw per day, on the basis of involution of the thymus. This NOAEL is conservative in view of the equivocal changes in thyroid hormones, and the brain ventricular dilatation of uncertain significance seen at 600 ppm. APVMA: The thymus, thyroid, and brain were target organs following one-year oral exposure of dogs to spirotetramat. Thymus involution and brain dilation with dose-related severity were observed in males at ≥600 ppm (20 mg/kg bw/day), while axonal degeneration in the hypothalamus was observed in one female at 1,800 ppm (48 mg/kg bw/day). Brain dilation was observed in one female at the mid dose (600 ppm) also, however, it was not observed at the high dose (1,800 ppm). Both sexes showed statistically significant compound related decreases in circulating thyroid hormone T4 at 600 and 1,800 ppm and for males also of T3 at 1,800 ppm. Reduction in thyroid follicle size, a possible indication of a reduced amount of colloid in the organ, was observed in 1,800 ppm males (55 mg/kg bw/day) only. Correlative changes in thyroid weight or thyroid stimulating hormone (TSH) were not observed in either sex. Clinical signs of neurotoxicity (dehydration, swelling, decreased activity and reactivity, seizures and ataxia) were observed in one male at the highest dose tested, a finding that was consistent with the multi-organ toxicity observed at this dose. No morphological changes in the testes were observed in dogs at any dose. The NOAEL was considered to be 200 ppm, equivalent to 6 mg/kg bw/d in males and 5 mg/kg bw/d in females. EFSA: After repeated administration in subacute and subchronic studies, spirotetramat mainly affected thymus (involution) and brain (dilatation) in dogs, with a NOAEL of 5 mg/kg bw per day in the 52-week study. The occurrence of brain effects and the neurotoxic potential of spirotetramat in dogs were discussed in the Pesticides Peer Review Experts’ Meeting; the RMS considered that brain dilatation is a congenital anomaly, however in the historical control data (provided only in 6 studies out of 43) there were incidences of brain dilatation (one finding per study). For spirotetramat, there are three incidences and no clear dose-response relationship.  The experts concluded that, based on the concurrent control and historical control data, it cannot be excluded that brain dilatation is treatment related. EPA: The NOAEL was considered to be 200 ppm, equal to 6 mg/kg/day, for males, and 1800 ppm, equal to 48 mg/kg/day, for females. The LOAEL was 600 ppm, equal to 20 mg/kg/day, for males, based on thymus involution. </t>
  </si>
  <si>
    <t>Eigenberg, 2006</t>
  </si>
  <si>
    <t xml:space="preserve">Eigenberg, D.A. (2006b) A chronic toxicity feeding study in the beagle dog with technical grade BYI 08330. Unpublished report No. 201486, edition No. M-274969-01-1, dated 6 July 2006, from Bayer Corporation LP, Stilwell, Kansas, USA. Submitted to WHO by Bayer CropScience, Germany. Available from JMPR (2008) Pesticide residues in food - 2008 (JMPR Evaluations 2008 Part II Toxicological) at https://www.inchem.org/documents/jmpr/jmpmono/v2008pr01.pdf Also available from APVMA (2009) Public Release Summary on Evaluation of the new active Spirotetramat in the product Movento 240 SC Insecticide at https://www.apvma.gov.au/sites/default/files/publication/14016-prs-spirotetramat.pdf and EFSA (2013) Conclusion on the peer review of the pesticide risk assessment of the active substance spirotetramat at https://www.efsa.europa.eu/en/efsajournal/pub/3243 and EPA (2017) Spirotetramat: Human Health Risk Assessment for the Tolerance at https://www.regulations.gov/document/EPA-HQ-OPP-2016-0255-0009 </t>
  </si>
  <si>
    <t>121-21-1</t>
  </si>
  <si>
    <t>Pyrethrin I</t>
  </si>
  <si>
    <t>Pyrethrine I; Piretrina 1; [(1S)-2-methyl-4-oxo-3-[(2Z)-penta-2,4-dienyl]cyclopent-2-en-1-yl] (1R,3R)-2,2-dimethyl-3-(2-methylprop-1-enyl)cyclopropane-1-carboxylate</t>
  </si>
  <si>
    <t>C21H28O3</t>
  </si>
  <si>
    <t>CC(C)=C[C@@H]1[C@@H](C(=O)O[C@H]2CC(=O)C(C\C=C/C=C)=C2C)C1(C)C</t>
  </si>
  <si>
    <t>1N,2N,3N,4N,6N,7N,9N,10N,23N,29N,30a(iii)Y,31N,32N,28s(i)</t>
  </si>
  <si>
    <t>0, 100, 1000, or 3000 ppm, equal to 0, 4.37, 42.9, or 130 mg/kg bw/day in males and 0, 5.39, 55.5, or 173 mg/kg bw/day in females. Test material: pyrethrum extract containig pyrethrins. Exact composition is unknown: EPA: 20-25%, JMPR: 57.6%, EFSA: 57% of pyrethrins (mixture including the 6 components). As purity is unclear, dose levels are not adjusted for purity.</t>
  </si>
  <si>
    <t xml:space="preserve">Survival was similar in the treated and control groups, and there were no clinical findings attributable to treatment. Statistically significant decreases in body weight which were considered to be related to treatment were observed during the first 78 weeks of the study in both male and female rats at 3000 ppm, with a difference from controls of 7% in males and 10% in females. A slight, treatment-related decrease in food consumption was seen at the same time. No treatment-related ophthalmological findings or organ weight changes were detected during the study, and no haematological or urological changes were found. The activities of serum transaminases were substantially increased at most intervals of analysis in males at 3000 ppm, most of the values reaching statistical significance. Increased incidences of benign tumours of the liver, thyroid, and skin were also observed, and a statistically significantly higher incidence of hepatocellular adenomas was described in females at the high dose. Follicular adenomas and carcinomas were initially seen in the thyroid glands of rats at the high dose, which appeared to be related to treatment, but during a re-evaluation some of the carcinomas were reclassified as adenomas and some adenomas were reclassified as hyperplasia. After the re-evaluation, the incidence of hyperplasia was found to be enhanced in males and females, and the incidence of follicular adenomas was statistically significantly increased only in females at 3000 ppm. Nevertheless, the tumour incidences in animals of each sex were higher than the upper range seen in historical controls. The results of a further, full histopathological peer review confirmed these increased tumour incidences. Macroscopic examination of the skin showed a slight increase in the incidence of cystic lesions in the skin and subcutis, and the microscopic assessment showed an apparently higher incidence of keratoacanthomas in males at the high dose, which was statistically significant in comparison with both control groups. A peer review of pathological lesions in all male rats resulted in removal of several keratoacanthomas from the table of incidence in treated groups but confirmed that the incidence of this lesion clearly exceeded the upper limit of the range in historical controls (1.4-10%). The increased incidences of liver and thyroid tumours and of keratoacanthomas of the skin were considered to be treatment-related effects but to be threshold phenomena of negligible relevance to the low doses to which humans are exposed. The NOAEL was 100 ppm, equal to 4 mg/kg bw per day. EFSA 2012: The NOAEL for the 2-year rat study was listed as 4.73 mg/kg bw/day. EPA 2017: A NOAEL of 4.37 mg/kg bw/day and a LOAEL of 42.9 mg/kg bw/day were concluded based on an increased incidence of thyroid follicular cell hyperplasia in males. There was also evidence of carcinogenicity in males and females. </t>
  </si>
  <si>
    <t>Goldenthal, 1990c</t>
  </si>
  <si>
    <t>1929-82-4</t>
  </si>
  <si>
    <t>Nitrapyrin</t>
  </si>
  <si>
    <t>2-Chloro-6-(trichloromethyl)pyridine; N-Serve; 2-chloro-6-trichloromethylpyridine</t>
  </si>
  <si>
    <t>C6H3Cl4N</t>
  </si>
  <si>
    <t>ClC1=CC=CC(=N1)C(Cl)(Cl)Cl</t>
  </si>
  <si>
    <t xml:space="preserve">0, 0.5, 3, or 15 mg/kg bw/day. Purity (92.8%) adjusted dose levels were 0, 0.5 (0.46), 3 (2.78), or 14 (13.9) mg/kg bw/day. </t>
  </si>
  <si>
    <t xml:space="preserve">EPA 2005: No compound-related effects were observed on mortality, clinical signs, ophthalmology, body weight, body weight gain, food consumption, hematology, urinalysis, or gross pathology. At 15 mg/kg/day, hepatotoxicity was evident. Differences from the control were detected by time-dose interaction in alkaline phosphatase and cholesterol levels. Alkaline phosphatase levels increased with the duration of exposure, and increases were observed in males at 6 and 12 months (96-187%) and females throughout the study (30-137%). Cholesterol levels increased throughout the study in both sexes by 35-64%. Differences from the control were detected in absolute and relative to body liver weights at this dose which were increased by 21-49% in both sexes. Slight diffuse central lobular and midzonal hypertrophy was observed in all males (vs none in controls). Slight diffuse midzonal and centrilobular or panlobular hypertrophy was observed in all females (vs none in controls). The LOAEL is 15 mg/kg/day, based on increased alkaline phosphatase, cholesterol, absolute and relative to body liver weights, and liver hypertrophy in both sexes. The NOAEL is 3 mg/kg/day. ECHA: The NOEL was considered to be 3 mg/kg bw/day. EPA 2021: A NOAEL of 3 mg/kg/day in both sexes was concluded, based on increased absolute and relative liver weights, microscopic histopathology (liver hypertrophy) and elevations of serum enzymes (alkaline phosphatase, 96 to 187% and cholesterol, 35 to 64%) in both sexes at the LOAEL of 15 mg/kg/day. </t>
  </si>
  <si>
    <t>Barna-Lloyd et al., 1989</t>
  </si>
  <si>
    <t>Barna-Lloyd, T.; Szabo, J.; Rachunek, B. (1989) Nitrapyrin: Chronic (One-Year) Dietary Toxicity Study in Dogs: Lab Project Number: K-031304-029. Unpublished study prepared by The Dow Chemical Co., Lake Jackson Research Center. 142 p. MRID 41345401. Available from EPA (2005) Reregistration Eligibility Decision for Nitrapyrin at https://archive.epa.gov/pesticides/reregistration/web/pdf/nitrapyrin_red.pdf (reference only) and EPA (2004) Nitrapyrin - 1st Report of the Hazard Identification Assessment Review Committee at https://www.regulations.gov/document/EPA-HQ-OPP-2004-0283-0014 Also available from ECHA at https://echa.europa.eu/mt/registration-dossier/-/registered-dossier/23362/7/6/2/?documentUUID=839bc36e-88c6-4271-a3bf-38f9106de857 and EPA (2021) Nitrapyrin. Human Health Risk Assessment for New Uses in/on Cotton and Rice at https://www.regulations.gov/document/EPA-HQ-OPP-2021-0352-0009</t>
  </si>
  <si>
    <t>17619-36-2</t>
  </si>
  <si>
    <t>Trisulfide, methyl propyl</t>
  </si>
  <si>
    <t>Methyl propyl trisulfide; Methyl propyl trisulphide; Propyl methyl trisulfide; 1-(methyltrisulfanyl)propane</t>
  </si>
  <si>
    <t>C4H10S3</t>
  </si>
  <si>
    <t>CCCSSSC</t>
  </si>
  <si>
    <t xml:space="preserve">CRL Sprague-Dawley CD IGS </t>
  </si>
  <si>
    <t>0, 0.5, 2, or 6 mg/kg bw/day</t>
  </si>
  <si>
    <t>There were no deaths during the course of the 90-day study. Clinical observations (e.g., neck lesion, red ocular discharge, red staining of nose/snout, alopecia, ear swelling, lacrimation, or superficial eschar on forepaw/forelimb) reported were considered incidental, often transient, and toxicologically insignificant. All animals in the study were normal upon ophthalmic exam. There were no changes in body weight or body weight gain attributable to administration of the test substance. Mean weekly body weights and food consumption were comparable to controls and mean daily body weight gain and food efficiency was generally comparable to controls apart from incidental statistically significant decreases in mean daily body weight gain and food efficiency in high-dose males on Days 1–8 and mid-dose males on Days 36–43. Importantly, the macroscopic observations of enlarged and discolored spleen in animals in a range-finding study were not observed in animals of the 90-day study at necropsy. Based on hematological findings in two preceding range-finding studies, blood sampling in Weeks 4 and 8 (Days 23 and 51, respectively) in the 90-day study was additional to the standard protocol design of blood collection on Day 84 (Week 12). Blood was sampled from half of the animals in each group on Week 4 and the other half on Week 8 for the purpose of interim hematological analysis to closely evaluate potential hemolytic effects during the course of the study that might require dose adjustment. The interim and final hematology evaluation in the 90-day study did not reveal significant changes. Minimal and isolated changes were seen in animals of the high dose group, but they remained within historical control ranges. Minimally decreased red blood cell count was reported in high-dose female rats and was statistically significant on Days 23 (−6%) and 84 (−6.2%). These were accompanied by very minimal decreases (not statistically significant) in hemoglobin content (ranging from 14.6 to 14.9 g/dL compared to control values ranging from 15.4 to 15.6 g/dL) and hematocrit (ranging from 42.0 to 42.5% compared to control values ranging from 43.6 to 44.1%). These very minimal decreases were observed to be within the laboratory's historical control range (7.24-9.34×106/μL for red blood cell count, 13.4–17.4 g/dL for hemoglobin, and 40.6–49.4% for hematocrit) and without correlating microscopic changes in any of the hematopoietic tissues, which are considered to be non-adverse. Other differences in hematology values that were statistically significant consisted of decreased mean corpuscular volume (−4.2%) and increased absolute reticulocyte count (31%) in high-dose males on Day 23 and 51, respectively. There were no clinical chemistry changes attributable to administration of the test substance. The only statistically significant changes reported were decreased sorbitol dehydrogenase in low-dose males (−37%) and decreased calcium in mid-dose males (−2.8%). Since the changes in mean corpuscular volume, absolute reticulocyte count, sorbitol dehydrogenase, and calcium were not dose dependent and were within the laboratory's historical control range value, they were considered to be within expected biological variation and were not toxicologically relevant. The hematological changes were also very small in magnitude and not consistent between the sexes or were observed only at one time point (ARET) without any apparent trend. Coagulation values and urinalysis parameters were similar to that of controls in both sexes. In the absence of indications of hemolytic effects, no additional blood cytology was performed. Evaluations of organ weight measurements and macroscopic or microscopic parameters in the main 90-day study revealed no significant changes associated with gavage administration of methyl propyl trisulfide. Specifically, no differences in organ weights, organ-to body weight ratios, or organ-to-brain weight ratios were observed in female rats. Decreases in absolute and relative-to-brain thymus weights and increases in epididymides-to-body weight ratios measured in high dose male rats administered methyl propyl trisulfide were without histologic correlates and were not directly correlated with any other study parameters, and therefore were considered to be non-adverse and had little toxicological relevance. Macroscopically, there were no findings attributable to administration of methyl propyl trisulfide in the 90-day study. The only noted findings were “fluid-filled” uteri in 2–4 females from all groups including controls that corresponded microscopically to luminal dilation of the uterus attributed to variation in the estrous cycle of individual animals. In addition, three rats (one control female, one mid-dose male, and one high-dose male) had ear enlargements that corresponded microscopically to the known background incidence in Sprague-Dawley
rats of auricular chondropathy. Finally, an incidental finding of a nodule in the tail of the epididymis (marked sperm granuloma) of a low-dose male was reported. Similarly, microscopic examinations produced no findings attributable to administration of methyl propyl trisulfide in the main 90-day study. Importantly, histopathological evaluations of the spleens did not reveal any evidence of hemolysis, iron deposits, or erythropoiesis at any dose level tested in this study. The only findings noted included minimal to moderate ovarian atrophy (characterized by the presence of large follicular structures accompanied by reduced numbers or a complete absence of corpora lutea) reported in one control female and three high-dose females. Along with the morphologic appearance of the secondary reproductive tissues (uterus, cervix, and vagina) indicating early estrus, these findings were consistent with a state of persistent estrus, which is an early phase of reproductive senescence. Reproductive senescence was reported as a background finding in Sprague-Dawley rats as early as five months of age, which was the approximate age of the rats in this study. Two of the high-dose females also showed minimally increased secretory activity in mammary tissue which was a secondary finding of persistent estrus. Any other findings were consistent with those typically observed in rats of the age and strain used in this study. The results of the 90-day study in rats presented here show no effects of relevance to humans and provide an oral NOAEL of 6 mg methyl propyl sulfide/kg bw/day, the highest dose tested, for both male and female rats. EFSA: There were no mortalities or changes in clinical/ophthalmological parameters, body weight, bodyweight gain, food consumption, or food efficiency attributable to methyl propyl trisulfide administration. There were no test substance-related changes in most male and female hematology, coagulation, clinical chemistry and urinalysis values. Small decreases in red blood cell count, hemoglobin and hematocrit were observed in the high-dose groups, in males and females. These effects are consistent indications of hematotoxic effects and are considered adverse. There were no macroscopic or microscopic changes attributable to administration of the test substance. No differences in organ weights, organ-to-body weight ratios or organ-to-brain weight ratios were observed in female rats. Decreases in absolute thymus weights in high-dose male rats were without histologic correlates and were not directly correlated with any other study parameters and are, therefore, not considered adverse. Under the conditions of the study, the NOAEL of the test compound was determined to be 2 mg/kg bw per day for both males and females based on hematotoxic effects.</t>
  </si>
  <si>
    <t>Bastaki et al., 2018</t>
  </si>
  <si>
    <t xml:space="preserve">Bastaki, M., Aubanel, M., Cachet, T., Demyttenaere, J., Diop, M. M., Harman, C. L., ... &amp; Taylor, S. V. (2018). Absence of adverse effects following the gavage administration of methyl propyl trisulfide to Sprague-Dawley rats for 90 days. Food and Chemical Toxicology, 120, 544-551. Also available from Scientific Opinion on Flavouring Group Evaluation 74, Revision 4 (FGE.74Rev4): Consideration of aliphatic sulphides and thiols evaluated by JECFA (53rd and 61st meeting) structurally related to aliphatic and alicyclic mono-, di-, tri- and polysulphides with or without additional oxygenated functional groups from chemical group 20 evaluated by EFSA in FGE.08Rev5. EFSA Journal 2018;16(3):5167. at https://efsa.onlinelibrary.wiley.com/doi/full/10.2903/j.efsa.2018.5167 </t>
  </si>
  <si>
    <t>153233-91-1</t>
  </si>
  <si>
    <t>Etoxazole</t>
  </si>
  <si>
    <t>4-(4-(tert-Butyl)-2-ethoxyphenyl)-2-(2,6-difluorophenyl)-4,5-dihydrooxazole; Baroque; TetraSan; 4-(4-tert-butyl-2-ethoxyphenyl)-2-(2,6-difluorophenyl)-4,5-dihydro-1,3-oxazole</t>
  </si>
  <si>
    <t>C21H23F2NO2</t>
  </si>
  <si>
    <t>CCOC1=C(C=CC(=C1)C(C)(C)C)C1COC(=N1)C1=C(F)C=CC=C1F</t>
  </si>
  <si>
    <t>0, 200, 1,000, or 5,000 ppm, equal to 0, 4.62, 23.5, or 116 mg/kg bw/day in males and 0, 4.79, 23.8, or 117 mg/kg bw/day in females</t>
  </si>
  <si>
    <t xml:space="preserve">JMPR (2010): Findings noted at 200 ppm were limited to slight increases in absolute and relative liver weights in males and females. At 1000 ppm, levels of alkaline phosphatase were increased in males and females throughout treatment. Absolute and relative liver weights were also increased in males and females. Liver enlargement was observed in females, and slight centrilobular hepatocellular swelling was observed in all animals at this dose level. At 5000 ppm, the highest dose tested, alkaline phosphatase and triglyceride levels were increased in males and females throughout treatment. Absolute and relative liver weights were also increased in males and females. Liver enlargement and severe centrilobular hepatocellular swelling were observed in all animals at this dose level. Additionally in 5000 ppm males, mucous stool, and slight decreases in activated partial thromboplastin time, red blood cell count, hemoglobin concentration and hematocrit were observed. Albumin levels were decreased in males, globulin levels were increased in females and the albumin to globulin ratio was decreased in both sexes at this dose. One male exhibited slight atrophy of the glandular epithelium of the prostate gland. The NOAEL is 200 ppm (equal to 4.62/4.79 mg/kg bw per day in males/females), based on elevated alkaline phosphatase levels, increased liver weights, liver enlargement (females) and an increased incidence of slight hepatocellular swelling in the liver at the LOAEL of 1000 ppm (equal to 23.5/23.8 mg/kg bw per day in males/females). EPA (2014): The NOAEL was 200 ppm, equal to 4.62 mg/kg bw/day in males and 4.79 mg/kg bw/day in females. The LOAEL was 1,000 ppm, equal to 23.5 mg/kg bw/day in males and 23.8 mg/kg bw/day in females, based upon increased alkaline phosphatase activity, increased liver weights, liver enlargement (females), and incidences of centrilobular hepatocellular swelling in the liver. </t>
  </si>
  <si>
    <t>Kitazawa, 1996</t>
  </si>
  <si>
    <t>Kitazawa T (1996a) YI-5301: 12-month oral chronic toxicity study in dogs. Unpublished report No. IET 94- 0005 from The Institute of Environmental Toxicology, Japan. Submitted to WHO by Sumitomo Chemical Co., Ltd (Report No. SKT-0040). MRID 45089942. Available from JMPR (2010) Tox Monograph for Etoxazole at https://apps.who.int/pesticide-residues-jmpr-database/Document/88 Also available from EPA (2014) Etoxazole. Human-Health Assessment Scoping Document in Support of Registration Review at https://www.regulations.gov/document/EPA-HQ-OPP-2014-0133-0003 and EPA (2019) Etoxazole: Human Health Draft Risk Assessment for Registration Review and a Proposed Section 3 Use on Sugar Beets at https://www.regulations.gov/document/EPA-HQ-OPP-2018-0644-0007</t>
  </si>
  <si>
    <t>117428-22-5</t>
  </si>
  <si>
    <t>Picoxystrobin</t>
  </si>
  <si>
    <t>(E)-Methyl 3-methoxy-2-(2-(((6-(trifluoromethyl)pyridin-2-yl)oxy)methyl)phenyl)acrylate; methyl (E)-3-methoxy-2-[2-[[6-(trifluoromethyl)pyridin-2-yl]oxymethyl]phenyl]prop-2-enoate</t>
  </si>
  <si>
    <t>C18H16F3NO4</t>
  </si>
  <si>
    <t>COC=C(C1=CC=CC=C1COC2=CC=CC(=N2)C(F)(F)F)C(=O)OC</t>
  </si>
  <si>
    <t>1N,2N,3N,4N,6N,7aY,8N,11Y. Methanol:1N,2N,3N,4N,6N,7N,9N,10N,23Y,24N,25N,26aY,27N,28N(Class II). Heteroaromatic fragment: 13N,15N,16N,17Y,19N,20fY(Class IV)</t>
  </si>
  <si>
    <t>0, 50, 150, or 500 ppm, equal to 0, 1.6, 4.8, or 16.1 mg/kg bw/day in males and 0, 1.6, 4.6, or 15.7 mg/kg bw/day in females</t>
  </si>
  <si>
    <t>None of the animals died before the scheduled termination. Administration of 500 ppm to female dogs resulted in an increased incidence of the observation of “thin appearance”, which is related to effects on body weight at this dose level. There was an increased incidence of “reddened gums” and of fluid faeces in males receiving 500 ppm. There were no clinical or ophthalmoscopic findings that were considered to be related to the administration of picoxystrobin. Dietary administration of 500 ppm to male and female dogs resulted in lower body weight, with a maximal effect in males of 11% at week 26 and in females of 15% at week 36. There were no effects on body weight at 50 or 150 ppm picoxystrobin. Reduced feed consumption was seen in both sexes at 500 ppm. There were no treatment-related effects on haematology or clinical chemistry, nor were there any significant findings at gross pathological or histopathological examination. Absolute and relative to body weight values for thyroid weights were higher than those of concurrent controls for females receiving 500 ppm. There were no histopathological changes in the thyroid, and the values at 500 ppm were reported to be well within the historical control range (0.654–0.938 g); thus, the increase in thyroid weight is considered to be of no toxicological significance. The NOAEL was 150 ppm (equal to 4.6 mg/kg bw per day), based on reduced body weight and reduced feed consumption at 500 ppm (equal to 16 mg/kg bw per day). EPA: The LOAEL is 500 ppm (equivalent to 16.1/15.7 mg/kg/day in males/females), based on decreased body weights, body weight gains, and food consumption in both sexes. The NOAEL is 150 ppm (equivalent to 4.8/4.6 mg/kg/day in males/females). EFSA: The dog was the most sensitive species. The relevant short-term oral NOAEL is 4.57 mg/kg body weight (bw) per day (1-year dog). ECHA: Administration of 500 ppm in the diet for 52 weeks resulted in reduced growth and reduced food consumption in males and females. This dose was equivalent to an overall mean dose of 16.1 mg/kg/day for males and 15.7 mg/kg/day for females. There were no other findings considered to be of toxicological importance. A dietary level of 150 ppm (4.8 mg/kg/day in males; 4.6 mg/kg/day in females) was without toxicologically significant effects in male and female dogs.</t>
  </si>
  <si>
    <t>Lees, 1999a</t>
  </si>
  <si>
    <t>Lees D (1999a). ZA1963: 1 year dietary toxicity study in dogs. DuPont Report No. CTL/P/6049. Unpublished. Zeneca Central Toxicology Laboratory, United Kingdom. Submitted to WHO by E. I. du Pont de Nemours and Company, Wilmington, DE, USA. Available from JMPR (2012) Picoxystrobin Monograph at https://apps.who.int/pesticide-residues-jmpr-database/Document/59 Also available from EPA (2012) Picoxystrobin: Human Health Risk Assessment for Proposed Uses on Canola, Cereal Grains Except Rice, Dried Shelled Peas and Beans, and Soybeans. at https://downloads.regulations.gov/EPA-HQ-OPP-2010-0458-0004/content.pdf and EFSA (2016) Peer review of the pesticide risk assessment of the active substance picoxystrobin. at https://www.efsa.europa.eu/en/efsajournal/pub/4515 and ECHA at https://echa.europa.eu/mt/registration-dossier/-/registered-dossier/21001/7/6/2</t>
  </si>
  <si>
    <t>121552-61-2</t>
  </si>
  <si>
    <t>Cyprodinil</t>
  </si>
  <si>
    <t>4-Cyclopropyl-6-methyl-N-phenylpyrimidin-2-amine; 4-Cyclopropyl-6-methyl-N-phenyl-2-pyrimidinamine</t>
  </si>
  <si>
    <t>C14H15N3</t>
  </si>
  <si>
    <t>CC1=NC(NC2=CC=CC=C2)=NC(=C1)C1CC1</t>
  </si>
  <si>
    <t>Tif:RAIf</t>
  </si>
  <si>
    <t>0, 5, 75, 1000, or 2000 ppm, equal to 0, 0.177, 2.7, 35.6, or 73.6 mg/kg bw/day in males and 0, 0.204, 3.22, 41.2, or 87.1 mg/kg bw/day in females</t>
  </si>
  <si>
    <t xml:space="preserve">Survival was similar in treated and control groups, with approximately 50% of males and approximately 60% of females surviving in all groups, except in the group of males receiving the highest dose, which had the lowest survival rate of 46%. None of the clinical signs observed appeared to be treatment-related. Treated females in all groups showed an increase in frequency of cloudy or opaque eyes relative to controls, however, there was no dose-response relationship, no increase observed in males, and the observations were unilateral in 50% of affected females. Thus, this finding was considered to be incidental. There were no differences in body weight or body-weight gain between control and treated animals at any point during the 24-month study. There were no differences in food consumption or food conversion efficiency (g of food/kgbw per day) between control and treated groups over the entire study period. Urine analysis did not detect any treatment-related findings. The most notable change in haematological parameters was a significant prolongation in prothrombin time in males at 2000 mg/kg at week 27 and in males at 1000 and 2000 mg/kg at week 53, although these values were within the upper physiological range provided in the company report. No differences were noted between control and treated groups at later time-points, and therefore the change in prothrombin time was of no toxicological concern. Any other changes in haematological parameters were sporadic, lacked a dose-response relationship, and were noted at earlier time-points but not at termination, and therefore were not of concern. At termination, plasma urea concentrations (4.67, 5.88, 5.60, 7.88, 8.70 nmol/l at 0, 5, 75, 1000, and 2000 mg/kg, respectively) were greater than the upper physiological limit (given as 6.94 nmol/l in the study report) in males at 1000 and 2000 mg/kg, although these values were not statistically significant, relative to controls. Cholesterol and phospholipid concentrations were significantly greater than controls in all groups of treated females at week 27 (with the exception of phospholipid concentrations in females at the lowest dose), although these were still within the physiological range. However, there were no significant or dose-related differences in these values at any other time over the 24-month study. Therefore, changes in these parameters were unlikely to be of toxicological significance. Any other changes in clinical chemistry parameters, in either males or females, were sporadic with no dose-response relationship, or were transient, and fell within the normal physiological range provided in the study report. The only apparent treatment-related effect on organ weight was a significant increase (11%) in absolute and relative liver weights in males at the highest dose, compared with controls, at termination. Increased relative mean kidney weights males and females at the highest dose at the interim sacrifice and lower mean exsanguinated body weight in females at the highest dose were not observed in animals at termination. At the highest dose, absolute and relative kidney and adrenal weights were increased relative to controls in males, and the mean ovarian weight was increased in females at study termination; however, these differences were attributed to grossly enlarged organs in one or two animals for each tissue type, and were not considered to be treatment-related. At gross necropsy, females at the highest dose exhibited an increased incidence of mottled lungs, which correlated with an accumulation of foam cells in lung alveoli, and an increase in ovarian cysts (all at terminal sacrifice), which was often noted in conjunction with ovarian atrophy (Table 12). These lesions are common occurrences in ageing animals and were not considered to be toxicologically significant. The incidence of ovarian atrophy in concurrent controls was 45%. There was a dose-related increase in the incidence of spongiosis hepatis (sinusoidal cystic dilation) in the liver of males at 1000 and 2000 mg/kg, which was considered to be toxicologically significant. This is a degenerative, multilobular, cystic liver change that affects primarily perisinusoidal cells of the liver. Excessive amounts of acid mucopolysaccarides and/or proteinaceous material are produced, leading to the development of large cavities characteristic of this lesion. An increased incidence of liver necrosis was noted in males at the highest dose, relative to the controls. However, this was attributed to a high incidence of recent necrosis, a peri-mortal artifact that was noted at the highest dose in 10 out of 11 males that were found dead. Therefore, this finding was not directly related to treatment. Progressive nephropathy was observed at a higher incidence in males at the highest dose, compared with the controls. However, the range for incidence of progressive nephropathy in historical controls of this strain of male rats was 25-88%, which excluded this lesion from being considered as a treatment-related finding. Although there was a higher incidence of lung alveolar foam cells in females at 1000 and 2000 mg/kg, relative to controls, this fell within the range of 5-54% for historical controls, and was not considered to be toxicologically significant. Although the occurrence of hepatocellular carcinoma in males at the highest dose showed a significant positive trend (p &lt; 0.05), the low incidence (2 out of 60 versus 0 out of 60 in controls) did not support this finding as a treatment-related effect. There was an increased incidence of mammary gland fibroadenomas in females at the highest dose; the data indicated that the frequency fell within the range of 11-57% for historical controls (overall mean, 41%, from studies initiated in 1984-1990 and 40% for studies initiated in 1988-1990; in 5 of these 10 studies, the incidence of mammary gland fibroadenomas was &gt; 44% or above). In studies initiated within 3 years of the present study (1988-1990), incidences of 44-57% were observed in 4 out of 10 studies. It should be noted that incidences in the concurrent control group and in the three groups receiving cyprodinil at 5, 75 or 1000 mg/kg, were lower than those for historical controls in 9 out of 10 studies. In view of the data on historical controls, and the lack of any such findings in the study of carcinogenicity in mice, the mammary fibroadenomas were not considered to be treatment-related. The NOAEL for toxicity was 75 mg/kg (2.7 mg/kg bw per day) on the basis of a dose-related increase in the incidence of spongiosis hepatitis in the liver of males at 1000 and 2000 mg/kg. There was no evidence of significant chronic toxic effects in females. The NOEL was 75 mg/kg, equal to 2.7 mg/kg bw per day for males and 3.22 mg/kg bw per day for females. EPA 2010: For chronic toxicity, the NOAEL was 75 ppm (2.7 mg/kg/day) and the LOAEL was 1000 ppm (35.6 mg/kg/day) based on degenerative liver lesions (spongiosis hepatis) in males. EPA 2016: The NOAEL was 75 ppm and the LOAEL was 1000 ppm. EFSA: The NOAEL for the 2-year rat study was considered to be 2.7 mg/kg bw/day. </t>
  </si>
  <si>
    <t>Fankhauser, 1994c, 1994d</t>
  </si>
  <si>
    <t>64359-81-5</t>
  </si>
  <si>
    <t>4,5-Dichloro-2-octyl-3(2H)-isothiazolone</t>
  </si>
  <si>
    <t>Kathon 930; 4,5-Dichloro-2-octylisothiazol-3(2H)-one; 4,5-Dichloro-2-octyl-isothiazolone; 4,5-dichloro-2-octyl-1,2-thiazol-3-one; DCOIT</t>
  </si>
  <si>
    <t>C11H17Cl2NOS</t>
  </si>
  <si>
    <t>CCCCCCCCN1SC(Cl)=C(Cl)C1=O</t>
  </si>
  <si>
    <t>1N,2N,3N,4N,6N,7aY,8N,11N,12N,13N,15N,16N,17Y,19N,20a(ii),21N,22N,47N</t>
  </si>
  <si>
    <t>0, 100, 300, or 1,500 ppm, equal to 0, 3.4, 10.2, or 47.5 mg/kg bw/day for males and 0, 3.4, 10.1, or 45.9 mg/kg bw/day for females (EPA 2020)</t>
  </si>
  <si>
    <t xml:space="preserve">ECHA: The NOAEL was 300 ppm in the diet, equal to 10.2 mg/kg bw/day in males and 10.1 mg/kg bw/day in females, based on minimal changes in body weight, feed consumption, hematology and clinical chemistry parameters at 1,500 ppm, equal to 45.9 mg/kg bw/day in females and 47.5 mg/kg bw/day in males. EPA 2015: No treatment-related effects were observed on survival, clinical or neurobehavioral findings, ophthalmology, physical examinations, organ weights or macroscopic pathology in either sex at ≤ 1500 ppm. Some microscopic effects were considered to be secondary and caused by decreased body weight and food consumption (thymic atrophy). One 1500 ppm female beagle exhibited severe morbidity due to complications with the feeding regimen, morbidity was not associated with treatment with the test material. There were no changes in mean body weight gain and mean food consumption for Groups 1-3 for both sexes. Administration of 1500 ppm resulted in decreased mean body weight gain for both males and females over the length of treatment, compared to controls. The decrease in body weight was correlated with reductions in mean food consumption for these animals. Several changes were observed in hematology parameters including substantial decreases in erythrocyte count (20 decrease at week 7; 14% decrease at week 13), hemoglobin (21% decrease at week 7; 15% decrease at week 13), reticulocyte count (61% decrease at week 7; 39% decrease at week 13), and hematocrit values (20% decrease at week 7; 11% decrease at week 13) in 1500 ppm males. Statistical significance was only reached at Week 7 for erythrocyte count, hemoglobin and hematocrit. Platelet counts were elevated in both males and females at Week 7 (22 and 26%, respectively) and Week 13 (47 and 43%, respectively), but only reached statistical significance in males at Week 7. Several changes in clinical chemistry parameters also were noted in 1500 ppm animals. Total protein, albumin, and hemoglobin were reduced in 1500 ppm males (Week 7 and 13), and total protein and globulin were reduced in 1500 ppm females (Weeks 7 and 13). Statistical significance was reached in males at Week 7 for total protein and albumin at Week 13 in females. It is likely that these changes were a result of the decreased body weights observed in these animals. A decreased was seen in the absolute thymus weight in both 1500 ppm males and females. The decrease in thymus organ weight was supported by both macroscopic and microscopic findings. At the 1500 ppm dose level, the thymus gland was reported as small in %males and 2/4 females, ranging from mild to severe. Consistent with necropsy findings, a marked diffuse atrophy of the cortical and medullary lymphoid areas of the thymus were observed in the 1500 ppm females was secondary to the decreased body weight and food consumption observed. A NOAEL of 300 ppm (10.2 mg/kg/day in males, 10.1 mg/kg/day in females) is indicated. The LOAEL is based on decreased body weight and food consumption, hematologic and clinical chemistry parameter changes observed at 1500 ppm (47.5 mg/kg/day in males and 25.9 mg/kg/day in females). NICNAS: There were no mortalities, effects on organ weights or gross histopathological changes observed. Significantly reduced body weight and food consumption (23% as compared to control values) was reported in females at 1500 ppm. All treated animals except one, showed body weight loss with no significant systemic toxicity during week 13 of the treatment. Hematological changes at 1500 ppm including decreased hemoglobin, hematocrit, red blood cell counts and reticulocytes and increased platelet counts in males were considered to be secondary to decreased in body weight at 1500 ppm. Females at 1500 ppm were reported to have increased incidence and severity of thymic atrophy, which was considered to be secondary to decreased body weight and food consumption. A NOAEL of 300 ppm (10.2 mg/kg bw/day for males and 10.1 mg/kg bw/day for females) and a LOAEL of 1500 ppm (47.5 mg/kg bw/day for males and 45.9 mg/kg bw/day for females) were reported. </t>
  </si>
  <si>
    <t>Serota, 2002</t>
  </si>
  <si>
    <t>Serota, DG. 2002. 90-day dietary toxicity study of RH-287 technical in dogs; MPI Research Study No 285-063, Mattawan, Michigan, USA, Rohm and Haas Company Report No OlRC-086, GLP, Unpublished. Available from ECHA (2014) CLH Report for 4,5-Dichloro-2-octyl-2H-isothiazol-3-one (DCOIT) at http://dissemination.echa.europa.eu/Biocides/ActiveSubstances/0022-21/0022-21_Assessment_Report.pdf Also available from EPA (2015) DCOIT Final Work Plan Registration Review Initial Docket 5023 at https://www.regulations.gov/document/EPA-HQ-OPP-2014-0403-0005 and NICNAS (2018) 3(2H)-Isothiazolone, 4,5-dichloro-2-octyl-: Human health tier II assessment at https://cdnservices.industrialchemicals.gov.au/statements/IMAP_13608%20-%20IMAP%20Assessment%20-%2026%20October%202018.pdf Dose levels reference: EPA (2020) Hazard Characterization of Isothiazolinones in Support of FIFRA Registration Review at https://www.regulations.gov/document/EPA-HQ-OPP-2013-0605-0051</t>
  </si>
  <si>
    <t>55335-06-3</t>
  </si>
  <si>
    <t>Triclopyr</t>
  </si>
  <si>
    <t>Garlon; Redeem; Garlon 2; 2-(3,5,6-trichloropyridin-2-yl)oxyacetic acid</t>
  </si>
  <si>
    <t>C7H4Cl3NO3</t>
  </si>
  <si>
    <t>C1=C(C(=NC(=C1Cl)Cl)OCC(=O)O)Cl</t>
  </si>
  <si>
    <t xml:space="preserve">Dietary concentrations were not listed. The average intakes were equal to 0, 3, 12, or 36 mg/kg bw/day for both sexes for two years. Additional groups of 10 rats/sex/dose received dietary exposure to triclopyr at the same dose levels for 6 and 12 months.  </t>
  </si>
  <si>
    <t xml:space="preserve">EPA 1998: Mortality in treated groups of male rats was lower than that in the control group. Cumulative mortality was stated as 50%, 32%, 26%, and 36% for control, low, mid, and high dose level male rats. Red cell count, hemoglobin, and hematocrit in male rats was numerically decreased at the high dose at 6, 12, and 24 months. Statistical significance was achieved for the decrease in red cells at 12 months, for hemoglobin at 6 months, and for hematocrit at 6 and 12 months. Absolute and relative kidney weight was significantly increased (10-17%) at the high dose in male rats, with an apparent dose-related trend at 12 months. Female rats showed an increased incidence of pigmentation of the proximal descending tubule at all dose levels compared to control, while male rats in the 6-month satellite group showed increased incidence of proximal tubule degeneration at the 12 and 36 mg/kg/day dose levels compared to control. For chronic toxicity, the NOEL was 12 mg/kg/day for males and 36 mg/kg/day for females. The LOEL for males was 36 mg/kg/day based on marginal increases in proximal tubular degeneration at 6 months. There were no significant increasing trends in tumor incidence for male rats. There were significant pair-wise differences vs control at 3 and 12 mg/kg triclopyr in the incidence of adrenal gland benign pheochromocytomas and benign and/or malignant pheochromocytomas combined, and in the incidence of skin fibromas at 3 and 12 mg/kg/day, with p &lt; 0.05 for all comparisons except the incidence of pheochromocytoma (benign + combined) at 12 mg/kg/day. Female rats had significant increasing trends in mammary gland adenocarcinomas and in adenomas and/or adenocarcinomas combined. There was a significant difference in the pair-wise comparison of the 36 mg/kg/day dose group with the controls for mammary gland adenomas and/or adenocarcinomas combined. There were no significant pair-wise comparisons or trends for the incidence of adrenal gland pheochromocytoma in female rats. EFSA: The main target organ was the kidney (increased weight and, occasionally, histopathological changes). Other effects consisted in alterations in hematological parameters at some study points, altered cells in the liver and decreased body weight gain. Rats showed an increased incidence of some tumors (epithelial papillomas, subcutaneous fibromas and adrenal pheocromocytomas) even at the lowest tested dose. However, due to the lack of supporting histopathological evidence and the absence of a dose-response relationship, these tumors were considered not treatment related and of no relevance. The significant increase of the incidence of mammary adenocarcinomas in female rats was not considered sufficient to classify triclopyr as a carcinogen, since they were considered related to the normal spontaneous biological variation, also because, when considered separately, their incidences were within the historical control data. The relevant NOAEL for long term studies is 3 mg/kg bw/day, from the two-year oral study in rats, based on the occurrence of kidney effects at 12 mg/kg bw/day. EPA 2019: The NOAEL was considered to be 36 mg/kg/day, the highest dose tested. There were marginal increase in proximal tubular degeneration observed at 6 months as well as an increase in adrenal gland pheochromocytoma in males and a significant trend for mammary gland adenocarcinomas in females. FDA: The NOAEL for the two year study in rats is considered to be 3 mg/kg bw/day based on the occurence of kidney effects at the mid and high dose levels. </t>
  </si>
  <si>
    <t>Eisenbrandt et al., 1987</t>
  </si>
  <si>
    <t>Eisenbrandt, D.; Firchau, H.; Wolfe, E.; et al. (1987) Triclopyr: 2-year Dietary Chronic Toxicity-oncogenicity Study in Fischer 344 Rats: Final Report: Laboratory Project No. HET K-042085-026. Unpublished study prepared by Dow Chemical Co. 1094 p. MRID 40107701. Available from EPA (1998) Reregistration Eligibility Decision for Triclopyr at https://archive.epa.gov/pesticides/reregistration/web/pdf/2710red.pdf Also available from EFSA (2006) Conclusion regarding the peer review of the pesticide risk assessment of the active substance triclopyr at https://www.efsa.europa.eu/en/efsajournal/pub/rn-56 and EPA (2019) Triclopyr, Triclopyr Butoxyethyl Ester, and Triclopyr Salts. Human Health Draft Risk Assessment to Support Registration Review at https://www.regulations.gov/document/EPA-HQ-OPP-2014-0576-0025</t>
  </si>
  <si>
    <t>119446-68-3</t>
  </si>
  <si>
    <t>Difenoconazole</t>
  </si>
  <si>
    <t>Bardos Neu; 1-((2-(2-Chloro-4-(4-chlorophenoxy)phenyl)-4-methyl-1,3-dioxolan-2-yl)methyl)-1H-1,2,4-triazole; Difenoconazol; 1-[[2-[2-chloro-4-(4-chlorophenoxy)phenyl]-4-methyl-1,3-dioxolan-2-yl]methyl]-1,2,4-triazole</t>
  </si>
  <si>
    <t>C19H17Cl2N3O3</t>
  </si>
  <si>
    <t>CC1COC(CN2C=NC=N2)(O1)C1=C(Cl)C=C(OC2=CC=C(Cl)C=C2)C=C1</t>
  </si>
  <si>
    <t>1N,2N,3N,4N,6N,7N,9N,10Y,11Y. Diol:1c(ii)Y(class 1). Heteroaromatic ring: 13N,15N,16N,17Y,19N,20fY</t>
  </si>
  <si>
    <t>Crl: CD-1 (ICR)</t>
  </si>
  <si>
    <t>0, 10, 30, 300, 3000, or 4500 ppm. The diet containing difenoconazole at 3000 ppm was exchanged after the first 3 weeks for one containing difenoconazole at 2500 ppm and the group of females at 4500 ppm was discontinued because of excessive toxicity very early in the study. These dietary exposures were equal to 0, 1.5, 4.7, 46.3, 423 and 819 mg/kg bw per day for males and 0, 1.9, 5.6, 57.8 and 513 mg/kg bw per day for females in the groups at 0, 10, 30, 300, 2500 ppm (and 4500 ppm in males), respectively. Additional groups of 10 male and 10 female mice were fed diets containing difenoconazole at 0, 3000 or 4500 ppm then allowed a recovery phase after 12 months of treatment. However, all of the females at 4500 ppm and 16 of the females at 3000 ppm died or were killed because of their moribund condition within the first 2 weeks.</t>
  </si>
  <si>
    <t xml:space="preserve">JMPR: There was very high mortality at the beginning of the study, with 52 out of 70 of the group of female mice at 4500 ppm dying or being killed in a moribund condition within the first 9 days. The remaining 18 females in the group at 4500 ppm were killed in a moribund condition on day 10, and 10 of the females at 0 ppm were transferred to the 3000/2500 ppm diet on the same day. Four of the males at 4500 ppm died or were killed in a moribund condition during the same time period and an additional seven died during week 3. Primarily due to these early deaths, survival to termination was significantly reduced among the males at 4500 ppm. The early deaths were accompanied by clinical signs of thinness, hunched posture and rough hair coat. The female mice at 4500 ppm that survived to the first measurement of body weight had lost approximately 25% of their initial weight. At autopsy, findings were recorded for: liver, males at 4500 ppm, 7 out of 11, females at 4500 ppm, 22 out of 70 and females at 2500 ppm, 2 out of 9; and, stomach, males at 4500 ppm, 5 out of 11, females at 4500 ppm, 31 out of 70 and females at 2500 ppm, 3 out of 9. Tissues of females in the group at 4500 ppm were not examined microscopically, but the liver findings in the group of males at 4500 ppm and females at 2500 ppm that died early tended to be correlated with individual cell necrosis and hepatocellular hypertrophy. For the most part, the stomach findings were not confirmed microscopically. Thinness, hunched posture and rough hair coat were also observed at a higher incidence in the group of females at 2500 ppm and males at 4500 ppm that survived the first three study weeks than in the other treated and control groups. In addition, reduced motor activity was noted for the males at 4500 ppm. No other clinical signs that were noted showed dose-related incidences and all were common for studies of this duration. Body weights of the groups of males at 4500 ppm and 2500 ppm and group of females at 2500 ppm were lower than those in mice at 0 ppm throughout the study. Nearly all of the males at 2500 ppm and all of the females at 2500 ppm and males at 4500 ppm lost weight during the first study week. These weight losses were approximately 18% of initial weight in the latter two groups. Bodyweight gains then began to recover and approach values in the group at 0 ppm, but body weights in these groups remained lower through to the end of the study. Body-weight gains of the male mice at 300 ppm were also somewhat reduced relative to those of the controls in the first 36 weeks of the study, but recovered thereafter. Body weights of the mice at 10 and 30 ppm were not affected by treatment. There were no clear differences in weekly food consumption among the groups. Ophthalmoscopy at weeks 27, 53 and 78 revealed no treatment-related findings. Corneal calcification (corneal dystrophy) was observed in about 20% of the mice examined after 53 weeks, but the incidence was similar among mice in the control group and mice treated with difenoconazole. Posterior subcapsular or complete cataracts were observed in about 50% of the mice at 0 ppm and 25% of the males at 4500 ppm and females at 2500 ppm at the 78-week examination. These findings were considered to be incidental to treatment. Haematology revealed no treatment-related effects. The percentage segmented neutrophil count was increased and percentage of lymphocytes was decreased in females at 2500 ppm at week 79, but the biological significance of this change was unclear. Decreases in the percentage of eosinophils in males at 4500 ppm and females at 2500 ppm at week 79 relative to the group of mice at 0 ppm were too small to be meaningful. No treatment-related changes were seen in the differential counts on blood from mice that were killed while moribund. Blood chemistry analysis at 53 weeks revealed significant increases in ALT activity in the group of males at 2500 and 4500 ppm and sorbitol dehydrogenase activity in males at 300, 2500 and 4500 ppm; but these values decreased towards values for the control group after the 4-week recovery period (week 57). At the end of the study, ALT activities were elevated in males at 4500 ppm and females at 2500 ppm; sorbitol dehydrogenase activities were elevated in groups of males at 4500 ppm and 2500 ppm and females at 2500 ppm and alkaline phosphatase activities were increased in males at 4500 ppm. The significantly lower values for sorbitol dehydrogenase activity in group of females at 10 and 30 ppm at week 53 were considered not to be toxicologically meaningful. Absolute liver weights and liver-to-body weight ratios were increased in males at 4500 ppm and 2500 ppm and in females at 2500 ppm and 300 ppm at weeks 53 and 79–80. However, mean liver weights from mice in the recovery group were markedly lower than the weights for the mice killed at 53 weeks. The few other statistically significant organ weight differences were considered not to be toxicologically relevant. Increased relative adrenal, heart and pituitary weights of males at 4500 ppm and/or 2500 ppm at week 57 (after recovery) can be attributed to significantly reduced carcass weights. Dose–response patterns were not followed for the observed increased kidney weights in males at 10 ppm, decreased relative pituitary weights in males at 30 ppm at weeks 79–80 and decreased absolute testes weight in males at 300 ppm at week 53. Decreased absolute brain weights in males at 4500 ppm at week 53 were not seen at other times (week 57 or weeks 79–80) and were not corroborated by autopsy or microscopic findings. Autopsies of the mice killed at 53, 57 and 79–80 weeks (interim, recovery and terminal kills), as well as the unscheduled deaths, revealed treatment-related findings only in the liver. The most prominent findings were enlargement, pale areas and masses. The overall incidence of findings in the liver of cases of unscheduled death was increased over that in the control group in the groups of males at 4500 ppm and 2500 ppm and females at 2500 ppm. Enlarged livers or liver masses were seen in about half of the males in the group at 4500 ppm and one quarter of the groups of males and females at 2500 ppm. All other findings were considered to be spontaneous and commonly encountered in mice of this strain and age. Microscopic examination also revealed treatment-related changes only in the liver. Effects were seen in males at 300, 2500 and 4500 ppm and females at 2500 ppm. Non-neoplastic changes in the liver included various combinations of necrosis (primarily single-cell but also focal/ multifocal), hypertrophy, fatty change and bile stasis. For the most part, these changes were observed at the interim kill as well as in the mice that died during the second study year or were killed at termination. The incidences of necrosis, hypertrophy and fatty change were lower in the mice in the recovery group than in the mice at interim kill, indicating partial recovery. In terms of neoplastic changes, the overall incidence of hepatocellular adenomas and/or carcinomas was increased in males at 2500 ppm, females at 2500 ppm and males at 4500 ppm; the trends were statistically significant. The incidence of adenomas and/or carcinomas was already somewhat elevated in males at 4500 ppm at the interim and recovery-group kill. The other liver findings were considered to be incidental. There was no observable neoplastic response at 300 ppm. With the exception of the hepatocellular adenomas and carcinomas noted above, none of the neoplastic findings were present at incidences that would suggest a relationship to treatment. The other histopathological changes that were noted are commonly seen in mice of this strain and age and the incidence, distribution and morphological appearance of these findings did not give any indication of a treatment-related association. The NOAEL in mice fed diets containing difenoconazole for 18 months was 30 ppm, equal to 4.7 mg/kg bw per day, on the basis of reduced body-weight gain and increased liver weight in females and increased incidence of hepatocellular hypertrophy in males at 300 ppm, equal to 46.3 mg/kg bw per day. The incidences of hepatocellular adenomas and carcinomas were increased in male and female mice of the group at 2500 ppm , equal to 423 mg/kg bw per day for male mice and 513 mg/kg bw per day for female mice. EPA 1994: The NOEL/LOEL were considered to be 30 and 300 ppm for increased mean liver weights in females and hepatoxicity including histopathological and clinical chemistry changes. The treatemnt was associated with increased incidence of liver adenomas and/or carcinoma in both males and females of the 2500 ppm group. EPA 2020: The NOAEL is considered to be 30 ppm, equal to 4.7 mg/kg bw/day in males and 5.6 mg/kg bw/day in females. The LOAEL was considered to be 300 ppm, equal to 46 mg/kg bw/day in males and 58 mg/kg bw/day in females, based on an increased incidence of liver lesions, including individual cell necrosis and bile stasis in males and hepatocytes hypertrophy in both sexes. There were also increased serum levels of SDH in males. An increased incidence of hepatocellular adenomas were also seen in females at 56 mg/kg bw/day and in males at 819 mg/kg bw/day. Increased incidence of hepatocellular carcinoma was seen in males at 46 mg/kg bw/day and higher doses. </t>
  </si>
  <si>
    <t>Cox, 1989a</t>
  </si>
  <si>
    <t>Cox, R.H. (1989a) CGA 169374 tech.: oncogenicity study in mice. Unpublished report No. 483-250 from Novartis Crop Protection AG, Basel, Switzerland and Hazleton Laboratories America Inc., Vienna, USA. Submitted to WHO by Syngenta Crop Protection AG, Basel, Switzerland. Available from JMPR (2007) Pesticide residues in food - 2007 (JMPR Evaluations 2007 Part II Toxicological) at https://www.inchem.org/documents/jmpr/jmpmono/v2007pr01.pdf Also available from EPA (1994) US EPA-Pesticides,Difenoconazole (Pc Code 128847) - RfD/Peer Review Report of Difenoconazole at https://www3.epa.gov/pesticides/chem_search/cleared_reviews/csr_PC-128847_24-Feb-94_003.pdf and EPA (2020) Difenoconazole. Draft Human Health Risk Assessment for Registration Review at https://www.regulations.gov/document/EPA-HQ-OPP-2015-0401-0021</t>
  </si>
  <si>
    <t>129757-67-1</t>
  </si>
  <si>
    <t>Tinuvin 123 (TK 13282)</t>
  </si>
  <si>
    <t>Decanedioic acid, bis (2,2,6,6-tetramethyl-4-piperidinyl) ester reaction products with 1,1-dimethylethylhydroperoxide and octane (C44H84N2O6 (major product) and C80H150N4O12 (minor product))</t>
  </si>
  <si>
    <t>C44H84N2O6</t>
  </si>
  <si>
    <t>CCCCCCCCON1C(CC(CC1(C)C)OC(=O)CCCCCCCCC(=O)OC2CC(N(C(C2)(C)C)OCCCCCCCC)(C)C)(C)C</t>
  </si>
  <si>
    <t>1N,2N,3N,4N,6N,7N,9N,10Y,11Y. Dicarboxylic acid:1c(i)Y(Class I). Heterocycle:13N,15N,16N,17N,18bY,28N,47N(Class IV)</t>
  </si>
  <si>
    <t>0, 25, 150, or 1000 mg/kg bw/day daily for 13 weeks followed by 4 weeks of recovery period</t>
  </si>
  <si>
    <t>Liver and dopamin</t>
  </si>
  <si>
    <t xml:space="preserve">Reduced body weight gain and food conversion efficiency in females at 1,000 mg/kg/day, increased neutrophil counts among females receiving 150 and 1,000 mg/kg/day, prolonged prothrombin time in males receiving 1,000 mg/kg/day, slightly reduced thromboplastin time in males and females receiving 1,000 mg/kg/day, and reduced cholesterol concentrations in males receiving 150 and 1,000 mg/kg/day. Liver weights in males receiving 1,000 mg/kg/day were slightly elevated at the end of 13 weeks but no differences were seen at the end of the recovery period. There were no macroscopic and microscopic tissue changes attributed to treatment with the exception of an increased incidence of inflammatory changes in the lungs of females at the 1,000 mg/kg/day. This effect was not observed at the end of the recovery period. After 13 weeks, at dosages of 150 and 1,000 mg/kg/day, a reduction in the concentration of dopamine within the striata of the brain was observed. Dopamine is metabolized to 3,4-dihydroxyphenylacetic acid (DOPAC) and the levels of this chemical in the striata were also reduced. This slight inhibitory effect upon dopamine was not associated with any evidence of tissue damage. There were no histopathological lesions in the brain, when evaluated by conventional H&amp;E staining or immunohistochemical techniques (glutamic acid dehyrogenase (GAD) and glial fibrillary acid protein (GFAP) staining). Furthermore, counts of the number of tyrosine hydrolase-positive neurons (i.e., dopaminergic neurons) did not show reductions that would be indicative of neuronal toxicity. After withdrawal of treatment, there was recovery in the dopamine and DOPAC concentrations. It is likely, therefore, that Tinuvin 123 influenced the metabolism of dopamine, but did not cause damage to dopaminergic neurons. Author NOEL and ECHA NOEL: 25 mg/kg bw/day. </t>
  </si>
  <si>
    <t>Huntingdon Life Sciences Ltd., 2004.</t>
  </si>
  <si>
    <t>Huntingdon Life Sciences Ltd., 2004. Tinuvin 123 (TK 13282) Toxicity Study by Oral Administration to CD Rats for 13 Weeks Followed by a 4 Week Recovery Period. Huntingdon Life Sciences Ltd. Cambridgeshire, England; CBG 843/023992. Submitted to EPA by Ciba Specialty Chemicals, 2004. TSCA 8(e) Notice - Tinuvin 123 (TKA 13282). Available from NTRL under OTS0600133 at https://ntrl.ntis.gov/NTRL/ and from EPA ChemView at https://chemview.epa.gov/chemview/proxy?filename=8e%2F88040000100_129757671_238FAF5F75DAE7F085256F33006B40C3.pdf and from ECHA at https://echa.europa.eu/mt/registration-dossier/-/registered-dossier/8802/7/6/2</t>
  </si>
  <si>
    <t>33629-47-9</t>
  </si>
  <si>
    <t>Butralin</t>
  </si>
  <si>
    <t>Dibutalin; Rutralin; Tamex; N-butan-2-yl-4-tert-butyl-2,6-dinitroaniline</t>
  </si>
  <si>
    <t>C14H21N3O4</t>
  </si>
  <si>
    <t>CCC(C)NC1=C(C=C(C=C1[N+]([O-])=O)C(C)(C)C)[N+]([O-])=O</t>
  </si>
  <si>
    <t xml:space="preserve">0, 87, 395, or 1,712 ppm for males and 0, 74, 395, or 1,530 ppm for females equal to 0, 10, 51, or 202 mg/kg bw/day for both sexes (EPA). Ten additional animals/sex/dose group from the control and high dose groups were carried for 4 weeks beyond the 13 week exposure period as recovery test groups. </t>
  </si>
  <si>
    <t xml:space="preserve">EPA: 1998: There were no mortalities or toxic signs in any of the test animals. Animals in all of the butralin treated groups displayed yellow coloring in the urine and in fat and various tissues at necropsy. The yellow coloring was due to the color of butralin and decreased in the recovery period, persisting only in the high-dose group by the end of the recovery period. Body weight reductions were observed in high-dose males (-17%) and females (-23%) and -14% in mid-dose males. Food consumption was also reduced:  -11% for high-dose males, -7% for high dose females and -9% for mid-dose males. During the recovery period, the high-dose animals gained weight faster than the control animals while consuming about the same amount of food during this 4 week period. There was no effect on water intake which was estimated visually. There were statistically significant alterations in several clinical chemistry values seen primarily in high-dose males and females as statistically significant changes and often as similar changes in mid-dose animals without achieving statistical significance. The following clinical chemistry changes were statistically significant (with p ranging from &lt;0.05 to 0.001):  Gamma glutamyl transferase (GGT) was elevated by +100% in mid-dose females and +200% in high-dose females. The GGT elevations reverted to normal by the end of the 4 week recovery period. Total protein and albumin was elevated in high-dose females (+12%) and males (+8%) and also low-dose males (+3%) and males (+6%).  Urea was decreased in mid-dose males (-10%) and high-dose males (-13%). Aspartate amino transaminase was decreased in the high dose males (-28%) and mid-dose females (-24%) and males (-24%). Alanine amino transaminase was decreased in females of the low-dose group (-20%), in mid-dose group females (-27%) and in females of the high-dose group (40%). Total bilirubin was increased in the high-dose females (+66%) and was also elevated after the recovery period. Calcium was increased in the high-dose females (+6%). Glucose was decreased in the high-dose females (-14%). Liver weights were elevated in the mid-dose males (+40%), in the mid-dose females (+11%) and in the high-dose females (+39%). The liver weight elevation persisted only in the high-dose females (+14%) at the end of the 4 week recovery period.  Centrilobular hypertrophy of the liver increased from 1/10 in the control males to 3/10, 6/10 and 9/10 in the low-, mid- to high-dose males, respectively, achieving statistical significance only in the high-dose group. Eight of 10 males and 9/10 females in the high-dose group had normal thyroids by the end of the recovery period. Control animals 2/10 males and 2/10 females exhibited minimal hyperplasia (grade +\-) of the thyroid as did 1/10 high dose females by the end of the recovery period (week 17). Other organ weight changes were statistically significant in the adrenals, heart, kidney, and spleen but occurred as isolated findings without corresponding morphological changes. Many of the toxic signs seen in the high dose animals at the end of the 13 week treatment period were reversed or tended toward reversal by the end of the 4 week recovery period. These included changes in body weight, hematology, clinical chemistry, organ weight changes and histopathology. The NOEL for this study was 10 mg/kg/day. The LOEL was the 50 mg/kg/day based on body weight and food consumption reductions; reduced RBCs, Ht and Hb; and alterations in liver and thyroid organ weights. EPA 2018: The NOEL was equal to 10 mg/kg bw/day. The LOEL was 51 mg/kg bw/day, based on body weight and food consumption reductions, alterations in hematology and clinical chemistry and liver and thyroid morphological alterations. </t>
  </si>
  <si>
    <t>Martin et al., 1994</t>
  </si>
  <si>
    <t>163520-33-0</t>
  </si>
  <si>
    <t>Isoxadifen-ethyl</t>
  </si>
  <si>
    <t>Isoxadifen ethyl; Ethyl 5,5-diphenyl-4,5-dihydroisoxazole-3-carboxylate; 3-Isoxazolecarboxylic acid, 4,5-dihydro-5,5-diphenyl-, ethyl ester; ethyl 5,5-diphenyl-4H-1,2-oxazole-3-carboxylate; AE F122006; Hoe 122006</t>
  </si>
  <si>
    <t>C18H17NO3</t>
  </si>
  <si>
    <t>CCOC(=O)C1=NOC(C1)(C1=CC=CC=C1)C1=CC=CC=C1</t>
  </si>
  <si>
    <t>1N,2N,3N,4N,6N,7N,9N,10Y,11Y. Ethanol:1aY(class 1). Heterocyclic fragment:13N,15N,16N,17N,18a(ii)Y,28N,47N</t>
  </si>
  <si>
    <t>0, 20, 100, or 700 ppm, equal to 0, 0.7, 3.3, or 24 mg/kg bw/day for males and 0, 0.7, 3.6, or 24 mg/kg bw/day for females</t>
  </si>
  <si>
    <t xml:space="preserve">The only finding at 700 ppm was an increased incidence and severity of vacuolation in the straight tubule of the kidney in both sexes attributable to the presence of fat. There were no adverse treatment related effects in either sex at 20 or 100 ppm. The NOAEL was considered to be 100 ppm, equal to 3.3 mg/kg bw/day in males and 3.6 mg/kg bw/day in females. The LOAEL was 700 ppm, equal to 24 mg/kg bw/day for both sexes. EPA: In the chronic dog study, the NOAEL was 3.3 mg/kg/day (males) and 3.6 mg/kg/day (females). The LOAEL was 24 mg/kg/day based on increased blood creatinine in females, decreased urinary specific gravity (both sexes), increased partial thromboplastin time (both sexes) and increased incidence and severity of straight tubule vacuolation in the kidney of both sexes. The dog is the most sensitive species. ECHA: The NOAEL is 100 ppm, equal to 3.3 mg/kg bw/day in males and 3.6 mg/kg bw/day in females, and the LOAEL is 700 ppm, equal to 24 mg/kg bw/day, based on an increased incidence and severity of vacuolation in the straight tubule of the kidney in both sexes. Note: EPMA New Zealand considered the 90-day dog study to be co-critical and the LOAEL of 6.1 mg/kg bw/day should be used. The reference was Higgs, P. Hoe 122006 Dog 90-day dietary repeat dose study, 1997. Aventis document No. A58792. Strain was Beagle. Route was oral: dietary. Concentrations were 0, 25, 125, or 1000 ppm, equivalent to 0, 1.2, 6.1, or 51.6 mg/kg bw/day in males and 0, 1.3, 6.5, or 47.5 mg/kg bw/day in females. A single female at 1000 ppm exhibited reduced activity, high temperature, wasted appearance and a heart murmur on a single day during the terminal procedures and was thus sacrificed. No clinical signs were seen in any other animals at 1000 ppm. Lower bodyweight gain was seen in both sexes (17 and 43% in males and females respectively) with a 12% reduction in food intake of females compared with controls. Elevated white blood cell and neutrophil counts were recorded in males at Week 5 and both sexes at termination, males also showed higher monocyte counts at both investigations. Increased absolute spleen weight was noted in both sexes, 60 and 50% higher than controls for males and females respectively. The decedent female showed dark areas of the lung, a dark/enlarged spleen, an enlarged mediastinal lymph node and red firm areas in the left and right atrial groove of the heart, confirmed histopathologically as an inflammatory heart condition. Histopathology revealed one male with severe mucosal erosion of the duodenum and one female with moderate hemorrhagic cystitis. Moderate fat deposits were seen in the collecting ducts of the kidneys in all animals and all males had congestion of the spleen. At 125 ppm, the only finding was minimal to slight intracytoplasmic fat deposition in the collecting ducts of the kidneys in 3/4 males and all females. The concentration of 25 ppm did not reveal any adverse treatment related effects in either sex. The NOAEL was considered to be 25 ppm, equal to 1.2 mg/kg bw/day in males and 1.3 mg/kg bw/day in females. The LOAEL was 125 ppm, equal to 6.1 mg/kg bw/day in males and 6.5 mg/kg bw/day in females, based on histopathological changes in the kidney (fat deposition in the collecting ducts) in both sexes. </t>
  </si>
  <si>
    <t>Higgs, 1999</t>
  </si>
  <si>
    <t>Higgs, P. Dog 12 month oral toxicity study AE F122006 (Hoe 122006), 1999 Aventis document No. C002514. Available from EPMA New Zealand Evaluation and Review Report (2009) at https://www.epa.govt.nz/assets/FileAPI/hsno-ar/HSR08033/491576f7ec/HSR08033-E-and-R-Report-FINAL-2009.11.09.pdf Also available from EPA (2007) Isoxadifen-ethyl in/on Corn: IR-4 and Company Notice of Filing at https://www.regulations.gov/document/EPA-HQ-OPP-2005-0305-0005 and ECHA at https://echa.europa.eu/mt/registration-dossier/-/registered-dossier/33679/7/6/2/?documentUUID=388d8bd8-6df3-4535-b651-25a5d4bfe487</t>
  </si>
  <si>
    <t>113036-88-7</t>
  </si>
  <si>
    <t>Flucycloxuron</t>
  </si>
  <si>
    <t>(E)-flucycloxuron; N-[[4-[[[(4-chlorophenyl)-cyclopropylmethylidene]amino]oxymethyl]phenyl]carbamoyl]-2,6-difluorobenzamide</t>
  </si>
  <si>
    <t>C25H20ClF2N3O3</t>
  </si>
  <si>
    <t>C1CC1C(=NOCC2=CC=C(C=C2)NC(=O)NC(=O)C3=C(C=CC=C3F)F)C4=CC=C(C=C4)Cl</t>
  </si>
  <si>
    <t>1N,2N,3g(ii)Y and 3h(iii)Y</t>
  </si>
  <si>
    <t>CD-1 Swiss outbred</t>
  </si>
  <si>
    <t>0, 7, 35, 495, or 7000 ppm, equal to 0, 1.2, 6.6, 93, or 1377 mg/kg bw/day in females and 0, 1, 5.3, 73, or 1074 mg/kg bw/day in males</t>
  </si>
  <si>
    <t xml:space="preserve">NOAEL is based on body weight and weight gain at 73 mg/kg bw/day. At 93 mg/kg bw/day and higher, change in relative brain, kidney, spleen, and liver weight were noted along with microscopic changes in liver. </t>
  </si>
  <si>
    <t>Lina et al., 1991</t>
  </si>
  <si>
    <t>Lina, B.; Kuijpers, M. (1991) Oral Carcinogenicity Study With Flucycloxuron In Mice: Lab Project Number: V 91.180/B88-0776: 56645/71/91: B88-0776. Unpublished Study Prepared By Tno Toxicology And Nutrition Institute. 1309 P. Available from EPA at https://gaftp.epa.gov/comptox/High_Throughput_Screening_Data/Animal_Tox_Data/current/study_flat_files/studies/STUDYID3705.xlsx</t>
  </si>
  <si>
    <t>66246-88-6</t>
  </si>
  <si>
    <t>Penconazole</t>
  </si>
  <si>
    <t>Topaze; 1-[2-(2,4-Dichlorophenyl)pentyl]-1,2,4-triazole</t>
  </si>
  <si>
    <t>C13H15Cl2N3</t>
  </si>
  <si>
    <t>CCCC(CN1C=NC=N1)C1=C(Cl)C=C(Cl)C=C1</t>
  </si>
  <si>
    <t>0, 100, 500, or 5000/2500 ppm equal to 0, 3.1, 16.9, or 133/86 mg/kg bw/day for males and 0, 3.3, 16.7, or 139/89 mg/kg bw/day for females, respectively. The highest dose was reduced because of excessive reduction in feed consumption and body weight gain for the animals in that group.</t>
  </si>
  <si>
    <t>Liver and body weight gain</t>
  </si>
  <si>
    <t>EFSA: The dog was the most sensitive species with a NOAEL of 3 mg/kg bw/day based on reduced bodyweight gain and hepatotoxicity in the combined 90-d/1-yr study. WHO: An increased incidence of vomiting was seen in both
sexes at 5000 ppm and in females at 2500 ppm. During the first 13 weeks of treatment, slight reductions in body weight gain (2–27%) were observed at 500 ppm, whereas at 5000 ppm, the dogs lost body weight (10–12%). Feed consumption was drastically reduced during the first 19 weeks of treatment at 5000 ppm (42–53% during week 1). After lowering the dose to 2500 ppm, no difference in feed consumption was observed in males, whereas feed consumption tended to be increased in high-dose females. At 13 weeks, reduced hemoglobin levels (9%) and erythrocyte counts (10%) were observed in males at 5000 ppm. However, similar changes were also observed before treatment started, and therefore these changes are not considered to be toxicologically relevant. At 13 weeks, increased activities of ALP (~400%), GGT (~1000%), aspartate aminotransferase (ASAT) (~150%), ALAT (~800%) and ornithine carbamoyltransferase (OCT, ~450%) were observed in both sexes at 5000 ppm. At 5000 ppm, there was a decrease in glucose levels (8–12%, both sexes), decreased urea nitrogen (females), increased bilirubin (32%, females), increased total globulin (12%, males), increased sodium concentrations (3%, females) and decreased chloride concentration (3%, males). Urine analysis showed no treatment related changes. Absolute and relative liver weights of males and females were higher at 500 (15–24%) and 5000 ppm (absolute, 30–41%; relative, 75–88%). Kidney weights of both sexes at 5000 ppm were increased (absolute, 16–18%; relative, 54–60%), as was the relative adrenal weight of the 5000 ppm females (38%). Testes weight was reduced at 5000 ppm (absolute, 48%; relative, 27%).  At 13 weeks, all 5000 ppm dogs and one 500 ppm male showed minimal, multifocal changes in the liver in the form of monocellular hepatocyte necrosis associated with minimal inflammatory cell infiltration. Small, circumscribed foci (with loss of hepatocytes, hemorrhage) and inflammatory cell infiltration were also found in some dogs. Two males at 5000 ppm also had vacuolation of the hepatocyte cytoplasm that was considered to be degenerative in nature. All males at 5000 ppm had a moderate to marked reduction in spermatogenic activity, characterized by atrophy of the seminiferous epithelium associated with formation of giant cells and absence of spermatozoa in the epididymis (which contained cellular debris). After 12 months of treatment, body weight gain over the entire study was not affected at 100 ppm, whereas it was slightly reduced at 500 ppm (−20%) and markedly reduced at 2500 ppm (−40% in males, −60% in females). After reduction of the dose level from 5000 ppm to 2500 ppm in week 20, the high-dose animals gained weight faster than the animals of the other groups, including the controls. After lowering the dose to 2500 ppm, feed consumption returned to normal. No treatment related changes in hematology were observed at 26 or 52 weeks. After reduction of the highest concentration of 5000 ppm to 2500 ppm, most of the metabolic parameters affected at the 13-week investigation returned to normal (e.g. urea nitrogen, bilirubin, sodium and chloride concentrations). OCT activity remained increased in the 2500 ppm animals (300–1700%, both sexes) until termination of the treatment. Total globulin level was increased (16%) in males at 2500 ppm at weeks 26 and 53. Levels of the electrolytes sodium and chloride showed slight deviations in the 5000 ppm group at 13 weeks, but were comparable with control values after the dietary concentration had been reduced to 2500 ppm. Slight increases in inorganic phosphate levels that were observed in high-dose females throughout the study were within normal biological ranges. At 2500 ppm, increased activities of ALP (~400%), GGT (~300–500%), ASAT (~100%) and ALAT (~400–600%) were observed at 26 and 52 weeks. Liver weights of females were higher at 500 ppm (absolute, 27%; relative, 28%) and in both sexes at 2500 ppm (absolute, 27–46%; relative, 35–63%). Kidney weights of both sexes at 2500 ppm were increased (absolute, 12–25%; relative, 21–39%). In females, increased relative weights of heart and ovaries were observed. In the absence of a dose–response relationship and histopathological changes in these organs, these observations were considered not to be treatment related. Histopathology showed minimal lesions of the liver in all dogs at 2500 ppm and in some dogs at 500 ppm. These lesions were characterized by monocellular hepatocyte necrosis associated with inflammatory cell infiltration. In addition, two 2500 ppm males showed absence of spermatozoa in the epididymis due to atrophy of the seminiferous epithelium. After 4 weeks of recovery following the 12-month treatment period, most affected clinical chemistry parameters and enzyme activities returned to normal in the high-dose dogs (ALP, GGT, ASAT) or were at least clearly lower than at the end of the treatment (ALAT, OCT). Histopathology in recovery animals showed hepatocyte necrosis associated with inflammatory cell infiltration in one high-dose male. Minimal to moderate bilateral tubular atrophy was still present in both males of the high-dose group after the 4-week recovery period. The NOAEL was 100 ppm (equal to 3.1 mg/kg bw per day), based on reduced body weight gain, increased absolute and relative liver weights, and slight histopathological changes in the liver (hepatocyte necrosis associated with inflammatory cell infiltration) in males and females at 500 ppm (equivalent to 16.7 mg/kg bw per day).</t>
  </si>
  <si>
    <t>Gfeller, 1984</t>
  </si>
  <si>
    <t>617-84-5</t>
  </si>
  <si>
    <t>Diethylformamide</t>
  </si>
  <si>
    <t>N,N-Diethylformamide</t>
  </si>
  <si>
    <t>CCN(CC)C=O</t>
  </si>
  <si>
    <t xml:space="preserve"> 0 or 546 μg/rat, 5 days/week. Using the average of initial and final body weights provided in the report (175 g and 540 g, respectively), the average daily dose can be estimated as 1.1 mg/kg-day (daily gavage dose ÷ [average initial body weight + average final body weight]/2 x duration of exposure: 0.546 mg/day ÷ 0.358 kg x 5/7 days/week).  </t>
  </si>
  <si>
    <t xml:space="preserve">The only tumors observed were a lymphosarcoma in 1/27 diethylformamide-treated rats (after 92 days) and 1/9 control rats (after 399 days).  It is possible that the early appearance of the lymphosarcoma in the treated animal was a compound-related effect, but the data are inconclusive.  Based on the absence of any reported non-neoplastic lesions in rats, the dose of 1.1 mg/kg-day is a free-standing NOAEL for oral diethylformamide exposure. </t>
  </si>
  <si>
    <t>Argus et al., 1965</t>
  </si>
  <si>
    <t>Argus, M. F., Arcos, J. C., &amp; Hoch-Ligeti, C. (1965). Studies on the carcinogenic activity of protein-denaturing agents: hepatocarcinogenicity of dioxane. Journal of the National Cancer Institute, 35(6), 949-958. Available from EPA (2008). Provisional Peer Reviewed Toxicity Values for Diethylformamide (CASRN 617-84-5) at http://hhpprtv.ornl.gov/issue_papers/Diethylformamide.pdf</t>
  </si>
  <si>
    <t>13684-56-5</t>
  </si>
  <si>
    <t>Desmedipham</t>
  </si>
  <si>
    <t>Bentanex; Betanex; Synbetan D; [3-(ethoxycarbonylamino)phenyl] N-phenylcarbamate</t>
  </si>
  <si>
    <t>C16H16N2O4</t>
  </si>
  <si>
    <t>CCOC(=O)NC1=CC(OC(=O)NC2=CC=CC=C2)=CC=C1</t>
  </si>
  <si>
    <t>0, 60, 300, or 1500 ppm, equal to 0, 3.18, 15.71, or 79.90 mg/kg bw/day for males and 0, 3.86, 19.84, or 100.46 mg/kg bw/day for females</t>
  </si>
  <si>
    <t xml:space="preserve">There were no effects of dosing on clinical signs or mortality. The mean body weights were persistently decreased in high-dose males and females with significant decreases at several study intervals; at study termination, the mean body weights in high-dose males and females were 4% and 13% lower than in controls, respectively. A dose-related hemolytic anemia was seen in both sexes. Methemoglobin formation was increased throughout the study in male and female mid and high dose groups. This was accompanied by an increase in Heinz bodies  at all intervals of sampling in high-dose males and females. Significant decreases were observed in erythrocyte counts, hemoglobin concentration, and hematocrit values in mid and high dose males and in high dose females. Reticulocyte counts were markedly increased in high-dose males and females throughout the study; slight but significant increases in reticulocyte counts were seen in most intervals in mid-dose males and females. Total bilirubin was slightly increased in high-dose groups at most intervals; the increases were significant in high-dose males at 12 months and in highdose females at 12 and 24 months. Mild effects on thyroid function were characterized by a decreased level of T4 in high-dose males and in mid- and high-dose females at both 12 and 24 months, as well as a slight decrease of T3 in mid- and high-dose females. Spleen weights (absolute and relative) were increased in high-dose males and females at 12 and 24 months.  No increases were seen in the incidence of erythropoiesis and hemosiderosis in the spleen, but the severity increased with dosing. The incidence of hyperplastic changes in the thyroid was increased in dosed males, particularly at the high dose. Other histologic findings were considered to be spontaneous in origin. There was no increase in tumors noted. The systemic toxicity LOEL is 15.71 mg/kg/day for males and 19.84 mg/kg/day for females based primarily on the anemia.  The systemic toxicity NOEL is 3.18 mg/kg/day for males and 3.86 mg/kg/day in females. EPA 2005: The NOAEL was considered to be 60 ppm, equal to 3.18 mg/kg bw/day in males and 3.86 mg/kg bw/day in females. The LOAEL was 300 ppm, equal to 15.71 mg/kg bw/day in males and 19.84 mg/kg bw/day in females, based primarily on anemia. Desmedipham was not carcinogenic to Wistar rats under conditions of this study. EFSA: The NOAEL was 3.2 mg/kg bw/day based on an increase in MetHb and effects in the spleen, liver, kidney and thyroid. ECHA: The systemic NOAEL was considered to be 60 ppm, equal to 3.2 mg/kg bw/day, based on increased mineral deposition and associated urothelial hyperplasia in the kidneys and hemosiderin deposition, increased methemoglobin and extramedullary haemopoiesis in the spleen observed at mid or high dose levels. The LOAEL was 300 ppm. The NOAEL for carcinogenicity was listed as 1,000 ppm, the highest concentration given. </t>
  </si>
  <si>
    <t>Nor-Am Chemical Co., 1986</t>
  </si>
  <si>
    <t>178928-70-6</t>
  </si>
  <si>
    <t>Prothioconazole</t>
  </si>
  <si>
    <t>2-(2-(1-Chlorocyclopropyl)-3-(2-chlorophenyl)-2-hydroxypropyl)-1H-1,2,4-triazole-3(2H)-thione; 2-[2-(1-chlorocyclopropyl)-3-(2-chlorophenyl)-2-hydroxypropyl]-1H-1,2,4-triazole-3-thione</t>
  </si>
  <si>
    <t>C14H15Cl2N3OS</t>
  </si>
  <si>
    <t>C1CC1(C(CC2=CC=CC=C2Cl)(CN3C(=S)N=CN3)O)Cl</t>
  </si>
  <si>
    <t>1N,2N,3N,4N,6N,7aY,8N,11N,12N,13N,15N,16N,17Y(heteroaromatic tautomer),19N,20fY</t>
  </si>
  <si>
    <t xml:space="preserve">0, 5, 40, or 125 mg/kg bw/day, 5 days a week, for 52 weeks. Dosing schedule (5/7) adjusted dose levels equal to 0, 3.6, 29, or 89.9 mg/kg bw/day. </t>
  </si>
  <si>
    <t xml:space="preserve">JMPR 2008: There were no deaths. The only significant clinical signs noted were sporadic episodes of vomiting and increased salivation after dosing. These signs occurred in dogs in the treated and the control groups, with no dose–response relationship. In female dogs at the highest dose, food consumption was lower than that of dogs in the control group throughout most of the study. Overall body-weight gain was lower than that of controls in the group at 125 mg/kg bw per day (14% and 42% lower in males and females, respectively), and was also marginally (11%) lower in males at 40 mg/kg bw per day. Lower body-weight gains started to become apparent after approximately 4 weeks of treatment. Body weights at termination in females at the highest dose were markedly lower than those in other groups of females. No effects of treatment were recorded on electrocardiograms, blood-pressure assessments, rectal temperatures, thoracic auscultation or neurological assessments. Also, there were no treatment related ocular changes. Hematology parameters were similar in dogs receiving prothioconazole and in dogs in the control group at all time-points and at all doses. Similarly, there were no effects of treatment on urine-analysis parameters. The only consistent blood-chemistry findings were increased serum ALP activity in females at 40 and 125 mg/kg bw per day. The values were higher in these two groups than in controls at all time-points and were significantly so at 3, 6 and 12 months. Although ALP activities were also higher in males at these doses, the increases were not statistically significantly. T4 concentrations tended to be lower in males and females at 40 and 125 mg/kg bw per day and were significantly so in males at 9 months (125 mg/kg bw per day) and 12 months (40 mg/kg bw per day) and in females at 3, 6 and 12 months (at both 40 and 125 mg/kg bw). There were no corresponding changes in T3 or TSH concentrations, hence the T4 changes are of uncertain toxicological significance. The pattern of autopsy findings did not indicate any treatment-related effects. Analysis of organ-weight data revealed that there were no significant increases in the weights of any organs, including liver and kidney. Relative (to body) liver weights were significantly increased in male and female dogs at 125 mg/kg bw per day and relative (to body) kidney weights were significantly increased only in female dogs at 5 and 125 mg/kg bw per day, but not at 40 mg/kg bw per day. Treatment-related histopathological changes were apparent in the liver and kidneys of males and females at 125 mg/kg bw per day. The morphological changes in the kidney were characterized by minimal to mild focal to multifocal chronic inflammation of the renal cortex, often with extensions into the medulla. Minimal inflammatory cells, particularly lymphocytes, were also present. Adjacent tubules frequently showed compensatory hyperplastic changes, and, in some foci, crystalline material was present. Inflammation occurred in some males at 40 and 125 mg/kg bw per day and in all females at 125 mg/kg bw per day. Crystalline material occurred in females at 40 and 125 mg/kg bw per day, and in one male at 125 mg/kg bw per day. In the liver, pigmentation (which stained for iron and bile) was recorded in all females at the highest dose and one male at the highest dose, most prominently in the Kupffer cells. No hepatocellular hypertrophy was recorded in any group. The degree of pigmentation (compatible with iron) in the spleen was minimally increased in the spleen in females at 40 and 125 mg/kg bw per day. In the absence of hematological findings, the toxicological significance of this is uncertain. There were no notable histopathological findings in any other organs or tissues. There were no significant increases in the activities of any liver enzymes in liver sections taken at autopsy. Kidney was identified as the primary target organ for prothioconazole in dogs, consistent with the findings of the 13-week study. There was also evidence of effects on the liver at 125 mg/kg bw per day, where relative liver weights were increased and there was also an increase in pigmented material. The NOAEL was 5 mg/kg bw per day on the basis of histopathological changes in the kidneys at 40 mg/kg bw per day. The NOAEL is adjusted to 3.6 mg/kg bw/day based on the dosing schedule. EFSA 2007: The NOAEL was 5 mg/kg bw/day for the 1-year dog study. EPA 2018: The NOAEL was 5 mg/kg/day and the LOAEL was 40 mg/kg/day, based on decreased T3 and T4 thyroid hormones, increased urine volume, and increased incidence of chronic inflammation and pigmentation in the kidneys of the male animals, and decreased T4 thyroid hormone, increased spleen weight, increased incidence of spleen pigmentation, and increased incidence of crystals present in the kidneys of the female animals. ECHA 2018: In the chronic dog study, there were no dose-related findings in any organ or tissue at 5 mg/kg bw/day. </t>
  </si>
  <si>
    <t>Jones and Stuart, 2001</t>
  </si>
  <si>
    <t>Jones, R.D. &amp; Stuart, B.P. (2001b). Technical grade JAU 6476 - a chronic oral gavage study in the beagle dog. Unpublished report No. M-035967-01-1 from Bayer Corporation, Stilwell, Kansas, USA. Submitted to WHO by Bayer CropScience AG, Germany. Available from JMPR (2008) Tox Monograph for Prothioconazole and Prothioconazole-Desthio at https://apps.who.int/pesticide-residues-jmpr-database/Document/110 Also available from EFSA (2007) Conclusion regarding the peer review of the pesticide risk assessment of the active substance prothioconazole at https://www.efsa.europa.eu/en/efsajournal/pub/rn-106 and EPA (2018) Previous Risk Assessment. Prothioconazole: Human Health Risk Assessment for a Proposed Tolerance on Cottonseed Subgroup 20C, a Tolerance Amendment Request on Sugar Beet Roots, and New Use Requests for Collon, Sugar Beet, Soybean, and Dried Shelled Pea and Bean. at https://www.regulations.gov/document/EPA-HQ-OPP-2017-0531-0008 and ECHA (2018) CLH Report for Prothioconazole at https://echa.europa.eu/documents/10162/f805e6cf-fb76-dd02-76f9-7bcc4eab86a8</t>
  </si>
  <si>
    <t>2634-33-5</t>
  </si>
  <si>
    <t>1,2-Benzisothiazolin-3-one</t>
  </si>
  <si>
    <t>1,2-Benzisothiazol-3(2H)-one; Benzisothiazolone; 1,2-Benzothiazol-3-one; BIT</t>
  </si>
  <si>
    <t>C7H5NOS</t>
  </si>
  <si>
    <t>C1=CC=C2C(=C1)C(=O)NS2</t>
  </si>
  <si>
    <t xml:space="preserve">0, 5, 20, or 100/50 mg/kg bw/day for 92 days. Purity (94.6%) adjusted dose levels are equal to 0, 4.73, 18.9, or 94.6/47.3 mg/kg bw/day. A dose of 100 mg PROXEL Press Paste/kg bw/day induced emesis in all dogs, so as a result, the dose level was reduced to 50 mg/kg bw/day which is considered to be the maximum achievable dose. </t>
  </si>
  <si>
    <t xml:space="preserve">A dose of 100 mg PROXEL Press Paste/kg/day induced emesis in all dogs which received this dose, as a result of which the dose level was reduced to 50 mg/kg/day which is considered to be the maximum achievable dose in the dog by this route. Dogs given 50 mg/kg/day showed a much lower incidence of emesis, although it did continue for the rest of the study. Emesis was observed in 3 males and all females in the 20 mg/kg/day dose group, with a total of 34 and 10 incidences, respectively. There was a greater incidence of emesis observed in the 50 mg/kg/day dose group. All animals in this group exhibited emesis with a total of 70 and 53 incidences in males and females, respectively. There was an increased incidence in fluid feces observed in males in the 50 mg/kg/day dose group when compared to the control group (4, 2, 5, and 16 incidences recorded for the control, 5, 20 and 50 mg/kg/day dose groups, respectively). In females, an increase was observed in all dose groups when compared to the control group (1, 7, 11, and 12 incidences of fluid feces recorded for the control, 5, 20 and 50 mg/kg/day dose groups, respectively). There were no differences observed in food consumption or bodyweight between the control and treatment groups. The white blood cell counts in females given 20 and 50 mg PROXEL Press Paste/kg/day were elevated in Week 8. In the females given 50 mg/kg/day, this was accompanied by neutrophilia. There were no other observations in the hematology determinations considered to be treatment related. There were other statistically significant differences from control values, but these were sporadic, not seen consistently and considered to be not dose related. In the clinical chemistry determinations, plasma albumin and total protein levels were reduced throughout the study in males given 20 and 50 mg PROXEL Press Paste/kg/day. Females given 50 mg/kg/day showed a similar effect, with an isolated reduction in plasma total protein level in Week 13 in females at 20 mg/kg/day. Plasma triglyceride levels were increased throughout the study in both sexes given 50 mg/kg/day and marginally in females given 20 mg/kg/day. There were reductions in plasma alanine transaminase activities in both sexes given 20 and 50 mg/kg/day, partly reflecting high the values in some control animals and low pre-experimental values for animals in treatment groups. Plasma calcium levels were also reduced in females given 50 mg/kg/day, a result of two animals having low values, rather than a group effect. Changes in plasma albumin, total protein and triglyceride levels are indicative of hepatic involvement. This was reflected in the slightly enlarged livers of dogs given 20 or 50 mg PROXEL Press Paste/kg/day. However, there were no pathological findings in the liver considered by the authors to be of toxicological significance. There was no evidence of any other treatment-related effects on organ weights. There were a small number of macroscopic findings were recorded however no treatment related findings were detected. During histopathological examinations, a small number of pathological lesions were recorded however these were also considered to be unrelated to treatment. PROXEL Press Paste when given to dogs at 20 or 50 mg/kg/day induced emesis and clinical chemistry and liver weight changes without any associated histopathological changes. The NOAEL was considered to be 5 mg/kg/day, adjusted to 4.73 mg/kg bw/day. EPA 2020: The NOAEL was considered to be 5 mg/kg/day and the LOAEL was 20 mg/kg/day based on the incidence of emesis and clinical alterations at this dose. </t>
  </si>
  <si>
    <t>Allen, 1991</t>
  </si>
  <si>
    <t>Allen, S. 1991. Proxel Press Paste: 90 Day Oral Toxicity Study in Dogs: Lab Project Number: CTL/P/3399: PD0830. Unpublished study prepared by ICI Central Toxicology Lab. Available from EPA (2005) 1,2-Benzisothiazolin-3-one (BIT) Risk Assessment at https://www.regulations.gov/document/EPA-HQ-OPP-2005-0200-0002 (reference only) and ECHA at https://echa.europa.eu/mt/registration-dossier/-/registered-dossier/22961/7/6/2/?documentUUID=4761cd12-2320-45cc-8af5-9d5e84ceb3cb Also available from EPA (2020) Hazard Characterization of Isothiazolinones in Support of FIFRA Registration Review at https://www.regulations.gov/document/EPA-HQ-OPP-2013-0605-0051</t>
  </si>
  <si>
    <t>Triflumizole</t>
  </si>
  <si>
    <t>Triflumizol; Terraguard; N-[4-chloro-2-(trifluoromethyl)phenyl]-1-imidazol-1-yl-2-propoxyethanimine</t>
  </si>
  <si>
    <t>C15H15ClF3N3O</t>
  </si>
  <si>
    <t>CCCOC\C(=N/C1=C(C=C(Cl)C=C1)C(F)(F)F)N1C=CN=C1</t>
  </si>
  <si>
    <t xml:space="preserve">0, 100, 400, or 1,600 ppm, equal to 0, 3.5, 14, or 59 mg/kg bw/day for males and 0, 4.5, 18, or 77 mg/kg bw/day for females, respectively, for 104 weeks. The groups of 80 animals were split into an oncogenicity group (50 rats of each sex) and a toxicity group (30 rats of each sex, of which 10 were killed at 52 weeks). </t>
  </si>
  <si>
    <t>JMPR (2013): The mortality exceeded 50% in the male control, low-dose and medium-dose groups and the female low dose group; however, the study was still considered acceptable. Comparisons with historical control data indicate that the mortality was within the background range for these rats in the laboratory where the study was performed, except for male rats of the high-dose group, where the mortality was low, and female rats of the low-dose group, where the mortality was rather high. Additionally, there was no indication of an increase in tumor incidence even when including the results of the animals that died between 18 and 24 months. Moreover, the survival rate increased with increasing dose and was not too high at the highest dose level. Chronic oral administration of triflumizole to rats also provoked neurotoxic effects at the high dose. Convulsions (violent jerking movement, ataxia, tremors) were noted in all dose groups except the female controls. When looking at the historical control incidences of convulsions in CD rats for this laboratory, the incidences in males ranged from 0% to 6.7% and in females ranged from 0% to 2.0%. At doses of 0, 100, 400 and 1,600 ppm, the percentages affected in males were 3.8%, 5.0%, 2.5% and 7.5%, respectively, and in females were 0%, 2.5%, 2.5% and 18.8%, respectively. Therefore, the incidence of convulsive episodes among controls and animals receiving 100 or 400 ppm was consistent with that reported in a range of similar studies. However, the incidence of convulsions at the highest concentration of 1,600 ppm was above the background range, particularly in females, and is considered an adverse effect of treatment. Body weight gain and feed consumption were decreased in high-dose animals. Erythrocyte acetylcholinesterase activity was decreased in males (400 and 1,600 ppm) and in females (100 and 400 ppm) transiently (one or two occasions) without a dose–response relationship. Brain acetylcholinesterase activity was not changed on any occasions in any dose groups, except for a transient decrease in males from the 400 ppm group. It is considered that triflumizole does not inhibit acetylcholinesterase activities because of no dose-related response or no more severe change with time. Brain butyrylcholinesterase (butyrylcholine as a substrate) was decreased compared with controls in males (400 and 1,600 ppm) and in females (all dose groups) at week 54. After administration for 104 weeks, its activity was increased in both sexes (significant in female) of the 1,600 ppm group. Due to the lack of consistency and lack of a dose–response relationship, these changes are assessed as being incidental. Plasma acetylcholinesterase (acetylcholine as a substrate) was increased in males (1,600 ppm) and decreased in females (1,600 ppm) at week 26. This was not observed at week 77 or 102. Plasma butyrylcholinesterase (butyrylcholine as a substrate) revealed a similar trend. As no consistent decrease was observed, it is concluded that triflumizole does not inhibit brain, erythrocyte or plasma cholinesterases. The main target organ was the liver. Relative liver weight was increased in both males and females in the high-dose groups and in males administered 400 ppm. Females administered 400 or 1,600 ppm had more macroscopic liver lesions than females in the control group, including swollen or pale livers and dark, depressed areas in the liver. Microscopically, the number of observed effects increased with increasing dose, and the effects were more prominent in females than in males. The incidence of diffuse hepatocytic fatty vacuolation indicated that the liver damage increased with time. At 104 weeks, the severity also increased with dose. Centriacinar, periacinar and midzonal vacuolation was also observed, but without a clear dose-related pattern. The effects were reflected in the liver enzyme levels, notably an increase in ALAT in males in the high dose group. Other findings in the livers of females at the high dose and, to a lesser extent, at the middle dose were periacinar hepatocytic hypertrophy, basophilic and eosinophilic foci, focal inflammation/necrosis and hyaline degradation/fibrosis of the bile ducts. Additionally, females at 1,600 ppm also showed an increased incidence of cystic ovaries macroscopically, which was confirmed histopathologically by follicular cysts. No increase in tumor incidence was observed. In the absence of a clear dose–response relationship and additional adverse effects, the periacinar hepatocytic hypertrophy observed in females given 100 ppm is not considered to be toxicologically relevant. The other non-neoplastic effects observed at 100 ppm in males and females were considered comparable with those seen in controls. After 54 weeks, 10 animals of each sex per group were killed (satellite group). In these small groups, no treatment-related effect on neoplasm incidence was found. In addition, in animals that were killed or that died during the treatment period, no treatment-related effects on tumor incidence occurred. There was a lower incidence of fibromas in the subcutis of males that had received the highest dose of triflumizole (P &lt; 0.01) compared with controls. In animals killed after 104 weeks of treatment, the incidence of neoplasms did not suggest an effect of the administration of triflumizole. There were, however, lower than control incidences of both benign and malignant mammary gland fibroepithelial tumors and pituitary adenomas in females that had received the highest dose of triflumizole (statistically significant in all cases). It is concluded that triflumizole, when fed to CD rats for 104 weeks, did not increase the incidence of tumors, shorten the induction period of tumors or alter the type of tumors found; indeed, there were generally fewer tumors in rats treated at 1600 ppm than in controls. This is probably a result of the lower body weight gain and feed consumption observed in rats that had received the highest dose of triflumizole. In conclusion, the NOAEL was 100 ppm, equal to 3.5 mg/kg bw/day, based on hepatotoxicity (increased liver weight and macroscopic and microscopic hepatic changes) observed at 400 ppm, equal to 14 mg/kg bw per day. No carcinogenic potential of triflumizole was observed in this study. EFSA: The relevant NOAEL for long-term systemic effects in rats is 3.5 mg/kg bw/day based on liver effects. EPA: The NOAEL was not established. The LOAEL was 100 ppm, equal to 3.5 mg/kg bw/day, based on liver toxicity (eosinophilic foci in male rats and fatty vacuolation and inflammation and necrosis in female rats). ECHA: The NOAEL is set at 100 ppm (3.5 mg/kg bw/d) based on effects on the liver.</t>
  </si>
  <si>
    <t>Virgo, 1984</t>
  </si>
  <si>
    <t>Virgo DM (1984). 104 week combined toxicity and oncogenicity study in dietary administration to CD rats. Nippon Soda Co., Ltd. RD-84113, 83/NIS004/212. Unpublished. Submitted to WHO by Nippon Soda Co., Ltd and Chemtura Corporation, Chemtura AgroSolutions. Available from JMPR (2013) Toxicological Monograph for Triflumizole at https://apps.who.int/pesticide-residues-jmpr-database/Document/209 Also available from EFSA (2009) Conclusion on the peer review of the pesticide risk assessment of the active
substance triflumizole at https://efsa.onlinelibrary.wiley.com/doi/pdf/10.2903/j.efsa.2009.1415 and EPA (2014) Triflumizole: Human Health Risk Assessment for Registration Review at https://www.regulations.gov/document/EPA-HQ-OPP-2006-0115-0036 and ECHA (2014) CLH Report for Triflumizole at https://echa.europa.eu/documents/10162/c051b3a9-43df-ba26-c345-85c6f3854ed9</t>
  </si>
  <si>
    <t>10495-86-0</t>
  </si>
  <si>
    <t>Ammonium perfluorobutyrate</t>
  </si>
  <si>
    <t>Ammonium perfluorobutanoate; azanium;2,2,3,3,4,4,4-heptafluorobutanoate</t>
  </si>
  <si>
    <t>C4H4F7NO2</t>
  </si>
  <si>
    <t>C(=O)(C(C(C(F)(F)F)(F)F)(F)F)[O-].[NH4+]</t>
  </si>
  <si>
    <t>Target doses were 0, 1.2, 6, or 30 mg/kg bw/day for 90 days, followed by a 21 day recovery period for controls and high dose animals. Actual doses were 0, 1.4, 6.9, or 32.4 mg/kg bw/day.</t>
  </si>
  <si>
    <t xml:space="preserve">No mortalities related to treatment with NH4+PFBA occurred during the 90-day study. Similarly, no overt signs of toxicity were noted in treated rats. During the course the study, no effects on hearing, static righting, and grip strength were observed. Treatment with NH4+PFBA did not affect motor activity; however, delayed direct bilateral pupillary reflex was noted in all 150 mg/kg bw/day NH4+PFBA males. Pupillary reflex tests conducted during weeks 8 and 12 of dosing indicated that the pupils of 30 mg/kg bw/day male rats took slightly longer to enlarge fully under dark conditions. In subjectively comparing pupil size before and during light stimulus, 2 of 40 (5%) observations of control rats and 7 of 39 (18%) observations of 30 mg/kg bw/day dose-group rats showed no difference in size. These observations were generally unilateral, of low incidence, and not consistently observed. No abnormal consensual pupillary light reflex was noted. Reflexes were normal during the recovery period. Ophthalmoscopic examinations during the 90-day study did not reveal compound-related abnormalities. It is worthwhile noting here that no histological changes in optic nerves from these rats were observed.  Treatment of male and female rats with NH4+PFBA did not affect body weight, weight gain, or food consumption at any dose or dosing period. After treatment with NH4+PFBA, statistically significant dose-related increases in absolute liver weights occurred in male rats at doses of 30 mg/kg bw/day which resulted in increases in mean liver weight of 23% over control at 30 mg/kg bw/day for males of the 90-day study. Because body weight was unaffected in males given NH4 +PFBA, liver weight as a percent of body weight was also increased in male rats. After the recovery period, absolute and relative organ weights were not statistically significantly different than male control values. In females, NH4+PFBA did not result in treatment-related changes in absolute or relative organ weights. Hematology did not produce toxicologically significant effects. After 90 days of treatment with NH4+PFBA, males in the 30 mg/kg bw/day dose group showed a statistically significant 32% increase in alkaline phosphatase compared to controls (146±38 IU vs. 193±55 IU, for controls and treated, respectively) as well as slight but statistically significant decreases in serum Ca++ (2.73±0.06 mmol/L vs. 2.67±0.05 mmol/L) for controls and treated, respectively) and serum total protein (71.4±3.0 g/L vs. 67.8±3.0 g/L). In addition, serum total bilirubin was reduced in a dose-dependent manner at the end of the 90-day treatment period in males (mean ±SD values of 2.8±0.3, 2.6±0.3, 2.5±0.3, and 2.2±0.3 umol/L for the 0, 1.2, 6, and 30 mg/kg bw/day dose groups, respectively). Reduction in serum total bilirubin also occurred in females at the 30 mg/kg bw/day dose (mean ±SD values of 3.8±0.6, 3.4±0.5, 3.5±0.5, and 3.1±0.5 umol/L for the 0, 1.2, 6, and 30 mg/kg bw/day dose groups, respectively). All of these findings were within published reference ranges for Sprague Dawley rats and were absent at the end of the recovery period. Although serum total cholesterol was not reduced with statistical significance in males given NH4+PFBA at the end of the 90-day treatment period, it is noteworthy that the mean serum total cholesterol in the 30 mg/kg bw/day dose group was 15% lower than that in the control group, consistent with the statistically significant 20% reduction observed in a 28-day study at the same dose. Regarding thyroid hormone status, at the end of the treatment and recovery periods in the 90-day study, NH4+PFBA did not affect serum TSH in either male or female rats, nor did it affect TT4 or FT4 in females. In males, serum TT4 was decreased at the end of treatment with statistical significance compared to controls and was increased at the end of the recovery period. The ED-based analysis for FT4 required the largest amount of serum, and, unfortunately, adequate serum for measurement of FT4 was not available for control males at the end of the treatment period. However, a reduction in mean FT4 was evident in 30 mg/kg bw/day dose group males at the end of treatment, based on a statistically significant reduction when compared to the mean value for the 1.2 mg/kg bw/day dose-group males. Microscopic pathology revealed findings in the liver and thyroids of male rats. A diffuse panlobular hepatocellular hypertrophy was noted in 9 of 10 (90%) males at the highest dose. Of the 9 occurrences, 5 were grade 1 (minimal) and 4 were grade 2 (slight). Hepatocellular hypertrophy was not present among females or among recovery males in the 30 mg/kg bw/day dose group. An increase in incidence and severity of diffuse thyroid follicular epithelia hypertrophy/hyperplasia was also present in 30 mg/kg bw/day males at the end of the 90-day treatment period. The incidences were 4 of 10 (40%), 6 of 10 (60%), 4 of 10 (40%), and 9 of 10 (90%) in the control, 1.2 mg/kg bw/day, 6 mg/kg bw/day, and 30 mg/kg bw/day male groups, respectively. With the exception of 5 grade 2 (slight) findings in the 30 mg/kg bw/day dose group, all findings were grade 1 (minimal). At the end of recovery, there was no toxicologically significant difference between the control incidence (3 of 7 grade 1 findings) and the 30 mg/kg bw/day dose group (3 of 6 grade 1 findings). Lastly, quantitative RT-qPCR mRNA transcriptional analysis revealed several elevations with statistical significance in males after 90 days of treatment with 30 mg/kg bw/day NH4+PFBA. Acox, Cyp4A1, and Ugt1A1 mRNA transcripts were increased. Additionally, malic enzyme and Cyp450 oxidoreductase (Por), which are responsive to activation of PPAR and the thyroid receptor, and Cyp2B2, a marker for activation of the constitutive androstane receptor (CAR), were elevated at 30 mg/kg bw/day. Cyp1A1 mRNA was also decreased at all doses, and Dio1 was decreased at 30 mg/kg bw/day but not 6 mg/kg bw/day. All of the foregoing transcripts in the 30 mg/kg bw/day dose group recovery males were in concentrations similar to controls by the end of the recovery period; however, Cyp1A1 was decreased (0.72 times control) and Ugt2B was increased (2.4 times control). In females from the 90-day study, with the exception of a statistically significant decrease in Por (0.79 times control) at 6 mg/kg bw/day, there were no altered levels of mRNA transcripts after treatment or recovery. A definitive NOAEL can be established for oral exposure of male and female rats to NH4 +PFBA. For female rats, the NOAEL was considered to be 30 mg/kg bw/day, the highest dose tested, corresponding to an actual dose of 32 mg/kg bw/day. For males, a NOAEL of 6 mg/kg bw/day, corresponding to an actual dose 6.9 mg/kg bw/day can be established; although, the recorded changes in males at 30 mg/kg bw/day (including minimal-to-slight hypertrophy/hyperplasia of the follicular epithelium of the thyroids that were not confirmed by histomorphometric analysis, hepatocellular hypertrophy, increased liver weights, and slight hematological and clinical biochemistry changes) did not constitute clear functional or morphological deficits. These changes were therefore not considered to be of primary toxicological importance. However, based on the number of variations in parameters of males at 30 mg/kg bw/day, a male rat NOAEL of 6.9 mg/kg bw/day would be considered appropriately conservative. </t>
  </si>
  <si>
    <t>Butenhoff et al., 2012; van Otterdijk, 2007</t>
  </si>
  <si>
    <t>129909-90-6</t>
  </si>
  <si>
    <t>Amicarbazone</t>
  </si>
  <si>
    <t>4-Amino-N-(tert-butyl)-3-isopropyl-5-oxo-4,5-dihydro-1H-1,2,4-triazole-1-carboxamide; Amicarbazone; 4-amino-N-tert-butyl-5-oxo-3-propan-2-yl-1,2,4-triazole-1-carboxamide</t>
  </si>
  <si>
    <t>C10H19N5O2</t>
  </si>
  <si>
    <t>CC(C)C1=NN(C(=O)NC(C)(C)C)C(=O)N1N</t>
  </si>
  <si>
    <t>0, 75, 100, 300, or 1200 ppm, equal to 0, 1.6, 2.5, 8.9, or 31.5 mg/kg bw/day in males and 0, 1.8, 2.3, 8.7, or 34.6 mg/kg bw/day in females</t>
  </si>
  <si>
    <t xml:space="preserve"> Liver</t>
  </si>
  <si>
    <t>Food consumption and body weight were not affected by chronic administration of MKH 3586 at the doses tested. There were no clinical observations or ophthalmology findings in this study considered to be compound related. Likewise, there were no dose related changes found in the ECG, BP, qEEG parameters measured in this study that were considered treatment-related. Mild abnormal neurological signs were present in three 1,200 ppm females at 6 months (abnormal postural reactions) and in one 1,200 ppm female at 12 months (abnormal postural reactions, hemi-standing deficit, and lateral hopping deficit). These deficits were considered to be secondary neuromuscular in nature, possibly associated with thymic atrophy. Thoracic auscultation and rectal body temperatures were all within normal limits. Clinical pathology parameters that were compound-related consisted of the following: a) triglyceride: males (increased in 100,300, and/or 1,200 ppm dogs at 3, 6, 9, and 12 months); females (increased in 300 and 1,200 ppm dogs at 9 and 12 months), b) cholesterol: males (increased in 300 and/or 1,200 ppm dogs at 3, 6, 9, and 12 months); females (increased in 100,300, and 1,200 ppm dogs at 3, 6, 9,12 months), c) gamma-glutamyl transpeptidase: females (increased in 1,200 ppm dogs at 12 months), d) lactate dehydrogenase: males (increased in 1,200 ppm dogs at 6, 9, and 12 months), e) albumin: males (decreased in 1,200 ppm dogs at 3, 6, 9, and 12 months); females (decreased in 100, 300, and/or 1,200 ppm dogs at 3, 6, and 9 months), f) globulin: females (increased in 300 and 1,200 ppm dogs at 12 months), g) bile acid: males (increased in 1,200 ppm dogs at 3, 6, 9, and 12 months); females (non-statistical increase in 1,200 ppm dogs at 6, 9, and 12 months), h) n-Demethylase: males (non-statistical increased in 1,200 ppm dogs at 12 months), i) o -Demethylase: males (increased in 100, 300, and 1,200 ppm dogs at 12 months); females (increased in 1,200 ppm dogs at 12 months), and j) cytochrome P-450 males (increased in 1,200 ppm dogs at 12 months); females (non-statistical increase in 300 and 1,200 ppm dogs at 12 months). The only compound-related cell phenotyping change was a non-statistical decrease in B-Cells (CD21) for the 300 and 1,200 ppm females. The immunoglobulin analyses by capture EUSA for IgG, IgM, and IgE did not detect compound-related affects. Hematology parameters that were compound-related consisted of the following: a) platelets: males (increased in 1,200 ppm dogs at 3, 5, 6, 9, and 12 months); females (increased in 1,200 ppm dogs at 3,5,6,9, and 12 months), b) hemoglobin: males (decreased in 100,300, and 1,200 ppm dogs at 6 months), c) hematocrit: males (decreased in 100, 300, and 1,200 ppm dogs at 6 months), and d) eosinophils: females (decreased in 1,200 ppm dogs at 3,5, 6, 9, and 12 months. Urinalysis parameters were not affected by compound-administration. All gross lesions were considered to be incidental and not compound related. Terminal body weights were not affected by compound administration. Compound-related organ weight changes only affected the liver and thymus as follows: a) relative liver weights increased in 300 and 1,200 ppm males and in 1,200 ppm females (nonstatistical), b) absolute liver weights increased (non-statistical) in 300 and 1,200 ppm males and in 1,200 ppm females, and c) absolute and relative thymic weights decreased (non-statistical) in 1,200 ppm males. Compound-related micropathology lesions consisted of minimal to slight diffuse thymic atrophy in all 1,200 ppm males and in one 1,200 ppm female. The NOEL was considered to be 75 ppm in both sexes. The MTD (maximum-tolerated-dose) was approached at 1,200 ppm within the limits of animal welfare concerns, based on the hepatic, thymic and neuromuscular adverse effects. The target organs of toxicity appeared to be the thymus and liver. The thymic condition as an adverse effect was confined to the high-dose. An intermediate level of toxicity was seen at 300 ppm based on liver weights and clinical pathology changes related to hepatic and thymic influences. EPA: The NOAEL was considered to be 100 ppm, equal to 2.5 mg/kg/day in males and 2.3 mg/kg/day in females. The LOAEL was 300 ppm, equal to 8.9 mg/kg/day in males and 8.7 mg/kg/day in females, based on effects on the liver, including increased absolute and relative liver weights and O-demethylase in males, increased globulin and cytochrome P450 in females, and increased triglycerides and cholesterol in both sexes. ECHA: The NOAEL was 100 ppm, equivalent to 2.5 and 2.3 mg/kg/day, males and females respectively, based on effects on the liver, including increased absolute and relative liver weights and O-demethylase in males; and increased globulin and cytochrome P450 in females and increased triglycerides and cholesterol in both sexes.</t>
  </si>
  <si>
    <t>Jones, 1999</t>
  </si>
  <si>
    <t xml:space="preserve">Jones, 1999. Technical Grade MKH 3586: A Chronic Toxicity Feeding Study in the Beagle Dog. Study Number 97-276-MU. Report No. 109064. Bayer Corporation. August 5, 1999. Available from from NTRL at https://ntrl.ntis.gov/NTRL/dashboard/searchResults/titleDetail/OTS0573940.xhtml Also available from EPA (2015). Amicarbazone. Scoping Document and Draft Human Health Risk Assessment for Registration Review at https://www.regulations.gov/document/EPA-HQ-OPP-2015-0400-0004 and ECHA at https://echa.europa.eu/mt/registration-dossier/-/registered-dossier/12672/7/6/2/?documentUUID=bffcf45e-8216-4665-a8ed-bf954b5ccee6 </t>
  </si>
  <si>
    <t>2444-46-4</t>
  </si>
  <si>
    <t>N-Vanillylnonanamide</t>
  </si>
  <si>
    <t>Nonivamide; Pseudocapsaicin; Pelargonic acid vanillylamide; N-[(4-hydroxy-3-methoxyphenyl)methyl]nonanamide; Nonanoyl 4-hydroxy-3-methoxybenzylamide</t>
  </si>
  <si>
    <t>C17H27NO3</t>
  </si>
  <si>
    <t>CCCCCCCCC(=O)NCC1=CC(=C(C=C1)O)OC</t>
  </si>
  <si>
    <t>0 or 8.36 mg/kg bw/day for males and 10.33 mg/kg bw/day for females</t>
  </si>
  <si>
    <t xml:space="preserve">No significant differences were found between control and test rats in respect of growth, food intake and efficiency of food utilization throughout the 90-day study. There were no major differences in the haemoglobin concentration, erythrocyte count, haematocrit or total and differential leucocyte counts between control and test rats at week 7 or 13. Clinical chemistry was unaffected. Organ weight changes were deemed toxicologically insignificant. Non-specific inflammatory changes were seen in the kidneys, fiver and, to a lesser extent, in the heart and lungs. However, the random distribution of these changes between control and test rats ruled out any causal connexion with the feeding of the test materials. The NOEL was considered to be 8.36 mg/kg bw/day for males and 10.33 mg/kg bw/day for females, the only doses given. JECFA: In comparison to the group given basal diet, no significant variations were observed in any of the toxicological parameters evaluated. Furthermore, no compound-related histopathological abnormalities were reported. The NOEL was 8.4 mg/kg bw/day. EFSA: The NOAEL was considered to be 8.4 mg/kg bw/day for males and 10.3 mg/kg bw/day for females. </t>
  </si>
  <si>
    <t>Spiroxamine-N-oxide</t>
  </si>
  <si>
    <t>N-[(8-tert-butyl-1,4-dioxaspiro[4.5]decan-3-yl)methyl]-N-ethylpropan-1-amine oxide; KWG 4168 N-oxide</t>
  </si>
  <si>
    <t>C18H35NO3</t>
  </si>
  <si>
    <t>CCC[N+](CC)(CC1COC2(O1)CCC(CC2)C(C)(C)C)[O-]</t>
  </si>
  <si>
    <t>Unspecified, but included 0, 125, and 625 ppm equal to 0, 8.8, and 45.0 mg/kg bw/day in males and 0, 9.7, and 53.6 mg/kg bw/day in females</t>
  </si>
  <si>
    <t>NOAEL = 125 ppm (male= 8.8, female = 9.7 mg/kg bw/day); LOAEL = 625 ppm (male= 45.0, female = 53.6 mg/kg bw/day). Based on ↑ food intake in females female, ↓ bw male in males, ↑ clotting time, ↑ AP, ALT, ↓ cholesterol, protein, albumin, ↑ aminopyrine-N-demethylase &amp; cytochrome P450, hyperkeratosis in esophageal and forestomach epithelium.</t>
  </si>
  <si>
    <t>2491-38-5</t>
  </si>
  <si>
    <t>2-Bromo-4-hydroxyacetophenone</t>
  </si>
  <si>
    <t>2-bromo-1-(4-hydroxyphenyl)ethanone; 4-Hydroxyphenacyl bromide; BHAP</t>
  </si>
  <si>
    <t>C8H7BrO2</t>
  </si>
  <si>
    <t>C1=CC(=CC=C1C(=O)CBr)O</t>
  </si>
  <si>
    <t>0, 6, 30, or 45 mg/kg bw/day</t>
  </si>
  <si>
    <t xml:space="preserve">The systemic NOAEL was 6 mg/kg bw/day. The LOAEL was 30 mg/kg bw/day based on mortality, clinical signs, decreased in testicular weight, and histopathological tracheal lesions. </t>
  </si>
  <si>
    <t>161326-34-7</t>
  </si>
  <si>
    <t>Fenamidone</t>
  </si>
  <si>
    <t>Consento; (S)-1-anilino-4-methyl-2-methylthio-4-phenylimidazolin-5-one; (5S)-3-anilino-5-methyl-2-methylsulfanyl-5-phenylimidazol-4-one</t>
  </si>
  <si>
    <t>C17H17N3OS</t>
  </si>
  <si>
    <t>CSC1=N[C@](C)(C(=O)N1NC1=CC=CC=C1)C1=CC=CC=C1</t>
  </si>
  <si>
    <t>0, 60, 150, 1000, or 8000/5000 ppm. The concentration of in the high-dose diet was decreased to 5000 ppm from day 17 because of marked body weight loss. The achieved doses from weeks 1 to 49 were 0, 3.4, 8.6, 54.4, or 309 mg/kg bw/day for males and 0, 4.3, 10.9, 70.5, or 380 mg/kg bw/day for females at 0, 60, 150, 1000, or 5000 ppm, respectively. The achieved doses from weeks 1 to 101 were 0, 2.8, 7.1, 47.7, or 260 mg/kg bw/day for males and 0, 3.6, 9.2, 60.9, or 335 mg/kg bw/day for females at 0, 60, 150, 1000, or 5000 ppm, respectively.</t>
  </si>
  <si>
    <t xml:space="preserve">There were no treatment-related mortalities or clinical signs. There were no treatment-related effects on body weight, body weight gain or feed consumption at and below 1000 ppm. During weeks 1 and 2 of exposure to the diet containing 8000 ppm fenamidone, mean body weight was, respectively, about 14% and 26% lower than the control values in males and about 5% and 6% lower than the control values in females; these differences were statistically significant. This lower body weight gain was concomitant with a decrease in feed consumption (approximately 16% lower than the controls). In the additional study, reduced body weight gain occurred at 5000 ppm (up to 10% lower than the controls in the 1st year and about 7% lower in the 2nd year in males; up to about 14% lower than the controls in the 1st year and up to about 18% lower in the 2nd year in females). These effects on body weight gain were reversible after the 1st year of treatment. Feed consumption was also reduced at 5000 ppm (up to about 10% lower than the controls in males and 13% lower in females). There were no treatment-related ophthalmological abnormalities or effects on hematology, clinical chemistry, or urine analysis parameters. In rats killed after 52 or 104 weeks of treatment, absolute and relative kidney weights were significantly higher than the control values at and above 150 ppm, whereas liver weights were significantly increased at and above 1000 ppm. Absolute and relative thyroid weights were significantly higher than the control values at 5000 ppm. In rats killed after 52 weeks, no treatment-related macroscopic abnormalities occurred at or below 1000 ppm. In rats dying or killed in a moribund condition, the incidence of enlarged livers and enlarged thyroid glands in 1000 ppm males was higher than the control values (20/36 versus 14/38 and 15/36 versus 7/38, respectively). In rats killed after 104 weeks, the incidence of liver enlargement was increased in 1000 ppm males (16/24 versus 8/22 in the controls). In 150 and 1000 ppm males, the incidence of kidneys with a granular appearance was increased relative to the controls (10/32 and 9/24, respectively, versus 2/22 in the controls). Also at 1000 ppm, there was an increase in males with enlarged kidneys (5/24 versus 1/22 in the controls), consistent with chronic progressive nephropathy. In the second study, large thyroid glands were observed in 5000 ppm males (3/10), but not in the controls. In rats killed after 52 weeks, there was a dose-related increase in the incidence of slight diffuse thyroid follicular cell hypertrophy and/or hyperplasia at and above 150 ppm. At 5000 ppm in the second study, the incidence of slight centrilobular hepatocyte hypertrophy was increased in females (5/10 versus 0/10 in the controls); in males, the incidences of foamy cytoplasm (4/10 mild, 2/10 moderate) and eosinophilic inclusions (2/10 slight, 1/10 mild and 2/10 moderate) in periportal hepatocytes were higher than the control incidences (0/10); these differences were not statistically significant. Similar histopathological changes in the liver were not evident after 104 weeks of treatment. In rats killed after 104 weeks, hypertrophy of centrilobular hepatocytes (graded as slight or moderate) was significantly higher than the control incidence in 5000 ppm females (14/60 versus 0/60, respectively). Vacuolation of centrilobular hepatocytes (graded as slight to moderate) was also significantly higher than the control incidence in 5000 ppm females (12/60 versus 0/60, respectively). In the thyroid, the incidence of focal follicular cell hyperplasia was significantly higher than the control incidence in males at 1000 and 5000 ppm; no such differences were noted in females. The thyroid follicular cell hyperplasia observed in males at 60 and 150 ppm was not statistically different from the control and on this basis was not considered treatment related. Colloid basophilia was significantly increased in both sexes at 1000 and 5000 ppm. While there was a slight increase in the severity of C-cell hyperplasia at 1000 and 5000 ppm in males and at and above 150 ppm in females, this increase was not statistically significant, nor was there any difference in the total number of rats with C-cell hyperplasia. The NOAEL was 60 ppm (equal to 2.8 mg/kg bw per day), based on a dose-related increase in follicular cell hypertrophy and/or hyperplasia in both sexes after 52 weeks at 150 ppm (equal to 7.1 mg/kg bw per day). The NOAEL for carcinogenicity was 5000 ppm (equal to 260 mg/kg bw per day in), the highest dietary concentration tested. EFSA: The thyroid was considered to be the target organ in the rat. The relevant NOAEL for the long-term study in rats was 2.8 mg/kg bw/day. EPA: The NOAEL was considered to be 2.83 mg/kg bw/day in males and 3.63 mg/kg bw/day in females. The LOAEL was 7.07 mg/kg bw/day in males and 9.24 mg/kg bw/day in females, based on an increase in severity of diffuse thyroid C-cell hyperplasia in both sexes. </t>
  </si>
  <si>
    <t>Bigot, 1999a,b</t>
  </si>
  <si>
    <t>283594-90-1</t>
  </si>
  <si>
    <t>Spiromesifen</t>
  </si>
  <si>
    <t>Oberon; [2-oxo-3-(2,4,6-trimethylphenyl)-1-oxaspiro[4.4]non-3-en-4-yl] 3,3-dimethylbutanoate</t>
  </si>
  <si>
    <t>C23H30O4</t>
  </si>
  <si>
    <t>CC1=CC(C)=C(C2=C(OC(=O)CC(C)(C)C)C3(CCCC3)OC2=O)C(C)=C1</t>
  </si>
  <si>
    <t>1N,2N,3N,4N,6N,7N,9N,10Y,11Y. Carboxylic acid: 1bY(Class I).Lactone: 12N,13N,15N,16N,17N,18a(ii)Y,28N,47N(Class IV)</t>
  </si>
  <si>
    <t>0, 20, 140, 1000, or 2000 ppm, equal to 0, 3.3, 22, 157, or 335 mg/kg bw/day in males and 0, 3.8, 30, 200, or 401 mg/kg bw/day in females for 18 months</t>
  </si>
  <si>
    <t>Adrenal gland</t>
  </si>
  <si>
    <t>Health Canada: The NOAEL is considered to be 3.3 mg/kg bw/day in males and 3.8 mg/kg bw/day in females. The LOAEL was 22 mg/kg bw/day in males and 30 mg/kg bw/day in females, based on enlarged adrenal glands in males, cytoplasmic eosinophilia in the zona fasciculata of the adrenal gland, decreased subcapsular hyperplasia (Type A) in the adrenal cortex of females, decreased ceroid deposits in the adrenal cortex of males, decreased diffuse fatty change in the adrenal gland of females, as well as increased severity of amyloidosis (liver, adrenal cortex, thyroid gland) and an increased incidence of amyloidosis of the pancreas in males, adrenal cortex in females and the stomach of females. EFSA: The relevant repeat dose NOAEL is 3 mg/kg bw/day from the long-term study in mice. JMPR: The NOAEL was 20 ppm, equal to 3.3 mg/kg bw per day, based on effects on the adrenal glands (i.e. macroscopic discoloration, microscopic cytoplasmic eosinophilia in the zona fasciculata and decreased incidences and/or severities of cortical ceroid deposits and normal diffuse fatty changes) observed at 140 ppm, equal to 22 mg/kg bw per day. No treatment-related increase in the incidence of tumors was observed in mice in this study. EPA 2020: Body weights and body-weight gains were reduced in both sexes at 2000 ppm, particularly after week 53. Cytoplasmic eosinophilia was a well-defined treatment effect, showing a dose-response at the three higher dose levels. The LOAEL is 140 ppm, equal to 22 mg/kg bw/day in males and 30 mg/kg bw/day in females, based on gross (enlarged adrenal gland in males) and microscopic changes (cytoplasmic eosinophilia, ceroid deposits, and diffuse fatty changes of the adrenal cortex and pancreatic amyloidosis in both sexes). The corresponding NOAELs are 3.3 mg/kg bw/day in males and 3.8 mg/kg bw/day in females. At the doses tested, there was not a treatment related increase in tumor incidence when compared to controls.</t>
  </si>
  <si>
    <t>Bayer AG, 2001</t>
  </si>
  <si>
    <t>Bayer AG (2001). Oncogenicity study in CD-1 mice. Oral: dietary administration over 18 months., Bayer AG, Wuppertal, Germany, G200136, MRID: 45819625, DACO: 4.4.3. Available from Health Canada (2007) Evaluation report Spiromesifen at https://publications.gc.ca/collections/collection_2007/pmra-arla/H113-26-2007-8E.pdf Also available from EFSA (2012) Conclusion on the peer review of the pesticide risk assessment of the active substance spiromesifen at https://www.efsa.europa.eu/en/efsajournal/pub/2879 and JMPR (2016) Pesticide Residues in Food 2016. Joint FAO/WHO Meeting on Pesticide Residues FAO Plant Production and Protection Paper 229 at https://apps.who.int/pesticide-residues-jmpr-database/Document/250 and EPA (2020) Spiromesifen. Draft Human Health Risk Assessment in Support of Registration Review at https://www.regulations.gov/document/EPA-HQ-OPP-2014-0263-0021</t>
  </si>
  <si>
    <t>175013-18-0</t>
  </si>
  <si>
    <t>Pyraclostrobin</t>
  </si>
  <si>
    <t>Pyraclostrobine; Headline; Cabrio; methyl N-[2-[[1-(4-chlorophenyl)pyrazol-3-yl]oxymethyl]phenyl]-N-methoxycarbamate</t>
  </si>
  <si>
    <t>C19H18ClN3O4</t>
  </si>
  <si>
    <t>COC(=O)N(C1=CC=CC=C1COC2=NN(C=C2)C3=CC=C(C=C3)Cl)OC</t>
  </si>
  <si>
    <t>0, 25, 75, or 200 ppm, equal to 0, 1.1, 3.4, or 9.0 mg/kg bw/day in males and 0, 1.5, 4.6, or 12.3 mg/kg bw/day in females (JMPR)</t>
  </si>
  <si>
    <t xml:space="preserve">JMPR 2003: Treatment did not affect the nature or incidence of clinical signs or values for hematology parameters. Treatment-related effects were observed only at 200 mg/kg. Mortality was increased in males only, with 32 out of 50 deaths at 200 mg/kg compared with 22 out of 50 in controls. Body-weight gain was reduced by 10% in males over the first 18 months and by 22% in females over the entire study, but food consumption was only slightly reduced, by approximately 4%, in females up to day 91. In females, absolute liver weight was reduced (10%), but relative liver weight remained comparable to that of controls and no histological alterations were noted in female liver. It was therefore concluded that the decreased absolute liver weight was secondary to reduced weight gain, rather than a direct toxicological effect. The incidences of liver necrosis and liver adenomas were increased in males, but the incidence of liver carcinomas was unaffected. In the long-term study in rats, which was conducted concurrently with this study of carcinogenicity, the incidence of liver adenomas was lower in treated groups than in the controls (males: four, two, two, one; females: one, 0, 0, one; n = 20 for each group), liver carcinomas did not occur in a dose-related manner, as was also the case in the previous study (males: 0, two, two, 0; females: 0 for all groups; n = 20 for each group), and the incidence of tumors overall was similar in all groups. On this basis, undue weight was not attached to the apparent increase in liver adenomas in males at 200 mg/kg. Erosion and ulcers in the glandular stomach were increased in males. The NOAEL was 75 mg/kg (3.4 mg/kg bw per day) on the basis of reduced body weight gain in both sexes and altered liver and stomach histology in males at 200 mg/kg. JMPR 2018: Additional histopathological analysis of tissues and organs from the above carcinogenicity study was submitted to the present Meeting. The additional analysis focused on all male animals of the low- and mid-dose groups. The pathological investigations to determine histiocytic sarcomas revealed no malignant systemic tumors related to pyraclostrobin treatment in any group. The detailed histopathological evaluation of mid-dose males identified a low incidence of additional neoplastic findings that did not affect the overall tumor incidence. APVMA: There were no treatment−related effects on mortality or clinical signs, but body weight gain (both sexes) and food consumption (females) were reduced at 200 ppm. There were no treatment−related effects on differential blood counts. At 200 ppm, absolute liver weight (females) was reduced and the incidences of liver necrosis (males), liver adenomas and erosion and ulcers in the glandular stomach (males) were increased. The NOEL was 75 ppm (3 mg/kg bw/day in males and 5 mg/kg bw/day in females). EPA: The NOAEL is considered to be 75 ppm, equal to 3.4 mg/kg bw/day in males and 4.7 mg/kg bw/day in females. The LOAEL was 200 ppm, equal to 9.2 mg/kg bw/day in males and 12.6 mg/kg bw/day in females, based on differences in body weight and body weight gains, increased incidences of kidney tubular casts and atrophy in males and females, and in males, an increased incidence of necrosis of the liver, gross and microscopic evidence of erosion/ulcer of the glandular stomach and an increased incidence of acanthosis and ulcers of the forestomach. </t>
  </si>
  <si>
    <t>Mellert et al., 1999; Mellert, 2002</t>
  </si>
  <si>
    <t>Mellert, W., Deckardt, K., Gembardt, C., Pappritz, G. &amp; Hildebrand, B. (1999f) BAS 500 F—carcinogenicity study in Wistar rats, administration in the diet for 24 months (Project No. 82S0494/96086). Unpublished report No. 99/11868 from BASF Aktiengesellschaft, Department of Toxicology, D-67056 Ludwigshafen, Germany, 22 November 1999. &amp; Mellert W (2002a). Amendment no. 1: BAS 500 F – carcinogenicity study in Wistar rats. Administration in the diet for 24 months. Unpublished report. BASF AG, Ludwigshafen/Rhein, Germany. BASF document ID 2002/1005114. Submitted to WHO by BASF AG, Ludwigshafen/Rhein, Germany. Available from JMPR (2003) Tox Monograph for Pyraclostrobin at https://apps.who.int/pesticide-residues-jmpr-database/Document/178 and JMPR (2018) Tox Monograph for Pyraclostrobin at https://apps.who.int/pesticide-residues-jmpr-database/Document/273 Also available from APVMA (2003). Evaluation of the new active pyraclostrobin in the product cabrio fungicide. Public release summary Australian Pesticides and Veterinary Medicines Authority at https://apvma.gov.au/sites/default/files/publication/13951-prs-pyraclostrobin.pdf and EPA (2021) Pyraclostrobin; Human Health Risk Assessment for a New Use on Pomegranate at https://www.regulations.gov/document/EPA-HQ-OPP-2020-0227-0006</t>
  </si>
  <si>
    <t>34432-92-3</t>
  </si>
  <si>
    <t>N-Ethyl-N-(2-(1-(2-methylpropoxy)ethoxy)ethyl)-4-(phenylazo)aniline</t>
  </si>
  <si>
    <t>Solvent Yellow 124; N-ethyl-N-[2-[1-(2-methylpropoxy)ethoxy]ethyl]-4-phenyldiazenylaniline</t>
  </si>
  <si>
    <t>C22H31N3O2</t>
  </si>
  <si>
    <t>CCN(CCOC(C)OCC(C)C)C1=CC=C(C=C1)N=NC1=CC=CC=C1</t>
  </si>
  <si>
    <t>1N,2N,3N,4N,6N,7N,9N,10N,23N,29Y,33N,34bY, isobutyl alcohol product: 1bY (Class I), acetaldehyde product: 1aY (Class I), azo product: 1N,2N,3N,4N,6N,7N,9N,10N,23N,29Y,33N,34N,35bY,36bY,41N,42N,43N,44N,45Y,46N,47N</t>
  </si>
  <si>
    <t xml:space="preserve">0, 10, 30, or 100 mg/kg bw/day. Purity (94.5%) adjusted doses are 0, 9.5, 28, or 94.5 mg/kg bw/day.  </t>
  </si>
  <si>
    <t xml:space="preserve">Abnormal yellow skin color was seen in all high dose males and females from Day 2 or 3 until the end of the observation period. Heightened startle response and hyperactivity were seen in all high dose females from Day 26 until Day 42, and then the symptoms gradually disappeared, and all animals became symptom-free from Day 48. One high dose male had hunched back from Day 29 until Day 34. There were no clinical findings in the low and mid dose groups during the study. Mortality was not treatment related. In males, slightly lower bodyweight values were recorded in the high dose group during the whole observation period but without reaching statistical significance. The bodyweight gain values were often below the control values in the male high dose group, with occasional statistical significances, and the overall body weight gain during the study was 12% lower than control but was not statistically different. In females, slightly lower bodyweight values were recorded in all dose groups during the whole observation period, reaching statistical significance only on Day 7 in the high dose group. The bodyweight gain values were sometimes below the control values in female dose groups, with a statistical significance only during the first week of treatment in the high dose group; the overall body weight gain during the study was 12.7% lower than control in the high dose group but was not statistically different. Food consumption was not affected. No test item related changes compared to pre-treatment were noted at ophthalmoscopy examination. Most of the RBC related hematology parameters evaluated at the completion of the 90-day treatment period were significantly changed in the mid and high dose groups. At the high dose, these parameters were typically outside the historic control range, particularly reticulocytes which were about twice the historic control maximum in both sexes. The pattern of these changes suggested a partially compensated anemia in these dose groups. In the mid dose groups, erythrocyte parameters were generally within the historic control range although 50% of the mid dose males were above the historical control range. At the high dose, the effect was clearly adverse. At the mid dose in males, the extent of the changes also indicated that the effect of the test item was probably adverse. Incidental statistically significant differences were seen sporadically in the white blood cell parameters; all these values were well within the historical control range. The differences in the lymphocyte, monocyte, neutrophil and large unclassified cell parameters were considered to be incidental, not test item related. Several clinical chemistry parameters were significantly different in the high dose groups but generally there was no dose response or no consistency between the sexes; all values were within the historical change. Some of the differences at the high dose may be related to the hematology or liver weight effects in this group but none of the changes appeared to represent a direct adverse effect of the test item. No effects were noted on the urinalysis parameters evaluated. At the functional observation battery (FOB) performed at the end of exposure (week 11/12), there were no changes in animal behavior, general physical condition, or in the reactions to different types of stimuli in the control or test groups. When assessing the grip strength of the hind limbs, statistically significantly lower values were recorded in the mid and high dose animals with an apparent dose response. Grip strength of the forelimbs were also slightly below the control values in the mid and high dose groups; these were out of the historical range but did not reach statistical significance. Although the grip strength differences appeared to be dose related in both sexes, the differences were not clearly adverse when assessing the historic ranges and statistical differences together; the grip strength changes were considered equivocal in their relationship with treatment. In the foot splay test, lower values were recorded in the high dose groups, but without reaching statistical significance, all were within the historical control range; the differences were not considered to represent an adverse effect of the test item. In conclusion, a test item-related adverse neurotoxic effect was seen in high dose females between days 26 to 48; reduced grip strength of the high dose group in both sexes in the last week of the study was considered to be of equivocal relationship with treatment. During the motor activity test, higher locomotor activity was seen in the male high dose group during the 60-minute observation period, reaching statistical significance at several time points. However, the high dose initial result was close to the mean historical control data and the overall shape of the curve was considered to be normal. No test item effect was attributed to the differences in locomotor activity measured in the last week of the study. Significantly higher liver weights were seen in the male and female mid and high dose groups. The high dose values were generally out of the historical control ranges (up to 59% above control) while the mid dose values were within. The effect was confirmed at histopathology. The spleen weights were also statistically significantly higher in the male mid and high dose and in the female high dose groups. The high dose spleen values were also out of historical control range (up to 105% above control). The effect was confirmed at histopathology. Moreover, the kidney weights were also significantly higher in the male and female high dose groups. As the observed values were within or near the historical control range and no microscopic changes were seen at histopathology, these organ weight changes were considered as adaptive, non-adverse changes. Besides these, all other statistically significant weight differences were considered to be incidental and not test item-related or ascribed to differences in body weight. Test item-related enlargement of the spleen in 7/10 high dose males and in 5/10 high dose females were seen. Enlargement of all lobes of the liver in 2/10 high dose males were also considered test item related. Yellow diffuse discoloration of the abdominal and subcutaneous adipose tissues was seen in all dose groups treated with the test item. The test item is a similar yellow color, so it is considered likely that the color is from deposited test item rather than any other cause. It should be noted, that in the preliminary study at higher dose levels, the yellow discoloration was also seen in the brains of animals at necropsy. Test item-related microscopic findings were seen in the liver, spleen, and thyroid glands; these organs were examined at all dose levels. At the high dose, minimal to slight hepatocellular centrilobular hypertrophy was seen in the liver of 9/10 males and 8/10 females. In the spleen, minimal to moderate extramedullary hematopoiesis were seen in all animals and minimal follicular cell hypertrophy was also seen in the thyroid glands of 5/10 males and 6/10 females. At the mid dose, slight to moderate extramedullary hematopoiesis were seen in 8/10 males and in 3/10 females. Besides this, there were no test item-related findings seen (the single case of one minimal thyroid hypertrophy was considered to be incidental). At the low dose, there were no test item related findings. The liver hypertrophy and spleen extramedullary hematopoiesis are considered to be secondary or adaptive, non-adverse changes, which correlate with the changes seen in the clinical pathology parameters. The observed thyroid gland hypertrophy is most probably secondary to liver enzyme induction (as evidenced by hepatic hypertrophy) and caused by the increased thyroxine clearance, hence it is not ascribed to a direct effect of the test item. The NOAEL was considered to be 10 mg/kg bw/day, adjusted to 9.5 mg/kg bw/day. </t>
  </si>
  <si>
    <t>Unknown, 2018. Available from ECHA at https://echa.europa.eu/registration-dossier/-/registered-dossier/5682/7/6/2/?documentUUID=daeee33e-2fac-4ab9-bc56-0f9139c81e4f</t>
  </si>
  <si>
    <t>128-46-1</t>
  </si>
  <si>
    <t xml:space="preserve">Dihydrostreptomycin </t>
  </si>
  <si>
    <t>Vibriomycin; Abiocine; 2-[(1R,2R,3S,4R,5R,6S)-3-(diaminomethylideneamino)-4-[(2R,3R,4R,5S)-3-[(2S,3S,4S,5R,6S)-4,5-dihydroxy-6-(hydroxymethyl)-3-(methylamino)oxan-2-yl]oxy-4-hydroxy-4-(hydroxymethyl)-5-methyloxolan-2-yl]oxy-2,5,6-trihydroxycyclohexyl]guanidine</t>
  </si>
  <si>
    <t>C21H41N7O12</t>
  </si>
  <si>
    <t>CC1C(C(C(O1)OC2C(C(C(C(C2O)O)N=C(N)N)O)N=C(N)N)OC3C(C(C(C(O3)CO)O)O)NC)(CO)O</t>
  </si>
  <si>
    <t xml:space="preserve">0, 1, 5, or 10 mg/kg bw/day. Dietary concentrations were adjusted weekly to compensate for changes in food consumption and body weight. Two control groups were included in the study. Five rat/sex/group were scheduled for interim kills at 6 and 12 months. The remaining 25 animals/sex/group were administered dihydrostreptomycin for 2 years. </t>
  </si>
  <si>
    <t xml:space="preserve">Interim study reports were submitted at 6 and 18 months, and a final report at 2 years. In the 6-month interim report, it was reported that 2 rats died in the low-dose group during the first week of treatment (cause of death unknown) and were replaced. One male control rat died after its 6-month blood sample was taken. There were no treatment-related effects observed on food consumption, hematology, or urinalysis (analyses from 5 rats/sex/group at 3 and 6 months), hearing or vestibular function (measured in all rats at 3 and 6 months). Serum chemistry was not evaluated in this study. Body weights were slightly decreased in males in all treatment groups compared with controls, which reached statistical significance for all groups; however, no clear dose-response relationship was established. One male rat in the 5 mg/kg bw/day group had a grossly abnormal posture from the seventh treatment onwards and was found to have severe bilateral suppurative otitis media when necropsied at 6 months. One to two rats in all treated groups, but no controls, were also reported to have this condition at the 6 month necropsy when 5 animals per sex/group were killed. No other treatment-related effects were noted on gross pathology or histopathology. Histological examination of the auditory system or associated nerves was not performed. In the 18-month interim report, the body weights of male rats in the high-dose group were significantly reduced when compared to control group 1 but not control group 2. Body weights in all other male treatment groups were comparable to controls. No treatment-related effects were observed on food consumption, hematology, or urinalysis. No effects were reported on hearing or vestibular function as defined by the tests used. One female rat in the high-dose group had an abnormal posture and occasional slowed righting reflex from week 73 onwards, and two males in the mid-dose group had "impaired use of the hindquarters" from week 64 onwards, one of which subsequently died in week 69. Mortality rates were similar for all treatment and control groups at 78 weeks, ranging from 0 to 4 deaths per group of 25 animals. None of the deaths were considered by the author to be treatment related. Causes of death were reported as due primarily to spontaneous neoplasias (usually of the pituitary or mammary glands) and infectious processes; however, no gross pathology or histopathology data were provided with the report. In the two-year report, 12 to 17 out of 25 rats/sex in treated groups had survived up to two years. No treatment-related effects were observed on survival, food consumption, urinalysis, hematology, or hearing.  Body-weight gain was reduced in males in the high-dose group compared to control group 2, but not control group 1. Body weights were comparable to controls in all other groups. Vestibular function was impaired in both control and treated groups (inability to remain on a bar or abnormal gait was observed in 5 control rats, 2 rats each in the low- and mid-dose groups, and 3 rats in the high-dose group, no sex differences were observed). On necropsy, 2 rats in the high dose group had gross lesions of the middle ear (purulent otitis media). All other gross pathological changes and histopathological changes (examined in controls and high-dose group only) occurred with similar frequency in all rats examined at two years. Neoplasms were observed with comparable frequency in both treatment and control groups and were similar to the historical control incidence for this facility. Although this study did not meet current standards regarding the number of animals started on the two-year phase of the study (25/sex/group), the Committee concluded that survival of more than 50% of all treated animals in the 2-year phase of the study (24/50, 33/50, and 29/50 in the low-, mid-, and high-dose groups, respectively), represented an adequate test of the carcinogenic potential of the compound. The NOEL was 5 mg/kg bw/day based on decreased body weight gain in males at the high dose. EMA 2006: In a 2-year chronic toxicity study, rats were given 1, 5 or 10 mg/kg bw/day of dihydrostreptomycin via the diet. There were no increases in the incidences of any tumor type and a NOEL of 5 mg/kg bw/day based on decreased body weights in males at the high dose was identified. </t>
  </si>
  <si>
    <t>Wazeter, 1970; Wazeter, 1971; Wazeter and Goldenthal, 1972</t>
  </si>
  <si>
    <t>96525-23-4</t>
  </si>
  <si>
    <t>Flurtamone</t>
  </si>
  <si>
    <t>Benchmark; 5-(Methylamino)-2-phenyl-4-[3-(trifluoromethyl)phenyl]furan-3-one</t>
  </si>
  <si>
    <t>C18H14F3NO2</t>
  </si>
  <si>
    <t>CNC1=C(C(=O)C(O1)C1=CC=CC=C1)C1=CC(=CC=C1)C(F)(F)F</t>
  </si>
  <si>
    <t>1N,2N,3N,4N,6N,7aY,8N,11N,12N,13N,15N,16N,17N,18a(ii)Y and 18bY,28N,47N</t>
  </si>
  <si>
    <t>0, 75, 500, or 2500 ppm equal to 0, 2.84, 18.4, or 98 mg/kg bw/day in males and 0, 3.73, 24.6, or 136 mg/kg bw/day</t>
  </si>
  <si>
    <t xml:space="preserve">EFSA: The long-term NOAELs were 2.84 mg/kg bw per day in rats based on liverfindings and 3.7 mg/kg bw per day in mice based on reduced survival and increased incidence of amyloidosis. Tumours were observed in both species (thyroid follicular adenomas in male rats, and hepatocellular adenomas and carcinomas in male mice). Bayer CropScience: No increased incidence of neoplastic lesions compared to controls. Systemic NOAEL: 75 ppm and oncogenicity: 2500 ppm. </t>
  </si>
  <si>
    <t>21564-17-0</t>
  </si>
  <si>
    <t>2-(Thiocyanomethylthio)benzothiazole</t>
  </si>
  <si>
    <t>2-(Thiocyanatomethylthio)benzothiazole; TCMTB; 1,3-benzothiazol-2-ylsulfanylmethyl thiocyanate</t>
  </si>
  <si>
    <t>C9H6N2S3</t>
  </si>
  <si>
    <t>N#CSCSC1=NC2=CC=CC=C2S1</t>
  </si>
  <si>
    <t xml:space="preserve">0, 2, 8, or 20 mg/kg bw/day. Purity (81.6%) adjusted dose levels are 0, 2 (1.6), 7 (6.5), or 16 mg/kg bw/day </t>
  </si>
  <si>
    <t xml:space="preserve">Mortality was variable with survival rates of 80-100% in the interim kill group and 38-82% in the carcinogenicity group. No treatment-related clinical signs of toxicity were noted during the study. No dose-related or significant effects were noted in the interim kill group. The only significant reduction in body weight gains occurred in the 20 mg/kg/day males at week 80, and these do not appear to be treatment related. No dose-related or significant effects were noted in the food consumption of either the interim kill group or the carcinogenicity group. A dose-related decrease in platelets was noted in all treated females at week 104. All other changes in hematology parameters were not considered to be toxicologically significant. No changes in the clinical chemistry parameters were considered to be biologically significant due to the lack of a dose- response relationship. No treatment-related changes were noted in the organ weights of the interim kill group, but an increasing trend was noted in the female absolute liver weights in all treatment groups. Since a dose response relationship was not present, it was not considered to be biologically significant. Terminal organ weights were not reported. Two findings displayed dose-response relationships in the microscopic pathology, interstitial cell tumors in the testes and thyroid C-cell adenomas in female rats. Male rats had a significant dose-related increasing trend, as well as significant differences in the pair-wise comparisons of the 8 and 20 mg/kg/day dose groups with the controls, for testicular interstitial cell tumors. The tumor incidences were control group 4/50, low dose 5/50, mid dose 13/50 and the high dose with 14/50. Female rats had significant dose-related increasing trends, and significant differences in the pair-wise comparisons of the 20 mg/kg/day dose group with the controls for thyroid C-cell adenomas and adenomas and/or carcinomas combined; however, only adenomas were present in treated groups (the control group had the single carcinoma noted). Although there were no significant differences in the pair-wise comparisons of the dosed groups with the controls, female rats did have a significant increasing trend in thyroid C-cell hyperplasia at p &lt; 0.01. Thus, TCMTB appears to be carcinogenic inducing the formation of interstitial cell tumors in the testes and thyroid C-cell adenomas in female rats. The NOAEL was considered to be 20 mg/kg bw/day, the highest dose tested. EPA 2006: Statistically significant increase in the incidence of testicular interstitial cell adenomas in males of mid (P=0.0155) and high-dose (P=0.0087) levels, that had a highly significant positive dose-related trend (P=0.0018). Treatment was also associated with a possible increased incidence of thyroid C-cell adenomas in females of the mid- and high-dose levels, which had a highly significant (P=0.0067) positive dose-related trend but did not attain a statistically significant level in the pairwise comparison with concurrent controls. No historical data were available for review. The NOAEL was 20 mg/kg bw/day. FDA: Given the statistically significant increase in the incidence of testicular interstitial cell adenomas in males of mid and high-dose levels and a possible increased incidence of thyroid C-cell adenomas in females of the mid- and high-dose levels, the NOAEL is considered to be 2 mg/kg bw/day. </t>
  </si>
  <si>
    <t>Everett et al., 1989</t>
  </si>
  <si>
    <t>Everett, D. J. et al. 1989. 104-Week dietary toxicity/carcinogenicity study in rats with 52-week interim kill. MRID Nos. 41529701, 41570301, 421165301. Available from EPA (2006) Toxicology Disciplinary Chapter for the Reregistration Eligibility Decision (RED) Risk Assessment at https://www.regulations.gov/document/EPA-HQ-OPP-2006-0320-0014 Also available from EPA (2006) 2-(Thiocyanomethylthio) benzothiazole (TCMTB) Risk Assessment for the Reregistration Eligibility Decision (RED) Document. PC Code: 035603. Case No. 2625. DP Barcode: D322597 at https://downloads.regulations.gov/EPA-HQ-OPP-2006-0320-0019/content.pdf</t>
  </si>
  <si>
    <t>140923-17-7</t>
  </si>
  <si>
    <t>Iprovalicarb</t>
  </si>
  <si>
    <t>Fencaramid; Melody; propan-2-yl N-[(2S)-3-methyl-1-[1-(4-methylphenyl)ethylamino]-1-oxobutan-2-yl]carbamate</t>
  </si>
  <si>
    <t>C18H28N2O3</t>
  </si>
  <si>
    <t>CC(C)OC(=O)N[C@@H](C(C)C)C(=O)NC(C)C1=CC=C(C)C=C1</t>
  </si>
  <si>
    <t>0, 80, 800, or 8000 ppm, equal to mean intakes of 0, 2.62, 24.69, or 256.21 mg/kg bw/day in males and 0, 2.68, 28.10, or 261.70 mg/kg bw/day in females</t>
  </si>
  <si>
    <t xml:space="preserve">No treatment-related mortalities occurred during the study. Observations on reflexes, body temperatures, pulse rates, blood pressures or ECGs reveal no relevant changes in these measurements. There was no detectable difference in the nutritional status of animals in the control group and that of animals of the 80 and 800 ppm groups. There was no detectable difference in the food consumption between control animals and that of animals up to and including those in group II (800 ppm). No abnormal ophthalmoscopic findings were reported during the study. Body weight gains were unaffected in animals of the 80 and 800 ppm groups. At 8000 ppm, mean body weigh gain in males only was reduced. None of the haematological parameters measured were affected in any of the treatment groups. Differential blood counts were recorded. There were no major differences observed between controls and treatment groups. A slight increase in poikilocytosis was seen in 800 and 8000 ppm females and in 8000 ppm males. A marginal increase in normoblasts occurred in females of the highest dose group. Clinical-chemical investigations revealed increased activities of ALAT and AP at 800 ppm and above. In addition, at 8000 ppm, ASAT, GLDH, and GGT were increased. Plasma albumin values were decreased in 8000 ppm animals, and while this may be resulting directly from emaciation, it may also be treatment-related. There was a dose-dependent increase in N- and O-demethylase and Cyt P450 activities from 80 ppm and upwards. This is indicative of an enzyme induction in the liver, considered an adaptive process. The triglyceride content in the liver was increased from 800 ppm and above. Urinalysis results revealed no abnormalities at dose levels up to and including 8000 ppm. At necropsy, one animal in particular at the highest dose was emaciated. The livers of animals in the 800 and 8000 ppm = groups were enlarged, with distinct lobulation and discolouration. Another animal at 800 ppm, sacrificed prematurely at week 5 for reasons independent of treatment, was also emaciated at necropsy. Absolute and relative liver weights were increased in mid-dose group males and above and in high-dose group females. A slight increase in the mean relative liver weight (15%) was also seen in males of the low-dose group, which was caused by marked increases in liver weight of two dogs (+27%), while the remaining two dogs showed liver weights that were within or even below control ranges. Increases in relative adrenal weight observed in high-dose males were not accompanied by any related clinico-chemical or histopathological findings.Taking into account the high standard deviation ranges observed in all treatment groups, this finding is considered incidental. Treatment-related findings were reported from the histopathological examination. Relevant effects in the liver consisted of cytoplasmic change and hypertrophy, fatty change, and increased intrahepatocellular iron storage at 800 ppm and above. In the highest dose group, there were also focal necroses and an increased number of binucleated hepatocytes. Two males and one female of the 8000 ppm group showed fibrosis of the liver parenchyma that in one animal (B171) was accompanied by marked nodular hyperplasia. The fibrosis and hyperplasia are likely to be the consequence of the high amount of stored iron. Adhesive mucus was observed in the gallbladder at 800 ppm and above and pseudogland formation was seen in the gallbladder wall in animals at 8000 ppm. Animals B153 and B171 from the highest dose group exhibited histopathologically an inactivity of the prostate. In addition, B171 had severely reduced spermatogenesis of the testes and aspermia in the epididymes. However, this animal showed a marked reduction in general health in the form of significant emaciation and pronounced clinico-chemical and histopathological liver changes and therefore, these observations may be secondary. A NOAEL could be established at 80 ppm only for females (2.68 mg/kg bw/day), based on liver effects (increased serum activities of ALAT and AP, cellular hypertrophy, changes of hepatocellular cytoplasm, periportal fatty changes and increased iron storage) at 800 ppm. The liver effects observed in low-dose males (increased ALAT and AP serum levels, microsomal enzyme induction and markedly increased liver weight) in 2 of 4 dogs were indicative of the more severe effects observed at higher dose levels and therefore regarded as adverse. Therefore, an overall NOAEL could not be established. EFSA 2015: A NOAEL for the 1-year dog study was not identified since male dogs treated at the lowest dose level of 2.62 mg/kg bw per day showed liver toxicity. EPA: The microsomal enzyme induction was considered an adaptive response rather than an adverse effect. The LOAEL in dogs was 800 ppm (24.69 and 28.10 mg/kg bw/day in males and females, respectively), based on the biochemical and morphological liver effects (e.g. swelling, enlargement, distinct lobulation and discolouration, increases in absolute and relative liver weights, and activities of ALT and ALP, hepatocellular hypertrophy and periportal fatty change) at this dose. The NOAEL was 80 ppm (2.62 and 2.68 mg/kg bw/day in males and females, respectively). ECHA: The LOAEL is ≤ 80 ppm (2.6 mg/kg). At this dose there is evidence of adaptive change of the liver, but also some evidence possibly related to liver toxicity (slight increase in AP and ALAT and fatty change (1/4 males). FDA: Based on the reversibility of effects demonstrated in a supplementary study (Wetzig, H. and Rinke, M., 1997. SZX 0722. Subacute toxicity study in Beagle dogs. Report No. 26810 Study No. T 5061521. November 11, 1997. from EFSA, 2013), the NOAEL for the 53-week study is 80 ppm, equal to 2.62 mg/kg bw/day. </t>
  </si>
  <si>
    <t>Ruf and Rinke, 1997</t>
  </si>
  <si>
    <t>Ruf, J. and Rinke, M., 1997. SZX 0722: Chronic toxicity study in beagle dogs (53 week feeding study). Report No. 26454. July 14, 1997. Available from EFSA (2013) Public consultation on the active substance iprovalicarb at https://www.efsa.europa.eu/sites/default/files/consultation/consultation/527.zip (Vol 3CA) Also available from EFSA (2015) Conclusion on the peer review of the pesticide risk assessment of the active substance iprovalicarb at https://www.efsa.europa.eu/en/efsajournal/pub/4060and EPA (2005). Iprovalicarb: HED Human Health Risk Assessment to Support Tolerance on Imported Tomatoes at https://www.regulations.gov/document/EPA-HQ-OPP-2005-0074-0004 and ECHA (2017) CLH report: Proposal for Harmonised Classification and Labelling  Based on Regulation (EC) No 1272/2008 (CLP Regulation), Annex VI, Part 2. Substance Name: Isopropyl [(2S)-3-methyl-1-{[1-(4methylphenyl)ethyl]amino}-1-oxobutan-2yl]carbamate (ISO name: Iprovalicarb) at  https://echa.europa.eu/documents/10162/1d3a30a6-925a-de6f-4607-43243739dbd0</t>
  </si>
  <si>
    <t>314-40-9</t>
  </si>
  <si>
    <t>Bromacil</t>
  </si>
  <si>
    <t>Uragan; Hyvar X; Borea; 5-bromo-3-butan-2-yl-6-methyl-1H-pyrimidine-2,4-dione</t>
  </si>
  <si>
    <t>C9H13BrN2O2</t>
  </si>
  <si>
    <t>CCC(C)N1C(=O)NC(C)=C(Br)C1=O</t>
  </si>
  <si>
    <t>Sprague-Dawley [Crl:CD (BR)]</t>
  </si>
  <si>
    <t xml:space="preserve">0, 50, 250, or 2500 ppm, equal to 0, 1.96, 9.82, or 103 mg/kg bw/day for males and 0, 2.64, 13.3, or 144 mg/kg bw/day for females (EPA 2019) </t>
  </si>
  <si>
    <t>Bodyweight &amp; food efficiency</t>
  </si>
  <si>
    <t xml:space="preserve">EPA 1996: The NOEL was 250 ppm, equal to 9.82/13.3 mg/kg/day. The LOEL was 2500 ppm, equal to 103/144 mg/kg/day, based on decreased body-weight gains. Additional effects observed were an increased incidence in the high-dose males of cystic follicles and ultimo branchial cysts of the thyroid, hyperplasia, and clear cell foci of the adrenal cortex, and retinal atrophy; increased incidence of epithelial hyperplasia of the thymus in the high-dose females; and dose-related increasing trends in thyroid C-cell adenomas and thyroid follicular cell adenomas and/or carcinomas combined in the males. EPA 2019: The NOAEL was considered to be 50 ppm, equal to 1.96 mg/kg bw/day in males and 2.64 mg/kg bw/day in females. The LOAEL was 250 ppm, equal to 9.82 mg/kg bw/day in males and 13.3 mg/kg bw/day in females, based on decreased in mean absolute body weight and decreased food efficiency. </t>
  </si>
  <si>
    <t>Bogdanffy, 1989</t>
  </si>
  <si>
    <t>128639-02-1</t>
  </si>
  <si>
    <t>Carfentrazone-ethyl</t>
  </si>
  <si>
    <t>Kuaimieling; Aurora; ethyl 2-chloro-3-[2-chloro-5-[4-(difluoromethyl)-3-methyl-5-oxo-1,2,4-triazol-1-yl]-4-fluorophenyl]propanoate</t>
  </si>
  <si>
    <t>C15H14Cl2F3N3O3</t>
  </si>
  <si>
    <t>CCOC(=O)C(CC1=CC(=C(C=C1Cl)F)N2C(=O)N(C(=N2)C)C(F)F)Cl</t>
  </si>
  <si>
    <t>0, 50, 200, 800, or 4,000 ppm, equal to 0, 2, 9, 37, or 188 mg/kg bw/day in males and 0, 3, 12, 49, or 242 mg/kg bw/day in females</t>
  </si>
  <si>
    <t>Liver and haemotoxicity</t>
  </si>
  <si>
    <t xml:space="preserve">EPA 2012: The NOAEL was 50 ppm for females and 200 ppm for males. The LOAEL was 200 ppm and 800 ppm, for females and males respectively, based on  liver histopathology (increases in microscopic red fluorescence of the liver, liver pigment) and total mean urinary porphyrin in both sexes. EPA 1998: The study found the compound to be noncarcinogenic to rats under the conditions of the study. The NOEL was 200 ppm (9 mg/kg/day ) for males and 50 ppm (3 mg/kg/day) for females respectively and the LOEL was 800 ppm (37 mg/kg/day) for males and 200 ppm (12 mg/kg/day) for females, based on liver histopathology and total urinary porphyrin. APVMA 2000: In rats fed 0, 50, 200, 800 or 4000 ppm carfentrazone-ethyl for 52 or 104 weeks, slight decreases in red blood cell counts in males and increases in mean corpuscular haemoglobin and mean  corpuscular haemoglobin concentration were observed at ≥ 200 ppm. Dark urine with brown/orange masses was observed intermittently throughout the study at concentrations ≥ 800 ppm. There was a slight increase in urinary porphyrins, increased liver weight, pigment deposits and histopathological changes in the liver of females at the highest concentration. Pigment deposits and red fluorescence in the liver was observed in males at concentrations ≥ 800 ppm and red fluorescence was observed in the liver of females at ≥ 200 ppm. The NOEL was concluded to be 50 ppm (3 mg/kg bw/day), based on red fluorescence in the liver at 200 ppm. EFSA: The NOAEL was 3 mg/kg bw per day in the 2-year study in rats based on haemotoxicity (haem synthesis) and liver toxicity (porphyrin deposits). </t>
  </si>
  <si>
    <t>Unknown, 1995. MRID 44076501. Available from EPA (2012) Human Health Risk Assessment for Carfentrazone-ethyl applications to Crop Group 18 (Nongrass Animal Feed) at https://downloads.regulations.gov/EPA-HQ-OPP-2011-0428-0004/content.pdf Also available from EPA (1998) Pesticide Fact Sheet Carfentrazone-ethyl at https://www3.epa.gov/pesticides/chem_search/reg_actions/registration/fs_PC-128712_30-Sep-98.pdf and APVMA (2000) Evaluation of the new active Carfentrazone-ethyl in the product Affinity 400 DF Herbicide at https://apvma.gov.au/sites/default/files/publication/13636-prs-carfentrazone-ethyl.pdf and EFSA. Peer review of the pesticide risk assessment of the active substance carfentrazone-ethyl. EFSA Journal 2016;14(8):4569. http://dx.doi.org/10.2903/j.efsa.2016.4569</t>
  </si>
  <si>
    <t>144740-54-5</t>
  </si>
  <si>
    <t>Flupyrsulfuron-methyl sodium</t>
  </si>
  <si>
    <t xml:space="preserve">Flupyrsulfuron methyl sodium; sodium;(4,6-dimethoxypyrimidin-2-yl)carbamoyl-[3-methoxycarbonyl-6-(trifluoromethyl)pyridin-2-yl]sulfonylazanide. </t>
  </si>
  <si>
    <t>C15H13F3N5NaO7S</t>
  </si>
  <si>
    <t>COC1=CC(=NC(=N1)NC(=O)[N-]S(=O)(=O)C2=C(C=CC(=N2)C(F)(F)F)C(=O)OC)OC.[Na+]</t>
  </si>
  <si>
    <t>1N,2N,3h(iv)</t>
  </si>
  <si>
    <t>Concentrations were 0, 25, 250, 2500, or 7000 ppm. Mean intakes were equal to 0, 3.51, 36.4, 361, or 1058 mg/kg bw/day in males and 0, 4.93, 52.4, 519, or 1559 mg/kg bw/day in females. Note: it is not fully clear whether the test substance is Flupyrsulfuron-methyl sodium or Flupyrsulfuron-methyl.</t>
  </si>
  <si>
    <t>The NOAEL for chronic exposure in the 18-month mouse study was 25 ppm for males (3.51 mg/kg/d) and 250 ppm (52.4 mg/kg/d) for females. The mice exhibited reduced body weight gain and food efficiency in males of the 250, 2500 and 7000 ppm groups and reduced body weight gain and food efficiency in the 7000 ppm females. At 7000 ppm, hepatic cytochrome P450 content was increased in both sexes 1 week and 3 months after the initiation of the study. Hepatic labelling indices were elevated in the 2500 and 7000 ppm males at the 1-week, but not at the 3-month sampling time. Analysis for hepatic peroxisomal β-oxidation 1 week and 3 months after the study start indicated a lack of peroxisome proliferation in both males and females. Increased absolute and relative (% of body weight and organ/brain weight) liver weights were observed in the 7000 ppm males. These increases were considered to be due, at least in part, to the centrilobular hepatocellular hypertrophy which occurred in both sexes at 2500 and 7000 ppm. The incidences of benign hepatocellular adenoma (single and/or multiple) in males and females fed 2500 and 7000 ppm were elevated in comparison to the concurrent controls and in comparison to historical control frequencies in recent 18-month mouse feeding studies (reports issued between 1992 and 1994). There was no statistically significant increase in hepatocellular carcinomas. The observed incidence in 7000 ppm males marginally exceeded the historical control range, without evident trend. The increased incidence of hepatocellular adenomas observed in the mice was considered to be consistent with a non-genotoxic mechanism, specifically microsomal enzyme induction. The most sensitive species to chronic exposure of flupyrsulfuron-methyl was the mouse. The NOAEL for this chronic study was 25 ppm (3.51 mg/kg/d) and 250 ppm (52.4 mg/kg/d) for males and females, respectively.</t>
  </si>
  <si>
    <t>101463-69-8</t>
  </si>
  <si>
    <t>Flufenoxuron</t>
  </si>
  <si>
    <t>Cascade; Benzamide, N-[[[4-[2-chloro-4-(trifluoromethyl)phenoxy]-2-fluorophenyl]amino]carbonyl]-2,6-difluoro-; N-[[4-[2-chloro-4-(trifluoromethyl)phenoxy]-2-fluorophenyl]carbamoyl]-2,6-difluorobenzamide</t>
  </si>
  <si>
    <t>C21H11ClF6N2O3</t>
  </si>
  <si>
    <t>FC1=CC=CC(F)=C1C(=O)NC(=O)NC1=C(F)C=C(OC2=C(Cl)C=C(C=C2)C(F)(F)F)C=C1</t>
  </si>
  <si>
    <t>0, 10, 100, 500, or 50 000 ppm, equal to 0, 0.36, 3.5, 19, or 1898 mg/kg bw/day for males and 0, 0.36, 3.8, 19, or 1879 mg/kg bw/day for females, respectively</t>
  </si>
  <si>
    <t xml:space="preserve">There were no treatment-related effects on mortality, clinical signs, feed or water consumption, body weight gain or ophthalmological or electrocardiographic parameters. Haematological examinations showed mild anaemia in dogs at 500 and 50 000 ppm. At 5 weeks at 50,000 ppm, statistically significant reductions in haemoglobin (-16%), red blood cell count (-17%) and MCHC (-5%) in males and increases in number of reticulocytes (230–250%), methaemoglobin levels (160%) and sulfhaemoglobin levels (325–580%) in both sexes were observed. From 13 weeks onward, mild anaemia was also generally visible at 500 ppm. The effects were more prominent in males. Red blood cells often showed morphological alterations (i.e. polychromasia and Howell-Jolly bodies) in high-dose animals. In addition, platelet counts were statistically significantly increased in males at 50,000 ppm from week 13 onwards and at 500 ppm from week 27 onwards. Platelet counts of females were increased at the high-dose level, albeit not statistically significantly. There were no significant treatment-related adverse effects on clinical chemistry or urine analysis parameters or positive faecal occult blood tests. Absolute and relative liver weights adjusted for terminal body weights were statistically significantly increased in males at 500 ppm (19% and 18%, respectively) and 50,000 ppm (36% and 24%, respectively) when compared with controls. In females at 50,000 ppm, these increases in liver weights (24% and 21%, respectively) were not statistically significant. No treatment-related macroscopic changes were observed. Histopathological changes included bone marrow hyperplasia, increased cellularity, increased numbers of erythrocyte precursors (normoblasts) and increased numbers of macrophages in bone marrow for all dogs at 50,000 ppm. One female at 500 ppm also showed bone marrow hyperplasia and increased cellularity. These changes in bone marrow were indicative of compensatory erythropoiesis and elevated erythrocyte turnover at 500 and 50,000 ppm. This was accompanied by increased deposition of yellow/brown pigment (not haemosiderin, as it was free of Fe3+ when stained) in the bone marrow of all dogs in the 50,000 ppm group. Brown pigmentation (free of Fe3+) was also noted in the proximal tubular cells of the kidneys in four males and one female at 50,000 ppm and in one female at 500 ppm. Fat-like vacuoles in hepatocytes were found in all dogs receiving 50,000 ppm. In addition, increased Kupffer cell pigmentation, which was identified as haemosiderin, was observed in all 50,000 ppm animals and in three dogs (two females and one male) at 500 ppm. Increased haemosiderin deposition was also noted in the spleens of two males and three females at 50,000 ppm and one female at 500 ppm (with associated extramedullary haematopoiesis). The histopathological findings in the bone marrow, kidney and liver were likely related to the anaemia observed at 50 000 ppm and to a lesser degree at 500 ppm. Haemosiderin deposition in the spleen was noted for one male at 100 ppm and for one male at 10 ppm. The study pathologist concluded that the isolated findings of slightly increased splenic haemosiderin in one male dog in both the 100 and 10 ppm groups were not treatment related, because of the lack of a dose–response relationship and consistent corresponding findings of anaemia at these dietary concentrations. With increasing dose level, an increase in flufenoxuron concentration in fat was observed (from about 5 mg/kg at the low dose to about 900 mg/kg at the high dose). There was no proportionality. A low level of flufenoxuron was also detected in the fat of control group animals. The NOAEL was 100 ppm (equal to 3.5 mg/kg bw per day), based on mild anaemia (reductions in red blood cell count and MCHC), increased absolute and relative liver weights and increased platelet count in males; increased sulfhaemoglobin levels, bone marrow hyperplasia and increased bone marrow cellularity, brown pigmentation (free of Fe3+) in the proximal tubular cells of the kidneys and increased haemosiderin deposition with associated extramedullary haematopoiesis in the spleen in one or more females; and increased methaemoglobin levels and increased Kupffer cell pigmentation identified as haemosiderin in both sexes at 500 ppm. EFSA: Also concluded a NOAEL of 3.5 mg/kg bw/day. CLH: The NOAEL was considered to be 100 ppm and the LOAEL was listed as 500 ppm. </t>
  </si>
  <si>
    <t>Goburdhun, Parkinson &amp; Greenough, 1988; Greenough, 1991b</t>
  </si>
  <si>
    <t>57960-19-7</t>
  </si>
  <si>
    <t>Acequinocyl</t>
  </si>
  <si>
    <t>2-(Acetyloxy)-3-dodecyl-1,4-naphthalenedione; 3-Dodecyl-2-hydroxy-1,4-naphthoquinone acetate; (3-dodecyl-1,4-dioxonaphthalen-2-yl) acetate</t>
  </si>
  <si>
    <t>C24H32O4</t>
  </si>
  <si>
    <t>CCCCCCCCCCCCC1=C(C(=O)C2=CC=CC=C2C1=O)OC(=O)C</t>
  </si>
  <si>
    <t>1N,2N,3N,4N,6N,7N,9N,10N,23N,29Y,33N,34bY.Acetic acid: 1aY(Class I). Aromatic fragment: 1N,2N,3N,4N,6N,7N,9N,10N,23N,29Y,33N,34N,35aY,38N,39N,40N,41N,42N,43N,44N,45Y,46N,47N</t>
  </si>
  <si>
    <t xml:space="preserve">0, 20, 50, 150, or 500 ppm, equal to 0, 2.7, 7.0, 20.3, or 66.0 mg/kg bw/day for males and 0, 3.5, 8.7, 26.3, or 86.0 mg/kg bw/day for females, for 80 weeks. Twenty mice per sex per group were sacrificed at week 55 (EPA). </t>
  </si>
  <si>
    <t>During the dosing period, no changes were observed in respect of mortality, clinical signs, body weight, and food and water consumption at all dose levels. Hematological examination revealed increased platelet counts and/or hematocrit values at 150 and 500 ppm. Blood chemistry analysis revealed increases in ALP, AST and/or ALT levels at 50 ppm and higher dose levels. Total protein values decreased in males at 500 ppm. Neither organ weight changes nor histopathological changes were observed at all dose levels. No increased incidence of particular non-neoplastic/neoplastic lesions that may be correlated to the treatment was observed in any of the dose levels. Based on the results of this study, the NOAEL for Acequinocyl is considered to be 20 ppm (2.7 mg/kg/day for males and 3.5 mg/kg/day for females). Acequinocyl is considered to have no carcinogenic potential in mice. APVMA: In an 80 week study in mice, effects were seen on the liver, including increased liver enzymes and histopathological changes, with a NOAEL of 2.7 mg/kg bw/day. EPA: The NOAEL was 20 ppm, equal to 2.7 mg/kg bw/day for males and 3.5 mg/kg bw/day for females. The LOAEL was 50 ppm, equal to 7.0 mg/kg bw/day for males and 8.7 mg/kg bw/day for females, based on clinical chemistry and microscopic nonneoplastic lesions (brown pigmented cells and perivascular inflammatory cells in liver). There was no evidence of carcinogenicity.</t>
  </si>
  <si>
    <t>Waterson, 1994</t>
  </si>
  <si>
    <t>Waterson, L. (1994) AKD-2023 Technical Potential Tumorigenic and Toxic Effects in Prolonged Dietary Administration to Mice: Lab Project Number: AGK 29/961180. Unpublished study prepared by Huntingdon Life Sciences Ltd. 2100 p. {OPPTS 870.4300}. Available from Al-Eryani, L., Wahlang, B., Falkner, K. C., Guardiola, J. J., Clair, H. B., Prough, R. A., &amp; Cave, M. (2015). Identification of environmental chemicals associated with the development of toxicant-associated fatty liver disease in rodents. Toxicologic pathology, 43(4), 482-497. (reference only) and Huntingdon Life Sciences, 1997. Available from Summary of Toxicological Studies on Acequinocyl. J. Pesticide Sci. 26, 433-438 (2001) at https://www.jstage.jst.go.jp/article/jpestics1975/26/4/26_4_433/_pdf Also available from APVMA (2020) Public Release Summary on the Evaluation of the new active constituent Acequinocyl in the product Kanemite Miticide at https://apvma.gov.au/sites/default/files/publication/75741-public_release_summary_on_acequinocyl_in_the_product_kanemite_miticide.pdf and EPA (2021) Acequinocyl. Human Health Risk Assessment for the Proposed New Use on Tropical and Subtropical, Medium to Large Fruit, Smooth, Inedible Peel (Crop Subgroup 24B). at https://www.regulations.gov/document/EPA-HQ-OPP-2020-0475-0008</t>
  </si>
  <si>
    <t>1403-66-3</t>
  </si>
  <si>
    <t>Gentamicin</t>
  </si>
  <si>
    <t>Cidomycin; Gentamicinum; Gentamycinum; Refobacin; 2-[4,6-diamino-3-[3-amino-6-[1-(methylamino)ethyl]oxan-2-yl]oxy-2-hydroxycyclohexyl]oxy-5-methyl-4-(methylamino)oxane-3,5-diol</t>
  </si>
  <si>
    <t>C21H43N5O7</t>
  </si>
  <si>
    <t>CC(C1CCC(C(O1)OC2C(CC(C(C2O)OC3C(C(C(CO3)(C)O)NC)O)N)N)N)NC</t>
  </si>
  <si>
    <t xml:space="preserve">0, 2, 10, or 60 mg/kg bw/day gentamicin in capsules for 14 weeks. The highest level was increased to 120 mg/kg bw/day after 2 months. </t>
  </si>
  <si>
    <t xml:space="preserve">Emesis and diarrhea were observed occasionally in treated dogs. There were no effects on body weight, ophthalmology, hematology, blood chemistry or urinalysis. The only postmortem change was interstitial nephritis observed in 2 animals in the high-dose group. The NOEL was 10 mg/kg bw/day. EMA: The main effect was renal toxicity. The NOEL was 10 mg/kg bw/day. </t>
  </si>
  <si>
    <t>Vymetal et al., 1970</t>
  </si>
  <si>
    <t>179101-81-6</t>
  </si>
  <si>
    <t>Pyridalyl</t>
  </si>
  <si>
    <t>2-[3-[2,6-dichloro-4-(3,3-dichloroprop-2-enoxy)phenoxy]propoxy]-5-(trifluoromethyl)pyridine</t>
  </si>
  <si>
    <t>C18H14Cl4F3NO3</t>
  </si>
  <si>
    <t>FC(F)(F)C1=CN=C(OCCCOC2=C(Cl)C=C(OCC=C(Cl)Cl)C=C2Cl)C=C1</t>
  </si>
  <si>
    <t>1N,2N,3N,4N,6N,7aY &amp; 7g(i)Y</t>
  </si>
  <si>
    <t xml:space="preserve">0, 30, 100, 500, or 1,000 ppm, equal to 0, 1.01-1.15, 3.40-3.87, 17.1-19.5, or 34.3-39.4 mg/kg bw/day in males and 0, 1.23-1.46, 4.10-4.81, 21.1-24.7, or 42.8-49.1 mg/kg bw/day in females. </t>
  </si>
  <si>
    <t xml:space="preserve">ECHA 2019: No treatment-related mortality was observed. No treatment-related clinical signs were observed, except an increased incidence of thickened area in the integument in the auricle in females at 1,000 mg/kg food. Further changes in clinical signs were not dose related or not consistent throughout the study period. At functional observations an increase in motor activity was observed in males and females at 1000 mg/kg food and females at 500 mg/kg food. Decreased body weight gains were noted in females at 500 and 1000 mg/kg food (85 and 86% of controls in week 100, and comparable changes throughout the study period). In addition, changes in body weight gain were noted in males at 500 and 1000 mg/kg food mainly in the first 24 weeks of the study (e.g., 90 and 89% of controls in week 13). At termination of the study, decreased body weights were noted at 500 and 1000 mg/kg food in males (86 and 82% of controls) and females (80 and 84% of controls). A decrease in food consumption was noted at 500 and 1000 mg/kg food during the first 2-3 months of the study in both sexes. No test substance related changes in ophthalmoscopy and urinalysis were observed. Statistically significant changes in urinalysis were not dose-related or were not consistent throughout the study period or related to other findings. At hematology, males at 1000 mg/kg food showed statistically significant decreases in hematocrit, hemoglobin and erythrocyte count in week 52 of the study (90, 92 and 90% of controls, respectively). In addition, in week 52, an increased prothrombin time was noted in males at the same dose level. The changes in males at 1000 mg/kg food in week 52 were not apparent in any other time point (week 14, 26, 78 and 104 weeks). Further statistically significant changes in hematology were not considered toxicologically relevant, since findings were only slight, not dose-related, or did not occur consistently throughout the study period. At clinical biochemistry, an increase in total bilirubin was noted in males at 100 and 1000 mg/kg food (119 and 113% of controls) in week 14. No change in total bilirubin was noted at 500 mg/kg food, and the change at 100 mg/kg food was therefore not considered toxicologically significant. An increase in blood urea nitrogen was noted in females at 500 and 1000 mg/kg food in week 14 (122% of controls), at 1000 mg/kg food in week 26 (132% of controls). Several other statistical significant changes were noted at 100 and 500 mg/kg food at separate time points throughout the study period: in week 78 an increase in blood urea nitrogen in females at 500 mg/kg food, an increase in albumin and A/G ratio in males at 500 mg/kg food and a decrease in triglycerides in females at 500 mg/kg food, in week 52 an increase in total bilirubin in males at 500 mg/kg food and in week 14 an increase in creatinine in males at 100 mg/kg food. These statistically significant changes at 100 and 500 mg/kg food were not considered toxicologically relevant since there was no dose-response. No changes in organ weight were noted at interim necropsy. At study termination, a decrease in absolute liver weight was noted in males at 500 and 1000 mg/kg food (75 and 72% of controls). Absolute heart weight was decreased in males at 100, 500 and 1000 mg/kg food (90, 89 and 86% of controls) and absolute lung weight was decreased at 1000 mg/kg food (88% of control). Both relative brain weight (122% of controls) and relative testes weight (130% of controls) were increased in males at 1000 mg/kg food. Both changes in absolute and relative organ weights were considered to be due to the decreased body weight. Necropsy revealed an increased incidence of hypertrophy of the mammary gland at 30, 100 and 500 mg/kg food in the females killed in extremis or found dead during the study. As no dose-response was observed, these findings were not considered to be related to treatment. At 1000 mg/kg food, an increased incidence of thickened area in the auricles and spots in the liver were observed in females. In females at 1000 mg/kg food, a significantly increased incidence of adenocarcinoma of the mammary gland in the animals killed in extremis or found dead was noted. A similar increase, but not statistically significant, was noted in all other treatment groups when compared to controls, without a dose response. An increased incidence of adenocarcinoma of the mammary gland was not apparent in the animals killed at 52 of 104 weeks. Historical control data (2 studies, SD (Crj:CD rats, same lab, years 1997-2001 (study carried out from 1999-2001)) indicated that in the present study, the incidence of adenocarcinoma of the mammary gland in control animals was rather low. The incidence of adenocarcinoma of the mammary gland in the historical control studies was 20% (10/50) and 20.4% (10/49). Since no dose-response was noted and since the observed incidence in treatment groups was equivalent to the incidence in historical control data, the observed increase in adenocarcinoma of the mammary gland was not considered toxicologically relevant. No further changes in neoplastic lesions were considered related to treatment.  Non-neoplastic observations included histopathological changes in the spleen and liver. Findings in liver included an increased incidence in peliosis in females at 1000 mg/kg food. Findings in spleen included an increased incidence of brown pigment deposition in males at 1000 mg/kg food and females at 500 and 1000 mg/kg food. Based on increased motor activity, reduced body weight gain, reduced food consumption and brown pigment deposition in the spleen at 500 and 1000 mg/kg food, the NOAEL is established at 100 mg/kg food, equal to 3.4 mg/kg bw/day in males and 4.1 mg/kg bw/day in females. No oncogenic potential of the test substance in rats was observed. FSC 2004: The NOAEL could be 100 ppm (male: 3.40 mg/kg bw/day, female: 4.10 mg/kg bw/day). Pyridalyl did not show any carcinogenicity in rats. EPA 2004: The NOAEL was considered to be 100 ppm, equal to 3.4 mg/kg bw/day in males and 4.1 mg/kg bw/day in females. The LOAEL is 500 ppm, equal to 17.1 mg/kg bw/day in males and 21.1 mg/kg bw/day in females, based on decreased body weights, weight gain, and food efficiency. No evidence of carcinogenicity was observed. EFSA 2013: The relevant long-term NOAEL was 3.4 mg/kg bw/day for the rat. Note: In a 2-generation roproductive/developmental study, similar NOAELs were established. The two-generation reproductive study was listed under MRID 45685307 and it’s from 2002, too. The concentrations were 0, 40, 200, or 1,000 ppm. The mean intakes for F0 animals was 0, 2.80, 13.8, or 68.7 mg/kg bw/day for males and 0, 3.11, 15.7, or 79.1 mg/kg bw/day for females. The mean intakes for F1 animals was 0, 3.40, 17.0, or 83.7 mg/kg bw/day in males and 0, 3.62, 18.3, or 91.4 mg/kg bw/day in females. For parental systemic toxicity, the NOAEL was 200 ppm, and the LOAEL was 1,000 ppm, based on decreased body weight, body weight gain, and food consumption in males and decreased body weight, body weight gain, and lesions in the thyroid (an increase in small-sized follicles) in females. For reproductive toxicity, the NOAEL 1,000 ppm in males and 200 ppm in females. In males, there was an absence of adverse effects. In females, the LOAEL was 1,000 ppm based on increased ovarian weight, microscopic lesions in the ovary of F0 and F1 adults and delayed vaginal opening in F1 and F2 offspring. Regarding offspring toxicity, the NOAEL was considered to be 40 ppm, equal to 2.8-3.4 mg/kg bw/day in males and 3.11-3.62 mg/kg bw/day in females. The LOAEL was 200 ppm, equal to 13.8-17.0 mg/kg bw/day in males and 15.7-18.3 mg/kg bw/day in females, based on decreased thymus weights. </t>
  </si>
  <si>
    <t>7696-12-0</t>
  </si>
  <si>
    <t>Tetramethrin</t>
  </si>
  <si>
    <t>Phthalthrin; Neo-pynamin; Neopinamine; (1,3-dioxo-4,5,6,7-tetrahydroisoindol-2-yl)methyl 2,2-dimethyl-3-(2-methylprop-1-enyl)cyclopropane-1-carboxylate</t>
  </si>
  <si>
    <t>C19H25NO4</t>
  </si>
  <si>
    <t>CC(C)=CC1C(C(=O)OCN2C(=O)C3=C(CCCC3)C2=O)C1(C)C</t>
  </si>
  <si>
    <t>1N,2N,3N,4N,6N,7N,9N,10Y,11Y. Acid: 1N,2N,3N,4N,6N,7N,9N,10N,23N,29N,30a(iii)Y,31N,32N,28N(Class II). Heterocycle: 13N,15N,16N,17N,18bY(imide),28N,47N</t>
  </si>
  <si>
    <t xml:space="preserve">0, 12, 60, 300, or 1,500 ppm, equal to actual intakes of 0, 2.27, 11.90, 57.82, or 289.4 mg/kg bw/day in males and 0, 2.64, 13.81, 68.20, or 391.1 mg/kg bw/day in females, for 24 months. Two satellite groups (10/sex/dose) were similarly administered neo-pynamin for 12 months and 24 months for blood and tissue histopathology (Satellite 1) and 10/sex/group for 6 months and 18 months for blood (Satellite 2) (EPA). </t>
  </si>
  <si>
    <t>There were no significant dose-related changes in survival, clinical signs, mean body weight, or food consumption. However, the mortality of male mice at 300 mg/kg was significantly lower than that of control males. The absolute and relative weight of pituitary and thyroid/parathyroid glands was decreased for males fed 60 mg/kg diet or more. Absolute spleen weights were also decreased for males fed 300 mg/kg diet or more. However, gross and microscopic examination of these tissues did not  reveal any treatment-related histomorphological changes. There were no other histopathological findings attributable to tetramethrin administration. The NOEL was considered to be 12 mg/kg diet. EPA: There were no significant, dose-related trends in survival. There were no effects of dosing on body weights, food consumption, or clinical laboratory findings. The absolute and relative thyroid and pituitary weights (at 105 week termination) were significantly decreased in males receiving 60, 300, and 1500 ppm neo-pynamin compared to controls. In females, absolute and relative adrenal weights were significantly decreased at 1500 ppm at termination. However, there were no correlating histologic changes in the endocrine organs. The LOAEL is 60 ppm, equal to 11.90 mg/kg bw/day, based on decreased absolute and relative thyroid and pituitary weight in male mice. The NOAEL is 12 ppm, equal to 2.27 mg/kg bw/day. At the doses tested, there was no clear evidence of an oncogenic response. There was a significant increase in the incidence of hemangiosarcoma of the spleen in males at 300 ppm, however, when hemangiosarcomas at all sites were analyzed, this difference was not significant. Adenomas of the Harderian gland were significantly increased in males receiving 1500 ppm when compared to controls, but there was no dose-related trend.</t>
  </si>
  <si>
    <t>Pence et al., 1986</t>
  </si>
  <si>
    <t xml:space="preserve">Pence, D.H., Cox, R.H., Dudeck, L.E., Alsaker, R.D., Jones, S.R., Parker,  G.A., Hepner, K.E., &amp; Zoetis, T. (1986a) Combined chronic toxicity and oncogenicity study in mice. Neopynamin Final Report, Vienna, Virginia, Hazleton Laboratories, Inc. (Technical Report No. IT-61-0193) (Submitted to WHO by Sumitomo Chemical Co.). Available from WHO (1990) Environmental Health Criteria 98: Tetramethrin at https://www.inchem.org/documents/ehc/ehc/ehc98.htm#SectionNumber:7.4 Also available from EPA (2016) Tetramethrin Draft Human Health Risk Assessment for Registration Review at https://www.regulations.gov/document/EPA-HQ-OPP-2011-0907-0011 </t>
  </si>
  <si>
    <t>2032-65-7</t>
  </si>
  <si>
    <t>Methiocarb</t>
  </si>
  <si>
    <t>Mercaptodimethur; Mesurol; Metmercapturon; (3,5-dimethyl-4-methylsulfanylphenyl) N-methylcarbamate</t>
  </si>
  <si>
    <t>C11H15NO2S</t>
  </si>
  <si>
    <t>CC1=CC(=CC(=C1SC)C)OC(=O)NC</t>
  </si>
  <si>
    <t xml:space="preserve">0, 15/5, 60, or 240 ppm. The 15 ppm concentration was lowered to 5 ppm after 15 days of treatment. Daily doses were 0, 0.375/0.125, 1.5, or 6.0 mg/kg bw/day.  </t>
  </si>
  <si>
    <t xml:space="preserve">JMPR: One death occurred, of an animal at 5 ppm, which was considered not to be related to treatment. The only clinical findings were mild weakness of the hind limbs, trembling, reduced alertness, and some vomiting at the highest dose during the first 14 weeks of the study. The results of tests for reflexes and ophthalmic parameters were normal. Food intake was reduced in animals of each sex at the highest dose and in bitches at the intermediate dose, but the body weights were not significantly affected. Hematological and biochemical parameters were unaffected, apart from cholinesterase activity. Plasma cholinesterase activity was depressed at doses of 15 ppm and higher, and it was for this reason that this dose was reduced to 5 ppm. Depression of plasma cholinesterase activity was not seen at 5 ppm but occurred at the two higher doses. Erythrocyte and brain acetylcholinesterase activity was not consistently inhibited at any dose; the maximum inhibition of erythrocyte acetylcholinesterase activity was in animals at the high dose (17% for each sex) and at the intermediate dose (10% in dogs and 5% in bitches). Organ weights were unaffected, and no organ-specific toxicity observed. The NOAEL was 60 ppm, equivalent to 1.5 mg/kg bw per day, on the basis of clinical signs. The reduced food intake of bitches at the intermediate dose was not considered relevant. EPA 1994: Effects which appeared to be treatment-related were sporadic incidences of hind limb weakness and tremor in the high dose group animals fed 240 ppm (6 mg/kg bw/day) of test material and plasma cholinesterase inhibition of 30% or greater, with respect to controls, at dose levels of 15 ppm (0.375 mg/kg bw/day) and above. The NOEL for systemic effects was determined to be 60 ppm (1.5 mg/kg bw/day) and the NOEL for plasma cholinesterase inhibition was determined to be 5 ppm (0.125 mg/kg bw/day). RBC and brain cholinesterase were not affected. APVMA: Under the conditions of the study and based on biologically significant plasma ChE inhibition in both sexes and reduced food consumption in females observed at 2.4 mg/kg bw/day, the NOEL was established at 0.2 mg/kg bw/day (mean intake values differed from EPA and JMPR). EPA 2017: The NOAEL was considered to be 5 ppm, equal to 0.125 mg/kg bw/day, and the LOAEL was equal to 0.375 mg/kg bw/day, based on plasma cholinesterase inhibition. RBC and blood cholinesterase values were not affected at any level. Hind-limb weakness and tremors were observed at 6.0 mg/kg/day. FDA: Because RBC and brain cholinesterase activity values are more indicative of adversity for human risk assessment and these values were not significantly affected in this two-year study, the NOAEL is considered to be 1.5 mg/kg bw/day based on systemic effects at 6 mg/kg bw/day. </t>
  </si>
  <si>
    <t>Hoffman and Schilde, 1980</t>
  </si>
  <si>
    <t>Hoffmann, K. &amp; Schilde, B. (1980) H 321 (Mesuro (R) active ingredient -- mercaptodimethur) chronic toxicity study in dogs (2 year feeding experiment). Unpublished report No. 9626 from Bayer AG, Institute for Toxicology, Wuppertal-Elberfeld, Germany, 4 December 1980. Submitted to WHO by Bayer AG, Leverkusen, Germany. Available from JMPR (1998) Methiocarb (JMPR Evaluations 1998 Part II Toxicological) at https://www.inchem.org/documents/jmpr/jmpmono/v098pr11.htm Also available from EPA (1994) Reregistration Eligibility Decision Document for Methiocarb at https://archive.epa.gov/pesticides/reregistration/web/pdf/methiocarb.pdf and APVMA (2014) Chemical Review Program of the Mammalian Toxicology and Metabolism/Toxicokinetic of Methiocarb at https://apvma.gov.au/sites/default/files/publication/14671-methiocarb-toxicology.pdf and EPA (2017) Methiocarb: Human Health Draft Risk Assessment for Registration Review at https://www.regulations.gov/document/EPA-HQ-OPP-2010-0278-0020</t>
  </si>
  <si>
    <t>57966-95-7</t>
  </si>
  <si>
    <t>Cymoxanil</t>
  </si>
  <si>
    <t>Curzate; 1-(2-Cyano-2-methoxyiminoacetyl)-3-ethylurea; DPX 3217; (1E)-2-(ethylcarbamoylamino)-N-methoxy-2-oxoethanimidoyl cyanide</t>
  </si>
  <si>
    <t>C7H10N4O3</t>
  </si>
  <si>
    <t>CCNC(=O)NC(=O)C(=N\OC)\C#N</t>
  </si>
  <si>
    <t>1N,2N,3g(vii)Y&amp;3g(ii)Y&amp;h(iii)Y(all class IV)</t>
  </si>
  <si>
    <t xml:space="preserve">Males were given 0, 50, 100 or 200 ppm, equivalent to 0, 1.3, 2.8 ,or 5.6 mg/kg bw/day. Females were given 0, 25, 50 or 100 ppm, equivalent to 0, 0.8, 1.4 or 2.9 mg/kg bw/day. </t>
  </si>
  <si>
    <t xml:space="preserve">EPA: At 200 ppm (5.6 mg/kg bw/day), body weight in high-dose males was decreased by 11-14% from Week 13 to study termination. Decreases in food consumption in males were also seen at 200 ppm; decrements were particularly large (30-40% below controls) during the first month of the study, suggesting palatability problems. Females at 100 ppm (2.9 mg/kg bw/day, HDT) showed no effects on body weight or food consumption. Treatment-related effects were not observed on mortality, hematology, clinical chemistry or urinalysis. Emaciation was observed in 2/4 males at 200 ppm during the second half of the exposure period. Erythema, primarily of the mouth, was observed throughout treatment in all males at ≥100 ppm (2.8 mg/kg bw/day). Absolute/relative thymus weights were decreased in all male and female treated groups. From low to high dose, respectively, in males, decreases were 23/24, 38/35 and 52/44% below controls, and in females, were 17 /7, 23/19 and 30/24% below controls. Thymic involution in 2, 3 and 3 males at low to mid dose, respectively but not controls, was observed (mean severity 2.3 to 2.5), along with the decreases in thymus weight. Because thymic involution and atrophy are a normal and variable process of aging in the dog as it matures, these thymic effects were not considered to be a treatment-related effect. The LOAEL for cymoxanil technical is 200 ppm (5.6 mg/kg bw/day in males), based on decreased body weight. The NOAEL in males is 2.8 mg/kg bw/day. The NOAEL in females is 200 ppm (2.9 mg/kg bw/day, highest dose tested). A LOAEL was not identified for females (&gt;2.9 mg/kg bw/day). EFSA: In the 1-year dog study, testes effects occurred at high dose levels where also effects on body weight occurred. At 100 ppm, there were already 2 cases of atrophy in testis. The experts concluded that the NOAEL for the study was 50 ppm as the testicular findings could not be disregarded. This effect was considered relevant for the NOAEL. The overall NOAEL from the dog studies was agreed as 50 ppm (1.3 mg/kg bw/day). ERMA: A NOAEL of 1.3 mg/kg bw/day was obtained in the subchronic dog study based on testes effects at the next higher dose. Health Canada: The NOAEL was 1.3 mg/kg bw/day and the LOAEL was 2.8 mg/kg bw/day based on decreased body weights, body weight gains and food consumption, increased incidences of swollen lens fibers in the eye, testicular atrophy and lymphoid inflammation in the prostate of males. FAO: In the 1-year dietary toxicity study in dogs, at the highest dose given to males (200 ppm, which corresponds to 5.6 mg/kg bw/day), all males showed a reduced body weight and one male showed lenticular degeneration in both eyes. No treatment related effects were observed in the females administered the highest dose given to females (100 ppm, which corresponds to 2.9 mg/kg bw/day). The NOAEL in this study in dogs was defined to be 100 ppm, corresponding to 2.8 mg/kg bw/day in males. </t>
  </si>
  <si>
    <t>Teunissen, 2003</t>
  </si>
  <si>
    <t>Teunissen, M. (2003). 52-Week oral dietary toxicity study with cymoxanil technical in male and female beagle dogs. NOTOX B.V., Hambakenwetering 7, 5231 DD's-Hertogenbosch, The Netherlands. NOTOX Project No. 338355, May 16, 2003. MRID 46749811. Unpublished report. Available from EPA (2017) Cymoxanil. Updated Toxicology Data Evaluation Records for Selected Studies Submitted in Support of Registration Review of the Technical Active Ingredient; Updated Toxicology Profile Table. at https://www.regulations.gov/document/EPA-HQ-OPP-2012-0148-0035 Also available from EFSA (2008) Conclusion regarding the peer review of the pesticide risk assessment of the active substance cymoxanil at https://www.efsa.europa.eu/en/efsajournal/pub/rn-167 and ERMA New Zealand (2010) Evaluation and Review Report: Application ERMA200447 at https://www.epa.govt.nz/assets/FileAPI/hsno-ar/ERMA200447/ERMA200447-ERMA200447-EnR-FINAL-12-August-2010.pdf and Health Canada (2021) Proposed Re-evaluation Decision PRVD2021-04 at https://publications.gc.ca/collections/collection_2021/sc-hc/h113-27/H113-27-2021-4-eng.pdf and FAO (2023) FAO Specifications and Evaluation for Cymoxanil (1-(2-cyano-2-methoxyiminoacetyl)-3-ethylurea at https://www.fao.org/3/cc6141en/cc6141en.pdf</t>
  </si>
  <si>
    <t>65113-55-5</t>
  </si>
  <si>
    <t>C.I. Acid Yellow 36-C.I. Basic Violet 3 salt</t>
  </si>
  <si>
    <t>(4-(p,p'-Bis(dimethylamino)benzhydrylidene)cyclohexa-2,5-dien-1-ylidene)dimethylammonium m-((p-anilinophenyl)azo)benzenesulphonate; p,p',p''-tris(dimethylamino)tritylium m-[(p-anilinophenyl)azo]benzenesulphonate; Methanaminium, N-[4-[bis[4-(dimethylamino)phenyl]methylene]-2,5-cyclohexadien-1-ylidene]-N-methyl-, salt with 3-[[4-(phenylamino)phenyl]azo]benzenesulfonic acid (1:1); Methylium, tris(4-(dimethylamino)phenyl)-, salt with 3-((4-(phenylamino)phenyl)azo)benzenesulfonic acid (1:1); 3-[(4-anilinophenyl)diazenyl]benzenesulfonate;[4-[bis[4-(dimethylamino)phenyl]methylidene]cyclohexa-2,5-dien-1-ylidene]-dimethylazanium</t>
  </si>
  <si>
    <t>C43H44N6O3S</t>
  </si>
  <si>
    <t>[O-]S(=O)(=O)C1=CC=CC(=C1)N=NC1=CC=C(NC2=CC=CC=C2)C=C1.CN(C)C1=CC=C(C=C1)C(C1=CC=C(C=C1)N(C)C)=C1C=CC(C=C1)=[N+](C)C</t>
  </si>
  <si>
    <t>tris-dimethylaminoarylmethane: 1N,2N,3f(ix) (Class IV),  Azo-sulfonate: 1N,2N,3N,4N,6N,7N,9N,10N,23N,29Y,33N,34N,35N,47a(ii)Y, reductive cleavage product with sulfonate: 35aY,38N,39N,40N,41N,42N,43N,44N,45Y,46N,47cY (Class II), 4-phenylaminoaniline reduction product: 35bY,36bY,41N,42N,43N,44N,45Y,46N,47N (Class IV)</t>
  </si>
  <si>
    <t>0, 6.25, 12.5, 25 or 50 mg/kg bw/day for 90 days. Additionally, groups of five rats per sex in the controls and high dose groups were further observed for a period of 28 days following the 90 days treatment, for assessment of reversibility, persistence or delayed occurrence of toxicity.</t>
  </si>
  <si>
    <t xml:space="preserve">There was no incidence of any treatment related mortality amongst the rats treated with test article at and up to the dose level of 12.5 mg/kg in both the sexes and at 25 mg/kg in females. However, in males, at the dose of 25 mg/kg, 2/10 rats were found dead on days 36 and 89, at the dose of 50 mg/kg, 8/15 rats were found dead on days 14, 18, 25, 34, 42 and 64. In females at the dose of 50 mg/kg, 2/15 rats were found dead on days 31 and 36. No mortality was observed in the vehicle control group. During the subsequent recovery period of 28 days, there was no incidence of any mortality in vehicle control and 50 mg/kg dose group. The daily cage side clinical examination and weekly detailed examination of female rats at and up to the dose level of 25 mg/kg and the vehicle control group did not reveal any remarkable treatment related clinical signs. However, at the dose level of 50 mg/kg, daily general clinical examination revealed some treatment related clinical signs in few animals, which includes blackish discoloration of the feces and gasping in both the sexes, and salivation and bluish discoloration of perianal region in some of the male rats. In male rats, there were also single incidences each of diarrhea and gasping at the dose level of 25 mg/kg and hypoactivity at the dose level of 12.5 mg/kg. Blackish discoloration of feces was observed in few animals in all the test article treated male rats. These incidences of blackish discoloration of feces and subsequent perianal region in the treated rats can be attributed to the dark black color of the test article. Localized alopecia observed in one male rat each at the dose levels of 6.25 and 12.5 mg/kg and one female rat at the dose level of 25 mg/kg, was considered to be incidental findings. Ophthalmological examination did not reveal any treatment related ocular abnormalities. Also, the observations on sensory reactivity, grip strength and motor activity conducted in the thirteenth week of treatment did not reveal any neurotoxic potential of the test article. Body weight gain of surviving rats was not affected in male and female rats treated at and up to the dose of 50 mg/kg and were found to be comparable to that by the vehicle control group throughout the treatment period and also during the recovery period. The test article did not have any adverse effect on the average daily food consumption by the surviving male and female rats treated at any of the dose levels. The hematological parameters of hemoglobin, packed cell volume, total RBC count, total and differential WBC counts, absolute RBC indices, platelet count, activated partial thromboplastin time and prothrombin time of male and female rats treated with the test article were found to be comparable to those of the vehicle control animals at termination of the treatment and also at the end of the recovery period. The test article did not alter the plasma levels of total protein, albumin, globulin, alanine aminotransferase, aspartate aminotransferase, alkaline phosphatase, glucose, creatinine, calcium, total cholesterol, phosphorous, total bilirubin, blood urea nitrogen, urea, sodium, potassium and triglycerides in both the sexes. The data on urinalysis indicated no adverse effect due to the treatment. The values of absolute and relative weights of kidneys, liver, adrenals, testes, epididymides, uterus, thymus, spleen, brain, ovaries and heart of male or female rats treated with test article, were found to be comparable with those of the vehicle control group at the end of treatment period and also at the end of the recovery period. No treatment related gross pathological changes were noted. However, in most of the found dead animals, there was presence of black colored ingesta in stomach and intestines; this was not considered to be treatment related and was attributed to the discoloration due to the color of the test article. Histopathological examination was performed on all enlisted tissues of the vehicle control, 25 mg/kg and 50 mg/kg dose group animals, where the changes in 25 mg/kg and 50 mg/kg dose group were incidental or comparable to the vehicle control group and not the effect of test article. The histopathological changes observed in found dead animals were not related to treatment. Based on the findings of this study, the NOAEL was found to be 12.5 mg/kg bw/day in males and 25 mg/kg bw/day in females based on mortality at the higher dose levels.  </t>
  </si>
  <si>
    <t>Unknown, 2016. Available from ECHA at https://echa.europa.eu/sl/registration-dossier/-/registered-dossier/20350/7/6/2</t>
  </si>
  <si>
    <t>6190-65-4</t>
  </si>
  <si>
    <t>Deethylatrazine</t>
  </si>
  <si>
    <t>Atrazine-desethyl; Desethyl atrazine; 4-Deethylatrazine; 6-Chloro-2-N-propan-2-yl-1,3,5-triazine-2,4-diamine</t>
  </si>
  <si>
    <t>C6H10ClN5</t>
  </si>
  <si>
    <t>CC(C)NC1=NC(Cl)=NC(N)=N1</t>
  </si>
  <si>
    <t>0, 10, 50, or 500 ppm in the diet, equal to average doses of 0, 0.68, 3.20, or 35.1 mg/kg bw/day or 0, 0.72, 3.30, or 38.1 mg/kg bw/day for male and female rats, respectively (EPA)</t>
  </si>
  <si>
    <t>Bodyweight gain and food efficiency</t>
  </si>
  <si>
    <t xml:space="preserve">No mortalities or clinical symptoms were observed and ophthalmological examination did not reveal treatment-related findings. Body-weight gains of males and females were reduced by 21% and 19% at 500 ppm. Food consumption was reduced by 10% and 7% in males and females of the same group, respectively. Hematology data revealed a slightly lower mean cell volume (MCV) and erythrocyte volume fraction and increased mean cell hemoglobin concentration (MCHC) values in females at 500 ppm. Alkaline phosphatase activity was increased in females at 500 ppm. A 12% increase in relative liver weight in females at the highest dose was without any histopathological correlates. The NOAEL was 50 ppm, equal to 3.2 and 3.35 mg/kg bw per day in males and females, respectively, on the basis of reduced body weight and food efficiency at 500 ppm. APVMA: Only minor adverse effects were seen, restricted to the highest dose. The NOEL for desethylatrazine in this study was 50 ppm, calculated as 3.2 mg/kg bw/day in males and 3.35 mg/kg bw/day in females, based on reduced bodyweight and food intake (both sexes), minimal changes in hematology and AP activity (females), and a small increase in relative liver weight (females) at the next dose of 500 ppm, equal to 35.2 (males) and 38.7 (females) mg/kg bw/day. EPA: The only treatment related effects reported included a decrease in the body weight of high dose female rats and a decrease in the food efficiency of high-dose male and female rats. The LOAEL is 35.1 mg/kg bw/day, based on decreased body weight and food efficiency. The NOAEL is 3.2 mg/kg bw/day. </t>
  </si>
  <si>
    <t>Gerspach,  1991</t>
  </si>
  <si>
    <t xml:space="preserve">Gerspach, R. (1991) G 30033 - 3-month oral toxicity study in rats (administration in food). Unpublished report No. 901264 dated 22 October 1991 from Ciba Geigy Ltd, Stein, Switzerland, Submitted to WHO by Syngenta Crop Protection AG. Available from JMPR (2007) Toxicological Monograph for Atrazine at https://apps.who.int/pesticide-residues-jmpr-database/Document/116 Also available from APVMA (1997) Review of Atrazine- Toxicology Assessment at https://www.apvma.gov.au/sites/default/files/publication/14346-atrazine-tox.pdf and EPA (2002). Atrazine: Toxicology Chapter of the Reregistration Eligibility Decision. Second Revision. Chemical number 080803.DP Barcode D272007 at https://www.regulations.gov/document/EPA-HQ-OPP-2011-0399-0016 </t>
  </si>
  <si>
    <t>141112-29-0</t>
  </si>
  <si>
    <t>Isoxaflutole</t>
  </si>
  <si>
    <t>Merlin; (5-Cyclopropylisoxazol-4-yl)(2-(methylsulfonyl)-4-(trifluoromethyl)phenyl)methanone; (5-cyclopropyl-1,2-oxazol-4-yl)-[2-methylsulfonyl-4-(trifluoromethyl)phenyl]methanone</t>
  </si>
  <si>
    <t>C15H12F3NO4S</t>
  </si>
  <si>
    <t>CS(=O)(=O)C1=C(C=CC(=C1)C(F)(F)F)C(=O)C1=C(ON=C1)C1CC1</t>
  </si>
  <si>
    <t>Sprague-Dawley [CD (SD) BR VAF Plus]</t>
  </si>
  <si>
    <t>0, 0.5, 2, 20, or 500 mg/kg bw/day</t>
  </si>
  <si>
    <t>There was no treatment-related effect on mortality. Mortality was statistically significantly reduced at 500 mg/kg bw per day in both males and females in the oncogenicity phase of the study. Significant treatment-related clinical findings were observed in both sexes at 500 mg/kg bw per day and included opaque eyes, thin body build, abnormal gait and limited use of hindlimbs. From the 1st week of the study, mean body weight gains in the 500 mg/kg bw per day group rats were lower than those of controls; from weeks 0 through 104, body weight gains were decreased by 36% and 49% (P &lt; 0.01) in males and females, respectively. These decreased body weight gains were considered to be treatment related. During the 6-week recovery phase (following 52 weeks of treatment), the 500 mg/kg bw per day group male and female rats had 104% and 59% weight gain increases, respectively, over the controls (P &lt; 0.01 in males only), indicating partial recovery. Body weight gains of animals in the 0.5, 2 and 20 mg/kg bw per day groups were unaffected by treatment. Feed consumption in the 500 mg/kg bw per day group females (104-week terminal phase) was decreased (4–17%) at four consecutive 6-month intervals; overall feed consumption was 12% lower than in controls. No adverse effects on feed consumption were seen in males. Feed consumption for treated animals was similar to that of control rats during the 6-week recovery period. Feed conversion efficiency in the 104-week terminal phase rats, calculated through week 14, was lower in the 500 mg/kg bw per day group males (12%) and females (19%) compared with controls. Ophthalmoscopic examinations revealed treatment-related corneal lesions, ranging from small focal superficial opacities to large corneal opacities with associated vascularization and iritis in males at 20 mg/kg bw per day and in both sexes at 500 mg/kg bw per day, with the rate of incidence greater in females and severity of the lesions greater in males. During 102 weeks of treatment, a few changes in platelet count as well as erythrocyte count and mean haemoglobin values were seen in the 500 mg/kg bw per day group rats. These differences, although occasionally statistically significant, were generally minor and not dose related and therefore were judged not to be of toxicological concern. These changes were no longer apparent after a 7-week recovery period (following 52 weeks of treatment). There were treatment-related clinical chemistry and urine analysis findings in both sexes at 20 and 500 mg/kg bw per day; however, after a 7-week recovery period, there were no findings that were considered to be biologically or toxicologically significant in either sex. Significant (P &lt; 0.05, 0.01 or 0.001) decreases in AP (decreased 3–49%), ALAT (decreased 14–53%) and ASAT (decreased 14–53%) activities and changes in levels of urea (increased 16–31%), glucose (decreased 0–18%), potassium (increased  6–17%), chloride (decreased 2–5%) and total plasma protein (increased 7–18%) were seen in one or both sexes primarily in the 500 mg/kg bw per day dose group in the 104-week study. Cholesterol levels were increased throughout the dosing period in the 500 mg/kg bw per day dose group animals (32–87% increases over controls; P &lt; 0.05). In the 20 mg/kg bw per day males, cholesterol was elevated (29–54%; P &lt; 0.05). Levels were also increased at the 6-, 50-, 78- and 102-week intervals in the 20 mg/kg bw per day dose group females (21–48%;  P &lt; 0.05 or 0.01). The overall evidence is inconclusive with respect to the biological importance of the elevated cholesterol levels. Urine analysis at 50 weeks indicated changes in pH (decreased 4–22%), urinary output (decreased 40% only in week 77 in females; male urinary output slightly increased [about 20%] in both week 50 and week 77), specific gravity (increased 13%), total reducing substances, ketones and colour. These findings were detected primarily in the 500 mg/kg bw per day group. In females at 20 mg/kg bw per day, specific gravity was increased at 77 weeks of treatment. After 101 weeks of treatment, significant differences were seen only in urinary pH (decreased 6%) in males and specific gravity (increased 2%) in females. Urine was positive for total reducing substances after 50 weeks for rats receiving 500 mg/kg bw per day, but not at 101 weeks. Furthermore, after the 6-week recovery period, the urinary parameters in the control and treated rats were similar.  Among animals sacrificed at 52 weeks, in males at 20 mg/kg bw per day and in both males and females at 500 mg/kg bw per day, absolute and relative liver weights were increased relative to controls. Absolute and relative thyroid weights were increased in males and relative thyroid weight was increased in females at 500 mg/kg bw per day. After the 8-week recovery period (following 52 weeks of treatment), absolute and relative thyroid weights remained increased in the high-dose females. Relative kidney weight in males at 500 mg/kg bw per day was 19% higher than in the controls. In animals sacrificed at 104 weeks, in males at 20 mg/kg bw per day and in both males and females at 500 mg/kg bw per day, absolute and relative liver weights were increased relative to controls. In males at 500 mg/kg bw per day, absolute and relative kidney weights were increased compared with control animals. In females at 500 mg/kg bw per day, the absolute and relative weights of the uterus and cervix weighed together were increased relative to controls. Treatment-related gross pathological findings at 20 and 500 mg/kg bw per day included swollen livers (males at 20 and 500 mg/kg bw per day), “areas of change” on lungs (males at 500 mg/kg bw per day), masses (males and females at 500 mg/kg bw per day) in the liver, opaque eyes (males at 20 and 500 mg/kg bw per day) and dark enlarged thyroids with masses (males at 20 and 500 mg/kg bw per day). At 20 mg/kg bw per day, the incidence of enlargement of the thyroid was increased in males only. At terminal sacrifice, treatment-related non-neoplastic findings in the liver included periacinar hepatocytic hypertrophy (both males and females at 20 and 500 mg/kg bw per day), focal cystic degeneration (males at 20 and 500 mg/kg bw per day), midzonal foamy hepatocytes (males at 20 mg/kg bw per day and both males and females at 500 mg/kg bw per day), portal tract senile changes in bile duct (both males and females at both 20 and 500 mg/kg bw per day), basophilic and clear cell foci (females at 500 mg/kg bw per day) and pigment-laden hepatocytes (females at 500 mg/kg bw per day). Treatment-related lesions of the eye were observed in males and included increased incidences of keratitis (2, 20 and 500 mg/kg bw per day), vascularization of the stroma (500 mg/kg bw per day), epithelial thickening (20 and 500 mg/kg bw per day) and superficial exfoliated epithelial cells (500 mg/kg bw per day). Other treatment-related non-neoplastic findings included increased incidences of thyroid cystic follicular hyperplasia, axonal and myelin sciatic nerve degeneration, and focal degeneration and inflammation of the thigh muscle in males at 20 and 500 mg/kg bw per day and in females at 500 mg/kg bw per day. There were no treatment-related neoplastic lesions detected in the animals at the interim kill or on completion of the recovery period. Treatment-related neoplastic lesions were detected in the livers and thyroid glands. In the 500 mg/kg bw per day group rats (both sexes), there were significant increases in the incidences of hepatocellular adenomas, hepatocellular carcinomas, and combined adenomas plus carcinomas (41% and 62% for males and females, respectively). In both sexes at 500 mg/kg bw per day, the incidence of carcinomas (23% and 32% for males and females, respectively) contributed to the overall increase in liver tumour incidence; animals with carcinomas accounted for over half of the total number of animals bearing adenomas and/or carcinomas. Thyroid follicular cell adenomas showed a significantly increased incidence (P &lt; 0.01) in males at 500 mg/kg bw per day, but not females, although there were positive trends for both sexes (P &lt; 0.05). There were no treatment-related neoplastic lesions detected in the 0.5, 2 or 20 mg/kg bw per day dose group rats. In males, the earliest adenoma was observed at the 52-week interim sacrifice (approximately 365 days). Otherwise, there was no indication of a treatment-related decrease in the latency period in males. In females at 500 mg/kg bw per day, the first liver adenoma and carcinoma appeared considerably earlier (427 and 426 days, respectively) than did these tumours in controls (728 days at the terminal kill). The first thyroid tumour appeared in the 20 and 500 mg/kg bw per day females somewhat sooner than in controls, 576 and 623 days, respectively, versus 714 days for controls. In conclusion, the NOAEL was 2 mg/kg bw per day, based on liver, thyroid, ocular and nervous system toxicity in males and liver toxicity in females seen at 20 mg/kg bw per day. An increased incidence of adenomas and carcinomas of the liver was found in male and female rats at 500 mg/kg bw per day. In male rats, an increase of thyroid follicular cell adenomas was also observed at 500 mg/kg bw per day. EPA 1997: The LOEL was 20 mg/kg bw/day for males and 500 mg/kg bw/day for females; the NOEL was 2 mg/kg bw/day for males and 20 mg/kg bw/day for females. EPA 2011: The NOAEL is 2 mg/kg bw/day and the LOAEL is 20 mg/kg bw/day based on liver, thyroid, ocular, and nervous system toxicity in males and liver toxicity in females. EFSA: For the long term toxicity in rats, the systemic NOAEL was 2 mg/kg bw per day based on liver toxicity in both sexes, and thyroid, ocular and nervous system toxicity in males. The carcinogenic NOAEL was 2 mg/kg bw per day based on thyroid follicular cell adenomas in males. The relevance of the proposed mode of action for the thyroid tumours could not be excluded for humans.</t>
  </si>
  <si>
    <t>Chase, 1995a</t>
  </si>
  <si>
    <t xml:space="preserve">Chase KR (1995a). RPA 201772: combined oncogenicity and toxicity study by dietary administration to CD rats for 104 weeks. Unpublished report no. M-213068-01-1 from Pharmaco LSR Ltd, Eye, Suffolk, England, United Kingdom. Submitted to WHO by Bayer CropScience AG, Monheim, Germany. Available from JMPR (2013) Pesticide residues in food - 2013 (JMPR Evaluations 2013 Part II Toxicological) at https://www.inchem.org/documents/jmpr/jmpmono/v2013pr01.pdf Also available from EPA (1997) Carcinogenicity Peer Review of Isoxaflutole at http://www.centerforfoodsafety.org/files/epa-cprc-isoxaflutole-1997_35679.pdf and EPA (2011). Isoxaflutole. Section 3 Registration for Use on Soybeans. Human-Health Risk Assessment. EPA-HQ-OPP-2019-0398 at https://www.regulations.gov/document/EPA-HQ-OPP-2019-0398-0009 and EFSA (2016) Peer review of the pesticide risk assessment of the active substance isoxaflutole at https://efsa.onlinelibrary.wiley.com/doi/epdf/10.2903/j.efsa.2016.4416 </t>
  </si>
  <si>
    <t>83121-18-0</t>
  </si>
  <si>
    <t>Teflubenzuron</t>
  </si>
  <si>
    <t>Nomolt; N-[(3,5-dichloro-2,4-difluorophenyl)carbamoyl]-2,6-difluorobenzamide; 1-(3,5-Dichloro-2,4-difluorophenyl)-3-(2,6-difluorobenzoyl)urea</t>
  </si>
  <si>
    <t>C14H6Cl2F4N2O2</t>
  </si>
  <si>
    <t>FC1=CC=CC(F)=C1C(=O)NC(=O)NC1=C(F)C(Cl)=C(F)C(Cl)=C1</t>
  </si>
  <si>
    <t>NMRI</t>
  </si>
  <si>
    <t>0, 15, 75, or 375 ppm, equal to 0, 2.1, 10.5, or 53.6 mg/kg bw/day for males and 0, 3.1, 15.4, or 71.7 mg/kg bw.day for females, for 78 weeks (18 months). Ten animals of each sex in each group were killed at 12 months (interim kill), and the remainder were killed at 18 months (terminal kill).</t>
  </si>
  <si>
    <t xml:space="preserve">There were no treatment-related signs of toxicity or changes in ophthalmoscopic or hematological parameters. Mortality in high-dose males (10%) was lower than that in the control (33%) and the low-dose (27%) males. The mortality was considered to be within biological variation and not treatment related. Body weight gain was reduced (9% for interim sacrifice group and 5% for terminal kill group) in males at the high dose. Compared with controls, in male mice treated at the high dose, activities of aspartate transaminase, alanine transaminase and ornithine transcarbamylase were elevated at both weeks 52 and 78, whereas lactate dehydrogenase and alkaline phosphatase activities were elevated only at week 52. In females treated at this dose, only the alanine transaminase activity was elevated significantly. Slight, but non-significant, increases in the activities of alanine transaminase and ornithine transcarbamylase were noted in males treated at the middle dose at week 78 and in females treated at the high dose in both weeks 52 and 78, respectively. At interim and terminal kill necropsy, the absolute and relative liver weights were higher in both sexes of the high-dose group. At interim kill, relative liver weight was slightly increased for males at the middle dose. Macroscopic examinations revealed an increased incidence of hepatic nodules (30% versus 16.7% in controls) in males at the high dose. Histopathological investigations in terminal kill animals indicated an increased incidence of hepatocellular adenomas in males at the middle and high doses. The incidence of hepatocellular adenoma was 12% in controls, 10% at the low dose, 22% at the middle dose and 32% at the high dose. The incidence of hepatocellular adenoma recorded among controls in this study (12%) was similar to the mean incidence of 10.9% (range 4.5–16.4%) recorded in male NMRI mice used in four long-term studies (concurrent historical controls) in the same laboratory. Therefore, the incidence of hepatocellular adenoma in both the mid- and high-dose groups was higher than the highest range observed in the historical controls. No hepatocellular carcinoma was identified in females. Among the males, the incidence of hepatocellular carcinoma was not affected by the treatment, being 3/50, 5/50, 4/50 and 5/50 in the control, low-dose, mid-dose and high-dose groups, respectively.  Several treatment-related, dose-dependent non-neoplastic hepatic changes were reported in animals of both sexes at both the interim and terminal kills. They included hepatocellular hypertrophy in combination with singlecell necrosis, diffuse Kupffer cell proliferation, phagocytic cell foci, lipofuscin accumulation and patchy glycogen storage. These changes were more pronounced in males than in females; significant changes were detected in females only in the high-dose group. The proportions of male mice with dose-dependent nonneoplastic hepatic lesions in the control, low-, mid- and high-dose groups, respectively, were as follows: hepatocellular hypertrophy – 12/60, 29/60, 46/60 and 56/60; single-cell necrosis – 13/60, 26/60, 42/60 and 56/60; phagocytic cell foci – 17/60, 21/60, 43/60 and 54/60; and lipofuscin accumulation – 8/60, 11/60, 20/60 and 27/60. In addition, in the mid- and high-dose males, an increased incidence of nodular hepatic hyperplasia was observed at terminal kill. A slight bile duct proliferation was observed in males at the middle (3/50) and high (10/50) doses, with a concomitant decrease in normal centrilobular fat storage. In the high-dose females, patchy fatty change was noted in the liver. In the low-dose males, although the incidence of non-neoplastic hepatic lesions was significantly increased, the severity of these lesions was comparable with that observed in the controls. For example, the severity grades in low-dose and control males were, respectively, 2.3 and 2.1 for hepatocellular hypertrophy and 1.9 and 1.9 for single-cell necrosis. The sponsor considered non-neoplastic hepatic changes observed in the low-dose group to be common background findings in mice of this age and strain and proposed the lowest dose (15 mg/kg feed, equal to 2.1 mg/kg bw per day) as the NOAEL. Histopathological sections of liver from male mice in the study were subjected to re-evaluation by an independent pathologist. In total, seven slides (one routine and six additional slides) from each liver were examined for nodular liver lesions: hepatocellular hyperplastic nodules, adenomas and carcinomas, based on predefined and more detailed diagnostic criteria. The pathologist identified hepatocellular hyperplastic nodules in 2/60, 0/60, 6/60 and 12/60 animals, hepatocellular adenomas in 8/60, 5/60, 13/60 and 13/60 animals, and hepatocellular carcinoma in 2/60, 6/60, 3/60 and 3/60 animals in the control, low-, mid- and high-dose groups, respectively. Based on these data, a dose-related increase in the incidence of hepatocellular hyperplastic nodules and a slight but statistically non-significant increase in the hepatocellular adenomas were proposed. The pathologist’s conclusion was that whereas teflubenzuron increased the incidence of non-neoplastic hepatocellular nodules at the high dose (375 mg/kg feed), it did not manifest either the tumorigenic effect (enhancement of hepatocellular adenomas) or carcinogenic effect (enhancement of hepatocellular carcinomas). Considering all available information, the Committee concluded that teflubenzuron induced hyperplastic proliferation in liver of mice by an unknown mechanism and considered the non-neoplastic lesions observed in the low-dose group as adverse. The lowest dietary concentration of 15 mg/kg feed (equal to 2.1 mg/kg bw per day) was identified as the LOAEL. JMPR: Mice fed diets containing 0, 15, 75 or 375 ppm teflubenzuron for 18 months in a carcinogenicity study showed non-neoplastic hepatotoxicity at all doses. Changes observed in the livers of mice at the lowest dose were increased in incidence over that in controls but were not increased in severity. The lowest dose of 15 ppm, equal to 2.1 mg/kg bw per day, represented a lowest-observed-adverse-effect level (LOAEL). Histopathological investigations indicated an increased incidence of hepatocellular adenomas in males at 75 and 375 ppm in comparison with concurrent and historical control data. This tumorigenic potential in mice was considered not relevant to humans. EFSA: The LOAEL of 2.1 mg/kg bw/day from the 18-month mouse study was due to an increased incidence of slight hepatocellular hypertrophy, single cell necrosis, and phagocytic cell foci observed at this low dose level; it was noted however that no clear dose response was evident. ECHA: There were no treatment related clinical signs. The overall mortality rate was significantly reduced for the high dose group (375 ppm) males and significantly increased for the mid dose (75 ppm) females without any apparent dose relationship. Nevertheless, the duration of the study covered the majority of the lifespan of the animals. Body weight gains were similar for all groups of treated males and females, with the exception of high dose group (375 ppm) males. The mean body weight gains were slightly reduced in high dose males when compared to the controls. Mean terminal body weight for interim sacrifice males at the high dose was approximately 9% lower than that of interim sacrifice control males. Mean terminal body weight for carcinogenicity high dose males was approximately 5% lower than that of carcinogenicity control males. These findings were considered to be related to treatment. Feed intake was similar for all groups of males and as well as for all groups of females. The assessment of hematological data indicated no treatment-related changes at 52 and 78 weeks of treatment. The assessment of biochemical data indicated the following treatment-related changes at 52 and 78 weeks of treatment: moderately increased aspartate-aminotransferase (ASAT) activity for high dose male mice at 52 and 78 weeks of treatment. A trend for increased ASAT activity was noted for mid dose male mice at 78 weeks and for the high dose female  at 52 and 78 weeks of treatment; markedly increased alanine-aminotransferase (ALAT) activity for male mice and slightly increased ALAT activity for female mice at the high dose at 52 and 78 weeks of treatment. A trend for increased ALAT activity was noted for mid dose male mice at 52 and 78 weeks of treatment; slightly increased lactate dehydrogenase (LDH) activity for high dose male mice at 52 weeks of treatment and for both sexes of high dose groups at 78 weeks of treatment; slightly increased alkaline phosphatase (ALP) activity for high dose male mice at 52 weeks of treatment. A trend for increased ALP activity was noted for high dose male mice at 78 weeks of treatment; and markedly increased ornithine carbamyl transferase (OCT) activity for high dose male mice at 52 and 78 weeks of treatment. A trend for increased OCT activity was noted for the high dose female mice at 52 and 78 weeks of treatment. Moderate to marked liver enlargement was noted for both sexes at the high dose after 52 as well as 78 weeks of treatment. Moderately increased liver to body weight ratios were also noted for 75 ppm males after 78 weeks of treatment. An increase in the incidence of nodules and foci was observed in livers of high dose males after 78 weeks of treatment, too. At termination, an increase in the incidence of nodular hepatic hyperplasia was observed in high and mid-dose males. In treated males, various combinations of the following hepatic changes were observed in a dose related manner: in mid- and high dose groups: centrilobular or diffuse hepatocellular hypertrophy, centrilobular to disseminated single cell necrosis, diffuse Kupffer cell proliferation, disseminated phagocytic cell foci, patchy centrilobular to bridging glycogen storage and multifocal aggregates of lipofuscin-storing macrophages. In males of the low dose group, only the incidence of hepatocellular hypertrophy, single cell necrosis and phagocytic cell foci was increased when compared to the control group. Since there was no difference in the severity of single cell necrosis between control and low dose group and since single cell necrosis can be a concomitant with hepatocellular hypertrophy, the changes were considered not adverse. Hepatocellular hypertrophy was not accompanied by functional changes such as elevated liver enzyme levels in low dose animals. Therefore, the changes in low dose animals were considered not adverse. In females, an increased incidence of all of the above-mentioned changes was encountered in the high dose, whereas in the mid dose only an increased incidence of single cell necrosis and phagocytic cell foci was encountered. In the low dose, only an increased incidence of single cell necrosis was noted when compared with the control group. Slight to moderate bile duct proliferation was noted in 3 males of the mid dose group and in 10 males of the high dose group. At the interim sacrifice, an increase of the same hepatic findings was seen in males of the mid- and high dose groups. In the males of the low dose group, an increased incidence of hepatocellular hypertrophy and single cell necrosis was observed. A re-evaluation of liver lesions in males and an expert statement on liver lesions in males and females were conducted. In order to reevaluate the liver lesions, additional sections of the liver from 240 male mice were examined. At terminal sacrifice, non-neoplastic lesions included an increased incidence of nodular hepatic hyperplasia in mid and high dose male mice. An increased incidence of hepatocellular hypertrophy, single cell necrosis, phagocytic cell foci, and lipofuscin-storing macrophages was noted in the treated mice, and an increased incidence of diffuse Kupffer cell proliferation was noted in the mid and high dose groups of mice. A dose-dependent increase in patchy glycogen storage was diagnosed in treated mice but not in controls. There was also a decrease of centrilobular fat storage in mid and high dose mice. Regarding neoplastic lesions, in the males from the terminal sacrifice groups, an increased incidence of hepatocellular adenomas was noted in the mid- (75 ppm) and high-dose (375 ppm) groups. When compared to the controls, the total number of animals with primary tumors and with more than one primary neoplasm was increased in the high dose males. Similarly, the absolute number of primary neoplasms was increased when compared to the control values in the high dose male group. The latter consisted mainly of benign neoplasms. A number of neoplastic lesions was found in various organs and tissues of all groups at incidences within the normal range for the strain and the laboratory and were considered as not treatment related. Re-evaluation of liver lesions in males and an expert statement on liver lesions in males and females were conducted. In order to reevaluate the liver lesions, additional sections of the liver from 240 male mice were examined. At terminal sacrifice, an increased incidence of hepatocellular adenomas was observed in male mice given 75 and 375 ppm. The independent expert statement re-evaluated the slides and commented on biological relevance and statistical significance of the observed liver lesions, writing “ that chronic administration of the test substance did not affect the incidence of either hepatocellular adenomas or hepatocellular carcinomas either alone or in combination. The only effect of treatment has been manifested in the increase in the incidence of the non-neoplastic hepatocellular nodules observed in animals exposed to 375 ppm. On the basis of the thorough evaluation of all available slides pertaining to the above study, my conclusion is that the above-mentioned product did not manifest either tumorigenic effect (enhancement of hepatocellular adenomas) or carcinogenic effect (enhancement of hepatocellular carcinomas)." The NOAEL was considered to be 15 ppm, equal to 2.1 mg/kg bw/day in males and 3.1 mg/kg bw/day in females. EPA: In all three dose groups, no treatment-related effects were observed on the following parameters: mortality, clinical signs, body weight, body weight gain, food consumption, ophthalmoscopic examination, and hematology parameters. At 75 ppm, the incidences of centrilobular cell necrosis and Kupffer cell proliferation were significantly increased (80% and 50% vs. 0% in the controls) at 52 weeks. At the terminal sacrifice, the incidences of diffuse hypertrophy (44% vs. 0% in the control), centrilobular single cell necrosis (52% vs. 16% in the control), patchy glycogen storage (34% vs. 2% in the control), Kupffer cell proliferation (50% vs. 4% in the control) and phagocytic foci (70% vs. 26% in the control) were significantly increased in the males. A trend for increasing incidence of phagocytic foci was also observed in females (50 vs. 40% in the control). At 375 ppm, statistically significant increases were observed in the activities of aspartate aminotransferase (↑130-168%), alanine aminotransferase (329-583%), and ornithine carbamyl transferase (↑398-549%) in males at 52 and 78 weeks. Alkaline phosphatase activity was increased 100% and lactate dehydrogenase was increased 125% in males at 52 weeks. In females, alanine aminotransferase activity was significantly increased 124-196% at 52 and 78 weeks and lactate dehydrogenase activity was significantly increased 66% at 78 weeks. At the interim sacrifice at 52 weeks, absolute and relative (to body and brain weights) liver weights were increased 30-40% in both sexes, compared to controls. By the terminal sacrifice at 78 weeks, absolute and relative (to body and brain weights) liver weights in males were increased 65-70% and 27-28% in females. At 52 weeks, several liver lesions were found including diffuse hypertrophy (60% vs. 10% in the control), single-cell necrosis (80% vs. 0% in the control), patchy glycogen storage (70% vs. 0% in the control), Kupffer cell necrosis (80% vs. 0% in the control), and phagocytic foci. There was a trend for increasing incidence of phagocytic foci (80% vs. 40% in the control). In females sacrificed at 52 weeks, a significantly increased incidence of patchy fatty changed was observed (90% vs. 0% in the control). A trend for increasing incidence of phagocytic foci was also observed for females in the mid- and/or high-dose groups (80% vs. 40% in the control). At the terminal sacrifice, the incidences of diffuse hypertrophy (84% vs. 0% in the control), centrilobular single-cell necrosis (80% vs. 16% in the control), patchy glycogen storage (76% vs. 2% in the control), Kupffer cell proliferation (70% vs. 4% in the control) and phagocytic foci (92% vs. 26% in the control) were significantly increased in the males. Furthermore, in males, the incidences of nodular hyperplasia (20% vs. 6% in the control), disseminated single-cell necrosis (40% vs. 8% in the control), lipofuscin accumulation (50% vs. 16% in the control) and bile duct proliferation (20% vs. 0% in the control) were also significantly increased. In females, there was a significant increase in the incidences and severity of diffuse hypertrophy (30% vs. 2% in the control), disseminated single-cell necrosis (48% vs. 4% in the control), patchy glycogen storage (10% vs. 0% in the control), Kupffer cell proliferation (24% vs. 4% in the control), phagocytic foci (64% vs. 32% in the control), lipofuscin accumulation (20% vs. 0% in the control), and patchy fatty change (42% vs. 2% in the control). At the doses tested, there was a treatment-related increase in tumor incidence of hepatocellular adenomas in males of the high-dose group when compared to controls. The incidence of hepatocellular adenomas was 6/50, 5/50, 11/50, and 16/50 at 0, 15, 75, and 375 ppm, respectively. There was no treatment-related effect on the time to appearance of liver tumors. Dosing was considered adequate based on microscopic liver lesions in both sexes. Lastly, the concurrent control was consistent with the historical control. The LOAEL in male mice is 75 ppm (10.5 mg/kg bw/day), based on increased microscopic lesions in the liver (diffuse hypertrophy, centrilobular single-cell necrosis, patchy glycogen storage, Kupffer cell proliferation, phagocytic foci, and centrilobular fatty change) associated with increased relative liver weight. The NOAEL is 15 ppm (2.1 mg/kg bw/day). The LOAEL in female mice is 375 ppm (71.7 mg/kg bw/day), based on increased microscopic lesions in the liver (diffuse hypertrophy, disseminated single-cell necrosis, patchy glycogen storage, Kupffer cell proliferation, phagocytic foci, lipofuscin accumulation, and patchy fatty change) with associated increased absolute and relative liver weights and increased alanine aminotransferase and lactate dehydrogenase activities. The NOAEL is 75 ppm (15.4 mg/kg bw/day). FDA: The NOAEL is considered to be 15 ppm, equal to 2.1 mg/kg bw/day. The LOAEL is 75 ppm based on significant, adverse liver lesions. At the low dose, although the incidence of non-neoplastic hepatic lesions was significantly increased, the severity of these lesions was comparable with that observed in the controls. </t>
  </si>
  <si>
    <t>Suter et al., 1987; Vesselinovitch, 1988</t>
  </si>
  <si>
    <t>907204-31-3</t>
  </si>
  <si>
    <t>Fluxapyroxad</t>
  </si>
  <si>
    <t>3-(Difluoromethyl)-1-methyl-N-[2-(3,4,5-trifluorophenyl)phenyl]pyrazole-4-carboxamide</t>
  </si>
  <si>
    <t>C18H12F5N3O</t>
  </si>
  <si>
    <t>CN1C=C(C(=N1)C(F)F)C(=O)NC2=CC=CC=C2C3=CC(=C(C(=C3)F)F)F</t>
  </si>
  <si>
    <t xml:space="preserve">0, 50, 250, 1500, or 3000 ppm equal to 0/0, 2.1/2.7, 11/14, 68/82, or 145/182 mg/kg bw/day (M/F) </t>
  </si>
  <si>
    <t>NOAEL of 2.1 mg/kg/day and a LOAEL of 11 mg/kg/day, based on non-neoplastic changes in the liver (foci, masses).</t>
  </si>
  <si>
    <t>Buessen et al., 2009</t>
  </si>
  <si>
    <t>74222-97-2</t>
  </si>
  <si>
    <t>Sulfometuron-methyl</t>
  </si>
  <si>
    <t>Methyl 2-[(4,6-dimethylpyrimidin-2-yl)carbamoylsulfamoyl]benzoate; Oust</t>
  </si>
  <si>
    <t>C15H16N4O5S</t>
  </si>
  <si>
    <t>COC(=O)C1=CC=CC=C1S(=O)(=O)NC(=O)NC1=NC(C)=CC(C)=N1</t>
  </si>
  <si>
    <t>were 0, 50, 500, or 5,000 ppm, equal to doses of 0, 2, 20, and 199 mg/kg bw/day for males and 0, 3, 26, and 260 mg/kg bw/day for females (USDA)</t>
  </si>
  <si>
    <t>USDA (2004): This 2-year study also includes a reproductive study. After 90 days on study, two-generation, four litter reproduction sub-study was conducted using 20 animals from each group. At 5,000 ppm, females evidenced decreased weight gain and decreased food consumption. No gross signs of toxicity were recorded. Decreased erythrocyte count and hematocrit in males at 500 and 5,000 ppm were noted. Mean absolute brain weights in males at 5,000 ppm were significantly lower than controls. There was a dose dependent increase in bile duct hyperplasia and fibrosis in females at 500 and 5,000 ppm. At 5,000 ppm, the number of pups was decreased in the F1 and F2 generations. A NOAEL of 50 ppm for decreased erythrocyte count and hematocrit was observed in male rats. MDAR (2011): Hematological, clinical chemistry and urological testing was conducted a 3, 6, 9,12,18, and 24 months. After 12 months, ten male and ten female rats per group were randomly selected, sacrificed and pathologically examined. At 24 months, all surviving rats were sacrificed, necropsied, and examined pathologically. In the female 5,000 ppm group, food consumption throughout the study was slightly depressed and overall mean weight gain during the first year and mean body weights during the second year were significantly depressed. There were no abnormalities in appearance or behavior observed during the study.  Decreased erythrocyte count and hematocrit in the male 500 and 5,000 ppm groups were observed at the 24-month clinical evaluation suggesting a minimal dose-related hemolytic effect. There were no other compound related hematological, clinical chemistry or urological abnormalities observed. Mean absolute brain weights were significantly lower in the male 5,000 ppm group at both one and two sacrifice times. However, no abnormal gross or histological observation were noted. Mean relative and absolute thymus weight of the 500 and 5,000 ppm males was decreased compared to controls at terminal sacrifice. Mean testes weights of rats in the 5600 and 5,000 ppm groups were less than controls.  Histological examinations revealed dose-dependent increases in the incidence of bile duct hyperplasia and fibrosis in the female 500 and 5,000 ppm groups at the two-year sacrifice. Severity of the lesions were minimal to mild, suggesting a slightly toxic effect of sulfometuron methyl on the livers of these female rats. The NOEL in this strain of rat under these study conditions was 50 ppm, equal to 2.8 mg/kg bw/day. In the two-year feeding study, 20 rats per group were used in a two generation, four litter reproduction study, initiated 90 days after the start of the long-term feeding study. F0 rats were mated. Females were allowed to give birth and F1a pups were followed until weaning (21 days) at which time they were sacrificed. F0 females were again mated, but to different F0 males. F1b pups were delivered and observed. At weaning, 20 males and 20 females were selected from each dietary level (0, 50, 500, and 5,000 ppm) and continued on the treatment for 90 days. F1b rats were bred twice within their respective group, producing F2a and F2b litters. Ten males and ten females from the F2b litters were sacrificed and examined histologically. During the 90-day feeding period for F1b rats, body weight and diet consumption were decreased in the female 5,000 ppm group. The number of pups born and the number of pups born alive to the 5,000 ppm groups was consistently lower in both the Fl and F2 generations and was statistically significant for F2b litters. Decreased pup counts may reflect the general health status of the mother as evidenced by decreased body weight and diet consumption of the Fl b 5,000 ppm group. No gross or histopathological changes or effects on organ weights were observed in the weaned F2b rats. The NOEL established, based on this sub-study was 500 ppm, equal to 28 mg/kg bw/day.</t>
  </si>
  <si>
    <t>Mullin, 1984</t>
  </si>
  <si>
    <t xml:space="preserve">Mullin LS. 1984. Long-term feeding study in rats with benzoic acid, 2-[[[[(4,6-dimethyl-2pyrimidinyl)amino]carbonyl]-amino]sulfonyl]-, methyl ester (INT-5648).  Medical Research Project - 4052-001; Haskell Laboratory Report 367-84.  Final report on the feeding and two generation reproduction study conducted 1/27/81-2/24/83. (Unpublished study prepared by Haskell Laboratory for Toxicology and Industrial Medicine, E.I. du Pont de Nemours and Co., Inc., Newark, DE). MRID 00146849. Available from USDA (2004) Sulfometuron Methyl Human Health and Ecological Risk Assessment– Final Report at https://www.fs.usda.gov/foresthealth/pesticide/pdfs/121404_Sulfometuron.pdf Also available from MDAR (2011) Sulfometuron-methyl at https://www.mass.gov/doc/sulfometuron-methyl-2011pdf/download under the reference Unknown, 1984. Long-Term Feeding Study in Rats with Benzoic Acid, 2-[[[[(4, 6-dimethyl-2-pyrimidinyl) amino]carbonyl]sulfonyl]-,methyl ester (INT-5648): Haskell Laboratory Report No 367-84. E.I., duPont de Nemours and Company, Inc. Haskell Laboratory for Toxicology and Industrial Medicine, Newark, DE.
</t>
  </si>
  <si>
    <t>563-41-7</t>
  </si>
  <si>
    <t>Semicarbazide hydrochloride</t>
  </si>
  <si>
    <t>Aminourea hydrochloride; Hydrazinecarboxamide hydrochloride</t>
  </si>
  <si>
    <t>CH6ClN3O</t>
  </si>
  <si>
    <t>Cl.NNC(N)=O</t>
  </si>
  <si>
    <t>Wistar Hannover GALAS</t>
  </si>
  <si>
    <t>0, 10, 50, or 250 ppm equal to to 0, 0.6, 3.2, or 14.8 mg/kg bw/day in males and 0, 0.8, 3.9, or 19.4 mg/kg bw/day in females for 52 or for 104 weeks</t>
  </si>
  <si>
    <t>Bones, aorta, and cartilage</t>
  </si>
  <si>
    <t>Reduced body weight was observed at 250 ppm from week 76 only in males. SEM-HCl exerted no toxic effects on hematology, serum biochemistry, or organ weights. Histopathologically, disarrangement of chondrocytes accompanied by increased connective tissues, and degeneration of articular cartilage were found in males at 50 ppm and above and in females at 250 ppm. Mild changes in the elastic laminae were observed at 250 ppm for both sexes in the chronic toxicity study. There were no significant intergroup differences in the incidences or types of any tumors. Taken together, toxicological effects of chronic exposure to SEM-HCI mainly occurred in the bone, cartilage, and aorta. Based on histopathological findings, the no-observed-adverse-effect-level was 10 ppm in males and 50 ppm in females (equal to 0.6 mg/kg/day in males and 3.9 mg/kg/day in females). SEM-HCl was not carcinogenic in rats.</t>
  </si>
  <si>
    <t>Takahasi et al., 2014</t>
  </si>
  <si>
    <t xml:space="preserve">Takahashi, M., Yoshida, M., Inoue, K., Morikawa, T., Nishikawa, A., &amp; Ogawa, K. (2014). Chronic toxicity and carcinogenicity of semicarbazide hydrochloride in Wistar Hannover GALAS rats. Food and chemical toxicology, 73, 84-94. </t>
  </si>
  <si>
    <t>112410-23-8</t>
  </si>
  <si>
    <t>Tebufenozide</t>
  </si>
  <si>
    <t>N-tert-Butyl-N'-(4-ethylbenzoyl)-3,5-dimethylbenzohydrazide; Confirm</t>
  </si>
  <si>
    <t>C22H28N2O2</t>
  </si>
  <si>
    <t>CCC1=CC=C(C=C1)C(=O)NN(C(=O)C1=CC(C)=CC(C)=C1)C(C)(C)C</t>
  </si>
  <si>
    <t>0, 15, 50, 250, or 1500 ppm, equal to 0, 0.6, 1.8, 8.7, or 53 mg/kg bw/day for males and 0, 0.6, 1.9, 8.9, and 56 mg/kg bw/day for females</t>
  </si>
  <si>
    <t xml:space="preserve">In animals at 250 ppm, slight but consistent haemolytic changes and a slightly elevated total plasma bilirubin level were seen, the latter especially in females, over the 52-week period. The mean absolute and relative spleen weights of females and the mean relative liver weight of males were increased, and an increased incidence of pigment deposition in the Kupffer cells of the liver, increased splenic haematopoiesis and sinusoidal engorgement, and bone-marrow hyperplasia were also observed. Similar treatment-related effects of increased magnitude and severity were observed at the highest dose. The primary target of tebufenozide was thus erythrocytes, leading to mild peripheral haemolytic anaemia and compensatory responses from the haematopoietic tissues. The NOAEL was 50 ppm, equal to 1.8 mg/kg bw per day. EPA: The NOAEL for systemic toxicity was considered to be 50 ppm, equal to 1.8 mg/kg bw/day in males and 1.9 mg/kg bw/day in females. The LOAEL was 250 ppm, equal to 8.7 mg/kg bw/day in males and 8.9 mg/kg bw/day in females, based on males showing decreases in body weight gains and both sexes exhibiting decreases in RBC, HCT and HGB; increases in Heinz bodies, methemoglobin, MCV, MCH, reticulocyte, platelet, plasma total bilirubin, spleen weight and spleen/body weight ratio and liver weight and liver/body weight ratio. Hematopoiesis and sinusoidal engorgement occurred in the spleen and hyperplasia occurred in the marrow of the femur and sternum. EFSA: The main consistent finding between species was haematotoxicity, with signs of regenerative haemolytic anaemia and compensatory responses in haematopoietic tissues. The dog was the most sensitive species, with a relevant short term NOAEL of 2 mg/kg bw/day based on the 90-day and 52-week studies. </t>
  </si>
  <si>
    <t>Richards, 1992</t>
  </si>
  <si>
    <t>Richards, J.F. (1992) RH-5992: 52-week oral (dietary administration) chronic toxicity study in the beagle. Unpublished report No. 90RC-206 from Hazleton UK, North Yorkshire, United Kingdom. Submitted to WHO by Rohm &amp; Haas Co., Philadelphia, PA, USA. Available from JMPR (1996) Tebufenozide (Pesticide residues in food: 1996 evaluations Part II Toxicological) at https://www.inchem.org/documents/jmpr/jmpmono/v96pr11.htm Also available from EPA (2015). Memorandum. Tebufenozide: Draft Human Health Risk Assessment for Registration Review at https://www.regulations.gov/document/EPA-HQ-OPP-2008-0824-0024 and EFSA (2010) Conclusion on the peer review of the pesticide risk assessment of the active substance tebufenozide. at https://www.efsa.europa.eu/en/efsajournal/pub/1871</t>
  </si>
  <si>
    <t>26644-46-2</t>
  </si>
  <si>
    <t>Triforine</t>
  </si>
  <si>
    <t>Triforin; Funginex; Saprol; N-[2,2,2-trichloro-1-[4-(2,2,2-trichloro-1-formamidoethyl)piperazin-1-yl]ethyl]formamide</t>
  </si>
  <si>
    <t>C10H14Cl6N4O2</t>
  </si>
  <si>
    <t>ClC(Cl)(Cl)C(NC=O)N1CCN(CC1)C(NC=O)C(Cl)(Cl)Cl</t>
  </si>
  <si>
    <t xml:space="preserve">0, 10, 40, 100 or 1000 ppm, equal to 0, 0.23, 0.93, 2.39, or 22.50 mg/kg bw/day for males and 0, 0.25, 0.99, 2.56, or 23.60 mg/kg bw/day for females, respectively, for 2 years. Purity (96.6%) adjusted dose levels are equal to 0, 0.22, 0.90, 2.22, or 21.7 mg/kg bw/day in males and 0, 0.24, 0.96, 2.47, or 22.8 mg/kg bw/day in females. </t>
  </si>
  <si>
    <t xml:space="preserve">JMPR: One male dog in the 100 ppm group died of acute pneumonia. There were no other deaths, and there were no treatment-related signs of toxicity, changes in feed consumption, changes in body weight gain or ophthalmoscopic findings. Hematological changes in the dogs at 1000 ppm group included increased MCV in males in week 13 (12%) and in females in week 26 (3.5%) and decreased MCHC in males at week 13 (3.5%). The other changes either were not statistically significant or were inconsistent with respect to time interval, sex, or dose. Examination of femoral bone marrow smears at termination showed a shift in the granulopoietic: erythropoietic ratio towards erythropoiesis in two males and three females at 1000 ppm. The erythropoietic mitotic index was also increased in one female in this group. No treatment-related changes in blood chemistry or urine analysis parameters were observed. The absolute and relative organ weights were comparable in all groups, and there were no treatment related gross pathological findings. Microscopically, there were increase in the iron content of the Kupffer cells and bone marrow in the 1000 ppm group. The NOAEL was identified as 100 ppm, equal 2.39 mg/kg bw per day, based on hematological changes, increased erythropoiesis and hemosiderin deposition in the liver and bone marrow in animals of both sexes at 1000 ppm, equal to 22.50 mg/kg bw per day. EFSA: The target organ was identified as the hematopoietic system and the relevant NOAEL was 2.39 mg/kg bw/day from the 2-year dog study. EPA 2016: The NOAEL was considered to be 1,000 ppm, equal to 22.5 mg/kg bw/day in males and 23.6 mg/kg bw/day in females, the highest concentration given. FSCJ: The lowest NOAEL obtained in all tests was 2.39 mg/kg bw/day in a 2-year chronic toxicity study in dogs. FDA: Given the significant, adverse hematological effects noted at 1,000 ppm, the NOAEL is considered to be 100 ppm, adjusted to 2.22 mg/kg bw/day in males and 2.47 mg/kg bw/day in females. </t>
  </si>
  <si>
    <t>Von Sandersleben et al., 1974; Goburdhun and Greenough, 1990</t>
  </si>
  <si>
    <t xml:space="preserve">Von Sandersleben JH, Herbst M, Weisse I, Frölke W, Gutnard J, Stötzer H (1974). Chronic toxicity test of the substance W-524-XX on Beagles, oral application, over 104 weeks. Unpublished report from Boehringer Sohn, Ingelheim, Federal Republic of Germany. Submitted to WHO by Sumitomo Corporation, Japan &amp; Goburdhun R, Greenough RJ (1990). W-524-XX (triforine), 104 week oral toxicity study in dogs. Unpublished report no. 5893 from Inveresk Research International. Submitted to WHO by Sumitomo Corporation, Japan. Available from JMPR (2014) Tox Monograph for Triforine at https://apps.who.int/pesticide-residues-jmpr-database/Document/232 Also available from EFSA (2010) Reasoned opinion of EFSA: Assessment of maximum residue limits for triforine established by Codex Alimentarius Commission at https://www.efsa.europa.eu/en/efsajournal/pub/1638 and EPA (2016) Triforine. Human Health Assessment Scoping Document in Support of Registration Review at https://www.regulations.gov/document/EPA-HQ-OPP-2015-0853-0003 and FSCJ (2017) Risk Assessment Report for Triforine at https://www.fsc.go.jp/fsciis/attachedFile/download?retrievalId=kya20160323540&amp;fileId=203 </t>
  </si>
  <si>
    <t>83657-17-4</t>
  </si>
  <si>
    <t>Uniconazole-P</t>
  </si>
  <si>
    <t>Uniconazole P; Lomica; (S)-Uniconazole; (E,3S)-1-(4-chlorophenyl)-4,4-dimethyl-2-(1,2,4-triazol-1-yl)pent-1-en-3-ol</t>
  </si>
  <si>
    <t>C15H18ClN3O</t>
  </si>
  <si>
    <t>CC(C)(C)[C@H](O)C(=C/C1=CC=C(Cl)C=C1)\N1C=NC=N1</t>
  </si>
  <si>
    <t>Sprague-Dawley [Crl: CD(BR)SD]</t>
  </si>
  <si>
    <t>0, 10, 40, 200, and 1000 ppm, equal to 0, 0.36, 1.48, 7.78, and 39.1 mg/kg bw/day for males and 0, 0.43, 1.81, 9.37, and 47.85 mg/kg bw/day for females, respectively, for 104-106 weeks.</t>
  </si>
  <si>
    <t xml:space="preserve">Male and female rats receiving 1,000 ppm exhibited increased incidences of hepatocellular vacuolation and enlargement. Body weight gains were decreased by more than 10% in both sexes fed uniconazole at a dietary level of 1,000 ppm for 78 weeks. Liver-to-body weight ratios were significantly increased in both males and females treated with 1,000 ppm uniconazole at weeks 53 and 104. Total cholesterol values were significantly increased, and apparently treatment-related, in females receiving 1,000 ppm at weeks 13, 26, 53, and 104. There were no increases in neoplastic findings related to dosing with uniconazole. There was no effect of dosing on mortality or food consumption. The systemic toxicity NOAEL is 200 ppm (7.78 mg/kg/day for males and 9.37 mg/kg/day for females) and the systemic toxicity LOAEL is 1000 ppm (39.41 mg/kg/day for males and 47.85 mg/kg/day for females) based on reduced body weight gain and/or an increased incidence of centrilobular hepatocellular enlargement and centrilobular hepatocellular vacuolization in male and female rats, and decreased cholesterol levels in female rats. APVMA: Reduced body weights and increased liver weights were observed at 1000 ppm. Histopathological changes in livers were observed at 200 and 1000 ppm. No increase in the incidence of tumors was observed. The NOEL was 40 ppm, equal to approximately 1.86 mg/kg bw/day in males and 2.36 mg/kg bw/day in females. ERMA: Survival rates for the males in the main study through week 104 were 33/49, 37/50, 23/49, 36/49, and 37/50 for the 0, 10, 40, 200 and 1,000 ppm dose groups respectively. Survival for the females in the main study was 29/50, 22/50, 32/50, 30/50 and 38/50 for the 0, 10, 40, 200 and 1,000 ppm dose groups respectively. For the satellite animals, survival for males was 18/30, 18/30, 17/30, 23/30 and 19/30 for the 0, 10, 40, 200 and 1,000 ppm dose groups, respectively.  Survival rates for the satellite females were 17/29, 14/30, 18/29, 14/29 and 19/30 for the 0, 10, 40, 200 and 1,000 ppm dose groups, respectively. Unscheduled deaths during week 105 and 106 included one male in each of the control, 10 and 200 ppm groups, two males in the 1,000 ppm group, four females in the control group, two in each of the 10 and 200 ppm groups and one in the 1,000 ppm group. In the satellite study, one male in the 200 ppm group and one female in each of the 40 and 1,000 ppm groups were found dead during week 105. Clinical signs included sores, alopecia, swollen ears, lacrimation, urine stains, soft feces, wartlike lesions as well as several tissue masses particularly in the females; however, the authors concluded that the clinical observations did not indicate any treatment-related effects. In the main study, mean body weight values were significantly lower at Week 26 for 10 ppm males and at weeks 13, 26, 38, 50, and 78 for 1,000 ppm males compared with controls. Female mean bodyweight values were significantly lower than corresponding control values at week 26 for 200 ppm animals and at weeks 13, 26, 38, 50 and 78 for 1,000 ppm females. Mean bodyweight change values were significantly lower for 1,000 ppm males and females at Weeks 0-13, 0-26, 0-38, 0-50 and 0-78 when compared to the respective control values. Mean bodyweight change values were significantly lower for 10 ppm males at weeks 0-13 and 0-26 and for 10 ppm and 200 ppm females at weeks 0-26 when compared to respective controls. Bodyweight values in the satellite animals followed trends similar to those seen in the main study. For the main study, mean food consumption was significantly lower than corresponding control values in the 1,000 ppm females at weeks 1-13 and 1-38. Males from the 1,000 ppm group had significantly lower mean total food consumption when compared with controls at weeks 1-78 and 1-104. In the satellite study, 1,000 ppm females’ mean total food consumption values at weeks 1-13, 1-26 and 1-50 were significantly lower when compared with the respective controls. There were significant and treatment-related differences in total cholesterol values for the 1,000 ppm females at weeks 13, 26, 53 and 104 compared with control values. There were sporadic differences in hematology parameters which the authors considered to be not biologically relevant. At both the interim and terminal sacrifice, relative liver weights were significantly higher for high dose male and female animals compared with controls. Females in the 200 ppm group also had significantly higher relative liver weights at interim sacrifice compared with controls. Terminal bodyweight for high dose females was significantly lower than for the control animals. There was centrilobular hepatocellular enlargement in 46/50 high-dose males and 49/50 high-dose females. There was minimal to slight centrilobular hepatocellular vacuolization in 29/50 males and 32/50 females from the high-dose groups. At the interim sacrifice in the satellite study, treatment related changes noted in the liver included centrilobular hepatocellular enlargement and vacuolization in all animals. Individual cell necrosis was present in eight high-dose animals (three males and five females). Bile duct hyperplasia, inflammation and fibrosis were noted in all animals. In 200 ppm animals, treatment-related changes consisted of minimal centrilobular hepatocellular enlargement in four rats and minimal or slight centrilobular hepatocellular vacuolization present in nine rats (two males, seven females). Authors concluded the liver changes in high dose animals were treatment related and that the minimal hepatocellular enlargement (four rats) and vacuolization (nine rats) seen in 200 ppm animals were equivocal.  The other changes noted in examined tissues were considered to be spontaneous disease lesions with no relationship to treatment. At the terminal sacrifice in satellite animals, liver sections revealed chronic inflammation, bile duct hyperplasia, and fibrosis, foci of vacuolated hepatocytes and foci of cellular alteration as the most frequent findings in both sexes. Centrilobular hepatocellular enlargement and vacuolization occurred in 95/100 and 61/100 high dose animals respectively. These changes were treatment related. The LOAEL was 200 ppm based on centrilobular hepatocellular enlargement in four rats and minimal or slight centrilobular hepatocellular vacuolization in nine rats (two males, seven females) observed at the interim kill. The NOAEL was 40 ppm. </t>
  </si>
  <si>
    <t>Morseth, 1989</t>
  </si>
  <si>
    <t xml:space="preserve">Morseth, S. (1989) Uniconazole-P: Combined Chronic Toxicity and Oncogenicity Study in Rats with S-3307D: HLA Study No. 343-191- CIT. Unpublished study prepared by Hazleton Laboratories America, Inc. 4112 p. MRID 41162006. Available from EPA (2008) Uniconazole-P Human Health Risk Assessment for Proposed Uses on Fruiting Vegetables (Except Cucurbits), Crop Group 8 at https://www.regulations.gov/document/EPA-HQ-OPP-2007-1199-0004 Also available from APVMA (2000) Public Release Summary on the Evaluation of the new active Uniconazole-P in the product Sunny Plant Growth Regulator at https://www.apvma.gov.au/sites/default/files/publication/14096-prs-uniconazole-p.pdf and ERMA (2010) ERMA New Zealand Evaluation and Review Report: Application ERMA200328 at https://www.epa.govt.nz/assets/FileAPI/hsno-ar/ERMA200328/23c92b97d0/ERMA200328-ERMA200328-E-and-R-Report.pdf </t>
  </si>
  <si>
    <t>126535-15-7</t>
  </si>
  <si>
    <t>Triflusulfuron-methyl</t>
  </si>
  <si>
    <t>Safari; Upbeet; Triflusulfuron methyl; methyl 2-[[4-(dimethylamino)-6-(2,2,2-trifluoroethoxy)-1,3,5-triazin-2-yl]carbamoylsulfamoyl]-3-methylbenzoate</t>
  </si>
  <si>
    <t>C17H19F3N6O6S</t>
  </si>
  <si>
    <t>CC1=C(C(=CC=C1)C(=O)OC)S(=O)(=O)NC(=O)NC2=NC(=NC(=N2)OCC(F)(F)F)N(C)C</t>
  </si>
  <si>
    <t>0, 10, 100, 750, or 1500 ppm, equal to 0, 0.406, 2.44, 30.6, or 64.5 mg/kg bw/day in males and 0, 0.546, 3.28, 41.5, or 87.7 mg/kg bw/day in females (EPA)</t>
  </si>
  <si>
    <t>Due to the poor survival in this study, it was necessary to terminate the study after 22 months, as opposed to the normal 24 months. The percent survival of male rats was 44, 42, 31, 41, and 54% for the 0, 10, 100, 750, and 1500 ppm groups, respectively, after being fed Triflusulfuron-methyl for 670 days. The female rats had percent survival rates of 38, 44, 37, 35, and 46% for the 0, 10, 100, 750, and 1500 ppm groups, respectively, after being fed Triflusulfuron-methyl for 670 days. This poor survival rate was considered to be not compound-related. A decreased body weight (up to – 16%) in the 750 (transiently) and 1500 ppm dose groups was observed. A moderate (up to -17%), compound-related decrease in circulating erythrocyte mass was observed in male rats fed dietary concentrations of 750 and 1500 ppm Triflusulfuron-methyl. These changes were evident at the 3, 6, 12 and 18-month sampling times. No compound-related haematological alterations were observed in female rats. A compound-related statistically significant increase (+13%) in mean liver weight occurred in the 1500 ppm female rats in the 12 month interim sacrifice. There were no microscopic findings associated with this change. A slight increase (+ 5-6%, not statistically significant) in mean absolute testes weight occurred in the 1500 ppm males at the final sacrifice. Additionally, mean relative testes weight of the 1500 ppm males was statistically increased (+ 23-28%). Mean relative testes weight of the 750 ppm males was not statistically increased (1 year treatment, + 14%). The increase in absolute testes weight may have been the result of compound-related interstitial cell hyperplasia. However, the increase in relative testes weights was primarily due to the decrease in mean final body weight of the 1500 ppm males. There were no compound-related gross or microscopic effects noted at the 12-month interim sacrifice. Compound-related microscopic effects were observed in the testes of male rats fed 750 and 1500 ppm Triflusulfuron-methyl and in the sciatic nerve of both male and female rats fed 1500 ppm for 22 months. In the testes, there was an elevated incidence of both interstitial cell (Leydig cell) adenoma and hyperplasia in male rats fed 750 and 1500 ppm Triflusulfuron methyl. Most Leydig cell lesions were not observed until late in the study. The incidence of Leydig cell hyperplasia for male rats being fed 0, 10, 100, 750, and 1500 ppm was 19.6, 15.2, 23.4, 36.0, and 52.9%, respectively, and the incidence of Leydig cell adenomas was 0, 4.3, 2.1, 14.0, and 13.7%, respectively, with adenomas being defined as a lesion greater in size than three cross sections of seminiferous tubules. A statistically significant increase in the incidence of myelin/axon degeneration of the sciatic nerve was observed in 1500 ppm females. Although an increased incidence in this lesion was not apparent in males, there was an increase in lesion severity in 1500 ppm males. The effect in both males and females was primarily an increase in lesions graded as mild. Furthermore, almost all of the lesions graded as mild occurred in rats examined at the final sacrifice. The sciatic nerve lesions noted in this study are likely due to an exacerbation, by some unknown mechanism, of the spontaneous lesion seen commonly in the aging rat. The mild nature of this observation, the significantly high background incidence among ageing control rats, its absence in other species tested for chronic toxicity, and the absence of neurological effects in the long term study suggest that Triflusulfuronmethyl is not a neurotoxin. Moreover, most substances toxic to the peripheral nervous system have a diffuse effect and lead to symmetrical polyneuropathy. However, in the present study, lesions occurred only in the sciatic nerve. Sections of optic nerve, present with the eye, were free of lesions as were sections of the spinal cord. Rear limb skeletal muscle innervated by the sciatic nerve was also unaffected, and there was no clinical evidence of a peripheral neuropathy at any time during the study. Further, one would expect that lesions caused by substances that are directly toxic to the nerve would appear sooner than at the end of a two-year feeding study. The NOAEL for Triflusulfuron-methyl in the 2-year feeding study in rats was 100 ppm (4.06 mg/kg/day) for males and 750 ppm (41.5 mg/kg/day) for females. In male rats, this NOAEL was based on decreases in circulating erythrocyte mass and increased incidences of interstitial cell (Leydig cells) hyperplasia and adenoma in groups fed at 750 or 1500 ppm. In female rats, triflusulfuron was not carcinogenic, and the NOAEL was based on body weight effects and increased incidence of sciatic nerve degeneration at 1500 ppm. EPA 2011: The LOAEL for chronic toxicity is 750 ppm (30.6 mg/kg/day) for males and females based on decreased body weight and body weight gain, alterations in the hematology parameters (males predominantly) and an increased incidence of interstitial cell hyperplasia in males. The 100 ppm dose was adjusted to the lowest concentration level of the chemical at this dosage (60%); therefore, the NOAEL is 60 ppm (2.44 mg/kg/day). EPA 2015: The NOAEL was 100 ppm, equal to 2.44 mg/kg bw/day in males and 3.28 mg/kg bw/day in females. The LOAEL was 750 ppm, equal to 30.6 mg/kg bw/day in males and 41.5 mg/kg bw/day in females, based on decreased body weight and weight gain, decreases in hematology parameters (primarily in males) and increased incidence of testicular interstitial cell hyperplasia. Evidence of carcinogenicity was observed as an increased incidence of testicular interstitial cell adenomas at 750 and 1500 ppm. EFSA 2022: In a long-term dietary exposure study, the critical systemic effects in rats were a decrease in bodyweight and body weight gain, testes changes (increased weight, interstitial cell (Leydig cells) hyperplasia and adenoma) and blood anaemia. The relevant long-term NOAEL was 2.54 mg/kg bw per day (2-year carcinogenicity study). Regarding carcinogenicity, in rats, there was a significant increase in the incidence of Leydig cell adenoma in male rats at the two higher doses. The mode of action underlying Leydig cell hyperplasia and adenoma seems to involve the perturbation of the hypothalamus-pituitary testis (HPT) axis, via aromatase inhibition and as such it is considered relevant to humans.</t>
  </si>
  <si>
    <t>Biegel, 1993</t>
  </si>
  <si>
    <t xml:space="preserve">Biegel, L.B (1993b). Combined chronic toxicity/oncogenicity study with DPX-66037-24; two year feeding study in rats. DuPont Haskell Laboratory HLR 3-93, Revision No. 1. Available from EPA (2011) Triflusulfuron-methyl: Revised Human Health Risk Assessment for Use in Garden Beet at https://www.regulations.gov/document/EPA-HQ-OPP-2010-0102-0009 and EPA (2015) Tritlusulfuron-Methyl: Human Health Risk Assessment in Support of Registration Review at https://downloads.regulations.gov/EPA-HQ-OPP-2012-0605-0018/content.pdf and EFSA (2022) Peer review of the pesticide risk assessment of the active substance triflusulfuron‐methyl at https://www.efsa.europa.eu/en/efsajournal/pub/7303. Also available from ECHA (2011) CLH Report for Triflusulfuron-methyl at https://echa.europa.eu/documents/10162/28591207-ece2-73c9-0ac5-6174ba009c68 </t>
  </si>
  <si>
    <t>2163-68-0</t>
  </si>
  <si>
    <t>2-Hydroxyatrazine</t>
  </si>
  <si>
    <t>Hydroxyatrazine; Atrazine-2-hydroxy; 4-(Ethylamino)-6-(propan-2-ylamino)-1H-1,3,5-triazin-2-one</t>
  </si>
  <si>
    <t>C8H15N5O</t>
  </si>
  <si>
    <t>CCNC1=NC(O)=NC(NC(C)C)=N1</t>
  </si>
  <si>
    <t>0, 10, 25, 200 or 400 ppm equal to 0, 0.388, 0.962, 7.75, or 17.4 mg/kg bw/day in males and to 0, 0.475, 11.7, 9.35, or 22.3 mg/kg bw/day in female</t>
  </si>
  <si>
    <t>Due to high mortality in the 400 ppm group, however, the surviving males and females in the 400 ppm group were sacrificed at 18 months. Mortality, clinical signs of toxicity, body weights, food consumption and water consumption were monitored. Ophthalmologic examinations were performed. Hematological examinations, clinical chemistries and urinalysis were also performed. Necropsy examinations were conducted on all animals and organ weight determinations were made on all animals sacrificed at 12, 18, 24 months. Histopathological examinations were made on a complete set of organs/tissues from all animals in the control, 200 and 400 ppm groups. Histopathological examinations were also performed on a limited set of organs/tissues from the 10 and 25 ppm groups. At 400 ppm, an excessive, treatment-related, mortality was observed for both males and females, and this dose level was terminated at 18 months. Severe renal failure was the predominant cause of death for these animals. Prior to death or sacrifice, these animals exhibited emaciation, dehydrated bodies, pallor and other clinical signs of toxicity expected in animals with severe renal failure. Greatly decreased body weights, body weight gains, and food consumption were observed in these animals throughout the study (to 18 months). Water consumption was increased during the first year of the study. Changes in hematology parameters (including anemia), in clinical chemistries parameters (indicating renal disturbances), and in urinalysis parameters (including crystalline material in urine samples) were observed in 400 ppm males and females. Gross necropsies, organ weights, and histopathology indicated that kidney and lower urinary tract were the primary target organs in both males and females at 400 ppm. Kidney effects included discoloration, calculi and rough pitted surfaces seen at gross necropsy; increased kidney weights; and severe histopathological changes including deposition of crystalline material within collecting ducts and renal pelvises, calculi, other morphological changes, and accelerated chronic progressive nephropathy. In addition, secondary effects in extra renal tissues reflected the severe renal damage and resulting renal failure in these animals. At 200 ppm, similar but less severe gross and histopathological effects on the kidneys were observed in both males and females. Secondary effects in extra renal tissues were generally not observed at this dose level. At 25 ppm, no treatment-related effects were observed in either male or female rats. An accumulation of interstitial matrix in the papilla of the kidneys of female rats was observed at this dose level, but the toxicologic significance of this observation, in the absence of any other signs of renal damage or impaired renal function, was highly questionable. A treatment-related increased incidence of tumors of any type was not observed in the treated male or female animals in this study. In particular, there was no increase above control levels in the incidence of mammary gland tumors in either males or females. In addition, onset times for mammary gland tumors in female rats were not decreased in this study. The LOAEL is 8.7 mg/kg/day, based on gross and histopathological effects in the kidneys. The NOAEL 1.0 mg/kg/day.</t>
  </si>
  <si>
    <t>Chow and Hart, 1995</t>
  </si>
  <si>
    <t>581809-46-3</t>
  </si>
  <si>
    <t>Bixafen</t>
  </si>
  <si>
    <t>N-[2-(3,4-dichlorophenyl)-4-fluorophenyl]-3-(difluoromethyl)-1-methylpyrazole-4-carboxamide</t>
  </si>
  <si>
    <t>C18H12Cl2F3N3O</t>
  </si>
  <si>
    <t>CN1C=C(C(O)=NC2=C(C=C(F)C=C2)C2=CC(Cl)=C(Cl)C=C2)C(=N1)C(F)F</t>
  </si>
  <si>
    <t>0, 50, 300, or 2000 ppm equal to 0, 2.8, 17.4, or 117 mg/kg bw/day in females and 0, 2.0, 12.1, or 80.5 mg/kg bw/day in males</t>
  </si>
  <si>
    <t>Females: NOAEL = 2.8 mg/kg/day and LOAEL = 17.4 mg/kg/day based on thyroid effects (follicular cell hypertrophy, alteration of the thyroid colloid at interim and terminal sacrifice) in females. Males: NOAEL = 2.0 mg/kg bw/day and LOAEL = 12.1 mg/kg/day based on thyroid effects (follicular cell hypertrophy, alteration of the thyroid colloid) at interim and terminal sacrifice. No treatment-related increases in tumors were observed in either sex. Details: Females at 2000 ppm: At the end of the carcinogenicity phase (24 months) mean terminal body weight was reduced by 18% (p≤0.01) compared to the control group. Mean absolute and relative liver weights were statistically significantly higher (+17 to 41% p&lt; 0.01) and mean thyroid to body weight ratio was significantly higher (+41% p&lt; 0.01) compared to controls. At the macroscopic evaluation higher incidences of enlarged and dark liver, dark thyroid, and dark kidneys were observed compared to the controls. Microscopic examination revealed treatment-related non-neoplastic changes in the liver, the thyroid gland and the kidney. In the liver, minimal to slight centrilobular to panlobular hepatocellular hypertrophy was observed and a higher incidence and severity of hepatocellular brown pigments and multinucleated hepatocytes was noted. In the thyroid gland, minimal to slight follicular cell hyperplasia was observed. A higher incidence and/or severity of follicular cell hypertrophy and colloid alteration were observed together with a higher incidence of brown pigments in follicular cells. Females at 300 ppm: A significantly higher mean total cholesterol concentration (24% and 21% respectively) was observed at 3 and 6 months only. Lower mean total bilirubin concentrations were reported at 12, 18 and 24 months. At the end of the carcinogenicity phase (24 months) mean terminal body weight was reduced by 7% (not statistically significant) compared to the control group and the mean liver to body weight ratio was increased by 12% (p&lt; 0.01) compared to the controls. Microscopic examination revealed treatment-related non-neoplastic changes in the liver and thyroid gland. In the liver, minimal to slight centrilobular to panlobular hepatocellular hypertrophy was observed together with a higher incidence of minimal hepatocellular brown pigments and ultinucleated hepatocytes. In the thyroid gland, a higher incidence and/or severity of follicular cell hypertrophy and colloid alteration were observed. No treatment related effects were observed at 50 ppm. Males at 2000 ppm: Mean absolute body weight gain was reduced compared to the controls on Days 8 and 15 of the study by 8.5% and 5% respectively, mean body weight gain per day was also reduced on Day 8 (by 9.5%, p&lt; 0.01) compared to control. Following the first two weeks of treatment both parameters were essentially comparable to the control for the remainder of the 24-month treatment period. Higher mean cholesterol concentrations were observed during the first year of treatment (+20% to +27% statistically significant for each time point) and slightly higher mean urea and inorganic phosphorous concentrations were observed until month 18. Lower mean total bilirubin concentrations observed throughout the sampling periods. At the end of the chronic phase (12 months) mean absolute and relative liver weights were increased by 34-37% compared to the controls and mean absolute and relative thyroid weights were increased by 49- 52% compared to the control group. Enlarged livers and dark thyroid glands were observed at macroscopic examination and were associated with toxicologically relevant non-neoplastic changes in the liver and thyroid gland. In the liver minimal to slight centrilobular to panlobular hepatocellular hypertrophy was observed along with a higher incidence of eosinophilic and/or tigroid focus(i) of hepatocellular alteration compared to controls. In the thyroid gland a higher incidence and severity of minimal to slight follicular cell hypertrophy and colloid alteration were observed as compared to controls. At the end of the carcinogenicity phase (24 months) mean absolute and relative liver weights were increased by 22-32% compared to controls and at macroscopic examination a higher incidence of enlarged and dark livers with a higher incidence of white focus(i) was observed compared to the control group. At the microscopic examination effects of treatment indicative of toxicity were observed in the liver and thyroid gland. In the liver both metabolic and proliferative changes were noted. Metabolic morphological changes were characterized by minimal to moderate centrilobular to panlobular hepatocellular hypertrophy and by minimal hepatocellular brown pigments. Proliferative changes were characterized by a slightly higher incidence and severity of eosinophilic focus(i) of hepatocellular alteration when compared to controls. A concomitant higher incidence and severity of cystic degeneration was also observed. In the thyroid gland, higher incidences of focal/multifocal follicular cell hyperplasia and diffuse follicular cell hypertrophy were observed along with a higher incidence and/or severity of colloid alteration and a higher incidence of brown pigments in follicular cells when compared to controls. Follicular cell hypertrophy was observed at a lower incidence and severity when compared to the 12-month interim sacrifice. Males at 300 ppm: Significantly higher mean total cholesterol concentrations were observed during the first year of treatment (+17% to +25%, statistically significant at months 6 and 12/13). Lower mean bilirubin concentrations observed throughout the sampling periods at 24 months. At the end of the chronic phase (12 months), mean absolute and relative liver weights were increased by 17-21% compared to controls. At macroscopic examination enlarged livers were observed in some animals and the microscopic examination revealed toxicologically relevant non-neoplastic changes in the liver and thyroid gland. In the liver minimal centrilobular to panlobular hepatocellular hypertrophy was observed compared to controls. In the thyroid gland minimal follicular cell hypertrophy was observed together with an increased incidence and severity of minimal to slight colloid alteration compared to the control group. At the end of the carcinogenicity phase (24 months), at the microscopic examination effects of treatment were observed in the liver where minimal centrilobular and panlobular hepatocellular hypertrophy was observed and in the thyroid where a higher incidence and severity of colloid alteration compared to controls was noted. Males at 50 ppm Lower mean bilirubin concentrations noted at months 3, 6, 12/13 and 18 (statistically significant at months 6 and 12/13) were considered not to be adverse effects of the test substance. At the end of the chronic phase (12 months), mean absolute and liver to brain weight ratios were statistically significantly higher (+16%) as compared to the control group, but in the absence of any associated histological findings this change was considered to be adaptive and not adverse. At the end of the carcinogenicity phase (24 months) at microscopic examination, a higher incidence of colloid alteration was observed in the thyroid gland compared to controls. In isolation in the thyroid this minimal finding which is considered to reflect a normal age-related physiological process associated with the rapid turnover of colloid in aging rats was considered not to be an adverse effect of the test substance.</t>
  </si>
  <si>
    <t>The combined chronic/oncogenicity studies in male (MRID 49877272) and female (MRID 49877273) rats (2008). Available from EPA (2018). Bixafen. Human Health Risk Assessment for Section 3 Registration and Tolerance Requests for a New Active Ingredient Proposed for Use on Cereal Grains, Group 15 (Except Rice); Forage, Fodder and Straw of Cereal Grains, Group 16; Peanut; Soybean; Root Vegetable Subgroup IA; and Tuberous and Corm Vegetable Subgroup IC at https://www.regulations.gov/document/EPA-HQ-OPP-2016-0538-0011 Also available from EFSA. Conclusion on Pesticide Peer Review. Conclusion on the peer review of the pesticide risk assessment of the active substance bixafen. EFSA Journal 2012;10(11):2917. DOI 10.2903/j.efsa.2012.2917</t>
  </si>
  <si>
    <t>94361-06-5</t>
  </si>
  <si>
    <t>Cyproconazole</t>
  </si>
  <si>
    <t>Cyproconazol; 2-(4-chlorophenyl)-3-cyclopropyl-1-(1H-1,2,4-triazol-1-yl)butan-2-ol; Alto</t>
  </si>
  <si>
    <t>CC(C1CC1)C(O)(CN1C=NC=N1)C1=CC=C(Cl)C=C1</t>
  </si>
  <si>
    <t>KFM Wistar</t>
  </si>
  <si>
    <t>0, 4, 20, or 120 ppm, equal to 0, 0.28, 1.39 and 8.29 mg/kg bw/day for males and 0, 0.33, 1.67 and 9.88 mg/kg bw/day for females, respectively. Treatment started after a 14-day acclimation period and 10 weeks before mating and continued for the dams through weaning of offspring at 21 days postpartum. Treatment for males was continued for approximately 3 weeks after termination of the mating period. On day 4 postpartum, litters were culled to four males and four females per litter, when more than four fetuses of each sex were in the group. Randomly, 26 males and females of the F1 generation (one male and one female per litter if possible) were treated at the same dose levels as the F0 parents from the time of weaning. These treated rats were then mated at 15 weeks of age. Mating of siblings was avoided. Dosing continued through the weaning of F2 offspring.</t>
  </si>
  <si>
    <t xml:space="preserve">No treatment-related clinical signs were noted in either the F0 or F1 parental generation, and no parental animals died during treatment. The only clinical signs noted in F0 animals were in a single high-dose female that failed to deliver and showed signs of distress and increased respiration. Clinical signs in the F1 generation were minor and did not appear to be treatment related. No treatment-related mortality occurred in the parental animals of both generations. Body weight and feed consumption were comparable between treated groups and controls during the entire study period. A marginal/slight increase in relative liver weight was seen in F0 males (5.5% greater than controls) and females (4.4% greater than controls), attaining statistical significance in males only (P &gt; 0.05). Slight liver fatty change was noted at increased incidence in high-dose F0 males. This observation is of questionable significance, as no toxicity was seen in F0 females or F1 males and females. No other treatment-related changes were observed. Indices reflecting mating success were comparable between treated groups and controls. Several females in all groups of both generations failed to become pregnant; however, there were no treatment-related differences between treated and control groups. The fertility indices in the F0 and F1 females were comparable between treated and control groups. Numbers of implantation sites per dam did not significantly differ among groups. The mean pregnancy length in the low-dose F0 and F1 females was comparable to that of their respective controls. An increased gestation length was observed in some mid- and high-dose F0 females. A single mid-dose animal delivered a single pup on day 24 of gestation. A single female of the high-dose F0 group failed to deliver and was not included in the calculations of gestation length. However, this female had only a single implantation site and no fetuses at termination. In the F0 generation, the females delivered on day 22 or 23; however, the distribution between those 2 days varied among groups. Delivery on day 22 occurred for 66% of the controls and 50% of the dams in the 20 and 120 ppm groups, indicating a slight increase in the length of pregnancy in some animals of these dose groups, which may have been related to treatment. However, there was no such increase in the F1 generation dams. No treatment-related malformations were evident. Treatment did not have an apparent effect on sex distribution in either F1 or F2 pups. No treatment-related clinical signs were noted in F1 or F2 pups. No treatment-related effects on body weights were observed at any of the investigated postnatal intervals in either F1 or F2 pups. The mean number of implantation sites was decreased in the high-dose group (−7.2% compared with controls); however, the value was within the historical control range. A decreased litter size at birth was seen in this group (−12% compared with controls). Neither parameter was affected in the F1 generation. Among pups in the F1 generation, there was a dose-related increase in prenatal/perinatal mortality in the mid- and high-dose groups (13.6% and 16.3%, respectively). The prenatal/perinatal mortality, 10.7%, was also considered relatively high in the control group by the author. There was a corresponding slight increase in postnatal mortality (days 0–21 postpartum) in the mid- and high-dose groups (6.6% and 8.1%). Postnatal days 0–4 were most affected. However, the apparent increases at 20 ppm in prenatal/perinatal and postnatal mortality in the F1 litters result from one single F0 dam that lost 100% of its pups (12/13 prenatal/perinatal losses, the single surviving pup dying in the first 4 days). As there was no effect in the F1 generation, this event was unlikely to be treatment related. In the F2 litters, there was a slight increase in prenatal/perinatal mortality at the high dose only. There was a slightly higher postnatal mortality during days 0–4 in the F2 high-dose group only (7.6% greater than controls). Pup weights were not affected in either F0 or F1 generations. Administration of cyproconazole in the diet of rats in this two-generation reproductive toxicity study produced minimal signs of parental toxicity in F0 males at the highest dose tested. A slight (statistically significant) increase in relative liver weight was associated with a marginally increased incidence of liver fatty change. This observation is of questionable significance, as no toxicity was seen in F0 females or F1 males and females. An increase in gestation length in some high-dose F0 females may have been related to treatment but was not observed in the F1 generation. In the F0 generation, there was a slight, statistically non-significant decrease in the number of implantations in the high-dose group. In addition, there was a dose-related increase in prenatal/perinatal mortality in the high-dose groups in the F0 and F1 generations (16.3% and 12.6%, respectively). There was a corresponding slight increase in postnatal mortality (days 0–21 postpartum) in the high-dose group of the F0 and F1 generations (8.1% and 7.6%, respectively). Treatment with cyproconazole had no effects at 4 ppm. The NOAEL for parental systemic toxicity was 20 ppm (equal to 1.39 mg/kg bw per day), based on slight fatty changes (vacuolated hepatocytes) seen at the LOAEL of 120 ppm (equal to 8.29 mg/kg bw per day). The NOAEL for reproductive and offspring toxicity was equal to or greater than 120 ppm (equal to or greater than 8.29 mg/kg bw per day), the highest dose tested. The LOAEL for reproductive and offspring toxicity was not established. The study authors set a NOEL of 4 ppm (equal to 0.33 mg/kg bw per day). However, the original report did not consider the fact that apparently increased litter mortality in the 20 ppm group was considerably affected by the total loss of one single dam. EFSA: The main target organ of cyproconazole is the liver upon short-term to long-term exposure. In a generation study, the parental and offspring NOAEL was set at 1.4 and 1.7 mg/kg bw/day in males and females, respectively, based on liver effects in males and litter loss in females. No effects were observed on reproductive performance or fertility. EPA: For the multigeneration study, the parental NOAEL was 20 ppm, equal to 1.39 mg/kg bw/day. The parental LOAEL was 120 ppm, equal to 8.29 mg/kg bw/day, based on liver effects (increased lipid storage and relative weight in males and increased relative weight in females). The reproductive NOAEL was 120 ppm, equal to 8.29 mg/kg bw/day. A reproductive LOAEL was not determined. The offspring NOAEL was also 120 ppm, equal to 8.29 mg/kg bw/day. The offspring LOAEL was not determined. </t>
  </si>
  <si>
    <t>Eschbach et al., 1987; Doubovetzky, 1998</t>
  </si>
  <si>
    <t xml:space="preserve">Eschbach B et al. (1987) SAN 619 F—2-generation reproduction study in rats. Sandoz AG, Basel, Switzerland, unpublished report No. 380-R, CBK I.6712/87; Syngenta File No. SAN619/5984. Submitted to WHO by Syngenta Crop Protection AG, Basel, Switzerland. &amp; Doubovetzky M (1998) SAN 619F: 2-generation study in the rat—evaluation of study data and of NOEL definition for reproductive performance. Novartis Crop Protection AG, Basel, Switzerland, unpublished report No. 7021. Submitted to WHO by Syngenta Crop Protection AG, Basel, Switzerland. Available from JMPR (2010) Toxicological Monograph for Cyproconazole at https://apps.who.int/pesticide-residues-jmpr-database/Document/85 Also available from EFSA (2010) Conclusion on the peer review of the pesticide risk assessment of the active substance cyproconazole at https://www.efsa.europa.eu/en/efsajournal/pub/1897 and EPA (2019) Cyproconazole: Draft Human Health Risk Assessment for Registration Review at https://www.regulations.gov/document/EPA-HQ-OPP-2015-0462-0021 </t>
  </si>
  <si>
    <t>13356-08-6</t>
  </si>
  <si>
    <t>Fenbutatin oxide</t>
  </si>
  <si>
    <t>Vendex; Torque; Fenbutatin-oxide; tris(2-methyl-2-phenylpropyl)-tris(2-methyl-2-phenylpropyl)stannyloxystannane</t>
  </si>
  <si>
    <t>C60H78OSn2</t>
  </si>
  <si>
    <t>CC(C)(C[Sn](CC(C)(C)C1=CC=CC=C1)(CC(C)(C)C1=CC=CC=C1)O[Sn](CC(C)(C)C1=CC=CC=C1)(CC(C)(C)C1=CC=CC=C1)CC(C)(C)C1=CC=CC=C1)C1=CC=CC=C1</t>
  </si>
  <si>
    <t>0, 50, 100, 300, or 600 ppm, equal to 0, 2.5, 5, 15, or 30 mg/kg bw/day</t>
  </si>
  <si>
    <t xml:space="preserve">The diet was unpalatable to both males and females, and resulted in decreased body weights, body weight gains, and food consumption, especially during the early stages of the study. There were significant body weight decreases in males and females at 300 and 600 ppm that were correlated with decreased food consumption. Only the 600 ppm dose groups showed a nominal trend to decreased food efficiency for Study Weeks 0-52. It should be noted that the subchronic (13-week) and 2-generation reproductive studies generally show a similar nominal decrease in food efficiency at similar doses (250/300 and 500/600 ppm). No effect on mortality was observed due to treatment, although mortality in females at the 600 ppm was less than control (↓33% versus ↓56% in control). Absolute and relative testes weights were increased at 300 and 600 ppm, but no histological correlates were noted. No treatment-related histopathological lesions were observed in the prostate, ovaries, uterus, mammary glands, pituitary, and thyroids. Additionally, no treatment-related carcinogenicity was present at the doses studied. For chronic toxicity, the NOAEL was 100 ppm (nominal 5 mg/kg/day) and the LOAEL was 300 ppm (nominal 15 mg/kg/day) based on treatment-related alkaline phosphatase increase in male and female rats. EPA 2009: The NOAEL was 100 ppm, equal to 5 mg/kg bw/day. The LOAEL was 300 ppm, equal to 15 mg/kg bw/day, based on elevated alkaline phosphatase. EPA 1994: The NOEL for systemic toxicity was 100 ppm and the LEL was 300 ppm. The LEL was based on decreased leucocytes in female rats and reduced body weight in both sexes at all reporting points (3, 6, 12 and 24 months). At the mid- and high-dose levels, serum alkaline phosphatase was reduced and testes weight was increased in males. There was no correlative testicular histopathology. Regarding carcinogenicity, no increase in tumor incidence was observed at any dosage. JMPR: The NOEL was 50 ppm, equal to 2.5 mg/kg bw/day. EFSA: The relevant long term NOAEL is 5 mg/kg bw/day from the 2-year rat study. </t>
  </si>
  <si>
    <t>Simpson et al., 1973</t>
  </si>
  <si>
    <t>Simpson B. and Granville G., et al. (1973) Toxicity Studies on the Pesticide SD 14114: Two
Year Oral Experiment in Rats. Turnstall Lab, Shell Research Ltd., London. Laboratory Project
ID. TLGR.0034.73. November, 1973. Unpublished. Supplementary data associated with MRID#
00037582. MRID 00067049. Available from EPA (2015) Fenbutatin-Oxide Weight of Evidence (WOE) Analysis at https://downloads.regulations.gov/EPA-HQ-OPP-2009-0841-0017/content.pdf Also available from EPA (2009) Fenbutatin-Oxide (Vendex): Registration Review Scoping Document for Human Health Assessments at https://www.regulations.gov/document/EPA-HQ-OPP-2009-0841-0004 and EPA (1994) Reregistration
Eligibility Decision (RED) Fenbutatin-oxide at https://nepis.epa.gov/Exe/ZyPURL.cgi?Dockey=20000E7V.TXT and JMPR (1977) Fenbutatin oxide (Pesticide residues in food: 1977 evaluations) at https://www.inchem.org/documents/jmpr/jmpmono/v077pr28.htm and EFSA (2010) Conclusion on the peer review of the pesticide risk assessment of the active substance fenbutatin oxide at https://efsa.onlinelibrary.wiley.com/doi/pdf/10.2903/j.efsa.2010.1711</t>
  </si>
  <si>
    <t>111988-49-9</t>
  </si>
  <si>
    <t>Thiacloprid</t>
  </si>
  <si>
    <t>Calypso; (Z)-thiacloprid; [3-[(6-chloropyridin-3-yl)methyl]-1,3-thiazolidin-2-ylidene]cyanamide</t>
  </si>
  <si>
    <t>C10H9ClN4S</t>
  </si>
  <si>
    <t>C1CSC(=NC#N)N1CC2=CN=C(C=C2)Cl</t>
  </si>
  <si>
    <t>Wistar [Hsd Cpd:WU]</t>
  </si>
  <si>
    <t xml:space="preserve">0, 25, 50, 500, or 1000 ppm, equal to 0, 1.2, 2.5, 25.2, and 51.7 mg/kg bw/day for males and 0, 1.6, 3.3, 33.5, or 69.1 mg/kg bw/day for females. </t>
  </si>
  <si>
    <t>No treatment-related clinical signs were detected by daily observation of the animals, and mortality was not increased. The rather low survival rate of females in the control group compared with all treated groups was considered to be incidental but could possibly have had an influence on certain age-related lesions. In males, the most frequent cause of death of animals that died or were killed before the scheduled necropsy was degenerative changes in the kidneys or heart. In females, the main causes of death were tumours in the pituitary and uterus and to a lesser extent in the mammary gland. The increased incidence of uterine tumours at 500 ppm and greater was the main cause of death in these groups, but did not cause an overall increase in mortality. Pituitary adenomas as death cause were markedly reduced after 500 ppm and greater. Thiacloprid had no effect on feed consumption at concentrations up to and including 50 ppm, while at the highest concentration the feed consumption was slightly lower than in the controls. There was no relevant effect on water intake. The body weights and the weight gains were not affected at doses of up to and including 50 ppm. At 500 ppm, a slight and transient growth retardation was observed in males, while in females there was a pronounced growth retardation starting with week 8 and reaching body-weight differences from controls of up to −15% between weeks 57 and 77. Body-weight differences from controls at 1000 ppm were up to −12% in males and −21% in females. Ophthalmological investigations gave no indication of an oculotoxic effect of the test compound in any of the groups of males, while in females some ophthalmological findings were more frequent in all treated groups compared with controls, e.g. lenticular alterations in the cortex/nucleus and opacities in the retrolenticular area. Since the incidences in controls were rather low (probably as a result of the low survival), a dose–response relationship was partly lacking and there was no increase in the severity of changes, a treatment-related effect was not considered to be likely at doses of up to 500 ppm. Thus, only the increased incidence of lens alterations in females at 1000 ppm was considered to be a treatment-related effect. Haematological investigations provided no evidence of damage to the blood, coagulation or the blood-forming tissues. Also, urine analysis did not reveal any compound-related effects. The determination of plasma enzymes revealed a tendency to lower activities, especially of aspartate aminotransferase (males and females) and alkaline phosphatase (males), essentially at the highest dose, which was regarded as a possible secondary consequence of the liver enzyme induction. This conclusion was corroborated by some slight changes in other parameters of liver function, such as slightly increased cholesterol values in males and females at 1000 ppm at week 26, slightly decreased triglyceride concentrations essentially in females at 500 and 1000 ppm (all time-points), slightly decreased total bilirubin concentrations, essentially in males at 500 and 1000 ppm (all time-points) and increased total protein concentrations, essentially in males and females at 1000 ppm (all time-points). Although decreased concentrations of T3 and T4 were expected due to induction of liver enzymes, no such decreases were observed in this study. The concentration of TSH was nonsignificantly and mostly slightly increased in males at 1000 ppm at all time-points. After 26 weeks the effect was most pronounced with a few rather high individual values. At that time TSH was also increased in some males at 500 ppm. In females at 1000 ppm, TSH was signifi cantly increased at weeks 26 and 105. The determination of enzymes in liver homogenates revealed an induction of all measured enzymes (except EROD) in males and females. In male, ALD and ECOD were significantly and dose dependently induced up to a factor of 2 (ALD) or 4 (ECOD) at 1000 ppm. EH was signifi cantly induced only at 1000 ppm by a factor of 2. The phase II enzymes GST and UDP-GT were significantly induced at 500 and 1000 ppm (up to factors of 1.5 and 1.9, respectively). A similar induction pattern occurred in females: ECOD and ALD were significantly induced at 500 and 1000 ppm up to a factor of 3.4 and 2.5, respectively. Induction of EH was more pronounced in female rats than in males. The activity increased up to a factor of 3.3 at 1000 ppm and was statistically significantly higher at 25 ppm and greater. The phase II enzymes were significantly induced at 500 and 1000 ppm. The UDP-GT activity at 1000 ppm was increased by a factor of 2.5 and that of GST by a factor of 1.6. Since there were also slightly but significantly increased enzyme activities (ECOD, ALD in males, EH in females) at 25 ppm, an additional five liver samples were investigated in rats in the control groups and at 25 ppm to find out whether these findings indicated a real effect or were incidental. No significant enzyme induction was detected in the stored liver samples from rats at 25 ppm. At the interim sacrifice after 1 year of treatment, gross necropsy did not reveal any treatment-related abnormalities. The relative liver weights were significantly increased in females at 1000 ppm (16%) and non-significantly in males (9%). The microscopic investigations after 1 year of treatment revealed hepatocellular hypertrophy in both sexes at 500 ppm and greater. This finding was accompanied by focal fat infiltration in males. Also, hypertrophy of thyroid epithelium associated with an increased incidence of colloid clumping was observed in males at 500 ppm and greater and in females at 1000 ppm. Although there was no clear evidence of carcinogenic activity in rats at interim, follicular cell adenoma was found in one male thyroid at 1000 ppm and hepatocellular adenoma was found in one female at 1000 ppm. At the terminal sacrifice, gross necropsy showed an increased incidence of “area/s” in the livers of males at 1000 ppm and of “cyst/s” in females at 500 ppm and greater. In the thyroid, an increased incidence of “enlargement” and “nodules” was observed in males at 500 ppm and greater. The uterus showed an increased incidence of “nodules” at 1000 ppm. In the eyes, the incidence of “turbidity” was increased in females at 500 ppm and greater. There was a decrease in the incidence of “nodules” at the skin in females at 1000 ppm and in the incidence of “nodules” in the pituitary gland in females at 500 ppm and greater. Absolute and relative liver weights were significantly higher at 1000 ppm in males (relative weight, 31%), as were relative weights in females (16%). The histopathological investigations of the animals at termination (including animals that died intercurrently) revealed a hepatocellular cytoplasmic change (eosinophilic cytoplasm with basophilic strands) and a predominantly centrilobular hepatocellular hypertrophy in males at 50 ppm and greater and in females at 500 ppm and greater. The incidence of hepatocellular vacuolation was increased in males at 1000 ppm while that of focal necrosis and biliary cysts was slightly elevated in females at 500 ppm and greater. Mixed eosinophilic clear-cell foci were significantly increased in males at 50 ppm and greater and in females at 1000 ppm. The incidence of basophilic foci was reduced in both sexes and the incidence of clear-cell foci was reduced in females at 500 ppm and greater. The histopathological investigations of the nervous system and skeletal musculature revealed evidence of substance-related damage in males and females at 500 ppm and greater. The following findings were made: an increased incidence of cholesterol clefts in the nerve roots of the spinal cord (females at 1000 ppm), of radiculoneuropathy (females at 500 and 1000 ppm), of sciatic nerve degeneration (both sexes at 500 and 1000 ppm), skeletal muscle atrophy (in females at 500 and 1000 ppm) and degeneration as well as mononuclear infiltrates in the sciatic nerve (in females at 1000 ppm). All these findings are known to occur spontaneously in old rats and are termed spinal radiculoneuropathy or degenerative myelopathy and may be exacerbated by xenobiotics (Greaves, 1990). An increased incidence of cholesterol clefts was seen in the space between the anterior pituitary and the pars intermedia in males at 500 or 1000 ppm. In the mesenteric lymph nodes, there was a significant increase in the incidence of sinus histiocytosis in females at 1000 ppm. Retinal degeneration and degeneration of lens fibres were seen in the eyes of controls and dosed animals. These age-related changes were significantly increased in females at 50 ppm (retinal atrophy) or 500 ppm (degeneration of lens fibres) and greater. However, since the incidences for these findings at 50 and 500 ppm were within the range for historical controls from studies conducted at the same laboratory (range for retinal atrophy: males, 3–21 out of 50 animals; females, 12–29 out of 50 animals; range for degeneration of lens fi bres: males, 5–38 out of 50 animals; females, 6–23 out of 50 animals), only the increased incidences at 1000 ppm in females were considered to be treatment-related. In the thyroid, the incidence of hypertrophy of the follicular epithelium was significantly increased in males at 50 ppm and greater and in females at 500 ppm and greater. Colloid alteration (clumping, inhomogenous colloid) and pigment in the follicular epithelium were significantly increased in both sexes at 500 ppm and greater. In males, there was an increase of follicular cell hyperplasias and a significant increase in thyroid follicular cell adenomas at 500 and 1000 ppm, while in females, hyperplasias were significantly increased at 1000 ppm. These effects on the thyroid were considered to be secondary effects of enzyme induction on the liver, especially of UDP-GT, which leads to increased degradation and biliary excretion of circulating thyroid hormones. The resulting thyroid hyperactivity was documented by the increased concentrations of TSH in males at 500 ppm and greater and in females at 1000 ppm. There was further evidence of secondary effects on the endocrine system in female rats. In the ovaries, the incidence of cysts was increased at 500 ppm and greater. In the mammary glands, there was a reduced incidence of lacteal cysts and galactocele at 1000 ppm. In the uterus, an increased number of adenocarcinomas was observed after 500 and 1000 ppm that was significant in the trend test but not in the pairwise comparison. The incidences were 12, 6, 6, 28 and 36% at 0, 25, 50, 500 and 1000 ppm, respectively. The incidences at 500 and 1000 ppm were above the range for historical control data from the RITA database (in all studies in Wistar rats, 0–14.3%) and also above the control range from seven studies with the same rat strain in the same laboratory (0–10%). The effects on the uterus and the mammary glands were explained by alterations in hormone metabolism resulting from the induction of the microsomal liver enzymes, including aromatase, an enzyme involved in estradiol synthesis. This results in increased plasma estradiol levels and continuous stimulation of the uterine endometrium, which may explain the increased incidence of uterine adenocarcinomas in old and acyclic rats. In males, there was a small increase in the number of animals with neoplasms, those with more than one neoplasm, and the number of benign neoplasms, which can be explained by the increased incidence of thyroid follicular cell adenoma. The single follicullar cell adenoma seen at 50 ppm was considered to be within the range for historical controls for this strain of rat. In females, there was an increased incidence in the number of animals with metastasizing malignant neoplasms, which are caused by the higher incidence of uterine adenocarcinoma. The combined incidences of uterine adenoma and adenocarcinoma at 25 and 50 ppm were lower than the incidence in controls. The NOAEL for systemic toxicity was 25 ppm, equal to 1.2 and 1.6 mg/kg bw per day in males and females, respectively, on the basis of liver toxicity (increased mixed eosinophilicclear cell foci) and thyroid effects (follicular epithelial hypertrophy) at 50 ppm and greater. The NOAEL for oncogenicity was 50 ppm, equal to 2.5 and 3.3 mg/kg bw per day in males and females, respectively, on the basis of increased incidences of thyroid follicular cell adenoma in males and uterine adenocarcinoma in females at 500 ppm and greater. EPA 2003: The LOAEL is 50 ppm. The NOAEL is 25 ppm. EPA 2013: The NOAEL was considered to be 1.2/1.6 mg/kg/day based on liver hypertrophy and cytoplasmic changes, thyroid hypertrophy and induction of the enzymes UDPGlu-T and aromatase as well as the induction of hepatic enzymes and retinal degeneration in females at the LOAEL of 2.5 mg/kg/day.</t>
  </si>
  <si>
    <t>Bomhard et al., 1998</t>
  </si>
  <si>
    <t>647-42-7</t>
  </si>
  <si>
    <t>6:2 Fluorotelomer alcohol</t>
  </si>
  <si>
    <t>3,3,4,4,5,5,6,6,7,7,8,8,8-Tridecafluorooctan-1-ol; 6:2 FTOH; 1H,1H,2H,2H-Perfluoro-1-octanol; 3,3,4,4,5,5,6,6,7,7,8,8,8-Tridecafluoro-1-octanol</t>
  </si>
  <si>
    <t>C8H5F13O</t>
  </si>
  <si>
    <t>OCCC(F)(F)C(F)(F)C(F)(F)C(F)(F)C(F)(F)C(F)(F)F</t>
  </si>
  <si>
    <t xml:space="preserve">1N,2N,3N,4N,6N,7aY,8N </t>
  </si>
  <si>
    <t xml:space="preserve">0, 5, 25, 125, or 250 mg/kg bw/day for 90-91 days. An additional ten rats per sex given 0 and 250 mg/kg bw/day were assigned to a 1-month recovery phase of the study and an additional five rats per sex in Groups I through V were assigned to a 3-month recovery phase of the study. </t>
  </si>
  <si>
    <t>Compound-related mortality was observed at 125 mg/kg (1/25 females at day 62) and 250 mg/kg (6/25 males and 13/25 females from days 22 to 84), with the majority of the deaths attributed to kidney degeneration and necrosis. Clinical observations in rats fed 125 and 250 mg 6:2 FTOH/kg/day included urine stained abdominal fur, excess salivation, dehydration, coldness to touch, ungroomed coat, and hunched posture. Dental effects included whitened teeth and an increased incidence in missing/broken/misaligned incisors. No effects on mortality or clinical signs were observed at 5 or 25 mg/kg/day in male or female rats. There were no overtly adverse test substance-related effects on body weights, weight gains, or food consumption data in either male or female rats at any dose. Mean body weights at the end of the dosing period were within 9 and 3% of the control group mean for males and females, respectively. These differences, however, were not considered to be toxicologically relevant since the changes were not dose dependent. There were no ophthalmological effects observed at any dose level in males or females. There were no effects on any neurobehavioral parameters determined during functional observations (i.e., grip strength, sensory motor function) or motor activity assessments, at any dose level in males or females at any time point. At the end of 91 days of dosing, changes in serum chemistry related to treatment with 125 and 250 mg 6:2 FTOH/kg/day included, in male rats, an increase in total protein, albumin, total bilirubin, inorganic phosphorus and potassium and a reduction in blood urea nitrogen (BUN). In female rats, treatment related changes consisted of increases in bilirubin and cholesterol at 125 and 250 mg/kg/day. No residual effects of 6:2 FTOH were noted on serum chemistry parameters evaluated at the end of the 3-month recovery period in the 125 and 250 mg/kg/day dosing groups, indicating the reversibility of the findings observed during dosing. No effects on clinical chemistry were observed at 5 or 25 mg/kg/day in males or females. No biologically important differences were found between the vehicle and 6:2 FTOH-treated groups in urinalysis parameters at any dose. Consistent with exposure to and metabolism of a fluorinated organic compound, urine fluoride was increased in a dose-related manner in all treated male and female groups. Plasma fluoride concentrations were increased in male and female rats dosed at 25 mg/kg/day and above. Plasma fluoride was partially reversible after approximately 1 month of recovery and completely reversible after 3 months of recovery. No effects on hematology were observed at 5 mg/kg/day in males or at 5 and 25 mg/kg/day in females. Statistically significant reductions of up to 10% in red blood cell counts, hemoglobin, and hematocrit levels were seen at 25 mg/kg/day and above (males) and at 125 and 250 mg/kg/day (females) following 90 days of dosing. These hematological changes did not persist following 90 days of recovery at 25, 125 and 250 mg/kg/day in both males and females. Following 90 days of dosing, effects on organ weights were present in the testes, liver and kidney of males and in livers and kidneys of females. No effects on organ weights were observed at 5 mg/kg/day in males or females. Relative liver and kidney weight parameters were increased in male rats dosed with 25, 125, and 250 mg/kg/day and in female rats dosed with 125 mg/kg/day and in the single female rat remaining at 250 mg/kg/day. Following a one-month recovery, male and female rats at the highest dose had increased liver weights, whereas no increases over control rats were observed following 3 months of recovery. In addition, thyroid weights in female rats were increased in the 250 mg/kg/day group at the 1-month recovery time point and in the 25, 125, and 250 mg/kg/day groups at the 3-month recovery time point. No effects on histopathology were observed at 5 mg/kg/day in males or females. 6:2 FTOH-related microscopic findings were present in the kidney, nasal cavity, teeth, pancreas and liver at higher doses. Three male rats at 250 mg/kg/day had moderate to marked hemorrhage and acute inflammation in the nose. Microscopic evidence of renal toxicity was not observed in animals sacrificed at the terminal sacrifice or following 1- or 3-month recoveries. White discoloration of the teeth was observed in terminal sacrifice rats of both sexes at 125 mg/kg/day and above. This observation persisted in the 250 mg/kg/day 1-month recovery rats but had nearly disappeared at the 3-month time recovery. A test substance-related effect was observed on the ameloblastic epithelium of the teeth in male rats at 250 mg/kg/day. These findings were present at the 1-month recovery sacrifice (250 mg/kg/day both sexes) but had resolved by the 3-month recovery sacrifice. A minimal increase in apoptosis of pancreatic acinar cells was seen in 2 male and 4 female early death rats at 250 mg/kg and, after 90 days, in 3 rats/group among all 6:2 FTOH-treatment groups for males and at 125 mg/kg/day in female rats. This minimal increase in apoptosis was also observed in a single control female rat. The increase in a few minimal apoptotic acinar cells was also observed in less than 40% of the rats after the 1-month recovery period, and none after 3 months of recovery. Liver effects of minimal severity were observed at the end of dosing in females at 25 mg/kg/day and above and in male rats at 125 mg/kg/day and above. These effects included single cell necrosis, vacuolization, oval/biliary hyperplasia, hepatocellular hypertrophy and periportal inflammation. In males, none of the effects were noted at the 1-month recovery sacrifice. In females, most of these effects were not present at the 1-month recovery sacrifice, and by 3 months only a few rats (125 and 250 mg/kg/day females) had biliary hyperplasia. Based on the results of the 90-day subchronic study, the NOAEL for 6:2 FTOH is 5 mg/kg/day. This NOAEL is due to effects observed at 25 mg/kg/day and higher, including changes in clinical signs, hematological, clinical chemistry and urinalysis parameters (female rats) and various histopathological effects in the liver and kidney. NICNAS: At 25 mg/kg bw/day and higher dosages, changes were observed in hematology, clinical chemistry and urinalysis parameters (female rats only). Absolute and relative weights of the liver, kidneys and epididymis were significantly increased. Histopathological effects in the liver, such as oval cell hyperplasia, were noted in these rats at the 25 mg/kg bw/day dose. Mortality occurred at the 125 and 250 mg/kg bw/day doses. Most of these deaths were attributed to degeneration and necrosis in the kidneys. Food consumption and body weights were significantly lower, and dental problems, excess salivation, urine-stained abdominal fur, piloerection, scant feces and decreased motor activity were observed in these groups. The effects were more severe in female rats. Single cell hepatocellular vacuolation, hepatocellular hypertrophy, single cell necrosis, biliary hyperplasia, periportal inflammation and hepatocellular vacuolation were also observed. A NOAEL of 5 mg/kg bw/day was established based on the effects in the liver, and hematological and clinical chemistry parameters. ECHA: The NOEL was considered to be 5 mg/kg bw/day for both sexes based on the changes in hematology and clinical chemistry parameters, urinalysis parameters (female rats only), urine fluoride and varied histopathological effects in the liver at 25 mg/kg bw/day and higher.</t>
  </si>
  <si>
    <t>Serex et al., 2014</t>
  </si>
  <si>
    <t xml:space="preserve">Serex, T., Anand, S., Munley, S., Donner, E. M., Frame, S. R., Buck, R. C., &amp; Loveless, S. E. (2014). Toxicological evaluation of 6: 2 fluorotelomer alcohol. Toxicology, 319, 1-9. Also available from NICNAS (2019) Indirect precursors of short chain perfluorocarboxylic acids (PFCAs): Human health tier II assessment at https://cdnservices.industrialchemicals.gov.au/statements/IMAP_1812%20-%20IMAP%20Assessment%20-%2012%20December%202019.pdf and ECHA at https://echa.europa.eu/registration-dossier/-/registered-dossier/5615/7/6/2/?documentUUID=abdbbab7-2552-40e3-9855-19ce4f113399 </t>
  </si>
  <si>
    <t>53780-34-0</t>
  </si>
  <si>
    <t>Mefluidide</t>
  </si>
  <si>
    <t>Embark; Vistar; Vistar herbicide; N-[2,4-dimethyl-5-(trifluoromethylsulfonylamino)phenyl]acetamide</t>
  </si>
  <si>
    <t>C11H13F3N2O3S</t>
  </si>
  <si>
    <t>CC1=CC(=C(C=C1NC(=O)C)NS(=O)(=O)C(F)(F)F)C</t>
  </si>
  <si>
    <t>1N,2N,3N,4N,6N,7aY,8N,33N,34N,35aY,38N,39N,40N,41N,42N, 43N,44N,45Y,46N,47N</t>
  </si>
  <si>
    <t>0, 60, 600, or 6,000 ppm Vistar tech, 93% a.i. equal to 0, 1.5, 15, or 150 mg/kg bw/day. Corrected for purity: 0, 1.4, 14, or 140 mg/kg bw/day</t>
  </si>
  <si>
    <t xml:space="preserve">The NOAEL was considered to be 60 ppm, equal to 1.4 mg/kg bw/day. The LOAEL was 600 ppm, equal to 14 mg/kg bw/day, based on  decreased body weight (15%) and body weight gain (50%) in the males. Chronic cortical nephrosis was also observed at 6,000 ppm. </t>
  </si>
  <si>
    <t>Sibinski, and Case, 1982</t>
  </si>
  <si>
    <t>Sibinski, L.; Case, M. (1982) Twelve Month Diet Feeding Study of MBR-12325 in Dogs: Experiment No. 0280CD0021; Report No. 273. (Unpublished study received Dec 9, 1983 under 7182-9; prepared by Riker Laboratories, Inc., submitted by Medical Products Div., 3M Co., St. Paul, MN; CDL:251957-E). MRID 00132995. Available from EPA (2016). Mefluidide and Salts: Human Health Risk Scoping Document in Support of Registration Review at https://www.regulations.gov/document/EPA-HQ-OPP-2015-0786-0003 and EPA (2007) Mefluidide – Occupational and Residential Exposure and Risk Assessment for the Reregistration Eligibility Decision at https://www.regulations.gov/document/EPA-HQ-OPP-2007-0431-0010 (reference only)</t>
  </si>
  <si>
    <t>125225-28-7</t>
  </si>
  <si>
    <t>Ipconazole</t>
  </si>
  <si>
    <t>2-[(4-chlorophenyl)methyl]-5-propan-2-yl-1-(1,2,4-triazol-1-ylmethyl)cyclopentan-1-ol</t>
  </si>
  <si>
    <t>C18H24ClN3O</t>
  </si>
  <si>
    <t>CC(C)C1CCC(CC2=CC=C(Cl)C=C2)C1(O)CN1C=NC=N1</t>
  </si>
  <si>
    <t>0, 1.5, 5, or 20 mg/kg bw/day</t>
  </si>
  <si>
    <t xml:space="preserve">EPA: The NOAEL was 1.5 mg/kg bw/day. The LOAEL was 5 mg/kg bw/day based on skin reddening in both sexes and decreased body weight gains in females. EFSA: The NOAEL was 1.5 mg/kg bw/day in the 1-year dog study. ECHA: There were no substance-related deaths, although one male in the 1.5 mg/kg/d group died in week 30. The only clinical sign of note was skin reddening (pinnae, abdomen, tail, legs/paws, muzzle) in 2 males and 1 female at 5 mg/kg/d and all animals at 20 mg/kg/d. This was first observed in weeks 2-3 and, particularly in the highdose animals, eventually progressed over the whole body. The overall body weight gain of females at 20 mg/kg/d was reduced by 20% (no effect in males). Food consumption was not adversely affected. Ophthalmological examination revealed lenticular opacities in 2 males and 1 female at 20 mg/kg/d (none in any other groups), consisting of a very faint opacity on the posterior capsule of 1 male, a posterior and anterior capsular opacity in the other male and a posterior suture line opacity in the left eye of the female. There were no adverse effects on haematology or urinalysis parameters. At 20 mg/kg/d, blood chemistry showed reduced cholesterol (approximately 20%) in both sexes and reduced calcium in males. Liver weights relative to body weight were increased at 20 mg/kg/d in males (26%) and females (34%). Adjusted kidney weights were also reduced in males (12%, 19%, 26% at 1.5, 5, 20 mg/kg/d) and females (21% at 20 mg/kg/d). There were no clear treatment-related macroscopic findings. The NOAEL was 1.5 mg/kg bw/day.  </t>
  </si>
  <si>
    <t>Paffett, 2007</t>
  </si>
  <si>
    <t>Paffett, R. (2007) Ipconazole: Toxicity Study by Oral Capsule Administration to Beagle Dogs for 52 Weeks. Project Number: KRA/112, KRA/112/052494. Unpublished study prepared by Huntingdon Life Sciences, Ltd. 412 p. Available from EPA (2020) Ipconazole: Draft Ecological Risk Assessment for Registration Review at https://downloads.regulations.gov/EPA-HQ-OPP-2015-0590-0022/content.pdf Also available from EPA (2014) Revised Ipconazole Human Health Risk Assessment of the Proposed Use on Legume Vegetables (Crop Group 6) at https://downloads.regulations.gov/EPA-HQ-OPP-2012-0796-0011/content.pdf and EFSA. Conclusion on the peer review of the pesticide risk assessment of the active substance ipconazole.EFSA Journal 2013;11(4):3181. http://dx.doi.org/10.2903/j.efsa.2013.3181 and ECHA (2016) CLH Report for Ipconazole at https://echa.europa.eu/documents/10162/9c35c093-2705-6012-8ba2-6d793d824d2b</t>
  </si>
  <si>
    <t>57-30-7</t>
  </si>
  <si>
    <t>Phenobarbital sodium</t>
  </si>
  <si>
    <t>Phenobarbital sodium salt; Luminal sodium; sodium;5-ethyl-4,6-dioxo-5-phenyl-1H-pyrimidin-2-olate</t>
  </si>
  <si>
    <t>C12H11N2NaO3</t>
  </si>
  <si>
    <t>CCC1(C(=O)NC(=NC1=O)[O-])C2=CC=CC=C2.[Na+]</t>
  </si>
  <si>
    <t>1N,2N,3N,4Y,5aY,6h(ii)Y</t>
  </si>
  <si>
    <t>0, 8, 30, 125, or 500 ppm, equal to average intakes of 0, 0.3, 1.1, 4.6, or 19 mg/kg bw/day</t>
  </si>
  <si>
    <t xml:space="preserve">No clinical signs related to PB treatment were apparent in any of the rats during the 104 weeks of the experiment. At the end of the study, the survival rates of rats fed 0 (control), 8, 30, 125 and 500 ppm PB were 70, 80, 90, 90 and 55%, respectively, without any significant treatment-related variation in mortality. No body weight retardation was found in rats receiving 8 to 500 ppm PB. Food consumption in controls and treated animals showed no clear differences. No treatment-related adverse effects were apparent from the hematology results. No treatment-related changes in any parameters of blood biochemistry related to liver and thyroid functions were found in the treated animals. During gross pathology, white spots and areas on surface of the liver were noted in several rats in the 500 ppm but not lower dose groups. A large tumor mass was found in the liver of a rat of the 125 ppm group; however, no other treatment-related macroscopic changes were found in treated animals at autopsy or on detailed gross examination after fixation. Significantly elevated values for the liver: body weight ratio were observed in the 125 and 500 ppm groups. Other organ: body weight rations were similar to control values. Hypertrophy of hepatocytes were found in rats given 125 and 500 ppm PB. Development of GST-P+ hepatocytic foci was evident in all rats killed at termination. Numbers per square centimeter (no./cm2) and areas (mm2/cm2) in rats fed 125 and 500 ppm PB were significantly increased as compared to the control values. However, the quantitative values for GST-P+ foci in rats receiving 30 or 8 ppm PB were comparable to the control values. Quantitative values for TGF-alpha+ foci in rats fed 8, 30, 125 and 500 ppm PB were quite low as compared to the data for GST-P+ foci. Regenerative hyperplasias were found in 11 out of 20 rats in the 500 ppm group but limited to this high dose case. No hepatocellular adenomas were noted. Hepatocellular carcinomas were found in single rats of the 8 ppm and 125 ppm groups. Immunohistochemistry showed that P-450s (CYP2B1, 2C6 and 3A2) were more strongly stained in hepatocytes of the 500 ppm group than those of the controls, especially in the centrilobular area. In serial sections, altered hepatocytic foci (identical to GST-P+ foci) demonstrated varied stainability for CYP2B1, 2C6 and 3A2, but could only be distinguished from the surrounding normal tissue with difficulty. A number of GST-P+ foci stained positive for TGFa. Some regenerative hyperplasias were partially, especially in periphery, positive for TGFa. In the liver, CYP proteins were increased in a dose-dependent manner by PB treatment. A good correlation between increase of GST-P+ foci and CYP2B1, 2C6 and 3A2 induction was observed. Thyroid histopathology did not reveal any hyperplastic follicular cell lesions in any group. In conclusion, the present results indicate that PB causes regenerative hyperplasia of the liver, but not hepatocytic adenomas and carcinomas, when given at the 500 ppm dietary level, equal to 19.0 mg/kg bw/day, for 2 years. The NOAEL is considered to be 30 ppm, equal to 1.1 mg/kg bw/day based on increased liver weights, altered hepatocytic foci, and hypertrophy of hepatocytes. IARC 2001: No treatment-related changes in clinical signs, survival rates, body weight, food consumption or hematological or blood biochemical endpoints were observed at any concentration; however, significantly elevated liver weights (relative to body weight) were noted in groups fed 125 and 500 mg/kg of diet (2.50% ± 1.24 and 3.03% ± 0.19 versus 2.30% ± 0.30, p &lt; 0.05 and 0.01, respectively). Hypertrophy of hepatocytes was also seen at these concentrations. Regenerative hyperplasia was observed in 11/20 rats at the highest concentration. Although foci positive for glutathione S-transferase (placental form) were found in all groups at termination, the numbers per cm2 and areas (mm2 /cm2) in rats fed the two higher concentrations of sodium phenobarbital were significantly higher than control values (average number, &gt; 25 and &gt; 30 versus &gt; 11, p &lt; 0.01 for both groups; average area, &gt; 4 and &gt; 8 versus &gt; 1, p &lt; 0.01 for both groups). No hepatocellular adenomas were found, and hepatocellular carcinomas occurred in only one rat each at 8 and 125 mg/kg of diet. At the concentrations given, no changes were observed in any other organ (including thyroid). </t>
  </si>
  <si>
    <t>Hagiwara et al., 1999</t>
  </si>
  <si>
    <t>94125-34-5</t>
  </si>
  <si>
    <t>Prosulfuron</t>
  </si>
  <si>
    <t>1-(4-methoxy-6-methyl-1,3,5-triazin-2-yl)-3-[2-(3,3,3-trifluoropropyl)phenylsulfonyl]urea; 1-(4-methoxy-6-methyl-1,3,5-triazin-2-yl)-3-[2-(3,3,3-trifluoropropyl)phenyl]sulfonylurea</t>
  </si>
  <si>
    <t>C15H16F3N5O4S</t>
  </si>
  <si>
    <t>CC1=NC(=NC(=N1)OC)NC(=O)NS(=O)(=O)C2=CC=CC=C2CCC(F)(F)F</t>
  </si>
  <si>
    <t>0, 10, 60, 600, or 1,200 ppm, equal to 0.3, 2.0, 18.6, or 41.0 mg/kg bw/day for males and 0, 0.3, 1.8, 20.2, or 48.8 mg/kg bw/day for females</t>
  </si>
  <si>
    <t>At 600 ppm, slightly decreased erythrocyte values (10% less than controls), decreased serum albumin (-12%) and A/G ratio (-15 to -30%) were observed in females and lipofuscin accumulation in liver was observed in males (3/4, slight) and females (1/4, mild). Renal lipofuscin accumulation (males, 3/4) and fatty accumulation (4/4 males and 3/4 females) may have been related to treatment. At 1,200 ppm, decreased body weight gain (23 and 22% less than controls in males and females, respectively), slightly decreased erythrocyte values (-10%) and calcium levels (-6 to -7%) in males, increased absolute and relative liver weight in females (+34 to +44%) and increased alkaline phosphatase (51 to 303%) in both males and females were observed. The LEL is 600 ppm (18.6 mg/kg/day, males), based on hematologic and clinical chemistry effects (females) and incidence of lipofuscin accumulation in liver (both sexes). The NOEL is 60 ppm (1.8 mg/kg/day, females).</t>
  </si>
  <si>
    <t>Chow and Hart, 1993; Chow and Hart, 1994</t>
  </si>
  <si>
    <t>66441-23-4</t>
  </si>
  <si>
    <t>Fenoxaprop-ethyl</t>
  </si>
  <si>
    <t>Acclaim; Furore; ethyl 2-[4-[(6-chloro-1,3-benzoxazol-2-yl)oxy]phenoxy]propanoate</t>
  </si>
  <si>
    <t>C18H16ClNO5</t>
  </si>
  <si>
    <t>CCOC(=O)C(C)OC1=CC=C(OC2=NC3=C(O2)C=C(Cl)C=C3)C=C1</t>
  </si>
  <si>
    <t>1N,2N,3N,4N,6N,7aY,8N,11Y. Ethanol:1aY(Class I). Heterocycle:13N,15N,16N,17Y,19N,20eY</t>
  </si>
  <si>
    <t xml:space="preserve">0, 5, 30, or 180 ppm equivalent to approximately 0, 0.25, 1.5, or 9 mg/kg bw/day for up to 28 months. At each of the 6 and 12 month interim sacrifices, 10 rats/sex/group were terminated and at the 24 month sacrifice, 20 rats/sex/group were terminated. In addition, at 26 months, hepatic and renal (BSP/PSP clearance) function tests were performed in 6 rats/sex/group, and at 28 months, 60 rats/sex/group were terminated (EPA). </t>
  </si>
  <si>
    <t xml:space="preserve">The magnitude of the lipid lowering effect seen at 180 ppm diminished up to the end of the study (106 weeks) indicating an adaptive response to the pharmacodynamic activity of the test compound. Biochemical examinations showed that dietary concentrations of 5, 30, or 180 ppm over a 12-month period did not lead to any induction of foreign substance metabolism or to peroxisomal proliferation. Lifetime feeding of 180 ppm in the diet caused no carcinogenic effects in rats. The NOEL of 30 ppm in the diet is equivalent to a daily intake of 1.58 mg/kg bw/day for male rats and 2.0 mg/kg bw/day for female rats. EFSA: The rat NOAEL was 1.6 mg/kg bw/day from the long-term study. EPA: Treatment with HOE 33171 for up to 28 months did not affect mortality, behavior, clinical findings, body weight, food consumption, hematology, kidney function, or urinalysis. In addition, dosing did not cause toxicologically important effects on gross and histopathological findings. Significantly decreased absolute and relative liver weights were identified in male rats at 24 months, and significantly decreased relative liver weights only at 28 months. All clinical chemistry parameters were similar in dosed and control groups with the exception that in the high-dose males, there were significant (p&lt;0.05) decreases in serum cholesterol levels at 26, 54, and 107 weeks (1.19-22%) and in total lipids at 107 weeks (-24%) . The decreases in cholesterol (17-18%) and total lipids (19%) observed in the high-dose females were not statistically significant. The LOAEL is 180 ppm (equivalent to 9 mg/kg/day) based on decreased serum lipids, cholesterol and relative liver weights in the males and the NOAEL is 30 ppm (equivalent to 1.5 mg/kg/day). There was no evidence of carcinogenicity (no increase in tumors) in Wistar rats under these study conditions. FAO: The NOAEL was 30 ppm, equal to 1.6 mg/kg bw/day, and the LOAEL was 180 ppm, equal to 9.1 mg/kg bw/day. </t>
  </si>
  <si>
    <t>Donaubauer et al., 1983; 1984; 1985</t>
  </si>
  <si>
    <t>H.-H. Donaubauer, E. Schutz, W. Weigand &amp; M. Kramer: Hoechst Report No. 24/83, 1983; Hoechst Report No. 613/83, 1983. &amp; H.-H. Donaubauer, E. Schutz, W. Weigand &amp; M. Kramer: Hoechst Report No. 639/84, 1984. &amp; H.-H. Donaubauer, E. Schutz, W. Weigand &amp; M. Kramer: Hoechst Report No. 632/84, 1984. &amp; H.-H. Donaubauer, E. Schutz, K.-H. Leist &amp; M. Kramer: Hoechst Report No. 205/85, 1985. &amp; H.-H. Donaubauer, E. Schutz, K.-H. Leist &amp; M. Kramer: Hoechst Report No. 682/85, 1985. Available from Ehring, G., Reist, K.H., and Evert, E. (1992) Summary of toxicity studies with Fenoxaprop-ethyl. Journal of Pesticide Science 17.1 (1992): S17-S23. Also available from EFSA (2007) Conclusion on the peer review of fenoxaprop-P at https://efsa.onlinelibrary.wiley.com/doi/pdf/10.2903/j.efsa.2007.121r and EPA (2014) Fenoxaprop-p-ethyl. Registration Review Preliminary Risk Assessment and Proposed New Use on Grass Grown for Seed at https://www.regulations.gov/document/EPA-HQ-OPP-2012-0588-0008 and FAO (2021) FAO Specifications and Evaluations for Fenoxaprop-p-ethyl at https://www.fao.org/3/ca9649en/ca9649en.pdf</t>
  </si>
  <si>
    <t>3878-19-1</t>
  </si>
  <si>
    <t>Fuberidazole</t>
  </si>
  <si>
    <t>2-(Furan-2-yl)-1H-benzimidazole</t>
  </si>
  <si>
    <t>C11H8N2O</t>
  </si>
  <si>
    <t>N1C2=CC=CC=C2N=C1C1=CC=CO1</t>
  </si>
  <si>
    <t xml:space="preserve">0, 20, 100, or 500/1000/2000 ppm. The highest dose was increased to 1000 ppm in week 27 and then to 2000 ppm in week 41. These dose levels are equal to 0, 0.72, 3.6, or 18/36/72 mg/kg bw/day (giving a weighted average of 36 mg/kg bw/day). </t>
  </si>
  <si>
    <t>Heart and uterine</t>
  </si>
  <si>
    <t>EFSA: In the 90-day dog study focal fibrosis of the left ventricular fibrillary muscles was observed and the weights of some endocrine organs were increased by treatment in males and uterine weights in females. The NOAEL was 0.72 mg/kg bw/day from the 1-year study in dog. With regard to the heart fibrosis in dogs the classification: T, R48/25? or Xn; R48/22? was proposed to be flagged to ECB. It was not possible to clarify the mechanistic background of the cardiotoxic effects (focal heart fibrosis) seen in dogs at the end of the 1-year study. A daily dose of 200 mg/kg bw was shown to clearly exceed the metabolic capacity of the dog liver for detoxification. Fuberidazole effectively inhibited mitochondrial enzymes of the respiratory chain (mainly complex II enzymes), which may partly explain the liver toxicity seen in animals but not the cardiac effects seen in dogs. ECHA: As there were no overt clinical signs of toxicity at 500 ppm, the highest dose was increased in week 27 then again in week 41. One animal in the high-dose group died in the second week (and was replaced), but it had not exhibited clinical signs of toxicity and no cause of death or relationship to treatment could be established. Another animal in the high-dose group was euthanized in week 39 because of reduced food consumption, emaciation and deterioration in health (treatment-related). This animal had a lowered lymphocyte count, an increase in band granulocytes, and increased AST (by &gt; 1000%), LDH (by 85%), creatinine kinase (by &gt; 700%) and ALT (by &gt; 200%) activity. The survivors did not demonstrate clinical signs of toxicity, and their food consumption and body weight gains were unaffected. Absolute liver weights were increased by 1%, -1%, 14% in males and 5%, 15%, 31% in females at 20, 100 &amp; 500/1000/2000 ppm respectively. Liver weights relative to brain weight were also increased: 4%, -4%, 21% in males; 9%, 15%, 31% in females. These changes were not associated with changes in histopathology or morphology. Heart weights were unaffected by treatment. However, there were increased incidences of gross and histopathological changes at ≥ 100 ppm. Gross changes included yellow dots, stripes or patches in the papillary muscles (1/8 dogs with the mid-dose, 4/8 with the high-dose). Histopathology revealed a dose-related increase in the incidence and severity of focal fibrosis of the papillary muscles of the heart (left ventricle). In the high-dose group, 6/8 dogs (including the animal that died at week 39) had lesions that were scored as severe. The remaining two dogs in this group had moderate lesions. In the mid-dose group, the changes were scored between minimal to severe (moderate in 3/8 animals, severe in 1/8 animals). In the one control dog that showed fibrosis, the changes were minimal to slight. Some endocrine organs (thyroid, pancreas, adrenals) had increased relative (to brain) weights in males of the high-dose group (up to 20%). There were no associated histological changes. Absolute and relative uterine weights were increased in the mid- and high-dose groups by 18 to 50%. Again, there was no correlation to histological changes. The NOAEL was 20 ppm (0.72 mg/kg/d) based on increases in focal heart fibrosis incidence and uterine weight.</t>
  </si>
  <si>
    <t xml:space="preserve">Schmidt &amp; Gröning, 1994; Rinke, 1996 </t>
  </si>
  <si>
    <t>6317-18-6</t>
  </si>
  <si>
    <t>Methylene bis(thiocyanate)</t>
  </si>
  <si>
    <t>Methylene dithiocyanate; Methylenedithiocyanate; Thiocyanatomethyl thiocyanate</t>
  </si>
  <si>
    <t>C3H2N2S2</t>
  </si>
  <si>
    <t>N#CSCSC#N</t>
  </si>
  <si>
    <t>1N,2N,3h(ix)Y</t>
  </si>
  <si>
    <t>0, 0.5, 2.0 or 5.0 mg/kg bw/day</t>
  </si>
  <si>
    <t xml:space="preserve">Toxic effects were consistent with a mild local irritation of the stomach. There was a dose-related increase in emesis in treated animals, with 3-fold, 15-fold and 30-fold increases at the 0.5, 2.0 and 5.0 mg/kg/day dose levels, respectively, compared to the control group; in the 5.0 mg/kg/day dose group, fecal inconsistency and salivation were observed in a few animals. Hemoglobin, red blood cell count and hematocrit were marginally lower in the 5.0 mg/kg/day group. White blood cell counts were slightly elevated in all treated groups throughout the study. Reductions in albumin levels were statistically significant at 51 weeks at both the 2.0 and 5.0 mg/kg/day doses; marginal reductions in total protein and albumin/globulin ratios were also observed. In male dogs, a mild inflammatory cell infiltrate in the lamina propria of the stomach was dose related. In females the incidence was not dose related. Examination of the bone marrow revealed a statistically nonsignificant increased incidence of hematopoiesis in male dogs in the 5.0 mg/kg/day dose group (3 of 4 animals); one intermediate group animal was also affected. Incidence in the treated female groups (3/group) were mild and were not dose related. The LOEL of 2.0 mg/kg/day was identified based on the marginal changes in blood chemistry and pathology findings in the stomach and bone marrow. The NOEL was 0.5 mg/kg/day. EPA 2011: The LOEL of 2.0 mg/kg/day was identified based on the marginal changes in blood chemistry and pathology findings in the stomach and bone marrow. The NOEL was 0.5 mg/kg/day. </t>
  </si>
  <si>
    <t>Goburdhun et al., 1989</t>
  </si>
  <si>
    <t>103055-07-8</t>
  </si>
  <si>
    <t>Lufenuron</t>
  </si>
  <si>
    <t>Fluphenacur; Lufenuron, (+)-; Lufenuron, (-)-; N-[[2,5-Dichloro-4-(1,1,2,3,3,3-hexafluoropropoxy)phenyl]carbamoyl]-2,6-difluorobenzamide</t>
  </si>
  <si>
    <t>C17H8Cl2F8N2O3</t>
  </si>
  <si>
    <t>FC(C(F)(F)F)C(F)(F)OC1=CC(Cl)=C(NC(=O)NC(=O)C2=C(F)C=CC=C2F)C=C1Cl</t>
  </si>
  <si>
    <t>0, 5, 50, 500, or 1500 ppm equal to 0, 0.19, 1.93, 20.4, or 108 mg/kg bw/day for males and 0, 0.23, 2.34, 24.8, or 114 mg/kg bw/day for females, respectively</t>
  </si>
  <si>
    <t>As a result of overt toxicity at 1500 ppm, all animals in this group were terminated in week 14. The mortality rate in the remaining treated groups was similar to that of the controls. The percentage of animals surviving to termination at 18 months was 50%, 46%, 57% and 59% for the males and 51%, 57%, 59% and 61% for the females in the 0 (controls), 5, 50 and 500 ppm groups, respectively. A total of 46 males and 57 females in the 1500 ppm group and 47 males and 58 females in the 500-ppm group exhibited whole-body tonic-clonic convulsions from weeks 6 to 7. The convulsive episodes, lasting approximately 30–90 seconds, were observed mainly during and after handling and occurred repeatedly over several weeks in the majority of affected animals. As the study progressed, the incidence of observed convulsions in the 500 ppm animals diminished. A low frequency of spontaneous convulsive episodes was seen in the control and low-dose groups. Several females in the 500-ppm group had vaginal discharge during the latter part of the treatment period. Males and females in the 1500 ppm group had body weights approximately 10% lower than those of controls in week 12 prior to early sacrifice. Slightly lower mean body weights were recorded for both sexes in the 500-ppm group up to week 27. Thereafter, an increased body weight gain in the females resulted in mean body weights approximately 20% higher than control values by the end of the study. The males in the 500-ppm group continued to have body weights slightly lower than control values to the end of the study (92% of controls). Higher feed intake, compared with controls, was recorded in week 1 for both sexes in the 500 and 1500 ppm groups (111–114% of controls). Thereafter, the feed intake of the 1500 ppm group tended to be lower than that of controls up to the early termination of this group. Lower feed intake, compared with controls, was recorded in the 500 ppm males for the next 26 weeks (95% of controls), after which time the feed intakes were similar to control values. Females in the 500-ppm group showed an 18% increase in feed intake from week 23 to termination. The week 13 examination of the blood, 1 week prior to the termination of the 1500 ppm animals, showed 8/20 males in this group with platelet counts above the concurrent control range and 3/20 females with white blood cell counts above the control range. Other parameters in this group were not affected by treatment, and subsequent examinations revealed no evidence of a treatment related influence on the hematological profile of treated rats. Slightly lower levels of plasma protein and albumin and higher levels of plasma potassium and inorganic phosphorus were recorded for females in the 1500 ppm group prior to termination of this group in week 14. No clear effect of treatment on the blood chemistry profile of males or females was seen in the 5, 50 or 500 ppm groups throughout the study. A number of differences between the mean values attained a level of statistical significance, but the differences were small and considered to be of no biological relevance. No effects on the urinary parameters were observed. No treatment-related effects on organ weights were recorded in this study. Compared with the controls, levels of statistical significance were achieved for absolute and relative adrenal gland weights for females in the 50 and 500 ppm groups sacrificed at week 53. However, no changes were detected in the adrenals by microscopy. Therefore, the difference at week 53 was considered to have occurred by chance. At macroscopy, higher incidences of mottled lungs in males and females of the 500-ppm group were considered to be treatment related. Microscopic examination revealed an increased incidence of pulmonary alveolar foam cells in both sexes of the 500 and 1500 ppm groups, with a higher severity level in the 500 ppm animals. This lesion was considered to be associated with a dilatation of the right heart ventricle developing due to increased pulmonary pressure caused by massive aggregations of foam cells in some females in the 500-ppm group. Large adrenal glands were reported in 2/80, 5/80, 5/80 and 8/80 males and 3/80, 4/80, 2/80 and 11/80 females at 0, 5, 50 and 500 ppm, respectively. On microscopic examination, various lesions, such as cysts, sinusoidal cystic dilatations, and hyperplasias or tumors of cortex or medulla, were found in these adrenals. The incidences of these lesions in the different groups did not indicate any treatment-related effect. The microscopic verification of some other macroscopic findings reported in higher numbers of treated animals revealed no treatment-related gross pathological effects. An increased incidence of ulcerative and inflammatory lesions was seen in the non-glandular stomachs of males and females in the 500-ppm group. Focal hemorrhagic, necrotic, ulcerative and inflammatory lesions were found in the caecum and/or colon of both males and females in the 500 and 1500 ppm groups. An increased incidence of fatty change was seen in the perilobular region of the liver in females in the 500-ppm group. In addition, inflammation of the female urinary tract was markedly increased in 500 ppm animals. No treatment-related increase in the incidence of hyperplastic or neoplastic lesions was found. The incidence of animals (n = 80) bearing primary tumors was 49, 52, 55, 42 and 0 for males and 57, 67, 54, 41 and 0 for females in the 0, 5, 50, 500 and 1500 ppm groups, respectively. Evidence of an apparently statistically significant dose-related effect at 500 ppm was shown for the benign interstitial cell tumor of testis found at incidences of 2/80 at 0 ppm, 2/80 at 5 ppm, 1/80 at 50 ppm and 5/80 (6.25%) at 500 ppm, as well as the benign granular cell tumor of the cerebral meninges found in male animals at incidences of 1/80 at 0 ppm, 0/80 at 5 ppm, 1/80 at 50 ppm and 3/80 (3.75%) at 500 ppm. Both tumor incidences were in line with the historical control data presented in the study report, even though the historical control data were not completely within JMPR standards (i.e., rat strain not specified and presented studies were from 1978 to 1989, which is not within 2 years of the in-life phase of the lufenuron study). The historical control data from the laboratory and from the Registry of Industrial Toxicology Animal-data (RITA) database show a variable incidence, with no obvious change in incidence over the period 1978–1989. On this basis, it can be considered that all these data are applicable historical control data for the lufenuron 2-year rat study, which started in January 1990. Treatment with lufenuron for 24 months resulted in whole-body tonic-clonic convulsions at 500 and 1500 ppm. The extent of the reaction showed that the maximum tolerated dose (MTD) was exceeded at the high dose level of 1500 ppm, and this group was terminated in week 14. At 500 ppm, an initially reduced body weight gain was observed, which in females reversed to a marked increase in body weights from week 27 onwards, associated with a marked increase in feed intake. Histopathological changes at 500 and/or 1500 ppm included an increase in the incidence of pulmonary alveolar foam cells, ulcerative and inflammatory lesions in the non-glandular stomach and focal lesions in the caecum and/or colon. Additionally, increased incidences of fatty change in the liver and inflammation of the urinary tract were detected in females. There was no evidence of a tumorigenic response. The NOAEL for systemic toxicity was 50 ppm, equal to 1.93 mg/kg bw per day for males and 2.34 mg/kg bw per day for females, based on tonic-clonic convulsions, decreased body weight and (histo)pathological effects on lungs, liver, non-glandular stomach, intestines and urinary tract at 500 ppm, equal to 20.4 mg/kg bw per day for males and 24.8 mg/kg bw per day for females.</t>
  </si>
  <si>
    <t>Bachmann, 1993</t>
  </si>
  <si>
    <t>112281-77-3</t>
  </si>
  <si>
    <t>Tetraconazole</t>
  </si>
  <si>
    <t>Eminent; 1-[2-(2,4-dichlorophenyl)-3-(1,1,2,2-tetrafluoroethoxy)propyl]-1,2,4-triazole</t>
  </si>
  <si>
    <t>C13H11Cl2F4N3O</t>
  </si>
  <si>
    <t>FC(F)C(F)(F)OCC(CN1C=NC=N1)C1=C(Cl)C=C(Cl)C=C1</t>
  </si>
  <si>
    <t>1N,2N,3N,4N,6N,7aY&amp;8g(iii and iv)Y</t>
  </si>
  <si>
    <t>0, 10, 90, 800, or 1250 ppm equal to 0, 1.4, 12, 118, or 217 mg/kg bw/day in males and 0, 1.6, 14.8, 140, or 224 mg/kg bw/day in females</t>
  </si>
  <si>
    <t>NOAEL = 1.4/1.6 (M/F) mg/kg/day. LOAEL = 12/14.5 (M/F), based upon increased liver weights and hepatocellular vacuolization in both sexes and increased kidney weights in males. Dosing was considered adequate based on above findings. Treatment-related increased incidence of combined benign and malignant liver tumors in both sexes. Note: results for 1-year dog study: NOAEL = 2.95/3.33 (M/F) mg/kg/day. LOAEL = 12.97 /14.5 (M/F), based on increase in liver weight and kidney weight, histopathological changes in the liver and kidney, and increased in alkaline phosphatase, γ-glutamyltransferase, alanine aminotransferase and ornithine carbamoyl transferase levels in both sexes, increased cholesterol in the male, decreased albumin in both sexes, proteinuria and decreased absolute terminal body weight in females.</t>
  </si>
  <si>
    <t>Crome et al., 1992</t>
  </si>
  <si>
    <t>Crome, S., M.E. Bellringer, et al. (1992) M 14360 Potential Tunorogenic Effects in Prolonged Dietary Administration to Mice. Huntingdon Research Centre, Ltd., Cambridgeshire, England. Report # AGR73/920469, December 10, 1998, MRID 44305305. Unpublished. Available from EPA (2021) Tetraconazole. Draft Human Health Risk Assessment in Support of Registration Review HED Signed 12-11-2020. at https://downloads.regulations.gov/EPA-HQ-OPP-2015-0061-0011/content.pdf and from EPA (1999) Review of Draft Cancer Assessment Document on tetraconazole at https://www.google.com/url?sa=t&amp;rct=j&amp;q=&amp;esrc=s&amp;source=web&amp;cd=&amp;ved=2ahUKEwiOwIuq08OAAxWRF1kFHW4OD5AQFnoECCgQAQ&amp;url=https%3A%2F%2Fwww3.epa.gov%2Fpesticides%2Fchem_search%2Fcleared_reviews%2Fcsr_PC-120603_9-Dec-99_001.pdf&amp;usg=AOvVaw1hqDZ-QUQk9JsdIJ6XLUX-&amp;opi=89978449</t>
  </si>
  <si>
    <t>112226-61-6</t>
  </si>
  <si>
    <t>Halofenozide</t>
  </si>
  <si>
    <t>N'-benzoyl-N'-tert-butyl-4-chlorobenzohydrazide</t>
  </si>
  <si>
    <t>C18H19ClN2O2</t>
  </si>
  <si>
    <t>CC(C)(C)N(NC(=O)C1=CC=C(Cl)C=C1)C(=O)C1=CC=CC=C1</t>
  </si>
  <si>
    <t xml:space="preserve">0, 100, or 300 ppm equal to 0, 3.7, or 11 mg/kg bw/day in males and 0, 4.0, or 11 mg/kg bw/day in females. </t>
  </si>
  <si>
    <t xml:space="preserve">The NOEL/LOEL were considered to be 100 ppm, equal to 3.7 and 4.0 mg/kg bw/day, respectively, in males and females, and 300 ppm, equal to 11 mg/kg bw/day, based on absolute and relative liver weight increases, histopathological changes in the liver and spleen, and erythroid hyperplasia of the bone marrow. </t>
  </si>
  <si>
    <t>Kaminski et al., 1994</t>
  </si>
  <si>
    <t>137641-05-5</t>
  </si>
  <si>
    <t>Picolinafen</t>
  </si>
  <si>
    <t>N-(4-fluorophenyl)-6-[3-(trifluoromethyl)phenoxy]pyridine-2-carboxamide</t>
  </si>
  <si>
    <t>C19H12F4N2O2</t>
  </si>
  <si>
    <t>C1=CC(=CC(=C1)OC2=CC=CC(=N2)C(=O)NC3=CC=C(C=C3)F)C(F)(F)F</t>
  </si>
  <si>
    <t>0, 50, 150, or 1500 ppm equal to 0, 1.4, 4.4, or 42.7 mg/kg bw/day for males and 0, 1.6, 5.2, or 47.1 mg/kg bw/day for females (ECHA)</t>
  </si>
  <si>
    <t>EFSA: Basis for NOAEL: anemia. BASF: 1500 ppm: Reduced body weights and weight gains; anemia (reductions in red blood cell parameters), and thyroid (enlarged, hypertrophy of follicular epithel cells). 150 ppm: Reduced body weights and weight gains. PRDD: at and above 150 ppm: lower bw and bwg (M). 1500 ppm: decreased RBC, HCT and HGB at 3/6 months and increased reticulocyte counts at 3/6/9 months (F); increased thyroid/parathyroid weight (M/F); enlarged thyroid (M/F); diffuse hypertrophy of thyroid follicular epithelial cells (M/F); scattered foci of thyroid follicular cell hyperplasia (M). Hematological findings for F at 1500 ppm considered indicative of hemolytic anemia; at 12 months, no hematology findings and no correlating histopathological findings. Thyroid hormone levels not determined.</t>
  </si>
  <si>
    <t>Kelly, 1999</t>
  </si>
  <si>
    <t>60168-88-9</t>
  </si>
  <si>
    <t>Fenarimol</t>
  </si>
  <si>
    <t>Rubigan; Rimidin; (2-chlorophenyl)-(4-chlorophenyl)-pyrimidin-5-ylmethanol</t>
  </si>
  <si>
    <t>C17H12Cl2N2O</t>
  </si>
  <si>
    <t>OC(C1=CC=C(Cl)C=C1)(C1=CN=CN=C1)C1=CC=CC=C1Cl</t>
  </si>
  <si>
    <t xml:space="preserve">0, 12.5, 25, or 50 ppm fenarimol (purity, 96.7%), equal to 0, 0.6, 1.2, or 2.5 mg/kg bw/day for males and 0, 0.7, 1.5, or 3.0 mg/kg bw/day for females (JMPR). EPA: 0, 0.5, 1, or 2 mg/kg/day for males and 0, 0.6, 1.2, or 2.3 mg/kg/day for females. </t>
  </si>
  <si>
    <t>JMPR: Hematology and clinical chemistry were evaluated only at termination, and the liver was the only organ examined at necropsy. The survival rate was low due to an outbreak of chronic respiratory disease during the 16th and 17th months: only 10-32% per sex per group survived for two years. There were no treatment-related effects on clinical signs of toxicity, hematology, or liver weight. Reductions in body-weight gain, food consumption, and food efficiency were observed in males at the high dose during the first year of the study. The glucose content of blood was increased in animals of each sex at 50 ppm. The incidence of fatty liver was increased at the high dose, especially in males (60%; 26% in controls). There was no evidence of an increase in tumor incidence, but the survival rate was not sufficient to meet the criteria for a valid negative result in a study of carcinogenicity. The NOAEL was 25 ppm, equal to 1.2 and 1.5 mg/kg bw per day for males and females, respectively. EPA: The NOAEL was 1 mg/kg/day in males and greater than 2.3 mg/kg/day in females. The LOAEL was 2 mg/kg/day in males based on minimal gross and microscopic changes in liver and possibly testis. There was no evidence of carcinogenicity or increase in liver tumors.</t>
  </si>
  <si>
    <t>Hoffman et al., 1982</t>
  </si>
  <si>
    <t>Hoffman, D.G., Gibson, W.R., Pierce, E.C. &amp; Morton, D.M. (1982a) A low-dose chronic toxicity/oncogenicity study in Wistar rats maintained on diets containing fenarimol for two years. Unpublished report No. R06479 dated November 1982 from Lilly Research Laboratories, USA. Submitted to WHO by DowElanco Europe, Wantage, Oxon, United Kingdom. MRID 00153313. Available from JMPR (1995) Fenarimol (Pesticide residues in food: 1995 evaluations Part II Toxicological &amp; Environmental) at https://www.inchem.org/documents/jmpr/jmpmono/v95pr05.htm Also available from EPA (2009) Fenarimol. Human Health Risk Assessment for the Proposed Food Use of Fenarimol on Hops. at https://www.regulations.gov/document/EPA-HQ-OPP-2007-0536-0008</t>
  </si>
  <si>
    <t>25999-20-6</t>
  </si>
  <si>
    <t>Lasalocid sodium</t>
  </si>
  <si>
    <t>Bovatec; Avatec; Lasalocid A sodium; sodium;6-[(3R,4S,5S,7R)-7-[(2S,3S,5S)-5-ethyl-5-[(2R,5R,6S)-5-ethyl-5-hydroxy-6-methyloxan-2-yl]-3-methyloxolan-2-yl]-4-hydroxy-3,5-dimethyl-6-oxononyl]-2-hydroxy-3-methylbenzoate</t>
  </si>
  <si>
    <t>C34H53NaO8</t>
  </si>
  <si>
    <t>[Na+].CC[C@H]([C@H]1O[C@@](CC)(C[C@@H]1C)[C@H]1CC[C@](O)(CC)[C@H](C)O1)C(=O)[C@@H](C)[C@@H](O)[C@H](C)CCC1=C(C([O-])=O)C(O)=C(C)C=C1</t>
  </si>
  <si>
    <t>1N,2N,3N,4Y,5aY,6N,7N,9N,10Y,11N,12N,13N,15N,16N,17N,18bY,28N,47N</t>
  </si>
  <si>
    <t xml:space="preserve">0, 10, 35, or 120 mg/kg in the diet. The average doses calculated from body weight and feed consumption were 0.5, 1.8 and 6.2 mg/kg bw per day for male rats and 0.6, 2.2 and 8.1 mg/kg bw per day for female rats, respectively. </t>
  </si>
  <si>
    <t>Neuromuscular</t>
  </si>
  <si>
    <t xml:space="preserve">WHO 2014: The percentage of animals surviving until week 130 was highest in the 120 mg/kg feed group but was also increased in the 35 mg/kg feed group. The effect reached statistical significance in males in the 120 mg/kg feed group and was not considered adverse. No effect on body weight or feed consumption considered to be associated with administration of the drug was seen, although statistically significant differences between test and control groups occurred at a number of interim time points. As these effects were transient and did not display a clear dose–response relationship, they are not considered to represent a drug effect. The study report indicated that no treatment-related clinical signs were noted and that the incidence of tissue masses, nodules and wart-like lesions was comparable in control and test groups. Individual findings were not reported. Hematology findings consisted of decreased hematocrit in males at 10, 35 and 120 mg/kg feed at week 130. The effect was statistically significant in the 35 and 120 mg/kg feed groups, but not in the 10 mg/kg feed group. Hematocrit was also statistically significantly reduced in all three test groups at week 26, but not at any of the seven intervening time points. Hemoglobin was also reduced in males in all test groups at week 130, but the effect reached statistical significance only in the 35 mg/kg feed group. In view of the absence of a consistent effect over time and the absence of a dose–response relationship, the effects on hematocrit and hemoglobin are not considered to be drug related. No effect considered to be drug related was seen on leukocyte counts or coagulation times. Clinical chemistry revealed statistically significantly decreased ALAT in females in the 120 mg/kg feed group at weeks 26, 104 and 130. At week 78, ALAT was also reduced in females in the 120 mg/kg feed group, but the effect was not statistically significant. Blood urea nitrogen was statistically significantly reduced in females in all three test groups at weeks 26 and 78. No effect on blood urea nitrogen was seen in females at week 104 or 130. Blood urea nitrogen was also decreased in male rats in the 120 mg/kg feed group at weeks 26, 78 and 104, but not at week 130. Statistically significantly increased glucose levels were seen in males in the 35 and 120 mg/kg feed groups at week 26 only and in females in the 120 mg/kg feed group, also only at the 26-week time point. Chloride ion levels were statistically significantly decreased in females in the 120 mg/kg feed group at weeks 26, 78 and 104 (but not at week 130) and in the 35 mg/kg feed group at weeks 78 and 104 only. The clinical chemistry effects were not seen at all time points (and most were not seen at the final time point) and were not associated with histopathology. In light of this, they are not considered toxicologically relevant. Urine analysis did not reveal any effects considered to be test item related. Ophthalmoscopic examinations were unremarkable and did not reveal any effects suggestive of a drug effect. Neurological examinations revealed an increased incidence of slow righting and grasping reflexes in females in the 120 mg/kg feed group in weeks 31–49 (e.g., the incidence of slow righting reflex at week 41 was 24/69 females compared with 2/70 females in control group I). The effect was not seen at earlier or later time points. A slightly increased incidence of these findings was also noted in the 35 and 10 mg/kg feed females at similar time points, although the number of animals affected was very low. No parallel effects were noted in males at any dose. In light of the low incidence of the findings at the low and middle doses and the absence of findings in males at any dose, the slow righting and grasping reflexes in the 10 and 35 mg/kg feed groups are not considered drug related. No statistical analyses were performed on neurological data. A number of organ weights were statistically significantly different from those seen in the control groups, but few differences appeared drug related. At 26 weeks, the following organ weight changes were noted: in males in the high-dose group, relative brain weight and relative testes plus epididymides weight were decreased, and absolute liver weight was increased. In females in the high dose group, absolute and relative liver weights, absolute and relative spleen weights, and absolute and relative adrenal weights were increased. Absolute and relative adrenal weights were also increased in females in the mid-dose group. At 78 weeks, the following organ weight changes were noted: in males in the high- and mid-dose groups, absolute and relative thyroid weights were decreased (the decrease in absolute thyroid weights in the mid-dose group was not statistically significant). In females, absolute and relative adrenal weights were increased in the mid- and high-dose groups. At 130 weeks, the following organ weight changes were noted: in males, absolute and relative testes plus epididymides weights were increased in the high-dose group. In females, absolute and relative liver weights were increased in the mid- and high-dose groups, absolute and relative adrenal weights were increased in the mid- and high-dose groups (although the effect was not statistically significant) and relative heart weights were increased in the high dose group. The organ weight findings did not occur consistently over the course of the study, nor were they associated with histopathological findings. The organ weight effects are therefore not considered to be of toxicological significance. No effects likely to be drug related were observed in the gross pathology examinations. Microscopic examination revealed no findings suggestive of a drug effect. In conclusion, lasalocid sodium did not demonstrate tumorigenic properties in this study. Based on a transient impairment of righting and grasping reflexes seen in females between weeks 31 and 49 at 120 mg/kg feed (equal to 8.1 mg/kg bw per day), the NOAEL was 35 mg/kg feed (equal to 2.2 mg/kg bw per day). Oehme and Pickrell: The NOEL was considered to be 2.4 mg/kg bw/day. EMA 2004: Whilst survival in the study was low (21.8 to 43.6%) at study termination, survival rates at week 104 were above 50% and the study is therefore considered adequate. Decreased serum blood urea nitrogen levels were observed in all treatment groups, including the low-dose group at weeks 26 and 78. No histopathological changes were noted in the kidneys. During the week 27 through 53 period, an increase in the number of mid- and/or high dose females (higher incidence in high-dose) and high-dose males with slow grasping or righting reflexes was noted. There was no treatment-related pathology or histopathology, and the incidence of neoplasms was similar across all groups. A conservative NOEL for all effects of 10 mg lasalocid/kg feed (equivalent to approximately 0.5 mg/kg/day in males and 0.6 mg/kg/day in females) was established, based on increased blood glucose, and reduced urea-nitrogen concentrations, and increased adrenal weight at 35 mg/kg feed. EFSA: A lowest NOAEL of 0.5 mg/kg bw per day was established from the 2-year chronic oral toxicity study in rats. </t>
  </si>
  <si>
    <t>Reno et al., 1981</t>
  </si>
  <si>
    <t>120983-64-4</t>
  </si>
  <si>
    <t>Prothioconazole-desthio</t>
  </si>
  <si>
    <t>2-(1-chlorocyclopropyl)-1-(2-chlorophenyl)-3-(1H-1,2,4-triazol-1-yl)propan-2-ol; 2-(1-chlorocyclopropyl)-1-(2-chlorophenyl)-3-(1,2,4-triazol-1-yl)propan-2-ol</t>
  </si>
  <si>
    <t>C14H15Cl2N3O</t>
  </si>
  <si>
    <t>C1CC1(C(CC2=CC=CC=C2Cl)(CN3C=NC=N3)O)Cl</t>
  </si>
  <si>
    <t>1N,2N,3N,4N,6N,7aY,8N,11N,12N,13N,15N,16N,17Y,19N,20fN</t>
  </si>
  <si>
    <t>0, 20, 140 or 980 ppm, equal to 1.1, 8.0, or 57.6 mg/kg bw/day in males and 0, 1.6, 11.2, or 77.4 mg/kg bw/day in females</t>
  </si>
  <si>
    <t xml:space="preserve">There were no treatment-related effects of clinical signs, ophthalmology, urinalysis parameters, food consumption or water consumption. There were mortalities at all dose levels in both sexes, however, these deaths were not deemed to be treatment-related as they were spontaneous, were due to animals being in moribund state, or due to death during blood collection. No treatmentrelated decrease in body weight/body weight gain was seen in males. In females at 980 ppm, decreases in body weight (↓3-9%) and body weight gain (↓16-40%), relative to controls, were observed throughout the study, resulting in a treatment-related overall body weight gain decrease of 14%, relative to control. Treatment-related liver effects included: i) absolute liver weight was increased in males at 980 ppm (weeks 52 and 104); II) relative liver weight was increased at 980 ppm in both sexes (weeks 52 and 104); iii) liver discoloration in males at 140 and 980 ppm (week 52) and; iv) slightly increased incidence of enlarged livers in males at 980 ppm. Treatment-related adverse non-neoplastic liver histopathology effects included; i) increased hepatocellular vacuolation in males at 140 and 980 ppm (weeks 52 and 104) in males and at 140 and 980 ppm (week 104) in females; ii) increased incidence of single cell necrosis in males at 980 ppm (week 52); iii) increased incidence of centrilobular fatty change at 140 and 980 ppm (weeks 52 and 104); iv) increased incidence of cytoplasmic change in females at 980 ppm (week 52) and then in both sexes at 980 ppm (week 104); v) increased incidence of periportal fatty change in females at 140 and 980 ppm (week 52); vi) increased incidence of hepatocellular hypertrophy in both sexes at 980 ppm (week 104) and; vii) increased incidence of single cell fatty change at 140 and 980 ppm in both sexes (week 104). T3 was decreased in females weeks 53 and 104 at 980 ppm and T4 was decreased in males weeks 104 at 140 ppm and 980 ppm. In the thyroid gland, histopathology revealed increased incidences of hypertrophy of follicular epithelium in males at 980 ppm, week 52 and increased colloidal mineralization in both sexes at 980 ppm, week 52, as well as in 980 ppm females, week 104. At week 104, absolute and relative ovary weights were increased at the high dose. Histopathology revealed an increase in ovarian follicular cysts (980 ppm), and an increase in the number of corpora lutea (140 and 980 ppm) was observed in females. There was an increase in pituitary cysts and cortical vacuolation in the adrenal gland in males at week 104 at ≥140 ppm. There was an increase in adrenocortical hyperplasia in females at week 104 at 980 ppm. There were no neoplastic findings. The LOAEL is 140 ppm, equal to 8.0 mg/kg bw/day in males and 11.2 mg/kg bw/day in females, based on liver histopathology (hepatocellular vacuolation and fatty change (single cell, centrilobular, and periportal)). The NOAEL is 20 ppm, equal to 1.1 mg/kg bw/day in males and 1.6 mg/kg bw/day in females. JMPR: The NOAEL was 20 ppm, equal to 1.1 mg/kg bw per day, on the basis of effects on liver and ovaries at 140 ppm, equal to 8.0 mg/kg bw per day. There was no evidence of carcinogenic potential. </t>
  </si>
  <si>
    <t>Schladt et al., 1999</t>
  </si>
  <si>
    <t>57583-35-4</t>
  </si>
  <si>
    <t>Methyltin mercaptide</t>
  </si>
  <si>
    <t>8-Oxa-3,5-dithia-4-stannatetradecanoic acid, 10-ethyl-4,4-dimethyl-7-oxo-, 2-ethylhexyl ester; 2-ethylhexyl 2-[[2-(2-ethylhexoxy)-2-oxoethyl]sulfanyl-dimethylstannyl]sulfanylacetate; Dimethyltin bis(2-ethylhexyl thioglycolate)</t>
  </si>
  <si>
    <t>C22H44O4S2Sn</t>
  </si>
  <si>
    <t>CCCCC(CC)COC(=O)CS[Sn](C)(C)SCC(=O)OCC(CC)CCCC</t>
  </si>
  <si>
    <t>0, 10, 25, 60, or 175 equal to actual test material intakes of 0, 0.86, 2.12, 5.15, or 14.96 mg/kg bw/day for males and 0, 0.94, 2.54, 5.74, or 16.73 mg/kg bw/day for females</t>
  </si>
  <si>
    <t xml:space="preserve">There were no clinical signs of toxicity at all the tested dose levels in either sex. The detailed clinical examination of animals did not reveal any treatment related changes up to the highest dose tested in either sex. None of the animals died during the study. No treatment related changes were observed in mean body weight and body weight gain (percent change in body weight with respect to Day 1) in all the tested dose groups. Statistically significant lower mean body weights were noted in females at 25 ppm on days 57, 64, 71, 78, 85 and 91. Mean body weights were decreased by 7 to 8% when compared to controls. These were considered incidental and not related to treatment due to the small magnitude and the lack of any dose dependency. No treatment related changes in feed consumption were noted in all the tested dose groups in either sex. A single incidence of statistically significant lower feed consumption was noted in high dose males on week 5 which is considered incidental due to its single occurrence. No ophthalmological abnormalities were noted. The following statistically significant differences were noted in hematology parameters: in males, an increase in platelets (25 ppm and 60 ppm); in females, there was an increase in total erythrocyte counts (175 ppm) and hematocrit (175 ppm). The variations noted are considered incidental due to lack of dose responsiveness. The following statistically significant differences in clinical chemistry parameters were noted: in males, increases in triglycerides (175 ppm), albumin (25, 60, and 175 ppm), calcium (25, 60, and 175 ppm), phosphorous (60 ppm), A/G ratio (175 ppm) and decrease in sodium (25 ppm). In females, decreases in urea (10 and 25 ppm), creatinine (10-175 ppm), BUN (10 and 25 ppm) and potassium (10 and 175 ppm) were observed. Increases in albumin, calcium and A/G ratio in males and a decrease in creatinine in females are considered incidental in the absence of histopathology changes in high dose animals (175 ppm). All other variations noted are considered incidental in the absence of dose responsiveness and to be due to random biological variation. No toxicologically adverse treatment related changes in urinary parameters were noted. There were no treatment related changes noted in neurological/functional examination battery test and motor activity. No adverse treatment related changes were observed in thyroid hormones (T3, T4 and TSH). No treatment related changes were noted in fasting body weights, organ weights and their ratios. No treatment related gross pathological changes were observed in any of the tested dose group animals. Microscopically, test material-related changes were observed in the brain of three female rats of the high dose group. Histologically, changes consisted of neuronal necrosis characterized by cytoplasmic shrinkage with intense eosinophilia (red neuron) accompanied by karyorrhexis or karyolysis of nucleus in the piriform cortex, cornu ammonis (CA1) and dentate gyrus of hippocampus. Brains from male animals and female animals in the lower dose groups revealed normal histology. Based on this effect, the NOAEL for females was considered to be 60 ppm in the diet, equal to an intake of 5.74 mg/kg bw/day. The NOAEL for males was 175 ppm, equal to 14.96 mg/kg bw/day, the highest concentration tested, in the absence of toxicologically, significant adverse effects. </t>
  </si>
  <si>
    <t>Unknown, 2020. Available from ECHA at https://echa.europa.eu/de/registration-dossier/-/registered-dossier/14993/7/6/2</t>
  </si>
  <si>
    <t>111479-05-1</t>
  </si>
  <si>
    <t>Propaquizafop</t>
  </si>
  <si>
    <t>Shogun; 2-(propan-2-ylideneamino)oxyethyl (2R)-2-[4-(6-chloroquinoxalin-2-yl)oxyphenoxy]propanoate</t>
  </si>
  <si>
    <t>C22H22ClN3O5</t>
  </si>
  <si>
    <t>CC(C(=O)OCCON=C(C)C)OC1=CC=C(C=C1)OC2=CN=C3C=C(C=CC3=N2)Cl</t>
  </si>
  <si>
    <t>0, 0.3, 1.5, 7.5, 30, 100, or 300 mg/kg bw/day</t>
  </si>
  <si>
    <t xml:space="preserve">An increased incidence of adenomas and carcinomas have been observed in the liver of male mice at doses of 30, 100 and 300 mg/kg and in female mice at a dose of 300 mg/kg. No tumors were found at a dose of 7.5 mg/kg. The maximum tolerated dose is considered to be 300 mg/kg and the no observable effect level has been established at 0.3 mg/kg. EFSA: The NOAEL was considered to be 1.5 mg/kg bw/day in the 18-month mouse study. The LOAEL was 7.5 mg/kg bw/day. </t>
  </si>
  <si>
    <t>Unknown, 1992. Available from Letter from CIBA-GEIGY Corp. to USEPA re: (R)-2-(((1 Methylethylidene)Amino)Oxy)Ethyl 2-(4-((6-Chloro- 2-Quinoxalinyl) Oxy)Phenoxy)Propanoate, dated 05/19/1994. at https://ntrl.ntis.gov/NTRL/dashboard/searchResults/titleDetail/OTS05303602.xhtml Also available from EFSA. Conclusion regarding the peer review of the pesticide risk assessment of propaquizafop (an ester variant of quizalofop-P). EFSA Scientific Report (2008) 204, 1-171 at http://dx.doi.org/10.2903/j.efsa.2009.204r</t>
  </si>
  <si>
    <t>149877-41-8</t>
  </si>
  <si>
    <t>Bifenazate</t>
  </si>
  <si>
    <t>Floramite; Isopropyl 2-(4-methoxy-[1,1'-biphenyl]-3-yl)hydrazinecarboxylate; Propan-2-yl N-(2-methoxy-5-phenylanilino)carbamate</t>
  </si>
  <si>
    <t>C17H20N2O3</t>
  </si>
  <si>
    <t>COC1=C(NNC(=O)OC(C)C)C=C(C=C1)C1=CC=CC=C1</t>
  </si>
  <si>
    <t>0, 40, 400, or 1,000 ppm, equal to 0, 1.01, 8.95, or 23.94 mg/kg bw/day in males and 0, 1.05, 10.42, or 29.19 mg/kg bw/day</t>
  </si>
  <si>
    <t xml:space="preserve">No deaths occurred during the study. No treatment-related clinical signs, ophthalmoscopic findings, or abnormalities on the physical examination were observed. Body weights were comparable between treated and control animals throughout the study. Overall (weeks 0–52), body-weight gains were slightly decreased in the animals at 400 ppm (males, 14%; females, 19%) and 1000 ppm (males, 14%; females, 23%) animals. These differences were not statistically significant and reflected large erratic changes in body-weight gains in all treated groups at various times during the study which were considered unrelated to treatment. Mean food consumption was decreased in males at 400 and 1000 ppm (17% and 12%, respectively). Decreased food consumption in males was not observed to occur in a dose-related manner and food consumption was not affected in females. Overall, food conversion efficiency values were generally comparable, allowing for the observed erratic changes in body weight and food intake. Test article-related alterations in hematology parameters were observed at 400 and 1000 ppm at all analysis time-points. The following increases in hematology parameters were observed at 1000 ppm at months 3, 6, and 12: (i) leukocytes in males; (ii) platelets in males and females; (iii) reticulocyte counts in females; (iv) segmented neutrophils in males; and (v) increased mean cell volume in females. The following decreases in hematology parameters were observed in the animals at the highest dose at months 3, 6, and 12: (i) erythrocytes in males and females; (ii) hemoglobin in males and females; and (iii) erythrocyte volume fraction in males and females. At 400 ppm, the following differences in hematological parameters were noted: (i) platelets were increased in males and females (months 3, 6, and 12); (ii) leukocytes were increased in males at months 3, 6 and 12; (iii) erythrocytes were decreased in males and females at months 3, 6, and 12; (iv) segmented neutrophils were increased in males (months 3, 6 and 12) and in females (months 3 and 6); (v) hemoglobin was decreased in females at month 3; (vi) mean cell volume was increased in males and females at months 3, 6, and 12; (vii) reticulocyte counts were increased in males and females at months 3, 6, and 12; and (viii) erythrocyte volume fraction was decreased in females at month 3. Relative percentages of protein electrophoresis peak 4 were decreased at months 3, 6, and 12 in males at 400 ppm and 1000 ppm. It was stated that electrophoresis peak 4 corresponded to betaglobulins, “many of which function in the transport of haem or Fe and a decrease in these values may reflect increased utilization of haem or iron, secondary to a hemolytic process.” Total bilirubin was increased in females at months 3, 6, and 12 at 400 and 1000 ppm and at some intervals in males at 400 and 1000 ppm. Other changes in clinical parameters were minor, not dose-dependent, and/ or not sustained over time and considered not to be treatment-related. Increased urinary bilirubin and brown coloration of the urine were noted at 400 and 1000 ppm in males only. No treatment related gross pathological findings were observed. Statistically significant increases in relative liver weights were observed in females at 1000 ppm. Absolute and relative weights of the adrenals and pituitary were slightly decreased in males at 1000 ppm and slightly increased in females at 1000 ppm. These were considered to be incidental findings. Kidney weights (both absolute and relative to body weight) were increased (statistically non-significant) in males and females at 400 and 1000 ppm. Test article-related microscopic pathology changes were noted in the bone marrow, kidney, and liver at 400 and 1000 ppm. Mild to moderate hyperplasia of the bone marrow of the rib, femur and sternum of the males and females was noted at 400 and 1000 ppm. This hyperplasia was characterized by a reduction in the amount of adipose tissue present in the marrow cavity, with an apparent increase in the numbers of cells of both the erythroid and myeloid series. Brown pigment was present within the tubular epithelial cells of the kidney in trace to mild amounts in males and females at 400 and 1000 ppm. The pigment occurred as discrete granules within the cytoplasm and was morphologically consistent in appearance with hemosiderin. Brown pigment was present in the liver, primarily within the Kupffer cells lining the hepatic sinusoids, in trace amounts in males and females in groups at 400 and 1000 ppm. As with the pigment in the kidney, it generally occurred as discrete granules within the cytoplasm and was morphologically consistent in appearance with hemosiderin. The changes in the hematology parameters indicate blood loss with regeneration and correspond to the increased hemosiderin pigment in the liver and kidney and hyperplasia in the bone marrow observed in the microscopic evaluation of these organs. The presence of hemosiderin, the regenerative response, and the presence of bilirubinemia and bilirubinuria are consistent with a hemolytic mechanism. The NOAEL was 40 ppm, equal to 1.01 mg/kg bw per day in males and 1.05 mg/kg bw per day in females. The LOAEL was 400 ppm, equal to 8.9 mg/kg bw per day in males and 10.4 mg/kg bw per day in females for changes in hematology (decreases in erythrocyte counts, hemoglobin and erythrocyte volume fraction values; increases in reticulocyte counts and MCV), clinical chemistry and urine analysis parameters (increases in serum total bilirubin, urinary bilirubin and brown coloration of the urine), and histopathological changes (mild to moderate hyperplasia of the bone marrow of the rib, femur and sternum and brown pigment in liver and kidney). The Meeting established an acceptable daily intake (ADI) of 0–0.01 mg/kg bw based on a NOAEL of 40 ppm (equal to 1.0 mg/kg bw per day) for compensatory hematopoiesis, alteration in urine analysis parameters and liver toxicity seen at 400 ppm (equal to 9.0 mg/kg bw per day) and above in a 52-week study in dogs fed bifenazate. EPA: The NOAEL was considered to be 40 ppm, equal to 1.014 mg/kg bw/day in males and 1.051 mg/kg bw/day in females. The LOAEL was 400 ppm, equal to 8.949 mg/kg bw/day in males and 10.422 mg/kg bw/day in females, based on hematological and clinical chemistry parameters and histopathological changes in the bone marrow, liver, and kidney. ECHA: A NOAEL of 40 ppm, equal to 1 mg/kg bw/day, was assigned for the 1-year dog study. The LOAEL was 400 ppm, equal to 8.9 mg/kg bw/day, based on changes in hematological parameters and urinalysis and histopathological changes in the bone marrow, kidneys and liver. EFSA: The most sensitive species is the dog. The relevant short- and long-term oral NOAEL is 1 mg/kg bw/day. This value is based on liver and hematological effects observed in the 90-day and 1-year dog studies (changes in kidney and bone marrow are also observed in the 1-year study). </t>
  </si>
  <si>
    <t>Goldenthal, 1999</t>
  </si>
  <si>
    <t>148477-71-8</t>
  </si>
  <si>
    <t>Spirodiclofen</t>
  </si>
  <si>
    <t>Envidor; [3-(2,4-dichlorophenyl)-2-oxo-1-oxaspiro[4.5]dec-3-en-4-yl] 2,2-dimethylbutanoate</t>
  </si>
  <si>
    <t>C21H24Cl2O4</t>
  </si>
  <si>
    <t>CCC(C)(C)C(=O)OC1=C(C(=O)OC11CCCCC1)C1=CC=C(Cl)C=C1Cl</t>
  </si>
  <si>
    <t>1N,2N,3N,4N,6N,7aY,8N,11Y.Carboxylic acid:1bY(Class I). Heterocyclic fragment: 12N,13N,15N,16N,17N,18a(ii)Y,28N,47N</t>
  </si>
  <si>
    <t xml:space="preserve">0, 20, 50, 150, or 500/600 ppm, equal to 0, 0.56, 1.38, 4.33, or 16.1 mg/kg bw/day for males and 0, 0.59, 1.52, 4.74, or 17.7 mg/kg bw/day for females, respectively, for 1 year. The highest dose was increased from 500 to 600 ppm in week 4 of the study. </t>
  </si>
  <si>
    <t>There were no compound-related effects on mortality, clinical signs, food and water consumption, body weight gain, urinalysis, hematology or ophthalmoscopic examinations. Cholesterol levels were decreased slightly in the 150 and 600 ppm groups; however, values were found to be within historical control ranges. No other findings were noted in the clinical chemistry investigations. Increases in N-DEM and O DEM activities in liver tissue were noted. These increases were dose dependent for N-DEM, beginning at 50 ppm, and noted at the high dose only for O-DEM; they were indicative of an induction of hepatic metabolic activity in response to spirodiclofen administration, which was not considered to be adverse. Dose-related increases in relative weight were observed in adrenal glands of both sexes (more pronounced in females), as well as in testes and prostates in males. Histopathological examinations revealed an increased incidence of cortical vacuolation in the zona fasciculata of the adrenal gland in both sexes at and above 150 ppm. In the testes, an increased incidence of Leydig cell vacuolation was noted at the high dose. Slight Leydig cell hypertrophy and tubular degeneration were each observed in one male at 500/600 ppm. There were no histopathological findings correlating with the increased prostate weights. The NOAEL is 50 ppm, equal to 1.38 mg/kg bw per day and 1.52 mg/kg bw per day for males and females, respectively, based on increased relative adrenal weights in both sexes, increased relative testis weight in males and histopathological findings in the adrenal gland of both sexes at 150 ppm. The Meeting established an acceptable daily intake (ADI) of 0–0.01 mg/kg bw per day based on the NOAEL of 1.4 mg/kg bw per day identified on the basis of adrenal effects in both sexes and increased relative testes weights in males at 4.3 mg/kg bw per day in the 1-year study in dogs. EPA: The NOAEL was considered to be 1.38 mg/kg bw/day in males and 1.52 mg/kg bw/day in females. The LOAEL was equal to 4.33 mg/kg bw/day in males and 4.74 mg/kg bw/day in females, based on increased relative adrenal weights in both sexes, increased relative testis weight in males and  histopathology findings in the adrenal gland of both sexes. EFSA: The lowest overall short term NOAEL was considered to be that of 1.45 mg/kg bw/day derived from the 1 year dog study. This study and NOAEL values was also used to derive the ADI. ECHA: The NOAEL of 50 ppm (equivalent to 1.38 mg/kg bw/d in males and of 1.52 mg/kg bw/d in females) was based on adrenal effects (vacuolization) at 150 ppm.</t>
  </si>
  <si>
    <t>Wetzig and Ruehl-Fehlert, 2001; Wetzig and Hartmann, 2002b</t>
  </si>
  <si>
    <t>142459-58-3</t>
  </si>
  <si>
    <t>Flufenacet</t>
  </si>
  <si>
    <t>Thiafluamide; Fluthiamide; N-(4-fluorophenyl)-N-propan-2-yl-2-[[5-(trifluoromethyl)-1,3,4-thiadiazol-2-yl]oxy]acetamide</t>
  </si>
  <si>
    <t>C14H13F4N3O2S</t>
  </si>
  <si>
    <t>CC(C)N(C(=O)COC1=NN=C(S1)C(F)(F)F)C1=CC=C(F)C=C1</t>
  </si>
  <si>
    <t>F344 [CDF F-344 BR]</t>
  </si>
  <si>
    <t>0, 25, 400, or 800 ppm, equal to 0, 1.2, 19.3, or 39.0 mg/kg bw/day in males and 0, 1.5, 24.4, or 49.8 mg/kg bw/day in females</t>
  </si>
  <si>
    <t xml:space="preserve">No differences with respect to physical appearance, activity, behavior, condition of coat, appetite or thirst between dosed and control animals were seen. An 8% decline in bodyweight gain was noted in 400 ppm females while 10 and 17% declines in bodyweight gain were measured in 800 ppm males and females, respectively. Food consumption was unaffected. Hematology revealed increases in methemoglobin conten in both sexes at 400 and 800 ppm, increased platelet count in males at 800 ppm, and increased leukocyte count for males at 400 ppm and for both sexes at 800 ppm. Clinical chemistry showed increases in serum cholesterol in females at 400 ppm and greater, total serum protein and globulin in females at 800 ppm, serum calcium in both sexes at 800 ppm, γ-glutamyltransferase in males at 400 ppm and greater, and a decrease in serum triglyceride concentration in males at 400 ppm and greater. Urinalysis showed increased pH for both sexes at 400 ppm and greater, increased nitrite content in males at 400 ppm and greater, decreased specific gravity for both sexes at 400 ppm and greater, decreased ketone concentration for both sexes at 800 ppm, and decreased urobilinogen and protein concentration in females at 800 ppm. In 800 ppm females, gross necropsy revealed an incidence of uterine cysts. Organ weight considerations following exposure to FOE 5043 included weight changes in the heart, liver, spleen, and thyroid of 1-year 400 and 800 ppm males and females, and weight changes in the brain, heart, kidney, liver, lung, ovary, testes, spleen, and thyroid of 2-year 400 and/or 800 ppm males and females. Histopathological considerations following exposure to FOE 5043 included increased incidences of hepatocytomegaly in 1- and 2-year 400 and 800 ppm males and females, hepatic individual cell necrosis in 1-year 800 ppm males and females and 2- year 800 ppm males, hepatic biliary hyperplasia/fibrosis in 2-year 400 and 800 ppm males, cataracts in 2-year 800 ppm females, splenic pigmentation in 1-year 400-ppm females and 1-year 800 ppm males and females, and uterine cystic endometrial hyperplasia in 2-year 400 and 800 ppm females. The NOAEL for chronic toxicity was considered to be 25 ppm, equal to 1.2 mg/kg bw/day in males and 1.5 mg/kg bw/day in females. There was no evidence of an oncogenic potential of FOE 5043 to rats. EPA: The NOAEL was considered to be 25 ppm, equal to 1.2 mg/kg bw/day, and the LOAEL was 400 ppm, equal to 19 mg/kg bw/day, based on methemoglobinemia (increased level of methemoglobin) and increased incidence and/or severity of microscopic lesions in the kidney, eye, liver, spleen, heart, lung, skull, and uterus. Thyroid weights were increased at the next highest dose. There was no evidence of carcinogenicity. </t>
  </si>
  <si>
    <t>Christenson and Wahle, 1995</t>
  </si>
  <si>
    <t>Christenson, W.; Wahle, B. (1995) Technical Grade Foe 5043: A Combined Chronic Toxicity/Oncogenicity Testing Study In The Rat: Lab Project Number: 91-272-Lj: 106859. Unpublished Study Prepared By Bayer Corp. 4431 P. MRID 43823501. Available from EFSA (2017) Public consultation on the active substance flufenacet at https://www.efsa.europa.eu/sites/default/files/consultation/consultation/Flufenacet.zip (Vol3CA_B) Also available from EPA (2015) Flufenacet: Human Health Draft Risk Assessment for Registration review at https://www.regulations.gov/document/EPA-HQ-OPP-2010-0863-0017</t>
  </si>
  <si>
    <t>361377-29-9</t>
  </si>
  <si>
    <t>Fluoxastrobin</t>
  </si>
  <si>
    <t>Disarm; (Z)-fluoxastrobin; (E)-1-[2-[6-(2-chlorophenoxy)-5-fluoropyrimidin-4-yl]oxyphenyl]-1-(5,6-dihydro-1,4,2-dioxazin-3-yl)-N-methoxymethanimine</t>
  </si>
  <si>
    <t>C21H16ClFN4O5</t>
  </si>
  <si>
    <t>CON=C(C1=CC=CC=C1OC2=C(C(=NC=N2)OC3=CC=CC=C3Cl)F)C4=NOCCO4</t>
  </si>
  <si>
    <t>0, 25, 50, 250, or 1,200 ppm, equal to 0, 0.8, 1.7, 8.1, or 34.9 mg/kg bw/day in males and 0, 0.7, 1.5, 7.7, or 37.4 mg/kg bw/day in females</t>
  </si>
  <si>
    <t xml:space="preserve">EPA: The NOAEL was considered to be 50 ppm, equal to 1.7 mg/kg bw/day in males and 1.5 mg/kg bw/day in females. The LOAEL was 250 ppm, equal to 8.1 mg/kg bw/day in males and 7.7 mg/kg bw/day in females, based on body weight reductions and hepatocytomegaly and cytoplasmic changes associated with increased serum liver alkaline phosphatase indicative of cholestasis. EFSA: The dog is the most sensitive species following exposure to fluoxastrobin. A NOAEL of 1.5 mg/kg bw/day was determined in the 1-year dog study based on reduced body weight gain and increased serum alkaline phosphatase at 8 mg/kg bw/day. </t>
  </si>
  <si>
    <t>Jones and Jensen, 2000; Jones and Hastings, 2002</t>
  </si>
  <si>
    <t>189278-12-4</t>
  </si>
  <si>
    <t>Proquinazid</t>
  </si>
  <si>
    <t>6-iodo-2-propoxy-3-propyl-4(3H)-quinazolinone; 6-iodo-2-propoxy-3-propylquinazolin-4(3H)-one; 6-iodo-2-propoxy-3-propylquinazolin-4-one</t>
  </si>
  <si>
    <t>C14H17IN2O2</t>
  </si>
  <si>
    <t>CCCOC1=NC2=C(C=C(I)C=C2)C(=O)N1CCC</t>
  </si>
  <si>
    <t xml:space="preserve">0, 10, 30, 300, 1000, or 2000 ppm for males, equivalent to 0, 0.4, 1.2, 12, 43, or 92 mg/kg bw/day. 0, 10, 30 , 300, 600, or 1200 ppm for females, equivalent to 0, 0.5, 1.4, 16, 35, or 76 mg/kg bw/day. </t>
  </si>
  <si>
    <t xml:space="preserve">ECHA 2011: The concentrations of 10 and 30 ppm showed no adverse findings. At 300 ppm, brown stained teeth and kidney tubular pigment were noted in five females. In the liver, increased sorbitol dehydrogenase (max 100%) was noted in females, there was a 120/121% increase in total hepatic P-450 content in males/females after 1 week, visible alteration/degeneration hepatocytosis (16/13 in males/females), as well as individual cell fatty change in females, midzonal fatty change in both sexes, and eosinophilic foci of cellular alterations in females. In the thyroid, there was a 17% and 70% increase in T3 at 1 week and 1 year in males and an 18% and 7% decrease in T3 at 1 week and 1 year in females. Also, there was a 20% and 16% decrease in T4 at 1 week and 1 year in males and a 59% decrease in T4 at 1 year in females. Follicular hypertrophy (14/10 in males/females) and follicular hyperplasia (7 males) were also noted. At 600 ppm in females, brown stained teeth and dark red eyes were recorded. There was an 18% decrease in bodyweight, a 32% decrease in bodyweight gain between d0-693, an 8% decrease in food consumption, and kidney tubular pigment (29). In the liver, alanine aminotransferase (max 200%), aspartate aminotransferase (max 125%), and sorbitol dehydrogenase (max 306%) were increased. There was a decrease in total protein due to a decrease in albumin, a 138% increase in total hepatic P-450 content after 1 week, a 20% increase in absolute weight, visible alteration/degeneration hepatocytosis (46), cholangiofibrosis (4), biliary cyst (3), individual cell fatty change (17), midzonal fatty change (22), basophilic focus of cellular alteration (25), eosinophilic focus of cellular alteration (48), hyperplasia of the oval cell (42), and hypertrophy (4). In the thyroid, there was a 30% increase in rT3 at 1 week and a 20% and 16% decrease of T3 at 1 week and 1 year, respectively. There was also a 59% decrease in T4 at 1 year. Follicular hypertrophy (36) was also recorded. At 1,000 ppm in males, the liver showed a 143% increase in total hepatic P-450 content after 1 week, a 21% increase relative to bodyweight, alteration/degeneration hepatocytosis (22), cholangiosis (5), fatty change (24), fatty change (midzonal) (7), hyperplasia of the oval cell (9), and kidney tubular pigment (7). In the thyroid, there was a 21% and 60% increase in rT3 at 1 week and 1 year, respectively, a 41% increase in TSH after one week, and a 21% and 11% decrease in T3 at 1 week and 1 year, respectively. There was an 18% decrease in T4 at 1 week and 3 large thyroids and 2 with masses were noted compared to 0 in the control. Additionally, follicular hypertrophy (23) and follicular hyperplasia (9) were recorded. At 1,200 ppm in females, brown stained teeth and dark red eyes were noted again. There was a 35% decrease in bodyweight, a 60% decrease in bodyweight gain between d0-693, and a 16% decrease in food consumption. There was also a 13% increase in ovary weight relative to bodyweight and increased incidences of ovarian cysts (16 compared to 9). Kidney tubular pigment (35) was also recorded. In the liver, alanine aminotransferase (max 140%), aspartate aminotransferase (max 167%) and sorbitol dehydrogenase (max 231%) were increased. Total protein was decreased by 17.7%, largely due to the decrease in albumin. There was a 157% increase in total hepatic P450 content after 1 week, a 33% increase in absolute liver weight, as well as lesions including alteration/degeneration hepatocytosis (59), biliary chloangiofibrosis cyst (10), biliary cyst (8) fatty change, individual cell (4), fatty change (midzonal) (37), focus of cellular alteration, eosinophilic (36), focus of cellular alteration (mixed) (6), hyperplasia bile duct (29), and hyperplasia of the oval cell (52). In the thyroid, there was a 23% increase and a 46% decrease in rT3 at 1 week and 1 year, and an 18% and 25% decrease in T3 at 1 week and 1 year, respectively. There was also a 47% and 77% decrease in T4 at 1 week and 1 year, respectively. At this concentration, 26 thyroids had masses compared to 1 in controls and follicular hypertrophy (45) was recorded. At 2,000 ppm in males only, brown stained teeth were noted, and there was a 16% decrease in  bodyweight, a 26% decrease in bodyweight gain between d0-693, and a 7% decrease in food consumption. Once again, there was a 12.5% decrease in total protein due to a decrease in albumin and globulin. Absolute testes weight was also increased by 19%. In the liver, there was a 156% increase in total hepatic P-450 content after 1 week, a 31% increase relative to bodyweight, and lesions/findings including discoloration of the liver, alteration/degeneration hepatocytosis (34), fatty change (24), centrilobular fatty change (13), fatty change (midzonal) (24), focus of cellular alteration, eosinophilic (18), focus of cellular alteration (mixed) (4), hyperplasia of the oval cell (7), and hypertrophy (5). In the thyroid, there was a 14% and 58% increase in rT3 at 1 week and 1 year, respectively, a 61% increase in TSH after one week, a 27% and 10% decrease in T3 at 1 week and 1 year, respectively, and a 46% and 29% decrease in T4 at 1 week and 1 year, respectively. Additionally, there was a 33% increase relative to bodyweight and recordings of 6 large thyroids and 3 with masses compared to 0 in the control, follicular hypertrophy (30), and follicular hyperplasia (16). Regarding carcinogenicity, there were significant increases in cholangiocarcinoma and hepatocellular adenomas observed in females at the 600 ppm (14 and 19%, respectively) and 1200 ppm (20 and 49%, respectively) dose levels in the presence of significant generalized toxicity (considerable decreased bodyweight; the liver carcinogenicity is considered relevant to humans. In the thyroid, there was an increase in the incidence of benign follicular cell adenomas in males at the 1000 ppm (10%) and 2000 ppm (13%) dose levels. Significant generalized toxicity (considerable decreased bodyweight) was only evident at the top dose. The increase observed at 300 ppm (5.2%) was reported to be at the top of the historical control range (0-5% for male SD rats between 1989-1996). It has been demonstrated that the thyroid follicular tumors observed in male rats with proquinazid are the result of a perturbation of hypothalamus, pituitary and thyroid (HPT) axis caused by an increase in UDP-gluconronyltransferase (UGT) activity. Since rats and humans respond differently to substances that cause hypothyroidism, these effects are not considered to relevant to human health. The NOAEL was considered to be 30 ppm for both males and females based on non-neoplastic liver lesions and change in thyroid hormones. EFSA 2009: Long term toxicity of proquinazid was tested in rats. Follicular hyperplasia and hypertrophy of the thyroid, with associated thyroid hormone changes, as well as some hepatic lesions, including necrosis and hyperplasia, were noted in rats. Brown teeth, discolored mucous membranes, and dark red eyes in rats were regarded as adverse since they are cosmetically undesirable in humans. Ovarian cysts were increased in incidence at the top dose in rats. The relevant NOAEL for long term toxicity is 1.2 mg/kg bw/day (30 ppm) from the rat study. The increased incidences  of thyroid and liver tumors in rats were considered due to a non-genotoxic mechanism. The thyroid tumors were considered to occur via the induction of the liver UDP-glucuronyltransferase, with rodents being more sensitive to altered thyroid hormone homeostasis than humans; based on this, and the low potency of proquinazid for causing the effect in rats, it was concluded that the thyroid follicular adenomas were not relevant for  humans. Increased incidences of hepatocellular adenomas and intestinal type “cholangiocarcinomas” in female rats occurred at doses (&gt;600 ppm) where there was systemic  toxicity (considerably reduced body weight gain and marked liver toxicity). Significant hepatotoxicity was regarded as necessary for the development of cholangiofibrosis and the related intestinal type “cholangiocarcinomas”. Both tumors were considered of limited relevance for human risk assessment. EPA 2013: The NOAEL in rats was 30 ppm in males and females (1.2 and 1.4 mg/kg/day, respectively) based on test substance-related increases in non-neoplastic liver lesions and changes in thyroid hormones and pathology at a LOAEL of 300 ppm (12 and 16 mg/kg bw/day). Proquinazid was oncogenic, causing thyroid tumors (follicular cell adenomas in males at 1000 ppm and above) and liver tumors (hepatocellular adenomas in females at 600 ppm and above). The thyroid tumors had acceptable mode of action (MOMA) data. In females at 600 ppm and above, there was treatment related incidence and acceptable MOA data for cholangiocarcinomas. </t>
  </si>
  <si>
    <t>Malley, 2002</t>
  </si>
  <si>
    <t xml:space="preserve">Malley, 2002a. Available from ECHA (2011) CLH Report for Proquinazid at https://echa.europa.eu/documents/10162/6cf20a98-d1fa-53e7-248b-a1b9ed8f164e Also available from EFSA (2009) Conclusion on the peer review of the pesticide risk assessment of the active substance proquinazid at https://www.efsa.europa.eu/en/efsajournal/pub/1350 and EPA (2013) at Proquinazid: Human Health Risk Assessment for the Tolerance on Imported Grapes at https://www.regulations.gov/document/EPA-HQ-OPP-2012-0164-0004   </t>
  </si>
  <si>
    <t>104040-78-0</t>
  </si>
  <si>
    <t>Flazasulfuron</t>
  </si>
  <si>
    <t>Shibagen; 1-(4,6-Dimethoxypyrimidin-2-yl)-3-[3-(trifluoromethyl)pyridin-2-yl]sulfonylurea</t>
  </si>
  <si>
    <t>C13H12F3N5O5S</t>
  </si>
  <si>
    <t>COC1=CC(=NC(=N1)NC(=O)NS(=O)(=O)C2=C(C=CC=N2)C(F)(F)F)OC</t>
  </si>
  <si>
    <t xml:space="preserve">Males were given 0, 40, 400, or 2000 ppm in the feed, equal to 0, 1.31, 13.26, or 70.1 mg/kg bw/day. Females were given 0, 40, 400, or 4000 ppm, equal to 0, 1.60, 16.45, or 172.6 mg/kg bw/day. </t>
  </si>
  <si>
    <t xml:space="preserve">EPA 2005: Treatment-related changes in clinical chemistry values in high-dose male rats were associated with renal toxicity (chronic nephropathy), the primary effect of SL-160 technical. Serum creatinine, blood urea nitrogen, total cholesterol, and potassium concentration were increased to 130, 178, 144, and 115%, respectively, of control levels at week 52 and increased to 369, 738, 216% ,and 129%, respectively, of control levels at week 78. Hyperparathyroidism associated with chronic nephropathy induced hypercalcemia and hyperphosphatemia in high-dose males at weeks 52 and 78. Urine output was Increased to 121 % to 468% of control level in high-dose males from weeks 13-78, and the specific gravity was decreased and the urine was pale in color from weeks 52-78. Urine output by mid-dose males was increased to 122 to 160% of the control level from weeks 78-104. Post-mortem examination revealed changes associated with renal toxicity that included increased absolute and relative kidney weights In mid-dose males from weeks 52-104 and in high-dose males from weeks 26-78. Increased incidences of gross kidney lesions were observed in highdose males at weeks 52 and 78 and In the main study group and in mid-dose males at week 78 and in the main study group. Gross kidney lesions consisted of coarse surface, enlargement, pale color, dark color, and cysts. The enlarged parathyroid gland in high-dose male rats was associated with renal toxicity. Gross lesions in female rats included dark colored kidneys at weeks 52 and 78 and in the main study group. Microscopic lesions In rats fed SL-160 technical were found primarily in the kidneys and in organs affected secondarily kidney toxicity. Treatment-related microscopic kidney lesions included increased hyaline droplets in proximal tubular cells in mid-dose males and early changes in chronic nephropathy, increased hyaline droplets, and luminal dilatation of proximal tubules in high-dose males at week 26. The incidences of the following kidney lesions were increased in mid-and high-dose males compared with control incidences: chronic nephropathy, increased hyaline droplets in proximal tubular cells, luminal dilatation of proximal tubules, increased brown pigment in proximal tubular cells, and pyelic (pelvic) epithelial hyperplasia. High-dose female rats had increased incidences of luminal dilatation of the proximal tubules (week 78 and main study), chronic nephropathy, and increased brown pigment in proximal tubular cells (main study) compared with control incidences. The lowest-observed-adverse-effect level (LOAEL) for SL-160 technical in rats is 400 ppm (13.3 mg/kg bw/day) for male and female rats based on renal toxicity (chronic nephropathy) in both sexes. The corresponding no-observed-adverse-effect level (NOAEL) is 40 ppm (1.3 mg/kg bw/day) for male and female rats. EPA 2011: A NOAEL of 1.3 mg/kg bw/day was considered based on adverse changes in kidney function, including chronic nephropathy, and kidney physiology, like enlargement of the kidney and dark color change of the kidneys. EFSA: The long-term NOAEL is 1.3 mg/kg bw/day from the 2-year study in rats. </t>
  </si>
  <si>
    <t>MRID 46220929 (1995). Available from EPA (2005) Flazasulfuron: Human Health Risk Assessment for the Proposed Uses on Golf Courses, Sod Farms, Professionally Managed Athletic Fields (College and Professional), and Commercial Lawns. PC Code 119011, DP Barcode: D303573 &amp; 0309442 at https://www3.epa.gov/pesticides/chem_search/hhbp/R124315.pdf. Also available from EPA (2011) Flazasulfuron: Human Health Risk Assessment for Proposed Uses on Citrus, Grapes, Sugarcane, Christmas Trees, and Industrial Vegetation Management at https://www.regulations.gov/document/EPA-HQ-OPP-2010-0494-0004 and from EFSA Peer review of the pesticide risk assessment of theactive substanceflazasulfuron. EFSA Journal 2016;14(8):4575. https://efsa.onlinelibrary.wiley.com/doi/epdf/10.2903/j.efsa.2016.4575</t>
  </si>
  <si>
    <t>131807-57-3</t>
  </si>
  <si>
    <t>Famoxadone</t>
  </si>
  <si>
    <t>Famoxate; 3-Anilino-5-methyl-5-(4-phenoxyphenyl)-1,3-oxazolidine-2,4-dione</t>
  </si>
  <si>
    <t>C22H18N2O4</t>
  </si>
  <si>
    <t>CC1(OC(=O)N(NC2=CC=CC=C2)C1=O)C1=CC=C(OC2=CC=CC=C2)C=C1</t>
  </si>
  <si>
    <t>0, 10, 20, 40, 300, or 300 ppm (the second high dose group being used as a recovery group, receiving famoxadone for the first 3 months and basal diet for the remaining 9 months), for 1 year. These dietary concentrations provided doses equal to 0, 0.3, 0.6, 1.2, 8.8, or 10.1 mg/kg bw/day, respectively, for males and 0, 0.3, 0.6, 1.2, 9.3, or 9.9 mg/kg bw/day, respectively, for females.</t>
  </si>
  <si>
    <t>There were no deaths during the study and there were no treatment-related effects on body weights, clinical signs of toxicity, organ weights, haematology, blood chemistry, urine analysis, or gross pathology. Microscopically, no evidence of hepatotoxicity was observed. Treatment-related effects were limited to the lenses (i.e. occurrence of cataracts) of males and females at 300 mg/kg, and at 300 mg/kg followed by a recovery period. Ophthalmological examinations were conducted during study weeks -1 and 2, 8, 12, 16, 20, 25, 40 and 50. Posterior subcapsular lens opacities were observed in 2/4 males and 2/4 females at 300 mg/kg, and in 4/4 males and 4/4 females in the group receiving 300 mg/kg followed by a recovery period. Most of the lesions first appeared between weeks 8 and 12. The extent and progression of these lesions were variable. In no dog did the entire lens become opaque and no dog became clinically blind during the study. Regression of the lesion did not occur in any dog exposed to famoxadone for the entire year, however, regression was noted in some dogs in the group receiving 300 mg/kg followed by a recovery period. Clinical resolution of small opacities was noted in one eye of each of two dogs in the group receiving 300 mg/kg followed by a recovery period, although most of the posterior capsular opacities did not completely regress. During the period that dogs in the group receiving 300 mg/kg followed by a recovery period were receiving the control diet, no new ocular lesions developed, and most of the existing ocular lesions did not progress in severity. During this period, two dogs developed prolapsed third eyelids and one female showed progression of anterior Y lens opacities. Equatorial lens opacities, occasionally extending into the cortical regions of the lens, were observed in two out of four males and two out of four females at 300 mg/kg. These lesions developed after 6-12 months of exposure to the test substance and were not dependent on the previous development of a posterior subcapsular lesion. No other treatment-related ocular changes were observed. Intraocular pressure, measured at 3 months, did not differ among test groups. Microscopic examination of the eyes demonstrated treatment-related lenticular degeneration in males and females at 300 mg/kg and in the group receiving 300 mg/kg followed by a recovery period. These lesions were characterized by fibre swelling with formation of morgagnian corpuscles and clefts within the lens cortex. Lenticular degeneration (including posterior subcapsular and equatorial degeneration) was observed in three out of four males and two out of four females at 300 mg/kg, and in two out of four males, and four out of four females in the group receiving 300 mg/kg followed by a recovery period. Microscopic findings in the lenses of dogs at 300 mg/kg and at 300 mg/kg followed by recovery were highly correlated, both in incidence and location, with the results of clinical ophthalmology. The NOAEL for famoxadone was 40 mg/kg in males and females, equivalent to 1.2 mg/kg bw per day in both sexes, on the basis of clinical and microscopic evidence of ocular lesions in both sexes at 300 mg/kg, equivalent to 8.8 and 9.3 mg/kg bw per day in males and females, respectively. EPA: The NOAEL was considered to be 40 ppm, equal to 1.2 mg/kg bw/day in both sexes. The LOAEL was 300 ppm, equal to 8.8 mg/kg bw/day in males and 9.3 mg/kg bw/day in females, based on clinically observed lens opacities in the opthalmolgic examination, supported by microscopic lenticular degeneration of the posterior cortex and equatorial fibers in both sexes. No other adverse effects were noted in males or females at the doses tested. EFSA: Ocular lesions appeared mostly between two to three months examinations, with their incidences increased in the recovery group in the 1-year dog study (animals treated for 90 days and observed for further nine months); the relevant short- and long-term NOAELs were therefore 1.2 mg/kg bw per day from the 1-year toxicity study in dogs.</t>
  </si>
  <si>
    <t>Mertens, 1996; Frame, 1998</t>
  </si>
  <si>
    <t>144651-06-9</t>
  </si>
  <si>
    <t>Oxasulfuron</t>
  </si>
  <si>
    <t>Expert; Oxetan-3-yl 2-[(4,6-dimethylpyrimidin-2-yl)carbamoylsulfamoyl]benzoate</t>
  </si>
  <si>
    <t>C17H18N4O6S</t>
  </si>
  <si>
    <t>CC1=CC(=NC(=N1)NC(=O)NS(=O)(=O)C2=CC=CC=C2C(=O)OC3COC3)C</t>
  </si>
  <si>
    <t>0, 40, 400, 3500, or 7000 ppm, equal to 0, 1.3, 10.7, 111, or 199 mg/kg bw/day for males and 0, 1.3, 12.5, 103, or 193 mg/kg bw/day for females</t>
  </si>
  <si>
    <t>EFSA 2016: No mortality was observed during the study. However, two top dose males (#17 on day 197 and #19 on day 134) and one top dose female (#39 on day 164) were sacrificed for humane reasons. These dogs were unable to ambulate, to eat properly and had lost a considerable amount of weight due to neurotoxicity. Clinical observation revealed hind limb ataxia in some males at 400, 3500 and 7000 ppm and in some females at 3500 and 7000 ppm. This finding was dependent on the exposure period and concentration. In the 7000 ppm males or females, there were also observations of muscle atrophy, muscle weakness, tremors as well as scabs in the hind limb. All of these observations were interpreted as a result of the neurological effects of oxasulfuron. During the 12-month clinical neurological examination, a low intermediate (400 ppm) male was noted to exhibit symptoms suggestive of meningitis of the spinal cord. The hing limb ataxia (day 325), reduced acitivity (day 350), discolored urine (day 351), and clear nose discharge (day 352) probably are related to the meningtis diagnosed microscopically post-mortem. There were no treatment-related opthalmolgic effects. Neurologic tests were conducted pretest and at months 3, 6, 9, and 12. In most cases, increased abnormalities in the neurologic examination parallel increased dose and length of exposure. Treatment-related effects, apparent at 3 months in dogs receiving 7000 ppm, were seen in gait and stance, postural reactions and spinal nerve reflexes while few observations were made in cranial nerves. In all cases, the hind limbs were affected first and were worse than the forelimbs. At 40 ppm, no concrete neurologic abnormalities were found. Possible mild reduction in muscle mass was noted in 2 dogs along with possible slight reduction in a few rear limb segmental reflexes in 3 dogs. These findings were equivocal and were not observed during the 12-month examination, therefore, a 0 score was assigned. At 400 ppm, mild to moderate generalized  muscle atrophy was noted in 2 female dogs; this was noted at 3, 6, 9 and 12 months in one dog and at the 9 month exam in another. A slight decrease to a decrease in rear limb segmental reflexes was present in 2 females; this was noted at 3, 6, 9 and 12 months in one and at 6 and 9 months in the other. One male dog had a weak short stride gait in the rear and slight reduction in hopping and the patellar and cranial tibial reflexes at 9 months. At 12 months, this animal was judged to be depressed, had mild paraparesis and moderate cervicothoracic pain. Histopathologic evaluation revealed that this dog had meningitis and
therefore, it was not ranked in the 400-ppm group. At 3500 ppm, mild muscle atrophy was noted in 1 female and 2 male dogs. Atrophy in the female was noted at the 12 month exam. Atrophy in one male was noted at 6, 9 and 12 months and in the other male at 3 months. At various examinations, mild rear limb weakness was noted in 5 dogs (3 males, 2 females) and slight to moderate reductions in rear limb segmental reflexes were present in 6 dogs (3 males and 3 females). At 7000 ppm, mild to moderate asymmetrical (rearlimbs &gt; forelimbs) lower motor neuron (LMN) tetraparesis was noted in 2 males and 2 females at the 3-month examination. Another female had equivocal reductions in the flexor reflex to the rear limbs. In addition, both affected males showed mild to moderate muscle atrophy. At the 6 month examination, moderate asymmetrical (rearlimbs &gt; forelimbs) LMN tetraparesis was present in the remaining females and males. Muscle atrophy was mild to moderate in the females and one male had severe muscle atrophy. The asymmetrical LMN tetraparesis and muscle atrophy persisted and progressed in all remaining dogs at the 9 and 12 month evaluations. Two dogs (1 male, 1 female) were observed to have a mild head tremor at 9 months. Another male developed a similar tremor by 12 months. Body weight development was impaired in top dose males and females; both sexes showed significantly lower body weights. As the neurological signs progressed after week 14, slightly lower food consumption was noted in top dose males (-4% to -34%) whem compared to the controls. Food consumption of top dose females was generally decreased by -2% to -55%. The amount of food consumed declined as signs of neurotoxicity became more pronounced. The decreases was statistically significant during weeks 30 to 50. Possible treatment-related hematologic effects included a slightly increased platelet count in males at &gt;3500 ppm as well as increased mean corpuscular volume at 7000 ppm in both sexes. Clinical chemistry revealed treatment-related increases, at one or all time points, of creatine kinase as well as alkaline phosphatase and sorbitol dehydrogenase. Additionally, in top dose males, a slight increase in serum potassium was observed. Dogs which showed more neurological effects clinically appears to have higher serum levels of these parameters. Urinalysis was unremarkable. Organ weight analysis revealed decreased absolute and relative testes weights for the two top dose males sacrificed at study termination. This decrease correlated with histopathologic lesions. At gross necropsy, thin and discolored muscles were noted at the top dose level. Emaciated body was noted in eac top dose male and female dog. This observation was secondary to the treatment-related neurologic effects. Histopathology identified the brain, spinal cord, trigeminal ganglia, peripheral nerves and skeletal muscles of both sexes as well as the testes and epididymides in males as target tissues. Vacuolation of the brain was seen in a dose-related increase in incidence and severity in males at 400 ppm and in females at 3500 ppm. However, in absence of functional signs of CNS impairment, the vacuoles were considered to have little clinical significance and their appearance indicated that the change might be reversible. The SAG considered the presence of vacuoles in the brain to represent a change completely different from the axonal degeneration of the peripheral nerves. Axonal swelling of the nerve root or the white matter in the sacral spinal cord was seen in all four males at 7,000 ppm. Degeneration of axons in the peripheral nervous system was the predominant feature of the neurotoxic effect. The changes consisted of multifocal irregular axonal fragmentation and degeneration with secondary demyelination and myelin degradation. In the skeletal muscles, the histologic appearance of the changes observed in the skeletal muscle was considered to be secondary to denervation of the muscle. Muscle atrophy was seen in both sexes at 3500 and 7000 ppm. The cranial tibial muscle was most severely effected. In the reproductive system, testicular degeneration was seen in all male groups including controls, but at the top dose level, the degeneration was more vacuolar in appearance. All the degenerations seen at 700 ppm and 3500 ppm were bilateral. These changes were multifocal and consisted of decreased spermatogenic activity, accumulation of atypical cells in the lumen of the seminiferous tubules and a decreased number of normal sperm cells in the epididymides of top dose males. Based on the vacuolation of the brain in males at 400 ppm and the signs of neuropathy observed during neurologic tests in females at the same dose level, the NOAEL was 40 ppm in this study, equivalent to a mean daily dose of 1.3 mg/kg bw/day in both sexes. EFSA 2017: In short-term studies, the dog was the most sensitive species, with a relevant NOAEL of 1.3 mg/kg bw per day based on adverse effects in the nervous system and in the testes.</t>
  </si>
  <si>
    <t>Chang and Turnier, 1995</t>
  </si>
  <si>
    <t>Chang, J.; Turnier, J. (1995) Cga-277476 Technical: 1-Year Oral: dietary Toxicity Study In Dogs: Final Report: Lab Project Number: F-00153. Unpublished Study Prepared By Ciba-Geigy Corp. 491 P. Available from EFSA (2016) Public consultation on the active substance oxasulfuron at https://www.efsa.europa.eu/sites/default/files/consultation/consultation/Oxasulfuron_RAR.zip (Vol 3CA) and from EFSA (2017) Peer review of the pesticide risk assessment of the active substance oxasulfuron at https://www.efsa.europa.eu/en/efsajournal/pub/4722</t>
  </si>
  <si>
    <t>3347-22-6</t>
  </si>
  <si>
    <t>Dithianon</t>
  </si>
  <si>
    <t>Delan; Dithianone; Merkdelan; 5,10-dioxobenzo[g][1,4]benzodithiine-2,3-dicarbonitrile</t>
  </si>
  <si>
    <t>C14H4N2O2S2</t>
  </si>
  <si>
    <t>C1=CC=C2C(=C1)C(=O)C3=C(C2=O)SC(=C(S3)C#N)C#N</t>
  </si>
  <si>
    <t>0, 20, 120, or 600 ppm, equal to 0, 1, 6, or 30 mg/kg bw/day, for a period of 104 weeks. Purity (92%) adjusted intakes are equal to 0, 0.92, 5.52, or 27.6 mg/kg bw/day. Satellite groups of animals (20 of each sex per dose) were used in the chronic toxicity evaluations.</t>
  </si>
  <si>
    <t>JMPR: Survival rates at study termination for the animals receiving 0, 20, 120 and 600 ppm were 37%, 43%, 29% and 29%, respectively, for males and 34%, 54%, 51% and 62%, respectively, for females. Clinical observations showed a progressive increase in the incidence of fur staining and rough haircoat during the course of the study in 600 ppm females. Body weight gain and feed consumption were slightly decreased in 600 ppm males during the initial months of the study. The overall body weight gain depression was approximately 12% for males receiving 600 ppm. In females receiving 600 ppm, body weight gain and feed consumption were decreased throughout the duration of the study; overall body weight gain was depressed 25–32%, compared with controls, beginning at week 13. This deviation indicated that the high dose level of 600 ppm exceeds the MTD for female rats. Hematological evaluations consistently showed slight decreases in hemoglobin, red blood cell counts, and packed cell volume in animals receiving 600 ppm. Clinical chemical determinations revealed consistent increases in y-glutamyl transpeptidase in 600 ppm males towards the end of the study. Blood urea nitrogen values were increased consistently in 600 ppm males and females beginning at week 52 as well as at week 13 for 600 ppm males. In addition, inorganic phosphorus concentration was increased in 600 ppm males at termination, compared with controls. There was a consistently decreased cholesterol concentration in animals receiving 600 ppm. At termination of the study, an assay of thyroid hormones (thyroid stimulating hormone, T4 and T3) showed a decreased T3 level, but not a decreased T4 level, in the 600 ppm male group. Urinalysis revealed an increase in epithelial cells on examination of urinary sediments in 600 ppm females at week 26 and an increased protein content in 600 ppm males and females during the second half of the study. Organ weight analysis showed that absolute and relative kidney weights and relative liver weights of 600 ppm animals were increased. At terminal necropsy, a higher incidence of gross kidney lesions (pallor, cysts, masses and an irregular surface) was noted in the 600 ppm animals. Histopathological examination confirmed that the kidney was the target organ for the toxicity of dithianon. The treatment-related renal effects consisted of an exacerbation of a chronic and progressive glomerulonephropathy and tubular nephrosis, which occur spontaneously in rats. At the 600 ppm level, predominantly in males (16/69), the effects had progressed to end-stage kidneys with extensive cortical destruction. Although no statistically significant treatment-related effects on survival were evident in male rats, the incidence of morbidity and mortality associated with renal and urogenital tract lesions (especially in males with end-stage kidneys) was increased at 600 ppm. In fact, half of the cases of end-stage kidneys in the 600 ppm males were considered to have been the primary cause of death. In addition, increased incidences of parathyroid hyperplasia, urogenital tract infections, aortic mineralization and arteritis in the testes and pancreas were observed at 600 ppm in males, which were probably secondary to the chronic renal effects. The incidence of renal adenoma and carcinoma was increased in high-dose females when compared with the respective control group. For female rats, an independent review (Grasso, 1991b) of all female kidney sections from the rat carcinogenicity/chronic toxicity study was conducted. This evaluation showed that the high concentration level (600 ppm) in the rat carcinogenicity study induced tissue necrosis (increased incidences of severe glomerulonephropathy [9/70 versus 0/70 in controls], glomerular sclerosis [21/70 versus 4/70 in controls] and fibrosis [23/70 versus 3/70 in controls]). This re-evaluation also revealed an increase in the incidence of chronic progressive nephropathy in 120 ppm and 600 ppm females. The severity of the chronic progressive nephropathy was also increased in a concentration-related manner at 120 and 600 ppm. Furthermore, there was evidence of a secondary, proliferative syndrome, which was limited to the females receiving 600 ppm. The proliferative findings consisted of a late manifestation of chronic tubular hyperplasia (atypical hyperplasia), preneoplastic lesions (proliferative tubules), benign tumors (tubular adenomas) and malignant tumors ( adenocarcinoma). The NOAEL for the late proliferative process in which the atypical hyperplasia progresses to proliferative tubules and in turn to tubular adenomas and adenocarcinomas in female rats was 120 ppm, compared with 600 ppm (highest dose tested) in male rats. Thus, for female rats, there was a steep dose–response relationship for the induction of neoplastic lesions. There were no other treatment-related tendencies observed in the type, distribution or incidence of other tumors. The NOAEL for chronic toxicity was 20 ppm (equivalent to 1 mg/kg bw per day), based on histopathological kidney lesions (females) at 120 ppm. The NOAEL for carcinogenicity was 120 ppm (equivalent to 6 mg/kg bw per day), based on increased incidences of preneoplastic lesions (proliferative tubules), benign tumors (tubular adenomas) and malignant tumors (adenocarcinomas) in females at 600 ppm (equivalent to 30 mg/kg bw per day). Importantly, the proliferative process in female rats demonstrates a progression of hyperplastic and preneoplastic lesions to neoplasia following long-term exposure to the compound at an excessively toxic dose (600 ppm), which exceeded the MTD. Moreover, the histological morphology depicting the cell of origin (proximal tubular epithelial cell) is common to all of the proliferative lesions (i.e., atypical hyperplasia, proliferative tubules, tubular adenoma and adenocarcinoma). Moreover, it appears likely that a secondary mechanism involving repeated episodes of nephrotoxicity in female Sprague-Dawley rats eventually leads to the induction of kidney tumors following long-term (2-year) dietary exposure to dithianon at a concentration exceeding the MTD. It was considered that this mechanism is not relevant to humans at potential levels of exposure to dithianon. EFSA: The relevant chronic NOAEL in rats is 1.0 mg/kg bw/day;  dithianon induced kidney tumors after chronic oral administration of 30 mg/kg bw/day dithianon (highest dose) in female rats. EPA: The NOAEL was considered to be 120 ppm, equal to 6 mg/kg/day. The LOAEL was 600 ppm, equal to 30 mg/kg/day, based on decreased body weight gain and increased relative to body kidney weights (M&amp;F), grossly observed kidney lesions in males (irregular surfaces, pale kidneys, cysts, and enlarged kidneys) and females (masses), and non-neoplastic lesions of the kidney in males (tubular nephrosis, renal cysts, and end-stage kidney lesions) and females (tubular nephrosis, proliferative tubules, and glomerulonephropathy). There was also evidence of carcinogenicity. Renal adenomas and carcinomas were observed at 600 ppm in females.</t>
  </si>
  <si>
    <t>Brown, 1991; Grasso, 1991b</t>
  </si>
  <si>
    <t>Brown D (1991) Dithianon: 104 weeks oral (dietary administration) carcinogenicity and toxicity study in the rat—Volume I. Hazleton UK, Harrogate, North Yorkshire, England. Unpublished report No. DT-428-003. Submitted to WHO by BASF. &amp; Grasso P (1991b) Review of kidney histopathology in female rats given dithianon in a carcinogenicity study. Toxicology Advisory Services, Sutton, Surrey, England. Unpublished report No. DT-459-006. Submitted to WHO by BASF. Available from JMPR (2010) Tox Monograph for Dithianon at https://apps.who.int/pesticide-residues-jmpr-database/Document/87 Also available from EFSA (2010) Conclusion on the peer review of the pesticide risk assessment of the active substance dithianon at https://www.efsa.europa.eu/en/efsajournal/pub/1904 and EPA (2010) Dithianon Human Health Risk Assessment for Proposed Tolerance on Imported Grapes at https://www.regulations.gov/document/EPA-HQ-OPP-2007-0460-0007</t>
  </si>
  <si>
    <t>96489-71-3</t>
  </si>
  <si>
    <t>Pyridaben</t>
  </si>
  <si>
    <t>Sanmite; 2-tert-butyl-5-[(4-tert-butylphenyl)methylsulfanyl]-4-chloropyridazin-3-one</t>
  </si>
  <si>
    <t>C19H25ClN2OS</t>
  </si>
  <si>
    <t>CC(C)(C)N1N=CC(SCC2=CC=C(C=C2)C(C)(C)C)=C(Cl)C1=O</t>
  </si>
  <si>
    <t xml:space="preserve">0, 4, 10, 28, 80, or 120 ppm, equivalent to 0, 0.16, 0.39, 1.09, or 3.18 mg/kg bw/day for males and 0, 0.2, 0.51, 1.47, or 4.23 mg/kg bw/day for females, respectively, for 53 (80 ppm group) to 104 weeks. The protocol used 35 animal/sex/group in the 104 week toxicity phase (no 80 ppm group) with 12 animals/sex/group being sacrificed at 53 weeks, and 50 animals/sex/group in the 104 week carcinogenicity phase (EPA). </t>
  </si>
  <si>
    <t xml:space="preserve">The appearance and behavior, mortality and cause of death of animals of the toxicity and oncogenicity phases were unaffected by treatment with pyridaben. Bodyweight gain and food consumption in rats which received 80 or 120 ppm were significantly lower than those of their controls. The efficiency of food conversion over the first 14 weeks of treatment was also reduced in both sexes at 80 and 120 ppm. No evidence of treatment-related change was noted at the ophthalmoscopic, hematological, clinical chemical, macroscopic or microscopic investigations. There was no evidence of any oncogenic potential for pyridaben in this study. It was considered that the changes in rats receiving 80 or 120 ppm were toxicologically significant and that the maximum tolerated dosage level was therefore 80 ppm. A specific target organ was not, however, identified. The no-effect level was considered to be 28 ppm, equivalent to mean achieved dosages of approximately 1.1 and 1.5 mg/kg/day for males and females, respectively. EPA: In both the chronic toxicity and carcinogenicity sub-groups, there were no clinical signs of toxicity observed. Survival, ophthalmoscopic examination, hematology, clinical chemistry, urinalysis, macroscopic and microscopic examination, and organ weights were unaffected by treatment with NC-129. Body weights were decreased in males (81-88% of controls at 52 weeks) and in females (87-91% of controls at 52 weeks) in the 120 ppm groups beginning at 13 weeks. Body weight gains were similarly decreased in males (77-87% of controls) and females (81-87% of controls) in the 120 ppm groups. Food consumption was marginally decreased in males (87 94% of controls) and females (92-94% of controls) in the 120 ppm group. The LOAEL is 120 ppm, equal to 3.18 mg/kg/day in males and 4.23 mg/kg/day in females, based on decreased body weight and body weight gain. The NOAEL is 80 ppm, equal to 1.09 mg/kg/day in males and 1.47 mg/kg/day in females. EFSA: The overall long-term NOAEL is 1 mg/kg bw/day based on the 2-year rat study. </t>
  </si>
  <si>
    <t>Life Science Research, Ltd., 1990</t>
  </si>
  <si>
    <t>69327-76-0</t>
  </si>
  <si>
    <t>Buprofezin</t>
  </si>
  <si>
    <t>Applaud; 2-Tert-butylimino-5-phenyl-3-propan-2-yl-1,3,5-thiadiazinan-4-one</t>
  </si>
  <si>
    <t>C16H23N3OS</t>
  </si>
  <si>
    <t>CC(C)N1C(SCN(C1=O)C1=CC=CC=C1)=NC(C)(C)C</t>
  </si>
  <si>
    <t>0, 5, 20, 200, or 2000 ppm corresponding to approximately 0 0.26, 0.90, 8.7, or 90 mg/kg bw/day for males and 0, 0.33, 1.1, 11.2, or 115 mg/kg bw/day for females</t>
  </si>
  <si>
    <t xml:space="preserve">LOAEL = 8.7 mg/kg/day based on increased incidence of follicular cell hyperplasia and hypertrophy in thyroid in males. </t>
  </si>
  <si>
    <t>22781-23-3</t>
  </si>
  <si>
    <t>Bendiocarb</t>
  </si>
  <si>
    <t>Bencarbate; Ficam; Dycarb; (2,2-dimethyl-1,3-benzodioxol-4-yl) N-methylcarbamate</t>
  </si>
  <si>
    <t>CNC(=O)OC1=CC=CC2=C1OC(C)(C)O2</t>
  </si>
  <si>
    <t>0, 20, 100, or 500 ppm, equal to 0, 0.65, 3.12, or 16.24 mg/kg bw/day (ECHA)</t>
  </si>
  <si>
    <t>JMPR 1982: Survival, clinical symptoms, and growth during the study as well as hematology, urinalysis and ophthalmoscopic parameters evaluated at five more intervals over the course of the experiment were not significantly affected by the presence of the test material in the diet. Less food was consumed by animals (both sexes) of all treated groups throughout the study. Nevertheless, the authors of the report stated that "statistical analysis of food residue for weeks 1-3, 1-26, 1-52, 53-104 and 1-104 did not reveal any statistically significant difference between control and test group means". Water consumption was slightly but consistently increased in both sexes at 100 ppm and above during weeks 36-39 and at 500 ppm not infrequently thereafter. Serum cholesterol was elevated at 500 ppm (both sexes) at several sampling intervals. A dose-related decrease in serum calcium level was noted at both 100 and 500 ppm in weeks 14 and 25. Measurement of whole blood cholinesterase in animals (fasted overnight) shortly after a 60-minute feeding period at eight sampling intervals during the study showed a tendency to frequent depression (&gt;20%) of the enzyme at 500 ppm. Brain cholinesterase in animals (fasted overnight) sacrificed following a 1-hour feeding period was depressed (&gt;20%) at 500 ppm after 52 and 104 weeks and probably also at 100 ppm after 104 weeks. Organ weight analysis, gross pathological examination, and histopathological evaluation of over 30 tissues from each animal sacrificed at the end of 52 weeks (3 males and 3 females/group) or terminally (all survivors per group) showed no significant alterations related to treatment. The dietary level of 20 ppm appeared to be a no-effect level on the tested criteria. It was noteworthy that the actual amount of bendiocarb ingested by animals during the 1-hour feeding period prior to the assay of tissue cholinesterase varied markedly, even among animals in the same dosage group, owing to substantial individual variation in the quantity of diet (ranging from 0 to 400 g per animal) consumed. Also, there were incidences where individual animals of a high dosage group, e.g. 500 ppm, actually had a lower intake of bendiocarb than those of a lower dosage group (100 ppm). The NOEL was considered to be 20 ppm. JMPR 1984: The NOEL was 20 ppm, equal to 0.7 mg/kg bw/day. ECHA: In the two-year oral dog study, an inhibition in brain cholinesterase activity was the key health effect and was used to set a NOAEL of 0.65 mg kg bw/day. At 0.65 mg kg bw/day, no adverse effects occurred; at 3.12 mg/kg bw/day (the LOAEL), there was a 20% decrease in brain cholinesterase activity at 104 weeks; and at 16.24 mg/kg bw/day, there were 26% and 34% reductions in brain cholinesterase activity at 52 and 104 weeks, respectively. No treatment related clinical signs or mortalities were associated with these changes.</t>
  </si>
  <si>
    <t>Chesterman et al., 1980</t>
  </si>
  <si>
    <t>365400-11-9</t>
  </si>
  <si>
    <t>Pyrasulfotole</t>
  </si>
  <si>
    <t>(5-hydroxy-1,3-dimethyl-1H-pyrazol-4-yl)(2-(methylsulfonyl)-4-(trifluoromethyl)phenyl)methanone; 2,5-dimethyl-4-[2-methylsulfonyl-4-(trifluoromethyl)benzoyl]-1H-pyrazol-3-one</t>
  </si>
  <si>
    <t>C14H13F3N2O4S</t>
  </si>
  <si>
    <t>CC1=C(C(=O)N(N1)C)C(=O)C2=C(C=C(C=C2)C(F)(F)F)S(=O)(=O)C</t>
  </si>
  <si>
    <t>0, 25, 250, 1000, or 2500 ppm to separate groups of Wistar rats (75/sex per dose). These concentrations provided final doses of 0, 1.0, 10, 41, or 104 mg/kg bw/day for males and 0, 1.4, 14, 57, or 140 mg/kg bw/day for females. After 28 weeks, 10 males and 10 females from each group were allocated to the six month subchronic phase of the study and were necropsied at the first scheduled interim sacrifice. After 52 weeks, another 10 males and 10 females from each group were allocated to the chronic (12 months) phase and necropsied at the second scheduled interim sacrifice. The remaining 55 animals/sex per group were allocated to the carcinogenicity (24 months) phase of the study.</t>
  </si>
  <si>
    <t>JMPR 2021: A treatment-related increase in mortality was observed in males at 2500 ppm at 6, 12, and 24 months. There was no treatment-related effect on mortality in other male treatment groups or in females at any dose level. Treatment-related clinical signs of toxicity included white area on the eye and soiled fur in one or more areas. An increased incidence of these findings was observed at all time points in both males and females receiving 250, 1000 or 2500 ppm. Body weight and body weight gain were reduced in males and females at the higher doses of pyrasulfotole; males were more affected than females. There was no effect on food consumption at any dose in either males or females. Ophthalmological examination revealed a number of treatment-related findings; corneal opacity, neovascularization of the cornea, oedema of the cornea, and “snowflake” corneal opacities. These were seen in both males and females after 6, 12, and 24 months of treatment. At 6 and 12 months, increased incidence of these findings was seen only at 250, 1000 and 2500 ppm. At 24 months, frequency of these findings was compared to controls at all doses in males. However, at 25 ppm, there was only a slight increase in corneal opacity, neovascularization of the cornea, and oedema of the cornea in males, and in neovascularization of the cornea in females. There was no treatment-related effect on hematology at any dose or time point in either male or female rats. The only treatment-related clinical chemical finding was increased plasma cholesterol, with statistically significant increases at all dose levels at month 7, reaching statistically significance for the increases in 1000 and 2500 ppm groups at 18 months. Plasma cholesterol was increased with statistical significance in males at 25 ppm at the seven-month time point; cholesterol concentrations in this dose group returned to control levels by the 12-month time point. Urinalysis revealed higher levels of ketones at all collection periods in both sexes at 1000 ppm and 2500 ppm, and in males at 250 ppm at months 19 and 24 only. These increases were considered due to the diketone form of the pyrasulfatole, which is largely excreted unchanged in the urine. Urine pH was decreased at 250 ppm and above in males at all time points, while in females at 250 ppm and above urine pH was decreased only at the three-month time point. There was a statistically significant increase in liver weight in males at 250 ppm and above in this study at all time points, however without a clear dose–response relationship; kidney weights were increased in males at 1000 ppm and above at all time points. Thyroid weights showed a slight (not statistically significant) increase at 1000 ppm and above at the six- and 12-month time points. There were no biologically significant effects on organ weights in any females group at any time point. Treatment-related macroscopic findings were observed at different time points in the eyes, liver, and kidney. Eye opacities were seen at all time points in both males and females. Based on MOA, eye effects were related to increased tyrosinemia and were considered not to be relevant to human risk assessment. Enlarged liver was observed in males at 12 months at 250 ppm and above. At 24 months, there was an increased incidence among males of pale kidneys or kidney displaying an irregular surface at 1000 and 2500 ppm. Treatment-related non-neoplastic microscopic findings were observed in the eyes, liver, pancreas, thyroid gland, and kidneys at all time points, however, most effects only reached statistical significance at the 24 month time point. At 24 months, statistically significant increases in eye effects were seen at 250 ppm and above; these included inflammation, hyperplasia, atrophy and neovascularization of the cornea. In the liver, a significant increase in hepatocellular hypertrophy was seen in males a 250 ppm and above after 24 months, however without a dose–response relationship. In the pancreas, diffuse degeneration/atrophy was seen in males a 1000 ppm and above and focal degeneration/atrophy in females a 2500 ppm. In the kidney, hyperplasia of collecting ducts was increased in males at 1000 and 2500 ppm after 24 months. Also in the kidneys, increased severity of chronic progressive nephropathy was observed with increasing dose levels. In the thyroid, an increase was seen in follicular cell hypertrophy in males and females; however, it was concluded that the findings were not adverse. The only treatment-related neoplastic finding was that of squamous cell tumors (one papilloma, one carcinoma) observed in the cornea of two males in the 2500 ppm dose group. These tumors were considered to have resulted from the corneal inflammation and regenerative hyperplasia, a consequence of tyrosinemia, and therefore were not relevant to human risk assessment. Other tumors which were observed showed no relationship to dose or were considered to be consistent with those tumors normally found in ageing rats, so were not considered to be treatment related. The systemic NOAEL was 25 ppm (equal to 1.0 mg/kg bw per day) based on effects on the eyes and increased plasma cholesterol at 250 ppm (equal to 10 mg/kg bw per day). It is noted that increased cholesterol was also observed at the low dose at seven months. However, this finding was not considered adverse as it was found in isolation. The NOAEL for carcinogenicity was 1,000 ppm (equal to 41 mg/kg bw per day) based on neoplastic findings in the cornea in males at 2500 ppm (equal to 104 mg/kg bw per day). These findings were considered to be related to the chronic stimulation of the cornea and thus a non-genotoxic mechanism. APVMA: There were indications of depressed body weights and body weight gains at and above 250 ppm in males and females. A range of effects of the test substance on the eyes at 25 ppm were observed in the study. There were histopathological changes in the liver associated with increased liver weights, but the effects were only prevalent at 250 ppm and above. Chronic progressive nephropathy was a common finding in all animals, including the controls; however, there was a tendency for treated males to show a higher incidence of chronic progressive nephropathy earlier in the study. It is possible that the test substance has accelerated its development. Kidney weights tended to be increased in males at higher doses (250 ppm and above), particularly later in the experiment. Increased levels of protein in the urine were seen in all treated males suggesting effects on the kidney. Hyperplasia of the collecting ducts in the kidneys was somewhat more common in all treatment groups of males at 24 months, although this did not reach statistical significance at the lower doses. A somewhat increased incidence of colloid alteration in the thyroid was observed from 6 months onwards in all treated males. Also, there was a dose-related effect associated with increased occurrence in all treated groups of brown pigment in the thyroid in both sexes at 24 months; with the effect tending to be greater at higher doses. There were some indications of a dose-related increase in thyroid weight in the present study at 6 and 12 months, but not at 24 months. These effects appeared at the lowest dose in the present study. However, these effects in the thyroid were probably species specific. The incidence of diffuse acinar degeneration/atrophy in the pancreas was raised at higher doses throughout the study. Squamous cell tumors of the cornea were observed in the highest dose group. A NOEL of 1 mg/kg bw/d can be established for this study, based on a range of effects at the next highest dose including corneal and retinal lesions, increased liver weight and centrilobular hepatocellular hypertrophy, and raised plasma cholesterol. According to the OECD Guideline 453, which is cited in the study, negative findings in a carcinogenicity test in rats are only acceptable if survival in each dose group is 50% or more at 24 months. In the present study, survival at 24 months was less than 50% in four of the five male study groups, including controls, as well as in the female control group. On the other hand, the study meets USEPA requirements for 25% survival in study groups. Histopathological sections of the thyroid from this rat chronic study were examined by an independent panel of senior pathologists to determine whether the morphologic changes observed in the thyroid represented an adverse effect of pyrasulfotole in the thyroid. It was the opinion of the pathology expert group that the colloid alteration and pigment deposition observed in rats administered pyrasulfotole for two years were representative of normal age-related physiologic changes specific to the rat, and that these findings were not adverse. While noting this opinion that the changes resemble normal ageing effects in the thyroid, it may nonetheless be significant that the test substance appears, in a number of studies, to accelerate and increase the effects relative to controls. ECHA: Based on increased mortality at 2500 ppm in males, this dose is considered to have exceeded the MTD. Treatment-related findings were seen in the eyes, liver, kidney, thyroid, and pancreas. Findings in the eye were related to the biochemical mechanism of the test substance as an HPPDase inhibitor leading to increased tyrosinemia in rats and were considered not to be relevant for humans. The observations in the liver, including centrilobular hepatocellular hypertrophy, were evaluated as being adaptive responses to treatment rather than adverse effects. The finding of chronic progressive nephropathy is considered to be a rodent-specific finding and not relevant to man. Similarly, the findings of colloid alteration and pigment deposition were considered to be specific to the rat and not indicative of an adverse finding, but to be normal findings in ageing rats. The increased incidence of acinar degeneration/atrophy in the pancreas was only observed at 1000 and 2500 ppm and may indicate a tyrosine linked effect as well, as these findings were not observed in the mouse or dog, which are not as sensitive as the rat to the effects of tyrosinemia. The NOAEL for general toxicity in this study was therefore considered to be 25 ppm (1.0 mg/kg bw/day in males and 1.4 mg/kg bw/day in females), while the LOAEL was 250 ppm (10 mg/kg bw/day in males and 14 mg/kg bw/day in females). EPA 2021: The NOAEL was considered to be 25 ppm, equal to 1.0 mg/kg bw/day in males and 1.4 mg/kg bw/day in females. The LOAEL was 250 ppm, equal to 10 mg/kg bw/day in males and 14 mg/kg bw/day in females, based on corneal opacity, neovascularization of the cornea, inflammation of the cornea, regenerative corneal hyperplasia, corneal atrophy, and/or retinal atrophy in both sexes, as well as hepatocellular hypertrophy in both sexes, increased serum cholesterol in males, and an increased incidence of chronic progressive nephropathy in males. There was also an increased incidences of corneal tumors in male rats.</t>
  </si>
  <si>
    <t>Wason, 2006</t>
  </si>
  <si>
    <t>Wason S (2006a). AE 0317309 – Study type: Carcinogenicity feeding – rat – 6-month toxicity, chronic toxicity, and carcinogenicity study of AE 0317309 in the Wistar rat by dietary administration. Unpublished report No. SA02453. Submitted to WHO by Bayer CropScience AG, Germany. Available from JMPR (2021) Pesticide residues in food 2021. Joint FAO/WHO meeting on pesticide residues. Evaluation Part II – Toxicological at https://www.who.int/publications/i/item/9789240054622 Also available from APVMA (2007) Public Release Summary on the Evaluation of the new active Pyrasulfotole in the product Precept Selective Herbicide at https://apvma.gov.au/sites/default/files/publication/13966-prs-pyrasulfotole.pdf and ECHA at https://echa.europa.eu/mt/registration-dossier/-/registered-dossier/34696/7/6/2/?documentUUID=b5c75ddc-9151-42a8-89b6-4f064c23d042 and EPA (2021) P-Hydroxyphenyl-Pyruvate Dioxygenase (HPPD) Inhibitors Cumulative Risk Assessment: Benzobicyclon, Bicyclopyrone, Isoxaflutole, Mesotrione, Pyrasulfotole, Tembotrione, Tolpyralate, and Topramezone. at at https://www.regulations.gov/document/EPA-HQ-OPP-2016-0391-0035</t>
  </si>
  <si>
    <t>3060-89-7</t>
  </si>
  <si>
    <t>Metobromuron</t>
  </si>
  <si>
    <t>Patoran; 3-(4-Bromophenyl)-1-methoxy-1-methylurea</t>
  </si>
  <si>
    <t>C9H11BrN2O2</t>
  </si>
  <si>
    <t>CN(C(=O)NC1=CC=C(C=C1)Br)OC</t>
  </si>
  <si>
    <t>1N,2N,3h(ii)Y(Class IV) and 3 h(iii)Y(Class IV)</t>
  </si>
  <si>
    <t xml:space="preserve">Only two dietary concentrations, 3 ppm and 50 ppm, were provided. Actual intakes were listed as 0, 0.7, 3, or 12.4 mg/kg bw/day (EPA). </t>
  </si>
  <si>
    <t xml:space="preserve">Erythrocytes were identified as the primary target of toxicity attributable, with secondary effects apparent in the spleen, and, less frequently, in the liver and kidneys. The systemic NOAEL was considered to be 3 ppm, equal to 0.7 mg/kg bw/day. There was no evidence of carcinogenicity, based on the absence of any neoplasia, at dietary concentrations of up to 50 ppm (the highest dose tested, equal to 12.4 mg/kg bw/day). EFSA: The relevant long term NOAEL was 0.8 mg/kg bw/day from the 2-year mouse study. VKM: The NOAEL was 0.8 mg/kg bw/day in the 2-year study in mice. EPA NZ: The NOAEL was 3 mg/kg bw/day and the LOAEL was 12 mg/kg bw/day, based on hematological effects like increased Heinz bodies. The NOAEL for carcinogenicity was 12 mg/kg bw/day, the highest dose tested, as there was no evidence of carcinogenicity at dose level tested. 
</t>
  </si>
  <si>
    <t xml:space="preserve">Unknown, n.d. Available from APVMA (2022) Public Release Summary on the evaluation of the new active constituent metobromuron in the product Soleto 500 SC Herbicide APVMA product number 89790 at https://www.apvma.gov.au/sites/default/files/publication/97521-220225_public_release_summary_on_new_active_constituent_metobromuron_in_the_product_soleto_500_sc_herbicide.pdf and EFSA (2014) Conclusion on the peer review of the pesticide risk assessment of the active substance metobromuron at https://www.efsa.europa.eu/en/efsajournal/pub/3541 and VKM (2015) Risk assessment of the plant protection product PROMAN – with the active ingredient metobromuron at https://vkm.no/download/18.2994e95b15cc545071614199/1498135127091/3c64afe035.pdf and EPA New Zealand (2020) Science memo for application to import or manufacture SOLETO for release (APP203925) at https://www.epa.govt.nz/assets/FileAPI/hsno-ar/APP203925/APP203925_Science_Memorandum_Revised-November-2020.pdf </t>
  </si>
  <si>
    <t>319460-85-0</t>
  </si>
  <si>
    <t>Axitinib</t>
  </si>
  <si>
    <t>AG-013736; Inlyta; N-methyl-2-[[3-[(E)-2-pyridin-2-ylethenyl]-1H-indazol-6-yl]sulfanyl]benzamide</t>
  </si>
  <si>
    <t>C22H18N4OS</t>
  </si>
  <si>
    <t>CNC(=O)C1=CC=CC=C1SC2=CC3=C(C=C2)C(=NN3)C=CC4=CC=CC=N4</t>
  </si>
  <si>
    <t xml:space="preserve">0, 0.5, 1.5, or 3 mg/kg bw/dose, twice daily, for 39 weeks followed by an eight week recovery period. Daily total dose levels are 0, 1, 3, or 6 mg/kg bw/day. </t>
  </si>
  <si>
    <t xml:space="preserve">FDA: No mortality was noted. Treatment related fecal abnormalities, including no feces, liquid, mucoid, and nonformed feces, discolored feces, were noted and occurred in a dose-response related manner. No drug related effects were noted on body weight or food consumption. There were no clear test article-related effect on the PR, QRS or QT intervals. There were no treatment-related hematological changes. At the highest dose, there was an increase in cholesterol (1.3x control group mean) in females only on day 275 that reversed during the recovery period. Urinalysis was unremarkable. At 3 and 6 mg/kg/day, there was a dose-related decrease noted in testis weight. At these dose levels, histopathology revealed hypospermia in the epididymis as well as debris in the cellular lumen. In the testis, degeneration and atrophy was noted at the mid and high dose in males as well. No treatment related changes were noted in females at any dose level. The NOAEL for males was considered to be 1 mg/kg/day based on organ weight and histopathological changes in the testis at the mid and high dose. The NOAEL for females is considered to be 6 mg/kg/day in the absence of adverse effects. EMA: At all doses, fecal abnormalities were noted. At ≥3 mg/kg/day, testis weight was decreased, testis atrophy was noted, and there were increased syncytial cells in the testis. At 6 mg/kg/day, there was a slight increase in cholesterol noted in females only. In males, hypospermia and epididymal cellular debris were recorded findings. After recovery, all findings reversed. The NOAEL was 1 mg/kg/day for males and 6 mg/kg/day for females. </t>
  </si>
  <si>
    <t>Unknown, 2008. 9-Month Oral Gavage Toxicity and Toxicokinetic Study of AG-013736 in Dogs with 8-Week Recovery. Study # 6348-470. Available from FDA (2012) NDA 202324 Pharmacology/Toxicology Review and Evaluation at https://www.accessdata.fda.gov/drugsatfda_docs/nda/2012/202324Orig1s000PharmR.pdf Also available from EMA (2012) CHMP Assessment Report for Inlyta at https://www.ema.europa.eu/en/documents/assessment-report/inlyta-epar-public-assessment-report_en.pdf</t>
  </si>
  <si>
    <t>272451-65-7</t>
  </si>
  <si>
    <t>Flubendiamide</t>
  </si>
  <si>
    <t>3-Iodo-N2-(2-methyl-1-(methylsulfonyl)propan-2-yl)-N1-(2-methyl-4-(perfluoropropan-2-yl)phenyl)phthalamide; 1-N-[4-(1,1,1,2,3,3,3-heptafluoropropan-2-yl)-2-methylphenyl]-3-iodo-2-N-(2-methyl-1-methylsulfonylpropan-2-yl)benzene-1,2-dicarboxamide</t>
  </si>
  <si>
    <t>C23H22F7IN2O4S</t>
  </si>
  <si>
    <t>CC1=C(C=CC(=C1)C(C(F)(F)F)(C(F)(F)F)F)NC(=O)C2=C(C(=CC=C2)I)C(=O)NC(C)(C)CS(=O)(=O)C</t>
  </si>
  <si>
    <t>0, 50, 1,000, or 20,000 ppm, equal to 0, 1.7, 34, or 705 mg/kg bw/day in males and 0, 2.2, 44, or 912 mg/kg bw/day in females</t>
  </si>
  <si>
    <t xml:space="preserve">JMPR: Mortality was not affected by treatment. Females at doses of 1000 ppm and higher showed increased incidences of hair loss. Body weights of high-dose females were increased during weeks 2–5 and decreased to about 90% from control during weeks 76–104. Feed consumption of high-dose animals was on average 105% of that of controls from week 9 onward. Eosinophil counts were significantly decreased in males at doses of 1,000 ppm and above. Neutrophil counts were decreased in females at 50 and 1,000 ppm, but not at 20,000 ppm. Analysis of organ weights (excluding organs with neoplastic and non-neoplastic diseases) showed increased absolute (17–37%) and relative (16–45%) liver weights in males and females at doses of 1,000 ppm and higher. Increases in absolute (33–53%) and relative (25–68%) thyroid weights were noted in high-dose males and females. Relative kidney weights were increased in mid-dose (12%) and high-dose (19%) females, whereas absolute kidney weights (11%) and relative adrenal weights (19%) were also increased in high-dose females. Increases in absolute and relative ovary (25% and 35%, respectively) and testes weights (48% and 40%, respectively) were found at the high dose. Necropsy revealed increased incidences of dark-colored spleens and liver spots, accentuated lobular pattern, coarse surface and masses in high-dose males and dark-colored and enlarged livers in mid- and high-dose females. Periportal fatty change of hepatocytes was noted in males and females at doses of 1,000 ppm and higher. Diffuse fatty change and diffuse hypertrophy of hepatocytes were also found in females at these doses. Most of the periportal and diffuse fatty change of hepatocytes was microvesicular (observed as small lipid droplets in the hepatocytes), but some lesions also contained macrovesicles (large lipid droplets). Some of the masses in the liver observed at necropsy in males at 20,000 ppm corresponded histopathologically to foci of cellular alterations or were due to leukemia, and only a few were diagnosed as hepatocellular tumors. Chronic nephropathy was observed in all dose groups, including controls, with a dose-related increase in incidence at the middle and high doses. However, chronic progressive nephropathy is a kidney alteration that occurs spontaneously in ageing rats and is not considered relevant for humans. Follicular cell hypertrophy of the thyroid was noted in high-dose males and in mid- and high-dose females. Lymphocytic folliculitis, characterized by mononuclear cell infiltration around hair bulbs in some or many follicles, was detected in female skin at 1,000 ppm and above. No treatment-related effect on tumor incidence was found. The NOAEL was 50 ppm, equal to 1.7 mg/kg bw per day, based on increased liver weights and periportal fatty change (both sexes), increased incidence of hair loss associated with folliculitis, dark colored and enlarged livers, hepatocyte hypertrophy, diffuse fatty change and diffuse hypertrophy, increased kidney weight and increased incidences of thyroidal follicular cell hypertrophy in females and decreased eosinophil count in males at 100 ppm, equal to 34 mg/kg bw per day. EPA: The NOAEL is considered to be 50 ppm, equal to 1.70 mg/kg bw/day in males and 2.15 mg/kg bw/day in females. The LOAEL is 1,000 ppm, based on increased periportal fatty change and hypertrophy in the livers of both sexes, increased absolute and relative liver and kidney weights, and chronic nephropathy. There was no evidence of carcinogenicity. EFSA 2013: In chronic toxicity and carcinogenicity studies, rats showed a decrease eosinophil count, increased absolute liver weight with periportal fatty change, increased incidence of chronic nephropathy, and females also showed increased incidence of thyroidal follicular cell hypertrophy, with a NOAEL of 1.7 mg/kg bw per day. FSC: The lowest NOAEL in the toxicological studies was 1.70 mg/kg body weight/day in a two-year carcinogenicity study in rats. </t>
  </si>
  <si>
    <t>Enomoto, 2004</t>
  </si>
  <si>
    <t>134605-64-4</t>
  </si>
  <si>
    <t>Butafenacil</t>
  </si>
  <si>
    <t>Fluobutracil; Butafenacil allyl; (2-Methyl-1-oxo-1-prop-2-enoxypropan-2-yl) 2-chloro-5-[3-methyl-2,6-dioxo-4-(trifluoromethyl)pyrimidin-1-yl]benzoate</t>
  </si>
  <si>
    <t>C20H18ClF3N2O6</t>
  </si>
  <si>
    <t>CN1C(=O)N(C(=O)C=C1C(F)(F)F)C1=CC(C(=O)OC(C)(C)C(=O)OCC=C)=C(Cl)C=C1</t>
  </si>
  <si>
    <t>1N,2N,3N,4N,6N,7aY,8N,11Y. Allyl alcohol:1N,2N,3N,4N,6N,7N,9N,10N,23Y,24N,25N,26Y,27N,28iY(Class III). Hydroxycarboxylic acid: 1c(i)Y(Class I). Heterocycle:13N,15N,16N,17Y,19N,20c(ii)Y,21N,22N,47N(Class IV)</t>
  </si>
  <si>
    <t>Tif:MAGf</t>
  </si>
  <si>
    <t>0, 1, 3, 10, or 60 ppm, equal to 0, 0.12, 0.36, 1.17, or 6.96 mg/kg bw/day for males and 0, 0.13, 0.37, 1.20, or 6.59 mg/kg bw/day for females</t>
  </si>
  <si>
    <t xml:space="preserve">The incidence and distribution of clinical signs recorded during the study gave no indication of a treatment related effect on the appearance and behaviour of the animals. Considering animals of the carcinogenicity group only, the survival in all treated groups was not adversely affected in this study. Survival rates were generally high and similar to that of the control group. No adverse effects were noted for body weight or weight gain. A minimally lower overall food consumption (-6%) was calculated for females dosed with 60 mg/kg. The overall food consumption of all other treated groups was comparable to that of the respective control group. Regarding hematology, treatment related changes were confined to males, were small and without statistical significance. They consisted of lower mean values for erythrocyte count, hemoglobin concentration and hematocrit at weeks 53 and 79 in males treated at 60 mg/kg and at week 79 in males treated at 10 mg/kg. In addition, at week 79, males treated at 60 mg/kg had slightly increased neutrophil and monocyte counts, and a slight thrombocytosis. In the 60 mg/kg group, the mean absolute and relative liver weights were increased by 21% and 24%, respectively, in males, and by 19% and 14%, respectively, in females. Other mean organ weight values were comparable to those of the control group. At necropsy, the number of animals with large liver was increased in males dosed at 60 mg/kg and female dosed at 10 and 60 mg/kg. The incidences were 2, 6, 7, 4 and 13 in males and 2, 5, 6, 10 and 11 in females dosed at nominal concentrations of 0, 1, 3, 10 and 60 mg/kg, respectively. Additionally, in the satellite animals, the incidences were 0, 0, 1, 0 and 3 in males and 2, 0, 2, 0 and 0 in females dosed at nominal concentrations of 0, 1, 3, 10 and 60 mg/kg, respectively. At microscopic examination, in all animals except males dosed at 60 mg/kg, liver enlargement was correlated with common findings such as hepatocellular hypertrophy, fatty change, or infiltration by systemic neoplasms. None of these microscopic findings was related to the treatment. In some animals of the male 60 mg/kg dose group however, the large liver was associated with treatment related findings: hyperplasia of Kupffer cells and single cell necrosis. Therefore, a slightly increased incidence of large liver observed at necropsy in male dosed with 60 mg/kg is considered to represent an effect of the treatment. The incidence of large spleen was slightly higher in all treated female groups than in the control group. In group 1 (male and female) the incidences were 19, 27, 22, 24 and 28 and in the satellite group incidence were 4, 5, 7, 3 and 7 for animals dosed at 0, 1, 3, 10 and 60 mg/kg, respectively. At microscopic examination, this finding was correlated with common microscopic findings such as congestion, extramedullary hematopoiesis, hyperplasia of the white pulp or infiltration by systemic neoplasms. Since none of these findings was related to the treatment, the slightly higher incidence of large spleen in treated female groups is attributed no experimental relevance. All other findings occurred in comparable numbers in all experimental groups and were similar to those occurring spontaneously in our colony of mice. For histopathology, treatment related findings were observed in the liver. They were necrosis of single cells (hepatocytes), hyperplasia of Kupffer cells, inflammatory cell infiltration and deposition of lipofuscin. On statistical analysis, the incidences of all four findings were significantly increased in male dosed at 60 mg/kg; also the average grading of the necrosis of single cells, hyperplasia of Kupffer cells and inflammatory cell infiltration was higher in 60 mg/kg group in comparison to the other groups. The incidences of necrosis of single cells and hyperplasia of Kupffer cells were slightly, but significantly increased in male dosed at 10 mg/kg. At this dose-level, however, both the incidences and severity gradings were low, and therefore of questionable toxicological significance. The findings in females dosed at 60 mg/kg were less prominent than in male at the same dose level, and only the incidences of necrosis of single cells and hyperplasia of Kupffer cells were significantly increased. Lastly, there was no increase in the incidence of neoplasms in treated groups and all observed tumours were of the kind commonly occurring in this colony of laboratory mice. The NOEL for toxic effects after 18 months of treatment was 3 mg/kg for males and 10 mg/kg for females, equivalent to an average daily intake of 0.36 or 1.20 mg/kg bw/day for males and females, respectively. APVMA: Haematological effects included lower mean values for erythrocyte count, haemoglobin concentration and haematocrit in males at 60 ppm at weeks 53 and 79, respectively, and for erythrocyte count, haemoglobin and haematocrit at week 79 in males at 10 ppm. Males also had slightly increased neutrophil and monocyte counts at 60 ppm, and a slight thrombocytosis. Mean absolute and relative liver weights were increased in both sexes at 60 ppm. The incidence of enlarged liver was increased in males at 60 ppm and in females at 10 and 60 ppm. Microscopic examination revealed an increased incidence of hepatocyte necrosis and hyperplasia of Kupffer cells in the liver of males at 10 and 60 ppm, and of females at 60 ppm. In addition, an increased incidence of lipofuscin deposition, and inflammatory cell infiltration was seen in males at 60 ppm. There was no treatment-related increase in the incidence of neoplasms at any dose. Butafenacil was not carcinogenic in mice. The NOEL was 3 ppm in males and 10 ppm in females, equivalent to 0.36 and 1.20 mg/kg bw/day for males and females, respectively. EPA: The NOAEL was considered to be 10 ppm, equal to 1.17 mg/kg bw/day in males and 1.20 mg/kg bw/day in females. The LOAEL was 60 ppm based on enlarged livers with increased weights, and hepatic microscopic lesions including Kupffer cell hyperplasia, inflammatory cell infiltration, and single cell necrosis in both sexes and on deposits of lipofuscin in males. There was no evidence of carcinogenicity. </t>
  </si>
  <si>
    <t>119168-77-3</t>
  </si>
  <si>
    <t>Tebufenpyrad</t>
  </si>
  <si>
    <t>Pyranica; Comanche; N-[(4-tert-butylphenyl)methyl]-4-chloro-5-ethyl-2-methylpyrazole-3-carboxamide</t>
  </si>
  <si>
    <t>CCC1=NN(C)C(C(=O)NCC2=CC=C(C=C2)C(C)(C)C)=C1Cl</t>
  </si>
  <si>
    <t>0, 5, 20, 150, or 300 ppm, equal to 0, 0.21, 0.82, 6.52, or 13.43 mg/kg bw/day for males and 0, 0.26, 1.01, 8.13, or 16.95 mg/kg bw/day for females</t>
  </si>
  <si>
    <t>EPA: The NOAEL was 20 ppm, equal to 0.82 mg/kg bw/day in males and 1.01 mg/kg bw/day in females. The LOAEL was 150 ppm, based on decreased body weights/body weight gains and liver toxicity in both sexes and slight microcytic anemia and effects on ovary in females. There was also an increased incidence of hepatocellular adenomas in male rats at 150 (7%, N.S.) and 300 ppm (18%, p&lt;0.01) compared with the incidence in concurrent controls (0%). The incidence of hepatocellular adenomas in the historical control animals was 0 - 8%. EFSA: In the rat study, the experts confirmed the NOAEL of 0.8 mg/kg bw/day, which is based on findings of reduced bodyweight gain and food consumption, slightly altered erythrocyte parameters (lowered haematocrit, haemoglobin, mean corpuscular volume, mean corpuscular haemoglobin and increased incidences of spherocytes) indicative of anaemia, and increased liver weights and clinical liver parameters indicative of liver damage.</t>
  </si>
  <si>
    <t>Unknown, 1992. MRID 43309320. Available from EPA (2002) Pesticides - Fact Sheet for Tebufenpyrad at https://www3.epa.gov/pesticides/chem_search/reg_actions/registration/fs_PC-090102_26-Aug-02.pdf Also available from EFSA. Conclusion regarding the peer review of the pesticide risk assessment of the active substance tebufenpyrad. EFSA Scientific Report (2008) 192, 1-100. http://dx.doi.org/10.2903/j.efsa.2009.192r</t>
  </si>
  <si>
    <t>116255-48-2</t>
  </si>
  <si>
    <t>Bromuconazole</t>
  </si>
  <si>
    <t>Bromuconazol; 1-[[4-bromo-2-(2,4-dichlorophenyl)oxolan-2-yl]methyl]-1,2,4-triazole</t>
  </si>
  <si>
    <t>C13H12BrCl2N3O</t>
  </si>
  <si>
    <t>ClC1=CC(Cl)=C(C=C1)C1(CN2C=NC=N2)CC(Br)CO1</t>
  </si>
  <si>
    <t>0, 20, 150, 1000, or 2000 ppm equal to 0, 0.88, 6.48, 43.3, or 87.2 mg/kg bw/day in males and 0, 1.09, 8.27, 55.6, or 114.2 mg/kg bw/day in females.</t>
  </si>
  <si>
    <t xml:space="preserve">There were significant decreases in body weight gain during the first 13 weeks in females at the 1000 and 2000 ppm dose levels, during weeks 13-26 in males at 2000 ppm, and overall in females at 1000 ppm and in both sexes at 2000 ppm. The main target organ was the liver. Liver weights, macroscopic lesions, and microscopic lesions (nodular hyperplasia, panacinar hepatocytic fatty vacuolation, focus of hepatocytic fatty vacuolation) were increased with increasing dose in males. High dose males displayed an increased incidence (6.7%) of hepatocellular carcinomas compared to the concurrent (0%) and historical (0-6%) controls, although statistical significance was not attained. Females displayed a dose-related increase in microscopic, non-neoplastic lesions (fatty focal vacuolation, periacinar hepatocytic fatty vacuolation) in the liver at dose levels of 150 ppm and above. In males, the thyroid also appeared to be a target organ. thyroid weight and micrscopic lesions (parafollicular hyperplasia and parafollicular cell adenomas) were increased with increasing dose in males. Based on chronic increased liver non-neoplastic lesions, the NOAEL was considered to be 20 ppm and the LOAEL was 150 ppm. EPA 2017: The NOAEL was considered to be 20 ppm, equal to 0.88 mg/kg bw/day in males and 1.09 mg/kg bw/day in females. The LOAEL was 150 ppm, equal to 6.48 mg/kg bw/day in males and 8.27 mg/kg bw/day in females, based on increased non-neoplastic liver lesions in females. EFSA: The relevant NOAEL for long term toxicity and carcinogenicity in the rat is 0.88 mg/kg bw/day, mainly based upon the increased hepatocyte vacuolation in females. Other lesions noted included hepatocellular carcinomas and cholangiocarcinomas in rats at the high dose, producing marked hepatotoxicity. </t>
  </si>
  <si>
    <t>134098-61-6</t>
  </si>
  <si>
    <t>Fenpyroximate</t>
  </si>
  <si>
    <t>Fenperoximate; FujiMite; tert-Butyl 4-[[(E)-(1,3-dimethyl-5-phenoxypyrazol-4-yl)methylideneamino]oxymethyl]benzoate</t>
  </si>
  <si>
    <t>C24H27N3O4</t>
  </si>
  <si>
    <t>CN1N=C(C)C(\C=N\OCC2=CC=C(C=C2)C(=O)OC(C)(C)C)=C1OC1=CC=CC=C1</t>
  </si>
  <si>
    <t>0, 10, 25, 75, or 150 ppm, equal to 0, 0.40, 0.97, 3.08, or 6.18 mg/kg bw/day in males and 0, 0.48, 1.16, 3.79, or 7.57 mg/kg bw/day in females</t>
  </si>
  <si>
    <t xml:space="preserve">Mortality after 104 weeks was 70, 72, 54, 60, and 52% among males and 58, 60, 50, 30, and 46% among females at 0,10, 25, 75, and 150 ppm, respectively. There were no treatment-related adverse effects on behaviour, appearance, or ophthalmoscopic parameters during treatment or at termination. Absolute body weight was reduced after 104 weeks of treatment, by 1-15% in males and 6-12% in females at 75 mg/kg bw per day and by 11-28% in males and 17-22% in females at 150 mg/kg bw per day. These changes were not statistically significant; however, body-weight gains were significantly decreased in males at 75 ppm and in animals of each sex at 150 ppm. Blood chemical analysis, haematological examination, and urinalysis showed no treatment-related findings. Macroscopic examination of animals used for toxicity assessment revealed a significantly increased incidence of dark popliteal lymph nodes in females at 150 ppm. Macroscopic examination of animals for carcinogenicity revealed significantly increased incidences of pituitary masses, masses that compressed the ventral surface of the brain, and masses in the abdominal fat in males at 150 ppm, and increased incidences of uterine masses and distension of the uterus in females at this dose. Histopathological examination revealed higher incidences of non-neoplastic changes, which included syncytial macrophages in the mesenteric lymph nodes of females in the toxicity assessment group, and lesions associated with gastric ulceration, compression of the brain due to pituitary neoplasia, and pancreatic lobular degeneration in males and interstitial proliferation of the ovary in females in the carcinogenicity assessment groups. High incidences of pituitary adenoma were observed in all groups, but the rates (males: 34/70, 36/57, 32/50, 37/54, and 36/69; females, 39/69, 50/60, 52/54, 41/47, and 43/66) were within the historical control range (males, 34-70%; females, 67-86%). There was no evidence of carcinogenicity. The NOAEL was 25 ppm, equal to 0.97 mg/kg bw per day in males, based on the lowered body-weight gain at 75 ppm. EPA: The NOAEL was considered to be 25 ppm, equal to 0.97 mg/kg bw/day in males and 1.21 mg/kg bw/day in females. The LOAEL was 75 ppm based on decreased mean body weight gain. EFSA: The relevant long-term NOAEL was 0.97 mg/kg bw/day from the 2-year rat study. </t>
  </si>
  <si>
    <t>Aughton, 1989</t>
  </si>
  <si>
    <t>64628-44-0</t>
  </si>
  <si>
    <t>Triflumuron</t>
  </si>
  <si>
    <t>Trifluron; 2-chloro-N-[[4-(trifluoromethoxy)phenyl]carbamoyl]benzamide</t>
  </si>
  <si>
    <t>C15H10ClF3N2O3</t>
  </si>
  <si>
    <t>C1=CC=C(C(=C1)C(=O)NC(=O)NC2=CC=C(C=C2)OC(F)(F)F)Cl</t>
  </si>
  <si>
    <t>Wistar [BOR: WISW]</t>
  </si>
  <si>
    <t>0, 20, 200, or 2,000 ppm equal to 0, 0.82, 8.45, or 86.1 mg/kg bw/day in males or 0, 1.11, 11.2, or 110 mg/kg bw/day in females</t>
  </si>
  <si>
    <t>No differences from the control rats were found in the appearance and behavior of the rats that received triflumuron. Mortality, body weight, body weight gain, feed consumption, clinical chemistry and urinalysis were not affected by treatment with triflumuron. Briefly, at 12 months at 200 ppm, leukocytes, erythrocytes and Hb values were reduced and MCV increased in males, while erythrocytes, Hb and MCHC values reduced and MCV values increased in females. At 2,000 ppm, erythrocytes, Hb, Ht, and MCHC values were reduced and leukocytes, reticulocytes, MCV and MCH values increased in males, while erythrocytes, Hb, Ht, MCHC and monocyte values were reduced and leukocytes, reticulocytes, thrombocytes and MCV and MCH values increased in females. At 24 months and 200 ppm, reticulocytes were increased in males and leukocytes, erythrocytes, Hb and Ht values reduced in females. At 2,000 ppm, erythrocytes, Hb and Ht values were reduced and thrombocytes, reticulocytes, MCV and MCH values increased in males, while erythrocytes, Hb, Ht and MCHC values reduced and leukocytes, reticulocytes, MCV and MCH values increased in females. At 12 months, both sexes of the 2,000 ppm group had higher fluoride concentrations in the teeth and bones at both test times, except for male rats at 12 months. Higher concentrations were also found for the 200 ppm dose group, but only in the bones. No significant differences were found following administration of 20 ppm. For rats in the 2,000 ppm dose group, enlarged spleens were observed at both examination times. Both males and females of all dose groups had statistically significantly higher spleen weights (absolute and relative to body weight) at 12 months (relative weight change not significant for 20 ppm females). In the absence of any other changes, the effects on spleen weight at 20 ppm were not considered toxicologically relevant. At the end of the experiment, the organ weights in the groups up to and including 200 ppm showed no relevant and/or dose-related differences from controls. At the end of the study, both male and female rats in the 2,000 ppm dose group had higher spleen weights, absolute and relative to body weight. In addition, higher lung, kidney, and ovary weights were found for females only at 2,000 ppm after 24 months. Increased deposits of pigment (hemosiderin) were detected in the spleen and liver of rats in the 2,000 ppm dose group. Hemopoiesis in the spleen was increased. The number, type, location and distribution of neoplasms found in the study groups did not provide any indication of carcinogenic effects due to triflumuron. The NOAEL for systemic toxicity was 20 ppm (equal to 0.82 mg/kg bw per day) based on hematological effects (reticulocytes increased in males; leukocytes, erythrocytes, Hb and Ht values reduced in females), higher fluoride levels in bones, and increases in spleen weight seen at the LOAEL of 200 ppm (equal to 8.45 mg/kg bw per day). The NOAEL for carcinogenicity was 2,000 ppm (equal to 86.1 mg/kg bw per day) the highest dose tested. EFSA: Indications of hemolytic anemia was found in hematology, necropsy and histopathology.  Elevated fluoride levels were determined in the bones and teeth of rats without macroscopic or microscopic alterations and were not considered adverse. As a conservative approach for the 2-year rat study, the equivocal hematological changes observed at the mid dose and accompanied  by an increased spleen weight and pigment deposits were considered as adverse, resulting in an agreed NOAEL of 0.82 mg/kg bw/day. ECHA: During the entire study, the rats treated at these dose levels did not differ from the control rats in  appearance or behavior, nor was there any treatment-related influence on feed consumption, body weight development, or mortality. Hematological tests provided evidence of an influence on the blood at dose levels of 200 ppm and 2,000 ppm. In correlation with this, but only at the 2,000 ppm dose level, were higher spleen weights, increased hemosiderin deposits in the spleen and liver, and increased hemopoiesis in the spleen. Clinical chemistry, gross pathological, and histopathological examinations provided no evidence of a treatment-related influence on the remaining organs and tissues. At the 2,000 ppm dose level, increased fluoride concentrations were found in the teeth and bones. The first indications of accumulation were also obtained at the 200 ppm dose level. The type, site, and frequency of the tumors found gave no indication of an oncogenic effect. In summary, the administration of 200 ppm and 2,000 ppm triflumuron did have an influence on the blood picture and also resulted in evidence of increased fluoride accumulation. The no observable effect level was 20 ppm.</t>
  </si>
  <si>
    <t>Kroetlinger and Patton, 1984;  Kroetlinger, 1988</t>
  </si>
  <si>
    <t>13516-27-3</t>
  </si>
  <si>
    <t>Guanidine, N,N'''-(iminodi-8,1-octanediyl)bis-</t>
  </si>
  <si>
    <t>Guazatine; Iminoctadine; Guazatine acetate salt; 2-[8-[8-(diaminomethylideneamino)octylamino]octyl]guanidine</t>
  </si>
  <si>
    <t>C18H41N7</t>
  </si>
  <si>
    <t>C(CCCCN=C(N)N)CCCNCCCCCCCCN=C(N)N</t>
  </si>
  <si>
    <t>0, 25, 75, or 250 ppm guazatine; the achieved intakes were about 0, 0.8, 2.5, or 8 mg/kg bw/day</t>
  </si>
  <si>
    <t xml:space="preserve">Owing to poor weight gain, one control and two males at the high dose received extra food, which reversed the condition. In females, there was a clearly dose-related reduction in body-weight gain starting at week 10 and continuing throughout the study, with reductions of 30% in comparison with controls in the group at the high dose, 20% in those at the intermediate dose, and 12% in those at the low dose. Food consumption was reduced in females receiving 75 or 250 ppm, with occasional reductions in those at 25 ppm. Haematology showed no consistent time- or dose-related reactions to treatment. Marked increases (up to sixfold) in serum alanine aminotransferase activity were seen throughout the study in males and females receiving 250 ppm. Serum aspartate aminotransferase activity was increased in males at the high dose throughout the study; an apparent increase in alkaline phosphatase activity in males appears to be related to differences in pretreatment values. A slight increase in liver weight was noted in females at the high dose. Reduced prostate weights in males at the low dose, increased ovarian weights in all treated females, and increased thyroid weights in females at the intermediate dose did not show dose-response relationships and were not clearly related to treatment. Gross and microscopic examination showed no changes. The reduced body-weight gain of females appeared to be due only in part to unpalatability, as food conversion efficiency was also reduced. The NOAEL was 25 ppm, equivalent to 0.8 mg/kg bw per day, on the basis of marked reductions in body-weight gain in females at 75 and 250 ppm and clear increases in serum enzyme activities, indicative of effects on the liver, in animals of each sex at 250 ppm. EFSA: In dogs, increased transaminase activities were also observed. The dog was the most sensitive species, the relevant short-term NOAEL is 2.4 mg/kg bw/day (dose levels differ slightly from JMPR). FDA: The NOAEL of 25 ppm, equal to 0.8 mg/kg bw/day, is supported based on the 20% decrease in body weight gain at the mid-dose. While food reductions were noted, there was a clearly dose-related reduction in body-weight gain that adversely impacted the treatment groups of the mid and highest dose level. </t>
  </si>
  <si>
    <t>Oshodi and Thompson, 1993</t>
  </si>
  <si>
    <t>116714-46-6</t>
  </si>
  <si>
    <t>Novaluron</t>
  </si>
  <si>
    <t>Rimon; Pedestal; N-[[3-chloro-4-[1,1,2-trifluoro-2-(trifluoromethoxy)ethoxy]phenyl]carbamoyl]-2,6-difluorobenzamide</t>
  </si>
  <si>
    <t>C17H9ClF8N2O4</t>
  </si>
  <si>
    <t>FC(OC(F)(F)F)C(F)(F)OC1=C(Cl)C=C(NC(=O)NC(=O)C2=C(F)C=CC=C2F)C=C1</t>
  </si>
  <si>
    <t>1N,2M,3h(iii)Y</t>
  </si>
  <si>
    <t>Fischer 344 [F344/DuCrj]</t>
  </si>
  <si>
    <t>0, 25, 700, or 20,000 (females only) ppm equal to 0, 1.1, 30.6, or 884.2 mg/kg bw/day for males and 0, 1.4, 39.5, or 1113.5 mg/kg bw/day for females in the main group, and 0, 1.3, 36.0, or 1029.9 mg/kg bw/day for males and 0, 1.6, 45.4, or 1305.8 mg/kg bw/day for females in the satellite group</t>
  </si>
  <si>
    <t xml:space="preserve">There were treatment-related trends in mortality during the study. For the animals in the toxicity phase, six animals (one male at 25 ppm, one male and one female at 700 ppm, and two females at 20,000 ppm) died or were killed prematurely during the 52-week treatment period. There were no treatment-related signs of toxicity. The incidence and mean time of onset of palpable swellings did not show any significant intergroup differences. Feed consumption was marginally higher in males than in controls during the early weeks of the study. There was a transient dose-related increase in body-weight gain compared with the controls, mainly during the first 4 weeks of treatment in males and females. This trend was evident in both toxicity and oncogenicity phase animals. Haematology showed treatment-related changes in erythrocyte-related parameters in both sexes at doses of 700 ppm and above. The effects were more severe in females, but did not increase in severity with time. The observed changes at 700 ppm and above were reductions in EVF, Hb, erythrocyte count, MCHC and increased MCV and reticulocyte count. Other findings at 700 ppm and above were increased methaemoglobin in both sexes and increased platelet counts mainly in females. Howell-Jolly bodies and Heinz bodies were observed primarily in both sexes at 20,000 ppm, and occasionally at 25 and 700 ppm. Clinical chemistry and urine analysis did not provide any treatment-related findings. Gross examinations at necropsy did not reveal any treatment-related abnormalities. Organ weights showed a dose-related increase in absolute and relative spleen weights in males at 20,000 ppm, and in females at 700 ppm and above. The organ-weight changes in the spleen were greater in females at 25 ppm in the animals in the toxicity phase, but not in the main study, and can be attributed to the smaller population size. Histopathological findings were increased incidence and severity of periacinar hepatocyte hypertrophy in the males at 700 ppm and above, and increased incidence and severity of haemosiderosis in the spleen of both males and females. The background incidence of haemosiderosis in the spleen was noted to be high in females, but the treatment-related increase in females was apparent at all doses for both the toxicity phase and main study. A marked increase in the incidence of pigment-laden Kupffer cells was observed in females at the highest dose. There was no increase in the incidence of neoplastic findings. An increased incidence of progressive senile nephropathy was seen in the kidneys of animals at 20,000 ppm, and a statistically significant reduced incidence of hyperplasia of the white pulp of the spleen was seen in males given diets containing novaluron at 20,000 ppm. The NOAEL was 25 ppm (equal to 1.1 mg/kg bw per day) on the basis of changes in haematological parameters, increased spleen weights and an increased incidence and severity of haemosiderosis in the spleen at doses of 700 ppm, equal to 36 mg/kg bw per day, and above. EPA: The NOAEL is considered to be 25 ppm, equal to 1.1 mg/kg bw/day in males and 1.4 mg/kg bw/day in females. The LOAEL was listed as 700 ppm, equal to 30.6 mg/kg bw/day in males and 39.5 mg/kg bw/day in females, based on erythrocyte damage and turnover resulting in a regenerative mild anemia. </t>
  </si>
  <si>
    <t>Thirlwell, 2000a</t>
  </si>
  <si>
    <t>85509-19-9</t>
  </si>
  <si>
    <t>Flusilazole</t>
  </si>
  <si>
    <t>Nustar; Flusilazol; Sanction; bis(4-fluorophenyl)-methyl-(1,2,4-triazol-1-ylmethyl)silane</t>
  </si>
  <si>
    <t>C16H15F2N3Si</t>
  </si>
  <si>
    <t>C[Si](CN1C=NC=N1)(C1=CC=C(F)C=C1)C1=CC=C(F)C=C1</t>
  </si>
  <si>
    <t>1N,2N,3N,4Y,5d(i)Y,6N,7aY,8N,11N,12N,13N,15N,16N,17Y,19N,20fY</t>
  </si>
  <si>
    <t>0, 5, 20, or 75 ppm, equal to 0, 0.14, 0.7, or 2.4 mg/kg bw/day in males and 0, 0.14, 0.7, or 2.6 mg/kg bw/day in females, for 1 year</t>
  </si>
  <si>
    <t>No treatment-related effects were observed at the lowest dose of 5 ppm. At the next higher dose of 20 ppm, serum albumin concentration was decreased (males) and there was a dose-related increase in the incidence of centrilobular hepatocellular hypertrophy in males (zero out of five, zero out of five, four out of five, and five out of five) and females (zero out of five, zero out of five, two out of five, and five out of five). An increased severity of gastric mucosa lymphoid hyperplasia (from minimal/mild at 0–20 ppm to moderate at 75 ppm) was also noted in both sexes. At the highest dose of 75 ppm, additional treatment-related effects included: higher leukocyte counts (relative to control values, both sexes); elevated alkaline phosphatase activity and lower cholesterol, total protein and albumin concentrations (males only); and increases in relative liver (both sexes) and relative kidney weights (females). All dogs at the highest dose exhibited a greater degree of hepatic centrilobular inflammatory infiltration; distinct centrilobular hepatocellular vacuolation was observed in three out of five males. Lymphoid hyperplasia in the gastric mucosa was of moderate severity in males and females. The NOAEL was 20 ppm, equal to 0.7 mg/kg bw/day). EPA: Hypertrophy of the centrilobular hepatocytes was noted in both sexes at the mid- and high-dose levels. Changes observed only at the high dose were consistent with hepatotoxicity and inflammation. In males these included: increased WBC counts due to increased neutrophils, monocytes and eosinophils; increased alkaline phosphatase and decreased cholesterol and total protein; and hepatocytic vacuolation. Increased liver weight and centrilobular inflammation of the liver occurred in both males and females. Thus, the NOEL and LEL for systemic toxicity are 5 ppm and 20 ppm, respectively.</t>
  </si>
  <si>
    <t>O'Neal et al., 1985</t>
  </si>
  <si>
    <t xml:space="preserve">O’Neal, F.O., Rickard, R.W., Kaplan, A.M. &amp; Gibson, J.R. (1985) One-year feeding study in dogs with INH-6573. Unpublished report No. HLR 461-85 from Haskell Laboratory for Toxicology and Industrial Medicine, DE, USA. Submitted to WHO by E.I. du Pont de Nemours &amp; Co., Inc., DE, USA. Available from JMPR (2007) Toxicological Monograph for Flusilazole at https://apps.who.int/pesticide-residues-jmpr-database/Document/120 Also available from EPA (2008) IRIS Chemical Assessment Summary for NuStar at https://cfpub.epa.gov/ncea/iris/iris_documents/documents/subst/0299_summary.pdf </t>
  </si>
  <si>
    <t>74227-35-3</t>
  </si>
  <si>
    <t>[Sulfanediyldi(4,1-phenylene)]bis(diphenylsulfanium) bis[hexafluoridophosphate(1-)]</t>
  </si>
  <si>
    <t>Bis(4-(diphenylsulfonio)phenyl)sulfide bis(hexafluorophosphate); [4-(4-diphenylsulfoniophenyl)sulfanylphenyl]-diphenylsulfanium;dihexafluorophosphate; Sulfonium, (thiodi-4,1-phenylene)bis[diphenyl-, bis[hexafluorophosphate(1-)]; [4-(4-diphenylsulfoniophenyl)sulfanylphenyl]-diphenylsulfanium;dihexafluorophosphate</t>
  </si>
  <si>
    <t>C36H28F12P2S3</t>
  </si>
  <si>
    <t>F[P-](F)(F)(F)(F)F.F[P-](F)(F)(F)(F)F.S(C1=CC=C(C=C1)[S+](C1=CC=CC=C1)C1=CC=CC=C1)C1=CC=C(C=C1)[S+](C1=CC=CC=C1)C1=CC=CC=C1</t>
  </si>
  <si>
    <t>1N,2N,3N,4Y,5N (note: the P-containing compound is inorganic and it is not in the applicability domain of the EDT)</t>
  </si>
  <si>
    <t xml:space="preserve">0, 6.81, 21.5, 68.1, or 215/464 mg/kg bw/day. In order to be certain about reaching the toxic range, the high dosage was increased on the 38th treatment day from 215 to 464 mg/kg bw/day. The compound made up 80% of the mixture, hence the the purity adjusted dose levels are 0, 5.45, 17.2, 54.5, or 172/371 mg/kg bw/day. </t>
  </si>
  <si>
    <t xml:space="preserve">After the dosage increase, 6 males died between the 7th and 13th weeks as did one female in the 9th week. A female from a medium dose group died because of incorrect application. A clear impairment of the feed intake, clear weight-loss, and impairment of the general state of health were observable in the high dosage group up to three weeks after the dosage increase. After this period, the state of health of the surviving animals stabilized once more and the difference in the absolute body weights at the end of the test amounted to less than 10% when compared with the controls. A slight decrease in the number of thrombocytes was established for both sexes in the high-dose group. Only the females in this dose group showed changes in the differential blood picture. The parameters measured in the 7th and 14th weeks revealed a slight increase in the activity of the transaminase as well as an inhibition of the cholinesterase. There were increased values for the total N as well as decreased values for bilirubin and triglyceride. There were increases in the absolute and relative organ masses for the thyroid and adrenal glands as well as for the liver and kidney in the animals from the high-dose group. There were also increases in thyroid gland masses among animals from the 68.1 mg/kg group. There were some increases in liver masses among the females from this group. Enlarged thyroids were revealed macroscopically in the animals from the high-dose group. The main finding of the histological investigation was likewise a marked hyperplasia of the thyroid follicular epithelia with a reduction in the area covered by colloidal follicles (struma parenchymatosa diffusa) in the animals from the high-dose group and to a lesser extent also in some animals from the two medium-dose groups. An increased number of basophilic cells as well as vacuolar and enlarged basophilic cells were found in the pituitaries of the male animals in the high-dose group. Dose-related hypertrophies of the cells in the Zona granulosa and fasciculata were found in the adrenal glands of the animals from the high and upper-middle dose group. These changes also occurred in low dosage groups and even in some control animals at a low level of markedness and at a low frequency. Proliferating breast tissue and congested secretion parts in the proliferating glands could be found in all male animals. This finding was most frequent and most pronounced in terms of its degree of seriousness in the males from the high-dose group. In addition, findings relating to the liver and kidneys (centrilobular hepatocellular vacuolization and hypertrophy or oil-red positive inclusions in proximal tubular epithelia of the kidney) were diagnosed in the animals from the high dose group. All other findings corresponded to the spontaneous pathological spectrum of the age group of the species. The NOEL was considered to be 6.81 mg/kg bw/day, adjusted to 5.45 mg/kg bw/day. FDA: Because of the hyperplasia noted in the thyroid follicular epithelia at 21.5 mg/kg bw/day and more, the NOAEL is considered to be 6.81 mg/kg bw/day, adjusted to 5.45 mg/kg bw/day, as well. </t>
  </si>
  <si>
    <t>Unknown, 1988. Available from ECHA at https://echa.europa.eu/en/registration-dossier/-/registered-dossier/8355/7/6/2</t>
  </si>
  <si>
    <t>626-43-7</t>
  </si>
  <si>
    <t>3,5-Dichloroaniline</t>
  </si>
  <si>
    <t>Benzenamine, 3,5-dichloro-; Aniline, 3,5-dichloro-; m-Dichloroaniline; 3,5-DCA</t>
  </si>
  <si>
    <t>NC1=CC(Cl)=CC(Cl)=C1</t>
  </si>
  <si>
    <t>Unspecified but included 0 and 1 mg/kg bw/day</t>
  </si>
  <si>
    <t>NOAEL of 1 mg/kg bw per day for anaemic changes observed in the 90-day study in rats.</t>
  </si>
  <si>
    <t>Unknown (n.d.). Available from Peer review of the pesticide risk assessment of the active substance iprodione. EFSA Journal 2016;14(11):4609. http://dx.doi.org/10.2903/j.efsa.2016.4609</t>
  </si>
  <si>
    <t>24245-27-0</t>
  </si>
  <si>
    <t>1,3-Diphenylguanidine hydrochloride (1:1)</t>
  </si>
  <si>
    <t>N,N'-Diphenylguanidine monohydrochloride; [amino(anilino)methylidene]-phenylazanium;chloride; Diphenylguanidine hydrochloride; Guanidine, N,N'-diphenyl-, monohydrochloride</t>
  </si>
  <si>
    <t>C13H14ClN3</t>
  </si>
  <si>
    <t>C1=CC=C(C=C1)NC(=[NH+]C2=CC=CC=C2)N.[Cl-]</t>
  </si>
  <si>
    <t>Chinchilla</t>
  </si>
  <si>
    <t>0, 0.025, 0.5, or 5 mg/kg bw/day</t>
  </si>
  <si>
    <t>The retention coefficients of bilirubin and bromsulfalein were determined in blood samples and, based on these retention times, the effects on the liver of the tested animals wes determined. After the treatment period, it was determined that in the highest tested dose of 5 mg/kg bw/day, a significant effect on the excretion function of the liver was observed from the fifth month onwards. A sufficient increase in the retention coefficient of bilirubin from the fifth month onwards was observed. The increase in the coefficients at the end of the experiment in this group was 23.4%. In treatments with 0.025 and 0.5 mg/kg bw/day, no significant differences with the control group were observed. Therefore, the NOAEL was determined to be 0.5 mg/kg bw/day and the LOAEL was determined to be 5 mg/kg bw/day.</t>
  </si>
  <si>
    <t>Rapton, 1970</t>
  </si>
  <si>
    <t>Rapton, M., 1970. Biological effect of diphenylguanidine hydrochloride. Gig. Naselen. Mest. Resp. Mezhvedom. Sb. (1970), No. 9, 24-8 From: Ref. Zh., Khim. 1971, Abstr. No. 8I415. Available from ECHA at https://echa.europa.eu/da/registration-dossier/-/registered-dossier/25869/7/6/2/?documentUUID=878e1544-01ea-46c0-9029-8623eb78adce</t>
  </si>
  <si>
    <t>117718-60-2</t>
  </si>
  <si>
    <t>Thiazopyr</t>
  </si>
  <si>
    <t>Mandate; Thiazophyr; methyl 2-(difluoromethyl)-5-(4,5-dihydro-1,3-thiazol-2-yl)-4-(2-methylpropyl)-6-(trifluoromethyl)pyridine-3-carboxylate</t>
  </si>
  <si>
    <t>C16H17F5N2O2S</t>
  </si>
  <si>
    <t>CC(C)CC1=C(C(=NC(=C1C(=O)OC)C(F)F)C(F)(F)F)C2=NCCS2</t>
  </si>
  <si>
    <t>0, 20, 200, or 2000 ppm, equal to 0, 0.8, 7.8, or 86 mg/kg bw/day in males or 0, 0.8, 8.8, or 78 mg/kg bw/day in females</t>
  </si>
  <si>
    <t>The NOEL is 20 ppm, equal to 0.8 mg/kg bw/day, and the LOEL is 200 ppm, equal to 7.8 mg/kg bw/day, based on hepatocellular hypertrophy/hyperplasia, which was observed at both 200 and 2000 ppm. In addition, an increase of approximately 10% in prothrombin time was observed at 2000 ppm with both sexes, as well as increased SGOT, SGPT, GGT, and ALK and decreases in cholesterol, albumin, total protein and calcium levels. An increase in absolute and relative liver weights were also observed at 2000 ppm. Enlargement and discoloration in some of the high dose animals provided additional evidence of hepatotoxicity. EPA 1997 Fact Sheet: The NOEL was considered to be 0.8 mg/kg bw/day. The LOEL was based on hepatocellular hypertrophy and hyperplasia. A 10% increase in prothrombin time and several changes in blood chemistry including increased SGOT, SGPT, GGT and ALK levels and decreased cholesterol, albumin and total protein and calcium were observed in high-dose dogs. There were also increases in absolute weights, liver and body weight and liver to brain weight, heptotoxicity characterized by enlargement and/or discoloration in some high dose animals and by hepatocellular hypertrophy/hyperplasia in the 0.8 and 7.8 mg/kg/day dogs.</t>
  </si>
  <si>
    <t xml:space="preserve">Unknown, n.d. MRID 42275531. Available from EPA (1997) HED Risk Assessment for the Use of New Chemical Thiazopyr in/on RACs, orange, and grapefruit. PRAT Case # 284389 &amp; 008262. DP Barcode D224858 &amp; D226643. at https://www3.epa.gov/pesticides/chem_search/cleared_reviews/csr_PC-129100_17-Jan-97.pdf Also available from EPA (1997) Pesticide Fact Sheet at  https://www3.epa.gov/pesticides/chem_search/reg_actions/registration/fs_PC-129100_20-Feb-97.pdf       </t>
  </si>
  <si>
    <t>173584-44-6</t>
  </si>
  <si>
    <t>Indoxacarb</t>
  </si>
  <si>
    <t>(S)-Indoxacarb; Steward; Insecticide; methyl (4aS)-7-chloro-2-[methoxycarbonyl-[4-(trifluoromethoxy)phenyl]carbamoyl]-3,5-dihydroindeno[1,2-e][1,3,4]oxadiazine-4a-carboxylate</t>
  </si>
  <si>
    <t>C22H17ClF3N3O7</t>
  </si>
  <si>
    <t>COC(=O)N(C(=O)N1CO[C@]2(CC3=C(C=CC(Cl)=C3)C2=N1)C(=O)OC)C1=CC=C(OC(F)(F)F)C=C1</t>
  </si>
  <si>
    <t>Sprague-Dawley [Crl: CD(SD)BR]</t>
  </si>
  <si>
    <t>0, 10 (females only) 20, 40, 60, 125, or 250 (males only) ppm. The mean daily intake of indoxacarb in males was 0.798, 1.59, 2.4, 5.03, or 10 mg/kg bw/day in the 20, 40, 60, 125, or 250 ppm groups, respectively. In female rats, the mean daily intake of indoxacarb was 0.554, 1.04, 2.13, 3.6, or 7.83 mg/kg bw/day in the 10, 20, 40, 60, or 125 ppm groups, respectively.</t>
  </si>
  <si>
    <t>There were no significant differences in survival among treated groups. At 125 ppm, a small (seven relative to one in controls) but statistically significant increase in deaths of undetermined cause was observed in females during the first year of the study. In females, a statistically significant increase in alopecia was present at 125 ppm (35 out of 74) relative to controls (16 out of 72). Significant reductions in body weight gain relative to controls were present in male rats at 125 and 250 ppm and in female rats at 60 and 125 ppm. The decreases in body weight gain correlated with reductions in food consumption and, except in males at 125 ppm, with decreases in food efficiency. At each sampling time, male and female rats had mild hemolysis, consisting of decreased erythrocytes, hemoglobin and EVF. The effect was greatest at the 6-month sampling time, and at the end of the study there was no difference in hematological parameters between treated groups and controls. In males, hemoglobin and erythrocyte values differed from controls by more than 10% only at 3 months and 6 months (at 125 ppm and 250 ppm, respectively). In females, the erythrocyte count, hemoglobin concentration and EVF differed by more than 10% from controls at doses ≥ 60 ppm after 6 and 12 months, and after 125 ppm at 18 months. There was some evidence of a bone marrow regenerative response as indicated by minimal increases in reticulocyte counts and erythrocyte macrocytosis in these groups. In males and females dosed at 125 ppm and above, increased spleen weights, splenic congestion, and increased hemosiderin in macrophages of the spleen and liver were noted at the 1-year necropsy. Seven female (125 ppm) rats that died during the first year of the study had bone marrow atrophy, splenic lymphoid depletion and/or thymic necrosis. There were no treatment-related neoplastic changes in any group. At the 2-year necropsy, males had increased pigment in splenic macrophages (not dose-related) and females had increased pigment in liver Kupffer cells (40 ppm). Females at 125 ppm showed significant splenic lymphoid depletion, bone marrow atrophy and thymic necrosis. The NOAEL was 60 ppm (2.4 mg/kg bw per day) for males and 40 ppm (2.1 mg/kg bw per day) for females, on the basis of decreased body-weight gain and food consumption and hemolysis at the higher doses. APVMA: There was no difference in survival between treated groups and controls at the end of the study; however, in 125 ppm females a small but statistically significant increase in deaths (7/70) of undetermined cause occurred during the first year of the study; these rats had bone marrow atrophy, splenic lymphoid depletion and/or thymic necrosis. Female rats at 125 ppm had an increased incidence of hair loss. Food consumption and body weight gain were decreased in males at 125 and 250 ppm and in females at 60 and 125 ppm, especially during the first year. Female rats at 40 ppm and above had mild hemolytic anemia, consisting of decreased RBC, Hb and Hct, with minimal increases in reticulocyte counts and erythrocyte macrocytosis in these groups. In males and females dosed at 125 ppm and above, increased spleen weights, splenic congestion, and increased hemosiderin in macrophages of the spleen and liver were noted at necropsy. There were no treatment-related neoplastic changes in any group. The NOEL in this study was 60 ppm (2.4 mg/kg/day) for males and 20 ppm (1.04 mg/kg/day) for females, based on decreased body weight gain and food consumption and hemolysis at the higher dose levels. EPA: The NOAEL was listed as 5 mg/kg bw/day for males and 2.1 mg/kg bw/day for females. The LOAEL was considered to be 10 mg/kg bw/day for males and 3.6 mg/kg bw/day for females, based on decreased body weight, body-weight gain, and food consumption and food efficiency; decreased HCT, HGB and RBC values were also noted at six months in females only. EFSA: In the 2-year rat study, the NOAEL is 1.04 mg/kg bw per day based on hemolytic effects and related histopathological findings in the liver and spleen. Note: JMPR: In a 1-year dog study the NOAEL is 1.1 mg/kg bw/day in males and 1.3 mg/kg bw/day in females on the basis of the hematological changes indicative of mild hemolysis together with Heinz body formation. EFSA: In the 1-year dog study the LOAEL is 1 mg/kg bw/day. APVMA (2000) Public Release Summary on the Evaluation of the new active Indoxacarb in the product DuPont Steward Insecticide (proposed distinguishing number 52111) at https://apvma.gov.au/sites/default/files/publication/13826-prs-indoxacarb.pdf  stated that "it is likely that the dog is more sensitive than most humans to the oxidant effect of indoxacarb on red blood cells"</t>
  </si>
  <si>
    <t>Frame, 1997</t>
  </si>
  <si>
    <t>26544-20-7</t>
  </si>
  <si>
    <t>MCPA-isooctyl</t>
  </si>
  <si>
    <t>6-methylheptyl 2-(4-chloro-2-methylphenoxy)acetate</t>
  </si>
  <si>
    <t>C17H25ClO3</t>
  </si>
  <si>
    <t>CC1=C(C=CC(=C1)Cl)OCC(=O)OCCCCCC(C)C</t>
  </si>
  <si>
    <t>0, 20, 80, or 360 ppm, equal to 0, 0.6, 2.5, or 11.1 mg/kg bw/day in males and 0, 0.7, 2.8, or 12.7 mg/kg bw/day in females, for 110 to 118 days</t>
  </si>
  <si>
    <t xml:space="preserve">There were no deaths and no treatment-related clinical signs, ophthalmic abnormalities or effects on body weight or feed consumption. Hematology and urine analysis parameters were generally unremarkable, with the exception of partial thromboplastin time (PTT), which was significantly increased (P &lt; 0.05) at the highest dose. Significantly increased urea (P &lt; 0.01; mid- and high-dose females) and creatinine (P &lt; 0.01; mid- and high-dose males and females) were noted. The significant increase (P &lt; 0.05) in creatinine in low-dose males was considered an incidental finding, as there was no effect at the next higher dose (i.e., mid-dose). At the highest dose only, elevated ALT, serum magnesium and cholesterol (females only) and decreased blood glucose and ALP (females only) were noted. There were no treatment-related macroscopic abnormalities or effects on organ weights. Histopathology revealed chronic interstitial hepatitis in four males and three females at the highest dose. The NOAEL was 20 ppm, based on increased serum urea and creatinine at the next higher dose of 80 ppm. EPA: The NOAEL was 20 ppm, equal to 0.6 mg/kg bw/day for males and 0.7 mg/kg bw/day for females. The LOAEL was 80 ppm, equal to 2.5 mg/kg bw/day for males and 2.8 mg/kg bw/day for females, based on changes in clinical chemistry parameters (increased creatinine, urea, and alanine aminotransferase). </t>
  </si>
  <si>
    <t>Hellwig et al., 1995</t>
  </si>
  <si>
    <t xml:space="preserve">Hellwig J et al. (1995a). MCPA-2-EH-ester—Subchronic oral toxicity study in Beagle dogs—Administration in the diet. Unpublished report no. 31D0385/91115 by BASF Aktiengesellschaft, Ludwigshafen, Germany. Submitted to WHO by the MCPA Task Force Three. Available from JMPR (2012) Toxicological Monograph for MCPA at https://apps.who.int/pesticide-residues-jmpr-database/Document/60 Also available from EPA (2014) MCPB and Salts. Human Health Assessment Scoping Document in Support of Registration Review at https://www.regulations.gov/document/EPA-HQ-OPP-2014-0181-0003 </t>
  </si>
  <si>
    <t>4532-64-3</t>
  </si>
  <si>
    <t>2,3-Butanedithiol</t>
  </si>
  <si>
    <t>Butane-2,3-dithiol</t>
  </si>
  <si>
    <t>C4H10S2</t>
  </si>
  <si>
    <t>CC(S)C(C)S</t>
  </si>
  <si>
    <t>0 or 0.703 mg/kg bw/day in the diet for 90-92 days</t>
  </si>
  <si>
    <t xml:space="preserve">The NOEL was considered to be 0.703 mg/kg bw/day. No adverse effects were recorded. EFSA: The NOAEL was 0.7 mg/kg bw/day. No adverse effects were produced at the single dose level tested. </t>
  </si>
  <si>
    <t>Morgareidge et al., 1974</t>
  </si>
  <si>
    <t>3397-62-4</t>
  </si>
  <si>
    <t>6-Chloro-1,3,5-triazine-2,4-diamine</t>
  </si>
  <si>
    <t>DACT</t>
  </si>
  <si>
    <t>C3H4ClN5</t>
  </si>
  <si>
    <t>NC1=NC(Cl)=NC(N)=N1</t>
  </si>
  <si>
    <t>0, 10, 100, 250, or 500 ppm equal to 0, 0.7, 6.7, 16.7, or 34.1 mg/kg bw/day in males and 0, 0.7, 7.6, 19.7, or 40.2 mg/kg bw/day in females</t>
  </si>
  <si>
    <t>Estrous cycle</t>
  </si>
  <si>
    <t>All animals survived to study termination. No treatment-related clinical signs of toxicity including ocular lesions were seen at any dose level. At 500 ppm, mean body weights of male rats were lower than controls during most of the study period, decreasing to 87% of controls at week 12. Body weight gain at week 12 was 82% of controls for males receiving 500 ppm, and 85% and 83% of controls for females receiving 250 and 500 ppm, respectively. No treatment-related effects on body weight or body weight gain were seen at the lower doses in either sex. Food consumption was not affected by administration of the test material. There were no biologically significant effects on hematology, clinical chemistry, urinalysis, and gross or histopathology at any dose level. Although several organ weight changes were observed, there were no histologic or functional correlates. Estrous cycle data indicated a treatment-related effect at doses of ≥100 ppm. The effects, generally more pronounced on days 70-85 than on days 14-28 and 42-56, included lengthening of the estrus cycle and/or an increased incidence of rats exhibiting cycles with persistent estrus and/or diestrus. There were no apparent effects on serum levels of estradiol, progesterone, prolactin, and corticosterone. The LOAEL is 7.6 mg/kg/day, based on estrous cycle effects in female rats. The NOAEL is 0.7 mg/kg/day in females. Male NOAEL: 16.7 mg/kg bw/day.</t>
  </si>
  <si>
    <t>Pettersen et al., 1991</t>
  </si>
  <si>
    <t>98730-04-2</t>
  </si>
  <si>
    <t>Benoxacor</t>
  </si>
  <si>
    <t>BRN 4190275; CGA 154 281; 2H-1,4-Benzoxazine, 4-(dichloroacetyl)-3,4-dihydro-3-methyl-; 2,2-dichloro-1-(3-methyl-2,3-dihydro-1,4-benzoxazin-4-yl)ethanone</t>
  </si>
  <si>
    <t>C11H11Cl2NO2</t>
  </si>
  <si>
    <t>CC1COC2=CC=CC=C2N1C(=O)C(Cl)Cl</t>
  </si>
  <si>
    <t xml:space="preserve">0, 10, 50, 500, or 1,000 ppm, equal to 0, 0.4, 2.0, 20.6 and 41.0 mg/kg bw/day for males and 0, 0.6, 2.8, 28.2 and 59.0 mg/kg bw/day for females, for 104 weeks. Twenty rats/sex/group allocated to the satellite groups of which 10 sex/group were killed after 52 weeks of treatment. </t>
  </si>
  <si>
    <t xml:space="preserve">Treatment-related decreases of total protein, globulin and adipose tissue were noted in the 1,000 ppm males. Liver/body weight ratio was increased in the 1,000 ppm males. Histological lesions at higher doses included liver effects such as cystic bile duct in 1,000 ppm females and centrilobular hypertrophy (with or without vacuolation) in the 50, 500 and 1000 ppm males; changes in heart pathology were noted in the 500 and 1,000 ppm males; stomach lesions such as raised areas on the epithelial aspect of the forestomach were noted in 1,000 ppm males and females, nodular and papillomatous hyperplasia of the limiting ridge were noted in 500 and 1,000 ppm males as well as excrescence and papillomatous hyperplasia of the non-glandular stomach in 1,000 ppm females. An increased incidence of ovaries without corpora lutea and with follicular cysts were noted in 1,000 ppm dose females. Peto analysis revealed statistically significant trends for increases in the incidences of squamous cell papillomas in males and squamous cell carcinomas (and carcinomas and/or papillomas) in females in the stomach (epithelial portion of the nonglandular region and/or limiting ridge) at doses tested under the conditions of this study. However, the incidences of these tumors were not significantly increased by pairwise comparison at any dose. Therefore, these results were considered equivocal. The NOAEL is 10 ppm (0.4 mg/kg/day) and the LOAEL is 50 ppm (2.0 mg/kg/day) based on increased incidence of centrilobular hepatic enlargement with or without hepatocyte vacuolation in the males. ECHA: Bodyweight gain was reduced in both sexes at 500 and 1,000 ppm compared to control animals. This was dose-related, statistically significant and had been evident throughout the treatment period. After week 52, males at 50 ppm also showed reduced bodyweight gain. Overall weight gain was reduced by 5% and 14% for males and females at 500 ppm and 11% and 23% for males and females at 1,000 ppm. There were no effects of treatment on weight gain at 10 ppm. There was a marginal reduction in cumulative food intake for animals fed 500 and 1,000 ppm, statistically significant in males. Food consumption at 10 and 50 ppm was unaffected by treatment. Food efficiency was marginally reduced overall at 500 and 1,000 ppm, although consistent trends in calculated food consumption ratios were not apparent on a weekly basis. Food utilization at 10 and 50 ppm was unaffected by treatment. Organ weight data showed marginally increased liver weight at week 52 in males at 1,000 ppm. No intergroup differences in organ weights were evident at week 104. At 52 weeks, an increased incidence of reduced adipose tissue was seen in males (3/10) and females (1/10) treated with 1,000 ppm and males only treated at 500 ppm (2/10). There were no incidences in the control animals at the interim kill. A similar finding was observed in a slightly greater number of 1,000 ppm treated rats at week 104 compared to control animals. In animals killed in extremis, at interim or terminal kill, there was an increased incidence of excrescences observed in the forestomach of animals fed 500 or 1,000 ppm compared to control. Raised areas of the forestomach were seen in greater number in 1,000 ppm treated rats and a nodular appearance of the limiting ridge was observed on 1/34 male rats fed 500 ppm at termination and 3/35 male rats fed 1,000 ppm, compared to 0/29 control group male rats. Microscopic pathology revealed increased incidences of hyperplastic lesions of the non-glandular epithelium of the stomach was increased in both sexes at 1,000 ppm and in females at 50 or 500 ppm. There was also increased centrilobular hepatocyte enlargement and centrilobular enlargement with vacuolation of hepatocytes in males fed 50, 500 and 1,000 ppm. An increased incidence of ballooned hepatocytes was seen in males at 500 and 1,000 ppm. Some age-related findings were increased in rats at 1,000 ppm e.g., in the heart and lungs (males), and ovaries (females). There was a treatment-related increased incidence of squamous cell tumors in the stomach (non-glandular region), in both sexes at 1,000 ppm 4/60 males and 5/60 females compared to 0/60 males and 1/60 females in the control group). The incidence did not achieve statistical significance but a positive trend was evident in the Peto test. There was also a slight increase in the incidence of benign liver tumors in rats at 1,000 ppm (0, 0, 2, 2 and 2 for males and 0, 2, 0, 2 and 3 in females for 0, 10, 50, 500 and 1,000 ppm groups respectively). The findings was not statistically significant, showed no positive trend and was within the laboratory historical control range. It was therefore considered to be of no toxicological significance. The NOEL for systemic toxicity was 50 ppm, equal to 2.0 and 2.8 mg/kg bw/day for males and females, respectively. The NOEL for carcinogenicity was 500 ppm benoxacor, equal to 20.6 and 28.2 mg/kg bw/day for males and females, respectively. </t>
  </si>
  <si>
    <t xml:space="preserve">Unknown, n.d. MRID 42888704. Available from EPA (2022) IN-11407, Benoxacor; Human Health Risk Assessment and Ecological Effects Assessment to Support Addition to the Approved Tolerance Exemptions under 40 CFR Section 180.460 for Use in Pesticide Formulations at https://www.regulations.gov/document/EPA-HQ-OPP-2021-0185-0004 Also available from ECHA at https://echa.europa.eu/da/registration-dossier/-/registered-dossier/28351/7/8/?documentUUID=398e0d18-c2ff-4386-8405-699bd708c4d4 </t>
  </si>
  <si>
    <t>5915-41-3</t>
  </si>
  <si>
    <t>Terbutylazine</t>
  </si>
  <si>
    <t>Terbuthylazine; Terbutazine; ChlorCaragard; 2-N-tert-butyl-6-chloro-4-N-ethyl-1,3,5-triazine-2,4-diamine; TBA</t>
  </si>
  <si>
    <t>C9H16ClN5</t>
  </si>
  <si>
    <t>CCNC1=NC(NC(C)(C)C)=NC(Cl)=N1</t>
  </si>
  <si>
    <t xml:space="preserve">Tif/RAIf </t>
  </si>
  <si>
    <t xml:space="preserve">0, 6, or 30 ppm, equal to mean intakes of 0, 0.35, or 1.6 mg/kg bw/day in males and 0, 0.36, or 1.6 mg/kg bw/day in females (EPA). The study was terminated at week 116 in males and week 121 in females because survival was less than 20%. </t>
  </si>
  <si>
    <t xml:space="preserve">EPA 2012: The NOAEL was 0.35 mg/kg bw/day in males and 0.36 mg/kg bw/day in females. The LOAEL was 1.6 mg/kg bw/day in both sexes, based on decreased body weight gain (7-12%) and food consumption (6-11%). These were considered transient. WHO: The only effect noted was a slight decrease in body weight gain at 30 mg/kg of feed (equal to 1 mg/kg of body weight per day) in both sexes. The NOAEL in this study was 6 mg/kg of feed, equal to 0.22 mg/kg of body weight per day. EPA 2010: At 30 ppm, there were decreases in percent body weight gain in males (7% less) and females (12% less) as well as decreases in food consumption in males (6% less than controls) and females (11% less) as compared to controls. The LOAEL for systemic toxicity is 30 ppm based on transient decreases in body weight and food consumption consistent with other studies. The NOAEL for systemic toxicity is 6 ppm. Terbuthylazine administration was not associated with an increase in tumors at the doses tested. EFSA: The NOAEL for the 2-year study in rats was 0.35 mg/kg bw/day. </t>
  </si>
  <si>
    <t>Gfeller, 1983</t>
  </si>
  <si>
    <t xml:space="preserve">Gfeller, W. (1983) GS 13529: Lifetime Carcinogenicity and Chronic Toxicity Study in Rats: Finalized Report: GU Project No. 791229. Unpublished study prepared by Ciba-Geigy Ltd. 1384 p. MRID 00157342. Available from EPA (2019) Registration Review Draft Risk Assessment for Terbuthylazine at https://www.regulations.gov/document/EPA-HQ-OPP-2010-0453-0008 Also available from WHO (2003) Terbuthylazine (TBA) in Drinking Water. Background Document for Development of WHO Guidelines for Drinking Water Quality at https://cdn.who.int/media/docs/default-source/wash-documents/wash-chemicals/terbuthylazine.pdf?sfvrsn=cf3aae2_4 and EPA (2010) Summary of Human Health Effects Data for the Terbuthylazine Registration Review Decision Document at https://www.regulations.gov/document/EPA-HQ-OPP-2010-0453-0003 and EFSA (2011) Conclusion on the peer review of the pesticide risk assessment of the active substance terbuthylazine at https://efsa.onlinelibrary.wiley.com/doi/pdf/10.2903/j.efsa.2011.1969 </t>
  </si>
  <si>
    <t>87820-88-0</t>
  </si>
  <si>
    <t>Tralkoxydim</t>
  </si>
  <si>
    <t>Splendor; Achieve; Grasp; 2-Cyclohexen-1-one, 2-(1-(ethoxyimino)propyl)-3-hydroxy-5-(2,4,6-trimethylphenyl)-; 2-[(E)-N-ethoxy-C-ethylcarbonimidoyl]-3-hydroxy-5-(2,4,6-trimethylphenyl)cyclohex-2-en-1-one</t>
  </si>
  <si>
    <t>C20H27NO3</t>
  </si>
  <si>
    <t>CCON=C(CC)C1=C(O)CC(CC1=O)C1=C(C)C=C(C)C=C1C</t>
  </si>
  <si>
    <t xml:space="preserve">No mortalities or treatment-related clinical findings occurred during the study. There were no treatment-related effects on body weight or food consumption or ophthalmological findings in any of the dogs. At 50 mg/kg bw/day, there were significant reductions in the red cell counts (males only), increased MCV values, increased platelets, increases in white blood cell counts, and increases in prothrombin times. The occasional isolated statistically significant changes at lower dose levels were not considered to be treatment related. Also, at 50 mg/kg bw/day, there were significant increases in mean alkaline phosphatase and alanine transaminase levels in both sexes. In addition, both sexes had reductions in plasma albumin, total protein, cholesterol and triglycerides. At 5 mg/kg bw/day, the mean alkaline phosphatase levels was elevated in both sexes compared to controls and the expected age-related decline seen in the controls and the low dose groups was not evident at this dose level. The report also states that one dog had elevated alanine transaminase activity at weeks 26 and 52 (no individual data in the report). In females, the mean potassium values were persistently lower than control levels at 5 mg/kg  bw/day and above throughout the study. The macroscopic findings included liver effects in both sexes at 50 mg/kg bw/day and possible effects in the gall bladder in males at 5 mg/kg bw/day and above. There were significant increases in mean adrenal weight, liver weight and thyroid weight in both sexes at 50 mg/kg bw/day. In males, there was a significant increase in relative adrenal weight and an increase in relative liver weight (not significant). Fatty change in hepatocytes was evident in males at 5 mg/kg bw/day and above and in females at 50 mg/kg bw/day. Vacuolation of the adrenal cortex cells was seen in both sexes at 50 mg/kg bw/day and to a limited extent in females at 5 mg/kg bw/day. A NOAEL of 0.5 mg/kg bw/day was determined for both sexes based on elevated based on elevated alkaline phosphatase and alanine transaminase activities, reduced potassium levels (females), discoloration and deposits in the gall bladder (males), increased adrenal and liver weight (males) and the microscopic findings in the liver (fatty change in the liver of males) and the adrenal (vacuolation in the adrenal cortex of females) effects at the next highest dose of 5 mg/kg bw/day. Although the findings in the two dog studies are not wholly consistent, the overall impression is that there is a fair degree of disruption at 5 mg/kg bw/day. EPA: Toxic effects were observed in the livers and adrenal glands of dogs treated at 50 mg/kg/day. Hepatotoxic effects included livers that were enlarged (1/4 males, 2/4 females); had an accentuated lobular pattern (2/4 males, 4/4 females); swollen lobes (2/4 males, 4/4 females); discoloration (1/4 males); mottling (2/4 males, 3/4 females); and friable texture (3/4 males, 4/4 females). Diffuse or periportal fatty change of the liver was slight in 1/4 females, moderate in 2/4 males and 1/4 females, and marked in 2/4 males and 2/4 females. Both sexes had increased absolute and adjusted (for body weight) liver weights (51-69%), and elevated plasma alkaline phosphatase (313-349%) and plasma alanine transaminase (78-230%) activities. Toxic effects on the adrenal glands included, increased (62-77%) absolute and adjusted weights and moderate to marked vacuolation of the zona fasciculata and zona reticularis in both sexes. Increased absolute and adjusted (37-47%) thyroid weights in both sexes lacked associated histopathological changes. Both sexes had reduced levels of plasma albumin (20%) and total protein (29-48%), and males were slightly anemic. Reduced cholesterol (29-48%) and triglyceride (49-64%) levels in both sexes treated at 50 mg/kg/day indicated effects on lipid. metabolism. In the 5 mg/kg/day treatment group, males had a slightly increased (8%) absolute liver weight, one male had moderate periportal fatty change and elevated plasma alanine transaminase activity, and one female had decreased (26-28%) cholesterol and triglyceride levels. Dogs in the 0.5 mg/kg/day treatment groups did not exhibit toxic responses to treatment. No animals died during the study, and no treatment-related effects in clinical signs or body weight gains were observed. Food consumption did not appear to be affected by treatment. The LOEL for this study is 5 mg/kg/day, based on changes in liver function and morphology in males. The NOEL is 0.5 mg/kg/day. ECHA: No treatment related mortalities or clinical signs of toxicity were noted. There were also no treatment related effects on bodyweight or food consumption. Red blood cell parameters (hemoglobin, hematocrit, and red blood cell counts) were reduced in males (ca. 11%) at 50 mg/kg/day, and white blood cell counts were increased in both sexes at 50 mg/kg/day. Increased AP (249% m and 313% f) and ALT (78% m and 230% f) and decreased albumin (20% m and 20% f), total protein (8% m and 13% f), cholesterol (29% m and 48% f) and triglycerides (48% m and 64% f) at 50 mg/kg/day were recorded. There were increased relative liver weights in males at 5 mg/kg/day (8%) and at 50 mg/kg/day (54%) and in females at 50 mg/kg/day (65%) and increased absolute liver weights in males (51%) and in females (65%) at 50 mg/kg/day. Macroscopic findings at 50 mg/kg/day included enlarged, mottled livers with accentuated lobular patterns and swollen lobes. Microscopic findings included moderate fatty changes in hepatocytes in 1/4 males at 5 mg/kg/day and in 4/4 males (moderate in 2/4 males and marked in 2/4 males.) and 2/4 females (moderate in 1/4 and marked in 1/4) at 50 mg/kg/day. Increased relative adrenal weights in males at 5mg/kg/day (18%) and at 50 mg/kg/day (70%) and in females at 50 mg/kg/day (75%) were observed. Absolute adrenal weights were increased at comparable levels. Microscopic findings in all animals at 50 mg/kg/day included vacuolation of cells in the zona fasciculate; this was also observed in 3/4 females at 5 mg/kg/day. Increased relative thyroid weight in males (47%) and females (42%) at 50 mg/kg/day were noted; absolute thyroid weights were increased at comparable levels. There were no microscopic findings in the thyroid. In the testis, unilateral tubular degeneration was observed in 1/4 males at 0.5 mg/kg/day and 1/4 males at 50 mg/kg/day. Bilateral tubular degeneration was noted in 1/4 males at 0.5 mg/kg/day and 1/4 males at 5 mg/kg/day. The NOAEL was 0.5 mg/kg/day. Toxicologically significant effects were noted from 5 mg/kg/day. </t>
  </si>
  <si>
    <t>Stonard, 1994</t>
  </si>
  <si>
    <t xml:space="preserve">Stonard MD (1994b). First Revision to Tralkoxydim: 1 year oral dosing study in dogs. Syngenta unpublished report no. P/1794 first issued in 1987 (in-life phases: 29 October 1985 to 5 November 1986). Available from EFSA (2005) Public consultation on the active substance tralkoxydim at https://www.efsa.europa.eu/en/consultations/call/public-consultation-active-substance-tralkoxydim (Volume 3, Annex B6- Toxicology and Metabolism) Also available from EPA (1998) Tralkoxydim-Report of the Hazard Identification Assessment Review Committee at https://www3.epa.gov/pesticides/chem_search/hhbp/R001488.pdf and ECHA (2011) CLH report for Tralkoxydim at https://echa.europa.eu/documents/10162/3a80c223-428d-00d7-3c6c-0bab0627f4b5 </t>
  </si>
  <si>
    <t>79983-71-4</t>
  </si>
  <si>
    <t>Hexaconazole</t>
  </si>
  <si>
    <t>Anvil L; Anvil; 2-(2,4-dichlorophenyl)-1-(1H-1,2,4-triazol-1-yl)hexan-2-ol</t>
  </si>
  <si>
    <t>C14H17Cl2N3O</t>
  </si>
  <si>
    <t>CCCCC(CN1C=NC=N1)(C2=C(C=C(C=C2)Cl)Cl)O</t>
  </si>
  <si>
    <t xml:space="preserve">ALpk:APf SD </t>
  </si>
  <si>
    <t xml:space="preserve">0, 10, 100, or 1,000 ppm, equivalent to 0, 0.47, 4.7, or 47 mg/kg bw/day for males and 0, 0.61, 6.1, or 61 mg/kg bw/day for females. Twelve rats/sex from each group were used for interim sacrifice after 52 weeks and the remaining 52 rats/sex/group were continued to terminal sacrifice after 105 weeks. </t>
  </si>
  <si>
    <t xml:space="preserve">No treatment-related effects were seen on mortality, hematology, corticosterone, urinary sodium and potassium levels or ophthalmoscopy. A dose-related decrease in body weight gain was seen in females at 100 ppm and in both sexes at 1,000 ppm. Food consumption was lower for high dose males and females. At 1,000 ppm, plasma triglyceride levels were reduced in males and in females. Cholesterol levels were significantly increased in high dose female rats and urea levels decreased during the first year. Increases in ALAT and ASAT activities were observed in male rats at 1,000 ppm. Urinary protein excretion was significantly increased in high dose males up to week 25 which was reflected in lower pH values. There was a marked increase in hepatic amino-pyrine-N-demethylase activity in both males and females receiving 1,000 ppm; a smaller but still significant increase was observed in males at 100 ppm. Relative liver weight was significantly increased at the highest dose (at interim sacrifice females at 100 ppm also showed an increased relative liver weight). Relative adrenal and kidney weights were increased in females at 100 and 1,000 ppm after 52 weeks only. Livers of high dose rats showed an accentuation of lobular pattern, with or without swollen or enlarged lobes and pale spots at the interim sacrifice as well as at termination. Microscopy revealed a dose-related increased incidence of fatty changes, primarily centrilobular in pattern in the liver of males at 1,000 and 100 ppm and in females at 1,000 ppm. High dose rats also showed an increase in the incidence of hepatocyte hypertrophy, with a slight dose-related increase in microcystic degeneration of the liver in males at 1,000 ppm and a slight increase at 100 ppm. An increased incidence of cortical vacuolation was observed in the adrenal glands of mid and high dose males. A slight increase was seen in cortical cysts in females at 1,000 ppm. In the testes of rats at 1,000 and 100 ppm, a treatment-related increased incidence was seen in benign Leydig cell tumors. The incidence was 2/52, 2/52, 4/52, 8/52 at 0, 10, 100 and 1,000 ppm, respectively. Historical control values for this finding are 0-14.4%. The NOAEL in this study was 10 ppm (equal to 0.47 mg/kg bw/day in males and 0.61 mg/kg bw/day in females). EPA: The NOAEL was 4.7 and 6.1 mg/kg/day for males and females respectively. The LOAEL was 47 [M] and 61 mg/kg/day [F] based on decreased body weight gains in females of 7% and fatty changes in the centrilobular region of the liver of males as well as increased incidence of cortical vacuolation of the adrenal gland and tubular atrophy of the testes in males which was considered to be an acceleration of natural occurring lesions. Effects at the highest dose tested were essentially an extension of the effects at the lower doses. There was a dose responsive positive trend in the number of benign Leydig cell tumors in the testes and a significant pair wise comparison between the HDT and the controls. These tumors were considered uncommon in the test strain and occurred at an accelerated rate. FSC: Major adverse effects of Hexaconazole identified were reduced gain of body weight, liver weight gain, and hepatocellular fatty degeneration, and vacuolation of the adrenal cortex in rats. An increase in incidence of Leydig tumors in the testis was also observed in male rats, however, a genotoxic mechanism is unlikely to be involved in the tumor induction. The lowest NOAEL in all studies was 0.47 mg/kg bw/day in the 2-year chronic toxicity and carcinogenicity combined study in rats. </t>
  </si>
  <si>
    <t>Hext, 1988a; Hext, 1988b</t>
  </si>
  <si>
    <t xml:space="preserve">Hext, P.M. (1988a) Hexaconazole: two year feeding study in rats. Unpublished report no.: CTL/P/1920 from ICI Central Toxicology Laboratory, Macclesfield, Cheshire UK. Submitted to WHO by ICI Agrochemicals, Surrey, UK. &amp; Hext, P.M. (1988b) Second supplement to hexaconazole: two year feeding study in rats measurement of plasma corticosterone levels. Unpublished report no.: CTL/P/1920 from ICI Central Toxicology Laboratory, Macclesfield, Cheshire, UK. Submitted to WHO by ICI Agrochemicals, Surrey, UK. Available from JMPR (1990) Hexaconazole (Pesticide residues in food: 1990 evaluations Toxicology) at https://www.inchem.org/documents/jmpr/jmpmono/v90pr09.htm Also available from EPA (1999). PP#0E03853. Hexaconazole (ANVIL 25 SC; ANVIL 25EC/OL) in or on Imported Bananas. HED Risk Assessment. DP Barcode: D252487. PC Code: 128925. Submission #: S544138. Case #: 194111 at https://www.epa.gov/system/files/documents/2022-07/hexaconazole-memo-1999.pdf and FSC (2015) Risk Assessment Report for Hexaconazole at https://www.fsc.go.jp/english/fsc_activity/2015/Hexaconazole_120718.pdf </t>
  </si>
  <si>
    <t>127-47-9</t>
  </si>
  <si>
    <t>Retinol acetate</t>
  </si>
  <si>
    <t>Retinyl acetate; Vitamin A acetate; [(2E,4E,6E,8E)-3,7-dimethyl-9-(2,6,6-trimethylcyclohexen-1-yl)nona-2,4,6,8-tetraenyl] acetate</t>
  </si>
  <si>
    <t>C22H32O2</t>
  </si>
  <si>
    <t>CC(=O)OC\C=C(/C)\C=C\C=C(/C)\C=C\C1=C(C)CCCC1(C)C</t>
  </si>
  <si>
    <t>1N,2N,3N,4N,6N,7N,9N,10N,23N,29N,30a(i)Y</t>
  </si>
  <si>
    <t>0, 28, 112, or 318 ppm, equal to 0, 1.43-3.32, 5.77-12.97, or 15.98-36.74 mg/kg bw/day for males and 0, 1.64-3.07, 6.40-12.57, or 18.55-35.79 mg/kg bw/day for females</t>
  </si>
  <si>
    <t xml:space="preserve">At 28 ppm, no substance-related changes were observed. At 112 ppm, slightly increased activity of glutamate pyruvate transaminase and glutamate oxalacetate transaminase in the plasma of males was noted. Also at the mid dose, brightened livers were recorded in 2/20 females and evidence of lipid accumulation in Kupffer cells was noted in both sexes. At the highest concentration, clinical chemistry revealed increased plasma triglyceride levels in both sexes and slightly increased activity of glutamate pyruvate transaminase and glutamate oxalacetate transaminase in the plasma of males. In the urinalysis, proteinuria was noted in one male. Increased absolute and relative liver weights were recorded in females. Similar to the mid dose, brightened livers were noted in both sexes and evidence of lipid accumulation in the Kupffer cells. There was also a decrease of   the intrahepatocellular lipid droplets in the peripheral  areas of the liver lobules in both sexes and lipid accumulation in individual cells of the duodenal lamina propria. The NOAEL was considered to be 28 ppm, corresponding to 1.43-3.32 mg/kg bw/day in males and 1.62-3.07 mg/kg bw/day in females. The LOAEL was 112 ppm. </t>
  </si>
  <si>
    <t>Unknown, 1984. Available from ECHA at https://echa.europa.eu/mt/registration-dossier/-/registered-dossier/1970/7/6/2</t>
  </si>
  <si>
    <t>69806-50-4</t>
  </si>
  <si>
    <t>Fluazifop-butyl</t>
  </si>
  <si>
    <t>Fluazifop butyl; Fusilade; Halokon; butyl 2-[4-[5-(trifluoromethyl)pyridin-2-yl]oxyphenoxy]propanoate</t>
  </si>
  <si>
    <t>C19H20F3NO4</t>
  </si>
  <si>
    <t>CCCCOC(=O)C(C)OC1=CC=C(OC2=CC=C(C=N2)C(F)(F)F)C=C1</t>
  </si>
  <si>
    <t>1N,2N,3N,4N,6N,7aY,8N,11Y, butanol product: 1aY (Class I), acid product: 1N,2N,3N,4N,6N,7aY,8N,11N,12N,13N,15N,16N,17Y,19N,20fY (Class IV)</t>
  </si>
  <si>
    <t xml:space="preserve">0, 2, 10, 80, or 250 ppm, equivalent to 0, 0.10, 0.51, 4.15, or 12.29 mg/kg bw/day for males and 0, 0.127, 0.65, 5.20, or 16.0  mg/kg bw/day for females, for 106 or 107 weeks, respectively. Additional groups of 10 rats/sex/group were administered test material in an analogous manner for 52 weeks prior to an interim sacrifice. </t>
  </si>
  <si>
    <t xml:space="preserve">Clinical signs in the rats were characteristic of rats, except respiratory distress, nasal and ocular discharge were seen among some males at 80 and among some males and females 250 ppm from week 29 to 55. These signs were accompanied by body weight loss and death in the seriously affected males at 80 and 250 ppm and in the seriously affected females at 250 ppm. Body weight gain of males and females, not dying, were increased significantly up to week 28 at 80 (14% in males and 19% in females) and 250 ppm (10% in males and 20% in females) and in males week 29-44 at 250 ppm (26%), thereafter body weight gain was nominally increased in males at 10, 80 and 250 ppm and nominally increased in females from week 29-108 at 2, 10, 80 and 250 ppm. There was an overall nominal body weight gain increase in males and females at the three top dose levels for the 106 weeks of the study. However, male (-79 g to -123g versus 101 in control males) and female (-9 g to - 24 g versus -24g in control females) rats lost body weight between week 81-85 and the end of the study. No differences from control were seen in food consumption, food efficiency, water consumption or urinalysis among the groups. There appeared to be a dose related increased mortality among males at 80 and 250 ppm (33% at 80 ppm and 34% at 250 ppm versus 14% in control) and among females (21% at 250 ppm versus 4% in control) during the first 52 weeks of the study. Overall mortality at cumulative termination appeared to be increased in males at 80 and 250 ppm (88%- 86% versus 68% in control) and in females at 250 ppm (65% versus 45% in controls). The report stated that the death occurring up to week 52 was cause by respiratory problems exacerbated by test material related nephropathy (all grades) in nearly 100% of the affected males dying at 80 and 250 ppm and 87% of the affected females dying at 250 ppm. No dose related mortality was seen from week 52 to termination. Dose related nephropathology, slight, moderate and marked, but not otherwise specified was seen in the animals dying or killed in extremis during the first 52 weeks of the study. This nephropathy was seen in control, 2, 10, 80 and 250 ppm group animals; 9/10, 9/9, 6/6, 22/23, and 24/24, respectively in males and 0/3, 0/1, 1/6, 1/ 2 and 13/15, respectively in females dying or killed in extremis. Treatment may have exacerbated the nephropathy. In animals sacrificed at termination, geriatric nephropathy was seen in nearly all surviving animals [23/24 (96%) HDT versus 30/31 (97%) in control males] and [20/24 (83%) HDT versus 19/24 (79%) control females]. Gastrointestinal tract lesions appeared to be increased slightly at 250 ppm in males and females. At ophthalmological examination, increased keratitis was seen in males (5/20) at 250 ppm. Since this observation was not seen in females and did not appear to be dose related at lower dose levels, the study authors questioned the toxicological significance of the finding. Hematological parameters showed slight changes in males at 80 and 250 ppm. Decreased hematocrit (6-8%), hemoglobin concentration (3-4%) and erythrocyte count (6-8%) were slightly but statistically significant at week 12 and 25 and nominally decreased at week 78 at 80 ppm and 250 ppm. Hemosiderosis was found only in the spleens of one female each in control, 2 , 80 and 250 ppm groups. Blood chemistries showed increased cholesterol (about 85% to 107%) at various times of analyses up to 78 weeks in males and females, but not after 100 weeks in females at 250 ppm; males showed a nominal decrease in cholesterol after 100 weeks at the same dose. Albumin showed statistically significantly decreases of about 24% in males and females at 250 ppm. Bone smears on males and female rats were similar to controls at week 52 or 106, but many smears in all groups could not be evaluated. Decreased absolute (16%) and relative (17%) liver weights were statistically significant in males at 250 ppm at terminal sacrifice and increased absolute (40%) and relative (37%) ovarian weights were significant at termination at 250 ppm; animals with ovarian cysts and masses were excluded from these calculations. Testes and seminal vesicle weight did not differ from control weight at terminal sacrifice but were nominally decreased at 250 ppm. At the 52 week interim sacrifice, absolute and relative kidney (Abs. 29%), thyroid (Abs. 33%) and were significantly increased in males, but not in females at 250 ppm. Absolute (31%) and relative (24%) testes weight showed a treatment related decrease at 250 ppm at the 52 week sacrifice. Ovarian weights were nominally increased at 250 ppm and 52 weeks. Ovaries, possibly enlarged by cysts, appeared to have an increased incidence in the 250 ppm group than in control. The LOAEL in males is 80 ppm (4.15 mg/kg/day) based on increased mortality and nephropathy from start to week 52 of the study. The NOAEL is 10 ppm (0.51 mg/kg/day in males). The LOAEL in females is 250 ppm (16.0 mg/kg/day) based on increased morality and nephropathy during the first 52 weeks of the study and increased ovarian weight and ovarian cysts at termination. The NOAEL is 80 ppm (5.2 mg/kg/day) for females. </t>
  </si>
  <si>
    <t>Unknown, 1985. MRID 41563703. Available from EPA (2004) Fluazifop-butyl/Fluazifop-P-butyl - Report of the Hazard Identification Assessment Review Committee at https://www.regulations.gov/document/EPA-HQ-OPP-2004-0347-0004</t>
  </si>
  <si>
    <t>112143-82-5</t>
  </si>
  <si>
    <t>Triazamate</t>
  </si>
  <si>
    <t>Triazuron; Triazamat; ethyl 2-[[5-tert-butyl-2-(dimethylcarbamoyl)-1,2,4-triazol-3-yl]sulfanyl]acetate</t>
  </si>
  <si>
    <t>C13H22N4O3S</t>
  </si>
  <si>
    <t>CCOC(=O)CSC1=NC(=NN1C(=O)N(C)C)C(C)(C)C</t>
  </si>
  <si>
    <t>1N,2N,3N,4N,6N,7N,9N,10Y,11Y. Ethanol:1aY(class 1). Heterocyclic fragment:13N,15N,16N,17Y,19N,20a(ii)Y,21N,22N,47N</t>
  </si>
  <si>
    <t>EPA 2005: 0, 0.0025, 0.0078, 0.0164, 0.0236, 0.39, or 4.42 mg/kg bw/day. EPA 1998: 0.9 ppm=0.023/0.025 mg/kg bw/dat M/F; 15.0 ppm=0.42 mg/kg bw/day for both sexes, and 150 ppm=4.4/4.7 mg/kg bw/day M/F</t>
  </si>
  <si>
    <t>RBC cholinesterase inhibition</t>
  </si>
  <si>
    <t xml:space="preserve">EPA 2005: At 0.0236 mg/kg/day, brain cholinesterase inhibition was noted in males at 12% (not statistically significant). No plasma or RBC cholinesterase inhibition was recorded at this dose level. At 0.39 mg/kg/day, brain cholinesterase inhibition was 33% in males and 20% in females. Plasma cholinesterase inhibition was 39% in males and 13% in females and there were no males statistically significant reductions in RBC cholinesterase activity. At the highest dose level, brain cholinesterase inhibition was 39% in males and 47% in females. Plasma cholinesterase inhibition was 72% in males and 79% in females and RBC cholinesterase inhibition was 33% in males and 18% in females. The NOAEL was 0.0164 mg/kg bw/day and the LOAEL was 0.0236 mg/kg bw/day. EPA 1998: NOEL for blood cholinesterase inhibition was 0.9 ppm (0.023 and 0.025 mg/kg/day for males and females, respectively) based on decreased plasma cholinesterase activity at 15.0 ppm (0.42 mg/kg/day for both males and females). The NOEL for brain cholinesterase inhibition was 15.0 ppm (0.42 mg/kg/day for both males and females) based on decreased brain cholinesterase activity at 150 ppm (4.4 and 4.7 mg/kg/day for males and females, respectively). NOAEL: 0.42 mg/kg bw/day. FDA: Red blood cell (RBC) measures of acetylcholinesterase (AChE) are generally preferred over plasma measures of cholinesterase activity because data on red blood cells may provide a better representation of the inhibition of the neural target enzyme, acetylcholinesterase. Therefore, based on the 33% inhbition in males and 18% inhibition in females at the top dose level, the NOAEL is considered to be 15 ppm, equal to 0.39 mg/kg bw/day. </t>
  </si>
  <si>
    <t>79538-32-2</t>
  </si>
  <si>
    <t>Tefluthrin</t>
  </si>
  <si>
    <t>Force; Forza; Tefluthrine; (2,3,5,6-tetrafluoro-4-methylphenyl)methyl (1S,3S)-3-[(Z)-2-chloro-3,3,3-trifluoroprop-1-enyl]-2,2-dimethylcyclopropane-1-carboxylate</t>
  </si>
  <si>
    <t>C17H14ClF7O2</t>
  </si>
  <si>
    <t>CC1=C(C(=C(C(=C1F)F)COC(=O)[C@H]2[C@H](C2(C)C)/C=C(/C(F)(F)F)\Cl)F)F</t>
  </si>
  <si>
    <t>0, 0.1, 0.5, or 2 mg/kg bw/day</t>
  </si>
  <si>
    <t>One male given 2 mg/kg/day died during week 36, but in the four weeks preceding death, no clinical abnormalities had been observed for this animal. There was a dose-related increase in fluid feces for male dogs and a slight increase in fluid feces in females given 2 mg/kg/day. When tefluthrin is administered by diet, even at highly toxic doses, there is no evidence of fluid feces and, therefore, it is considered that the incidence of fluid feces is as a result of the method of administration. Ataxia and tremors were seen in 9/12 dogs given 2 mg/kg/day and in the majority of instances this was noted in the first few weeks of treatment. The dog found dead had shown signs of neurological effects earlier in the study and lesions on its claws and chin (observed at macroscopic examination postmortem) suggest that a neurotoxic event may have preceded death. Ataxia or unsteady gait and body tremors were seen on one occasion in one dog given 0.1 mg/kg/day and were accompanied by a distended abdomen, as this was resolved by expulsion of a large quantity of intestinal gas, this was considered not to be treatment related. There was no statistically significant, dose-related effect on weight gain in male or female dogs. However, the mean body weight gain of males given 2 mg/kg/day was less than would be expected and may represent an effect of tefluthrin. Food consumption was unaffected by treatment with tefluthrin. There were no treatment-related effects on any hematological or clinical chemistry parameter. Any isolated statistically significant differences from controls were within normal ranges for dogs of this age and strain. The male dog (2 mg/kg/day) which died had worn claws, blood staining on the forelegs and a subcutaneous hemorrhage under the chin. A variety of gross pathological changes was observed in control and treated dogs at termination, but none was considered to be treatment related. There was a slight, but not statistically significant, increase in liver and kidney weights adjusted for body weight, in males fed 2 mg/kg/day. Histopathological examination revealed congestion of several internal organs in the animal that died. Bilateral optic neuritis, choroiditis and scleritis with focal unilateral retinal degeneration was seen in one female given 2 mg/kg/day. All other changes observed histopathologically are consistent with normal findings for beagles of this age and strain. The no effect level was 0.5 mg/kg bw/day, based on the single death, overt signs of neurotoxicity and the possible treatment-related single incidence of eye lesions at 2 mg/kg bw/day. EPA: The NOAEL was 0.5 mg/kg/day and the LOAEL was 20 mg/kg/day, based on an increased incidence of tremors in both sexes.</t>
  </si>
  <si>
    <t>Stonard, 1986</t>
  </si>
  <si>
    <t xml:space="preserve">Stonard M (1986, TOX2004-2671 main report, 1987 and 1990  supplements), Tefluthrin: 1 Year Oral Dosing Study in Dogs. Syngenta Unpublished Report No. CTL/P/1575, study dates 29 January 1985 to 10 February 1986 (in-life phase). (Syngenta File No. ICI993/0102 main report, ICI993/0099 and ICI993/0100 supplements). Available from EFSA (2006) Public consultation on the active substance tefluthrin at https://www.efsa.europa.eu/en/consultations/call/public-consultation-active-substance-tefluthrin (Annex B.6: Toxicology and metabolism) Also available from EPA (2019) Tefluthrin: Updated Human Health Draft Risk Assessment in Support of Registration Review. at https://www.regulations.gov/document/EPA-HQ-OPP-2012-0501-0069 </t>
  </si>
  <si>
    <t>1007-28-9</t>
  </si>
  <si>
    <t>Deisopropylatrazine</t>
  </si>
  <si>
    <t>Atrazine-desisopropyl; Desisopropyl Atrazine; 6-Deisopropylatrazine; 6-chloro-2-N-ethyl-1,3,5-triazine-2,4-diamine; G-28279</t>
  </si>
  <si>
    <t>C5H8ClN5</t>
  </si>
  <si>
    <t>CCNC1=NC(=NC(=N1)N)Cl</t>
  </si>
  <si>
    <t>1N,2N,3N,4N,6N,7aY&amp;8N,11N,12N,13N,15N,16N,17Y,19N,20a(ii)Y,21N,22N,47N</t>
  </si>
  <si>
    <t>RAIf(SPF)</t>
  </si>
  <si>
    <t>0, 10, 50, or 500 ppm equal to 0.602, 3.20, or 34.9 mg/kg bw/day (males) and 0.641,
3.34, or 37.5 mg/kg bw/day (females)</t>
  </si>
  <si>
    <t>All animals survived to study termination. No treatment-related clinical signs or ocular lesions were seen at any dose level. At 10 ppm, there were no effects on body weight, clinical chemistry parameters, hematologic values, or organ weights, nor were macroscopic or histopathologic changes observed. Slightly decreased body weights and body-weight gains were seen in males administered 50 or 500 ppm of the test material. At week 13, the body weights of males were 93% and 88% of control values at 50 and 500 ppm, respectively, and the body-weight gains were 96, 90, or 84% of control values at 10, 50, or 500 ppm, respectively. For female rats exposed to 500 ppm, the body weights were 9-12% below those of controls from treatment week 2 to 13, and the mean body-weight gain was 80% of controls at the end of the treatment period. Food consumption was not significantly affected by treatment with G-28279 technical. Organ weight changes (absolute and relative to body weight) in males at 500 ppm included increased relative kidney weights (14% above control values), decreased absolute heart weights (-10%), increased relative testes weights (+21%), and increased relative brain weights (+18%). In the absence of histopathologic lesions in the corresponding organs, these organ weight changes are of uncertain toxicological significance and may not be treatment-related. Increased relative liver weights (+13%) and extramedullary hematopoiesis of the liver seen in female rats at 500 ppm indicate slight hepatotoxicity. Minimal to moderate fatty changes of adrenal cortex and slight hypertrophy of the thyroid follicular epithelium in males at 500 ppm suggest treatment related effects. Additionally, extramedullary hematopoiesis of the spleen in females at 500 ppm and hypertrophy of pituitary cells in males at 500 ppm may suggest treatment related effects. The LOAEL is 3.3 mg/kg/day, based on decreased body weights and body weight gains in both sexes. The NOAEL is 0.6 mg/kg/day.</t>
  </si>
  <si>
    <t>55764-28-8</t>
  </si>
  <si>
    <t>2,5-Dimethyl-3-thioisovalerylfuran</t>
  </si>
  <si>
    <t>S-(2,5-Dimethyl-3-furyl) 3-methylbutanethioate; 3-(Isovalerylthio)-2,5-dimethylfuran; 2,5-Dimethyl-3-furan thioisovalerate</t>
  </si>
  <si>
    <t>C11H16O2S</t>
  </si>
  <si>
    <t>CC1=CC(=C(O1)C)SC(=O)CC(C)C</t>
  </si>
  <si>
    <t>1N,2N,3N,4N,6N,7N,9N,10Y,11Y, acid product 1bY (Class I), thiol product: 13N,15N,16N,17Y,19N,20a(ii)Y,21Y,28n(ii)Y (Class IV)</t>
  </si>
  <si>
    <t>0 or 0.73 mg/kg bw/day</t>
  </si>
  <si>
    <t xml:space="preserve">Daily observations of appearance, behavior, appetite, elimination, gross signs of adverse effects and mortality showed no differences among test and control animals. Weekly measurement of body weight and food consumption also showed no significant differences. Hematological, blood chemical and urine analyses performed during weeks 6 and 12 on eight males and eight females gave normal values. No differences in absolute or relative weights of the liver or kidneys were found at necropsy. No evidence of gross or histological alteration was seen in tissues from major organs of eight male and eight female rats or in the livers and kidneys of the remaining seven animals. The NOEL was considered to be 0.73 mg/kg bw/day. EFSA: The NOAEL for 2,5-dimethyl-3-furan thioisovalerate in a 90-day study was 0.73 mg/kg bw per day. </t>
  </si>
  <si>
    <t>65505-16-0</t>
  </si>
  <si>
    <t>2,5-Dimethyl-3-thiofuroylfuran</t>
  </si>
  <si>
    <t>S-(2,5-dimethylfuran-3-yl) furan-3-carbothioate; 3-Furancarbothioicacid, S-(2,5-dimethyl-3-furanyl) ester</t>
  </si>
  <si>
    <t>C11H10O3S</t>
  </si>
  <si>
    <t>CC1=CC(=C(O1)C)SC(=O)C2=COC=C2</t>
  </si>
  <si>
    <t>1N,2N,3N,4N,6N,7N,9N,10Y,11Y, acid product: 1N,2N,3N,4N,6N,7N,9N,10Y,11N,12N,13N,15N,16N,17Y,19N,20a(ii)Y,21N,22Y (Class III), thiol product: 1N,2N,3N,4N,6N,7N,9N,10Y,11N,12N,13N,15N,16N,17Y,19N,20a(ii)Y,21Y,28n(ii)Y (Class IV)</t>
  </si>
  <si>
    <t>0 or 0.74 mg/kg bw/day</t>
  </si>
  <si>
    <t xml:space="preserve">Daily observations of appearance, behavior, appetite, elimination, gross signs of adverse effects and mortality showed no differences among test and control animals. Weekly measurement of body weight and food consumption also showed no significant differences in any of the seven studies. Hematological, blood chemical and urine analyses performed during weeks 6 and 12 on eight males and eight females from each group gave normal values. No differences in absolute or relative weights of the liver or kidneys were found at necropsy. No evidence of gross or histological alteration was seen in tissues from major organs of eight male and eight female rats or in the livers and kidneys of the remaining seven animals. The NOEL was 0.74 mg/kg bw/day. EFSA: The NOAEL was concluded to be 0.74 mg/kg bw/day in the absence of adverse effects at the single dose level tested. </t>
  </si>
  <si>
    <t>302-79-4</t>
  </si>
  <si>
    <t>all-trans-Retinoic acid</t>
  </si>
  <si>
    <t>(2E,4E,6E,8E)-3,7-dimethyl-9-(2,6,6-trimethylcyclohexen-1-yl)nona-2,4,6,8-tetraenoic acid; Retinoic acid; Tretinoin; Vitamin A acid</t>
  </si>
  <si>
    <t>C20H28O2</t>
  </si>
  <si>
    <t>C\C(\C=C\C1=C(C)CCCC1(C)C)=C/C=C/C(/C)=C/C(O)=O</t>
  </si>
  <si>
    <t>0, 1, 4, 14, or 50 mg/kg bw/day</t>
  </si>
  <si>
    <t xml:space="preserve">The clinical condition of rats from both sexes given all-trans-retinoic acid at 50 mg/kg declined rapidly during the second study week and these animals were terminated during the third week of the study when it became evident that food consumption and mobility made continued survival unlikely. Labored breathing, nasal discharge, and lack of activity were the prominent indications of morbidity. Postmortem radiographic examination revealed numerous long-bone fractures in the humerus, tibia, and fibula, thus explaining the lack of mobility and, in part, the restriction placed on their ability to feed properly. When compared to their age-matched controls, both sexes had a statistically significant reduction in the mean bodyweight values at the time of termination. The remaining all-trans-retinoic acid dose groups (both sexes) survived until the scheduled termination of the study without evidence of morbidity. In these dose groups, statistically significant differences were not present for the mean weekly bodyweight values when compared to the vehicle and untreated control groups. However, total weight gain during the study was significantly lower in males given 14 mg/kg all-trans-retinoic acid. Although both sexes indicated a reduced growth rate at 14 mg/kg, the difference present in the females was not statistically significant. Hematological changes attributable to all-trans-retinoic acid were those associated with anemia. In rats receiving all-trans-retinoic acid, there was a dose-related reduction in the HGB, HCT, and RBC values in both sexes. However, only in those rats treated at 14 mg/kg was the reduction in these values considered to be a well-defined clinical state of anemia. In the lower dose groups given all-trans-retinoic acid, the values for HGB, HCT, and RBC were below the control levels, but remained slightly above the level at which anemia would be considered clearly present. Serum chemistries for rats given all trans-retinoic acid were normal with the exception of a dose-related increase in alkaline phosphatase activity noted in both sexes. These values were statistically significant in males at 14 mg/kg and in females at 4 and 14 mg/kg. The elevation in serum activity for this enzyme may be associated with the high incidence of long-bone fracture present in this study. A statistically significant (P &lt; 0.05) reduction in the absolute and relative value for testicular weight was observed for the males in the 14 mg/kg dose group given all-trans-retinoic acid. Histopathological examination of the testicles indicated severe diffuse degeneration of the germinal epithelium and atrophy of the seminiferous tubules. There were no changes observed in the reproductive organs of female rats treated at the same dose level. In rats given all-trans-retinoic acid, the major histopathologic changes were found in the testes, epididymis, spleen, mandibular lymph nodes, stomach and bone. Diffuse lymphoid hyperplasia ranging from minimal to mild was present in both the mandibular lymph nodes and spleen primarily in the 4 and 14 mg/kg dose groups of both sexes. Splenic extramedullary hematopoiesis was also present in the same dose groups. Fibrous osteodystrophy-like lesions were observed in the femurs, vertebral body, and spinous process of two female rats receiving 50 mg/kg. Osseous changes were manifested clinically as softening of the bones, most evident in the skulls of the animals in the 50 mg/kg dose group. In the stomach, minimal to mild hyperkeratosis and hyperplasia of the non-glandular stomach was also present in many of the rats at 14 and 50 mg/kg. A NOAEL/LOAEL was not listed in this study but given the statistically significant, dose-related increase in alkaline phosphatase activity and the diffuse lymphoid hyperplasia present in both the mandibular lymph nodes and spleen primarily in the 4 and 14 mg/kg dose groups of both sexes, the NOAEL is 1 mg/kg bw/day and the LOAEL is 4 mg/kg bw/day. Note: In a study where rabbits were administered 0, 0.7, 2, or 6 mg/kg bw/day on GD 6-18, the following were reported: At 6 mg/kg per day, the resorption rate was significantly increased owing mainly to two animals with complete resorption of all implants, and teratogenicity was elicited affecting 8.6% of the recovered specimen compared to the lower dose levels. The developmental defects included visceral ectopia, skin erosions, acaudia, torsion of hindlimbs, and omphalocele. Thus, 6 mg all-trans-RA/kg bw/day was considered to be the lowest teratogenic and embryotoxic dose detected in this study. Interspecies comparison shows that the sensitivity of the rabbit embryo to teratogenicity induced by treatment with all-trans-RA is similar to that of the mouse and the monkey. The lowest teratogenic doses in these species are 4 and 10 mg all-trans-RA/kg per day, respectively (archival data of Hoffmann-La Roche 1992; Hendrickx and Hummler 1992). NOAEL: 2 mg/kg bw/day, LOAEL: 6 mg/kg bw/day. Ref.: Tzimas, G., Bürgin, H., Collins, M. D., Hummler, H., &amp; Nau, H. (1994). The high sensitivity of the rabbit to the teratogenic effects of 13-cis-retinoic acid (isotretinoin) is a consequence of prolonged exposure of the embryo to 13-cis-retinoic acid and 13-cis-4-oxo-retinoic acid, and not of isomerization to all-trans-retinoic acid. Archives of toxicology, 68, 119-128. </t>
  </si>
  <si>
    <t>Kurtz et al., 1984</t>
  </si>
  <si>
    <t>Kurtz, P. J., Emmerling, D. C., &amp; Donofrio, D. J. (1984). Subchronic toxicity of all-trans-retinoic acid and retinylidene dimedone in Sprague-Dawley rats. Toxicology, 30(2), 115-124</t>
  </si>
  <si>
    <t>870-08-6</t>
  </si>
  <si>
    <t>Stannane, dioctyloxo-</t>
  </si>
  <si>
    <t>Di-n-octyltin oxide; Dioctyltin oxide; Dioctyl(oxo)tin; DOTO</t>
  </si>
  <si>
    <t>C16H34OSn</t>
  </si>
  <si>
    <t>CCCCCCCC[Sn](=O)CCCCCCCC</t>
  </si>
  <si>
    <t>1N,2N,3N,4N,5e(vi)Y</t>
  </si>
  <si>
    <t xml:space="preserve">0, 5, 25, or 200 ppm, equal to an approximate test item intake of 0, 0.4, 1.8, or 11.8 mg/kg bw/day starting with 10 weeks of premating exposure. Exact duration is unknown but &gt;98 days for F0 females is estimated. </t>
  </si>
  <si>
    <t>Thymus</t>
  </si>
  <si>
    <t>In the F0 parental generation, no clinical signs or mortality was noted in any treatment group. Test article-related effects on body weight gain were observed for males and females provided with 200 ppm. Similarly, test article-related effects on food consumption were observed for females provided with 200 ppm. Hematology assessments showed marginally higher neutrophil levels for males and females provided with 200 ppm, compared with control, at the end of the in-life phase. Percentage leucocytes and monocytes were also increased on LD 22 for females provided with 200 ppm, compared with controls. Mean cell volume, mean cell hemoglobin, and reticulocytes were increased on LD 22 for females provided with 200 ppm, and lower mean red cell distribution width was observed. Clinical biochemistry and urinalysis findings were unremarkable. Changes were noted in the thymus following administration of 200 ppm for both sexes and following administration of 25 ppm to females. Kidney changes were also noted for F0 females but they were considered not to be adverse. A NOAEL was established as 25 ppm for systemic toxicity for males and 5 ppm for females for the F0 generation. In the F1 parental generation, test article-related clinical observations were noted for animals provided with 200 ppm and consisted of isolated instances of high stepping gait noted for one male during the weekly detailed observations. For females during gestation and lactation, tail elevation was recorded for two females. No mortality was observed. For 200 ppm males, lower mean body weights and reduced food consumption were observed from the initiation of the F1 phase, and remained lower until the end of the phase, with an initial reduction in body weight gain observed during the first week of the F1 phase compared with controls. Lower mean body weight and food consumption were also observed during the first five weeks of the F1 phase for females maternally exposed and provided with 200 ppm, compared with controls. Lower mean body weight gain was also noted during the first week. Mean body weights were similar to controls during early and mid-gestation. However, by GD 20, marginally lower mean body weights and body weight gains were observed, with values still marginally lower during the first four days of the lactation phase, with a corresponding reduction in food consumption, compared with controls. Males maternally exposed and provided with 200 ppm showed a reduction in hemoglobin levels and corresponding increases in reticulocytes (counts and %), compared with controls. For clinical biochemistry findings, it was shown that males and females maternally exposed and provided with 200 ppm showed an increase in alanine aminotransferase activity, compared with controls. Elevated mean cholesterol levels, with a reduction in albumin levels, were also observed for males, compared with controls. Females maternally exposed and provided with 200 ppm also showed a reduction in total protein and an increase in blood urea, compared with controls. Urinalysis did not reveal any findings in treatment groups. No notable immunotoxicology findings for immunophenotyping and T-Cell dependent antibody response assessments were noted. Lower mean thymus weights (absolute, and relative to body weight and brain weight) were recorded for animals provided with 200 ppm, compared with controls. Although no macroscopic findings were noted in the thymus, increased thymic atrophy was recorded for animals maternally exposed and provided with 200 ppm, compared with controls. Increased liver weight ratios were recorded for males and increased heart weight ratios were recorded for both sexes maternally exposed and provided with 200 ppm, although no macroscopic or microscopic correlates were observed. For F1 reproductive toxicity, the percentage post-implantation losses were twice as much in the 200 ppm group, compared with controls. Litter size was also lower in this group on PND 1, although sex ratio was unaffected. Four F2 pups were recorded as missing (presumed cannibalized) and one dead pup was recorded in the 200 ppm litters, compared to no dead/missing pups in control litters. This was considered test article-related, which resulted in the lower PND 4 viability index for this group, and a smaller litter size on PND 4. Test article-related clinical observations were noted for the 200 ppm litters. Blackened/dead tissue on the tail apex was recorded for three pups from two separate 200 ppm litters. Red and thin appearance was also noted for four pups from one litter. These observations were not observed for control litters. No further test article-related clinical observations were noted in the 200 ppm F2 pups. No test article-related clinical observations were noted in the 5 or 25 ppm F2 generation pups. Marginally lower mean body weights (adjusted for litter size) were observed for males and females from 200 ppm litters; these were considered not to have represented an adverse effect on body weight. Sexual maturity was also delayed for males and females maternally and directly exposed to 200 ppm, compared with controls; however, this was considered to be a secondary effect based on lower food consumption and delayed body weight increase. No effect on AGD or nipple retention was noted. Overall, marginally lower mating and fertility indices were noted in the F1 generation following administration of 200 ppm; however, this was considered non adverse and therefore the NOEL for reproductive toxicity is 200 ppm. Immunotoxicity effects in the F1 generation consisted of a reduction of TDAR coupled with slight reductions in circulating blood T lymphocyte numbers at all dose levels, compared with controls, with the effect more prominent for males. In the absence of any associated changes in hematology parameters, these findings were considered non adverse. As such, the NOAEL is 200 ppm for developmental immunotoxicity. Based on lower body weights, delayed sexual maturation which resulted as a secondary effect to the lower mean body weights, in the F1 generation, and smaller litter sizes and pup mortality in the F2 generation following administration of 200 ppm, the NOEL for offspring growth and development is established as 25 ppm. No evidence of any endocrine disturbance was noted in this study.</t>
  </si>
  <si>
    <t>Unknown, 2020. Available from ECHA at https://chem.echa.europa.eu/100.011.629/dossier-view/a826807b-0546-4f57-a30d-fb3736c2c08e/bb44030c-1053-4c16-ac2a-ea45aaf54938_68f15813-effa-46f9-9604-b01b111692cf?searchText=870-08-6</t>
  </si>
  <si>
    <t>210631-68-8</t>
  </si>
  <si>
    <t>Topramezone</t>
  </si>
  <si>
    <t>4-[3-(4,5-dihydro-1,2-oxazol-3-yl)-2-methyl-4-methylsulfonylbenzoyl]-2-methyl-1H-pyrazol-3-one</t>
  </si>
  <si>
    <t>CN1N=CC(C(=O)C2=C(C)C(C3=NOCC3)=C(C=C2)S(C)(=O)=O)=C1O</t>
  </si>
  <si>
    <t>0, 6, 60, 600, or 6000 ppm, equivalent to 0, 0.4, 3.6, 36.4, or 381.5 mg/kg bw/day in males and 0, 0.5, 4.7, 50.8, or 524.1 mg/kg bw/day in females</t>
  </si>
  <si>
    <t xml:space="preserve">Dose-dependent increase of mortality was observed in males at Week 105: 6 (12%), 60 (16%), 600 (16%), and 6000 (24%) ppm vs 6% in the concurrent controls; however, survival rates are within guideline requirement. No treatment-related effect on mortality was observed in females. Clinical observations showed corneal opacity in animals of both sexes at doses ≥60 ppm (20- 88% vs 0% in control). Ophthalmoscopic examination on Days 267 (females) and 282 (males) showed corneal pannus and opacity at ≥600 ppm in both sexes and in 60 ppm females (only animals with clinically observed corneal opacity were examined). On Days 722 (females) and 728 (males), increased incidence of corneal pannus and opacity was observed in the 60 ppm group of both sexes vs 0% in the controls and 6 ppm group only (only the controls and the 6 and 60 ppm groups were examined). Decreased body weight and body weight gains were observed in males at ≥60 ppm, these decreases occurred late in the study, first observed on Day 595 (6000 ppm) and Day 651 (≥60 ppm). Statistically significant decreases of body weight and body weight gains in males at 60 and 600 ppm groups were observed on several days during the study. In females, decreased body weight and body weight gains were observed at 600 and 6000 ppm. Treatment-related increases of absolute and/or relative organ weight were observed in the following organs: (i) liver in ≥60 ppm males and ≥600 ppm females; (ii) kidneys in ≥60 ppm males and ≥600 ppm females. Gross pathology showed the following treatment-related gross lesions: (i) skin decubitus in all treated male groups (42-56% treated vs 30% controls); (ii) enlarged iliac and popliteal lymph node in all treated male groups (22-50% treated vs 16-18% controls); (iii) cloudiness in the cornea in ≥60 ppm males and females (16-88% treated vs 0% controls); (iv) thyroid gland mass in ≥600 ppm males (18-24% treated vs 4% controls) and enlarged thyroid in the 6000 ppm males (26% treated vs 12% controls); (v) decreases in testes, epididymides, seminal vesicle, and prostate size (10-24% treated, each lesion vs 0-4% controls) at 6000 ppm; and (vi) liver focus in the 6000 ppm females (68% treated vs 38% controls). Non-neoplastic microscopic pathology revealed: (i) focal follicular cell hyperplasia in the thyroid  gland in all treated male groups (46-64% treated vs 36% controls) and female groups (26-56% treated vs 16% controls); (ii) minimal to slight diffuse follicular cell hypertrophy in the thyroid gland in all treated male groups (42-76% treated vs 32% controls) and female groups (28-58% treated vs 22% controls); (iii) minimal to severe loss of sperm in the epididymides of all treated male groups (10-18% treated vs 4% controls); (iv) minimal to marked chronic keratitis in the ≥60 ppm males (16-82% treated vs 0% controls) and females (14-88% treated vs 0% controls); (v) minimal to severe hematopoiesis in the spleen in ≥60 ppm males (38-54% treated vs 32% controls); and (vi) minimal to marked diffuse degeneration in the pancreas in ≥600 ppm males (46-66% treated vs 0% controls) and ≥60 ppm females (10-38% treated vs 0% controls). In addition, increases were observed in the incidence of minimal to marked ulcerative skin inflammation in males (42-56% treated vs 32% controls) and pars distalis hyperplasia in females (16-26% treated vs 10% controls); however, the exact incidence at 6, 60, and 600 ppm is unknown, because all animals were not examined. Additionally, increased incidences of the following lesions were observed at 6000 ppm: (i) in the liver: focal necrosis in both sexes, hematopoiesis (equivocal) and centrilobular hypertrophy in males, and pigment storage in females; (ii) male reproductive system abnormalities: diffuse degeneration in the testes. seminal vesicles atrophy, and prostate gland atrophy and inflammation; (iii) bone marrow activation in the femur in both sexes and in the sternum of males; (iv) in the adrenal cortices, accessory adrenal tissue in both sexes and a focal fatty change in males; (v) pars distalis hyperplasia in males; (vi) focal degeneration in the sciatic nerves in both sexes; and (vii) mandibular lymph node hyperplasia in males. Because all animals in the 6, 60, and 600 ppm groups were not examined, it was unclear if the following lesions were observed at a higher incidence than controls at ≤600 ppm: adrenal cortices, male pituitary, sciatic nerves. mandibular lymph node, and female bone marrow activation. For the same reason, it could not be confirmed that ulcerative skin inflammation was a dose-dependent effect. Neoplastic pathology examination showed treatment-related increases of neoplastic lesions in the thyroid. Increased incidences of follicular cell adenoma were 8/50 (16%), 12/50 (24%), 13/50 (26%), 18/50 (36%), or 23/50 (46%) for males and 2/50 (4%), 4/50 (8%), 7/50 (14%), 8/50 (16%), or 13/50 (26%) for females at 0, 6, 60, 600, or 6000 ppm, respectively with historical controls of 28% in males and 10% in females. For systemic toxicity, the LOAEL is 60 ppm (equivalent to 3.6/4.7 mg/kg/day), based on increased incidence of corneal opacity, decreased body weight and body weight gains in males and histopathological findings in the thyroid, pancreas, and eyes. The NOAEL was 6 ppm (equivalent to 0.4/0.5 mg/kg/day). EFSA: The relevant long term NOAEL (which corresponds to the NOAEL for carcinogenicity) is 0.4 mg/kg bw per day from the 2-year study in rats, based on decreased body weight and  body weight gain, corneal opacity and chronic keratitis, diffuse degeneration of pancreas cells, increased liver and kidney weights and thyroid follicular cell hyperplasia, hypertrophy and follicular adenomas. EPA 2021: The NOAEL was considered to be 6 ppm, equal to 0.4 mg/kg bw/day for males and 0.5 mg/kg bw/day for females. The LOAEL was 60 ppm, equal to 3.6 mg/kg bw/day for males and 4.7 mg/kg bw/day for females, based on increased incidences of corneal opacity, decreased body weight and body-weight gains (males only) and histopathological evaluations in the thyroids, pancreas, and eyes of both sexes. Neoplastic pathology showed increased incidences of follicular cell adenomas in the thyroid glands of both sexes. </t>
  </si>
  <si>
    <t>Kaspers et al., 2003</t>
  </si>
  <si>
    <t>Kaspers, U.; Deckardt, K.; Kuttler, K., et al. (2003) Bas 670 H: Carcogenicity Study In Wistar rat: administration in the diet for 24 months. Experimental Toxicology and Ecology, BASF Aktiengesellschaft. Ludwigshafen/Rhein, Germany. Laboratory Project ID: 82S0124/98099, January 8, 2003. MRID 45902222. Unpublished. Available from EPA (2005) BAS 670H: Report of the Cancer Assessment Review Committee PC Code: 123009. at  https://archive.epa.gov/pesticides/chemicalsearch/chemical/foia/web/pdf/123009/123009-2005-05-19a.pdf Also available from EFSA (2014) Conclusion on the peer review of the pesticide risk assessment of the active substance topramezone at https://www.efsa.europa.eu/en/efsajournal/pub/3540 and EPA (2021) P-Hydroxyphenyl-Pyruvate Dioxygenase (HPPD) Inhibitors Cumulative Risk Assessment: Benzobicyclon, Bicyclopyrone, Isoxaflutole, Mesotrione, Pyrasulfotole, Tembotrione, Tolpyralate, and Topramezone at https://www.regulations.gov/document/EPA-HQ-OPP-2016-0391-0035</t>
  </si>
  <si>
    <t>2797-51-5</t>
  </si>
  <si>
    <t>2-Amino-3-chloro-1,4-naphthoquinone</t>
  </si>
  <si>
    <t>Quinoclamine; 2-amino-3-chloronaphthalene-1,4-dione; Quinoclamin</t>
  </si>
  <si>
    <t>C10H6ClNO2</t>
  </si>
  <si>
    <t>C1=CC=C2C(=C1)C(=O)C(=C(C2=O)Cl)N</t>
  </si>
  <si>
    <t>0, 0.21, or 2.82 mg/kg bw/day; these were the only dose levels listed but there were low-, mid-, and high-dose levels</t>
  </si>
  <si>
    <t>The systemic NOAEL is 0.21 mg/kg bw/day based on increased kidney weight, epithelial hyperplasia throughout the urinary system and pancreatic acinar atrophy at the mid-dose. Effects were more pronounced at the high dose with renal papillary necrosis, cortical scarring, and slight increase in benign tumors of the urinary bladder. The NOAEL for tumor incidence was 2.82 mg/kg bw/day.</t>
  </si>
  <si>
    <t>121451-02-3</t>
  </si>
  <si>
    <t>Noviflumuron</t>
  </si>
  <si>
    <t>N-[[3,5-dichloro-2-fluoro-4-(1,1,2,3,3,3-hexafluoropropoxy)phenyl]carbamoyl]-2,6-difluorobenzamide</t>
  </si>
  <si>
    <t>C17H7Cl2F9N2O3</t>
  </si>
  <si>
    <t>FC(C(F)(F)F)C(F)(F)OC1=C(Cl)C=C(NC(=O)NC(=O)C2=C(F)C=CC=C2F)C(F)=C1Cl</t>
  </si>
  <si>
    <t>CD (Crl:CD [SD] IGS BR)</t>
  </si>
  <si>
    <t xml:space="preserve">Dose levels were 0, 0.5, 5, or 25 mg/kg bw/day. Rats were continuously exposed to the test substance in the diet throughout the study. The P and F1 animals were dosed for approximately ten weeks prior to mating. Males continued to be treated during mating and post-mating until euthanasia. Females continued to be treated during mating, gestation, lactation, and post-lactation until euthanasia regardless of pregnancy status. All F1 and F2a pups were weaned on post-natal day (PND) 21. P generation animals were given the diets for approximately 126 days. F1 generation was given the diets for approximately 170 days. </t>
  </si>
  <si>
    <t xml:space="preserve">In the parental animals, no treatment related effects were observed on mortality, clinical signs of toxicity, body weights, body weight gains, food consumption, or macroscopic or microscopic examinations. At 25 mg/kg/day, absolute and relative (to body) liver weights were increased (p≤0.05; NS in the F1 males) in both sexes in both generations (8-19%). The LOAEL for parental toxicity is 25 mg/kg bw/day, based on increased absolute and relative (to body) liver weights in both generations. The NOAEL is 5.0 mg/kg bw/day. In the offspring, no effects of treatment were observed on in either generation
on gestation or lactation survival indices, gestation length, numbers of live born/litter, numbers of stillborn/litter, sex ratio, post-implantation loss (P females only), sexual maturation, or macroscopic pathology. Pups exposed to 25 mg/kg/day displayed decreased survival and tonoclonic convulsions. In the F1 pups, single episodes of convulsions were observed in five litters during PND 9-16. Two whole litter losses occurred, one on PND 10 and the other on PND 21, resulting in decreased (NS) survival indices on PND 14 (89.2%) and 21 (88.8%) compared to controls (98.2% on both days). Additionally, increased incidences of decreased activity, dead, cannibalized, autolyzed, and moribund pups were observed. In the F2a pups, convulsions were observed in four litters during PND 7-16, with multiple occurrences noted in three of these litters. Three of four dams with convulsing pups lost their entire litters during PND 8-16; a total of four dams suffered whole litter losses. As a result, survival indices were decreased (p≤0.05) on PND 7 (90.0%), 14 (72.9%), and 21 (69.3%) compared to controls (100% on all days), and the number of live pups/litter were decreased (p≤0.05) on PND 14 (5.7 live pups/litter) and 21 (5.4 live pups/litter) compared with controls (7.9 live pups/liter). Convulsions were not observed in the F2b litters, and live born, stillborn, and PND 1 survival indices were similar to controls; however, these pups were terminated on PND 1. Additionally at 25 mg/kg/day, body weights were decreased (p≤0.05) during PND 14-21 in the F1 pups (4-6%; NS in the F1 males), and on PND 21 in the F2a pups (8-10%). The LOAEL for offspring toxicity is 25 mg/kg bw/day, based on convulsions and decreased survival and body weights in the F1 and F2 pups. The NOAEL is 5.0 mg/kg bw/day. No effects of treatment were observed on estrous cycle number or length, sperm parameters, primordial follicle count, or time to mating. Fertility of the 25 mg/kg/day F1 females appeared decreased (NS) in the F2a (18 pregnant vs 27 controls) and F2b (20 pregnant vs 28 controls) matings. Although a mechanism was not apparent, as there were no observed effects on estrous cyclicity, or female reproductive organ weights or histopathology, this decrease was considered treatment-related. Decreases (NS) in the following male and female reproductive indices of the F1 parents were observed during the F2a mating: i) at ≥0.5 mg/kg/day, conception (78.6-80.0%) compared to concurrent (96.4%) and historical (82.1- 93.3%) controls; ii) at ≥0.5 mg/kg/day, fertility (63.3-73.3%) compared to concurrent (90.0%) and historical (76.7-93.3%) controls; and iii) at ≥5.0 mg/kg/day, mating (76.7-90.0%) compared to concurrent (93.3%) and historical (93.3-100%) controls. For this reason, a second mating of these animals was performed. For this second mating, decreases (NS) were again observed at ≥5.0 mg/kg/day in the male and female mating indices (79.3-86.7%) compared to concurrent (96.7%) and historical (93.3-100%) controls, and in the male and female fertility indices (69.0- 80.0%) compared to concurrent (93.3%) and historical (76.7-93.3%) controls. These reductions were considered to be treatment-related. The LOAEL for reproductive performance is 5.0 mg/kg/day, based on decreased mating and fertility indices in the F1 parents. The NOAEL for reproductive performance is 0.5 mg/kg bw/day. ECHA: The NOEL for parental and reproductive toxicity was 0.5 mg/kg/day. </t>
  </si>
  <si>
    <t>Carney et al., 2004; Marty et al., 2004</t>
  </si>
  <si>
    <t>121776-33-8</t>
  </si>
  <si>
    <t>Furilazole</t>
  </si>
  <si>
    <t>3-(Dichloroacetyl)-5-(2-furanyl)-2,2-dimethyloxazolidine; Furizalole; 2,2-dichloro-1-[5-(furan-2-yl)-2,2-dimethyl-1,3-oxazolidin-3-yl]ethanone</t>
  </si>
  <si>
    <t>C11H13Cl2NO3</t>
  </si>
  <si>
    <t>CC1(C)OC(CN1C(=O)C(Cl)Cl)C1=CC=CO1</t>
  </si>
  <si>
    <t>Sprague-Dawley (CD)</t>
  </si>
  <si>
    <t xml:space="preserve">0, 5, 100, 1000, and 2500 ppm in males, equal to 0.26, 5.05, 51.8, and 129.9 mg/kg bw/day. In females, dose levels were 0, 5, 100, 1000, and 2000 ppm, equal to 0.29, 6.03, 61.0, and 125 mg/kg bw/day. </t>
  </si>
  <si>
    <t xml:space="preserve">At 100 ppm, increases in mean absolute (20%) and relative (21-34%) kidney weight and relative liver weight (16%) were observed in males but not females. At 1000 ppm, effects included increased absolute and relative kidney weights (males: 13% absolute, 13-38% relative; females: 16% absolute, 14% realtive), increased absolute and relative liver weight (males: 12% absolute, 11-34% relative; females: 26% absolute, 24% relative), increased kidney nephropathy (females only), elevated gamma glutamyl transferase, and decreased body weight gains (5-12% below controls in both sexes in the first three months of the study). At the highest dose tested (2000/25000 ppm), there were significant decreased in body weight gains (15-34% below controls at 90 days, both sexes, 23% and 29% (not significant) below controls at termination for males and females, respectively), depression of red blood cell parameters (RBCs, HGB, HCT), elevated GGT and cholesterol, increased absolute/relative liver (25%/58% males, 33/64% females) and kidney (22%/56% males, 22%/57% females) weights, and decreased absolute/relative adrenal weights (19/17% males, 24/26% females). Regarding oncogenicity results, male rats had significant increasing trends, and significant differences in the pair-wise comparisons of the 2500 ppm group with the controls, for hepatocellular adenomas and combined adenomas/carcinomas. There was also a significant increasing trend in hepatocellular carcinomas. A significant increasing trend in stomach carcinomas and combined papillomas/carcinomas was also noted in males. Male rats also had a significant increasing trend and a significant difference in the pair-wise comparison of the 2500 ppm group with the controls for testicular interstitial cell tumors. In addition, at 1000 ppm, males had an increased incidence of testicular cell tumors which was considered to biologically, although not statistically, significant. Female rats had significant increasing trends in hepatocellular adenomas, carcinomas, and combined adenomas/carcinomas. There were significant differences in the pair-wise comparisons of the 1000 and 2000 ppm groups with the controls for hepatocellular adenomas and combined adenomas/carcinomas. There was also a significant difference in the pair-wise comparison of the 2000 ppm group for hepatocellular carcinomas. There was no increase in the incidence of stomach tumors for any treated female rats. When compared to historical controls, the incidences of liver, stomach, and testicular tumors, either alone or in combination, at the high dose (as well as the incidence of male stomach and testicular tumors at the mid-dose) in the current study exceeded those of the historical controls. In both sexes, the incidence of liver tumors at the mid-dose level also exceeded the historical control range. Numerous liver lesions were observed that were significantly elevated in the high dose group, including portal inflammation, pigment disposition, bile duct hyperplasia/fibrosis, sinus dilation, cystic degeneration, cystic bile ducts, eosinophilic focus, telangiectasis, and oval/stem cell hyperplasia (females only). The 1000 ppm males and females also showed significant increases in a few lesions, including eosinophilic focus (females only), cystic degeneration (both sexes), and telangiectasis (females only). Both sexes also exhibited kidney lesions at the highest dose levels and females showed abnormalities at the 1000 ppm dose level, too. The same groups also had significant kidney enlargement and gross pathological findings. In the stomach, lesions of the squamous mucosa were noted in 2000/2500 ppm males and females and 1000 ppm males. Testicular interstitial cell hyperplasia was also significantly increased in males at 2500 ppm. The NOAEL for chronic toxicity was 5 ppm, equal to 0.26 mg/kg bw/day, for males and 100 ppm, equal to 6.03 mg/kg bw/day, for females. The LOAEL was 100 ppm for males based on significantly increased absolute and relative liver and kidney weights. The LOAEL was 1000 ppm for females based on significantly increased absolute and relative liver and kidney weights, kidney nephropathy, increased GGT, decreased body weight gain, and a moderate increase in non-neoplastic liver lesions, like eosinophilic focus, cystic degeneration, and telangiectasis. ECHA: The NOEL for chronic toxicity was 5 ppm, equal to 0.26 mg/kg bw/day, in males, and 100 ppm, equal to 6.03 mg/kg bw/day, in females. </t>
  </si>
  <si>
    <t>Lemen and Reucker, 1995; Danhaus, 1999</t>
  </si>
  <si>
    <t>97886-45-8</t>
  </si>
  <si>
    <t>Dithiopyr</t>
  </si>
  <si>
    <t>Dimension; 3-S,5-S-dimethyl 2-(difluoromethyl)-4-(2-methylpropyl)-6-(trifluoromethyl)pyridine-3,5-dicarbothioate</t>
  </si>
  <si>
    <t>C15H16F5NO2S2</t>
  </si>
  <si>
    <t>CC(C)CC1=C(C(=NC(=C1C(=O)SC)C(F)(F)F)C(F)F)C(=O)SC</t>
  </si>
  <si>
    <t>1N,2N,3N,4N,6N,7aY,8N,11Y, methane thiol product: 1gY (Met catabolism), diacid product: 1N,2N,3N,4N,6N,7aY,8N,11N,12N,13N,15N,16N,17Y,19N,20a(ii)Y,21N,22N,47N</t>
  </si>
  <si>
    <t xml:space="preserve">0, 3, 10, 100, or 300 ppm, equal to intakes of 0, 0.11, 0.36, 3.63, or 11.1 mg/kg bw/day for males and 0, 0.13, 0.43, 4.33, or 13.2 mg/kg bw/day for females (EPA). </t>
  </si>
  <si>
    <t xml:space="preserve">Animal appearance, behavior, survival, body weight gain and food consumption were comparable in treated and control groups. Postmortem examination provided evidence of liver and kidney toxicity. There were no statistically significant or biologically significant increases in neoplastic lesions. Increased AP, AST, ALT, urea nitrogen and cholesterol levels in plasma were indicative of mild liver toxicity and cholestasis. These biochemical changes were accompanied by a significant increase in liver weight, focal hepatocellular necrosis, spongiosis hepatis and bile duct proliferation. Renal effects included: increased urinary protein and an increased severity of glomerulonephropathy. The chronic NOEL in rats is considered to be 10 ppm, equivalent to a daily intake of 0.36 mg/kg bw/day in males and 0.43 mg/kg bw/day in females. EPA: The NOAEL was 10 ppm, equal to 0.36 mg/kg bw/day for males and 0.43 mg/kg bw/day for females. The LOAEL was 100 ppm, equal to 3.63 mg/kg bw/day for males and 4.33 mg/kg bw/day for females, based on increases in clinical chemistry parameters (GOT, GPT, TP, Alb, T Chol), and histopathology in the liver (spongiosis hepatis in males and bile ductal proliferation in females) and kidney (chronic nephropathy in males). There was no evidence of tumors at any dose in either sex. </t>
  </si>
  <si>
    <t xml:space="preserve">Institute of Environmental Toxicology, 1989 </t>
  </si>
  <si>
    <t xml:space="preserve">Institute of Environmental Toxicology, 1989. Available from Ward, D. (1993) Summary of Toxicology Studies with Dithiopyr - Toxicology Department, The Agricultural Grop, A Unit of Monsanto Company at https://pssj2.jp/2006/gakkaisi/tec_info/dithiopy.pdf Also available from EPA (2020) Dithiopyr: Revised Human Health Risk Assessment for Registration Review at https://www.regulations.gov/document/EPA-HQ-OPP-2013-0750-0068 </t>
  </si>
  <si>
    <t>55179-31-2</t>
  </si>
  <si>
    <t>Bitertanol</t>
  </si>
  <si>
    <t>Biloxazol; Baycor; Sibutol; 3,3-dimethyl-1-(4-phenylphenoxy)-1-(1,2,4-triazol-1-yl)butan-2-ol</t>
  </si>
  <si>
    <t>C20H23N3O2</t>
  </si>
  <si>
    <t>CC(C)(C)C(O)C(OC1=CC=C(C=C1)C1=CC=CC=C1)N1C=NC=N1</t>
  </si>
  <si>
    <t>Dietary concentrations (purity, 95-97.3%) of 0, 10, 40, or 160 ppm, equal to 0.3, 1.2, or 4.9 mg/kg bw/day (JMPR &amp; EFSA). EPA: equivalent to 0, 2.11, 8.18, or 32.24 mg/kg bw/day.</t>
  </si>
  <si>
    <t>JMPR: Although the control dogs gained more weight than did treated dogs, there was no association with treatment. A good nutritional status was maintained by dogs in all groups, and there was no significant difference between groups in food or water consumption. No abnormalities were seen in selected reflexes, body temperature, or pulse rate; however, three of eight dogs at the high dose developed bilateral cataracts. Urinary and hematological examinations conducted at approximately three-month intervals revealed no abnormalities, although serum alanine aminotransferase and alkaline phosphatase activities were increased at 40 and 160 ppm. At necropsy, the mean liver weight of dogs at the high dose was markedly increased. Histological examination showed mild to moderate vacuolation of the adrenal zona reticularis epithelia at doses at and above 40 ppm. The NOAEL was 10 ppm, equal to 0.3 mg/kg bw per day. EPA: The mean intakes differed from JMPR. The test material was provided at concentrations of 0, 10, 40, or 160 ppm (equivalent to 0, 2.11, 8.18, and 32.24 mg/kg/day) for 104 weeks. Treatment with the test material had no effect on mortality, body weight, reflexes, pulse, food intake, hematological parameters, or urinalysis parameters. Treatment did induce slight increases in the enzyme activities of ALP and ALT, enzymes associated with the liver. No increases were found in the liver activity of total cytochrome P-450 or N-demethylase. Slight increases in the absolute and/or relative to body weight of the liver of high-dose dogs were observed. Treatment with 160 ppm for two years increases the incidence (3/8) of corneal opacity. Minimal to moderate adrenal vacuolation was found in all 160 ppm dogs, 7/8 40 ppm dogs had very minimal to moderate adrenal vacuolation and 3/8 10 ppm dogs had very minimal adrenal vacuolation. Adrenal vacuolation was not observed in control dogs. These liver, ocular, and adrenal effects were considered KWG 0599-related. The adrenal vacuolation at 10 ppm was minimal and of doubtful toxicological significance; therefore, the NOAEL for the 2-year study is considered to be 10 ppm, equal to 2.11 mg/kg/day. The LOAEL is 40 ppm (8.18 mg/kg/day) based on adrenal vacuolation and at 160 ppm, adrenal vacuolation, eye and liver effects. EFSA: In dogs, the most sensitive species, the target organs were the adrenals (increased severity and incidence of fatty vacuolization of the adrenal cortex, compared to historical control data), the liver, the eye (corneal keratitis secondary to conjunctivitis, cataracts), the skin (inflammation) and the thymus. For the two year dog study, the NOAEL was 0.3 mg/kg bw/day.</t>
  </si>
  <si>
    <t>Hoffmann and Gröning, 1983</t>
  </si>
  <si>
    <t>Hoffmann, K. &amp; Gröning, P. (1983) KWG 0599 (c.n. Bitertanol): Chronic oral toxicity study on dogs (2-year feeding experiment). Unpublished report No. 12307 from Bayer AG, Leverkusen. Submitted to WHO by Bayer AG, Leverkusen, Germany. Available from JMPR (1998) Bitertanol (JMPR Evaluations 1998 Part II Toxicological) at https://www.inchem.org/documents/jmpr/jmpmono/v098pr04.htm Also available from EPA (2005) Bitertanol. Revised HED Chapter of the Tolerance Reassessment Eligibility Decision Document (TRED). PC Code: 117801, Decision #: 343558, DP Barcode: D323894 at https://www.regulations.gov/document/EPA-HQ-OPP-2005-0491-0004 and EFSA (2010) Conclusion on the peer review of the pesticide risk assessment of the active substance bitertanol at https://www.efsa.europa.eu/en/efsajournal/pub/1850</t>
  </si>
  <si>
    <t>4151-50-2</t>
  </si>
  <si>
    <t>Sulfluramid</t>
  </si>
  <si>
    <t>N-Ethylperfluorooctanesulfonamide; N-ethyl-1,1,2,2,3,3,4,4,5,5,6,6,7,7,8,8,8-heptadecafluorooctane-1-sulfonamide; Finitron</t>
  </si>
  <si>
    <t>C10H6F17NO2S</t>
  </si>
  <si>
    <t>CCNS(=O)(=O)C(F)(F)C(F)(F)C(F)(F)C(F)(F)C(F)(F)C(F)(F)C(F)(F)C(F)(F)F</t>
  </si>
  <si>
    <t>Sprague-Dawley Crl:CD BR</t>
  </si>
  <si>
    <t xml:space="preserve">0, 2, 6, or 18 ppm, equal to actual intakes of 0, 0.15, 0.45, or 1.34 mg/kg bw/day for males and 0, 0.18, 0.53, or 1.65 mg/kg bw/day for females. Exposure to F0 rats (30/sex/dose) began at 6 weeks of age and lasted for 10 weeks prior to mating to produce P1 pups. Upon weaning, F1 pups {30/sex/dose) selected to become parents of the F2 generation were fed sulfluramid in test diets at the same concentration their dam received. F1 rats were given test diets for 10 weeks prior to mating. All rats were mated on a 1:1 ratio, and each generation was mated once. </t>
  </si>
  <si>
    <t xml:space="preserve">There were no treatment-related mortalities or clinical signs of toxicity in either sex or generation. Body weights were comparable among the groups (both sexes) of P0 rats throughout the premating period, but there were slight, non-significant decreases in body-weight gains (males 16%-11%; females 5%-11%) at the 18 ppm dose level compared to control. During the first week of gestation, a slight decrease (5%) in body weight was noted at 18 ppm, and decreased body-weight gains were observed over the first 4 days of both gestation (17%) and lactation (48%) at this dose level. The mid dose F0 dams also displayed a significant decrease in body-weight gain (43%) during days 1-4 of lactation. At 18 ppm, treatment-related reductions in mean body weights of F1 males (6%-12%) and females (9%-13%) were observed throughout the premating period. Reduced body-weight gains were also observed in 18 ppm F1 females (17%- 56%) during the premating period. Body weights of 18 ppm F1 females remained reduced throughout gestation (10%-13%) and lactation (7%-12%). At necropsy, treatment related decreases in terminal body weight were observed in both F1 males and females (6%-12%). Both sexes of F1 rat at the 18 ppm dose level displayed decreased pituitary and adrenal weights and increased relative (to body) liver weights (8%-16%) were observed in the 18 ppm males and females of both generations. There were no treatment related gross necropsy or microscopic findings for any treatment group in either the F0 or F generation. Sulfluramid did not exhibit any treatment-related effects on reproductive parameters or function in rats administered dose levels up to 18 ppm. Mating, fertility, and gestation indices, days between pairing and coitus, regularity and duration of estrous, gestation length, parturition, number and size of litters, ovarian follicle counts, and spermatogenic endpoints [testicular and epididymal sperm numbers, sperm production rate, sperm motility, and sperm morphology] were not altered by treatment. Neonatal toxicity of sulfluramid was observed at 18 ppm. F1 and F2 pup body weights were reduced in the 18 ppm groups throughout lactation (7%-15%). An increase in the number of pups dying between birth and postnatal day 4, with a resulting reduction in postnatal survival (% per litter), was observed in the 18 ppm F2 pups (22 treated died vs 11 controls). There were slight delays in balanopreputial separation in the F1 males and in vaginal opening in F1 females at the high-dose level compared to the control and other treatment groups. There were no other treatment-related effects of sulfluramid on the indicators of physical and functional development and behavioral responses monitored in the selected F1 pups. The LOAEL for parental systemic toxicity is 18 ppm, equal to 1.34 mg/kg bw/day in males and 1.65 mg/kg bw/day in females, based on reductions in body weight and body-weight gains, decreased adrenal (F1 males and females) and pituitary (F1 females) weights, and slightly increased liver (F0 females) weights. The parental systemic NOAEL is 6 ppm, equal to 0.45 mg/kg bw/day for males and 0.53 mg/kg bw/day for females. The reproductive/offspring LOAEL is 18 ppm, based on reduced F and F2 pup body weights, reduced F2 pup postnatal survival, and slightly delayed physical development of both sexes (slight delays in balanopreputial separation in the F1 males and in vaginal opening in F1 females). The reproductive/offspring NOAEL is 6 ppm.  </t>
  </si>
  <si>
    <t>Unknown, n.d. MRID 44341901. Available from EPA (2001). Sulfluramid: Human Health Risk Assessment for Sulfluramid at https://www3.epa.gov/pesticides/chem_search/cleared_reviews/csr_PC-128992_27-Mar-01_053.pdf</t>
  </si>
  <si>
    <t>28217-92-7</t>
  </si>
  <si>
    <t>Pyrazine, (cyclohexylmethyl)-</t>
  </si>
  <si>
    <t>(Cyclohexylmethyl)pyrazine; 2-(Cyclohexylmethyl)pyrazine; Cyclohexylmethyl pyrazine</t>
  </si>
  <si>
    <t>C11H16N2</t>
  </si>
  <si>
    <t>C1CCC(CC1)CC2=NC=CN=C2</t>
  </si>
  <si>
    <t xml:space="preserve">Sprague-Dawley Blu albino </t>
  </si>
  <si>
    <t>Average dietary intakes were 0.44 mg/kg bw/day for males and 0.47 mg/kg bw/day for females</t>
  </si>
  <si>
    <t xml:space="preserve">A transient but statistically significant increase in blood urea nitrogen was found in females during week 6 of the study, but the concentration was within the range for other control animals at the laboratory. In comparison with control groups, statistically significant increases in the relative weights (to body weight) of the kidney and liver, of 11% and 13%, respectively, were observed in treated males but not in treated females. No treatment-related microscopic effects were seen in these organs or in any of the other tissues examined. The author concluded that the compound was not overtly toxic at the dietary concentration used. Adams et al.: A transient significant increase in blood urea nitrogen was measured for female animals during week 6 of the study; however, the level was within the historical control range for the laboratory. Compared with control groups, an increase in relative (percent of body weight) kidney and liver weights were observed in treated males, but not in treated females. No treatment-related microscopic effects were seen for these organs or any of the other tissues examined. Based on these results, the authors of the study concluded that the intake of 0.44 or 0.47 mg (cyclohexylmethyl)pyrazine/kg body weight per day resulted in no adverse effects to male and female rats, respectively. EFSA: The NOAEL was considered to be 0.44 mg/kg bw/day for males and 0.47 mg/kg bw/day for females. </t>
  </si>
  <si>
    <t>Babish, 1978b</t>
  </si>
  <si>
    <t>51338-27-3</t>
  </si>
  <si>
    <t>Diclofop-Methyl</t>
  </si>
  <si>
    <t>Illoxan; Dichlorfop-methyl; methyl 2-[4-(2,4-dichlorophenoxy)phenoxy]propanoate</t>
  </si>
  <si>
    <t>C16H14Cl2O4</t>
  </si>
  <si>
    <t>CC(C(=O)OC)OC1=CC=C(C=C1)OC2=C(C=C(C=C2)Cl)Cl</t>
  </si>
  <si>
    <t>1N,2N,3N,4N,6N,7aY,8N,33N,34bY, methanol product: 1N,2N,3N,4N,6N,7N,9N,10N,23Y,24N,25N,26aY,27N,28N (Class II), acid product:1N,2N,3N,4N,6N,7aY,8N,33N,34N,35bY,36bY,41N,42N,43N,44N,45Y,46N,47N (Class IV)</t>
  </si>
  <si>
    <t xml:space="preserve">Wistar [Hoe:WISKf (SPF71)] </t>
  </si>
  <si>
    <t xml:space="preserve">0, 4.5, 45, or 450 ppm. Female rats were also dosed at 900 ppm in the carcinogenicity study but were sacrificed at week 24 when this dose proved excessive; data was not included. An additional 20 rats per sex per dose were designated for the 104-week toxicity study, and another ten rats per sex per dose were designated for interim sacrifice at week 53. The concentration of 4.5 ppm was equal to an intake of 0.23 mg/kg bw/day in males and 0.30 mg/kg bw/day in females. The concentration of 45 ppm was equal to an intake of 2.32 mg/kg bw/day in males and 3.05 mg/kg bw/day in females. The estimated intake for 450 ppm was 22.5 mg/kg bw/day in both sexes (EPA).  </t>
  </si>
  <si>
    <t xml:space="preserve">EPA 2000: At 45 ppm, males and females in the 24-month studies showed signs of liver toxicity, including increased liver weights, impaired lipid and protein metabolism, and increased liver enzyme activity. Related microscopic findings were hepatocellular hypertrophy, epithelial lipofuscin storage, and necrosis; the effects were more pronounced in males. Liver cell enlargement was observed in both sexes at 45 ppm in the 12-month study, too. Spleen weight was decreased at 450 ppm. Increases in kidney weight in males were significant and dose-related at 45 ppm. Also at 45 ppm, kidneys of both sexes exhibited a shift in lipofuscin storage from focal to diffuse. Body weight gains at 450 ppm was significantly less in males and females, 19% and 27%, respectively after 12 months of treatment and 26% and 37%, respectively, after 24 months of treatment. In the 24-month studies, treatment-related increases in absolute and/or relative liver and kidney weights were observed at the high dose in males and females. In addition to the microscopic liver abnormalities seen from the 45 ppm dose, the high dose produced a significant showing of atypical eosinophilic foci and basophilic foci in both sexes. Survival analyses indicated no significant incremental changes in mortality with increasing doses of diclofop-methyl in male or female rats. Regarding neoplastic findings, male rats had significant differences in the pair-wise comparisons of the 450 ppm dose group with the controls, for hepatocellular adenomas, carcinomas, and adenomas/carcinomas combined, all at p &lt; 0.01 with significant increasing trends. The tumor incidences were as follows: adenomas: 14/69, 20% vs 0/70, 0% in controls; carcinomas: 18/69, 26% vs 0/70, 0% in controls; combined: 29/69, 42% vs 0/70, 0% in control. The liver tumors were considered to be treatment related. There was also a significant increasing trend in testicular Leydig cell tumors at p &lt; 0.05. The incidences were 6%, 19% and 21% at 4.5, 45 and 450 ppm, respectively vs 11% in controls. The occurrence of testicular tumors was preceded by hyperplasia of Leydig cells in the testes. Therefore, it was determined that this finding was possibly treatment-related, too. Female rats had significant differences in the pair-wise comparisons of the 450 ppm dose group with the controls, for hepatocellular carcinomas, and adenomas/ carcinomas combined, all at p &lt; 0.01 with significant increasing trends. The increased incidence of combined adenomas/carcinomas was driven by the increase in carcinomas. The tumor incidences were as follows: carcinomas: 14/70, 20% vs 1/70, 1% in controls; combined: 19/70, 27% vs 2/70, 3% in controls. The increased incidence of adenomas at 450 ppm (6/70, 9% vs 1/70, 1% in controls) was of borderline significance. There was also a significant increasing trend in hepatocellular adenomas. There were significant increasing trends in uterine glandular polyps (3%, 1% and 6% at 4.5,  45 and 450 ppm, respectively vs 0% in controls) and thyroid gland follicular cell adenomas 0%, 7% and 7% at 4.5,  45 and 450 ppm, respectively vs 1% in controls). It was considered that the increased incidences of uterine glandular polyps and thyroid follicular cell adenomas were supportive of carcinogenic potential of diclofop-methyl and therefore, could not be discounted. When compared to historical controls, the incidence of liver adenomas and carcinomas in males and females, and thyroid follicular cell adenomas in females, exceeded the Pharma and/or RITA historical control ranges at the 450 ppm dose level. The LOAEL for systemic toxicity is 45 ppm in male (2.32 mg/kg/day) and female (3.05 mg/kg/day) rats, based on liver toxicity manifested as increased organ weight, impaired lipid and protein metabolism, increased enzyme activity, hepatocellular hypertrophy, and increased epithelial lipofuscin storage, and increased kidney weight and a shift from focal to diffuse lipofuscin storage pattern. The NOAEL is 4.5 ppm in males (0.23 mg/kg/day) and females (0.3 mg/kg/day). EFSA 2010: Diclofop-methyl was shown to be a potent rodent inducer of PPARα generally agreed to be rodent specific and unlikely to pose a risk to humans. No NOAEL could be determined in rats upon long-term exposure as the toxicological relevance of lipofuscin storage in the kidneys found in the 2-year rat study could not be ruled out; the LOAEL is 0.2 mg/kg bw/day. EPA 2014: The NOAEL was 0.23 mg/kg bw/day in males and 0.3 mg/kg bw/day in females. The LOAEL was 2.32 mg/kg bw/day in males and 3.05 mg/kg bw/day in females, based on increased liver and kidney weights, hepatocellular hypertrophy, and histopathology (lipofuscin storage). There was evidence of significant increases (both pairwise and trend) of hepatocellular adenomas and carcinomas in males as well as combined adenomas/carcinomas in both sexes. </t>
  </si>
  <si>
    <t>Ehling and Donaubauer, 1996</t>
  </si>
  <si>
    <t>Ehling, G.; Donaubauer, H. (1996) HOE-023408—Substance Technical (Code: Hoe 023408 00 ZD95 0004): Combined Chronic Toxicity (12 and 24 Months) and Carcinogenicity (24 Months) Study in Rats: Lab Project Number: 92.0475: 95.0691: A 55998. Unpublished study prepared by Hoechst Aktiengesellschaft. 8320 p. MRID 43927302. Available from EPA (2000) Evaluation of the Carcinogenic Potential of Diclofop-Methyl (Second Review) PC Code: 110902. HED Doc No. 014172 at https://www.fluoridealert.org/wp-content/pesticides/cancer.epa.assess.may.2000.pdf Also available from EFSA (2010) Conclusion on the peer review of the pesticide risk assessment of the active substance diclofop (considered variant diclofop-methyl) at https://www.efsa.europa.eu/en/efsajournal/pub/1718 and EPA (2014) Diclofop-methyl: Human Health Assessment Scoping Document in Support of Registration Review at https://www.regulations.gov/document/EPA-HQ-OPP-2014-0577-0003</t>
  </si>
  <si>
    <t>55721-31-8</t>
  </si>
  <si>
    <t>Salinomycin sodium</t>
  </si>
  <si>
    <t>C42H69NaO11</t>
  </si>
  <si>
    <t>[Na+].CC[C@H]([C@H]1CC[C@H](C)[C@@H](O1)[C@@H](C)[C@H](O)[C@H](C)C(=O)[C@H](CC)[C@H]1O[C@@]2(O[C@@]3(CC[C@](C)(O3)[C@H]3CC[C@](O)(CC)[C@H](C)O3)[C@H](O)C=C2)[C@H](C)C[C@@H]1C)C([O-])=O</t>
  </si>
  <si>
    <t>1N,2N,3N,4Y,5aY,6N,7N,9N,10Y,11Y(ketal),13N,15N,16N,17N,18bY,28N,47N</t>
  </si>
  <si>
    <t xml:space="preserve">A biomass that contained 20% SAL-Na was given orally in a daily capsule togroups of 4 male and 4 female dogs for 12 months. The dosages administered were 0, 0.5, 2.5, or 12.5 mg biomass/kg bw/day, equal to 0, 0.10, 0.52, or 2.58 mg SAL-Na/kg bw/day. </t>
  </si>
  <si>
    <t>Episodes of limb weakness and/or ataxia, ptyalism and stilted gait were observed at the top dose level and one male and one female dog in this group died prematurely. There were also decreases in bodyweight gain and food consumption at the top dose. Neurological examinations showed absent blink reflexes and depressed flexor/extensor reflexes and patellar reflexes in the top dose group dogs. In addition, histological examination of the sciatic nerves showed peripheral neuropathy that was characterized by loss of myelin, primary axonal degeneration and Wallerian-like degeneration in the top dose dogs. There was no other treatment-related histopathology and no effects were noted for ophthalmoscopy, electrocardiograms, hematology, clinical chemistry and urinalysis. The NOEL for this study was 2.5 mg biomass/kg bw/day, which is equivalent to 0.52 mg SAL-Na/kg bw/day.</t>
  </si>
  <si>
    <t>Unknown, n.d. Available from EFSA (2004) Opinion of the Scientific Panel on Additives and Products or Substances used in Animal Feed on a request from the Commission on the safety and the efficacy of product “BIO-COX 120G” as feed additive in accordance with Council Directive 70/524/EEC at https://www.efsa.europa.eu/en/efsajournal/pub/75</t>
  </si>
  <si>
    <t>55134-13-9</t>
  </si>
  <si>
    <t>Narasin</t>
  </si>
  <si>
    <t>Narasin A; Compound 79891; Monteban; (2R)-2-[(2R,3S,5S,6R)-6-[(2S,3S,4S,6R)-6-[(3S,5S,7R,9S,10S,12R,15R)-3-[(2R,5R,6S)-5-ethyl-5-hydroxy-6-methyloxan-2-yl]-15-hydroxy-3,10,12-trimethyl-4,6,8-trioxadispiro[4.1.57.35]pentadec-13-en-9-yl]-3-hydroxy-4-methyl-5-oxooctan-2-yl]-3,5-dimethyloxan-2-yl]butanoic acid</t>
  </si>
  <si>
    <t>C43H72O11</t>
  </si>
  <si>
    <t>CC[C@H]([C@H]1[C@H](C[C@@H]([C@@H](O1)[C@@H](C)[C@@H]([C@H](C)C(=O)[C@H](CC)[C@@H]2[C@H](C[C@H]([C@]3(O2)C=C[C@H]([C@@]4(O3)CC[C@@](O4)(C)[C@H]5CC[C@@]([C@@H](O5)C)(CC)O)O)C)C)O)C)C)C(=O)O</t>
  </si>
  <si>
    <t>1N,2N,3N,4N,6N,7N,9N,10Y,11Y,13N,15N,16N,17N,18bY,28N,47N</t>
  </si>
  <si>
    <t xml:space="preserve">0, 0.5, 1.0, or 2.0 mg/kg bw/day for 1 year. An additional group was given crystalline narasin orally by capsule at a dose level of 2.0 mg/kg bw/day for side by side comparison of potential toxicity induced by mycelial and crystalline narasin in young dogs. </t>
  </si>
  <si>
    <t xml:space="preserve">Dose-related adverse effects were obtained in the one year study. Compound related effects were excessive salivation, leg weakness, decreased appetite, labored respiration, hypoactivity and recumbency, reductions in body weight, transient increases in creatine kinase and aspartate transaminase values, and degenerative and/or regenerative changes in cardiac and skeletal muscles and peripheral nerves. Mycelial narasin was less tolerated than crystallin narasin. A greater proportion of dogs showed clinical signs and had lesions in the 2.0 mg mycelial narasin/kg group than in the 1.0 mg mycelial narasin/kg group. A no effect dose of 0.5 mycelial narasin/kg bw/day for one year was supported by the results of this study. WHO: One dog did not survive until the scheduled termination of the study. A male from the 2.0 mg/kg bw/day mycelial group was found moribund and killed on study day 13. Prior to death, this animal had clinical signs of anorexia, excessive salivation, labored respiration, and recumbency. Clinical signs and microscopic lesions observed in the heart indicted that the moribund condition of this animal was treatment related. Effects related to treatment with mycelial narasin at 2.0 mg/kg bw/day in all surviving animals were slight (barely discernable) to severe (unable to stand; two males, one female) leg weakness and excessive salivation. Bilateral absence or inhibition of the patellar reflex was observed in all dogs at the end of the study. Less frequent effects were convulsions or opisthotonos (two males, one female; observed during the 5th, 8th, or 9th month), bilateral dropped carpus (one male, one female), transient occurrences of tremors, decreased food consumption, hypoactivity, and labored respiration. Loss of muscle tone of the shoulder and thigh muscles was observed in all dogs at study termination. Clinical signs in the 2.0 mg/kg bw/day crystalline narasin group were of lower incidence or severity and included leg weakness, ataxia, excessive salivation, depressed appetite, and labored respiration. None of the crystalline narasin-treated animals lost the ability to stand, although one animal on a single day during the 9th month was reluctant to move but could walk and had bilateral absence of the patellar reflex. At study termination, bilateral absence or inhibition of the patellar reflex was observed in all crystalline narasin-treated dogs, and three dogs had decreased muscle tone. In the 1.0 mg/kg bw/day mycelial narasin group, transient leg weakness was seen in one male, occasional salivation was seen in two females and slight atrophy of the posterior thigh muscles was seen in one male. Decreases in body weight gain were assessed as slight (three animals) to marked (two animals) in the 2.0 mg/kg bw/day mycelial narasin group and slight (five animals) in the crystalline narasin group. Mean body weight was decreased relative to control for males (11% and 15%) and females (29% to 11%) in the 2.0 mg/kg bw/day mycelial and crystalline groups, respectively. These decreases were associated with decreases of 10% or greater in monthly mean food consumption relative to controls at multiple intervals during the study. Dogs from the 0.5 mg/kg bw/day mycelial narasin group tolerated daily oral doses for 1 year without signs of toxicity. Ophthalmoscopic and ECG examinations revealed no treatment-related abnormalities. No toxicologically important changes occurred in hematology, urinalysis, or bone marrow parameters of dogs in any treatment groups. Slight transient increases in creatine phosphokinase and aspartate aminotransferase (AST) occurred in some dogs from both 2.0 mg/kg bw/day groups during the first four weeks of treatment, an effect probably related to active muscle damage. The values returned to the normal range with continued narasin administration. No other important clinical chemistry changes were found. Pathological evaluation demonstrated the occurrence of dose-related alterations in heart, skeletal muscles and sciatic, tibial, and other unspecified peripheral nerves. Heart muscle lesions were found only in the 2.0 mg/kg bw/day mycelial narasin dog that was killed in extremis. Focal degeneration of skeletal muscles, including the diaphragm, occurred in three males and one female from each of the 2.0 mg/kg bw/day mycelial and crystalline narasin groups, but the changes appeared to be more severe in the mycelial group. All dogs in the 2.0 mg/kg bw/day crystalline narasin group had less severe peripheral neuropathy, with no involvement of the spinal cord. Three dogs from the 1.0 mg/kg bw/day mycelial narasin group had minimal to slight peripheral nerve changes. The three also had minimal focal skeletal muscle degeneration. There were no treatment related lesions in the dogs from the 0.5 mg/kg bw/day mycelial narasin group. On the basis of mortality, clinical signs, effects on bodyweight, clinical chemistry, and microscopic findings in skeletal and cardiac muscle and peripheral nerves, the NOAEL was 0.5 mg narasin activity/kg bw/day. EFSA: The lowest no observed effect level (NOEL) identified in the oral toxicity studies was 0.5 mg/kg bw per day for the neuropathy seen in a one-year dog study. </t>
  </si>
  <si>
    <t>Novilla et al., 1994</t>
  </si>
  <si>
    <t>28588-76-3</t>
  </si>
  <si>
    <t>Bis(2-methyl-3-furyl) tetrasulfide</t>
  </si>
  <si>
    <t>2-Methyl-3-furyl tetrasulfide; 3,3'-Tetrathiobis(2-methylfuran); 2-methyl-3-[(2-methylfuran-3-yl)tetrasulfanyl]furan</t>
  </si>
  <si>
    <t>C10H10O2S4</t>
  </si>
  <si>
    <t>CC1=C(SSSSC2=C(C)OC=C2)C=CO1</t>
  </si>
  <si>
    <t>1N,2N,3N,4N,6N,7N,9N,10Y,11Y. HS is not in the applicability domain in the EDT. Heterocycle substituted by -SH: 13N,15N,16N,17Y,19N,20a(ii)Y,21(28n(ii))Y</t>
  </si>
  <si>
    <t>0 or 0.56 mg/kg bw/day</t>
  </si>
  <si>
    <t xml:space="preserve">No adverse effects were reported; therefore, the NOEL was considered to be 0.56 mg/kg bw/day. EFSA: The NOEL was considered to be 0.56 mg/kg bw/day. </t>
  </si>
  <si>
    <t>76-06-2</t>
  </si>
  <si>
    <t>Chloropicrin</t>
  </si>
  <si>
    <t>Trichloronitromethane; Chlorpikrin; Nitrotrichloromethane; Trichloro(nitro)methane</t>
  </si>
  <si>
    <t>CCl3NO2</t>
  </si>
  <si>
    <t>[O-][N+](=O)C(Cl)(Cl)Cl</t>
  </si>
  <si>
    <t xml:space="preserve">Sprague-Dawley [Crl: CD BR, VAF/Plus] </t>
  </si>
  <si>
    <t>0, 0.1, 1.0, or 10 mg/kg bw/day</t>
  </si>
  <si>
    <t xml:space="preserve">The only clinical toxicity observed was increased salivation immediately after dosing in males and females receiving 10 mg/kg/day. This finding was observed in 4-56% of each sex and persisted 15-30 minutes. At terminal sacrifice, survival rates in the 0, 0.1, 1.0, and 10 mg/kg/day groups were 53%, 43%, 37%, and 50%, respectively for males and 40%, 50%, 53%, and 30%, respectively, for females. Body weights of males in the high-dose group were lower (not significant) than controls beginning at week 30 and continuing until the end of the study. Final bodyweights of the 1.0 and 10 mg/kg/day males were 88% of the control group mean (not statistically significant). Among females, the 10 mg/kg/day group had a significantly greater mean body weight as compared to controls at week 4 but no other differences were noted. There were no differences between treated and control groups of either sex for food consumption, urinalysis, hematology parameters, or organ weights at sacrifice. Several clinical chemistry values were sporadically significantly different from the control value but there were no dose- or treatment-related trends. At necropsy, there was a dose-related increase in the incidence of subcutaneous masses of the skin in females: 14, 19, 24, and 29 for the 0, 0.1, 1.0, and 10 mg/kg/day groups, respectively. Hyperkeratosis of the non-glandular stomach was seen in 7/30, 9/30, 11/30, and 20/30 males and in 6/30, 5/30, 11/30, and 24/30 females, respectively. Hyperplasia of the non-glandular stomach was observed in 3/30, 5/30, 4/30, and 18/30 males and in 6/30, 5/30, 6/30, and 14/30 females, respectively. The incidence of inflammation of the 
stomach was significantly increased in high-dose females (5/30 vs. 0/30 controls) but, while increased in a dose-related manner in males (1/30, 1/30, 2/30, and 6/30), did not reach statistical significance. Periportal hepatocyte vacuolation occurred in a significantly greater number of females in the 1 mg/kg/day and 10 mg/kg/day groups: 2/30, 6/30, 10/30, and 13/30. Hepatocyte vacuolation was significant in males only in the 0.1 mg/kg/day group (2/30, 8/30, 3/30, and 6/30). Females had a dose-related increase in the incidence of fibroadenoma of the mammary gland with statistical significance reached in the high-dose group; incidence rates were 6/30, 9/30, 12/30, and 14/30 affected in the 0, 0.1, 1.0, and 10 mg/kg/day groups, respectively. High-dose females also had an increase in the rate of C-cell hyperplasia of the thyroid (23/30 vs. 13/30 controls). The LOEL is 1.0 mg/kg/day, based on subcutaneous masses and hepatocyte periportal vacuolation in female rats and reduced body weights in males. The NOEL is 0.1 mg/kg/day. CDPR: There was no treatment-related effect on survival. Increased salivation was observed at 10 mg/kg/day in both sexes throughout the study after dosing for about 15 to 30 minutes. At study termination, male body weights were reduced 11.6% from controls at both 1.0 and 10 mg/kg/day. No treatment-related differences in food consumption, ophthalmology, and hematology were observed. Increases in serum calcium and phosphorus levels were seen in females at 10 mg/kg/day but were of uncertain toxicological significance since they were not associated with any histopathological changes. Subcutis skin masses were observed in females that exhibited an apparent dose-response relationship. Microscopic examination of these masses confirmed the presence of mammary fibroadenomas which were statistically significant by trend analysis (p &lt; 0.05) and by pair-wise comparison with controls at 10 mg/kg/day (p &lt; 0.05). The toxicological significance of this dose-related increase is uncertain since the incidence was within the historical control range for this strain from this laboratory (up to 55%) and from other facilities (up to 49%). Other dose-related increases in microscopic lesions were seen including periportal hepatocyte vacuolation in the liver and hyperkeratosis and epithelial hyperplasia of the non-glandular stomach. The historical control range for hepatocyte vacuolation from this laboratory was reported to be 12-41% and 6-35% in males and females, respectively. The distribution of the vacuolation within the lobule was generally not specified, but in one other study, the incidence of periportal hepatocyte vacuolation was 7 and 13% in males and females, respectively. The historical control range for hyperkeratosis of the non-glandular stomach was reported to be 0-28% and 0-24% in males and females, respectively. The historical control range for hyperplasia/acanthosis was 0-30% in males and 0-9% in females. A papilloma in the non-glandular stomach was observed microscopically in one male rat at 10 mg/kg/day that could have been treatment-related based on the increase in hyperplasia and hyperkeratosis in this tissue. However, the incidence was not statistically significant and was reported to be within the historical control range for this laboratory. The NOEL for this study was 0.1 mg/kg/day based on the reduction in male body weights and periportal hepatocyte vacuolation in females at 1.0 mg/kg/day. EPA 2018: The NOAEL was 0.1 mg/kg bw/day in females and 1.0 mg/kg bw/day in males. The LOAEL was 1.0 mg/kg bw/day for females based on periportal hepatocyte vacuolation and thyroid C-cell hyperplasia and stomach lesions at the high-dose. In males, the LOAEL was 10 mg/kg bw/day based on stomach lesions. EFSA: Adverse findings after oral administration were observed in the non-glandular forestomach, with a NOAEL of 0.1 mg/kg bw/day from the long-term rat study. </t>
  </si>
  <si>
    <t>Slauter, 1995</t>
  </si>
  <si>
    <t>82560-54-1</t>
  </si>
  <si>
    <t>Benfuracarb</t>
  </si>
  <si>
    <t>Aminofuracarb; Furacon; Oncol; ethyl 3-[[(2,2-dimethyl-3H-1-benzofuran-7-yl)oxycarbonyl-methylamino]sulfanyl-propan-2-ylamino]propanoate</t>
  </si>
  <si>
    <t>C20H30N2O5S</t>
  </si>
  <si>
    <t>CCOC(=O)CCN(SN(C)C(=O)OC1=CC=CC2=C1OC(C)(C)C2)C(C)C</t>
  </si>
  <si>
    <t xml:space="preserve">0, 25, 100, or 400/500 ppm. The concentration of 400 ppm was increased to 500 ppm after 8 weeks of treatment. The test substance intake was not calculated due to the lack of analysis of treated diet. Estimated intake levels are 0, 0.625, 2.5, or 10/12.5 mg/kg bw/day. </t>
  </si>
  <si>
    <t xml:space="preserve">At the top dose, one female was moribund at week 11 and was emaciated, had reduced spleen, dilated gallbladder, hyperemic mucous membrane of GI tract and intestine filled with tarry feces. There were no treatment-related clinical signs. Special ophthalmoscopic- reflex and neurological examinations revealed no alterations of the general health conditions. Body weight of males top dose were reduced over entire study period. Similarly, food consumption was reduced in males at the top dose over the entire study period and food conversion was slightly reduced during some weeks in male and female dogs of the top dose group. Body temperature was not significantly modified. An electrocardiogram showed no significant differences in the heart rate, PQ- and QT-duration between control and treated dogs. When blood pressure was recorded, top dose females revealed a significant decrease of diastolic, mean and systolic pressure at termination. Regarding hematology, the erythrocyte, thrombocytes and reticulocytes counts were not altered but hemoglobin and hematocrit were significantly reduced in females. The MCV, MCH, and MCHC values lay within normal ranges. Leukocytes and differential blood values were normal; Prothrombin time was not altered. The cytomorphological and histological findings in blood and bone marrow cells were within the range of physiological variability in all animals. For clinical chemistry, glucose, cholesterol, triglycerides, protein, albumin (slightly reduced at week 6 in group 100 and 400 ppm), and globulin were not significantly altered. One female at the top dose had high increased ALT and was sacrificed. Alkaline phosphatase was also increased in 1 female (sacrificed) in the top dose group; this increase was most pronounced during week 6. LDH and GGT values were not increased. Bilirubin, uric acid, BUN, and creatinine were normal. Electrolytes were not modified. The acetylcholinesterase value in erythrocytes and in plasma lay within normal ranges. At necropsy, slightly hyperemic mucous of the urinary bladder was noted in one male of the top dose group. No compound related abnormalities were observed in organ weights. Histopathology revealed test substance related findings with tendencies of dose relation towards involution of the thymus and release of lymphocytes with central nuclear degeneration in lymph nodes and lymphocyte aggregations in the small and large intestine. The NOAEL was 25 ppm, equal to 0.625 mg/kg bw/day, based on involution of the thymus observed at 100 ppm onwards. 
</t>
  </si>
  <si>
    <t>Korn, 1987</t>
  </si>
  <si>
    <t xml:space="preserve">Korn, 1987. Cumulative 3 months toxicity study of Benfuracarb (OK-174) in beagle dogs. IBR Forschungs GmbH, Germany, report 2-2-494-86 GLP, unpublished. Otsuka File No: T-130. Available from EFSA (2008) Public consultation on the active substance benfuracarb at https://www.efsa.europa.eu/en/consultations/call/public-consultation-active-substance-benfuracarb-0 (Volume 3, Annex B- Toxicology and Metabolism) </t>
  </si>
  <si>
    <t>79241-46-6</t>
  </si>
  <si>
    <t>Fluazifop-P-butyl</t>
  </si>
  <si>
    <t>Fusilade super; Fusilade 2000; Fusilade II; butyl (2R)-2-[4-[5-(trifluoromethyl)pyridin-2-yl]oxyphenoxy]propanoate</t>
  </si>
  <si>
    <t>CCCCOC(=O)[C@@H](C)OC1=CC=C(C=C1)OC2=NC=C(C=C2)C(F)(F)F</t>
  </si>
  <si>
    <t xml:space="preserve">Alpk/AP Wistar </t>
  </si>
  <si>
    <t>0, 10,100 or 2,000 ppm, equivalent to 0, 0.5, 5, or 100 mg/kg bw/day, for 90 days. In a confirmation study, 40 additional male Alpk/AP Wistar rats were studied at identical doses and duration. In this second study, 20 males/group were sacrificed at 5 weeks and 13 weeks. Kidneys were weighed at 5 weeks and 13 weeks and at week 13, 20 rats/group were grossly examined and the kidneys examined histologically.</t>
  </si>
  <si>
    <t xml:space="preserve">In the initial study, male body weights were decreased (18%) and food consumption decreased (13%) and food efficiency (g body weight gain/g food consumption) (5%) were statistically significantly decreased at 2,000 ppm. No decrease was seen in female body weight, food consumption or food efficiency. There were dose related statistically significant decreases in hemoglobin concentration, hematocrit and red blood cell counts (8%-10%) at week 5 and 2,000 ppm and (4%-14%) at week 13 and 100 ppm and 2,000 ppm in males. There was no reported correlation with the histology. Clinical chemistry showed increased in plasma alkaline phosphatase, alanine transaminase and aspartate transaminase values which were dose related (13% to 100%) at 100 ppm and 2,000 ppm. Although these values show some enzyme leakage from liver cells, no liver pathology was reported. The study authors suggested that only metabolic induction occurred. At 5 weeks, alkaline phosphatase was elevated 15% at 100 ppm and 29% at 2,000 ppm; the remaining enzymes were elevated only at 2,000 ppm at week 5 (37% to 100%). Total plasma protein was decreased 5% to 7% at week 5 and 13. Cholesterol was decreased at all dose level at week 5 and week 13 (13% to 52%). Organ weights showed some changes. Absolute and relative liver weight were increased at the top dose level in males. Absolute testes weight showed a statistically significant dose related decrease at all dose levels (4.9% to 6.6%) when “outlier” weights were removed. The relatively flat dose response showed a reduced relative weight that was statistically significantly reduced, but less than the next lower dose. Absolute and relative spleen weights showed a dose related statistically significant decrease in males (9.5% to 24%) and females (9 to 15%) at termination at the two top dose levels. Relative kidney weights were statistically increased at the top dose in males and females, but not absolute kidney weights. Absolute and relative brain weights were increased (2.9%) in females at the 2,000 ppm. Histologically, livers were swollen in males at the top dose. The incidence and severity of kidney tubular nephropathy was marginally increased in males and females at the two top doses. In the repeat 90-day study in males only, this apparent dose relationship kidney histopathology disappeared. In the repeat study in males, controls showed tubular nephropathy equivalent to higher dose levels in incidence and grade. The incidence at higher doses was similar in both studies. Thus, the repeat study showed that nephropathy was commonly seen in these Wistar rats as early as 90-days. It was also noted that the kidneys were probably stressed as shown by the repeat study showing statistically significant absolute and relative kidney weight increase at 5 and 13 weeks at 2000 ppm. The LOAEL is 5 mg/kg/day, based on decreased spleen weight in males and females and decreased hematological parameters in males. At 2,000 ppm, male body weight was decreased and kidney weight increased. The NOAEL is 0.5 mg/kg/day. However, there is statistically significant testes weight decrement and cholesterol depression at all dose levels. USDA: The NOAEL was 10 ppm, equal to 0.5 mg/kg/day. The LOAEL was 100 ppm, equal to 5 mg/kg/day, based on decreased spleen weight and decreased hematological parameters in males. Dose related testicular weight decrement and cholesterol depression were also seen. At 2,000 ppm, a slight increase in brain weights (2.9%) in female rats was noted. EPA 2019: The NOAEL was considered to be 5 mg/kg/day and the LOAEL was 100 mg/kg/day, based on decreased body weight in males, swollen liver in males with supportive slight clinical chemistry findings, and increased liver weights in males, and renal tubular nephropathy with increased urinary protein in females. FDA: Conservatively, the NOAEL is set to 0.5 mg/kg bw/day based on hematological and clinical chemistry findings at the LOAEL of 5 mg/kg bw/day. </t>
  </si>
  <si>
    <t xml:space="preserve">Unknown, 1985. MRID 46158402. Available from EPA (2005) Fluazifop-P-butyl: Revised HED Chapter of the Tolerance Reassessment Eligibility Decision (TRED) Document at https://www.regulations.gov/document/EPA-HQ-OPP-2004-0347-0003 Also available from USDA (2014) Scoping/Screening Level Risk Assessment on Fluazifop-P-butyl Final Report at https://www.fs.usda.gov/foresthealth/pesticide/pdfs/Fluazifop-P-butyl.pdf and EPA (2019) Fluazifop-P-butyl. Draft Human-Health Risk Assessment for Registration Review at https://www.regulations.gov/document/EPA-HQ-OPP-2014-0779-0018 </t>
  </si>
  <si>
    <t>2374-14-3</t>
  </si>
  <si>
    <t>2,4,6-Trimethyl-2,4,6-tris(3,3,3-trifluoropropyl)cyclotrisiloxane</t>
  </si>
  <si>
    <t>Cyclotrisiloxane, 2,4,6-trimethyl-2,4,6-tris(3,3,3-trifluoropropyl)-; 1,3,5-Trimethyl-1,3,5-tris(3,3,3-trifluoropropyl)cyclotrisiloxane; 1,3,5-Tris[(3,3,3-trifluoropropyl)methyl]cyclotrisiloxane; 2,4,6-trimethyl-2,4,6-tris(3,3,3-trifluoropropyl)-1,3,5,2,4,6-trioxatrisilinane</t>
  </si>
  <si>
    <t>C12H21F9O3Si3</t>
  </si>
  <si>
    <t>C[Si]1(CCC(F)(F)F)O[Si](C)(CCC(F)(F)F)O[Si](C)(CCC(F)(F)F)O1</t>
  </si>
  <si>
    <t>1N,2N,3N,4Y,5d(i)Y,6N,7aY,8N,11N,12N,13N,15N,16N,17N,18bY,28N,47N</t>
  </si>
  <si>
    <t>0, 0.8, 4, 20, or 50/35 mg/kg bw/day, 5 days a week, for 91 days. Dose schedule (5/7) adjusted dose levels are 0, 0.6, 3, 14, or 36/25 mg/kg bw/day. The initial high dose of 50 mg/kg bw/day was not tolerated and reduced to 35 mg/kg bw/day from Day 5 onwards. A post-exposure recovery period in satellite groups was initially included but due to excessive mortality at high dose, no recovery period was conducted.</t>
  </si>
  <si>
    <t>Test-article related clinical signs were noted at 50/35 and 20 mg/kg/day and primarily included ataxia, impaired use of hindlimbs, hindlimb tremors, walking on metatarsus, increased salivation and red or yellow material on body surfaces. Other clinical signs noted during the study included prostration, head bobbing, body cool to touch, shallow respiration, lethargy and piloerection. During detailed clinical observations, slight to total impaired mobility was observed at 50/35 mg/kg/day generally throughout the study. Abnormal gait was also noted and included ataxia, dragging hindlimbs, walking on metatarsus and hunched gait. Mean body temperature was lower for 50/35 mg/kg/day females on Day 2. Twenty-two animals were found dead or killed due to poor clinical condition during the study. One male and 3 females were found dead or killed following administration of 50 mg/kg/day. After reduction in the dose to 35 mg/kg/day, 7 males and 7 females were killed or found dead. At 20 mg/kg/day 1 female was found dead and 1 killed. The majority of animals died during the first 5 weeks of dosing and the deaths were considered test-article related. Two control males were also found dead in weeks 4 and 5, respectively. Mean body weight and body weight gain were lower than control for 50/35 mg/kg/day animals and 20 mg/kg/day males generally throughout the study. Overall weight gain was up to 16% lower than control during the dosing period. Similarly, mean food consumption was lower than control for the 50/35 mg/kg/day group generally throughout the study. Hematology was not affected. Test-article related increases in urea nitrogen were noted at 50/35 and 20 mg/kg/day at weeks 4 (males only) and 13 (males and females). Mean phosphorus levels were increased for 20 mg/kg/day males and 50/35 mg/kg/day animals at both evaluations during the study. Mean potassium levels were increased for 20 mg/kg/day and 50/35 mg/kg/day males during the study and for 50/35 mg/kg/day females in Week 13. Mean cholesterol was lower in 50/35 mg/kg/day males at Week 13. Regarding functional findings, when evaluating results, it should be noted that many of the high dose animals with the most severe hindlimb effects did not survive until the evaluation in week 12. There were no test-article effects on home cage observations. An increased number of animals at 50/35 mg/kg/day were noted to have hard and tense muscle tone during the handling observations. Slightly impaired mobility and abnormal gait was noted for 50/35 mg/kg/day females during the open field observations. There were no test-article effects on sensory observations. One female at 50/35 mg/kg/day was noted with exceptionally low hindlimb grip strength during the neuromuscular observations. There were no remarkable differences apparent between control and treated groups for physiological parameters. Increased mean absolute and relative (to final body weight and brain weight) liver weights were noted at 20 and 50/35 mg/kg/day. Lower seminal vesicle (absolute and relative) weights were also noted for males in these groups and lower prostate (absolute and relative) weights were noted in 50/35 mg/kg/day males. No gross pathological findings were considered related to treatment. Test-article related microscopic changes were noted in the liver, skeletal muscle and heart and were generally comparable between decedent animals and those surviving to scheduled necropsy. In the liver, periportal vacuolar change (hepatocytes enlarged by a variably distinct micro- to macro vacuolated cytoplasm) was noted with dose-related incidence in all treated groups. In the absence of correlating clinical chemistry findings, these hepatic changes was considered not to be adverse. In the skeletal muscle (rectus femoris), minimal to moderate degeneration (hyaline and basophilic cytoplasm, shape and size variations of myocytes, loss of cross striations and increased cellularity) was noted in the 20 and 50/35 mg/kg/day groups. In the heart, treatment-related or treatment-exacerbated subacute (accumulations of mononuclear cells, primarily macrophages within and surrounding degenerative myocytes) or chronic (mononuclear inflammatory cells and/or fibroplasia and scattered degeneration and necrosis of myocytes) myopathy was noted in 4, 20 and 50/35 mg/kg/day groups. This finding was morphologically similar to spontaneously developing cardiomyopathy typically seen in older rats, however, it was considered to be test-article related in this case. Based on mortality at 20 or 50/35 mg/kg/day, clinical signs, body weight, food consumption, clinical chemistry, FOB and organ weight effects at 20 and/or 50/35 mg/kg/day and pathology findings in the skeletal muscle and heart at 4, 20 or 50/35 mg/kg/day, the NOAEL was considered to be 0.8 mg/kg/day, adjusted to 0.6 mg/kg bw/day. EPA: Eighteen of twenty animals  (eight male/ten female) died in the 50/35 mg/kg bw/day group, two 20 mg/kg bw/day group females died, and two control group males died. Clinical findings were consistent with indications of skeletal muscle toxicity, were observed predominantly in the 50/35 mg/kg bw/day group females. Clinical signs for the 20 mg/kg bw/day group females and 50/35 mg/kg bw/day group males and females also included prostration, lethargy, piloerection, biting of cage bottom, head bobbing and hyperactivity. Increased salivation and wet and/or dried red or yellow material on various body surfaces were noted in the 20 and 50/35 mg/kg bw/day groups. Test article-related decreases in mean body weights were noted in the 20 mg/kg bw/day group males and the 50/35 mg/kg bw/day group males and females. Slight decreases in food consumption were also noted in the 50/35 mg/kg bw/day group males and females. Test article-related increases in urea nitrogen, phosphorus and potassium and decreased cholesterol were noted at the 20 and 50/35 mg/kg bw/day dose levels. Increased mean liver weights correlated with periportal hepatocellular vacuolar changes and were noted in the 20 and 50/35 mg/kg bw/day groups. Decreased mean seminal vesicle and prostate weights group (20 and 50/35 mg/kg bw/day), were not considered adverse due to the lack of correlating histological findings in these tissues or in the testes and epididymides. Periportal vacuolar change was noted for males and females in all treated groups, but there was no indication of impaired liver function based on serum chemistry results and these changes were not considered adverse. In the skeletal muscle (rectus femoris), minimal to moderate degeneration was noted in the 20 and 50/35 mg/kg bw/day groups; this finding is consistent with the clinical findings of skeletal muscle toxicity. In the heart, treatment-related cardiomyopathy (subacute or chronic) was noted in the 4, 20 and 50/35 mg/kg bw/day group males and females; the findings were significant at 20 and 50/35 mg/kg bw/day. The NOAEL was 0.8 mg/kg bw based on effects on the heart, skeletal muscle and liver at 20 mg/kg bw/day and above.</t>
  </si>
  <si>
    <t xml:space="preserve">Unknown, 2002. Available from ECHA at https://echa.europa.eu/da/registration-dossier/-/registered-dossier/13466/7/6/2 Also available from EPA (2014) SIDS Initial Assessment Profile at https://hpvchemicals.oecd.org/UI/handler.axd?id=40b4ab9d-889b-4987-b78d-05b004345714 </t>
  </si>
  <si>
    <t>6911-51-9</t>
  </si>
  <si>
    <t>2-Thienyl disulfide</t>
  </si>
  <si>
    <t>1,2-Di(thiophen-2-yl)disulfane; Thiophene, 2,2'-dithiobis-; Di-2-thienyl disulfide; 2-(thiophen-2-yldisulfanyl)thiophene</t>
  </si>
  <si>
    <t>C8H6S4</t>
  </si>
  <si>
    <t>S(SC1=CC=CS1)C1=CC=CS1</t>
  </si>
  <si>
    <t>1N,2N,3N,4N,6N,7N,9N,10Y,11Y,13N,15N,16N,17Y,19cY</t>
  </si>
  <si>
    <t>0 or 0.29 mg/kg bw/day</t>
  </si>
  <si>
    <t xml:space="preserve">Daily observations did not reveal any treatment-related effects, and weekly measurement of body weights and food consumption showed no significant differences between test and control animals. Hematological, blood chemical and urine analyses gave normal values. Gross appearance was unremarkable, and the liver and kidney weights were normal. Histopathological examination did not reveal any evidence of treatment-related effects. The NOEL was 0.29 mg/kg bw/day. EFSA: Body weight changes, food consumption, hematological and clinical chemistry parameters were assessed, urinalysis was undertaken and a comprehensive range of tissues were examined histopathologically. No changes were detected in any of the parameters assessed, and accordingly a NOAEL of 0.29 mg/kg bw per day could be established. Cohen et al.: Neither overt signs of toxicity nor mortality were noted between 2-thienyldisulfide treated and control animals. There were no differences in body weights and food consumption, hematology, blood chemistry and urine analysis, absolute or relative liver and kidney weights and no evidence of gross pathology or histopathology of major organs. The dose of 0.29 mg/kg bw/day, the only dose tested, was the NOAEL. </t>
  </si>
  <si>
    <t>15571-58-1</t>
  </si>
  <si>
    <t>Dioctyltinbis(2-ethylhexyl mercaptoacetate)</t>
  </si>
  <si>
    <t>Dioctyltin bis(2-ethylhexyl thioglycolate); Bis(2-ethylhexyl thioglycolato)dioctyltin; 2-ethylhexyl 2-[[2-(2-ethylhexoxy)-2-oxoethyl]sulfanyl-dioctylstannyl]sulfanylacetate</t>
  </si>
  <si>
    <t>CCCCCCCC[Sn](CCCCCCCC)(SCC(=O)OCC(CC)CCCC)SCC(=O)OCC(CC)CCCC</t>
  </si>
  <si>
    <t xml:space="preserve">In the first experiment, the dose levels were 0, 100, 500, or 1000 ppm. Due to excessive mortality at 1000 ppm, a second experiment was initiated at dose levels of 0, 50, or 250 ppm. In a third experiment, dose levels of 10 or 25 ppm were used. In the third experiment, mean intakes were equal to 0, 0.5, or 1.07-1.24 mg/kg bw/day in males and 0, 0.5, or 1.46-1.51 mg/kg bw/day in females. Purity (97%) adjusted intakes were 0, 0.49, or 1.04-1.20 mg/kg bw/day in males and 0, 0.49, or 1.42-1.46 mg/kg bw/day in females. </t>
  </si>
  <si>
    <t xml:space="preserve">Mortality occurred at 250, 500, and 1000 ppm. Mean body weights and food intake were reduced at 250, 500, and 1000 ppm. Hemoglobin content and white blood cell counts were slightly decreased at 250 and 500 ppm. There was a considerable increase in the number of neutrophils and leukocytes, and a decrease in the number of lymphocytes at &gt;=100 ppm. There were minimal to moderate changes in the microscopic findings in urine. Specific gravity of the urine was decreased and UGOT levels were increased at 500 ppm. Specific gravity of the urine of females at 100 ppm was decreased. SAP levels were significantly increased at &gt;=100 ppm. Glucose levels were decreased at 500 ppm and BUN levels were increased in males at 500 ppm. SGPT levels for males and females were increased at 500 and 100 ppm, respectively. There was no increase in water content of the brain. Relative liver and kidney weights were slightly increased at &gt;=100 ppm. Relative thymus weights were reduced at &gt;=25 ppm. The relative weights of the heart (females), brain (both sexes), and gonads (males) were significantly increased at 500 ppm. The increase in relative weight of the liver was not dose-dependent. The relative weights of the brain and the testicle showed an inverse relationship with body weights. The relative spleen weight was slightly increased in some dose groups. Treatment-related gross pathological changes observed included a reduction in thymus size at &gt;=100 ppm. The number of lymphocytes in the thymus were depleted at &gt;=100 ppm. Other changes observed included signs of chronic respiratory disease, unilateral hydronephrosis, and proteinaceous plugs in the urinary bladder; however, the latter are commonly found in the strain of rats tested and, therefore, may not be related to exposure to the test substance. Treatment-related histological lesions in the liver and kidneys ranged from minimal (250 ppm) to moderate (500 and 1000 ppm). The NOAEL was determined to be 10 ppm in the diet (equivalent to 0.5 mg/kg/bw/day) of rats exposed for 90 days, on the basis of reduced thymus weight at 25 ppm. Based on these findings, the LOAEL was determined to be 25 ppm in the diet (calculated as 1.07-1.24 mg/kg bw/day in males and 1.46-1.51 mg/kg bw/day in females). ECHA: At 500 ppm, 9/15 males and 4/15 females died, and at 1,000 ppm, 15/15 males and 14/15 females died. Food consumption and food efficiency was slightly but not significantly reduced at 500 and 1,000 ppm. Hematology revealed significant decreases of RBC values at 100 ppm in males and at 500 ppm in females. There were also significant decreases in the percentage of lymphocytes and neutrophils in both sexes at 500 ppm, as well as a significant decreases in hemoglobin content at 100 ppm in males and 500 ppm in both sexes. Lastly, there was a significant decrease in percentage of packed cell volume at 100 ppm for males and females and at 500 ppm, too. The specific gravity of urine was significantly decreased and UGOT levels were significantly increased at 500 ppm in both sexes. At 100 ppm, the specific gravity of urine in females at 100 ppm was also significantly decreased. The sugar content of the blood was significantly decreased in males and females at 500 ppm. SAP levels were significantly increased at 100 and 500 ppm for both sexes. The water content of the brain was significantly decreased at 500 ppm, too. Regarding organ weight data, the terminal body weights were significantly decreased in females at 100 ppm and in both sexes at 500 ppm. The relative heart, kidney, liver, and brain weights were all significantly increased in both sexes at 100 and 500 ppm. At these dose levels, the relative thymus weight was significantly decreased. In males only, the relative gonad weights were significantly increased at 500 ppm, and in females at 500 ppm, the relative spleen weight was increased. Histopathology revealed that 2/5 females at 100 ppm and 5/5 males and 5/5 females at 500 ppm had almost complete depletion of lymphocytes resulting in a very small thymus with a uniform picture of the remaining reticula parenchyma, which hardly permitted a distinction between the cortex and medulla. This damage of the thymus was occasionally accompanied with little active lymph nodes and a slight reduction of splenic lymphoid cells. In the kidney, 3/5 males and 2/5 females exhibited swollen tubular epithelial cells containing a granular or finely vacuolated cytoplasm. The NOAEL was considered to be 10 ppm, equal to 0.5 mg/kg bw/day for both sexes, and the LOAEL was 25 ppm, equal to 1.07-1.24 mg/kg bw/day in males and 1.46-1.51 mg/kg bw/day in females. Because the mixture contained 97% of Dioctyltinbis(2-ethylhexyl mercaptoacetate), the adjusted intakes are 0, 0.49, or 1.04-1.20 mg/kg bw/day in males and 0, 0.49, or 1.42-1.46 mg/kg bw/day in females. </t>
  </si>
  <si>
    <t>Ciba-Geigy Corporation, 1970</t>
  </si>
  <si>
    <t>473278-76-1</t>
  </si>
  <si>
    <t>Tefuryltrione</t>
  </si>
  <si>
    <t>2-[2-chloro-4-methylsulfonyl-3-(oxolan-2-ylmethoxymethyl)benzoyl]cyclohexane-1,3-dione</t>
  </si>
  <si>
    <t>C20H23ClO7S</t>
  </si>
  <si>
    <t>CS(=O)(=O)C1=C(COCC2CCCO2)C(Cl)=C(C=C1)C(=O)C1C(=O)CCCC1=O</t>
  </si>
  <si>
    <t xml:space="preserve">0, 2, 50, 1,500, or 5,000 ppm, equivalent to approximately 0, 0.09, 2.33, 72.0, or 245 mg/kg bw/day and 0, 0.13, 3.21, 99.6, or 337 mg/kg bw/day over the 12-month period in males and females, respectively and equivalent to approximately 0, 0.08, 2.03, 62.4, or 214 mg/kg bw/day and 0, 0.11, 2.83, 88.6, or 296 mg/kg bw/day over the 24-month period in males and females, respectively. There was a 52 week interim sacrifice. After the 52 week sacrifice, controls and high dose rats were kept for an additional 16 weeks to serve as a recovery group. The terminal sacrifice was at 104 weeks. </t>
  </si>
  <si>
    <t xml:space="preserve">During the first year of the study, males were seen with white areas around the eyes at the low dose (45/60) and mid dose (49/60). At 5,000 ppm, males showed the following clinical signs: cold appearance (7/75), dental abnormality (13/75), general pallor (9/75), reduced motor activity (9/75), soiled anogenital region (7/75), localized soiled fur (7/75), wasted appearance (5/75) and white area on eyes (53/75; progressively disappearing within 3 month recovery, except of 1 animal). In female, white areas were also noted at 2 ppm (13/75), 50 ppm (48/60), and 1,500 ppm (55/60). At 1,500 ppm, females also had soiled anogenital regions (4/60). At 5,000 ppm, the following were noted: soiled anogenital region (12/75), white area on eyes (58/75; progressively disappearing within 3 month recovery) and hair loss (23/75). In the second year, at 50 ppm, focal swelling (10/48; principally of hindlimb), reduced motor activity (12/48) and white area on eyes (41/48) were noted in males. At 1,500 ppm, focal swelling (21/45; principally of hindlimb), white area on eyes (45/45) and reduced motor activity (9/45; not statistically significant) were observed. Similarly, at 5,000 ppm, in males, focal swelling (16/42; principally of hindlimb), reduced motor activity (11/42), skin lesions (13/42) and white area on eyes (41/42) were observed. In females, at 50 and 1,500 ppm, white areas on the eyes were noted; at 5,000 ppm, white area on eyes (38/49), chromodacryorrhea (10/49) and soiled anogenital region (6/49) were reported. For mortality, only death of high dose group males where 16/75 were found dead or were sacrificed prematurely for humane reasons, were considered to be treatment related. However, this effect was transient, as the overall mortality rate over two years was similar to the controls. Regarding body weight and weight changes, during the first year of the study, males given 2 and 50 ppm showed no mean body weight or body weight gain effects. At 1,500 ppm, compared to controls, mean body weight and mean body weight gain were slightly lower by up to 6 and 11%, respectively. At 5,000 ppm, compared to the control during the first week of treatment, mean body weight and mean body weight gain were lower by 5 and 21%, respectively. Compared to the control group by the end of first year, mean body weight and mean body weight gain were lower by 4 and 6%, respectively. In females, during the first year of the study, mean body weight and body weight gains were comparable to the controls at 2 and 50 ppm. At 1,500 ppm, compared to control mean body weight and mean body weight gain were slightly lower by up to 6 and 18%, respectively. At 5,000 ppm, compared to the control group during the first week of treatment, mean body weight and mean body weight gain were lower by 4 and 29%, respectively. Compared to the control group by the end of first year, mean body weight and mean body weight gain were lower by 6 and 11%, respectively. During the 3-month recovery period, mean weekly body weight gain in both sexes previously treated at 5,000 ppm was comparable to the controls or slightly reduced. At terminal sacrifice in males, mean body weight and body weight gains were unaffected at 2 ppm. At 50 ppm, compared to controls, mean body weight and mean body weight gain were slightly lower by up to 11 and 17%, respectively. At 1,500 ppm, compared to controls, mean body weight and mean body weight gain were slightly lower by up to 12 and 17%, respectively. At 5,000 ppm, compared to the control, mean body weight and mean body weight gain were lower by 12 and 17%, respectively. In females, at terminal sacrifice, mean body weight and body weight gain were comparable to the controls at the 2 ppm dietary level. At 50 ppm, compared to the controls, mean body weight and mean body weight gain were slightly lower by up to 8 and 12%, respectively. At 1,500 ppm, compared to controls, mean body weight and mean body weight gain were slightly lower by up to 16 and 23%, respectively. At 5,000 ppm, compared to the controls, mean body weight and mean body weight gain were lower by 16 and 23%, respectively. Food consumption was decreased by 6% in the first few weeks of treatment in males given 5,000 ppm and by 5% in females given 5,000 ppm. The other few minor differences (reaching statistical significance) from controls were considered to reflect interindividual variation rather than a treatment-related effect. During the 3-month recovery period, no relevant change was observed in the animals previously treated at 5,000 ppm for one year. During the second year, mean food consumption was similar to controls during the second year of the study in both sexes and at all dose levels. The few minor increases (reaching statistical significance) in males at 5,000 ppm were considered to reflect inter-individual variation rather than a treatment-related effect.
During the first 52 weeks of the study, at 5,000, 1,500 and 50 ppm, the following treatment-related ophthalmological findings were observed after 4 months of exposure: corneal opacity, neovascularization of the cornea and snowflake-like corneal opacity in both sexes, in association with oedema of the cornea in males only. The incidence of these findings was already marked by month 4 and increased throughout the duration of the study. The type of corneal lesions observed at 5,000, 1,500 and 50 ppm in the rat (together with the eye keratitis noted at the microscopic examination), are based on characteristics of the compound that inhibits 4-hydroxyphenylpyruvic acid dioxygenase (4-HPPDase), an enzyme of the tyrosine catabolic pathway. These lesions are related to an increase in plasma tyrosine level caused by a blockade of the 4-HPPDase enzyme in the rat. However, the rat is a species particularly sensitive to inhibition of the 4-HPPDase enzyme and is atypical in its susceptibility to develop tyrosine-related eye lesions. Therefore, although these lesions (corneal lesions and eye keratitis) were treatment-related, they were considered not to be toxicologically relevant to man. At 2 ppm, no treatment-related ophthalmological change was noted, as the incidences of ophthalmological findings were similar to the control groups at all time points. Other ophthalmological findings recorded were those commonly recorded or were recorded in one or two animals only and were thus considered not to be related to test substance administration. After 13 weeks of recovery, corneal opacity, oedema of the cornea and snowflake-like corneal opacity were totally reversible whilst neovascularization of the cornea persisted in some high dose group animals affected during the chronic phase. At the end of 2 years of exposure, the following treatment-related ophthalmological findings were observed: at 5,000 ppm, the incidence of corneal opacity, neovascularization and oedema of the cornea and snowflake-like corneal opacity was statistically significantly elevated in both sexes. At 1,500 and 50 ppm, the incidence of corneal opacity, neovascularization and oedema of the cornea was statistically significantly elevated in both sexes, in association with a statistically significant increase in the incidence of snowflake-like corneal opacity in females. At 2 ppm, ophthalmological examination did not reveal any statistically significant changes. Other ophthalmological findings recorded were those commonly recorded or were recorded in one or two animals only and were thus considered not to be related to the test substance administration. No hematological findings were considered to be treatment related. In males, during the first year of the study, the following clinical biochemistry findings were noted: increased total cholesterol levels (up to 57%) and/or triglyceride levels (up to 72%) in males and females, respectively, at concentrations of 50, 1,500 and 5,000 ppm; decreased mean alkaline phosphatase activity (up to -27%) at 5,000 and 1,500 ppm at months 3 and 6; slight variations (not toxicologically relevant) in total protein (up to 13%) and albumin concentrations (up to 12%) and consequently in globulin concentrations and albumin/globulin ratio (calculated parameters) at 5,000, 1,500 and 50 ppm at month 3. In females, increased mean total cholesterol (up to 32%; p&lt;0.01) and/or triglycerides concentrations were noted (up to 20%; p&lt;0.01) at 50, 1,500 and 5,000 ppm. During the recovery period, all changes detected during first year were found to be reversible. In the second year of the study, males showed increased mean total cholesterol concentrations (+36%; p&lt;0.05) at 5,000 ppm after 18 months but was reversible within 24 months. Females also showed increased mean total cholesterol concentrations (+27%; p&lt;0.05) at 5,000 ppm after 18 months but reversible within 24 months. After the interim sacrifice, males showed higher ketone levels at month 3 (5,000 and 1,500 ppm), month 6 (5,000 ppm) and month 12 (5,000, 1,500 and 50 ppm) as well as lower mean pH (50, 1,500 and 5,000 ppm), higher protein levels at month 3 (5,000 ppm) and at months 6 and 12 (5,000, 1,500 and 50 ppm), and lower number of crystals (50, 1,500 and 5,000 ppm). Females showed higher ketone levels at all sampling periods at 50, 1,500 and 5,000 ppm and lower mean pH at 50, 1,500 and 5,000 ppm. All changes detected during the chronic phase were found to be reversible after the 3-month recovery period, with the exception of the mean pH value that remained lower in the females previously treated at 5,000 ppm for one year. At terminal sacrifice, males had higher ketone levels at all sampling periods at 50, 1,500 and 5,000 ppm, lower mean pH values at months 18 and 24 (50, 1,500 and 5,000 ppm), and higher protein levels and lower amounts of crystals at month 18 only (50, 1,500 and 5,000 ppm). Females had higher ketone level at all sampling periods at 50, 1,500 and 5,000 ppm. Behavior was not examined. In the first year, males were noted to have higher mean absolute and/or relative liver and kidney weights at 50, 1,500 and 5,000 ppm compared to control as well as increased brain weight by 7 and 6% at 1,500 and 5,000 ppm, respectively. Mean terminal body weight was lower in both sexes at 5,000 ppm (-10 and -12% in males and females, respectively), when compared to controls. All organ weight changes detected at the end of the chronic (first year) phase were found to be reversible and therefore not toxicologically relevant. The few changes noted after the 3-month recovery period were considered to  be incidental in view of their individual variation. After the second year of treatment, males had higher mean absolute and/or relative liver and kidney weights (statistically significant for most parameters) at 50, 1,500 and 5,000 ppm compared to controls and decreased mean absolute brain weights at 50, 1,500 and 5,000 ppm (not toxicological relevant as since they were observed for one parameter only, were opposite in both sexes and were not associated with any change at the macroscopic and microscopic examinations). Females showed higher mean absolute and relative liver weights at 1,500 and 5,000 ppm compared to controls, lower absolute and mean kidney to brain weights at 1,500 ppm (non-treatment related since no dose-relationship), decreased ovary weights at 5,000 ppm (this increase was attributable to a bilateral mass noted on ovary of this female, which contributed by itself to the increase in ovary weights in this group) and 50 and 1,500 ppm (not toxicological relevant since it was observed for this parameter only and was not associated with any change at the macroscopic and microscopic examinations), and increased brain to body weight at 1,500 and 5,000 ppm (not toxicological relevant as since they were observed for one parameter only, were opposite in both sexes and were not associated with any change at the macroscopic and microscopic examinations). For unscheduled deaths during the first year, gross pathology revealed hemorrhagic syndrome in four animals found dead at the beginning of the study in males given 5,000 ppm. The hemorrhagic lesions were the cause of death and were considered to be treatment-related in these four animals; non treatment-related findings included irregular surface of the kidney and bilateral eye opacity in one animal killed on day 24. During the recovery period, gross pathological examination revealed dark contents in the stomach and intestines in two animals found dead on day 29, red foci in the epidymidis, brain hematoma, and uniliteral eye opacity in one animal found dead on day 11. Irregular surface on the kidney in one female found dead on Day 55 was also recorded. At terminal sacrifice, males and female showed eye opacity in rats given 50, 1,500, and 5,000 ppm. Non-neoplastic histopathological findings were found in the kidneys, pancreas, eyes, liver, urinary bladder, and adrenal glands. At interim sacrifice, males showed chronic progressive nephropathy at 50, 1,500 and 5,000 ppm including: tubular cell regeneration, thickened basement membranes (glomerular and tubular), interstitial fibrosis, inflammation, dilated/cystic tubules, protein casts, debris, mesangial proliferation, glomerular sclerosis, and hypertrophy/hyperplasia of tubular epithelium. Minimal to moderate acinar atrophy/fibrosis (focal/multifocal) at all dose levels (non-treatment-related since no dose-relationship) was noted in the pancreas of males. In the eyes, minimal to marked keratitis was recorded and included the following changes in the cornea: acute to chronic active inflammation, keratinization, epithelial vacuolization, neovascularization) at 50, 1,500 and 5,000 ppm (not relevant for human since inhibition of key enzyme provoking systemic tyrosinaemia is relevant in the rat only). In the liver, centrilobular hepatocellular hypertrophy (diffuse) in 2/10 animals at 1,500 ppm and in 3/5 animals at 5,000 ppm (adaptive response) was noted. In females, at interim sacrifice, minimal to moderate interstitial inflammation (focal/multifocal) at 5,000 ppm (not toxicological relevant since no dose-effect) and minimal to moderate acinar atrophy/fibrosis (focal/multifocal) at all dose levels (non-treatment-related since no dose-relationship) were noted in the pancreas. The eyes had minimal to marked keratitis (acute to chronic active inflammation, keratinization, epithelial vacuolization, neovascularization) at 50, 1,500 and 5,000 ppm (not relevant for human since inhibition of key enzyme provoking systemic tyrosinaemia is relevant in the rat only). The urinary bladder showed transitional cell hyperplasia in 5/10 animals at 5,000 ppm (reversible since not observed after 24 months). Zona glomerulosa hypertrophy in the adrenal glands was recorded in 7/10 animals at 5,000 ppm (not toxicological relevant since low severity of findings and reversible since not observed after 24 months). At terminal sacrifice for males, minimal to severe chronic progressive nephropathy of the kidneys at 50, 1,500 and 5,000 ppm (no relevance for human since age related, spontaneously occurring in rats and a high incidence in control group) were recorded. Minimal to moderate interstitial inflammation (focal/multifocal) in the pancreas at 1,500 and 5,000 ppm (not toxicologically relevant since no real difference in severity to controls) and minimal to severe acinar atrophy/fibrosis (focal/multifocal) at 1,500 and 5,000 ppm (statistically significant) were noted. Additionally, colloid alteration and brown pigment in the cytoplasm of the thyroid follicular cells (not toxicologically relevant since similar alterations are present in control rats, indicating that these changes likely reflect a normal physiologic process associated with the unique rapid turnover of colloid) and follicular cell hypertrophy at 50, 1,500 and 5,000 ppm were observed lesions. In the eyes, marked keratitis was recorded at 50, 1,500 and 5,000 ppm (not toxicological relevant to human) as well as atrophy/degeneration (multifocal/diffuse) in the sciatic nerve at 50, 1,500 and 5,000 ppm (non-treatment related since high incidence in control groups and no dose-dependency). The skeletal muscle showed minimal to marked myofiber atrophy/degeneration at 50, 1,500 and 5,000 ppm (non-treatment related since secondary effect from sciatic nerve atrophy). The liver showed angiectasis (focal/multifocal) and extramedullary hematopoiesis (multifocal) at 1,500 and 5,000 ppm (not toxicologically relevant since age related and no dose-dependency) as well as minimal to slight centrilobular hepatocellular hypertrophy (diffuse) at 1,500 ppm (adaptive response). Females showed minimal to moderate interstitial inflammation (focal/multifocal) at 50, 1500 (not significant) and 5000 ppm (not toxicologically relevant since no real difference in severity to controls) in the pancreas as well as minimal to severe acinar atrophy/fibrosis (focal/multifocal) at 2 (within range of historical data), 50, 1,500 and 5,000 ppm. The thyroid glands revealed colloid alterations, brown pigment in the cytoplasm of the thyroid follicular cells (not toxicologically relevant since similar alterations are present in control rats, indicating that these changes likely reflect a normal physiologic process associated with the unique rapid turnover of colloid) and follicular cell hypertrophy at 50, 1,500 and 5,000 ppm. Similar to males, the eyes had marked keratitis at 50, 1,500 and 5,000 ppm, and atrophy/degeneration (multifocal/diffuse) in the sciatic nerve at 1,500 ppm (non-treatment related since high incidence in control groups and no dose-dependency). The skeletal muscle showed minimal to marked myofiber atrophy/degeneration at 1,500 and 5,000 ppm (non-treatment related since secondary effect from sciatic nerve atrophy), too. In the liver, bile duct hyperplasia (focal/multifocal) at 50, 1,500 and 5,000 ppm (not toxicologically relevant since age related and no dose-dependency) was noted. Lastly, the ovaries had minimal to marked diffuse atrophy at 5,000 ppm (non-treatment-related since within the range of historical control data). The NOAEL over a 24-month period of dietary administration with the test substance for males and females was 2 ppm for both, equivalent to 0.08 and 0.11 mg/kg bw/day in males and females, respectively. </t>
  </si>
  <si>
    <t>Unknown, 2006. Available from ECHA at https://echa.europa.eu/de/registration-dossier/-/registered-dossier/34005/7/6/2/?documentUUID=91011d98-dc22-40d4-a11e-f91c63f54b9d</t>
  </si>
  <si>
    <t>375-95-1</t>
  </si>
  <si>
    <t>Perfluorononanoic acid</t>
  </si>
  <si>
    <t>Heptadecafluorononanoic acid; Perfluoro-n-nonanoic acid; PFNA; 2,2,3,3,4,4,5,5,6,6,7,7,8,8,9,9,9-heptadecafluorononanoic acid</t>
  </si>
  <si>
    <t>C9HF17O2</t>
  </si>
  <si>
    <t>C(=O)(C(C(C(C(C(C(C(C(F)(F)F)(F)F)(F)F)(F)F)(F)F)(F)F)(F)F)(F)F)O</t>
  </si>
  <si>
    <t>Parkes (P)</t>
  </si>
  <si>
    <t>0, 0.2, or 0.5 mg/kg bw/day from prepuberty (postnatal day [PND] 25) to adulthood (PND 114)</t>
  </si>
  <si>
    <t>No significant differences were found in body weight or testis weight in PFNA‐treated mice compared to controls. Regarding sperm number, motility, and viability, a significant decrease was noted in the number, motility and viability of spermatozoa in mice treated with 0.5 mg/kg dose of PFNA compared to controls, while no such changes were found in sperm parameters in mice treated with 0.2 mg/kg dose of the compound. Testes of mice in control and in the 0.2 mg/kg PFNA‐treated groups exhibited normal histological features in nearly all the seminiferous tubules, except in a few in which the tubules showed loosening of germinal epithelium or intraepithelial vacuolation. On the other hand, in testis of mice treated with 0.5 mg/kg PFNA, degenerative changes such as loosening of germinal epithelium, intraepithelial vacuolation and exfoliation of germ cells were observed in the seminiferous tubules, though the changes were not uniform as both affected and normal seminiferous tubules were noticed in the same sections of the testis. In addition, when quantitatively analyzed, the percentage of affected seminiferous tubules in testes of these treated mice was significantly high compared to controls. Further, the treatment had no effect on the diameter of the seminiferous tubules and the height of the germinal epithelium, except that the epithelial height was significantly decreased in mice treated with 0.5 mg/kg PFNA compared to controls. Significant reductions were noted in serum levels of cholesterol (33%) and testosterone in mice treated with 0.5 mg/kg dose of PFNA compared to controls, while 0.2 mg/kg dose of the compound, had no effect on these indices. Mice treated with 0.5 mg/kg dose of PFNA also showed a marked down-regulation in testicular mRNA levels of StAR, CYP11A1, 3β‐HSD and17β‐HSD compared to controls. The LPO level was significantly increased in the testis of mice treated with 0.5 mg/kg dose of PFNA compared to controls, while no change was recorded in the 0.2 mg/kg dose group. Further, a significant decrease was noted in the activities of SOD and catalase in mice treated with both the doses of PFNA compared to controls; the GST activity, however, was significantly decreased only in mice treated with 0.5 mg/kg PFNA compared to controls and 0.2 mg/kg dose had no effect. All females mated with males in the control and PFNA‐treated groups showed vaginal plugs, indicating 100% mating index in all groups. In the control and 0.2 mg PFNA‐treated groups, all females mated with males became pregnant (fertility index, 100%); however,in the 0.5 mg PFNA‐treated group, only five of seven mated females became pregnant (fertility index 71.42%). The number of litters in females impregnated by males treated with 0.5 mg PFNA was also significantly decreased compared to controls. NOAEL is 0.2 mg/kg bw/day.</t>
  </si>
  <si>
    <t>Singh &amp; Singh, 2019</t>
  </si>
  <si>
    <t>Singh, S., &amp; Singh, S. K. (2019). Chronic exposure to perfluorononanoic acid impairs spermatogenesis, steroidogenesis and fertility in male mice. Journal of Applied Toxicology, 39(3), 420-431.</t>
  </si>
  <si>
    <t>84878-61-5</t>
  </si>
  <si>
    <t>Maduramicin ammonium</t>
  </si>
  <si>
    <t>Cygro; Maduramicin; Azane;2-[(2R,3S,4S,5R,6S)-6-[(1R)-1-[(2S,5R,7S,8R,9S)-2-[(2R,5S)-5-[(2R,3S,5R)-3-[(2R,4S,5S,6S)-4,5-dimethoxy-6-methyloxan-2-yl]oxy-5-[(2S,3S,5R,6S)-6-hydroxy-3,5,6-trimethyloxan-2-yl]oxolan-2-yl]-5-methyloxolan-2-yl]-7-hydroxy-2,8-dimethyl-1,10-dioxaspiro[4.5]decan-9-yl]ethyl]-2-hydroxy-4,5-dimethoxy-3-methyloxan-2-yl]acetic acid</t>
  </si>
  <si>
    <t>C47H83NO17</t>
  </si>
  <si>
    <t>[NH4+].CO[C@H]1CC(O[C@H]2C[C@@H](O[C@H]2[C@]2(C)CC[C@@H](O2)[C@]2(C)CC[C@]3(C[C@H](O)[C@@H](C)[C@H](O3)[C@@H](C)[C@@H]3O[C@](O)(CC([O-])=O)[C@@H](C)[C@H](OC)[C@H]3OC)O2)[C@H]2O[C@](C)(O)[C@H](C)C[C@@H]2C)O[C@@H](C)[C@@H]1OC</t>
  </si>
  <si>
    <t>1N,2N,3N,4N (ammonium ion disregarded here),6N,7N,9N,10Y,11Y. Polycycle: 13N,14N,15N,16N,17N,18a(ii)Y,28N,47N</t>
  </si>
  <si>
    <t>0, 1, 2, 3, or 5 ppm equal to 0, 0.06, 0.12, 0.18, or 0.30 mg/kg bw/day in females and to 0,  0.07, 0.09, 0.14, or 0.24  mg/kg  bw/day in males (dose levels are purity corrected)</t>
  </si>
  <si>
    <t>thyroid/parathyroid weight</t>
  </si>
  <si>
    <t>The chronic rat study resulted in a NOAEL of 0.1 mg/kg bw per day based on the reduction of the weight of the thyroid/parathyroid. In a one-year study in dogs, retinotoxic effects were observed at approximately 0.45 mg Maα/kg bw per day. The NOAEL for this study was determined to be approximately 0.2 mg/kg bw per day. From the multigeneration rat study a NOAEL of 0.1 mg/kg bw per day could be derived based on litter weight depression. The lowest NOAEL identified in a pre-natal developmental toxicity study in rabbits was 0.2 mg/kg bw per day.</t>
  </si>
  <si>
    <t>1239908-20-3</t>
  </si>
  <si>
    <t>Ixazomib Citrate</t>
  </si>
  <si>
    <t>Ninlaro; 2-[4-(Carboxymethyl)-2-[(1R)-1-[[2-[(2,5-dichlorobenzoyl)amino]acetyl]amino]-3-methylbutyl]-5-oxo-1,3,2-dioxaborolan-4-yl]acetic acid</t>
  </si>
  <si>
    <t>C20H23BCl2N2O9</t>
  </si>
  <si>
    <t>B1(OC(=O)C(O1)(CC(=O)O)CC(=O)O)C(CC(C)C)NC(=O)CNC(=O)C2=C(C=CC(=C2)Cl)Cl</t>
  </si>
  <si>
    <t>0. 0.05, 0.1, and 0.2 mg/kg bw once weekly for 3 weeks with each cycle separated by a 13-day nondosing period. 10 x 28 day cycles: 30 doses in total over 280 days. Dosing schedule (30/280) adjusted dose levels: 0, 0.005, 0.01, or 0.02 mg/kg bw/day. Some ontrol, mid-, and high-dose animals were provided a 2-week recovery period.</t>
  </si>
  <si>
    <t>There were no mortalities during the study. Toxicologically significant ixazomib hematology findings included higher mean values of absolute counts for total white blood cells, neutrophils, and monocytes and lower mean counts for lymphocytes at 0.2 mg/kg dose group. Toxicologically significant ixazomib related changes in clinical chemistry parameters included elevated AST levels and lower phosphorous levels at the 0.20 mg/kg/dose group. Histopathology findings included neutrophil infiltration in the gastrointestinal tract (stomach, intestines, peyers patch) and mesenteric lymph nodes and erosion in the stomach at 0.2 mg/kg dose group. Findings in the nervous system primarily at 0.2 mg/kg dose group included neuronal degeneration of the sympathetic (celiac and stellate), dorsal root, and end organ (salivary gland) ganglia, and minimal secondary axonal/nerve fiber degeneration of the peripheral nerves (vagus and sciatic nerves, dorsal roots and mixed spinal nerves) and ascending tracts in the dorsal columns of the spinal cord, and in white matter tracts in the medulla oblongata of the brain, gliosis of the dorsal column of the spinal cord and the white matter tracts in the brain. Histopathology findings still present at recovery were limited to the nervous system and included nerve fiber degeneration of the dorsal root ganglia and an increase in axonal degeneration in the dorsal columns of the spinal cord.</t>
  </si>
  <si>
    <t>104653-34-1</t>
  </si>
  <si>
    <t>Difethialone</t>
  </si>
  <si>
    <t>Difethiaro; 3-[3-[4-(4-Bromophenyl)phenyl]-1,2,3,4-tetrahydronaphthalen-1-yl]-2-hydroxythiochromen-4-one</t>
  </si>
  <si>
    <t>C31H23BrO2S</t>
  </si>
  <si>
    <t>C1C(CC2=CC=CC=C2C1C3=C(SC4=CC=CC=C4C3=O)O)C5=CC=C(C=C5)C6=CC=C(C=C6)Br</t>
  </si>
  <si>
    <t>0, 0.002, 0.004, or 0.008 mg/kg bw/day</t>
  </si>
  <si>
    <t>EPA: The NOAEL was considered to be 0.004 mg/kg bw/day. The LOAEL was considered to be 0.008 mg/kg bw/day based on clinical signs associated with hemorrhage, increased coagulation times, and hemorrhagic microscopic lesions, primarily in the males. ECHA: The NOAEL was considered to be 0.002 mg/kg bw/day and the LOAEL was 0.004 mg/kg bw/day. Note: ECHA NOAEL: 0.002 mg/kg bw/day. Both EPA and ECHA provide very little detail of the study, hence it is not possible to determine the reason for the lower ECHA NOAEL.</t>
  </si>
  <si>
    <t>Lipha Research Center, 1986</t>
  </si>
  <si>
    <t>Lipha Research Center (1986). LM-2219: Thirteen Week Study Orally In Rats: Laboratory Project ID 85.01.LM2219 Rpp. Unpublished study prepared by Lipha Research Center, France. 340 p. MRID 40791402. Available from EPA (2016), Difethialone. Human Health Assessment Scoping Document in Support of Registration Review at https://www.regulations.gov/document/EPA-HQ-OPP-2015-0770-0003 Also available from ECHA (2007) Difethialone Product-type 14 (Rodenticides) Assessment Report at https://echa.europa.eu/documents/10162/72136385-622b-0519-7b13-475bcee5b2cf</t>
  </si>
  <si>
    <t>865318-97-4</t>
  </si>
  <si>
    <t>Ametoctradin</t>
  </si>
  <si>
    <t>Initium; BAS-650F; 5-ethyl-6-octyl-[1,2,4]triazolo[1,5-a]pyrimidin-7-amine</t>
  </si>
  <si>
    <t>C15H25N5</t>
  </si>
  <si>
    <t>CCCCCCCCC1=C(N)N2N=CN=C2N=C1CC</t>
  </si>
  <si>
    <t xml:space="preserve">1N,2N,3N,4N,6b(ii)Y </t>
  </si>
  <si>
    <t xml:space="preserve">0, 3,000, 10,000, or 30,000 ppm, equal to 0, 84, 273, or 848 mg/kg bw/day for males and 0, 85, 305, or 936 mg/kg bw/day for females </t>
  </si>
  <si>
    <t>No substance-related mortality was observed upon dietary exposure to ametoctradin for 1 year. Although decreased feed intake was not observed on all days on which it was determined, overall, during the whole study period, feed intake was lower in low-dose females than in controls. In addition, for mid-dose males, a lower feed intake was noted on several occasions during the exposure period. Body weight gain was increased in mid-dose females on several occasions. As no significant effect on body weight was observed, these effects were considered not to be toxicologically relevant. Ophthalmoscopic examinations revealed no substance-related findings. White blood cell count was statistically significantly reduced in mid-dose males only. Tubular degeneration of the testes and epididymides (aspermia and oligospermia) was noted in high-dose males. However, the effects on the epididymides were not observed in the high-dose males in a 90-day dietary toxicity study but were observed in one male of the control and intermediate-dose groups. Tubular degeneration was observed in a 90-day dog study in one male of each dose group, but in a comparison of the severity, there was no dose–response relationship. This indicates that the findings in the testes and epididymides can be considered incidental and not test substance related. The NOAEL was 30,000 ppm, equal to 848 mg/kg bw per day for males and 936 mg/kg bw per day for females, the highest dose tested. EFSA: For all toxicological endpoints, no adverse effects were observed up to the highest dose level tested, rounded overall to 1,000 mg/kg bw/day. EPA: The NOAEL was 30,000 ppm (848/936 mg/kg bw/day for males/females) the highest dose tested, based on no treatment related findings at any dose level under the study conditions. APVMA: Ametoctradin was of low toxicity in repeat oral dose studies in all species tested (rats, mice and dogs) with no adverse treatment-related effects seen at doses close to or exceeding the limit dose of 1,000 mg/kg bw/d.</t>
  </si>
  <si>
    <t>Hempel et al., 2008</t>
  </si>
  <si>
    <t xml:space="preserve">Hempel K et al. (2008). BAS 650 F—Chronic toxicity study in Beagle dogs—Administration in the diet for 12 months. Unpublished report no. 2008/1014204 from BASF AG, Ludwigshafen/Rhein, Germany. Submitted to WHO by BASF, Germany. Available from JMPR (2012) Toxicological Monograph for Ametoctradin at https://apps.who.int/pesticide-residues-jmpr-database/Document/51 Also available from EFSA (2012) Conclusion on the peer review of the pesticide risk assessment of the active substance ametoctradin (BAS 650 F) at https://www.efsa.europa.eu/en/efsajournal/pub/2921 and EPA (2012). BAS 650 F (Ametoctradin): Human Health Risk Assessment for the Proposed New Fungicide Active Ingredient at https://www.regulations.gov/document/EPA-HQ-OPP-2016-0518-0005 and APVMA (2012) Public Release Summary on the Evaluation of the New Active Ametoctradin in the Product Zampro Fungicide at https://www.apvma.gov.au/sites/default/files/publication/13571-prs-ametoctradin.pdf </t>
  </si>
  <si>
    <t>4424-06-0</t>
  </si>
  <si>
    <t>C.I. Pigment Orange 43</t>
  </si>
  <si>
    <t>C26H12N4O2</t>
  </si>
  <si>
    <t>O=C1N2C3=CC=CC=C3N=C2C2=C3C1=CC=C1C4=NC5=CC=CC=C5N4C(=O)C(C=C2)=C31</t>
  </si>
  <si>
    <t>0, 1, or 5% corresponding to approximately 500, or 2500 mg/kg bw/day</t>
  </si>
  <si>
    <t>No adverse effects reported. Note: In an OECD guideline reproductive developmental study from 2016, the NOAEL was 1000 mg/kg bw/day, the highest dose tested.</t>
  </si>
  <si>
    <t>Unknown, 1961</t>
  </si>
  <si>
    <t>Unknown, 1961. Available from ECHA at https://echa.europa.eu/mt/registration-dossier/-/registered-dossier/18833/7/6/2/?documentUUID=0a2ac1f9-8684-49bc-b6c5-56732938666f</t>
  </si>
  <si>
    <t>No CAS</t>
  </si>
  <si>
    <t>M650F04</t>
  </si>
  <si>
    <t>7-Amino-5-ethyl[1,2,4]triazolo[1,5-a]pyrimidine-6-carboxylic acid</t>
  </si>
  <si>
    <t>C8H9N5O2</t>
  </si>
  <si>
    <t>CCC1=NC2=NC=NN2C(=C1C(=O)O)N</t>
  </si>
  <si>
    <t>Wistar [Crl:Wi (Han)]</t>
  </si>
  <si>
    <t>0, 1,500, 5,000, or 15,000 ppm, equal to 0, 96.9, 317.9, or 1,033.5 mg/kg bw/day for males and 0, 114.9, 418.0, or 1,161.4 mg/kg bw/day for females</t>
  </si>
  <si>
    <t>No mortalities were observed in any of the treatment groups throughout the study, nor were any treatment-related clinical signs noted. Increased water consumption was observed in high dose males (20–50%) and females (10–30%). However, the increase in water consumption was not accompanied by increased urine production. No treatment-related changes were observed in feed consumption, hematology, clinical chemistry, ophthalmoscopy or urine analysis. In motor activity tests, high-dose females showed a slight decrease in the overall beam interrupts (interval 1–12) compared with controls. However, no other effects on motor activity were found. A slight increase in absolute brain weight was observed in low-dose (3%) and high-dose males (2%). The absence of a dose–response relationship and the lack of corroborating histopathological findings suggested that the observed effect was not toxicologically relevant. Relative liver weight was slightly increased in males in the low-dose (5%), mid-dose (6%) and high-dose groups (8%). In high-dose females, a slight decrease in relative spleen weight (9%) was observed. As the observed effects were only slight (&lt; 10%) and not accompanied by histopathological changes or effects on absolute weight, these slight weight changes were regarded as not toxicologically relevant. Histopathological findings in the lungs of five high-dose male animals included minimal alveolar histiocytosis compared with a slight alveolar histiocytosis in the lungs of only one control male animal. Considering that six control females as well as four high-dose females showed this finding, the effect was regarded as a spontaneous finding. The NOAEL was 15,000 ppm (equal to 1033.5 mg/kg bw per day for males and 1161.4 mg/kg bw per day for females), the highest dose tested. EPA: No treatment related effects were noted at any dose level tested. The NOAEL was 15,000 ppm, equal to 1,034 mg/kg bw/day for males and 1,161 mg/kg bw/day for females. EFSA: No adverse effects were seen in a 90-day study in rats up to the dose level of 1034 mg/kg bw per day.</t>
  </si>
  <si>
    <t>Kaspers et al., 2008</t>
  </si>
  <si>
    <t xml:space="preserve">Kaspers U et al. (2008c). Reg. No. 5211623 (metabolite of BAS 650 F)—Repeated dose 90-day oral toxicity study in Wistar rats—Administration in the diet. Unpublished report no. 2008/1021527 from BASF AG, Ludwigshafen/Rhein, Germany. Submitted to WHO by BASF, Germany. Available from JMPR (2012) Toxicological Monograph for Ametoctradin at https://apps.who.int/pesticide-residues-jmpr-database/Document/51 Also available from EPA (2012). BAS 650 F (Ametoctradin): Human Health Risk Assessment for the Proposed New Fungicide Active Ingredient at https://www.regulations.gov/document/EPA-HQ-OPP-2016-0518-0005 and EFSA (2012) Conclusion on the peer review of the pesticide risk assessment of the active substance ametoctradin (BAS 650 F) at https://efsa.onlinelibrary.wiley.com/doi/abs/10.2903/j.efsa.2012.2921 </t>
  </si>
  <si>
    <t>M650F03</t>
  </si>
  <si>
    <t>(7-Amino-5-ethyl[1,2,4]triazolo[1,5-a]pyrimidin-6-yl)acetic acid</t>
  </si>
  <si>
    <t>C9H11N5O2</t>
  </si>
  <si>
    <t>CCC1=NC2=NC=NN2C(=C1CC(=O)O)N</t>
  </si>
  <si>
    <t>0, 1,500, 5,000 or 15,000 ppm, equal to 0, 89.5, 298.8, or 942.6 mg/kg bw/day for males and 0, 107.1, 348.6, or 1093.6 mg/kg bw/day for females</t>
  </si>
  <si>
    <t>No mortalities were observed in any of the dose groups. Body weight, feed consumption, functional observational battery, ophthalmoscopy, hematology, clinical biochemistry and urine analysis were unchanged after exposure to dietary concentrations of ametoctradin up to 15,000 ppm. Regarding motor activity, a slight decrease was noted in the overall beam interrupts (interval 1–12) in high-dose males. As no other effects on motor activity were observed, this slight effect was considered not substance related or toxicologically relevant. No treatment-related adverse effects on clinical pathology parameters were observed. The NOAEL was 15,000 ppm (equal to 942.6 mg/kg bw/day for males and 1093.6 mg/kg bw/day for females), the highest dose tested. EPA: The NOAEL was considered to be 15,000 ppm, equal to 943 mg/kg bw/day for males and 1,094 mg/kg bw/day for females. EFSA: No adverse effects were seen in a 90-day study in rats up to 943 mg/kg bw per day.</t>
  </si>
  <si>
    <t xml:space="preserve">Kaspers U et al. (2008b). Reg. No. 5178870 (metabolite of BAS 650 F)—Repeated dose 90-day oral toxicity study in Wistar rats—Administration in the diet. Unpublished report no. 2008/1021526 from BASF AG, Ludwigshafen/Rhein, Germany. Submitted to WHO by BASF, Germany. Available from JMPR (2012) Toxicological Monograph for Ametoctradin at https://apps.who.int/pesticide-residues-jmpr-database/Document/51 Also available from EPA (2012). BAS 650 F (Ametoctradin): Human Health Risk Assessment for the Proposed New Fungicide Active Ingredient at https://www.regulations.gov/document/EPA-HQ-OPP-2016-0518-0005 and EFSA (2012) Conclusion on the peer review of the pesticide risk assessment of the active substance ametoctradin (BAS 650 F) at https://efsa.onlinelibrary.wiley.com/doi/abs/10.2903/j.efsa.2012.2921 </t>
  </si>
  <si>
    <t>162881-26-7</t>
  </si>
  <si>
    <t>(Phenylphosphoryl)bis[(2,4,6-trimethylphenyl)methanone]</t>
  </si>
  <si>
    <t>Phenylbis(2,4,6-trimethylbenzoyl)phosphine oxide; (phenylphosphoryl)bis(mesitylmethanone); Phosphine oxide, phenylbis(2,4,6-trimethylbenzoyl)-; Bis-trimethylbenzoyl phenylphosphine oxide; [phenyl-(2,4,6-trimethylbenzoyl)phosphoryl]-(2,4,6-trimethylphenyl)methanone</t>
  </si>
  <si>
    <t>C26H27O3P</t>
  </si>
  <si>
    <t>CC1=CC(C)=C(C(=O)P(=O)(C(=O)C2=C(C)C=C(C)C=C2C)C2=CC=CC=C2)C(C)=C1</t>
  </si>
  <si>
    <t xml:space="preserve">0, 100, 300, or 1,000 mg/kg bw/day. Males were dosed for 92 days and females were dosed for 93 days. </t>
  </si>
  <si>
    <t xml:space="preserve">At the highest dose level, increased hemoglobin and hematocrit values were noted in both sexes and there were also increased red blood cell counts in males. Also at the highest dose, decreased total protein and albumin values were noted in males. Regarding pathology, in the duodenum, an overall minimal to slight increase in the diameter of the transversely cut sections, called duodenal thickening, was observed in 6 out of 10 males and 2 out of 10 females at 1,000 mg/kg bw/day. When compared with the control duodeni, this finding was characterized by an overall increase of the duodenal diameter in transversely cut sections. This change responded to an overall increase of the length of the mucosal villi, leading to a widening of the duodenal diameter, by retaining its normal structure. No alterations were observed in the cellular components of the mucosal villi and the proliferative epithelial activity in the crypts did not differ from the controls. No alterations were noted in the muscularis mucosae, submucosa and smooth muscle layers. Therefore, the duodenal thickening was regarded as treatment-related and adaptive and was not considered to be adverse. The NOEL was considered to be 300 mg/kg bw/day based on hematology and clinical chemistry changes at 1,000 mg/kg bw/day. FDA: Given the lack of correlating organ weight, gross necropsy, and histopathological changes, the NOAEL is considered to be 1,000 mg/kg bw/day. </t>
  </si>
  <si>
    <t>Unknown, 2014. Available from ECHA at https://echa.europa.eu/mt/registration-dossier/-/registered-dossier/11625/7/6/2/?documentUUID=20b1d95d-1865-45aa-a208-fe3bbd4c3adb</t>
  </si>
  <si>
    <t>587-90-6</t>
  </si>
  <si>
    <t>4,4'-Dinitrodiphenylurea</t>
  </si>
  <si>
    <t>4,4'-Dinitrocarbanilide; 1,3-Bis(4-nitrophenyl)urea; Urea, N,N'-bis(4-nitrophenyl)-; DNC</t>
  </si>
  <si>
    <t>C13H10N4O5</t>
  </si>
  <si>
    <t>[O-][N+](=O)C1=CC=C(NC(=O)NC2=CC=C(C=C2)[N+]([O-])=O)C=C1</t>
  </si>
  <si>
    <t>1N,2N,3h(vii)Y(Class III) cross check 43c(ii)Y(Class V)</t>
  </si>
  <si>
    <t xml:space="preserve">Groups of dogs were given diets containing DNC and HDP in the ratio of 3:1 for six days a week for two years. Intakes were 0, 60, 180, or 600 mg DNC/kg bw/day. Dosing schedule (6/7) adjusted intakes were 0, 51, 154, or 514 mg/kg bw/day. </t>
  </si>
  <si>
    <t>No abnormal behavior or physical signs were seen; however, one male at the intermediate dose died of unknown causes during week 44. A green-to-yellowish hue was seen in the excreta of all treated dogs. Body-weight gain, food intake, and hematological and urinary parameters were unaffected by treatment. Serum alanine aminotransferase activity was increased in several dogs at the highest dose and in one dog at each of the lower doses, but in most cases the effects were transitory. The highest values were observed at about 12 months, and elevated activity persisted in only two animals at the high dose. Organ weights and gross pathological appearance revealed no treatment-related changes. The histopathological appearance was unremarkable, apart from slight bile-duct proliferation in one dog killed after one year of treatment with the high dose. This animal had been found to have elevated serum alanine aminotransferase activity. Although the relationship between the hepatic findings and treatment was unclear, the conservative NOEL in this study is 240 mg/kg bw day, equal to 180 mg/kg bw/day of the phenylurea component and 60 mg/kg bw/day of the pyrimidone component. EFSA: Body weight gain, food intake, hematological and urine parameters were unaffected by  treatment. However, a green to yellowish hue was present in the excreta of all treated dogs. No  treatment related changes were seen in organ weights and gross pathological appearance. There was an elevation in serum glutamic pyruvic transaminase, especially in dogs receiving the highest dose around twelve months into the study, but further investigations suggested no hepatic abnormalities. After one year of treatment, with the high dose there was slight bile duct proliferation in one dog which also had elevated serum alanine aminotransferase activity. The  NOEL was shown to be 180 mg DNC/kg bw/day calculated on the basis of administration on six days per week, but the NOEL would be 154 mg DNC/kg bw/day calculated on the basis of the weekly dosage.</t>
  </si>
  <si>
    <t>Vogin, 1969</t>
  </si>
  <si>
    <t xml:space="preserve">Vogin, E.E. (1969a) Two-year chronic toxicity studies with components of nicarbazin in dogs. Unpublished report from Food and Drug Research Laboratories, West Point, Pennsylvania, USA. Submitted to WHO by Koffolk, Rancho Santa Fe, California, USA. Available from JECFA (1998) Toxicological Evaluation of Certain Veterinary Drug Residues in Food WHO Food Additives Series 41 at https://www.inchem.org/documents/jecfa/jecmono/v041je10.htm Also available from EFSA (2006) Opinion of the Scientific Panel on additives and products or substances used in animal feed (FEEDAP) on the efficacy and safety of the coccidiostat Koffogran. at https://www.efsa.europa.eu/en/efsajournal/pub/16 </t>
  </si>
  <si>
    <t>98967-40-9</t>
  </si>
  <si>
    <t>Flumetsulam</t>
  </si>
  <si>
    <t>Broadstrike; N-(2,6-difluorophenyl)-5-methyl-[1,2,4]triazolo[1,5-a]pyrimidine-2-sulfonamide; DE 498</t>
  </si>
  <si>
    <t>C12H9F2N5O2S</t>
  </si>
  <si>
    <t>CC1=NC2=NC(=NN2C=C1)S(=O)(=O)NC1=C(F)C=CC=C1F</t>
  </si>
  <si>
    <t>Unspecified dietary concentrations were equal to actual intakes of 0, 20, 100, or 500 mg/kg bw/day</t>
  </si>
  <si>
    <t xml:space="preserve">In the high-dose group, 3 of 4 male dogs had pale looking mucous membranes and 2/4 appeared icteric and thin. Because of its deteriorating condition, one male high-dose dog was euthanized on Day 81. At termination (day 369), the surviving dogs showed no signs of icterus or pale mucous membranes. All four females in the high-dose group had pale mucous membranes, but by the end of the study, this was present in only one female. No clinical signs were observed in dogs from the other dose groups. There was no compound-related effects on ophthalmological examination or urinalysis. Body weights of male and females dogs were decreased in the high dose group only. Food consumption was also decreased in the high-dose group, which indicates the decreased body weights were likely due to the unpalatability of the test diets at this dose. The male high-dose dog that was euthanized on Day 81 of the study had significant decreases in glucose, albumin, total protein, cholesterol, creatinine, calcium, sodium, potassium and chloride and a significant increase in alanine aminotransferase activity, alkaline phosphatase (ALP) activity, aspartate aminotransferase activity, creatine phosphokinase activity, triglycerides and total bilirubin, when compared to control males at 3 months. At 12 months, alkaline phosphatase (ALP) activities of both male and female dogs in the mid-dose group were within or close in proximity to concurrent and historical control values for each sex. ALP activities of both male and female dogs in the high-dose group were increased compared to concurrent and historical controls (M: 339 mu/ml vs. range 32-61; F: 482 mu/ml vs. 36-55). Albumin levels at 12 months in high-dose dogs were lower than concurrent and historical controls (M: 2.9 g/dl vs range 3.4-3.8; F: 2.3 g/dl vs. range 3.3-3.7). Cholesterol and triglycerides in the high-dose group were decreased throughout the study. Aspartate aminotransferase (at 3 and 6 months) and total bilirubin values (at 3 months) of both male and female dogs of the high-dose group were statistically significantly increased. However, at 12 months these previous elevated levels appeared more normal. The alterations in the chemistry parameters in the high-dose dogs was likely attributable to decreased body weight and food consumption seemingly due to palatability problems. Clinical chemistry parameters were normal for all of the other dose groups compared to controls. After 12 months, 2/4 female dogs from the high-dose group had calculi in the renal pelvis of both kidneys and a rough cortical surface of the kidneys. Microscopically, kidneys of these females showed signs of inflammation, atrophy of the renal papillae, and distension and atrophy of tubules. One of three surviving high-dose males had pale foci in the cortex of both kidneys. Microscopically, kidneys of the high-dose male had multifocal tubular atrophic lesions. Histopathology of all other animals were normal compared with controls. Therefore, the LOAEL is 500 mg/kg/day, based on renal effects (inflammatory and atrophic changes secondary to renal calculi), and hepatic effects (significantly elevated alkaline phosphatase, inflammation and necrosis of individual hepatocytes, and bile duct stasis). The NOAEL is 100 mg/kg/day. ECHA: Male and female dogs given 500 mg/kg bw/day had lower body weights and feed consumption. Significant inflammatory and atrophic changes occurred in the kidneys of two females given 500 mg/kg bw/day and were secondary to kidney calculi. One male given 500 mg/kg bw/day also had a very slight renal tubular atrophy. Significant inflammatory and degenerative liver lesions occurred in one male dog given 500 mg/kg bw/day and resulted in euthanasia prior to completion of the study. Increased alkaline phosphatase activities and decreased albumin levels were noted in male and female dogs given 100 or 500 mg/kg bw/day. Male and female dogs given 500 mg/kg bw/day also had lipofuscin pigment in the kidneys and increased in size of adrenal glands as the result of an increased vacuolation of the cells of the cortex; however, these adrenal and kidney changes were not interpreted to be biologically or toxicologically significant. The NOEL was 20 mg/kg bw/day, while the NOAEL was 100 mg/kg bw/day. 
 </t>
  </si>
  <si>
    <t>Yano et al., 1991</t>
  </si>
  <si>
    <t xml:space="preserve">Yano BL., Cosse PF., and Corley RA. (1991). XRD-498: One-year dietary toxicity study in beagle dogs. The Toxicology Research Laboratory, Health and Environmental Sciences, Dow Chemical Company, Midland, MI 48674. Laboratory project study ID: DR-0238-5651-024 MRID 41952103. Unpublished. Available from EPA (2006) Flumetsulam: HED Risk Assessment for the Tolerance Reassessment Eligibility Document (TRED) at https://www.regulations.gov/document/EPA-HQ-OPP-2006-0670-0005 Also available from ECHA at https://echa.europa.eu/da/registration-dossier/-/registered-dossier/1921/7/6/2/?documentUUID=c9c3a4a8-b068-4a1e-80e5-cbeefdc8b544 </t>
  </si>
  <si>
    <t>120116-88-3</t>
  </si>
  <si>
    <t>Cyazofamid</t>
  </si>
  <si>
    <t>Ranman; 4-chloro-2-cyano-N,N-dimethyl-5-(4-methylphenyl)-1H-imidazole-1-sulfonamide</t>
  </si>
  <si>
    <t>C13H13ClN4O2S</t>
  </si>
  <si>
    <t>CN(C)S(=O)(=O)N1C(=NC(Cl)=C1C1=CC=C(C)C=C1)C#N</t>
  </si>
  <si>
    <t>0, 70, 700, or 7000 ppm, equal to 0, 9.5, 94.8, or 984.9 mg/kg bw/day in males and 0, 12.2, 124.3, or 1203.4 mg/kg bw/day in females</t>
  </si>
  <si>
    <t>Dermatological</t>
  </si>
  <si>
    <t>EPA: The NOAEL is considered to be 94.8 mg/kg/day. The LOAEL was listed as 985 mg/kg/day based on increased incidence of skin lesions including hair loss, body sores, dermatitis, ulceration, and acanthosis. No effects were observed in females. No evidence of carcinogenicity. JMPR: the NOAEL is the highest dose.</t>
  </si>
  <si>
    <t>O'Meara and Watson, 1999</t>
  </si>
  <si>
    <t>O'Meara, H.; Watson, M. (1999) An Oncogenicity Study in Mice with Technical IKF-916: Lab Project Number: 6785-96-0071-TX-003. Unpublished study prepared by Ricerca, Inc. 2055 p. {OPPTS 870.4200}. MRID 45408932. Available from EPA (2020) Cyazofamid. Human Health Risk Assessment for New Uses of Cyazofamid on Ginseng, and Greenhouse Cucumbers and Crop Group Conversions on Vegetable, Brassica, Head and Stem, Group 5-16; Brassica, Leafy Greens, Subgroup 4-16B; Leafy Greens Subgroup 4-16A; and to Establish an Individual Tolerance on Kohhabi at https://www.regulations.gov/document/EPA-HQ-OPP-2018-0832-0008 Reference was found from EPA (2019) Cyazofamid: Draft Ecological Risk Assessment for Registration Review at https://downloads.regulations.gov/EPA-HQ-OPP-2015-0128-0038/content.pdf</t>
  </si>
  <si>
    <t>6674-22-2</t>
  </si>
  <si>
    <t>1,8-Diazabicyclo[5.4.0]undec-7-ene</t>
  </si>
  <si>
    <t>2,3,4,6,7,8,9,10-Octahydropyrimido[1,2-a]azepine; 1,8-Diazabicyclo(5.4.0)undec-7-ene; DBU</t>
  </si>
  <si>
    <t>C9H16N2</t>
  </si>
  <si>
    <t>C1CCC2=NCCCN2CC1</t>
  </si>
  <si>
    <t>0, 15, 40, or 120 mg/kg bw/day</t>
  </si>
  <si>
    <t xml:space="preserve">Slight salivation within two hours after treatment was observed in all male and female animals given the highest dose level. Moderate salivation was observed in 6 males and 5 females of these and severe salivation was seen in 4 males and one female in this group from study day 40 onwards on several days. From the temporary, short appearance immediately after dosing, it was concluded that salivation was induced by a bad taste of the test substance or local affection of the upper digestive tract. No animal died or was sacrificed moribund during the study. No test substance-related changes of mean body weights and mean body weight change values in both sexes were observed from study day 0 to 91. Food consumption was not affected. No overt changes with respect to water consumption were observed visually for animals treated with the test substance. No treatment-related changes among hematological parameters were observed. No treatment-related changes among clinical chemistry parameters were observed. No treatment-related changes among urinalysis parameters were observed. Regarding organ weight data, all mean relative weight parameters did not show significant differences when compared to the control group. For gross pathology findings, all findings occurred either individually or were biologically equally distributed over control and treatment groups. They were considered to be incidental or spontaneous in origin and without any relation to treatment. Histopathology investigations were unremarkable. The NOAEL was considered to be 120 mg/kg bw/day, the highest dose tested. </t>
  </si>
  <si>
    <t>Unknown, 2017. Available from ECHA at https://chem.echa.europa.eu/100.027.013/dossier-view/84ba1f30-b101-443e-9460-31d449da3f6e/IUC5-d3fc5a5f-0cf1-45ca-acd7-2b6eb567ed3e_c8eb4b8e-26a6-4d35-95fd-e2b9a92f0171?searchText=1,8-Diazabicyclo%5B5.4.0%5Dundec-7-ene</t>
  </si>
  <si>
    <t>179024-48-7</t>
  </si>
  <si>
    <t>CI-1018</t>
  </si>
  <si>
    <t>C24H20N4O2</t>
  </si>
  <si>
    <t>CC1=CC2=C3N(CC2)C(=O)[C@H](NC(=O)C2=CC=NC=C2)N=C(C2=CC=CC=C2)C3=C1</t>
  </si>
  <si>
    <t xml:space="preserve">CI-1018 was well tolerated for 13 weeks at the dose levels given and was without significant pathological change. The NOAEL was considered to be 300 mg/kg bw/day, the highest dose given. </t>
  </si>
  <si>
    <t>Dethloff et al., 1999</t>
  </si>
  <si>
    <t>Dethloff, L. A., Pegg, D. G., &amp; Metz, A. L. (1999). Preclinical toxicity studies of the phosphodiesterase IV inhibitor CI-1018 in rats. Toxicol Sci, 48(1S), 1502a.</t>
  </si>
  <si>
    <t>422556-08-9</t>
  </si>
  <si>
    <t>Pyroxsulam</t>
  </si>
  <si>
    <t>N-(5,7-dimethoxy-[1,2,4]triazolo[1,5-a]pyrimidin-2-yl)-2-methoxy-4-(trifluoromethyl)pyridine-3-sulfonamide</t>
  </si>
  <si>
    <t>C14H13F3N6O5S</t>
  </si>
  <si>
    <t>COC1=CC(=NC2=NC(=NN12)NS(=O)(=O)C3=C(C=CN=C3OC)C(F)(F)F)OC</t>
  </si>
  <si>
    <t xml:space="preserve">CD-1 [Crl:CD1 (ICR)] </t>
  </si>
  <si>
    <t xml:space="preserve">Nominal dose levels were 0, 10, 100, or 1,000 mg/kg bw/day. Actual dose levels were 0, 10, 100, or 932 mg/kg bw/day for males and 0, 10, 101, or 1012 mg/kg bw/day for females. </t>
  </si>
  <si>
    <t>EPA 2007: There were no effects of XDE-742 consumption with regards to mortality, clinical examinations, body weights and body weight gains, or food consumption. There were no effects related to treatment for either ophthalmic examinations or total and differential WBC counts. Treatment-related effects occurred in the liver of male mice given 1,000 mg/kg/day, with the mean absolute and relative liver weights increased by 26.4% and 31.6%, respectively, and histopathologically increased incidence of foci of altered cells (hepatocytes, males only). The tumors in the low- and high-dose groups were not considered treatment-related due to the highly variable background levels of liver tumors in the CD-1 mouse, especially the males. A study published in 2005 by Charles River stated the historical control ranges for adenomas and carcinomas in male CD-1 mice from 52 separate studies were 3-28% and 2-16%, respectively. This indicates that liver tumors in male mice are fairly common and highly variable, suggesting that liver tumors in mice be held to a higher statistical standard of p&lt;0.01, instead of p&lt;0.05. The liver adenomas in the low- and high-dose groups in this study are at the high-end of the historical control range published by Charles River, but do not significantly exceed it. The historical control data also showed that liver tumors are more common in male mice than in female mice. Other points taken into consideration were 1) the lack of a clear dose response, 2) SAR-none of the other chemicals in this pesticide class are linked to liver tumors, 3) pyroxsulam is not mutagenic, 4) the mouse metabolism study indicated a dose-response in internal exposure, but there was no clear dose-response in tumors, 5) there was no increase in basophilic foci, which is more commonly linked to tumor formation than clear cell foci, and 6) there was no tumor response in female mice. The LOAEL is 1,000 mg/kg bw/day, based on increased absolute and relative liver weights and increased incidence of clear cell foci of alteration (hepatocytes) in males. The NOAEL is 100 mg/kg bw/day. There were no treatment-related, adverse effects in females. EFSA 2013: In long-term studies with mice, the critical effects were observed in the liver (increased liver weight and foci of altered hepatocytes). Hepatocellular adenomas and carcinomas in mice were observed. The carcinogenic potential was discussed during the experts’ teleconference: with a minority opinion to the contrary (one expert), the majority of experts (two experts) considered that the liver tumors in mice suggest that classification regarding carcinogenicity would not be required for pyroxsulam. The relevant long-term NOAEL is 100 mg/kg bw per day. EPA 2019: The NOAEL was considered to be 100 mg/kg bw/day. The LOAEL was 1,000 mg/kg bw/day based on increased absolute and relative liver weights and increased incidence of clear cell foci of alteration in hepatocytes in males. There was no evidence of carcinogenicity.</t>
  </si>
  <si>
    <t xml:space="preserve">Johnson, K.A., D.V.M., Ph.D. ; M. D. Dryzga, B.S.; B. L. Yano, D.V.M., Ph.D. (2005). XDE-742: 18-Month Dietary Oncogenicity Study in CD-1 Mice. Toxicology &amp; Environmental Research and Consulting, The Dow Chemical Company, Midland, Michigan. Study ID: 031015, 15 December 2005. MRID 46908406. Unpublished. Available from EPA (2007) Pyroxsulam Toxicology Data Evaluation Records. PC Code: 108702. DP Barcode: D332276. at https://www3.epa.gov/pesticides/chem_search/cleared_reviews/csr_PC-108702_13-Dec-07_b.pdf Also available from EFSA (2013) Conclusion on the peer review of the pesticide risk assessment of the active substance pyroxsulam at https://www.efsa.europa.eu/en/efsajournal/pub/3182 and EPA (2019) Pyroxsulam. Combined Scoping Document/Draft Risk Assessment in Support of Registration Review at https://www.regulations.gov/document/EPA-HQ-OPP-2019-0035-0003 </t>
  </si>
  <si>
    <t>2997-92-4</t>
  </si>
  <si>
    <t>2,2'-Azobis(2-amidinopropane) dihydrochloride</t>
  </si>
  <si>
    <t>AAPH; 2,2'-Azobis(2-methylpropionamidine) dihydrochloride; 2,2'-(Diazene-1,2-diyl)bis(2-methylpropanimidamide) dihydrochloride; 2-[(1-amino-1-imino-2-methylpropan-2-yl)diazenyl]-2-methylpropanimidamide;dihydrochloride</t>
  </si>
  <si>
    <t>C8H20Cl2N6</t>
  </si>
  <si>
    <t>Cl.Cl.CC(C)(N=NC(C)(C)C(N)=N)C(N)=N</t>
  </si>
  <si>
    <t>0, 25, 75, or 150 mg/kg bw/day</t>
  </si>
  <si>
    <t xml:space="preserve">No relevant test item-related clinical signs were noted for males and females up to 150 mg/kg/day. No mortality was observed. No test item-related changes in body weight and body weight gain were observed in males up to 75 mg/kg/day and females up to 150 mg/kg/day. Temporary body weight loss was noted in a few individual males, Nos. 35, 37 and 39, at 150 mg/kg/day mainly between Days 57 and 78 (No. 35: -6%; No. 37: -11%; No. 39: -7%). No toxicological relevance was attached to these findings as they occurred incidentally and were transient only. No effect on food consumption was noted. Food efficiency and water consumption were not examined. No ophthalmology findings were noted that were considered to be related to treatment. No test item-related hematology parameter changes were observed in females and males. Coagulation parameters of treated rats were considered not to have been affected by the treatment with the test item. No test item-related changes in clinical chemistry parameters were observed in males and females up to 75 mg/kg/day. At 150 mg/kg/day, an increased calcium (CA) level was observed in males and females compared to controls (1.05x and 1.04x, respectively). Remaining differences in clinical chemistry parameters, regardless of statistical significance, were considered not test item-related based on the absence of a dose response, general overlap of individual values with the range of control values, and/or were of a magnitude of change commonly observed in rats under similar study conditions. No test item-related changes in T3, T4 and TSH concentration were observed in males and females up to and including 150 mg/kg/day. Urinalysis findings were not examined. No effects were observed on behavior and no test item-related effects on functional observations were observed. Hearing ability, pupillary reflex and static righting reflex were normal in all examined animals. Statistically significant lower thymus weights (absolute and relative to body weights) were recorded for females at 75 and 150 mg/kg/day. There was no microscopic correlate and this lower weight in absence of a microscopic correlate was considered to be non-adverse. There were no other test item-related organ weight changes. There were no test item-related gross observations. All of the recorded macroscopic findings were within the range of background gross observations encountered in rats of this age and strain. There were no test item-related microscopic findings after treatment with the test item. In the kidney of males, hyaline droplet accumulation was recorded at minimal to mild degree in males of all dose groups including controls. The incidence and mean severity were slightly higher in males at 150 mg/kg/day compared to control males. This minor difference after the treatment period of 90 days was interpreted to be unrelated to the test item and was regarded within background for male rats of this age and strain. In the pituitary gland vacuolation of the pars distalis (multifocal at mild degree) was recorded in a single male at 150 mg/kg/day. This is an unusual finding and was not recorded in any of the remaining males of this study, nor in females. This alteration in a single animal was interpreted to be an incidental finding and regarded unrelated to the treatment with the test item. All of the recorded microscopic findings were within the range of background pathology encountered in rats of this age and strain. Based on the lack of toxicologically significant, adverse effects noted, the NOAEL was considered to be 150 mg/kg bw/day, the highest dose tested. </t>
  </si>
  <si>
    <t>Unknown, 2021. Available from ECHA at https://echa.europa.eu/es/registration-dossier/-/registered-dossier/11995/7/6/2/?documentUUID=002b23ce-401d-41f4-b11b-fd7df755fad7</t>
  </si>
  <si>
    <t>115-19-5</t>
  </si>
  <si>
    <t>2-Methyl-3-butyn-2-ol</t>
  </si>
  <si>
    <t>2-Methylbut-3-yn-2-ol; 3-Butyn-2-ol, 2-methyl-; 3-Methyl-1-butyn-3-ol</t>
  </si>
  <si>
    <t>C5H8O</t>
  </si>
  <si>
    <t>CC(C)(O)C#C</t>
  </si>
  <si>
    <t>1N,2N,3N,4N,6N,7N,9N,10N,23Y,24N,25N,26Y,27N,28c(i)Y</t>
  </si>
  <si>
    <t>0, 45, 130, or 400 mg/kg bw/day</t>
  </si>
  <si>
    <t xml:space="preserve">In all male and all female animals given 400 mg/kg bw/day, slight unsteady gait was observed on several days of the study within 2 hours as well as within 2 to 5 hours after administration. The sign was observed first in males on study day 12 and in females on study day 10. Reduced attention was observed in all males and 7/10 females of the same test group on several days of the study within 2 hours as well as within 2 to 5 hours after administration. This finding was seen first in males on study day 16 and in females on study day 31. Additionally, in 6/10 males and 5/10 females in the high dose group, semiclosed eyelids of both eyes was observed within 2 to 5 hours after administration starting on study day 55 in males and on study day 31 in females. Furthermore, in all male and all female animals of given 130 mg/kg bw/day, slight unsteady gait was observed on several days of the study within 2 hours as well as within 2 to 5 hours after administration. The sign was seen first in in both sexes on study day 37. All animals given 130 and 400 mg/kg bw/day recovered from all above mentioned findings overnight. None of the listed findings above had been observed on the next day before treatment. In 1 female given 45 mg/kg bw/day, slight poor general condition, piloerection and pale skin on entire body was observed within 2 hours as well as within 2 to 5 hours after administration on study day 10. The animal recovered overnight. These unique appearing findings are assessed as incidental and spontaneous in nature and not related to treatment. No clinical findings were observed in males given 45 mg/kg bw/day. No mortality or effects on body weight/food consumption were noted. However, from beginning of determination (study day 25) until the end of the administration period, water consumption was increased in male animals given 400 mg/kg bw/day with an increase &gt;20% between study days 53-56, 60-63, and 81-84 as well as in males given 130 mg/kg bw/day with an increase &gt;20% between study days 39-42, 46-49, 53-56, and 60-63. In male animals given 45 mg/kg bw/day and in female animals of all test groups, water consumption was not increased above 20%. At the end of the administration period in males given 130 and 400 mg/kg bw/day, hematocrit values were significantly decreased. Additionally, in males of both mentioned test groups and males given 45 mg/kg bw/day, red blood cell (RBC) counts were significantly decreased and relative reticulocyte counts, mean corpuscular volume (MCV) and mean corpuscular hemoglobin (MCH) content were significantly increased. Hematocrit values, MCH and relative reticulocyte counts in males given 45 and 130 mg/kg bw/day were within historical control ranges (males hematocrit 0.410-0.448 L/L, MCH 1.00-1.09 fmol, relative reticulocytes 1.5-1.9 %). RBC counts and MCV in males given 45 mg/kg bw/day were also within the historical controls range whereas those given 130 mg/kg bw/day were marginally outside these ranges (males RBC 8.31-9.08 Tera/L, MCV 47.8-51.1 fL). Several red blood cell parameters in males given 400 mg/kg bw/day were clearly outside the historical control ranges and therefore, these changes were regarded as adverse. At the end of the administration period in rats of both sexes given 400 mg/kg bw/day, alanine aminotransferase (ALT) activities were significantly higher compared to controls. Additionally, in males given 45 and 400 mg/kg bw/day, aspartate aminotransferase (AST) activities were significantly increased. However, the higher AST values at 45 mg/kg bw/day were not dose dependently changed and were therefore, regarded as incidental and not treatment-related. The ALT and AST activity means at 400 mg/kg bw/day were less than twofold higher compared to those of the study controls; therefore, these alterations were regarded as treatment-related but not adverse. No treatment-related changes among urinalysis parameters were observed. However, in rats of both sexes given 400 mg/kg bw/day, urine volume was significantly higher compared to controls. This observation per se without any other finding in the urinary tract were regarded as treatment-related but not adverse. In males given the high dose, significantly higher incidences of oxalate crystals were found in the urine sediment. In the functional observation battery performed within 5 hours after treatment, slight impairment of coordination was observed manifested in the unsteady gait, food splay test, and grip strength at 400 mg/kg bw/day and partially at 130 mg/kg bw/day. Additionally, a reduced motor activity was determined in the high dose group within 8 hours after treatment. These findings were assessed as clinical pattern of a hypnotic chemical. The test substance is an alcohol with a tertian hydroxyl group with known hypnotic potential; therefore, these findings were assessed as treatment-related but not adverse. Treatment-related findings were observed in kidneys and testes of male animals and in ovaries of female animals. In males given 130 and 400 mg/kg bw/day, eosinophilic droplets were noted with treatment-related increased severity in proximal tubules of the kidney. Macroscopic findings of enlargement and discoloration correlated with the histopathological findings these two dose groups. In 5 males given the top dose, minimal retention of spermatids was noted, characterized by two generations of elongated spermatids in tubules of stages X to XII, it was graded minimal, as only a few spermatids of step 19 were present (the mature form, which should have been released in stage VIII). In all females given 400 mg/kg bw/day, minimal to slight (micro)vacuolation of interstitial glands was observed. Regarding reproductive function, significant test substance-related increase of estrous cycle length (6.5 days) and decrease of the number of cycles (2.3) were obtained in female animals given the high dose. Female No. 77 of this test group had no complete estrous cycle during the observation period, thus mean cycle length could be determined in 9 of 10 females at the high dose only. No test substance-related effects on estrous cycle length and the number of cycles were obtained in female animals given 45 and 130 mg/kg bw/day. 
In all treated males, total sperm counts in the cauda epididymidis were significantly lower compared to controls; however, all values were within the historical control range (TS/gC 381-890 Mio/g) and the change was not dose dependent. Additionally, the percentage of abnormal sperms was statistically increased in males given 400 mg/kg bw/day with the dominating observation of an abnormal hook or a missing head. Abnormal sperm counts were already higher in males given 130 mg/kg bw/day but the change was not statistically significant and the mean was within the historical control range (abnormal sperms 6.0-7.2 %). Therefore, the combination of reduced sperm head counts and increased abnormal sperm counts in males at the top dose level were regarded as adverse. In males given 130 mg/kg bw/day, abnormal sperm head counts were not statistically significantly increased and both mentioned parameters were within historical control ranges. At 45 mg/kg bw/day, only total sperm head counts were decreased but the values were also within the historical control range. Therefore, the mentioned altered sperm parameters in males of the two lower dose levels were regarded as incidental and not treatment-related. Concerning motility of the sperms and the sperm head counts in the testis, no treatment-related effects were observed. For general toxicity, the NOAEL was considered to be 45 mg/kg bw/day for males and 130 mg/kg bw/day for females. For reproductive toxicity, the NOAEL was listed as 130 mg/kg bw/day for both males and females. </t>
  </si>
  <si>
    <t>Unknown, 2017. Available from ECHA at https://echa.europa.eu/mt/registration-dossier/-/registered-dossier/12665/7/6/2 and https://echa.europa.eu/mt/registration-dossier/-/registered-dossier/12665/7/9/2</t>
  </si>
  <si>
    <t>78-27-3</t>
  </si>
  <si>
    <t>1-Ethynylcyclohexanol</t>
  </si>
  <si>
    <t>1-Ethynyl-1-cyclohexanol; 1-Ethynylcyclohexan-1-ol; Ethynylcyclohexanol</t>
  </si>
  <si>
    <t>C8H12O</t>
  </si>
  <si>
    <t>OC1(CCCCC1)C#C</t>
  </si>
  <si>
    <t>1N,2N,3N,4N,6N,7N,9N,10N,23N,29N,30N,47N(Class IV) chrosscheck 28c(i)Y(Class V)</t>
  </si>
  <si>
    <t>Treatment-related adverse clinical findings were only observed in female animals given 150 mg/kg bw/day on study day 53. Shortly after test-substance administration, semi closed eyelids were seen in 3 female animals, slight ataxia was observed in 7 female animals and abdominal position posture was observed in 2 female animals given the highest dose. Taken together, these findings, which only occurred in high-dose female animals, were assessed to be related to test substance administration. No clinical findings of concern were observed for male animals given 150 mg/kg bw/day as well as for male and female animals given 15 and 50 mg/kg bw/day. Slight salivation after test-substance administration was observed in 2 male and 4 female animals given 150 mg/kg bw/day on single study days. From the temporary, short appearance immediately after dosing (or shortly before), it was concluded that slight to moderate salivation were induced by a bad taste of the test substance or local affection of the upper digestive tract. Female animal No. 80 of the highest dose group was found dead and cannibalized on study day 53 before test substance administration. The reason for the spontaneous death could not be evaluated because the animal was found severely cannibalized and a proper pathological examination was not possible anymore. No test substance-related changes of mean body weights and mean body weight change values were observed. Food consumption was unaffected. No test substance-related, adverse changes with regard to water consumption were observed. No treatment-related changes among hematological parameters were observed. At the end of the administration period in females given 50 mg/kg bw/day, mean corpuscular volume (MCV) was lower compared to controls. However, this change was not dose-dependent and, therefore, it was regarded as incidental and not treatment-related. No treatment-related changes among clinical chemistry parameters were observed and no treatment-related changes among urinalysis parameters were observed. In high dose males, higher incidences of granulated and epithelial casts were found in the urine sediment, which was most likely due to α2u-globulinuria, a rat-specific effect not relevant for humans. In females given 50 mg/kg bw/day, urine volume was lower compared to controls. This change was not dose-dependent and, therefore, it was regarded as incidental and not treatment-related. Regarding organ weights, no mean absolute weight parameters in females and none in males showed significant differences when compared to the control group. For relative weights, when compared with the control group, the mean relative liver weights of male animals were significantly increased in those given 15 and 150 mg/kg bw/day. Relative weights of the liver of male animals given 15 mg/kg bw/day (2.305%) and 150 mg/kg bw/day (2.343%) were slightly above historical controls (2.110-2.299%). Historical control values for terminal body weights of male animals range from 352.84 g to 386.52 g. Terminal body weights of high dose animals in this study were in the low range of historical controls (test group 1: 357.75 g) or slightly below this value (test group 3: 349.06 g). These circumstances were assumed to be the reason for the slightly increased relative liver weights in high dose animals. Furthermore, there was no clear dose-response relationship observed and no histopathological correlate occurred at the highest dose given. All other mean relative weight parameters did not show significant differences when compared to the control group. In the kidneys of male animals, a treatment- and dose-related increase in severity of eosinophilic droplets visualized by CAB staining was observed (severity grades up to moderate in some treated animals compared to severity grades up to slight in controls). This was accompanied by a slightly increased incidence of tubular casts in the inner zone of the outer medulla in mid and high dose animals. The incidence and severity of basophilic tubules was similar in all test groups. In animals 37 and 40, for which immunohistochemistry was performed, the staining pattern was similar to that described by Cesta et al. (2013). Therefore, the presence of alpha2µ-globulin (nephropathy) was likely. All other findings occurred either individually or were biologically equally distributed over control and treatment groups. They were considered to be incidental or spontaneous in origin and without any relation to treatment. No test substance-related effects on estrous cycle length and the number of cycles were obtained. Concerning motility of the sperms and the incidence of abnormal sperms in the cauda epididymidis as well as sperm head counts in the testis and in the cauda epididymidis no treatment-related effects were observed. Findings related to tubular damage in the kidneys of male animals do not represent a risk for humans and were not considered relevant for the determination of the no observed adverse effect level (NOAEL). Therefore, under the conditions of the present study, the NOAEL was 150 mg/kg bw/day for male and 50 mg/kg bw/day for female Wistar rats.</t>
  </si>
  <si>
    <t>Unknown, 2016. Available from ECHA at https://echa.europa.eu/da/registration-dossier/-/registered-dossier/10699/7/6/2</t>
  </si>
  <si>
    <t>84434-11-7</t>
  </si>
  <si>
    <t>Ethyl phenyl(2,4,6-trimethylbenzoyl)phosphinate</t>
  </si>
  <si>
    <t>Ethyl (2,4,6-trimethylbenzoyl) phenylphosphinate; Ethyl trimethylbenzoyl phenylphosphinate; [ethoxy(phenyl)phosphoryl]-(2,4,6-trimethylphenyl)methanone</t>
  </si>
  <si>
    <t>C18H21O3P</t>
  </si>
  <si>
    <t>CCOP(=O)(C(=O)C1=C(C)C=C(C)C=C1C)C1=CC=CC=C1</t>
  </si>
  <si>
    <t xml:space="preserve">0, 20, 100, or 500 mg/kg bw/day. Purity (96.9%)-adjusted dose levels were 0, 19.4, 96.9, or 485 mg/kg bw/day. </t>
  </si>
  <si>
    <t xml:space="preserve">Mortality and clinical signs noted were not test item-related, adverse effects. Mean body weight values of male animals given 500 mg/kg bw/day were significantly lower from study day 42 onwards with a maximum of -18% on study day 84. The finding was assessed to be related to treatment and adverse. The same was true for body weight change values in male animals at the highest dose, which were significantly lower from study day 35 onwards with a maximum by -30% on study day 84. In female animals given 100 mg/kg bw/day, the mean body weight values were decreased on study days 63, 70, 84 and 91 with a maximum by -6% on study day 91. In addition, the mean body weight change values were decreased on study days 70, 84 and 91 with a maximum by -12% on study day 91. As no dose-response relationship occurred, the changes were assessed as being incidental and not related to treatment. No significant changes of mean body weights and mean body weight change values were observed for male animals given 20 and 100 mg/kg bw/day and for female animals given 20 and 500 mg/kg bw/day. Food consumption was not affected. At the end of the administration period in rats of both sexes given 500 mg/kg bw/day, hemoglobin, hematocrit, mean corpuscular volume (MCV) and mean corpuscular hemoglobin content (MCH) were significantly decreased. Additionally, in males of the same test group, absolute reticulocyte counts were significantly increased. In females given the highest dose, prothrombin time was significantly reduced. In females given 500 mg/kg bw/day, total white blood cell (WBC) counts and absolute as well as relative lymphocyte counts were significantly increased, and relative neutrophil counts were significantly decreased. Other changes were incidental, within historical controls, or non-treatment related. At the end of the administration period in rats of both sexes given 500 mg/kg bw/day, alanine aminotransferase (ALT) activities, cholesterol, inorganic phosphate, and calcium levels were significantly increased, and glucose and chloride levels were significantly decreased. Additionally, in males of the same test group alkaline phosphatase (ALP) activity and potassium levels were significantly increased whereas in females given 500 mg/kg bw/day, albumin levels were significantly lower and triglyceride values were significantly higher compared to controls. At 500 mg/kg bw/day, males, and females and, additionally, in females given 100 mg/kg bw/day, urobilinogen levels in the urine were significantly increased. Because higher urobilinogen levels were the only changed parameter in females given 100 mg/kg bw/day and the red blood cell parameters and liver parameters in these individuals were not affected, this change in females at the mid-dose was regarded as treatment-related but not adverse. Also, at 500 mg/kg bw/day in females, urine bilirubin values and urine volume were significantly increased, and specific gravity of the urine was significantly decreased. In males of the same test group, ketone body levels in the urine as well as the counts of renal and transitional epithelial cells in the urine sediment were significantly increased, whereas the urine pH value was significantly decreased. Regarding pathology, target organs were the kidneys and liver in males and females. At 500 mg/kg bw/day, the significant decrease of the terminal body weight of males was minimally below the historical control range and was regarded as adverse. The significant absolute and relative kidneys weight increases in males and females were above the historical control values. Histopathology revealed in both sexes a minimal to slight increase of basophilic tubules and a minimal pigment storage increase (most likely lipofuscin) in the proximal convoluted tubules. Although these findings were not consistent with the significant weight increase, the strong relative weight increase of the kidneys in both sexes, accompanied by the histopathological changes were altogether assessed as adverse. In the liver, the hepatocyte hypertrophy (centrilobular in males and diffuse in females) was regarded as treatment-related and adverse in correlation with the strong absolute and relative liver weight increase (&gt; 25% above the control groups) and with the clinical chemical hepatic alterations. In addition, a periportal vacuolation in females most probably secondary to the centrilobular hypertrophy, and a diffuse pigment storage in males and females (positive for hemosiderin and lipofuscin) were also assessed as treatment-related and adverse. At 100 mg/kg bw/day, the liver of males showed minimal statistically significant relative weight increases above the historical control range. This finding correlated with minimal centrilobular hypertrophy of hepatocytes. Since no clinical chemical alterations of the hepatic function were noted, these changes were regarded as treatment-related but not adverse. At 20 mg/kg bw/day, no treatment-related findings were observed. All other findings occurred either individually or were biologically equally distributed over control and treatment groups. They were considered to be incidental or spontaneous in origin and without any relation to treatment. The NOAEL was considered to be 100 mg/kg bw/day, based on the impaired body weight development, as well as altered clinical pathology parameters and pathology findings noted at 500 mg/kg bw/day. Purity-adjusted values would be 96.9 mg/kg bw/day and 485 mg/kg bw/day, respectively. </t>
  </si>
  <si>
    <t>Unknown, 2017. Available from ECHA at https://echa.europa.eu/mt/registration-dossier/-/registered-dossier/11088/7/6/2/?documentUUID=10eb4f06-8db5-41da-a314-69bb0476b66a</t>
  </si>
  <si>
    <t>5080-22-8</t>
  </si>
  <si>
    <t>2-Propanamine, N-hydroxy-</t>
  </si>
  <si>
    <t>N-isopropylhydroxylamine; n-hydroxypropan-2-amine; N-propan-2-ylhydroxylamine</t>
  </si>
  <si>
    <t>C3H9NO</t>
  </si>
  <si>
    <t>CC(C)NO</t>
  </si>
  <si>
    <t>0, 20, 100, or 500 mg/kg bw/day</t>
  </si>
  <si>
    <t>Two animals died during the study in the high dose (one male on Day 83, one female on Day 82). No clear cause of deaths was established for these animals but deaths were attributed to the test item. Test item related clinical signs were observed during the study at the 500 mg/kg bw/day dose level, such as red nasal discharge and colored discharge on the chin, during the last 2 weeks of the study. There were no findings in the animal behavior, general physical condition, or in the reactions to different type of stimuli in the control or treated groups. The overall body weight gain values in high dose were statistically significantly lower than that of the control in both sexes, for males -30.2% and -25.3% for females which was considered to be test item related. There were test item related effects on animal food consumption as well. The overall food consumption was -17.0% lower for males and -14.4% lower for females in the high dose. Hematology parameters showed adverse effects or findings that were test item related. In high dose animals, test item related anemia was seen, with statistically significantly lower RBC, HGB, Hct percentage, MCV, MCH. Also, the reticulocytes percentage was increased significantly in mid and high dose in both sexes confirming a compensated anemia. There were no adverse effects of anemia seen in the low dose group of either sex. There were no clearly adverse test item related effects on the clinical chemistry parameters. There were no clearly adverse test item related effects on the urinary parameters evaluated at the completion of the treatment period. Changes in spleen weights in high dose males and females corresponded with compensated treatment-related regenerated anemia (↓RBC, ↓HGB, ↓Hct, ↓MCHC, ↓MCV, ↑Retic%). The relative (to body and brain) kidney weights were statistically significantly higher in high dose male and female groups. These changes probably reflect treatment-related microscopic findings, like tubular degeneration. The male liver weights were higher when adjusted to body in mid dose and high dose males. In the females, liver weights were higher at high dose level. Histopathology showed centrilobular hepatocellular vacuolation in the liver. Enlargement of the spleen was recorded in 1/10 mid dose and 2/9 high dose males. Enlargement of the kidneys was observed in 1/9 high dose male. The NOAEL was considered to be 20 mg/kg bw/day.</t>
  </si>
  <si>
    <t>Unknown, 2016. Available from ECHA at https://echa.europa.eu/de/registration-dossier/-/registered-dossier/12650/7/6/2</t>
  </si>
  <si>
    <t>38172-91-7</t>
  </si>
  <si>
    <t>Prop-2-yn-1-ol--2-methyloxirane (1/1)</t>
  </si>
  <si>
    <t>2-Methyloxirane;prop-2-yn-1-ol; 2-Propyn-1-ol compound with methyloxirane</t>
  </si>
  <si>
    <t>CC1CO1.OCC#C</t>
  </si>
  <si>
    <t>propargyl alcohol: 1N,2N,3N,4N,6N,7N,9N,10N,23Y,24N,25N,26aY,27N,28c(i)Y (Class V), propylene oxide: 1N,2N,3N,4N,6N,7N,9N,10Y,11N,12N,13Y,14N (Class IV)</t>
  </si>
  <si>
    <t>0, 5, 30, or 150 mg/kg bw/day</t>
  </si>
  <si>
    <t xml:space="preserve">With regard to clinical examinations, signs of general systemic toxicity were only observed in males given 150 mg/kg bw/day which manifested in decreased body weight observable from study day 42 onwards. At the end of the study, the body weight of males in this test group were decreased by 13.2% in comparison to control; this was considered treatment-related and adverse. No significant alteration of body weight was observed in females of all test groups. Regarding hematology, after the administration period in rats of both sexes at 150 mg/kg bw/day, mean corpuscular volume (MCV) and mean corpuscular hemoglobin content (MCH) were significantly decreased. Additionally, in males of the same test group, red blood cell (RBC) counts were significantly increased, and in females hemoglobin and hematocrit values were significantly decreased. In males given 30 mg/kg bw/day, RBC counts were already significantly higher and MCV values were significantly lower compared to controls, but both values were within historical control ranges; therefore, the changes in this test group were regarded as incidental and not treatment related. In females given 150 mg/kg bw/day, total white blood cell (WBC) and absolute monocyte and lymphocyte counts were significantly increased. Absolute large unstained cell (LUC) counts were also significantly higher compared to controls, but they were within the historical control range. This increase was most probably due to the inclusion of activated monocytes within this cell fraction. Therefore, it was regarded as secondary to the increase of absolute monocytes and not as an independent adverse effect. In males given the highest dose, platelet and absolute and relative monocyte counts were significantly higher compared to controls, but the values were within historical control ranges or marginally above the historical control range; therefore, these alterations were regarded as incidental and not treatment related. Regarding clinical chemistry, the liver is the target organ because of increased liver enzyme values in males given 150 mg/kg bw/day, including increased alanine and aspartate aminotransferase (ALT; AST) as well as alkaline phosphatase (ALP) activities. There was also a dysregulation of the protein metabolism in the liver cells because of lower creatinine values in males, but higher urea levels in females given 150 mg/kg bw/day. The reason for higher total bilirubin values in males of this test group may be a higher metabolism of hemoglobin as consequence of the compensated anemia or also a dysregulation of the liver cells in these individuals. No treatment-related changes among urinalysis parameters were observed. Kidney and liver weights were significantly increased at the highest dose given in both sexes, and regarding pathology, findings were seen in the kidneys and the liver, too. In the kidneys of nine males and two females given 150 mg/kg bw/day, there were intranuclear inclusions observed. One male of the high dose group had an increase of single cell necrosis. In addition, males of all test groups revealed an intracytoplasmic stored light brown to orange pigment in tubular epithelial cells which was negative with all special stains performed. In the single female of the mid dose group, the single male in the low dose test group, and three males in the mid dose group, the pigment storage was only minimal and the only finding with regard to the findings mentioned above. It was therefore thought to be non-adverse if related to treatment at all. For mice and rats, it is described in literature that diverse substances can cause these intranuclear inclusions in tubular epithelial cells and also pigment storage within the cytoplasm (Dietrich et al., 2008; Radi et al. 2013). In the described cases, it was mostly protein accumulation within the nucleus, and it was regarded to be a stress-reaction of the cell to the substance administered. In this study, no further determination of the inclusions was performed, and the pigment could not be determined by the special investigations undertaken. Therefore, and with the information from literature, these findings of animals at the high dose were regarded to be treatment-related and adverse. In the liver of all males and females given 150 mg/kg bw/day, different forms of liver cell hypertrophy were observed (either diffuse, intermediate or centrilobular). Furthermore, the nuclei revealed similar inclusions as described for the kidney; there was also karyomegaly, and abnormal chromatin condensation/formation detected which was regarded to have been a consequence to the inclusions. The inclusions were fine granular and eosinophilic and, in most cases, did not have a visible surrounding membrane. In addition, three males at the highest dose level showed an increase in numbers of single cell death which was regarded a consequence to the above mentioned findings. All males revealed hyperplasia of oval cells and/or Kupffer cells. This was regarded to be a reaction to the degenerative/hepatotoxic insult where the liver tried to “repair” the cell loss or damaged hepatocytes. Therefore, these findings might be a reaction to a hepatotoxic substance and were regarded to be adverse. The NOAEL was considered to be 30 mg/kg bw/day for both sexes. </t>
  </si>
  <si>
    <t>Unknown, 2017. Available from ECHA at https://echa.europa.eu/registration-dossier/-/registered-dossier/12434/7/6/2</t>
  </si>
  <si>
    <t>57018-04-9</t>
  </si>
  <si>
    <t>Tolclofos-methyl</t>
  </si>
  <si>
    <t>C9H11Cl2O3PS</t>
  </si>
  <si>
    <t>COP(=S)(OC)OC1=C(Cl)C=C(C)C=C1Cl</t>
  </si>
  <si>
    <t>0, 200, 600, or 2,000 ppm were equal to 0, 7.4, 23, or 69 mg/kg bw/day in males and 0, 4.1, 21 or 65 mg/kg bw/day in females (JMPR). EPA: 0, 7, 23, or 70 mg/kg bw/day in males and 0, 6, 20, or 63 mg/kg bw/day in females.</t>
  </si>
  <si>
    <t>JMPR 1994: There were no deaths and no overt signs of toxicity. Body-weight gain was reduced by 54% in males and by 46% in females at 2000 ppm, although food consumption was unaffected by treatment. There were no treatment-related ocular changes. Although the haematocrit was within the normal range, decreased values in comparison with controls (-11% in males and -10% in females) were observed at 2000 ppm. The mean corpuscular volume and mean corpuscular haemoglobin concentration were not affected by treatment. Alkaline phosphatase activity was increased by 139-295% in animals of each sex at 2000 ppm throughout the study. Total bilirubin was not increased in treated animals. At 2000 ppm, plasma cholinesterase activity was decreased by 19-26% in females throughout the study, but no significant decreases were seen in erythrocyte cholinesterase activity in animals of each sex or in plasma cholinesterase activity in males. Brain cholinesterase activity was unaffected by treatment. Urinalysis gave unremarkable results, and there were no gross changes at necropsy. Liver weights were increased (by 59% in males and 43% in females) at 2000 ppm, but there were no concomitant histological changes, and there were no treatment-related histopathological changes. The NOAEL was 600 ppm, equal to 21 mg/kg bw per day, on the basis of increased liver weights, reduced body-weight gain and increased alkaline phosphatase activity at 2000 ppm. JMPR 2019: There were no deaths and no overt signs of toxicity. Body weight gain was reduced by 54% in males and by 46% in females at 2000 ppm, although food consumption was unaffected by treatment. There were no treatment-related ocular changes. Although the haematocrit was within the normal range, decreased values in comparison with controls (–11% in males and –10% in females) were observed at 2000 ppm. The mean corpuscular volume and mean corpuscular haemoglobin concentration were not affected by treatment. Alkaline phosphatase activity was increased throughout the study by 139–295% in animals of each sex at 2000 ppm. Total bilirubin was not increased in treated animals. At 2000 ppm, plasma cholinesterase activity was decreased by 19–26% in females throughout the study, but no significant decreases were seen in erythrocyte cholinesterase activity in animals of either sex, nor in plasma cholinesterase activity in males. Brain cholinesterase activity was unaffected by treatment. Urinalysis gave unremarkable results, and there were no gross changes at necropsy. Liver weights were increased (by 59% in males and 43% in females) at 2000 ppm, but there were no concomitant histological changes, and there were no treatment-related histopathological changes. The NOAEL was 600 ppm, (equal to 21 mg/kg bw per day), on the basis of reduced body weight gain at 2000 ppm, (equal to 65 mg/kg bw per day). EPA: The LOAEL is 2,000 ppm, based upon decreased body weight gains in males, increased thyroid weights in males and females, and decreased cholesterol levels in males and females. The NOAEL is 600 ppm. It is noted that the increased liver weights and increased ALK values are considered adaptive since no histopathological changes were observed in the liver. Note: EFSA and JMPR established their ADI based on a 104-week mice study. EPA sated for the 104-week mice study: "Based on the number of deficiencies this study is classified as Unacceptable/Non-guideline. This study does not satisfy a guideline requirement for tolclofos-methyl."</t>
  </si>
  <si>
    <t>Pence et al., 1979</t>
  </si>
  <si>
    <t>Pence, D.H., Weatherholtz, W.M., Kundzins, W., Alsaker, R.D., Brown, H.R. &amp; Greenspun, K.S. (1979a) Subacute dietary administration in dogs, S-3349. Hazleton Laboratories America Inc. Unpublished report submitted to WHO by Sumitomo Chemical Co., Ltd, Osaka, Japan. MRID 00156138. Available from JMPR (1994) Tolclofos-methyl (Pesticide residues in food: 1994 evaluations Part II Toxicology) at https://www.inchem.org/documents/jmpr/jmpmono/v94pr13.htm and JMPR (2019) Pesticide residues in food- 2019. Evaluations Part II Toxicological at https://apps.who.int/pesticide-residues-jmpr-database/Document/288 and from EPA (2012) Tolclofos-methyl: REVISED Human Health Risk Assessment for Proposed New Seed Treatment Uses at https://www.regulations.gov/document/EPA-HQ-OPP-2011-0488-0010</t>
  </si>
  <si>
    <t>141776-32-1</t>
  </si>
  <si>
    <t>Sulfosulfuron</t>
  </si>
  <si>
    <t>1-(4,6-dimethoxypyrimidin-2-yl)-3-(2-ethylsulfonylimidazo[1,2-a]pyridin-3-yl)sulfonylurea</t>
  </si>
  <si>
    <t>C16H18N6O7S2</t>
  </si>
  <si>
    <t>CCS(=O)(=O)C1=C(N2C=CC=CC2=N1)S(=O)(=O)NC(=O)NC1=NC(OC)=CC(OC)=N1</t>
  </si>
  <si>
    <t>1N,2N,3h(v)Y(Class III) but also 6b(ii)Y(Class V)</t>
  </si>
  <si>
    <t xml:space="preserve">0, 50, 500, 5,000 or 20,000 ppm, equal to 0, 2.4, 24.4, 244.2 or 1,178.3 mg/kg bw/day in males and 0, 3.1, 30.4, 314.1 or 1,296.5 mg/kg bw/day in females. The 20,000 ppm male group was terminated at day 259 due to excessive mortality from the effects of urolithiasis. 
</t>
  </si>
  <si>
    <t>The primary target organ of sulfosulfuron was the urinary tract in both males and females. In males at 5,000 ppm, slight increases in the incidences of urinary calculi, dilated renal pelvis or urinary bladder and bladder mucosal epithelial hyperplasia were observed. Several other tissues (heart, pancreas, skeletal muscle, seminal vesicles) showed slight increases in mineralization. In the discontinued 20,000 ppm male group, urinary tissues of 21 animals were examined and a high incidence of urinary calculi and related lesions were observed. In females at 5,000 ppm, the incidences of renal pelvic epithelial hyperplasia and gastric pyloric erosion/ulceration were slightly greater than controls. Statistically significant increases in several urinary tract lesions were observed at 20,000 ppm, including renal calculi, pelvic epithelial hyperplasia, pelvic dilation and cortex/medulla mineralization and bladder mucosal epithelial hyperplasia. Ureters, with grossly visible stones, were examined and similar lesions were found. In addition to urinary tract effects at 20,000 ppm in females, mineralization in several other tissues were observed. Parathyroid hyperplasia and fibrous osteodystrophy of the sternum and femur (12% vs 0%, controls) were also seen at 20,000 ppm. At the interim sacrifice, there was no increase in the incidence of urinary tract lesions in males at 5000 ppm or below. In females at 20,000 ppm, calculi and/or mucosal epithelial hyperplasia were observed in a few animals. Grossly visible lesions were observed in a high percentage of males at 20,000 ppm (grossly visible calculi and dilated or enlarged renal pelvis or urinary bladder). Calculi were also observed in the ureter. Females at 5,000 ppm had a slightly increased incidence of grossly visible urinary tract calculi and dilated renal pelvis, and these observations were more frequent at 20,000 ppm. Both females that developed transitional cell neoplasms also had urinary calculus formations and related pathology. EPA 2015: The NOAEL is considered to be 500 ppm, equal to 24.4 mg/kg bw/day. The LOAEL was 5,000 ppm, equal to 244.2 mg/kg bw/day, based on an  increased incidence of urinary tract gross/microscopic lesions, mineralization in several tissues in males, as well as abnormal urine crystals and possible albumin seen in males at termination. At the high dose, urinary bladder transitional cell carcinoma and papilloma were observed in females (1/50 each vs. 0/controls) and were considered treatment-related. EFSA: The relevant long-term NOAEL is 24.4 mg/kg bw per day from the 2-year study in rats. Healy et al.: The NOAEL for chronic toxicity in this study was 500 ppm (24.4 and 30.4 mg/kg/day in males and females, respectively). A urinary bladder transitional cell carcinoma and a urinary bladder transitional cell papilloma in two females at the 5000 ppm level were probably secondary reactive effects to urinary system calculi irritation. The NOAEL for oncogenic effects in this study was 5000 ppm (244.2 mg/kg/day) for males and 500 ppm (30.4 mg/kg/day) for females. Regarding the oncogenic effects, chronic administration of sulfosulfuron produced a low incidence of bladder tumors in female rats. These tumors occurred only at relatively high dose levels and resulted from calculi formation and chronic irritation. Sulfosulfuron did not produce any evidence of genotoxicity in a battery of in vitro and in vivo assays. Based on these findings and anatomical differences between rodents and humans, it is concluded that the oncogenic effect of sulfosulfuron in animals is a high-dose, threshold-sensitive phenomenon that is not operative in humans under actual conditions of exposure.</t>
  </si>
  <si>
    <t>Naylor and Ruecker, 1997</t>
  </si>
  <si>
    <t>Naylor, M. W. and Ruecker, F. A. (1997) Combined Chronic Toxicity/Oncogenicity Study Of Mon 37500 Administered In The Diet To Sprague-Dawley Rats. Monsanto Study No. ML-94-118. Laboratory Project No. EHL 94051. March 14, 1997. MRID 44295759. Unpublished. Available from EPA (1998) Sulfosulfuron- Report of the Cancer Assessment Review Committee at https://www3.epa.gov/pesticides/chem_search/cleared_reviews/csr_PC-085601_28-Oct-98_002.pdf Also available from EPA (2015). Sulfosulfuron. Draft Human Health Risk Assessment in Support of Registration
Review. at https://www.regulations.gov/document/EPA-HQ-OPP-2011-0434-0017 and EFSA (2014) Conclusion on the peer review of the pesticide risk assessment of the active substance sulfosulfuron at https://www.efsa.europa.eu/en/efsajournal/pub/3764 and Healy, C. E., Heydens, W. F., &amp; Naylor, M. W. (2004). Mammalian toxicology overview and human risk assessment for sulfosulfuron. Regulatory Toxicology and Pharmacology, 39(3), 310-324.</t>
  </si>
  <si>
    <t>1675-54-3</t>
  </si>
  <si>
    <t>Bisphenol A diglycidyl ether</t>
  </si>
  <si>
    <t>2,2-Bis(4-glycidyloxyphenyl)propane; Epoxide A; 2-[[4-[2-[4-(oxiran-2-ylmethoxy)phenyl]propan-2-yl]phenoxy]methyl]oxirane; BADGE</t>
  </si>
  <si>
    <t>C21H24O4</t>
  </si>
  <si>
    <t>CC(C)(C1=CC=C(OCC2CO2)C=C1)C1=CC=C(OCC2CO2)C=C1</t>
  </si>
  <si>
    <t>0, 2, 15, or 100 mg/kg bw/day</t>
  </si>
  <si>
    <t>After 24 months, there were no statistically significant differences in mortality among study groups. Males given 15 or 100 mg/kg bw/day had treatment-related statistically significant decreases in body weights and body weight gains. After one year of dosing, body weight gains for males given 15 or 100 mg/kg bw/day were 4.0% and 12.9% lower than controls. At study termination, body weights of the males given 15 or 100 mg/kg bw/day were 3.5% and 7.4% lower than controls, respectively. There were no treatment-related effects on body weights of males given 2 mg/kg bw/day nor of females from any dose group. Males given 100 mg/kg bw/day and females given 15 or 100 mg/kg bw/day had treatment-related, statistically significant increases in serum cholesterol after 3 and 12 months of BADGE administration. In addition, there was a treatment-related, non-statistically identified increase in serum cholesterol of males given 100 mg/kg bw/day at 24 months. No treatment-related alterations were noted in hematology, urinalysis, or electrolytes. Males and females given 100 mg/kg bw/day had treatment-related, statistically significant increases in caecal size and weight. There were no histopathologic alterations in the enlarged caecum. The caecal enlargement was interpreted to be non-adverse, and reflective only of a physiologic adaptive change in the caecum. Males given 100 mg/kg bw/day also had a treatment-related, statistically significant decreases in absolute and relative spleen weights. Very slight atrophy of the red pulp of the spleen was noted in these animals and interpreted to be reflective of lower body weight gain rather than a primary toxic effect. No increase in neoplasms was observed in either male or female rats at any dose level. BADGE did not show oncogenic potential under the conditions of this study. The effects observed at 15 mg/kg bw/day were not regarded as toxicologically significant. Based on the effect on spleen weight observed at 100 mg/kg bw/day, the NOAEL was set at 15 mg/kg bw/day. Poole et al: BADGE treatment did not show carcinogenic potential with the tumor incidences being similar in treated and control animals. Based on incidence of spleen weights and slight atrophy of red pulp of the spleen, the NOAEL in male rats was set at 15 mg/kg bw/day with the NOAEL for females set at 100 mg/kg bw/day. NICNAS: No statistically significant mortalities were observed in the study groups. Similar to the study above, serum cholesterol was increased in the 15 and 100 mg/kg bw/d group and caecal enlargement was observed in the 100 mg/kg bw/day group. There were also statistically significant decreases in absolute and relative spleen weights and very slight atrophy of the red pulp was observed in the 100 mg/kg bw/day group. The NOAEL value was determined to be 15 mg/kg bw/day. ECHA: Males and females given 100 mg/kg/day had treatment-related, statistically identified increases in absolute and relative full cecal weights. Males given 100 mg/kg/day also had a treatment-related, statistically identified increase in relative empty (feces removed) cecal weight, and treatment-related, statistically identified decreases in absolute and relative spleen weights. The only treatment-related, gross pathologic observation was increased size of the cecum in males and females given 100 mg/kg/day. The cecal enlargement was interpreted to be non-adverse, and reflective only of a physiologic adaptive change in the cecum. There were no histopathologic alterations in the enlarged cecums of males or females given 100 mg/kg/day. The only treatment-related, histopathologic alteration was an increase in the incidence of very slight atrophy of the red pulp of the spleen, noted in males given 100 mg/kg/day. The red pulp atrophy was interpreted to be reflective of lower body weight gains observed throughout the study at this dose level, and not a primary toxicologic effect. No increase in neoplasms was observed in either male or female rats at any dose level, indicating that BADGE did not have an oncogenic potential under the conditions of this study. Based on lower body weights of males given 15 mg/kg/day, and higher serum cholesterol concentrations in females given 15 mg/kg/day, the NOEL was 2 mg/kg/day. However since these alterations and the cecal enlargement were not considered detrimental to the health of these animals, the NOAEL for males was 15 mg/kg/day, and the NOAEL for females was 100 mg/kg/day.</t>
  </si>
  <si>
    <t>Stebbins and Dryzga, 2004</t>
  </si>
  <si>
    <t xml:space="preserve">Stebbins, K. E. and Dryzga, M. D. (2004). Bisphenol A Diglycidyl Ether (BADGE): Two-Year Gavage Chronic Toxicity/Oncogenicity Study In Fischer 344 Rats. The Dow Chemical Company, Midland, Michigan. Study ID: 011134, submitted by the European Association of Plastic Manufacturers (APME), Brussels. Available from The EFSA Journal (2004) 86, 1-40. Opinion of the Scientific Panel on Food Additives, Flavourings, Processing Aids and Materials in Contact with Food (AFC) on a request from the Commission related to 2,2-bis(4-hydroxyphenyl)propane bis(2,3-epoxypropyl)ether (Bisphenol A diglycidyl ether, BADGE). REF. No 13510 and 39700 (EFSA-Q-2003-178) at http://dx.doi.org/10.2903/j.efsa.2004.86 Also available from Poole, A., Van Herwijnen, P., Weideli, H., Thomas, M. C., Ransbotyn, G., &amp; Vance, C. (2004). Review of the toxicology, human exposure and safety assessment for bisphenol A diglycidylether (BADGE). Food additives and contaminants, 21(9), 905-919. and NICNAS (2015) Diglycidyl ether of bisphenol A-based epoxy resins: Human health tier II assessment at https://cdnservices.industrialchemicals.gov.au/statements/IMAP_1790%20-%20IMAP%20Assessment%20-%2024%20April%202015.pdf and ECHA at https://echa.europa.eu/registration-dossier/-/registered-dossier/22590/7/8/?documentUUID=5fd1e36a-9ae0-4444-ae59-9c33a0582e50 </t>
  </si>
  <si>
    <t>597-82-0</t>
  </si>
  <si>
    <t>Phosphorothioic acid, O,O,O-triphenyl ester</t>
  </si>
  <si>
    <t>C18H15O3PS</t>
  </si>
  <si>
    <t>S=P(OC1=CC=CC=C1)(OC1=CC=CC=C1)OC1=CC=CC=C1</t>
  </si>
  <si>
    <t xml:space="preserve">Target dose levels were 0, 50, 200, or 1,000 mg/kg bw/day. Actual dose levels were 0, 39.5, 200, or 1,000 mg/kg bw/day. </t>
  </si>
  <si>
    <t xml:space="preserve">No treatment-related, adverse effects were noted on clinical signs, mortality, body weight, and food consumption. No treatment-related changes among hematological and clinical chemistry parameters were observed either. Urinalysis parameters were unremarkable. When compared with the control group, the mean absolute and relative organ weight of the liver was statistically significantly increased in males and females of the mid and high dose group. All other mean relative weight parameters did not show significant differences when compared to the controls. At the highest dose, the absolute and relative liver weights were minimally above the historical control range and correlated with histopathological findings therefore considered treatment-related. At the mid dose, minimal increases of the relative liver weight in males and females were marginally above the maximal historical control values. Since a histopathological correlate was found in females but not in males, the relative weight increase in females was considered to be treatment-related and in males assumed as possibly treatment-related. No gross pathological findings were noted. Histopathological examination found treatment-related lesions in the liver of males and females and in the thyroid gland of males. Centrilobular hepatocellular hypertrophy was noted in 4/10 males at the high dose and in 5/10 and 10/10 females at the mid and high dose, respectively. This is an adaptive response and therefore not adverse. However, the follicular hypertrophy/ hyperplasia and colloid alteration in males of the mid and high dose groups was regarded as treatment-related, whereas the two females at the highest dose level with only minimal follicular hypertrophy/hyperplasia lacking colloid alteration were not considered to be affected by treatment. All other findings occurred either individually or were biologically equally distributed over control and treatment groups. Based on the thyroid lesions noted at the mid and high dose, the NOAEL for males is considered to be 39.5 mg/kg bw/day. The NOAEL for females was considered to be 1,000 mg/kg bw/day, the highest dose tested. </t>
  </si>
  <si>
    <t>Unknown, 2019. Available from ECHA at https://echa.europa.eu/en/registration-dossier/-/registered-dossier/13644/7/6/2</t>
  </si>
  <si>
    <t>62924-70-3</t>
  </si>
  <si>
    <t>Flumetralin</t>
  </si>
  <si>
    <t>Premier; Prime+; Flumetraline; N-[(2-chloro-6-fluorophenyl)methyl]-N-ethyl-2,6-dinitro-4-(trifluoromethyl)aniline</t>
  </si>
  <si>
    <t>C16H12ClF4N3O4</t>
  </si>
  <si>
    <t>CCN(CC1=C(Cl)C=CC=C1F)C1=C(C=C(C=C1[N+]([O-])=O)C(F)(F)F)[N+]([O-])=O</t>
  </si>
  <si>
    <t>1N,2N,3N,4N,6N,7aY,8N,33N,34N,35bY,36cY,41N,42N,43a(iii)Y</t>
  </si>
  <si>
    <t xml:space="preserve">0, 30, 300, 1000, or 1500 ppm, equal to 0, 1.5, 14.5, 49.8, or 75.2 mg/kg/day in males and 0, 1.9, 19.2, 66.7, or 103.9 mg/kg/day in females for 2 years. Purity (96%) adjusted intakes are 0, 1.4, 13.9, 47.8, or 72.2 mg/kg bw/day for males and 0, 1.8, 18.4, 64.0, or 99.7 mg/kg bw/day for females. At 52 weeks, 10 rats/sex from the control and high-dose groups were randomly selected and maintained on normal feed for a 5-week recovery period. The interim sacrifice at 52 weeks was performed on 10 rats/sex from the control and high-dose groups. </t>
  </si>
  <si>
    <t xml:space="preserve">There was no adverse effect on survival of either sex; females displayed a dose-related increase in survival with increase in dose. There were no treatment related signs of toxicity in either sex. The only observation related to treatment was urine discoloration [orange], which can be attributed to the test material [an orange granular solid].The 1500 ppm males displayed a slight, but statistically significant, decrease in body weight by week 29 [96% of control], and the deficit in body weight continued throughout the study [84% of control at week 103]. Males at 1000 ppm displayed a slight, statistically significant, decrease in body weight by week 75 [93% of control], which by the end of the study was 89% of control but not statistically significant. Females at the 1000 ppm and 1500 ppm dose levels displayed decreased body weight from week one on [week 1: 97% of control (both groups); week 15: 91% and 89% of control, respectively; week 103: 82% and 75% of control, respectively].Decreased body-weight gains were observed in males at the 1000 ppm and 1500 ppm dose level throughout the study. During weeks 29-37, males at 1500 ppm displayed a 49% deficit in body-weight gain. Overall, body-weight gains at 1000 ppm were 86% of control and those at 1500 ppm were 80% of control. Females at 300 ppm displayed a slight decrease in body weight [91% of control] at week 103, but statistical significance was not attained. Females at the 1000 ppm and 1500 ppm displayed a dose-related decrease in body weight throughout the study [week 15: 91% and 89% of control, respectively; week 33: 91% and 86%, respectively; week 103: 82% and 75% of control, respectively]. Decreased body-weight gains were observed in females throughout the study at 1000 ppm and 1500 ppm [weeks 0-1: 94% and 91% of control, respectively; weeks 2-15: 84% and 81% of control, respectively; weeks 0-103: 77% and 67% of control, respectively; 88% of control at 300 ppm]. There were no consistent differences in food consumption in males to account for the decrease in body weight. For the females, decreased consumption in food was observed from week 1, suggesting a palatability problem. There were no ocular changes observed in either sex. There were decreases in erythrocyte count, hemoglobin, and hematocrit, although the significance of these is not apparent. However, similar decreases were observed in the 90-day rat study and in the 6-month dog study. Increased cholesterol was reported, which is also a finding in the 90-day rat and 6-month dog studies. The urinalysis parameters monitored were comparable among the groups for both sexes. Males displayed increased liver weights at the two highest dose levels, although there was no dose response. Thymus weights were decreased in both sexes at the 1500 ppm dose level and in males at 1000 ppm. Both sexes displayed an increased incidence of hepatocellular eosinophilic cytoplasmic change [males 7%, 15%, 16%; females 8%, 24%, 17% at 300 ppm, 1000 ppm, and 1500 ppm, respectively, compared to 0% in control males and &lt;2% in control females]. The incidence of several tumor types was increased, but there was no dose-response. For example, at 30 ppm (the lowest dose tested), a statistically significant increase was observed in the adrenal medulla [pheochromocytomas: 12.3%, 29.8%*, 18.9%, 12.1%, 27.3% with increasing dose] in males. Also, at 30 ppm in females, there was a statistically significant increase in mammary gland adenocarcinomas and combined adenomas/adenocarcinomas, but there was no dose-response [&lt;2%, 21.4%*, 12.3%, 14.5%, 12.3% with increasing dose. The control incidence was low [1 adenoma compared to the historical control 12.7%]. Hepatocellular carcinoma was observed in 2 females at 1500 ppm compared to none in the control and other treatment groups. The systemic toxicity NOAEL is 300 ppm [males 14.5/females 19.2 mg/kg/day], based on decreased body weight, body-weight gains, decreased thymus weight in males, and increased brain weight in females at the systemic toxicity LOAEL of 1000 ppm [males 49.8/females 66.7 mg/kg/day]. EFSA: The relevant long-term NOAEL was 1.5 mg/kg bw/day from a two year study in rats. Upon long-term exposure, increased incidence of polyangiitis was observed in the testes of rats, without association to hypospermatogenesis. </t>
  </si>
  <si>
    <t>Keller, 1986</t>
  </si>
  <si>
    <t xml:space="preserve">Keller, J. (1986) CGA-41065 Technical: Combined Chronic Toxicity/Oncogenicity Study in Rats: Lab Project Number: 22146. Unpublished study prepared by Litton Bionetics, Inc. 4194 p. MRID 42061603. Available from EPA (2007) Reregistration Eligibility Decision for Flumetralin at https://www.regulations.gov/document/EPA-HQ-OPP-2007-0990-0003 (reference only) and EPA (2016) Flumetralin Human Health Risk Assessment for Registration Review at https://www.regulations.gov/document/EPA-HQ-OPP-2015-0076-0003 Also available from EFSA (2014) Conclusion on the peer review of the pesticide risk assessment of the active substance flumetralin at https://www.efsa.europa.eu/en/efsajournal/pub/3912 </t>
  </si>
  <si>
    <t>28159-98-0</t>
  </si>
  <si>
    <t>Cybutryne</t>
  </si>
  <si>
    <t>Irgarol; Irgarol 1051; 2-N-tert-butyl-4-N-cyclopropyl-6-methylsulfanyl-1,3,5-triazine-2,4-diamine</t>
  </si>
  <si>
    <t>C11H19N5S</t>
  </si>
  <si>
    <t>CC(C)(C)NC1=NC(=NC(=N1)NC2CC2)SC</t>
  </si>
  <si>
    <t xml:space="preserve">0, 20, 120, or 720 ppm. These values correspond to intakes equal to 0, 1.4, 8.1, or 48.1 mg/kg/day in F0 males, 0, 1.5, 9.1, or 56.0 mg/kg/day in F0 females, 0, 1.5, 9.0, or 55.5 mg/kg/day in F1 males, and 0, 1.7, 10.0, or 61.40 mg/kg/day in F1 females. Irgarol was administered to male and female rats in the diet for at least 70 days premating and during pairing and gestation. Females were also fed during the lactation period (days 1-14 postpartum).   </t>
  </si>
  <si>
    <t xml:space="preserve">The parental NOAEL is established at 720 ppm, equal to 56.0 mg/kg/day in females and 48.1 mg/kg/day in males. The parental LOAEL is not identified as no toxicologically adverse effects were observed. In offspring, the LOAEL is 720 ppm, equal to 56.0 mg/kg/day in females and 48.1 mg/kg/day in males, based on decreased thymus and spleen weights and decreased body weights in the males and females of the F1 and F2 generations. The offspring NOAEL is 120 ppm, equal to 9.1 mg/kg/day in females and 8.1 mg/kg/day in males. The reproductive LOAEL for Irgarol in rats is 720 ppm, equal to 48.1 mg/kg/day for males and 56.0 mg/kg/day for females, based on uterine atrophy, vaginal mucosal atrophy, and decreased uterine weights in both generations and adverse effects on the ovary (tubulostromal hyperplasia, ovarian primordial
follicle counts, cystic antral follicles, and atretic follicles, along with decreased ovary weights) in F1 females. The reproductive NOAEL is 120 ppm, equal to 8.1 mg/kg/day for males and 9.1 mg/kg/day for females. </t>
  </si>
  <si>
    <t>Becker et al., 2006</t>
  </si>
  <si>
    <t>Becker, H., Ph. Schaetti, and D. Flade (2006) TK 13079, Irgarol 1051: two-generation reproduction study in the Han Wistar rat. RCC Ltd, Itingen, Switzerland. Laboratory study number 854107. Unpublished. MRID 46822901. Available from EPA (2019). Registration Review Draft Risk Assessment for Irgarol (also called Cybutryne) at https://www.regulations.gov/document/EPA-HQ-OPP-2010-0003-0010 and from EPA (2010). 1,3,5-Triazine-2,4-diamine, N-cyclopropyl-N'-(1,1-dimethylethyl)-6-(methylthio)- (Irgarol). Human Health Effects Scoping Document for the Registration Review Decision at https://www.regulations.gov/document/EPA-HQ-OPP-2010-0003-0003</t>
  </si>
  <si>
    <t>158062-67-0</t>
  </si>
  <si>
    <t>Flonicamid</t>
  </si>
  <si>
    <t>Aria; N-(cyanomethyl)-4-(trifluoromethyl)nicotinamide; N-(cyanomethyl)-4-(trifluoromethyl)pyridine-3-carboxamide</t>
  </si>
  <si>
    <t>C9H6F3N3O</t>
  </si>
  <si>
    <t>C1=CN=CC(=C1C(F)(F)F)C(=O)NCC#N</t>
  </si>
  <si>
    <t xml:space="preserve">Males were given 0, 50, 100, 200, or 1,000 ppm, equal to 0, 1.84, 3.68, 7.32, or 36.5 mg/kg bw/day. Females were given 0, 200, 1,000, or 5,000 ppm, equal to 0, 8.92, 44.1, or 219 mg/kg bw/day. </t>
  </si>
  <si>
    <t xml:space="preserve">For male rats, the statistical evaluation of mortality indicated significant differences in the pair-wise comparisons of the 100 and 1,000 ppm dose groups with the controls; however, no significant trend was noted in males. There were no statistically significant incremental changes in mortality with increasing doses of flonicamid for female rats. Decreased body weights were observed in the 1000 ppm males during the last year of the study and were significant beginning at week 100, which contributed to body weight gain decrease of 61% during this time. Decreased body weights were also observed in the 5000 ppm females at week 1-64 (3-8%). A minor, incidental decrease in body weight was observed in the 100 ppm males at week 100. Body weights in the other treated groups were similar to controls. The decreased body weight gain in the 1000 ppm males during the last year of the study (61%) resulted in a decreased overall body weight gain (8%). Decreased body weight gain was generally observed in the 5000 ppm females throughout the study resulting in a decreased overall body weight gain (11%). Body weight gain in the other treated groups were similar to controls. For tumors, the incidence of microscopic lesions was known only for controls and high dose groups because not all animals were examined in the other dose groups. For these controls vs. high dose comparisons, there were no statistically significant comparisons in the males. Females had statistically significant comparisons of the control vs. high dose group for nasal cavity squamous cell carcinomas and cerebellum benign granular cell tumors. After additional histological examinations, there were no significant trends or pair-wise comparisons of the dosed groups with the controls for nasolacrimal duct squamous cell carcinomas in male rats. Female rats had a significant increasing trend in nasolacrimal duct squamous cell carcinomas; however, no significant differences in the pair-wise comparisons of the dosed groups with the controls were seen for this tumor type. Also, the historical control incidence for squamous cell tumors in the nasolacrimal duct runs below that found for high dose treated groups but is similar to that found for the concurrent controls. Other non-neoplastic lesions were noted. In males, erosion of the forestomach had a significantly increased incidence at the high dose in comparison to controls. In the kidneys, there was an increase in slight to severe hyaline droplet deposition in renal proximal tubular cells and an increase in kidney pelvic dilatation in males at 1000 ppm. Males are showed increased incidences of keratitis at the top dose levels. In the females, the incidences of striated muscle fiber atrophy were significantly increased at 1000 and 5000 ppm. In females at 5000 ppm, there was an increase in kidney weights, an increase in cytoplasmic vacuolation of the renal proximal tubular cells and an increase in chronic nephropathy. Liver changes were also noted at 5000 ppm, including increased incidences of centrilobular hypertrophy and increased foci of cellular alteration (eosinophilic type), which were accompanied by decreased triglycerides, increased total cholesterol, and increased relative liver weights. Retinol atrophy and cataracts were also increased at the top dose level. Lastly, at 5000 ppm, there was also an increase in pituitary anterior cell hyperplasia. EFSA: For the rat study, the squamous cell carcinomas in the nasal cavity were re-evaluated as occurring in the nasolacrimal duct. They were neither dose-related nor with statistical significance and were observed unilaterally and without preneoplasic lesions. The benign cerebellum granular cell tumors in females at the high dose were considered incidental (probably underreported in the historical control data since they are often only observed microscopically). As a conclusion, the experts agreed that flonicamid had no carcinogenic potential in rats, and that the NOAEL for systemic effects was 7.32 mg/kg bw/day. APVMA: Based on the findings of this 104-week study, the NOEL is 200 ppm in males (equivalent to 7.32 mg/kg bw/day) based on decreased bodyweight and bodyweight gain and forestomach erosion/ulceration at 1000 ppm, while the NOEL for female rats was established at 1000 ppm (equivalent to 44.1 mg/kg bw/day) based on reduced bodyweight and bodyweight gain, haematological changes indicative of mild anaemia, changes in blood biochemical parameters, increased relative liver and kidney weight with accompanying histopathological changes, and atrophy of the striated muscle fibre of the triceps surae at 5000 ppm. The test material was not carcinogenic to male or female rats. JMPR: There was no treatment-related mortality in this study, and there were no effects on urine analysis. Clinical signs of toxicity consisted of a decrease in rearing and an increase in keratitis in males at 1000 ppm. At 5000 ppm, there was an increase in rhinitis and opacity, cataracts, and retinal atrophy in the eyes in females. Effects on body weight were limited to the second half of the study, with decreases in body weight and body weight gain in males at doses of 1000 ppm and in females at 5000 ppm. Decreases in feed consumption were limited to females in the 5000 ppm dose group. Hematological changes consisted of decreased hematocrit, red blood cells and hemoglobin in females at 5000 ppm. Clinical chemistry changes consisted of decreased triglyceride levels in females at 1000 ppm and above and increased cholesterol level and GGT activity in females at 5000 ppm. Other liver changes occurred in females at 5000 ppm, including increased liver weights, increased dark coloration of the liver and livers with accentuated lobular patterns, increased centrilobular hepatocellular hypertrophy and increased foci of cellular alteration (eosinophilic type). In the kidneys, there was an increase in slight to severe hyaline droplet deposition in renal proximal tubular cells and an increase in kidney pelvic dilatation in males at 1000 ppm. In females at 5000 ppm, there was an increase in kidney weights, an increase in cytoplasmic vacuolation of the renal proximal tubular cells and an increase in chronic nephropathy. There was an increased incidence of striated muscle atrophy in females at 1000 ppm. At 5000 ppm, there was also an increase in pituitary anterior cell hyperplasia in females. The NOAEL was 200 ppm (equal to 7.32 and 8.92 mg/kg bw per day for males and females, respectively). The LOAEL was 1000 ppm (equal to 36.5 and 44.1 mg/kg bw per day for males and females, respectively), based on decreased body weight and body weight gain, decreased rearing, increased incidences of keratitis and pelvic dilatation in the kidneys in males and decreased triglyceride levels and increased striated muscle atrophy in females. EPA 2019: The NOAEL and LOAEL for males were 7.32 mg/kg bw/day and 36.5 mg/kg bw/day, respectively, based on decreased body weights and body weight gains and increased incidences of keratitis. For females, the NOAEL and LOAEL were 8.92 mg/kg bw/day and 44.1 mg/kg bw/day, respectively, based on striated muscled fiber atrophy noted at the top two dose levels. Note:  In  the  rat  studies,  the  adverse  effects  on  the  kidneys  were  considered  as  mediated  by  the  male  rat-specific protein, α2μ-globulin, and were not regarded as relevant to humans. </t>
  </si>
  <si>
    <t>Kuwahara, 2002; Kuwahara, 2004; Kuwahara, 2002; Kuwahara, 2002</t>
  </si>
  <si>
    <t xml:space="preserve">Kuwahara, M. (2002) IKI-220 technical: combined chronic toxicity and carcinogenicity study in rats. The Institute of Environmental Toxicology, Ibaraki, Japan. Laboratory Project Study ID: IET 98-0142, December 12, 2002. MRID 45863801. &amp; Kuwahara, M. (2004) IKI-220: Combined chronic toxicity and carcinogenicity study in rats histopathological examination of nasal cavity. Laboratory Project ID: IET 04-0067, August 19, 2004. MRID 46362202. &amp; Kuwahara, M. (2002) Response to EPA review and submission of supplemental data to report: Historical control data for IKI-220 technical: combined chronic toxicity and carcinogenicity study in rats. Document No.: IET 98-0142 SUPP. 1, December 12, 2002, and May 18, 2004 – Supplement. MRID 46275601. &amp; Kuwahara, M. (2002) Response to EPA review and submission of supplemental data to report: Historical control data (RCC LTD., Itingen, Switzerland) for IKI-220 technical: combined chronic toxicity and carcinogenicity study in rats. Document No.: IET 98-0142 SUPP. 2, December 12, 2002, and June 25, 2004 – Supplement 2. MRID 46323701. Available from EPA (2005) Flonicamid: Report of the Cancer Assessment Review Committee PC Code: 128016 at https://www3.epa.gov/pesticides/chem_search/cleared_reviews/csr_PC-128016_24-Feb-05_a.pdf Also available from EFSA (2009) Conclusion on the peer review of the pesticide risk assessment of the active substance flonicamid at https://www.efsa.europa.eu/en/efsajournal/pub/1445 and APVMA (2014) Public Release Summary on the Evaluation of the new active Flonicamid in the product Mainman 500 WG Insecticide at https://apvma.gov.au/sites/default/files/publication/13721-prs-flonicamid.doc and JMPR (2015) Tox Monograph for Flonicamid at https://apps.who.int/pesticide-residues-jmpr-database/Document/242 and EPA (2019) Flonicamid: Human Health Draft Risk Assessment for Registration Review at https://www.regulations.gov/document/EPA-HQ-OPP-2016-0013-0022 </t>
  </si>
  <si>
    <t>219714-96-2</t>
  </si>
  <si>
    <t>Penoxsulam</t>
  </si>
  <si>
    <t>Granite; 2-(2,2-difluoroethoxy)-N-(5,8-dimethoxy-[1,2,4]triazolo[1,5-c]pyrimidin-2-yl)-6-(trifluoromethyl)benzenesulfonamide</t>
  </si>
  <si>
    <t>C16H14F5N5O5S</t>
  </si>
  <si>
    <t>COC1=CN=C(OC)N2N=C(NS(=O)(=O)C3=C(C=CC=C3OCC(F)F)C(F)(F)F)N=C12</t>
  </si>
  <si>
    <t>0, 0.015, 0.045 or 0.15%, equal to 0, 5.3, 14.7, or 46.2 mg/kg bw/day in males and 0, 4.4, 14.0, or 44.8 mg/kg bw/day in females</t>
  </si>
  <si>
    <t xml:space="preserve">There were no toxicologically significant compound-related effects on mortality, clinical signs, ophthalmologic examinations, hematology, clinical chemistry, urinalyses, organ weights, or gross pathology. There appeared to be marginal inhibition of body weight gain and food consumption in males, but not females, receiving 0.15% XDE-638. The only effect of toxicological significance was the occurrence of very slight, multifocal hyperplasia of the pelvic epithelium in both kidneys of one male in the 0.15% group. Similar lesions were seen in male and female dogs in 4- and 13-week dietary studies with XDE-638. Exacerbation of the lesions observed in these shorter-term studies was not observed in the one-year study. The incidence of kidney lesions seen in the 13-week study was actually greater (2/4 males and 2/4 females) than in the one-year study (1/4 males and 0/4 females) at the same dietary level (0.15%) of XDE-638. In addition, crystals were seen in the renal pelvis and collecting ducts of both genders in the 13- week study, but not in the one-year study. The LOAEL is 46.2 mg/kg/day for males based on slight multifocal hyperplasia in the renal epithelium; a LOAEL was not established for females (&gt;44.8 mg/kg/day). The NOAEL for males is 14.7 mg/kg/day; the NOAEL for females is 44.8 mg/kg/day. EPA 2018: The LOAEL is 46.2 mg/kg/day for males based on slight multifocal hyperplasia in the renal epithelium; a LOAEL was not established for females (&gt;44.8 mg/kg/day). The NOAEL for males is 14.7 mg/kg/day; the NOAEL for females is 44.8 mg/kg/day. </t>
  </si>
  <si>
    <t>Stebbins and Baker, 2002</t>
  </si>
  <si>
    <t xml:space="preserve">Stebbins, K. and P. Baker. (2002). XDE-638: One-year dietary toxicity study in Beagle dogs. Toxicology &amp; Environmental Research and Consulting, The Dow Chemical Company, Midland Michigan 48674. Study ID No. 001049, March 19, 2002. MRID 45830914. Unpublished. Available from EPA (2003) Penoxsulam HED Records Center Series 361 Science Reviews at https://www3.epa.gov/pesticides/chem_search/cleared_reviews/csr_PC-119031_2-Dec-03_a.pdf Also available from EPA (2018) Penoxsulam Human Health New Use Risk Assessment to Support the Registration of Proposed Use at https://www.regulations.gov/document/EPA-HQ-OPP-2015-0303-0029 </t>
  </si>
  <si>
    <t>124-58-3</t>
  </si>
  <si>
    <t>Monomethylarsonic acid</t>
  </si>
  <si>
    <t>MMA; Arsonic acid, methyl-; Methanearsonic acid; Methylarsonic acid</t>
  </si>
  <si>
    <t>CH5AsO3</t>
  </si>
  <si>
    <t>C[As](=O)(O)O</t>
  </si>
  <si>
    <t xml:space="preserve">1N,2N,3N,4Y,5N </t>
  </si>
  <si>
    <t>0, 50, 400, or 1,300/1,000/800 ppm, equal to 0, 3.5, 30.2, or 106.9 mg/kg bw/day for males and 0, 4.2, 35.9, or 123.3 mg/kg bw/day for females. Due to high mortality in the male group, the high dose of 1300 ppm MMA was reduced to 1000 ppm during week 53, and further reduced to 800 ppm during week 60. The in-life portion of the study lasted 104 weeks.</t>
  </si>
  <si>
    <t xml:space="preserve">The body weights of the low-dose male and female groups were significantly higher compared to controls prior to the start of the study and continued to be higher throughout the study. Statistically significant decreases in the body weight gains of the male intermediate and high dose groups and the female high dose group were seen within the first few weeks of the study. The decreased body weight gain by the end of the study was 8% in the male intermediate dose group, 15% in the male high dose group, and 20% in the female high dose group compared to control. The high dose administered to the male and female rats clearly exceeded the maximum tolerated dose (MTD). In the female intermediate group, a statistically significant decrease in body weight gain was seen from week 40 until terminal sacrifice when this group weighed 13% less than the controls. Food and water consumptions in the male and female low dose groups were similar to control. There was increased food consumption ranging from 5 to 10% in the male and female intermediate dose groups. Food consumption was markedly elevated in the high dose male and female groups reaching an increase of 37% in the males during study week 74 and 23% in the females during study week 70 compared to their respective control groups. The food conversion ratios in all treatment groups were similar to the respective controls during the first 13 weeks, although slightly decreased. There was a statistically significant increase in water consumption in the male and female intermediate and high dose groups throughout the study. The increase reached 269% in the male high dose group during week 82 and 202% in the female high dose group during study week 58. Diarrhea was observed in all male and female high dose rats from week 3 of treatment and persisted throughout the study, even after the dose reductions. The diarrhea was occasionally accompanied by blood. Diarrhea was also observed in the intermediate dose groups starting during week 4, but to a lesser extent than that seen in the high dose groups. Sporadic incidences of diarrhea occurred in the low dose groups during the last 6 months of the study. There were no treatment-related changes in blood or urine chemistries in the male and female low and intermediate-dose rat groups compared to the respective control groups. In the high dose male group, there were significant decreases in the alkaline phosphatase, ALT, GGT, glucose, cholesterol, uric acid, bilirubin, total protein, and albumin, compared to the control group, at 12 months. The bilirubin and GGT remained significantly decreased in the high dose males compared to the control group throughout the rest of the study. The same constituents were also decreased in the intermediate dose group, but the decrease was significant only for alkaline phosphatase, GGT and cholesterol. Creatinine was significantly increased in the intermediate and high dose male groups at 18 and 24 months compared to the control group. The total protein, albumin and cholesterol were significantly decreased in plasma in the high dose females at all time points except 24 months when compared to the control group. The ALT and GGT were also significantly decreased at 6 and 12 months. Decreases in bilirubin in the high dose female group at 6, 18, and 24 weeks compared to the control group were significant. The decrease at 12 months was not significant. The calcium was significantly decreased at 6, 12, and 18 months in the plasma of high dose females compared to the control group. The urinary pH was decreased in the high dose males at all time points measured compared to control. The urinary volume in the high dose male group was significantly decreased at 3, 6, 12, and 24 months and the specific gravity was increased at 3, 6, and 18 months compared to the control group. There were sporadic changes in the urinary pH, volume and specific gravity in the high dose females compared to control, but they did not appear to be treatment related. There were no treatment-related changes noted in the various hematological parameters evaluated for the rats. The mortality in the high dose male and female groups increased during study weeks 42-45. In study week 53, the dose was decreased from 1300 to 1000 ppm MMA, which reduced the mortality rate in the females but not in the males. A second dose reduction to 800 ppm MMA during week 60 was effective in reducing the mortality rate in the males. At the end of the dosing period, the survival of males was 58, 50, 55, and 33% for groups 1-4, respectively. The survival of females was 82, 67, 78, and 65% for groups 1-4, respectively. The absolute weight of the kidneys was significantly decreased in the male intermediate and high dose groups and significantly increased in the female intermediate group. The weight of the kidneys relative to body weight was significantly increased in the intermediate and high dose female groups and covariant analysis indicated that this was a possible treatment-related effect. The absolute weight of the heart was significantly increased in the female intermediate and high dose groups and the relative weight of the heart was significantly increased in the female intermediate and high dose groups and in the male high dose group. Covariant analysis indicated the increase in the female intermediate and high dose groups was a possible treatment-related effect. The absolute weight of the brain was significantly decreased in the intermediate and high dose groups of both sexes. Analysis of covariance indicated that the decrease was treatment-related, but the relative weight of the brain was significantly increased in the female intermediate dose group and the high dose group of both sexes. There was also a significant decrease in the absolute weight of the thyroid in the male and female intermediate dose groups and in the female high dose group. Covariant analysis indicated that the decrease was only significant in the female intermediate dose group. There was a significant decrease in the absolute weight of the liver in the male high dose group and a significant increase in the relative liver weight in the female intermediate group and high dose group, but covariant analysis indicated these changes were due to decreased body weight. All neoplastic lesions observed in the treated rat groups were considered to be unrelated to treatment. The primary target organ for direct MMA induced toxicity was the large intestine and in rats, the stomach and small intestine were sporadically involved. The lesions occurred primarily in the male and female high dose groups with some occurrence in the intermediate dose rat groups. The toxicity was more severe in the male high dose rat group compared to the female high dose rat group. Focal mucosal ulceration of the colon and rectum was observed in the female and male rats with a significant positive trend in the males and in the sexes combined. Multiple foci of regenerative hyperplasia, post ulceration, were found in the colon of two male rats in the high dose group. There was a significant positive trend in the increased presence of goblet cells in the rectum of males and in the combined incidence in the males and females. There was also a significant positive trend in the combined incidence of goblet cells in the colon of male and female rats. Cuboidal to squamous metaplasia (diffuse, slight, and moderate) of the epithelial columnar absorptive cells was present in the colon, cecum and rectum, and the mucosal layer was covered with mucous secretions containing exfoliated epithelial cells. A highly significant positive trend was found for these lesions in each sex. Vascular congestion in the cecum and inflammation of all three tissues was also observed. Acute duodenitis and perforating ulcerations were observed in a slightly higher number of female rats compared to male rats, and the combined incidence of duodenitis in males and females had a significant positive trend. Peritonitis and serous atrophy of the fat pads in the abdominal wall and cavity, thickening of the wall of the stomach, and pancreatitis were commonly observed in the rats. Inflammation was present in the ureter, uterus, prostate, testes, epididymis, and seminal vesicles and appeared to be secondary to the perforating ulcers in the intestinal tract. A significant positive trend was found for the incidence of basophilic tubules and hydronephrosis and pyelonephritis and cortical tubular cystic dilatation in the kidneys of the high dose male group and for the combined incidence in both sexes. There was also a significant positive trend for the occurrence of papillary necrosis in the male high dose group and for the combined incidence of glomerulonephropathy in both sexes. The renal lesions and the epithelial hyperplasia and luminal distention seen in the urinary bladder are most likely the result of urinary tract obstruction caused by inflammation of the ureter secondary to peritonitis. Reduced cellularity in the bone marrow, depletion of lymphocytes from the white pulp of the spleen and the earlier than normal occurrence of age-related atrophy of the thymus in the high dose groups appear to be secondary to the generally debilitated state of these animals. Hypertrophy of the thyroid follicular epithelium evidenced by increased height of follicular cells, occurred in both high dose groups with a highly significant positive trend in each group and was possibly an effect of treatment with MMA. The occurrence of focal hyperplasia in the medulla of the adrenal glands and congestion of the adrenal cortex each had a significant positive trend in the female rats. Focal histiocytic proliferation occurred in the liver of the high dose female rats with a significant positive trend, too. The no effect level was considered to be 50 ppm for both sexes. EPA 2023: Mortality was increased in high-dose males and females during the first 52 weeks of the study. Body weights were decreased in the mid- and high-dose groups of both sexes; however, at 51 weeks, only the body weight for the high-dose males was &lt;10% of the control weight (14.5%). Food and water consumption was increased in the mid- and high-dose groups. Diarrhea was observed in 100% of the high-dose males and females and in 16.7 and 40% of the mid-dose males and females during the first 52 weeks of exposure. Diarrhea first occurred after 3 weeks of exposure to the high dose and 4 weeks of exposure to the mid-dose group; the severity of the diarrhea was dose related. The gastrointestinal system was the primary target in animals dying early; numerous macroscopic and histological alterations were observed. The NOAEL was 50 ppm, equal to 3.5 mg/kg bw/day in males and 4.2 mg/kg bw/day in females. </t>
  </si>
  <si>
    <t>Arnold et al., 2003</t>
  </si>
  <si>
    <t>Arnold LL, Eldan M, van Gemert M, et al. 2003. Chronic studies evaluating the carcinogenicity of monomethylarsonic acid in rats and mice. Toxicology 190:197-219. Also available from EPA (2023) Toxicological Profile for Arsenic at https://www.regulations.gov/document/EPA-HQ-OAR-2002-0083-1387</t>
  </si>
  <si>
    <t>243973-20-8</t>
  </si>
  <si>
    <t>Pinoxaden</t>
  </si>
  <si>
    <t>[8-(2,6-diethyl-4-methylphenyl)-7-oxo-1,2,4,5-tetrahydropyrazolo[1,2-d][1,4,5]oxadiazepin-9-yl] 2,2-dimethylpropanoate</t>
  </si>
  <si>
    <t>C23H32N2O4</t>
  </si>
  <si>
    <t>CCC1=CC(C)=CC(CC)=C1C1=C(OC(=O)C(C)(C)C)N2CCOCCN2C1=O</t>
  </si>
  <si>
    <t>Wistar [HanIbm:WIST]</t>
  </si>
  <si>
    <t>0, 1, 10, 100, 250, or 500 mg/kg/day</t>
  </si>
  <si>
    <t>EPA: No treatment-related effects were observed on food consumption or ophthalmoscopic examination. No treatment-related adverse-effects were observed on hematology. Several indications of systemic toxicity were observed. At 250 mg/kg/day, survival was decreased in males, and the incidences of hunched posture and piloerection were increased. In the 250 mg/kg/day groups, body-weights and body-weight gains were decreased, and water consumption was increased. The surviving 500 mg/kg/day males were terminated at week 61 due to continuously increasing spontaneous death. Nephrotoxicity was indicated by numerous clinical and pathological parameters. Decreased in serum glucose was observed in both sexes at doses 250 and 500 mg/kg/day. At 250 mg/kg/day, the following evidence supported nephrotoxicity: (I) increased serum urea and creatinine in the males; (ii) increased urine volume in both sexes generally throughout treatment; (iii) decreased relative (to body) kidney weights in the females at week 105; (iv) increased incidence of surface granulation in the kidney at interim (males only) and terminal sacrifices (both sexes); (v) increases in incidence and severity of chronic nephropathy in males at week 105; and (vi) increases in incidence and severity of renal pelvis dilatation in females at week 105. At 500 mg/kg/day, the following evidence supported nephrotoxicity: (I) increased serum urea and creatinine in the females; (ii) increased urinary ketones in the females; (iii) increased epithelial cells in the urine of both sexes; (iv) increased urinary casts in the females; (v) increased absolute and relative kidney weights in males at week 53; (vi) increased incidence of surface granulation in the kidney of the females at week 53; and (vii) increased incidences of chronic nephropathy, renal tubular vacuolation, and renal cysts in the females at week 105. At week 105 in the 250 mg/kg/day males, increases were observed in incidence and/or severity of fibrous osteodystrophy and parathyroid hyperplasia, accompanied by increased relative thyroid and parathyroid weight. The Sponsor suggested that these were secondary findings due to severe renal damage. Additional observations were made in the females at the terminal sacrifice. Grossly, an
increased incidence of thickened small intestine was observed at $250 mg/kg/day. Epithelial thickening of the small intestine was observed microscopically at 500 mg/kg/day, as was ulceration of the large intestine. A cortical fatty change was observed in the adrenal glands at 500 mg/kg/day, accompanied by an increased relative adrenal weight. Mast cell infiltration of the mesenteric lymph node at &gt; 250 mg/kg/day and white pulp atrophy in the spleen at 500 mg/kg/day were also observed. The LOAEL is 250 mg/kg bw/day, based on mortality, clinical signs, and increased serum urea and creatinine in males, and decreased body-weights and body-weight gains, increased water consumption and incidence of urinalysis findings, kidney surface granulation, and microscopic renal lesions in both sexes. The NOAEL is 100 mg/kg bw/day. The incidence of leiomyosarcoma (2 in the stomach; 1 in the body cavity) was increased in the 250 mg/kg/day males (4%) compared to concurrent (0%) and historical (0-2%) controls. Leiomyosarcomas were also observed in the spleen of one male in each of the 1 and 10 mg/kg/day groups, in the stomach of one female in the 10 mg/kg/day group and in the uterus of a female control rat. Additionally, a leiomyoma was observed in the small intestine of one male in the 100 mg/kg/day group and in the uterus of a female control rat. The incidence of other tumors occurred in only a single animal, was similar to concurrent controls, and/or was within the historical control range. Dosing was considered adequate based on decreased survival, bodyweight and body-weight gain, and nephrotoxicity, as well as other indications of toxicity. EFSA: A NOAEL of 10 mg/kg bw/day was derived based on kidney dilatation/basophilia/atrophy leading to chronic progressive nephropathy and associated effects at the higher dose levels. JMPR: In a 2-year rat study in which pinoxaden was given via gavage at 0, 1, 10, 100, 250 or 500 mg/kg bw per day, the systemic NOAEL was 10 mg/kg bw per day, based on histopathological changes in the kidneys at 100 mg/kg bw per day and associated changes in water intake and urine volume. Hepatocellular adenomas were present in the liver of 5/59 females at 500 mg/kg bw per day compared with 2/60 in controls; however, in the absence of preneoplastic lesions in any repeateddose studies in rodents, the Meeting concluded that the increase in liver adenomas was incidental. Leiomyosarcomas of the stomach were present in 2/60 males at 250 mg/kg bw per day (males from the 500 mg/kg bw per day group were prematurely terminated) compared with 0/59 in controls. The Meeting considered the slight increase in leiomyosarcomas of the stomach in males (above the concurrent control and the historical control for the performing laboratory) to be incidental, based on the occasional occurrence of leiomyosarcomas of the stomach seen in females at a lower dose but not at higher doses in the current study, the occurrence of leiomyosarcomas in other tissues in both control and treated animals in this study with no relationship to dose and the absence of preneoplastic lesions. In addition, endometrial adenocarcinomas were noted in the uterus of females at 500 (4/59), 250 (3/60) and 100 (2/59) mg/kg bw per day, respectively, compared with 1/60 controls. The incidence of endometrial adenocarcinomas increased at the highest dose level and was above the historical control data mean. However, as no preneoplastic findings could be identified, the Meeting concluded that the increased incidence at the highest dose tested was equivocal.</t>
  </si>
  <si>
    <t>Bachmann, 2003</t>
  </si>
  <si>
    <t>Bachmann, M. (2003) 24-month carcinogenicity and chronic toxicity study in rats (gavage) (includes final report amendments numbers 1 and 2 replaces EPA MRID 46203312). RCC Ltd. Toxicology, Stein, Switzerland. Laboratory Study Id.: RCC No. 20001124, September 10, 2003. Unpublished. MRID 46224809. Available from EPA (2005). Pinoxaden: Human Health Risk Assessment for New Active Ingredient; First Uses Proposed on Wheat and Barley. PC Code: 147500. DP# 310864, DP# 311624. PP# 4F6817 at https://www.regulations.gov/document/EPA-HQ-OPP-2015-0603-0011 Also available from EFSA (2013) Conclusion on the peer review of the pesticide risk assessment of the active substance pinoxaden. EFSA Journal 2013; 11(8): 3269 at https://efsa.onlinelibrary.wiley.com/doi/epdf/10.2903/j.efsa.2013.3269 and JMPR (2016) Pesticide residues
in food 2016. Report of the Joint Meeting of the FAO Panel of Experts on Pesticide Residues in Food and the Environment and the WHO Core Assessment Group on Pesticide Residues Rome, Italy, 13–22 September 2016. at https://apps.who.int/pesticide-residues-jmpr-database/Document/250</t>
  </si>
  <si>
    <t>139968-49-3</t>
  </si>
  <si>
    <t>Metaflumizone</t>
  </si>
  <si>
    <t>(E)-Metaflumizone; Alverde; 2-(2-(4-cyanophenyl)-1-(3-(trifluoromethyl)phenyl)ethylidene)-N-(4-(trifluoromethoxy)phenyl)hydrazinecarboxamide; 1-[(E)-[2-(4-cyanophenyl)-1-[3-(trifluoromethyl)phenyl]ethylidene]amino]-3-[4-(trifluoromethoxy)phenyl]urea</t>
  </si>
  <si>
    <t>C24H16F6N4O2</t>
  </si>
  <si>
    <t>FC(F)(F)OC1=CC=C(NC(=O)NN=C(CC2=CC=C(C=C2)C#N)C2=CC=CC(=C2)C(F)(F)F)C=C1</t>
  </si>
  <si>
    <t>1N,2N,3g(viii)Y(Class V) and 3h(vii)(Class III)</t>
  </si>
  <si>
    <t>0, 6, 12, or 30 (60/40/30) mg/kg bw/day. Owing to pronounced clinical findings in the high dose group, the initial dose level (60 mg/kg bw/day) was lowered to 40 mg/kg bw/day on study day 49 and to 30 mg/kg bw/day on study day 245.</t>
  </si>
  <si>
    <t xml:space="preserve">In the 60/40/30 mg/kg bw per day group, one male and two females were euthanized on day 57, and one male and one female were euthanized on days 250 and 226, respectively. In the 30 mg/kg bw per day group, two females were euthanized on study days 215 and 237. These dogs were prematurely sacrificed for humane reasons due to clinical findings (poor general state of health, ataxia, lateral position, vomitus) indicative of severely impaired state of health. The animals showed pronounced impairment of food consumption—even cessation of food consumption in some cases—and consequently decreased body weights/body weight gains (including body weight loss) prior to premature sacrifice. In the 12 mg/kg bw per day group, a male dog was found dead on study day 317. This death was considered to be unrelated to the test substance, as pathology revealed a rupture/perforation of the jejunum as the direct cause of death. Retarded body weight gain or body weight loss was observed in two males and four females in the 60/40/30 mg/kg bw per day group, after impairment of food consumption and food conversion efficiency in these animals. In general, females were affected with higher incidence and to a higher extent than male animals. In the 30 mg/kg bw per day group, retarded body weight gain (not leading to premature sacrifice) was seen in two males; one did not gain weight during the entire study period, and the other demonstrated slight retarded body weight gain. In females, four animals demonstrated retarded body weight gain or body weight loss, which led to premature sacrifice in two animals, as described above. The mean red blood cell count, haemoglobin levels and haematocrit for both sexes in the 30 and 60/40/30 mg/kg bw per day groups were lower than the values for the controls over the course of the study. These lower values were reflected in a lower calculated MCHC for both sexes in these groups. Although the MCHC values for both sexes in the 6 and 12 mg/kg bw per day group were statistically different from those of the control at various times during the study, a dose–response relationship was not readily evident. In the clinical chemistry examination, the serum total bilirubin levels for both sexes in the 30 and 60/40/30 mg/kg bw per day groups were elevated at various times during the treatment period. In the necropsy examination, the mean absolute and relative spleen weights were greater for both sexes in the 12, 30 and 60/40/30 mg/kg bw per day groups. However, a dose–response relationship was not always apparent. Evaluation of individual relative spleen weights indicated that in males at 12 mg/kg bw per day, the mean of the study (0.270%) is essentially in the range of the upper limit for relative spleen weights in historical control animals (0.268%, based on five studies), with three of four dogs being within this upper range and one dog (0.297%) slightly exceeding the upper range. For female dogs at 12 mg/kg bw per day, the mean of the study (0.301%) is at the upper limit for relative spleen weights in historical control animals (0.303%, based on five studies), with three of five dogs being below this upper range. The relative spleen weight (0.313%) for another female dog is essentially on the point of the upper range, whereas the remaining female dog had a relative spleen weight of 0.354%, which clearly exceeds the upper range. Owing to the lack of any microscopic correlation in splenic histopathology with the slightly increased relative spleen weight of one male and one female dog at 12 mg/kg bw per day, this finding was not considered to be of potential adverse
toxicological or biological significance. Although the mean absolute and relative liver weights were greater for males in all of the treatment groups, no dose–response effect was evident. In the histopathological examination, atrophy of the testes, prostate gland and thymus was noted for the animals in the 30 and 60/40/30 mg/kg bw per day groups that were euthanized during the study. In the kidneys, a greater degree of pigment s torage in the tubular epithelium (probably lipofuscin) was reported for the males in all of the treatment groups with evidence of a dose-related effect. For the females, this effect was less evident. In the liver, microscopic examination revealed a tendency towards increased incidences of minimal to slight haemosiderosis in Kupffer cells. No histopathological effects were noted in the spleen. The NOAEL for male and female Beagle dogs in this combined 3-month/12-month toxicity study was 12 mg/kg bw per day, based on clinical signs of poor general state of health and premature sacrifice, decreased food consumption, body weights and body weight gains, decreased MCHC and increased total bilirubin in both sexes and increased hypochromasia in males at 30 mg/kg bw per day and above. EPA 2016: The NOAEL is considered to be 12 mg/kg bw/day. The LOAEL was 30 mg/kg bw/day based on reduced general health condition, slight to severe ataxia, recumbency, and severe salivation. All clinical signs were observed from day 191 onwards. Decreases in MCHC and total Hb and increased bilirubin and urobilinogen were noted. Hemosiderin was also found in the liver. EFSA: The Panel concluded a NOAEL of 6 mg/kg bw/day for our dog study based on spleen weight changes and hemosiderosis at 12 mg/kg bw/day. Hempel et al.: The NOAEL for male and female Beagles in this combined 3-month/12-month study was 12 mg/kg bw/day.  </t>
  </si>
  <si>
    <t>Kaspers et al., 2004a</t>
  </si>
  <si>
    <t xml:space="preserve">Kaspers, U. et al. (2004a) BAS 320 I—sub-chronic/chronic oral toxicity study in Beagle dogs; administration via gelatin capsules for 3 and 12 months. Unpublished report No. 2004/1004519 from BASF AG, Ludwigshafen, Germany. Submitted to WHO by BASF AG, Ludwigshafen, Germany. Available from JMPR (2009) Tox Monograph for Metaflumizone at https://apps.who.int/pesticide-residues-jmpr-database/Document/108 Also available from EPA (2016) Metaflumizone. Scoping Document and Draft Human Health Risk Assessment in Support of Registration Review at https://www.regulations.gov/document/EPA-HQ-OPP-2016-0417-0005 and EFSA (2013) Conclusion on the peer review of the pesticide risk assessment of the active substance metaflumizone at https://www.efsa.europa.eu/en/efsajournal/pub/3373 and Hempel, K., Hess, F. G., Bögi, C., Fabian, E., Hellwig, J., &amp; Fegert, I. (2007). Toxicological properties of metaflumizone. Veterinary parasitology, 150(3), 190–195. https://doi.org/10.1016/j.vetpar.2007.08.033 </t>
  </si>
  <si>
    <t>147150-35-4</t>
  </si>
  <si>
    <t>Cloransulam-methyl</t>
  </si>
  <si>
    <t>methyl 3-chloro-2-[(5-ethoxy-7-fluoro-[1,2,4]triazolo[1,5-c]pyrimidin-2-yl)sulfonylamino]benzoate</t>
  </si>
  <si>
    <t>C15H13ClFN5O5S</t>
  </si>
  <si>
    <t>CCOC1=NC(F)=CC2=NC(=NN12)S(=O)(=O)NC1=C(C=CC=C1Cl)C(=O)OC</t>
  </si>
  <si>
    <t>0, 5, 10, or 50 mg/kg bw/day</t>
  </si>
  <si>
    <t xml:space="preserve">The only treatment-related effects were in the liver and consisted of a slight-to-moderate increase in accumulation of pigment in Kupfer cells and hepatocytes, and slight centrilobular and midzonal hepatocellular hypertrophy at ≥10 mg/kg/day, with changes in hepatic-related serum chemistry parameters at 50 mg/kg/day. The NOEL was considered to be 10 mg/kg bw/day. EPA: The NOAEL is 10 mg/kg bw/day and the LOAEL is 50 mg/kg bw/day, based on absolute and relative liver weight increases, elevation of serum enzymes (alkaline phosphatase &amp; alanine aminotransferase) in the liver, and microscopic histopathology in the liver (increased incidence of golden brown Kupffer cells) in both sexes. </t>
  </si>
  <si>
    <t>Szabo and Davis, 1994</t>
  </si>
  <si>
    <t>Szabo, J. R., and Davis, N. L. (1994). Dow Agro Sciences LLC, unpublished data. from Billington, R., Gehen, S. C., &amp; Hanley Jr, T. R. (2010). Toxicology of triazolopyrimidine herbicides. In Hayes' Handbook of Pesticide Toxicology (pp. 1865-1885). Academic Press. Also available from EPA (2017) Cloransulam-methyl. Draft Human Health Risk Assessment for Registration Review at https://www.regulations.gov/document/EPA-HQ-OPP-2010-0855-0017</t>
  </si>
  <si>
    <t>72963-72-5</t>
  </si>
  <si>
    <t>Imiprothrin</t>
  </si>
  <si>
    <t>Pralle; (2,5-dioxo-3-prop-2-ynylimidazolidin-1-yl)methyl 2,2-dimethyl-3-(2-methylprop-1-enyl)cyclopropane-1-carboxylate</t>
  </si>
  <si>
    <t>C17H22N2O4</t>
  </si>
  <si>
    <t>CC(C)=CC1C(C(=O)OCN2C(=O)CN(CC#C)C2=O)C1(C)C</t>
  </si>
  <si>
    <t>1N,2N,3N,4N,6N,7N,9N,10Y,11Y, acid product: 1N,2N,3N,4N,6N,7N,9N,10N,23N,29N,30a(iii)Y,31N,32N,28N (Class II); heterocyclic product: 1N,2N,3N,4N,6N,7N,9N,10Y,11N,12N,13N,15N,16N,17N,18bY,28c(i)Y (Class V)</t>
  </si>
  <si>
    <t xml:space="preserve">EPA: The NOAEL was 5 mg/kg bw/day. The LOAEL was 50 mg/kg bw/day, based on clinical signs like salivation (immediately after dosing/up to 7 hours post dose), liquid feces, and vomiting and hepatotoxicity. At 500 mg/kg bw/day, adverse effects included unsteady gain (1 occurrence at week 1), decreased body weight (females 16%), and liver effects. Previously, the liver effects (increased liver weight with associated histopathology) were considered an adaptive response to imiprothrin exposure. ECHA: The NOAEL for the 1 year dog study was 5 mg/kg bw/day and the LOAEL was 50 mg/kg bw/day. </t>
  </si>
  <si>
    <t>Unknown, 1994. MRID 43750739. Available from EPA (2016). Imiprothrin: Human Health Draft Risk Assessment in Support of Registration Review at https://www.regulations.gov/document/EPA-HQ-OPP-2011-0692-0020 and ECHA (2017) Assessment Report for Imiprothrin Product-type 18 (Insecticides, acaricides and products to control other arthropods) at https://echa.europa.eu/documents/10162/5b3d00c9-f264-3241-5d6f-493ed7bc6a33</t>
  </si>
  <si>
    <t>11141-17-6</t>
  </si>
  <si>
    <t>Azadirachtin</t>
  </si>
  <si>
    <t>C35H44O16</t>
  </si>
  <si>
    <t>COC(=O)[C@@]1(O)OC[C@@]23[C@H]4[C@@H](OC[C@@]4([C@@H](C[C@@H]2OC(=O)C(\C)=C\C)OC(C)=O)C(=O)OC)[C@@H](O)[C@](C)([C@H]13)[C@]12O[C@@]1(C)[C@H]1C[C@@H]2O[C@@H]2OC=C[C@]12O</t>
  </si>
  <si>
    <t xml:space="preserve">0, 100, 400, 1600, or 6400 ppm, equal to 0, 8, 32, 123, or 490 mg/kg bw/day in males and 0, 9, 36, 135, or 525 mg/kg bw/day in females. </t>
  </si>
  <si>
    <t xml:space="preserve">After treatment of rats for 90 days with 6400 ppm of NeemAzal in feed, evidence of hepatotoxicity in both sexes included organ weight increases and hepatocyte hypertrophy; in females only, periportal fat deposition and minimally increased blood protein levels were observed. Furthermore, effects on haematology (females: higher mean platelet values, (slightly) reduced thrombotest values; males: prolonged blood coagulation (APTT), prolonged thrombotest-values) and thyroid (increased relative weight, slight increase of incidence of follicular epithelial hypertrophy) were seen. At 1600 ppm, an increased incidence and severity of periportal fat deposition was noted in females only, while slightly increased total protein levels were noted for both sexes and prolonged APTT values for males only. At 400 ppm and 100 ppm, no signs of toxicity were observed. The NOAEL in this study was 400 ppm, equal to 32 mg/kg bw/day in males and 36 mg/kg bw/day in females. The LOAEL was 1600 ppm, equal to 123 mg/kg bw/day in males and 135 mg/kg bw/day in females. EFSA: The NOAEL was considered to be 32 mg/kg bw/day.  </t>
  </si>
  <si>
    <t>Waterson, 1997</t>
  </si>
  <si>
    <t>Waterson, L. A. (1997) NeemAzal technical Toxicity study in rats by dietary administration for 13 weeks Huntingdon Life Sciences Limited, England Report-no. EIP 4/963100 published: no; TOX9700509. Available from CLH Report (2014) dimethyl (2aR,3S,4S,4aR,5S,7aS,8S,10R,10aS,10bR)-10-acetoxy-3,5dihydroxy-4-[(1aR,2S,3aS,6aS,7S,7aS)-6a-hydroxy-7a-methyl3a,6a,7,7a-tetrahydro-2,7-methanofuro[2,3-b]oxireno[e]oxepin1a(2H)-yl]-4-methyl-8-{[(2E)-2-methylbut-2-enoyl]oxy}octahydro-1Hnaphtho[1,8a-c:4,5-b'c']difuran-5,10a(8H)-dicarboxylate; Azadirachtin; Neem seeds extract. at https://echa.europa.eu/documents/10162/f2aff52f-1cfe-750b-da9a-26f84fda35e5 Also available from EFSA. Conclusion on the peer review of the pesticide risk assessment of the active substance azadirachtin. EFSA Journal 2011;9(3):1858 at http://dx.doi.org/10.2903/j.efsa.2011.1858</t>
  </si>
  <si>
    <t>136-23-2</t>
  </si>
  <si>
    <t>Zinc dibutyldithiocarbamate</t>
  </si>
  <si>
    <t>Zinc(II) Dibutyldithiocarbamate; Zinc bis(dibutyldithiocarbamate); zinc;N,N-dibutylcarbamodithioate; MW=474.1 but was divided by 2 due to two identical subunits</t>
  </si>
  <si>
    <t>C18H36N2S4Zn</t>
  </si>
  <si>
    <t>[Zn++].CCCCN(CCCC)C([S-])=S.CCCCN(CCCC)C([S-])=S</t>
  </si>
  <si>
    <t xml:space="preserve">Wistar outbred [(Crl:WI(Han)] </t>
  </si>
  <si>
    <t xml:space="preserve">There was no mortality. Clinical observations noted in the high-dose group included sliding with the ventral parts of the head and neck over the bottom of the open field, piloerection, salivation, occasional hypoactivity, and, in males only, decreased hindlimb grip strength and increased body temperature. In the mid-dose group, piloerection and, in males only, salivation and a decrease in hindlimb grip strength were noted. Ophthalmoscopy was not affected and there were no indications of any neurotoxic potential of ZDBC. Body weights were slightly (≤9%) reduced in high-dose males. There were no relevant changes in food or water intake. Hematology was conducted in 10 rats/sex/group at necropsy. Thrombocytes were increased in high-dose females. There were no other relevant changes in red blood cell parameters or in total or differential white blood cell counts. Clinical chemistry, conducted in 10 rats/sex/group at necropsy, showed a dose-related decrease in the total protein and albumin concentrations in males of the mid- and high-dose groups, while the A/G ratio was decreased in high-dose males. In high-dose females, albumin concentration and A/G ratio were decreased. Furthermore, inorganic phosphate concentration was increased in the high-dose group in both sexes. Thyroid Stimulating Hormone (TSH) and Thyroxine (T4) levels, as assessed in serum using ELISA, were not affected by the treatment. T4 hormone levels in plasma (inadvertently measured by the Siemens Dimension Clinical Chemistry system) were, however, found to be lower in high-dose females compared to concurrent controls. This intergroup difference in plasma T4 levels in high-dose females probably reflects normal background variation. The lower plasma T4 was not corroborated by treatment-related changes in TSH levels, thyroid weight and pathology, or by effects on plasma total cholesterol levels which are known to be controlled by thyroid hormone action. Urinalysis was conducted in 10 rats/sex/group in week 13 of the study. The urinary volume was increased in high-dose males. Dipstick measurements showed an increase in urinary ketones in high-dose females, mainly due to an increased severity in three of these females. For the high-dose group, the following changes in organ weights were ascribed to treatment: increased relative weights of liver and kidneys (both sexes), the spleen (females) and adrenals (males) and decreased thymus weight (both sexes).  Some of these changes were still observed in the mid-dose group: increased relative weights of the liver (both sexes) and kidneys (males). Macroscopic examination at necropsy and microscopic examination of organs and tissues did not reveal treatment-related findings. Although microscopic examination of organs and tissues did not reveal treatment-related findings in any group, the increased liver and kidney weight in combination with effects on total protein and albumin in the mid-dose group cannot completely be disregarded. Therefore, the NOAEL was conservatively placed at the lowest level tested (10 mg/kg body weight/day). </t>
  </si>
  <si>
    <t xml:space="preserve">Unknown, 2010. Available from ECHA at https://echa.europa.eu/mt/registration-dossier/-/registered-dossier/11171/7/6/2/?documentUUID=8654678d-0c3c-4efa-bad1-ae19d3d9fda4 </t>
  </si>
  <si>
    <t>145701-23-1</t>
  </si>
  <si>
    <t>Florasulam</t>
  </si>
  <si>
    <t>Primus; Kantor; N-(2,6-Difluorophenyl)-8-fluoro-5-methoxy-[1,2,4]triazolo[1,5-c]pyrimidine-2-sulfonamide</t>
  </si>
  <si>
    <t>C12H8F3N5O3S</t>
  </si>
  <si>
    <t>COC1=NC=C(F)C2=NC(=NN12)S(=O)(=O)NC1=C(F)C=CC=C1F</t>
  </si>
  <si>
    <t>0, 0.5, 5, or 100/50 mg/kg bw/day for 52 weeks. Severe body weight loss and reduced food consumption were observed in both sexes at 100 mg/kg bw/day during the first three months of the study; therefore, the high dose was reduced to 50 mg/kg bw/day in both sexes beginning on Study Day 105 (Week 15).</t>
  </si>
  <si>
    <t xml:space="preserve">No adverse treatment-related effects were observed on mortality, clinical signs, food efficiency, ophthalmoscopic examinations, hematology, urinalysis, organ weights, or gross or microscopic pathology. At 100 mg/kg/day, both sexes exhibited loss of body weight accompanied by reduced food consumption. Following reduction of the high dose to 50 mg/kg/day, the females continued to exhibit both decreased (not significant) body weights (decr. 17% at Week 52) and food consumption, resulting in decreased (not significant) overall body weight gains (decr. 68%). Male body weights and food consumption at Week 52, and overall body weight gains were similar to controls. Additionally at 100 mg/kg/day, males and females had increased alkaline phosphatase (incr. 233-783%) and alanine aminotransferase (incr. 268-390%) after 3 months of dosing. Alkaline phosphatase continued to be elevated in both sexes through 12 months of dosing (incr. 141-354%). Slight vacuolation of the zona reticularis and zona fasciculata was also observed in the adrenal gland of both sexes; the findings were consistent with fatty change. The LOAEL is 100/50 mg/kg/day, based on decreased body weights (17%), body weight gains (68%), and food consumption in the females; increased liver enzymes (alanine aminotransferase and alkaline phosphatase), and slight vacuolation of the zona reticularis and zona fasciculata in the adrenal gland (consistent with fatty change) of both sexes. The NOAEL is 5 mg/kg/day. EPA 2018: The NOAEL was 5 mg/kg/day and the LOAEL was 100/50 mg/kg/day, based on decreased body weights (17%), body weight gains (68%), and food consumption in females, as well as increased liver enzymes (alanine aminotransferase and alkaline phosphatase) and slight vacuolation of the zona reticularis and zona fasciculata in the adrenal gland (consistent with fatty change) in both sexes. EFSA: The relevant short term NOAEL is 5 mg/kg bw per day based on the dog studies. APVMA: Under the conditions of study, the NOEL of florasulam was 5 mg/kg bw/d for both sexes of beagle dogs based on histopathological alterations in the kidneys at higher doses (50 mg/kg bw/d and above). </t>
  </si>
  <si>
    <t>Stebbins and Haut, 1997</t>
  </si>
  <si>
    <t>Stebbins, K.; Haut, K. (1997) XDE-570: One Year Dietary Toxicity Study in Beagle Dogs. Project Number: 960018. Unpublished study prepared by The Dow Chemical Co. 419 p. MRID 46808229. Available from EPA (2007) Florasulam: Human Health Risk Assessment for Proposed Use on Cereal Grains at https://www.regulations.gov/document/EPA-HQ-OPP-2006-0993-0004 Also available from EPA (2018) Florasulam: Draft Human Health Risk Assessment for Registration Review at https://www.regulations.gov/document/EPA-HQ-OPP-2015-0548-0015 and EFSA (2014) Conclusion on the peer review of the pesticide risk assessment of the active substance florasulam at https://www.efsa.europa.eu/en/efsajournal/pub/3984 and APVMA (2007) Evaluation of the new active Florasulam in the product Torpedo Herbicide at https://apvma.gov.au/sites/default/files/publication/27016-public-release-summary-evaluation-of-the-new-active-florasulam-in-the-product-_torpedo-herbicide.pdf</t>
  </si>
  <si>
    <t>145701-21-9</t>
  </si>
  <si>
    <t>Diclosulam</t>
  </si>
  <si>
    <t>N-(2,6-dichlorophenyl)-5-ethoxy-7-fluoro-[1,2,4]triazolo[1,5-c]pyrimidine-2-sulfonamide</t>
  </si>
  <si>
    <t>C13H10Cl2FN5O3S</t>
  </si>
  <si>
    <t>CCOC1=NC(F)=CC2=NC(=NN12)S(=O)(=O)NC1=C(Cl)C=CC=C1Cl</t>
  </si>
  <si>
    <t>F344 [CDF CrI BR]</t>
  </si>
  <si>
    <t>0, 5, 100, or 400 mg/kg bw/day</t>
  </si>
  <si>
    <t xml:space="preserve">Survival was unaffected by the treatment. Significant treatment-related decreases in body weight and body weight gain were demonstrated in both sexes when fed XDE-564 at 100 and 400 mg/kg/day. Although the effects on total body weight did not approach a 10% reduction from control, the reduction in body weight gain was often in the range of 7-20% or more. Food consumption was similar in treated and control groups of both sexes, with the exception of the 400 mg/kg/day males, for which it was often from 5-10% lower. There was slight &lt;5% but statistically significant reductions in RBCs, hemoglobin, and hematocrit in both sexes at the high dose level. One such reduction was also observed in female rats of the 100 mg/kg/day group. The hematological effects observed are considered to be of no biological significance. There were changes in several clinical chemistry and urinalysis parameters indicative of altered renal tubule function. Serum creatinine was increased (approximately 13%) in males in the 100 and 400 mg/kg/day groups and in females of the 400 mg/kg/day group at weeks 27, 52, 78 and/or 104. The mean urine specific gravity readings were slightly lower (although statistically significant) in the 100 and 400 mg/kg/day males and females at weeks 27, 52, 78 and/or 105. Other renal changes include increased urine volume and decreased urinary protein concentration in the mid-and high-dose groups of both sexes. These changes are considered to be a mild effect of the administration of XDE-564 on the kidney (mild tubular alterations). There were no findings of toxicological importance regarding gross pathology and organ weights. A notable microscopic lesion in rats fed XDE-564 for 52 or 104 weeks was a subtle change in the kidneys which mostly affected the tubules of the corticomedullary region. The most salient feature of this renal alteration, with little or questionable toxicological significance, was a patchy to diffuse distribution change in the cytologic character and architecture of renal tubules, mostly within the corticomedullary junction. The incidence of tubular changes in the kidney was 4, 11, 41, and 77% in males and 4, 10, 69, and 82% in females in the 0, 5, 100 and 400 mg/kg/day groups, respectively. The corticomedullary tubular changes might well account for the altered renal tubule function. The incidence of hyperplasia of the pelvic epithelium was also dose-dependently increased among males and compared to the control group (50%), this lesion was statistically significantly increased in the mid-and high-dose male groups (72% and 85%, respectively). No effects attributable to the test material and of biological or toxicological importance were observed at doses of 5 mg/kg/day. The LOAEL is 100 mg/kg/day in both sexes based upon statistically significant decreases in body weight gain, increases in creatinine (males), decreases in urinary specific gravity and protein (both sexes), increased urine volume and renal tubule changes (both sexes) and increased incidence of pelvic epithelium hyperplasia (males). The absence of significant treatment-related effects identifies a NOAEL of 5 mg/kg/day in both sexes. EPA 2015: The NOAEL was considered to be 5 mg/kg bw/day and the LOAEL was 100 mg/kg bw/day based on urinalysis parameters and renal tubule changes noted at the mid and high dose levels. </t>
  </si>
  <si>
    <t>Minnema, 1996</t>
  </si>
  <si>
    <t>Minnema, D.l. (1996) XDE-564: Two-Year Dietary Chronic· Toxicity/Oncogenicity and Chronic Neurotoxicity Studies in Fischer-344 Rats. Coming Hazleton Incorporated (CHV), 9200 Leesburg Pike, Vienna, Virginia. Laboratory Study Identification: CHV 174-141, Sponsor Study Identification: DR-0313-5691-021., July 27,1996. MRID 44103525. Unpublished. Available from EPA (2000) PP#7F4856 and PP#6F4784; DICLOSULAM on PEANUTS and SOYBEANS. Human Health Risk Assessment for New Reduced-Risk Insecticide at https://www3.epa.gov/pesticides/chem_search/hhbp/R001002.pdf Also available from EPA (2015) Diclosulam. Human Health Assessment Scoping Document and Preliminary Human Health Risk Assessment in Support of Registration Review at https://www.regulations.gov/document/EPA-HQ-OPP-2015-0285-0007</t>
  </si>
  <si>
    <t>400882-07-7</t>
  </si>
  <si>
    <t>Cyflumetofen</t>
  </si>
  <si>
    <t>2-Methoxyethyl 2-(4-tert-butylphenyl)-2-cyano-3-oxo-3-[2-(trifluoromethyl)phenyl]propanoate</t>
  </si>
  <si>
    <t>C24H24F3NO4</t>
  </si>
  <si>
    <t>COCCOC(=O)C(C#N)(C(=O)C1=CC=CC=C1C(F)(F)F)C1=CC=C(C=C1)C(C)(C)C</t>
  </si>
  <si>
    <t>0, 100, 300, 1000, or 3000 ppm  equal 0, 5.4, 16.5, 54.5, or 167 mg/kg bw/day in males and 0, 6.28, 19.0, 62.8, or 193 mg/kg bw/day in females</t>
  </si>
  <si>
    <t>Adrenal gland and uterine horn</t>
  </si>
  <si>
    <t>NOAEL: 500 ppm based on increased adrenal weights, hyperplasia and hypertrophy of the adrenal cortex in both sexes, and luminal dilatation of the gland in the uterine horn in females. There was no treatment related increase in tumor incidence compared to controls.</t>
  </si>
  <si>
    <t>Repeated Dose 90-day Oral Toxicity Study in Rats. The Institute of Environmental Toxicology. Laboratory report number: IET 01-0061. Study report date: 17-June-2004. Applicant Report Number: OTSA-0014 (EN)-FR. DACO 4.3.1 MRID 48542682. Available from EPA (2021). Cyflumetofen. Human Health Risk Assessment for the Section 3 Registration Action for a New Use on Hops at https://www.regulations.gov/document/EPA-HQ-OPP-2020-0603-0008 and from EPA (2013). Report of the Cyflumetofen: Cancer Assessment Review Committee at https://www.regulations.gov/document/EPA-HQ-OPP-2012-0772-0004 and from Conclusion on the peer review of the pesticide risk assessment of the active substance cyflumetofen. EFSA Journal 2012;10(1):2504. DOI 10.2903/j.efsa.2012.2504</t>
  </si>
  <si>
    <t>791-28-6</t>
  </si>
  <si>
    <t>Triphenylphosphine oxide</t>
  </si>
  <si>
    <t>Phosphine oxide, triphenyl-; Triphenyl phosphorus oxide; Triphenylphosphane oxide; Diphenylphosphorylbenzene</t>
  </si>
  <si>
    <t>C18H15OP</t>
  </si>
  <si>
    <t>O=P(C1=CC=CC=C1)(C1=CC=CC=C1)C1=CC=CC=C1</t>
  </si>
  <si>
    <t xml:space="preserve">0, 20, 100, 500, or 2500 ppm, equal to 0, 2, 10, 50, or 250 mg/kg bw/day. Treatment was followed by a recovery period of 42 days. </t>
  </si>
  <si>
    <t xml:space="preserve">At 20 ppm, no effects were noted. At 100 ppm, no effect was found concerning clinical parameters. Hematological and clinicochemical alterations included reduced alkaline phosphatase activity from the 8th week onwards, returning to normal during the recovery period. At necropsy, reversible effects were noted in the weights of the liver and kidney and the fine vacuolar degenerations noted in the liver were also considered to be reversible. At 500 ppm, feed consumption and body weight gain were reduced in females. Slightly ruffled fur and hyperexcitability were described for both genders. Regarding hematological and clinicochemical alterations, increased protein contents, decreased glucose values, and increased total lipid contents were recorded in both genders. Alkaline phosphatase activity in plasma was reduced at the end of the study, hemoglobin count was reduced in females, and thrombocyte count was increased in both genders. At the end of the recovery period, these values returned to normal. At necropsy, all investigated organs in males (liver, kidney, spleen, testes, adrenals), with the exception of the thyroid, showed increased absolute and relative weights. In females, absolute liver weights were increased; the only increased relative weights were those of liver, too, and kidney. The organ weight changes were reversible in the recovery period. In 12/20 males and 7/20 females, degeneration in the hepatic epithelium was seen at the end of the treatment period, which could only be observed in 1/10 males and 1/10 females at the end of the recovery period. At 2,500 ppm, 3/30 males and 4/30 females died. Slightly ruffled fur, nervousness, and partially distended abdomen were described, and after 4 weeks of treatment, increased aggression was observed. Towards the end of the study atrophy of the muscles of the hind limbs was also detected. Food consumption and body weight gain were considerably impaired in this group as well. Regarding hematological and clinicochemical alterations, reduced glucose values, increased lipid values and an increased activity of alkaline phosphatase were described. Hemoglobin contents and hematocrit values were reduced, and thrombocyte counts increased. At necropsy, increased liver and adrenal weights were noted and considered to be irreversible. The NOEL was 20 ppm in the absence of effects noted at that dose level. The NOAEL is 100 ppm, equal to 10 mg/kg bw/day based on the presence of adverse, irreversible effects at 500 ppm. </t>
  </si>
  <si>
    <t>Unknown, 1977</t>
  </si>
  <si>
    <t>Unknown, 1977. Available from ECHA at https://echa.europa.eu/en/registration-dossier/-/registered-dossier/17507/7/6/2</t>
  </si>
  <si>
    <t>139528-85-1</t>
  </si>
  <si>
    <t>Metosulam</t>
  </si>
  <si>
    <t>N-(2,6-Dichloro-3-methylphenyl)-5,7-dimethoxy-[1,2,4]triazolo[1,5-a]pyrimidine-2-sulfonamide</t>
  </si>
  <si>
    <t>C14H13Cl2N5O4S</t>
  </si>
  <si>
    <t>CC1=C(C(=C(C=C1)Cl)NS(=O)(=O)C2=NN3C(=CC(=NC3=N2)OC)OC)Cl</t>
  </si>
  <si>
    <t>0, 5, 30, or 100 mg/kg bw/day</t>
  </si>
  <si>
    <t xml:space="preserve">Clinical observations were unremarkable and mortality was not treatment-related. Food intake, mean body weights and food conversion ratios were not treatment-related in males and females along the study. Hemoglobin (HGB) and/or packed cell volume (PCV) values were statistically significantly lower than in controls, in high-dose males sampled at 6 (-5% HGB, -4% PCV) and/or 12 months (-7%PCV) and in high-dose females sampled at 6 months (-7% HGB). Some other statistical differences were noted, without any dose-relationship. As these haematological changes were of low amplitude and only significant during the first year of the study, i.e. in animals which had been randomly assigned to interim sacrifice, they were considered not to be biologically significant. In males, white blood cell counts showed statistically significant differences between high dose and control groups. Yet the trend was opposite between the first year (high-dose interim males: up to -27% WBC) and the second year (high-dose terminal males: +83% WBC). The same tendencies were observed in females but with much slighter and non significant differences from control values. Changes observed during the first year in high-dose males were not considered to be treatment-related because their amplitude was low and differential WBC counts were unaffected. On the contrary, the high WBC counts during the second year were considered to be treatment related in consideration to its high amplitude, and to the presence of a slight shift from lymphocytes to neutrophils, compared to controls. This may suggest an exacerbation of geriatric inflammatory lesions in high-dose males. Total bilirubin and creatine phosphokinase (CK) levels were the main biochemical changes observed throughout the study in both males and females given 30 or 100 mg/kg/day. Although the lower total bilirubin values (up to -52%) appeared to be treatment-related, they were not associated with any histopathologic changes in the liver. Moreover, this parameter showed a large degree of variability within dose groups, and stayed within normal limits of historical ranges obtained in this strain of rats. In males, CK values for treated groups were generally lower than control (up to -48%) at most time intervals. However, these changes were minimal and of no biologic or toxicologic significance due to the lack of correlative skeletal or cardiac muscle alterations. Other occasional biochemical changes were observed (albumin, globulin, glucose, alanine amino transferase, aspartate amino transferase, cholesterol, glycerides) in males or females. Nevertheless, none of these changes were dose-related nor consistent among the evaluation periods, they were thus considered as incidental and of no toxicological significance. At the 18-month evaluation the mean urine specific gravity of both males and females given 100 mg/kg/day was significantly lower compared to controls. At 24-month evaluation, the urine specific gravity of the males given 100 mg/kg/day was slightly lower but not statistically different compared to controls. Also, both the 30 and 100 mg/kg/day females had significantly lower urine specific gravity. Although the magnitude of these changes was small, the slightly lower urine specific gravity may represent a decreased ability to concentrate urine secondary to the histopathologic changes observed in the kidneys of these animals. There were no statistically significant differences in relative organ weights at the 12- or 24-month necropsies. The higher mean relative kidney weights observed in high-dose males (+235% when compared to controls) was due primarily to two animals that had extremely high kidney weights due to the presence of large renal neoplasms. The same finding was present to a much lesser extent in high-dose females, and explained by the presence of a small mass diagnosed as an adenocarcinoma in one kidney. At post-mortem gross examination, no treatment related findings were observed in interim animals. At study termination, a higher frequency of kidney nodules or masses was observed in high-dose terminal males (18/50
compared to 0/50). At the 12-month sacrifice, the histopathological lesions attributable to metosulam administration consisted of a dose-related increase in the frequency and severity of proximal tubule epithelial cell nuclear pleomorphism in male and female rats. In males, nuclear pleomorphism was graded as very slight at 30 mg/kg/day to moderate at 100 mg/kg/day. In females, nuclear pleomorphism was graded as very slight at 30 mg/kg/day to slight at 100 mg/kg/day. The altered morphology of affected nuclei was characterized by anisokaryosis, peripheral condensation of nuclear chromatin, prominent nucleoli, and abnormal mitotic figures. The same finding was also present in animals sacrificed after 24 months of treatment, at the dose-levels of 30 and 100 mg/kg/day in both sexes. High-dose terminal males also showed renal epithelial hyperplasia localized to tubules (multifocal) or to a much lesser extent to the pelvis (diffuse). This may have been a response to renal toxicity of the test item and could in some cases be a pre-neoplastic lesion. All other non-neoplastic lesions were found at very low and non dose-related frequencies and were similar to those commonly found in this strain of rats. Regarding neoplastic lesions, in high-dose males, the proportion of animals with primary malignant tumors and the total number of these tumors was higher compared to controls (no statistical comparison performed). These findings were not observed in females. The incidence of benign tumors was not dose-related. Only kidneys from high-dose males, and to a lesser extent, females, showed significantly higher tumor incidence compared to controls. Two tumors were observed at a moderate to high frequency: basophilic cortical adenomas (only as a trend in males, non significant in females), basophilic cortical adenocarcinomas (with or without metastasis, significant in males, trend in females). On the whole, the total number of rats with primary renal neoplasms was significantly higher in both sexes in the high-dose group compared to controls. Based on the results of this study, metosulam has a carcinogenic effect on kidneys from rats treated at 100 mg/kg/day, especially in males. The kidneys are also the target organ for long term oral toxicity in rats treated at 30 or 100 mg/kg/day. The NOAELs are therefore 30 mg/kg/day for carcinogenicity and 5 mg/kg/day for chronic toxicity, in both sexes. EFSA 2010: The NOAEL from the 2-year rat study was considered to be 5 mg/kg bw/day. </t>
  </si>
  <si>
    <t>Zempel et al., 1992</t>
  </si>
  <si>
    <t>Zempel JA, Grandjean M, Campbell RA, Szabo JR (1992): XRD-511 (herbicide): Two-year chronic dietary toxicity/oncogenicity study in Sprague-Dawley rats - The Dow Chemical Company, Freeport, TX, USA - Unpublished report N° DR-0276-3986-014 - Dates of work: 06/08/1989 to 06/01/1992 from EFSA (2006) Draft Assessment Report (DAR) - public version - Initial risk assessment provided by the rapporteur Member State France for the existing active substance Metosulam of the third stage (part B) of the review programme referred to in Article 8(2) of Council Directive 91/414/EEC Volume 3, Annex B, part 2, B.6 September 2007 at https://www.efsa.europa.eu/sites/default/files/consultation/consultation/176.zip (Vol 3, B6) Also available from EFSA (2010). Conclusion on the peer review of the pesticide risk assessment of the active substance metosulam. EFSA Journal 2010; 8(5):1592. Available online at http://dx.doi.org/10.2903/j.efsa.2010.1592</t>
  </si>
  <si>
    <t>1067-33-0</t>
  </si>
  <si>
    <t>Dibutyltin diacetate</t>
  </si>
  <si>
    <t>Stannane, bis(acetyloxy)dibutyl-; Diacetoxybutyltin; Diacetoxydibutyltin; [acetyloxy(dibutyl)stannyl] acetate</t>
  </si>
  <si>
    <t>C12H24O4Sn</t>
  </si>
  <si>
    <t>CCCC[Sn](CCCC)(OC(=O)C)OC(=O)C</t>
  </si>
  <si>
    <t xml:space="preserve">0, 125/62.5, or 250/125 ppm. In week 6, the high (250 ppm) and low (125 ppm) concentrations were decreased to 125 and 62.5 ppm, respectively, and these dosages were maintained for the remainder of the dosing period. Dosed rats were supplied with feed containing dibutyltin diacetate for 78 weeks followed by a 26-week observation period. Time weighted average concentrations 0, 66.5, or 133 ppm. These dietary concentrations were equal to actual intakes of 0, 3.33, or 6.65 mg/kg bw/day (CICAD). </t>
  </si>
  <si>
    <t>Uterus</t>
  </si>
  <si>
    <t xml:space="preserve">Dose-related mean body weight depression was apparent in male rats throughout the bioassay. The mean body weight among high dose female rats was depressed, in relation to controls, throughout most of the bioassay. No other clinical signs were recorded. Regarding survival, the Tarone test for association between dosage and mortality was significant for males (P &lt; 0.001) but not for females. With the exception of the neoplasms of the testis, pituitary glands (both predictably high for this age and strain of rats) and of the uterus, tumor incidence was generally low, and the distribution was similar to controls. Histologically proven neoplasms of the uterus appeared to be almost exclusive to the low dose group; however, the low incidence of these neoplasms among high dose females may be misleading, as the tissues taken from 17 of the 50 high dose females were lost due to an error in processing at necropsy. Uterine tumors were recorded for 5 of the 17 high dose females on the basis of gross observation. Of the tumors examined microscopically, most were endometrial stromal polyps. These were variable in size and each projected into and occluded the lumen of the uterus. In a low dose rat a uterine leiomyoma was recognized. It was small and well-delineated from the rest of the myometrium and comprised of slightly pleomorphic spindle cells with cytoplasm which stained more eosinophilic than the surrounding stroma and cells. In the same animal, other areas of the uterus were thrown into multiple polypoid projections within which were numerous inflamed and variably dilated endometrial glands containing degenerative neutrophils or erythrocytes. The adenocarcinomas included a well-differentiated papillary type, a well-differentiated glandular form, and a massive and destructive tumor with a scirrhous anaplastic pattern. The latter extended through the myometrium to the serosa as markedly irregular and haphazardly arranged acini and cords of atypical epithelial cells. In addition to eliciting intense desmoplasia, it contained several confluent random foci of necrosis and suppurative inflammation. Vascular destruction resulted in formation of large blood- filled cysts. Pulmonary metastasis was also present. The nonneoplastic changes of the uterus included endometrial, glandular, cystic, or polypoid hyperplasia, suppurative inflammation and combinations thereof, and was observed mostly among low dose rats, much less frequently among high dose rats and in none of the controls. Bile duct calculi were observed only in dosed male and female rats. The carcinogenicity of dibutyltin diacetate was not clearly defined by the pathology results obtained in this study. The evidence suggests that the compound may induce inflammatory, hyperplastic, and neoplastic changes of the uterus in female Fischer 344 rats. Statistical analysis of the results was done. None of the statistical tests for any site in rats of either sex indicated a significant positive association between chemical administration and tumor incidence. It should be noted, however, that the majority of the tissues taken from 17 of the 50 high dose female rats were lost before microscopic examination and as a result were not available for inclusion in the statistical analysis. In male rats, the Cochran-Armitage test and the departure from linear trend test indicated the possibility of a negative association between dose and the incidence of fibromas of the subcutaneous tissue. Both the Cochran-Armitage and Fisher exact tests indicated a significant negative association between dose and the incidence of interstitial-cell tumors of the testis. Under the conditions of this bioassay, there was no conclusive evidence for the carcinogenicity of dibutyltin diacetate in male Fischer 344 rats. The loss, prior to microscopic examination of tissues taken from high dose female rats in this bioassay precluded an evaluation of the carcinogenicity of dibutyltin diacetate to female Fischer 344 rats. CICAD: There were no statistically significant increases in tumor incidence compared with controls in the study. Uterine tissues from 17 of the high-dose females were accidentally lost; absolute preclusion of neoplasms in uterine tissue cannot, therefore, be made. However, a general conclusion that dibutyltin was not carcinogenic to rats was made. For non-neoplastic effects, no histopathological effects were found in lung, heart, endocrine glands, lymphoid tissues, gastrointestinal tract, liver, or kidney. There was no significant effect on body weight. No gross or microscopic effects were seen in the brain. ECHA: A NOAEL of 133 ppm was derived for male rats. Given the lost samples that precluded a conclusion in high dose females, a NOAEL for females was not assigned. FDA: Because none of the statistical tests for any site in rats of either sex indicated a significant positive association between chemical administration and tumor incidence, a NOAEL of 66.5 ppm was derived for females. A conclusion regarding high dose females was not determinable given the loss of tissues from high dose females for microscopic examination. </t>
  </si>
  <si>
    <t>NTP (1979) Bioassay of Dibutyltin Diacetate for Possible Carcinogenicity at https://ntp.niehs.nih.gov/publications/reports/tr/100s/tr183 Also available from CICAD (2006) Mono- and disubstituted methyltin, butyltin, and octyltin compounds at https://www.inchem.org/documents/cicads/cicads/cicad73.pdf and ECHA at https://echa.europa.eu/de/registration-dossier/-/registered-dossier/13153/7/8/?documentUUID=ad5f79f6-ced4-4e33-a33d-f63c7689a34balso</t>
  </si>
  <si>
    <t>2224-44-4</t>
  </si>
  <si>
    <t>4-(2-Nitrobutyl)morpholine</t>
  </si>
  <si>
    <t>Vancide 40; N-(2-Nitrobutyl)morpholine; Morpholine, 4-(2-nitrobutyl)-; Bioban P-1487</t>
  </si>
  <si>
    <t>C8H16N2O3</t>
  </si>
  <si>
    <t>CCC(CN1CCOCC1)[N+]([O-])=O</t>
  </si>
  <si>
    <t xml:space="preserve">0, 5, 10, 25, or 50 mg/kg bw/day. Purity (94.6%) adjusted dose levels are 0, 4.73, 9.46, 23.7, or 47.3 mg/kg bw/day. </t>
  </si>
  <si>
    <t xml:space="preserve">All male rats in the 50 mg/kg/day dose group were sacrificed in extremis on Day 32 due to excessive toxicity as evidenced by decreases in body weight (15.2% less than controls) and body weight gain (38.2% less than controls) on Day 29, in addition to one rat (5 mg/kg/day group) being euthanized on Day 88 due to a mechanical injury resulting in a broken muzzle. All other animals survived until study termination. Clinical signs for males and females in the 50 mg/kg/day dose group and to a lesser extent those in the 25 mg/kg/day dose group had a treatment-related increase in the incidence of transient, clear perioral soiling (salivation) usually following dosing. At study termination of Day 90, reduced mean body weights and body weight gains were observed in males given 10 or 25 mg/kg/day test material and females given 10, 25 or 50 mg/kg/day test material. Female rats seemed being affected more than males, with as low as near 10% decrease in body weight and 18% decrease in body weight gain, respectively, were observed. Additionally, statistically significant lower feed consumption (12 -18.9% decrease) was reported for males given 25 or 50 mg/kg/day Bioban P-1487 and females given 50 mg/kg/day (10.4%), but only in the first week of the study. Hematuria occurred in one male given 25 mg/kg/day and may be a treatment-related effect of the test material. At the high dose of 50 mg/kg/day, absolute and relative adrenal weights of females were elevated over those of the controls. Gross pathologic observations consisted of thickened nonglandular mucosa of the stomachs of males administered greater than or equal to 10 mg/kg/day and in females administered greater than or equal to 25 mg/kg/day Bioban P-1487. Treatment-related histopathological changes were present in the nasal tissue (olfactory mucosa), stomach, urinary bladder and adrenal glands of treated rats. A majority of females in the 50 mg/kg/day dose group and some females in the 25 mg/kg/day dose group had degenerative changes of the olfactory epithelium of the nasal cavity. Hyperplasia, hyperkeratosis and chronic active inflammation of the nonglandular stomach mucosa, as well as necrosis of the nonglandular stomach epithelium, were presented in a majority of males in the 25 mg/kg/day dose group, females in the 25 or 50 mg/kg/day dose groups, and occasionally in males of the 10 mg/kg/day dose group. Changes in the urinary bladder (very slight, diffuse, hyperplasia of the lining epithelium) occurred in a majority of females in the 50 mg/kg/day dose group; lymphoid cell aggregates were present under the urinary bladder epithelium (lamina propria) of males and females in 10 mg/kg/day and/or greater dose groups, consistent with a mild chronic inflammatory response. Hypertrophy in the adrenal glands (zona fasciculata of the adrenal cortex), consistent with increased adrenal gland weights, occurred only in the high-dose (50 mg/kg/day) females. There were no treatment-related effects in clinical observations, open-field observations, functional tests (sensory evaluations, rectal temperature, grip performance and motor activity), ophthalmic observations, hematology, prothrombin time, or clinical chemistry parameters. The LOAEL is 10 mg/kg bw/day, adjusted to 9.46 mg/kg bw/day, based on decreased body weight and body weight gain (males and females), decreased feed consumption (males) and histopathology of the stomach (inflammation, hyperplasia, hyperkeratosis and thickening of the nonglandular mucosa in males) and urinary bladder (mononuclear lymphoid cell aggregates in the lamina propria of males and females). The NOAEL is 5 mg/kg bw/day, adjusted to 4.73 mg/kg bw/day, for male and female rats. </t>
  </si>
  <si>
    <t>Thomas and Andrus, 2007</t>
  </si>
  <si>
    <t>Thomas, J. and Andrus, A.K. (2007) Bioban P-1487™ Biocide: 90-day oral gavage toxicity study in CRL:CD(SD) rats. Toxicology &amp; Environmental Research and Consulting, the Dow Chemical Company, Midland, Michigan 48674, Laboratory Project Study ID 061155, June 19, 2007. Unpublished. MRID 47394702. Available from EPA (2015) Bioban P-1487 Final Work Plan Registration Review Case Number 3028 at https://www.regulations.gov/document/EPA-HQ-OPP-2014-0802-0004</t>
  </si>
  <si>
    <t>23031-36-9</t>
  </si>
  <si>
    <t>Prallethrin</t>
  </si>
  <si>
    <t>ETOC; D-Prallethrin; (2-methyl-4-oxo-3-prop-2-ynylcyclopent-2-en-1-yl) 2,2-dimethyl-3-(2-methylprop-1-enyl)cyclopropane-1-carboxylate</t>
  </si>
  <si>
    <t>C19H24O3</t>
  </si>
  <si>
    <t>CC(C)=CC1C(C(=O)OC2CC(=O)C(CC#C)=C2C)C1(C)C</t>
  </si>
  <si>
    <t>1N,2N,3N,4N,6N,7N,9N,10N,23N,29Y,30a(iii)Y,31N,32N,28c(i)Y</t>
  </si>
  <si>
    <t>0, 2.5, 5, 10, or 20 mg/kg bw/day</t>
  </si>
  <si>
    <t>The NOAEL is considered to be 2.5 mg/kg/day and the LOAEL was listed as 5 mg/kg/day, based on clinical signs of neurotoxicity including tremors at week 4, convulsions at week 19, and convulsions, salivation, and rapid eye blinking at week 44. At 10 mg/kg/day, trembling was noted at week 1, rapid eye blinking at week 8, hunched posture at week 12, panting at week 11, as well as increased cholesterol, phospholipids, and alkaline phosphatase activity.</t>
  </si>
  <si>
    <t>Horner et al., 1988</t>
  </si>
  <si>
    <t>Horner, S.; Buist, D.; Crook, D. et al. (1991) S-4068SF: Oral Toxicity Study in Beagle Dogs: Lab Project Number: SMO 292/ 89531. Unpublished study prepared by Huntingdon Research Centre Ltd. 315 p. MRID 42077002. Available from EPA (2010) Pyrethroids: Evaluation of Data from Developmental Neurotoxicity Studies and Consideration of Comparative Sensitivity at https://www.regulations.gov/document/EPA-HQ-OPP-2010-0378-0010 (reference only) and EPA (2016) Prallethrin Revised Human Health Risk Assessment for Registration Review at https://www.regulations.gov/document/EPA-HQ-OPP-2011-1009-0030</t>
  </si>
  <si>
    <t>98-72-6</t>
  </si>
  <si>
    <t>Nitarsone</t>
  </si>
  <si>
    <t>4-Nitrophenylarsonic acid; (4-Nitrophenyl)arsonic acid</t>
  </si>
  <si>
    <t>C6H6AsNO5</t>
  </si>
  <si>
    <t>O[As](O)(=O)C1=CC=C(C=C1)[N+]([O-])=O</t>
  </si>
  <si>
    <t>0, 25, 50, 125, or 250 ppm corresponding to approximately 0, 1.25, 2.5, 6.25, or 12.5 mg/kg bw/day. EFSA: 50 ppm is approximately 2 to 2.5 mg/kg bw/day.</t>
  </si>
  <si>
    <t>Enlarged bile ducts are reported to be present  more  frequently  in  the  livers  of  rats  from  the  125  and  250  mg  4-NPA  kg-1  groups  but  no  tabulation of incidence data is given.</t>
  </si>
  <si>
    <t>Unknown (n.d.). Opinion of the Scientific Panel on additives and products or substances used in animal feed (FEEDAP) on the safety of Nitarsone. The EFSA Journal (2004) 121, 1-13. http://dx.doi.org/10.2903/j.efsa.2004.121</t>
  </si>
  <si>
    <t>1187594-09-7</t>
  </si>
  <si>
    <t>Baricitinib</t>
  </si>
  <si>
    <t>2-[1-ethylsulfonyl-3-[4-(7H-pyrrolo[2,3-d]pyrimidin-4-yl)pyrazol-1-yl]azetidin-3-yl]acetonitrile</t>
  </si>
  <si>
    <t>C16H17N7O2S</t>
  </si>
  <si>
    <t>CCS(=O)(=O)N1CC(C1)(CC#N)N2C=C(C=N2)C3=C4C=CNC4=NC=N3</t>
  </si>
  <si>
    <t>1N,2N,3N,4N,6b(iv)Y</t>
  </si>
  <si>
    <t xml:space="preserve">Males were given 0, 1, 3, or 8 mg/kg bw/day. Females were given 0, 3, 8, or 25 mg/kg bw/day. The study was terminated at Week 91 for females and at Week 95 for males. </t>
  </si>
  <si>
    <t xml:space="preserve">There were no baricitinib-related clinical signs. There were a slightly higher number of males (3/60) at 8 mg/kg baricitinib with convulsions &lt;1 min, which was within the background incidence observed in Sprague Dawley (SD) rats and therefore not considered to be related to baricitinib. A low survival rate was observed in the vehicle control group, with 19/60 males and 23/60 females surviving till Weeks 95 and 91, respectively. As a result, the study was terminated at Week 91 for females and at Week 95 for males. However, there were at least 28 animals/sex in each group that survived to Week 80, which provided sufficient number of animals to adequately evaluate toxicity. A trend for increased survival was noted in the baricitinib-treated animals at all dose levels when compared to vehicle control. Baricitinib-treated males also demonstrated a dose-related decrease in the incidence of fatal hematopoietic neoplasms and baricitinib-treated females demonstrated a dose-related decrease in the incidence of fatal mammary neoplasms compared to respective controls. The decreased incidence of these fatal neoplasms may have been secondary to compound-related decreased body weight gain. Overall body weights were generally lower for all baricitinib-treated groups compared to the respective controls and these trends for lower body weights continued throughout the dosing phase. However, only the males given 8 mg/kg had significantly lower body weights. The mean food consumption of treated males and females was generally similar or slightly lower compared to respective controls. There were instances when food consumption was significantly lower than that of the control animals (more frequently seen in males and females at 8 mg/kg) but the differences were typically within 1–3 g of the mean control values. In female animals at ≥8 mg/kg baricitinib dose levels, treatment related macroscopic observations included decreased incidence of mammary masses that correlated with the decreased incidence of mammary gland fibroadenoma or carcinoma and increased incidence of lung discolorations that correlated with the microscopic finding of minimal to slight alveolar lipoproteinosis. All other macroscopic findings were considered spontaneous and/or incidental because they occurred at a low incidence, were randomly distributed across groups (including concurrent controls) or were as expected for this animal strain and age; therefore, they were not considered treatment related. There was no increase in the incidence of neoplastic findings related to baricitinib. Treatment-related increased incidence and severity of decreased lymphocytes and decreased extramedullary hematopoiesis in the spleen and decreased lymphocytes in the gut-associated lymphoid tissue (GALT) occurred in females given 25 mg/kg baricitinib. Minimal to slight alveolar lipoproteinosis occurred in females given ≥8 mg/kg. Single incidences of minimal or slight alveolar lipoproteinosis in other groups were considered spontaneous background changes. The NOAEL was considered to be 3 mg/kg bw/day for both sexes. </t>
  </si>
  <si>
    <t>Carfagna et al., 2018</t>
  </si>
  <si>
    <t>Carfagna, M., Cannady, E., Ryan, T., Herman, J., Truex, L., Narwani, K., &amp; Sullivan, J. (2018). Carcinogenicity assessment of baricitinib in Tg. rasH2 mice and Sprague-Dawley (Crl: CD) rats. Regulatory Toxicology and Pharmacology, 92, 458-471.</t>
  </si>
  <si>
    <t>10222-01-2</t>
  </si>
  <si>
    <t>2,2-Dibromo-3-nitrilopropionamide</t>
  </si>
  <si>
    <t>2,2-Dibromo-2-cyanoacetamide; Dibromocyanoacetamide; DBNPA</t>
  </si>
  <si>
    <t>C3H2Br2N2O</t>
  </si>
  <si>
    <t>NC(=O)C(Br)(Br)C#N</t>
  </si>
  <si>
    <t>1N,2N,3g(v)</t>
  </si>
  <si>
    <t>0, 5, 13, or 35 mg/kg bw/day. However, the high dose was reduced to 30 mg/kg bw/day due to dyspnoea observed after four days.</t>
  </si>
  <si>
    <t>Dsypnea</t>
  </si>
  <si>
    <t xml:space="preserve">NINCAS: Increased mortality was observed in the high dose group. The high dose group showed increased adrenal weights, plasma urea and creatinine concentration, as well as tympanism of the digestive tract (swelling of the abdomen due to gas in the intestinal or peritoneal cavity), haemorrhage of the lungs, acute tracheitis, and depressed lymphoreticular system. Dyspnoea and increased urine volume were observed at doses of 13 and 35 mg/kg bw/d. A no observed effect level (NOEL) and a lowest observed effect level (LOEL) of 5 mg/kg bw/d and 13 mg/kg bw/d, were determined, respectively. EPA 1994: The NOEL was 5 mg/kg/day. The LOEL was 13 mg/kg/day based on dyspnea at this dose and higher. The animals with dyspnea also had weight loss and some of them died. EPA 2009: The NOEL was 5 mg/kg/day and the LOEL was 13 mg/kg/day. </t>
  </si>
  <si>
    <t>Unknown, n.d. California Environmental Protection Agency (CEPA), Department of Pesticide Regulation, Medical Toxicology Branch rev. 2007. Summary of Toxicology Data: 2,2-Dibromo-3-nitrilopropionamide. &amp; United States Environmental Protection Agency (US EPA) 1994. Reregistration Eligibility Decision (RED): Captan; EPA-738-R-94-026. MRIDs 41026504 and 41310001. Accessed from NINCAS (2016) Acetamide, 2,2-dibromo-2-cyano-: Human health tier II assessment at https://www.industrialchemicals.gov.au/sites/default/files/Acetamide%2C%202%2C2-dibromo-2-cyano-_Human%20health%20tier%20II%20assessment.pdf Also available from EPA (2009). Summary of Human Health Effects Data for the 2,2-Dibromo-3-nitrilopropionamide (DBNPA) Registration Review at https://downloads.regulations.gov/EPA-HQ-OPP-2009-0724-0003/content.pdf</t>
  </si>
  <si>
    <t>122453-73-0</t>
  </si>
  <si>
    <t>Chlorfenapyr</t>
  </si>
  <si>
    <t>Pirate; Pylon; 4-Bromo-2-(4-chlorophenyl)-1-(ethoxymethyl)-5-(trifluoromethyl)-1H-pyrrole-3-carbonitrile; 4-bromo-2-(4-chlorophenyl)-1-(ethoxymethyl)-5-(trifluoromethyl)pyrrole-3-carbonitrile</t>
  </si>
  <si>
    <t>C15H11BrClF3N2O</t>
  </si>
  <si>
    <t>CCOCN1C(=C(C#N)C(Br)=C1C(F)(F)F)C1=CC=C(Cl)C=C1</t>
  </si>
  <si>
    <t>0, 20, 120, or 240 ppm, equal to 0, 2.8, 16.6, or 34.5 mg/kg bw/day in males and 0, 3.7, 21.9, or 44.5 mg/kg bw/day in females</t>
  </si>
  <si>
    <t>A statistically significant increase in mortality rate was noted for females in the 240 ppm group when compared with controls. At 18 months, survival rates for females in the control, 20 ppm, 120 ppm and 240 ppm groups were 80%, 71%, 73% and 60%, respectively. As the severity and nature of treatment-related histopathological findings (vacuolation of the brain and dermatitis) seen in high-dose females were comparable to those seen in high-dose males, these changes were not considered to be indicative of the cause of death. There were no neoplastic or non-neoplastic findings that could be attributed to the increase in mortality in high-dose females, and the survival rate for females in the high-dose group was not remarkably different from survival rates in historical control data from the same laboratory. A relationship between higher mortality and treatment with chlorfenapyr was considered unlikely. Treatment with chlorfenapyr was associated with a reduced growth rate and a slightly lower feed intake in males and females receiving 240 ppm and in females receiving 120 ppm. Body weight gains over the 80-week treatment period were reduced by 30% and 14% for males and females in the 240 ppm group, respectively, and by 14% for females in the 120 ppm group. A slightly reduced feed intake was also seen in males receiving 120 ppm. Treatment with chlorfenapyr for 80 weeks did not produce any adverse effects on clinical signs, haematology parameters or organ weights. A slight increase in the incidence of skin ulceration and scabs was noted at necropsy for animals at the 240 ppm level. This finding was microscopically presented as dermatitis. Non-neoplastic changes associated with the test article consisted of vacuolation of the white matter of the brain. This was noted following 52 weeks of treatment in males and females receiving 240 ppm and in females receiving 120 ppm. Following 80 weeks of treatment, the incidence of vacuolation for males receiving 120 or 240 ppm was 9/39 (23%) and 33/43 (77%), respectively, and the incidence for females in these two groups was 23/40 (58%) and 33/33 (100%), respectively. Vacuolation was also noted in pre-terminal males and females receiving 240 ppm and in males receiving 120 ppm. Vacuolation was seen microscopically in spinal cord and optic nerve sections in males and females receiving 240 ppm following 80 weeks of treatment and in pre-terminal males at 240 ppm. Vacuolation of the spinal cord was also noted in pre-terminal females at 240 ppm. The incidence of tumours was generally low, and statistical analysis of the distribution of these lesions across control and treated groups showed no evidence that their presence in any organ or tissue could be related to treatment. No compound-related effects on any of the parameters evaluated were evident at the 20 ppm dietary level. Based on the results of this study, the NOAEL for chronic toxic effects following 80 weeks of dietary administration of chlorfenapyr to mice was considered to be 20 ppm (equal to 2.8 mg/kg bw per day for males and 3.7 mg/kg bw per day for females), based on body weight effects and vacuolation of the white matter of the brain at 120 ppm (equal to 16.6 mg/kg bw per day for males and 21.9 mg/kg bw per day for females). Treatment with chlorfenapyr at dietary levels of up to 240 ppm for 80 weeks did not produce any evidence of a carcinogenic effect. The NOAEL for oncogenic effects through 80 weeks of treatment was 240 ppm, the highest dose tested. Based on feed consumption data, this represents a daily intake of approximately 34.5 mg/kg bw per day for males and 44.5 mg/kg bw per day for females. EPA2 2001: The NOAEL is 20 ppm, equal to 2.8 and 3.7 mg/kg/day for males and females, respectively. The LOAEL for systemic toxicity is 120 ppm, equal to 16.6 and 21.9 mg/kg/day in males and females, respectively, based on decreased body weight gains, brain toxicity and scabbing of the skin (males). More severe effects occurred at higher doses. EPA 2017: The NOAEL was considered to be 2.8/3.7 mg/kg/day (M/F) and the LOAEL was 16.6/21.9 mg/kg/day (M/F) based on brain vacuolation and scabbing of the skin (males). No evidence of carcinogenicity.</t>
  </si>
  <si>
    <t>Bernier, 1994</t>
  </si>
  <si>
    <t>Bernier L (1994). A chronic dietary toxicity and oncogenicity study with AC 303,630 in mice. Unpublished report no. CK-428-002. Bio-Research Laboratories Ltd, Senneville, Quebec, Canada. Submitted to WHO by BASF. Available from JMPR (2012) Chlorfenapyr at https://apps.who.int/pesticide-residues-jmpr-database/Document/53 Also available from EPA (2001) Pesticide Fact Sheet Chlorfenapyr at https://www3.epa.gov/pesticides/chem_search/reg_actions/registration/fs_PC-129093_01-Jan-01.pdf and EPA (2017) Chlorfenapyr - Revised Preliminary Human Health Risk Assessment for Registration Review at https://downloads.regulations.gov/EPA-HQ-OPP-2010-0467-0035/content.pdf</t>
  </si>
  <si>
    <t>2104-96-3</t>
  </si>
  <si>
    <t>Bromofos</t>
  </si>
  <si>
    <t>C8H8BrCl2O3PS</t>
  </si>
  <si>
    <t>COP(=S)(OC)OC1=CC(=C(C=C1Cl)Br)Cl</t>
  </si>
  <si>
    <t>0, 0.65, 1.25, or 2.5 mg/kg bw/day</t>
  </si>
  <si>
    <t xml:space="preserve">The highest dose (2.5 mg/kg bw/day) produced no significant inhibition of the acetylcholinesterase in the erythrocytes. Differences in the inhibition of plasma cholinesterase of male and female animals were observed. While the male rats showed no significant loss in activity, the inhibitory threshold in females ranged from 1.25 mg to 2.5 mg/kg bw. Within 2 weeks, the activity of the cholinesterase in plasma had returned to normal. Note: In a 100-day subchronic study conducted using dogs, the NOAEL was considered to be 3 mg/kg bw/day, the highest dose tested. In a 2-year chronic study with dogs, the LOAEL was considered to be 11 mg/kg bw/day. All groups of treated animals showed inhibition of cholinesterase in erythrocytes and plasma. After 24 months, all groups, with the exception of the controls, revealed a marked loss in activity of the brain and liver cholinesterase. In a 2-year chronic study using rats, the LOAEL was considered to be 87.5 mg/kg bw/day, based on the inhibition of plasma, liver, and brain cholinesterase activity at all dose levels tested. </t>
  </si>
  <si>
    <t>Muacevic et al; 1970</t>
  </si>
  <si>
    <t xml:space="preserve">Muacevic, G., Dirks, E., Kinkel, H. J., &amp; Leuschner, F. (1970). Anticholinesterase activity of bromophos in rats and dogs. Toxicology and Applied Pharmacology, 16(3), 585-596. </t>
  </si>
  <si>
    <t>75-60-5</t>
  </si>
  <si>
    <t>Dimethylarsinic acid</t>
  </si>
  <si>
    <t>Cacodylic acid; Hydroxydimethylarsine oxide; Chexmate; DMA</t>
  </si>
  <si>
    <t>C2H7AsO2</t>
  </si>
  <si>
    <t>C[As](C)(O)=O</t>
  </si>
  <si>
    <t>0, 8, 40, 200 or 500 ppm DMA. The dose levels were equivalent to 0, 0.8-2.1, 4.2-9.8, 20.8-49.7, or 58.2-126 mg/kg bw/day in males and 0, 0.9-2.5, 4.6-12.7, 24.4-61.9, or 42.6-151 mg/kg bw/day in females. The in-life portion of the carcinogenicity study lasted 104 weeks.</t>
  </si>
  <si>
    <t xml:space="preserve">Mortality was similar in male and female treated and control groups. Mean body weights were significantly reduced in the male high dose (500 ppm) group throughout most of the study. The decrease in body weight gains in the high dose group became more severe over the course of the study and was between 9 and 10% by the end of the study. The mean body weights in the other male treatment groups were similar to those of the control group although there were random decreases in body weight gains in the 200 ppm group that were statistically significant. No treatment-related differences in body weight gain were noted in the female mice. There were no treatment-related effects on food consumption in the male mice. There was a general decrease in food consumption in all female treatment groups for the first 7–8 weeks of the study but the decrease was not consistently statistically significant. Achieved dosages (mg/kg/day) decreased throughout the course of the study in all treatment groups. Water consumption was slightly decreased in the 500 ppm male group during the first 3 months of the study but starting at week 20, the water intake in this group began to increase compared to control. The increase reached a maximum of 22% during study week 60. An increase in water consumption was also seen starting at week 20 in the 200 ppm male group although the increases in this group were generally not statistically significant. Water consumption in the female treatment groups was generally similar to the control group throughout the study. There were no treatment-related clinical signs noted in any group. There were no treatment-related effects on the white blood cell differential in the male mice. In the female mice, there was a statistically significant decrease in lymphocytes and a statistically significant increase in monocytes at 24 months in the 500 ppm group, but examination of the 200 ppm group showed no differences compared to the control group. The only changes noted in tissue weights in the male mice was the absolute liver weight which was significantly decreased in the 8 ppm group and the relative liver weight, which was significantly decreased in the male 8, 200, and 500 ppm groups. In the female mice, there was a statistically significant decrease in the relative weights of the brain and the liver in the 40 ppm group. All other tissue weights in treated mice were similar to those in control mice. No treatment-related neoplastic changes were noted in any tissues in the mice. There was an increased incidence of one neoplastic lesion, fibrosarcoma of the skin, which reached statistical significance in the high dose female group. However, this lesion was considered to be unrelated to treatment. The incidence of fibrosarcomas and sarcomas in the male mice was within the National Toxicology Program’s (NTP) historical control range of 0–24% for male fibrosarcoma and of 0–12% for male sarcoma. The incidence of fibrosarcomas in the female high dose group (10.7%) was above the NTP’s historical control range for fibrosarcoma (0–8%) and sarcoma (0–10%) in female mice, but the overall incidence of the lesion was low. A Pathology Working Group (PWG) (Experimental Pathology Laboratories Inc., 2000) conducted a review of these findings and concluded that the increased incidence of primary subcutaneous sarcomas was unrelated to DMA treatment. Treatment-related non-neoplastic changes occurred in the urinary bladder and kidneys of male and female mice. In the urinary bladder, there was an increase in vacuolization of the superficial cells of the urothelium in the male 200 and 500 ppm groups and in the female 40, 200, and 500 ppm groups. A significant positive trend was found for this lesion in the males and females and for both sexes combined. Although the lesion appeared most commonly as vacuoles, occasionally it occurred as eosinophilic granules. The vacuoles apparently occurred as a consequence of loss of the granules during processing, possibly suggesting a lipid nature to the material. It was not associated with cytotoxicity, cell death, inflammation, or hyperplasia and appeared to be of no toxicological significance. In the kidney, there was a significant positive trend in the incidence of progressive glomerulonephropathy in the males and for both sexes combined. There was also a significant positive trend in nephrocalcinosis in the male mice and in the data combined by sex. These lesions are normally seen in older B6C3F1 mice, but the incidences in the male mice in particular were increased in the treated groups. Based on non-neoplastic lesions found in the urinary bladder, the NOEL for mice was assessed to be 40 ppm in males and 8 ppm in females. ASTDR: No deaths or treatment related clinical signs were observed. Decreases in body weight gain were observed in the male mice exposed to 94 mg DMA/kg/day; the difference was &lt;10% and not considered adverse. An increase in water consumption was observed in males exposed to 94 mg DMA/kg/day during weeks 60–96.  In the female mice exposed to 51 mg/kg/day, a statistically significant decrease in lymphocytes and an increase in monocytes were observed at 24 months. Treatment related nonneoplastic alterations were observed in the urinary bladder and kidneys. In the urinary bladder, increases in the vacuolization of the superficial cells of the urothelium were observed in males exposed to 37 or 94 mg DMA/kg/day (0/44, 1/50, 0/50, 36/45, 48/48) and in females exposed to 7.8, 37, and 94 mg DMA/kg/day (1/45, 1/48, 26/43, 47/47, 43/43); incidence data reported in Gur et al. (1989b). An increased incidence of progressive glomerulonephropathy was observed in males at 37 mg DMA/kg/day (16/44, 22/50, 17/50, 34/45, 30/50) and an increased incidence of nephrocalcinosis was also observed in male mice at 94 mg DMA/kg/day (30/44, 25/50, 27/50, 29/50, 45/50). Neoplastic alterations were limited to an increased incidence of fibrosarcoma of the skin in females exposed to 94 mg DMA/kg/day (the incidence of 3/56, 0/55, 1/56, 1/56, and 6/56 in the 0, 1.3, 7.8, 37, and 94 mg DMA/kg/day groups, respectively); however, it was concluded that this lesion was not related to DMA exposure. BMD analysis was applied to the incidence data for vacuolization of the urothelium in the urinary bladder of female mice using all available dichotomous models in EPA’s Benchmark Dose Software (version 1.4.1) to calculate predicted doses associated with a 10% extra risk. As assessed by the AIC, the multi-stage model provided the best fit to the data. The predicted BMD10 and BMDL10 are 2.68 and 1.80 mg DMA/kg/day. Note: In the chronic rat study, groups of 60 Fischer F344 rats/sex/dose were fed diets containing 0, 2, 10, 40 or 100 ppm DMA. These dose levels were equivalent to 0, 0.15-0.39, 0.72-1.94, 2.87-8.34, or 7.55-20.1 mg/kg bw/day in males and 0, 0.17-0.34, 0.82-1.70, 3.37-6.48, or 8.47-15.5 mg/kg bw/day in females. The NOAEL was considered to be 10 ppm. However, urinary bladder effects characterized by cytotoxicity and regenerative proliferation and hyperplasia have been observed in rats, but not in other species. The LOAELs for these effects are lower than the LOAELs for sensitive effects in other species. Additionally, rats have a much greater capacity than other species to metabolize ingested DMA to form DMA(III) (a reactive intermediate) and TMAO. It is likely that DMA(III) is the causative agent for the urothelial cytoxicity observed in rats. Thus, rats were not considered a suitable model for humans and these data were not considered for derivation of MRLs for DMA. </t>
  </si>
  <si>
    <t>Arnold et al., 2006</t>
  </si>
  <si>
    <t xml:space="preserve">Arnold, L. L., Eldan, M., Nyska, A., Van Gemert, M., &amp; Cohen, S. M. (2006). Dimethylarsinic acid: results of chronic toxicity/oncogenicity studies in F344 rats and in B6C3F1 mice. Toxicology, 223(1-2), 82-100. Also available from ASTDR (2007) Toxicological Profile for Arsenic at https://www.atsdr.cdc.gov/toxprofiles/tp2.pdf </t>
  </si>
  <si>
    <t>103361-09-7</t>
  </si>
  <si>
    <t>Flumioxazin</t>
  </si>
  <si>
    <t>Sumisoya; Flumioxazine; 2-(7-Fluoro-3-oxo-4-prop-2-ynyl-1,4-benzoxazin-6-yl)-4,5,6,7-tetrahydroisoindole-1,3-dione</t>
  </si>
  <si>
    <t>C19H15FN2O4</t>
  </si>
  <si>
    <t>FC1=CC2=C(C=C1N1C(=O)C3=C(CCCC3)C1=O)N(CC#C)C(=O)CO2</t>
  </si>
  <si>
    <t>1N,2N,3N,4N,6N,7aY,8N,11N,12N,13N,15N,16N,17N,18a(ii)Y,28c(i)Y</t>
  </si>
  <si>
    <t>Sprague-Dawley [Crj CD (SD)]</t>
  </si>
  <si>
    <t xml:space="preserve"> 0, 50, 500, or 1000 ppm equal to 0, 1.8, 18.0, or 36.5 mg/kg/day in male rats and 0, 2.2, 21.8, or 43.6 mg/kg/day in female rats. </t>
  </si>
  <si>
    <t xml:space="preserve">Minor changes (2-15%) in hematological parameters (hemoglobin, MCV, MCH, MCHC) in the mid and high-dose females were consistent with a chronic mild anemia. The presence of circulating erythroblasts in peripheral blood, reticulocytosis, decreased bone marrow Myeloid/Erythroid ratio (949%, p&lt;0.05) and splenic extramedullary hematopoiesis (8/10 treated; 6/10 controls, p&lt;0.05) are consistent with a severe stress on erythropoiesis similar to what might be observed in chronic iron deficiency. However, the relatively moderate decreases in hemoglobin and lack of progression to a more severe type of anemia such as aplastic anemia or pancytopenia indicate successful compensatory erythropoiesis. Histopathological changes of the kidney indicative of slight to mild chronic nephropathy was found at the final necropsy in the 500 (18.0 mg/kg/day) and 1000 (36.5 mg/kg/day) ppm male groups (26-27/33 treated vs 13/31 controls, p&lt;0.01). The chronic LOAEL is 500 ppm, equivalent to 18.0 and 21.8 mg/kg/day in males and females, respectively, based upon decreased hemoglobin, MCV, MCH and MCHC in females and increased incidence of chronic nephropathy in males. The chronic NOAEL is 50 ppm, equivalent to 1.8 and 2.2 g/kg/day in males and females, respectively. JMPR: The Meeting concluded a NOAEL of 50 ppm, equal to 1.8 and 2.2 mg/kg bw per day for males and females, respectively, based on anaemia observed at 500 ppm, equal to 18 and 21.8 mg/kg bw per day for males and females, respectively. EFSA: Rats are considered to be the most sensitive species. The NOAEL of 1.8 mg/kg bw/day in the two year rat study is based on anemia and chronic nephropathy observed at 18 mg/kg bw/day. </t>
  </si>
  <si>
    <t>Seki, 1993</t>
  </si>
  <si>
    <t>Seki, T. (1993) Combined Chronic Toxicity And Oncogenicity Study Of S-53482 By Oral: dietary Administration In Rats: Lab Project Number: 1835: 9300289. Unpublished Study Prepared By Sumitomo Chemical Co., Ltd. 4142 P. {Oppts 870.4300}. MRID 44295028. Available from EPA (2012). Flumioxazin: Human Health Risk Assessment at https://www.regulations.gov/document/EPA-HQ-OPP-2011-0593-0005 Also available from JMPR (2016) Flumioxazin Tox Monograph at https://apps.who.int/pesticide-residues-jmpr-database/Document/243 and EFSA (2020) Updated peer review of the pesticide risk assessment of the active substance flumioxazin. EFSA Journal 2020;18(9):6246. 
https://doi.org/10.2903/j.efsa.2020.6246</t>
  </si>
  <si>
    <t>147116-67-4</t>
  </si>
  <si>
    <t>Maropitant</t>
  </si>
  <si>
    <t>(2S,3S)-2-benzhydryl-N-[(5-tert-butyl-2-methoxyphenyl)methyl]-1-azabicyclo[2.2.2]octan-3-amine</t>
  </si>
  <si>
    <t>C32H40N2O</t>
  </si>
  <si>
    <t>CC(C)(C)C1=CC(=C(C=C1)OC)CNC2C3CCN(C2C(C4=CC=CC=C4)C5=CC=CC=C5)CC3</t>
  </si>
  <si>
    <t>Sporadic occurrences of salivation were observed among both control dogs and dogs administered maropitant but were generally more prevalent at 20 mg/kg/day. Emesis was also observed in two of three females administered maropitant at 20 mg/kg/day on day 1, and occurred sporadically in a few controls, 1, and 20 mg/kg/day dogs during the remainder of the study. Sporadic incidents of loose or watery stools were noted among both control dogs and dogs administered maropitant but were generally more prevalent in dogs administered maropitant at 20 mg/kg/day. Six (6/6) dogs administered maropitant at 20 mg/kg/day had a decrease in body weight (1.3-15.2%). One dog (1/6) administered maropitant at 5 mg/kg/day had a 7.3% decrease in body weight. Three (3/6) dogs administered maropitant at 1 mg/kg/day had a decrease in body weight (1.2-4.5%). In the control group, one (1/6) dog had a 3% decrease in body weight at the end of the 3 month treatment period. Some of the dogs administered maropitant at 5 mg/kg/day and all dogs administered 20 mg/kg/day during weeks 1- 4 took longer to eat their daily ration (defined as more than 3 hours). Normal food consumption patterns were observed by day 28 except for sporadic occurrences of prolonged food consumption in some 20 mg/kg/day dogs during the remainder of the study. There were no treatment-related changes in heart rate, respiratory rate, rectal temperature, ophthalmology, blood pressure, or urinalysis recorded from any dog. Changes in EKG parameters were limited to dogs administered maropitant at 20 mg/kg/day. These consisted of trends toward increased P-R interval, P wave duration, and QRS amplitude over the course of drug treatment. Hematology revealed lower mean red cell parameters (red blood cell count, hemoglobin, and hematocrit) and higher platelet counts and reticulocytes in one female in the 20 mg/kg/day dose group. Additionally, mean serum albumin was lower in the 20 mg/kg/day dose group and mean serum aspartate aminotransferase was higher in the 20 mg/kg/day male dose group. At necropsy, increased cellularity of the bone marrow was observed in one female dog administered maropitant at 20 mg/kg/day. This female dog had also lower red cell parameters with corresponding higher percent reticulocytes. Higher group mean absolute and relative adrenal weights were apparent at 20 mg/kg/day in females. Vacuolation of the zona glomerulosa of both adrenal glands was observed in three of six dogs administered maropitant at 20 mg/kg/day. Vacuolation of the zona fasciculata of both adrenal glands was observed in two of six dogs administered maropitant at 5 mg/kg/day. Lower mean absolute brain weight in females administered maropitant at 20 mg/kg/day was considered to be related to the lack of growth of high dose females when compared to controls. Based on the presence of significant, adverse effects at 20 mg/kg bw/day, the NOAEL is considered to be 5 mg/kg bw/day. EMA: No effects were noted in the group with dogs dosed with 1 or 5 mg maropitant/kg/day. In the 20 mg/kg/day, effects included emesis in two females on day 1, body weights losses of 8-15% when compared to those at the start of study, ECG changes (slight increases in P-R interval, P wave duration and QRS amplitude were noted over the course of treatment), slightly lower serum albumin and slightly higher adrenal weights (females) at 20 mg/kg/day in both sexes. Serum drug exposure was supraproportional with increasing dose with no observed sex differences in exposure. Based upon these data, a dose of 5 mg/kg bw/day was identified as a NOAEL in dogs.</t>
  </si>
  <si>
    <t>Pfizer Central Research, 1994</t>
  </si>
  <si>
    <t>Pfizer Central Research (1994) 3-Month Oral Toxicity Study in Beagle Dogs, 94-1044-11. Available online from FDA (2015) Freedom of Information Summary Supplemental New Animal Drug Application NADA 141-262 Cerenia Maropitant Citrate Tablets Dogs at https://www.regulations.gov/document/FDA-2015-N-0002-0025 Also available from EMA (n.d.) Cerenia at https://www.ema.europa.eu/en/documents/scientific-discussion/cerenia-epar-scientific-discussion_en.pdf</t>
  </si>
  <si>
    <t>187166-40-1</t>
  </si>
  <si>
    <t>Spinetoram (3:1 mix of J and L)</t>
  </si>
  <si>
    <t>C42H69NO10</t>
  </si>
  <si>
    <t>[H][C@@]12C[C@H](C[C@@]1([H])[C@]1([H])C=C3C(=O)[C@H](C)[C@H](CCC[C@H](CC)OC(=O)C[C@@]3([H])[C@]1([H])CC2)O[C@@]1([H])CC[C@@H]([C@@H](C)O1)N(C)C)O[C@]1([H])O[C@@H](C)[C@H](OC)[C@@H](OCC)[C@H]1OC</t>
  </si>
  <si>
    <t>0, 50, 100, or 200 ppm, equal to doses of approximately 0, 1.6, 3.0, or 5.4 mg/ kg bw/day in males and 0, 1.3, 2.5, or 5.8 mg/kg bw/day in females (JMPR)</t>
  </si>
  <si>
    <t>Arteritis</t>
  </si>
  <si>
    <t xml:space="preserve">There were no treatment-related effects on daily observations, detailed clinical observations, ophthalmic examinations, body weights, food consumption, hematology, clinical pathology parameters, or gross pathology examinations. The mean absolute and relative weights of the liver of males at 200 ppm were 17.7% and 19.4% higher than those of the controls, respectively. These increases were not statistically significant but were considered most likely to be treatment-related as the liver weights were above the range for historical controls for the laboratory. There were no associated clinical pathology or microscopic changes. Arteritis in one male and one female at 200 ppm was the only potentially treatment-related histopathological effect noted. Arteritis occurred bilaterally in the epididymides of one male at 200 ppm, and in the thymus, thyroid, larynx, and urinary bladder of one female at 200 ppm. Although no arteritis was observed in the controls in this study, the incidence in the treated groups was within the range for historical controls. The arteritis was accompanied by necrosis of the arterial walls in the affected dogs. No treatment-related vacuolation of macrophages was observed in this study. The NOAEL was 100 ppm, approximately 3.0 mg/kg bw per day for males and 2.5 mg/kg bw per day for females, on the basis of histopathological findings (arteritis) at 200 ppm. EFSA: In the 1-year dog study, the NOAEL is 2.5 mg/kg bw per day based on moderate bilateral arteritis in the epididymides of one male and very slight to slight arteritis in several organs of one female. EPA: The NOAEL is considered to be 100 ppm, equal to 2.96 mg/kg bw/day in males and 2.49 mg/kg bw/day in females. The LOAEL is 200 ppm, equal to 5.36 mg/kg bw/day in males and 5.83 mg/kg bw/day in females, based on arteritis and necrosis of the arterial walls of the epididymides in males, and the thymus, thyroid, larynx, and urinary bladder in females. </t>
  </si>
  <si>
    <t>Stebbins and Brooks, 2006</t>
  </si>
  <si>
    <t xml:space="preserve">Stebbins, K.E. &amp; Brooks, K.J. (2006) XDE-175: one-year dietary toxicity study in beagle dogs. Unpublished report No. 051072 from The Dow Chemical Company. Submitted to WHO by DowAgroScience LLC, Midland, Michigan, USA. Available from JMPR (2008) Tox Monograph for Spinetoram at https://apps.who.int/pesticide-residues-jmpr-database/Document/111 Also available from EFSA (2013) Conclusion on the peer review of the pesticide risk assessment of the active substance spinetoram at https://www.efsa.europa.eu/en/efsajournal/pub/3220 and EPA (2023) Spinosad and Spinetoram: Human Health Risk Assessment in Support of Proposed Uses on Stalk and Stem Vegetables (22A) and Greenhouse-Grown Cucumbers, Lettuce, Pepper, and Tomato; and Crop Group Conversion for Spice Group 26 at https://www.regulations.gov/document/EPA-HQ-OPP-2022-0384-0006 </t>
  </si>
  <si>
    <t>5598-13-0</t>
  </si>
  <si>
    <t>Chlorpyrifos-methyl</t>
  </si>
  <si>
    <t>C7H7Cl3NO3PS</t>
  </si>
  <si>
    <t>COP(=S)(OC)OC1=NC(Cl)=C(Cl)C=C1Cl</t>
  </si>
  <si>
    <t>0, 0.05, 0.1, 1, or 50 mg/kg bw/day</t>
  </si>
  <si>
    <t xml:space="preserve">Group mean body weights were slightly (but significantly) lower in top-dose males from week 10 to termination. No consistent effects on body weight were seen at lower dose levels or in females. Food consumption in top-dose males was consistently lower than that of controls; however, values did not attain statistical significance. Significant differences in red blood cell parameters and platelet counts were noted at 26 and 52 weeks in both sexes at the top dose level. With the exception of the red blood cell count in females, effects were not apparent after treatment for 78 weeks. No significant haematological effects were seen after 104 weeks. Plasma cholesterol levels were consistently increased in top-dose females; values attained statistical significance at 52 and 104 weeks. Decreased serum enzyme (AP, ALAT, ASAT and creatine kinase) activities noted at the top dose level are not considered to be of toxicological significance. Plasma cholinesterase activities were significantly decreased at 1 mg/kg bw per day and higher at all time points. Erythrocyte cholinesterase activities were decreased consistently at the top dose level; the findings at 0.1 and 1 mg/kg bw per day were inconsistent over time and without a clear dose–response. Brain cholinesterase activities were significantly decreased at the top dose level only. Mean absolute and relative adrenal weights were significantly increased in top-dose animals of both sexes at interim and final kills. Mean relative liver weights were slightly (but significantly) increased at the top dose level in both sexes at the interim kill and in females only at the terminal kill. The toxicological significance of this finding is unclear in the absence of histological correlates. Mean testes and kidney weights were slightly increased at the terminal kill; kidney weights attained statistical significance in females only. Treatment-related findings at interim necropsy were limited to slightly increased incidences of altered foci in the adrenal cortex zona fasciculata and Leydig cell hyperplasia in top-dose males. At terminal necropsy, the incidence of splenomegaly was increased in top dose females; this finding is considered to be secondary to the higher incidence of large granular cell leukaemia (“Fischer rat leukaemia”) in this group. Vacuolation of the adrenal cortex zona fasciculata was significantly increased in males at 1 mg/kg bw per day and higher and in females at the top dose level only; the findings were not graded for severity. Findings  were reported to be consistent with lipid accumulation. The incidence in 1 mg/kg bw per day males is within the historical control range for the laboratory (0–42%). Increased incidences of lung microgranuloma and nasal foreign body reaction are thought to be secondary to the inhalation of food material and are not of toxicological significance. The significantly increased incidence of pituitary pars distalis adenoma in top-dose females was not clearly dose related and was stated to be within the historical control range for the rat strain (0–70%). The incidence of pituitary hyperplasia was also slightly increased in this group; however, no treatment-related effect was apparent for pituitary adenocarcinoma or for total pituitary tumours. The incidences of thyroid parafollicular cell hyperplasia and adenoma were slightly increased in top-dose animals of both sexes. The increased incidence of uterine endometrial polyps in top-dose females is within the historical control range for the rat strain (0–37%). The greater tumour burden in top-dose females is largely attributable to increased incidences of benign tumours, specifically pituitary adenoma and uterine endometrial polyp, as discussed above. No evidence of tumorigenicity was seen in the rat following administration of chlorpyrifosmethyl for up to 2 years. A NOAEL of 1 mg/kg bw per day can be determined for this study, based on decreased brain cholinesterase activity, increased adrenal weights and associated histopathology at 50 mg/kg bw per day. EPA: The NOAEL and LOAEL for RBC ChEI were established at 1.0 and 50.0 mg/kg/day, respectively, but there were no indications of clinical signs. At 50 mg/kg/day in the rat, body weight decreases, alterations in the adrenals (increased weight, slight to moderate vacuolation with lipid accumulation in the zona fasciculata) were observed. EFSA: The NOAEL for the 2-year rat study was considered to be 0.1 mg/kg bw/day based on a significant decrease of RBC AChE activity and adrenal toxicity. FDA: The NOAEL is considered to be 1 mg/kg bw/day. At 0.1 mg/kg bw/day, erythrocyte cholinesterase activities were inconsistent over time and without a clear dose-response. Erythrocyte cholinesterase activities were decreased consistently at the top dose level and brain cholinesterase activities were significantly decreased at the top dose level only. Adrenal toxicity was only considered to be adverse at the top dose level as well. </t>
  </si>
  <si>
    <t>Barna-Lloyd et al., 1991</t>
  </si>
  <si>
    <t>Barna-Lloyd, T., Szabo, J.R. &amp; Davis, N.L. (1991) Chlorpyrifos-methyl (Reldan insecticide): chronic dietary toxicity/oncogenicity study in rats. Unpublished report No. from Dow Chemical Co., TX, USA. Report No. TXT:K-0461-93-031. Submitted to WHO by Dow AgroSciences, Midland, MI, USA. Available from JMPR (2009) Chlorpyrifos-methyl Monograph at https://apps.who.int/pesticide-residues-jmpr-database/Document/101 Also available from EPA (2015) Chlorpyriphos-Methyl: Human Health Draft Risk Assessment (ORA) for Registration Review at https://www.regulations.gov/document/EPA-HQ-OPP-2010-0119-0020 and EFSA (2019) Updated statement on the available outcomes of the human health assessment in the context of the pesticides peer review of the active substance chlorpyrifos‐methyl at https://www.efsa.europa.eu/en/efsajournal/pub/5908</t>
  </si>
  <si>
    <t>131929-60-7</t>
  </si>
  <si>
    <t>Spinosyn A</t>
  </si>
  <si>
    <t>C41H65NO10</t>
  </si>
  <si>
    <t>[H][C@@]12C[C@H](C[C@@]1([H])[C@]1([H])C=C3C(=O)[C@H](C)[C@H](CCC[C@H](CC)OC(=O)C[C@@]3([H])[C@]1([H])C=C2)O[C@@]1([H])CC[C@@H]([C@@H](C)O1)N(C)C)O[C@]1([H])O[C@@H](C)[C@H](OC)[C@@H](OC)[C@H]1OC</t>
  </si>
  <si>
    <t>The dietary concentration was 0, 50, 100, or 300 ppm in weeks 1–13, at which time the amount of feed was decreased from 300 g/dog per day to 250 g/dog per day in order to ‘prevent the dogs from becoming obese’; subsequently, the concentration of spinosad in the diet was increased to 0, 60, 120, or 360 ppm from weeks 14–52 to compensate for the reduced food intake. The approximate, average achieved doses were 1.4, 2.7, or 8.5 mg/kg bw/day for males and 1.3, 2.7, or 8.2 mg/kg bw/day for females. JMPR listed the purity of pinosad (test item) as 87.2% and EPA stated that spinosad consists of approximately 85% of spinosyn A. Therefore, the dose levels of pinosyn A in females are 0, 1.0, 2.0, or 6.1 mg/kg bw/day.</t>
  </si>
  <si>
    <t>Effects were seen at 300/360 ppm only. Slight but significantly increased aspartate aminotransferase activity (control, 34 U/l; 300/360 ppm, 50 U/l) and triglyceride concentration (41 and 54 mg/dl) were observed in males in week 26 only. As the values for these two parameters were higher than the control values for each dog, the finding is unlikely to be incidental. Alanine aminotransferase activity was increased nonsignificantly in males at week 26 (44 U/l for controls, 113 U/l at 300/360 ppm) and week 52 (40 and 83 U/l), but the increase was confined to three of the four animals, the fourth animal having normal values at both week 26 and 52. The relative thyroid weight was slightly increased in males (12%) and significantly in females (55%). Vacuolated cell aggregates were seen in the spleen, mesenteric and cervical (females only) lymph nodes and faucial tonsil in both sexes and in the ileum, caecum, colon and rectum in males. Two males also showed vacuolation of glandular cells of the parathyroid gland. The NOAEL was 100 ppm, equal to 2.7 mg/kg bw per day, on the basis of the occurrence of tissue vacuolation and alterations in clinical chemistry at 300/360 ppm. EPA: The NOAEL was considered to be 100 ppm in males, equal to 2.68 mg/kg/day. In females, the NOAEL was 120 ppm, equal to 2.72 mg/kg/day. The LOAEL was 300 ppm in males, equal to 8.46 mg/kg bw/day. The LOAEL in females was 360 ppm, equal to 8.22 mg/kg bw/day. The LOAELs were based on increases in serum alanine aminotransferase, aspartate aminotransferase, and triglycerides levels, and the presence of tissue abnormalities, including vacuolated cell aggregations, arteritis, and glandular cell vacuolation (parathyroid).</t>
  </si>
  <si>
    <t>Harada, 1995</t>
  </si>
  <si>
    <t>Harada, T. (1995) DE-105: 12-month oral chronic toxicity study in dogs. Unpublished report No. DR-0323-1194-021 (IET 91-0080), from Institute of Environmental Toxicology, Tokyo, Japan. Submitted to WHO by Dow AgroSciences, Letcombe, United Kingdom. Available from JMPR (2001) Spinosad (JMPR Evaluations 2001 Part II Toxicological) at https://www.inchem.org/documents/jmpr/jmpmono/2001pr12.htm Also available from EPA (2021) Spinosad and Spinetoram Human Health Review Risk Assessment at https://www.regulations.gov/document/EPA-HQ-OPP-2019-0525-0006</t>
  </si>
  <si>
    <t>79622-59-6</t>
  </si>
  <si>
    <t>Fluazinam</t>
  </si>
  <si>
    <t>Frowncide; 3-Chloro-N-(3-chloro-2,6-dinitro-4-trifluoromethylphenyl)-5-trifluoromethyl-2-pyridylamine; 3-chloro-N-[3-chloro-2,6-dinitro-4-(trifluoromethyl)phenyl]-5-(trifluoromethyl)pyridin-2-amine</t>
  </si>
  <si>
    <t>C13H4Cl2F6N4O4</t>
  </si>
  <si>
    <t>[O-][N+](=O)C1=CC(=C(Cl)C(=C1NC1=C(Cl)C=C(C=N1)C(F)(F)F)[N+]([O-])=O)C(F)(F)F</t>
  </si>
  <si>
    <t>1N,2N,3N,4N,6N,7aY,8N,11N,12N,13N,15N,16N,17Y,19N,20fY(Class IV); 43a(iii)Y(Class V)</t>
  </si>
  <si>
    <t>0, 1, 10, 100 and 1,000 ppm, equivalent to 0, 0.12, 1.12, 10.72 and 107 mg/kg bw/day for males and 0, 0.11, 1.16, 11.72 and 117 mg/kg bw/day for females</t>
  </si>
  <si>
    <t xml:space="preserve">The NOAEL was 10 ppm, 1.12 mg/kg bw/day. At 1,000 ppm, increased liver weight, increased macroscopic liver lesions, microscopically, higher frequency of basophilic or eosinophilic hepatocytes and higher incidence of granulomatous hepatitis and aggregates of brown pigmented macrophages were noted in high and mid-dose males and high dosed females. There was also an increase of vacuolation of white matter in the brain in both sexes of the high dose groups. Increases in liver cell tumors were within historical control data. APVMA: Hepatitis occurred at 11 and 112 mg/kg bw/day, and liver tumors were increased among males receiving 112 mg/kg bw/day but were within the historical control incidence for this strain of mice. EPA: Treatment with Fluazinam did not result in treatment-related changes in survival, clinical signs, body weights, body weight gains, food consumption or hematology parameters. The group mean liver weights adjusted for body weight were increased in males and females by 45% and 30%, respectively, at 1000 ppm compared to the controls, and by 15% in females at 100 ppm after 104 weeks of treatment (p&lt;0.01). Microscopic examination showed increased incidences of liver areas containing basophilic hepatocytes (controls, 12%; 1000 ppm, 38%, p&lt;0.01) and/or eosinophilic vacuolated hepatocytes (controls, 1%; 100 ppm, 8%, p&lt;0.05; 1000 ppm 19%, p&lt;0.01) in treated males compared to the controls. Increased incidences of granulomatous hepatitis of minimal severity were seen in high-dose males (controls, 11%; 1000 ppm, 37%, p&lt;0.01) and females (controls, 11%; 1000 ppm, 21%, p&lt;0.01). Higher incidences of aggregates of brown pigmented macrophages were seen in the livers of treated males (controls, 13%; 100 ppm, 27%, p&lt;0.05; 1000 ppm, 19%, p&lt;0.01) and females (controls, 15%; 1 ppm, 40%, p&lt;0.01; 10 ppm, 21%, NS; 100 ppm, 38%; 1000 ppm, 50%, p&lt;0.01). Granulomatous hepatitis and brown pigmented macrophage aggregates were most commonly seen in mice that survived until the end of the study. The only effects that were not associated with the liver were an increased incidence of thymic hyperplasia in high-dose females (controls, 5%; 1000 ppm, 21%, p &lt;0.01), and increased incidences of cystic thyroid follicles in high-dose males (controls, 23%; 1000 ppm, 52%, p&lt;0.01) and high-dose females (controls, 16%; 1000 ppm, 33%, p&lt;0.01). The central nervous systems of the animals were re-examined and the results reported in an addendum to the main study. Treatment-related increases in the incidences and severity of vacuolation of white matter occurred in the brains of males at 1000 ppm and increased severity of white matter vacuolation was seen in the brains of females at 1000 ppm compared to the control groups. No clear effect of treatment on the incidence or severity of white matter vacuolation in the spinal cord was seen in either sex, and no treatment-related effects were seen at 1, 10, or 100 ppm. The LOAEL is 100 ppm in the diet (10.7 mg/kg/day for males; 11.7 mg/kg/day for females), based on increased incidences of brown pigmented macrophages in the liver of both sexes, increased incidences of eosinophilic vacuolated hepatocytes in males, and increased liver weights in females. The NOAEL was 10 ppm (1.1 mg/kg/day for males; 1.2 mg/kg/day for females). In this study, there were statistically significant positive trends for hepatocellular adenomas, carcinomas and combined adenomas/carcinomas for the male mice. There were also statistically significant increases by pair-wise comparison of the male high dose group (1000 ppm) with the controls for hepatocellular adenomas (34% vs. 16% in controls), for hepatocellular carcinomas (34% vs. 19% in controls) and for combined hepatocellular adenomas/carcinomas (62% vs. 33% in controls). The incidence of hepatocellular adenomas (34%) at the highest dose level for males exceeded the highest incidence in the historical control data for 1981-1983 (4-27%) and for 1986-1988 (8-23%), and the incidence of hepatocellular carcinomas (34%) for the highest dose level for males exceeded the highest incidence in the historical control data for 1986-1988 (5-13%), but not for 1981-1983 (12-38%). There were no treatment-related tumors observed in the female mice in this study. The highest dose level tested was considered to be adequate but not excessive because liver and brain toxicity were observed in the male and female mice at 1000 ppm. Although there were no significant changes in survival or body weight gain, mean liver weight gains were increased in males and females and histopathological changes were observed in the livers and brain (vacuolation of the white matter) of males and females. EFSA: The NOAEL for general toxicity is 1.12 mg/kg bw/day based on effects in the liver. An increased incidence of liver cell tumors (adenomas and carcinomas) was observed in males at 107 mg/kg bw/day and above and was within the historical control range in the highest dose group. In addition, vacuolation of the white matter in the brain and cervical spinal cord was observed in both sexes at dose levels of 107 mg/kg bw/day and above. </t>
  </si>
  <si>
    <t xml:space="preserve">Unknown, 1988. B-1216: Potential Carcinogenicity Study in Dietary Administration to Mice for 104 Weeks Report No. ISK 9/87264 GLP, unpublished. Available from FAO (2017) FAO Specifications and Evaluations for Fluazinam at https://www.fao.org/fileadmin/templates/agphome/documents/Pests_Pesticides/Specs/Fluazinam_2017_08_31.pdf Also available from APVMA (1995) Public Release Summary of the Evaluation by the NRA of the new active constituent Fluazinam in the product Shirlan Fungicide at https://www.apvma.gov.au/sites/default/files/publication/13751-prs-fluazinam_1.rtf and EPA (2007) Fluazinam: Human Health Risk Assessment for Proposed Use on Edible-Podded Beans, Shelled Succulent and Dried Beans, Brassica Leafy Vegetables, Bushberries, and Ginseng. at https://www.regulations.gov/document/EPA-HQ-OPP-2007-0234-0004 and EFSA (2008) Conclusion regarding the peer review of the pesticide risk assessment of the active substance fluazinam at https://www.efsa.europa.eu/en/efsajournal/pub/rn-137 </t>
  </si>
  <si>
    <t>122008-85-9</t>
  </si>
  <si>
    <t>Cyhalofop-butyl</t>
  </si>
  <si>
    <t>Clincher; Cyhalofop butyl ester; Cyhalofop Butyl; butyl (2R)-2-[4-(4-cyano-2-fluorophenoxy)phenoxy]propanoate</t>
  </si>
  <si>
    <t>C20H20FNO4</t>
  </si>
  <si>
    <t>CCCCOC(=O)[C@@H](C)OC1=CC=C(OC2=C(F)C=C(C=C2)C#N)C=C1</t>
  </si>
  <si>
    <t xml:space="preserve">Males were given 0, 3, 6, 24, or 100 ppm, equal to 0, 0.1020, 0.2047, 0.823, or 3.44 mg/kg bw/day. Females were given 0, 6, 60, or 600 ppm, equal to 0, 0.2451, 2.475, or 24.97 mg/kg bw/day. </t>
  </si>
  <si>
    <t xml:space="preserve">The kidney was the target organ. Histopathological examination revealed high dose males and females had brown pigment deposition in the proximal tubular cells in the kidney beginning at week 52, while the first incidence in low dose and controls was not until week 104. The incidence rates at 52 and 78 weeks were 7/10 and 8/10 for high dose males and 9/10 and 8/10 for high dose females. At 104 weeks, 21/40 high dose males and 33/38 high dose females exhibited the increased pigment deposition, compared with 6/40 and 6/42 controls. When considered all high dose males and females, including those that died early or were killed in extremis, the incidence rates were 40/90 and 59/89 for males and females, respectively, compared with 8/90 and 6/90 controls. In main study animals, the incidence rates were 25/50 and 42/50 for males and females, respectively, compared with 8/50 and 6/50 controls. The brown pigment was identified as lipofuscin and hemosiderin. Renal mineralization was also increased in main study high dose females (22/50) compared with controls (13/50). No statistically significant increased incidence was observed in any of the other dose groups. Treatment did not adversely affect survival, clinical signs, body weight, food consumption, hematology, clinical chemistry, urinalysis, organ weights, or macroscopic findings. A LOAEL of 100 ppm, equal to 3.44 mg/kg bw/day, was identified for males. A LOAEL of 600 ppm, equal to 24.97 mg/kg bw/day, was assigned for females based on the early and increased deposition of the pigments lipofuscin and hemosiderin in the renal proximal tubular cells of both sexes and renal mineralization in female rats. Therefore, the NOAEL was 24 ppm, equal to 0.823 mg/kg bw/day, in males and 60 ppm, equal to 2.475 mg/kg bw/day, in females. EFSA: In the long term study with rats, toxic effects were observed in the liver but also in the  kidney (increased weight and pigmentation). The most sensitive sex was the male with a NOAEL of 0.8 mg/kg bw per day. EPA 2018: The NOAEL was 0.823 mg/kg/day in males and 2.475 mg/kg/day in females. The LOAEL is 3.44 mg/kg/day (HDT in males) or 24.97 mg/kg/day (HDT in females) based on the early and increased deposition of the pigments lipofuscin and hemosiderin in the renal proximal tubular cells of both sexes, and renal mineralization in female rats. There were no treatment-related increases in tumor incidence, compared to controls. </t>
  </si>
  <si>
    <t>Harada, 1994</t>
  </si>
  <si>
    <t>Harada, T. Et Al. (1994) XRD-537 Be: 24-Month Oral Chronic Toxicity And Oncogenicity Study In Rats. Mitsukaido Laboratories, The Institute of Environmental Toxicology, 4321, Uchimoriya-cho, Mitsukaido-shi, Ibaraki 303, Japan. Laboratory Study ID: GHF-P-1387, June 2, 1994. MRID 45000417. Unpublished. Available from EPA (2002) Cyhalofop-butyl: Review of Toxicity Studies at https://www3.epa.gov/pesticides/chem_search/cleared_reviews/csr_PC-082583_5-Jun-02_001.pdf Also available from EFSA (2014) Conclusion on the peer review of the pesticide risk assessment of the active substance cyhalofop (variant evaluated cyhalofop-butyl) at https://www.efsa.europa.eu/en/efsajournal/pub/3943 and EPA (2018) Cyhalofop-butyl Draft Human Health Risk Assessment for Registration Review at https://www.regulations.gov/document/EPA-HQ-OPP-2014-0115-0025</t>
  </si>
  <si>
    <t>680-31-9</t>
  </si>
  <si>
    <t>Hexamethylphosphoramide</t>
  </si>
  <si>
    <t>HMPA; Hexamethylphosphoric triamide; Hexametapol; N-[bis(dimethylamino)phosphoryl]-N-methylmethanamine</t>
  </si>
  <si>
    <t>C6H18N3OP</t>
  </si>
  <si>
    <t>CN(C)P(=O)(N(C)C)N(C)C</t>
  </si>
  <si>
    <t xml:space="preserve">0, 10, 100, 300, or 1,000 ppm for 92 or 93 days. The mean daily intakes were estimated to be 0, 1.2, 15, 42, or 123 mg/kg bw/day for males and 0 2.3, 20, 63, or 229 mg/kg bw/day for females. </t>
  </si>
  <si>
    <t>Nasal lesions</t>
  </si>
  <si>
    <t>There were no exposure-related mortalities or abnormal clinical signs in any of the exposed groups. Females in all treatment groups and males at 10, 100, or 300 ppm had no compound-related changes in body weights or mean organ weights. However, male rats treated with 1000 ppm HMPA showed significantly reduced mean final body weights with low absolute and relative mean testicular weights. Grossly, the testes of rats treated with HMPA at 1000 ppm were soft and small. The slightly increased relative brain and kidney weights in the males given 1000 ppm HMPA were not correlated with any histopathologic observation and were spurious. There were no compound-related gross lesions in the other treatment groups. The main pathological lesions were found in the testis and respiratory tract. At 10 ppm, the tracheas of some animals showed regenerated epithelium. At 100 ppm, nasal lesions were characterized by mild inflammation, epithelial denudation, regeneration, squamous metaplasia, and nasoturbinate adhesion to the adjacent septum. In the anterior nasal cavity, these nasal lesions were diffusely distributed in the transitional epithelium of the lateral wall, maxilloturbinates, and adjacent nasal septum. The tips of nasoturbinates were fused with the adjacent nasal septum by granulation tissue. In the mid-anterior nasal cavity, however, the nasal lesions were markedly reduced and mainly confined to the lateral wall in the ventral region. The lesions were mostly epithelial denudation and regeneration manifested by a single layer of flattened or ciliated, cuboidal epithelial cells. The inflammatory response and epithelial denudation were minimal. In the posterior nasal passages, the lesions were characterized by epithelial denudation and metaplasia with minimal inflammatory cell infiltration. The lesions were mainly confined to ectoturbinates in the narrow recesses with retained inflammatory exudate. The trachea showed focal epithelial regeneration. The epithelial denudation of the bronchi was multifocal and associated with foamy alveolar macrophage infiltration. At 300 ppm, nasal lesions were more severe. The nasoturbinates and maxilloturbinates were partially fused with the nasal septum by fibrous granulation tissue and showed turbinate bone proliferation. The transitional epithelium in the lateral wall was denuded and replaced by flattened or metaplastic squamous epithelium. Also, denuded respiratory epithelium of the nasal septum was repaired by ciliated low cuboidal or metaplastic squamous epithelial cells. The general architecture of the ethmoturbinates was distorted and interturbinate spaces were filled with myxoid fibrous tissue and inflammatory exudate. The trachea was lined with regenerated epithelium. Bronchial epithelium had focal denudation with foamy alveolar macrophage infiltration. Aggregates of foamy alveolar macrophages were increased in the lungs. At 1,000 ppm, both the anterior and posterior nasal air passages were extensively occluded due to extensive obliteration of the normal architecture of nasal turbinates due to diffuse adhesions and marked turbinate bone proliferation. Large osseous tissue was formed by markedly proliferating naso- and maxilloturbinate bones. Osseous metaplasia was present in association with the inflammatory exudate in the fused areas. The dorsal meatus was occluded by loose fibrous tissue with cystic airspace formation. Some denuded epithelium was extensively replaced with metaplastic squamous epithelium. In the posterior nasal cavity, general architecture of the ethmoturbinates was obliterated with anastomosing bone trabeculae and loose fibrous tissue in the interturbinate space. Proliferating fibroblasts in the lamina propria of the ethmoturbinates expanded into the interturbinate space through denuded olfactory epithelium and formed loose fibrous tissue. Ethmoturbinates were disfigured by marked proliferation of turbinate bone with massive osteoid and chondroid tissue formation. Osseous metaplasia occurred in the calcified spherules that were formed in the fibrous tissue. Large cystic airspaces were often formed in the ventral region and the naso-pharyngeal duct was distended. The lesions in the trachea, bronchi, and lungs were similar to those seen at 300 ppm. Male rats also showed severe bilateral testicular atrophy and the epididymal tubules contained numerous exfoliated germ cells with scanty spermatozoa. The NOAEL was considered to be 10 ppm, equal to 1.2 mg/kg bw/day in males and 2.3 mg/kg bw/day in females. EPA: The study authors identified a NOAEL in drinking water of 10 ppm (1.2 mg/kg-day in males and 2.3 mg/kg-day in females). Based on a significant increase in severity of nasal lesions, 100 ppm (15 mg/kg-day in males and 20 mg/kg-day in females) is considered a LOAEL. The other significant effects noted in this study were reported in males and consisted of reduced body weight and testes weights (absolute and relative), increased relative brain and kidney weights, and testicular atrophy.  These effects were all noted at a higher dose (1000 ppm, or 123 mg/kg-day in males).</t>
  </si>
  <si>
    <t>Keller et al., 1997</t>
  </si>
  <si>
    <t>Keller, D. A., Marshall, C. E., &amp; Lee, K. P. (1997). Subchronic nasal toxicity of hexamethylphosphoramide administered to rats orally for 90 days. Fundamental and applied toxicology, 40(1), 15-29. Also available from EPA (2012) Provisional Peer-Reviewed Toxicity Values for Hexamethylphosphoramide (CASRN 680-31-9) at https://cfpub.epa.gov/ncea/pprtv/documents/Hexamethylphosphoramide.pdf</t>
  </si>
  <si>
    <t>181587-01-9</t>
  </si>
  <si>
    <t>Ethiprole</t>
  </si>
  <si>
    <t>5-Amino-1-(2,6-dichloro-4-(trifluoromethyl)phenyl)-4-(ethylsulfinyl)-1H-pyrazole-3-carbonitrile; 5-amino-1-[2,6-dichloro-4-(trifluoromethyl)phenyl]-4-ethylsulfinylpyrazole-3-carbonitrile</t>
  </si>
  <si>
    <t>C13H9Cl2F3N4OS</t>
  </si>
  <si>
    <t>CCS(=O)C1=C(N)N(N=C1C#N)C1=C(Cl)C=C(C=C1Cl)C(F)(F)F</t>
  </si>
  <si>
    <t xml:space="preserve">Wistar [RJ: WI (IOPS AF)] </t>
  </si>
  <si>
    <t xml:space="preserve">0, 5, 20, 75, or 250 ppm. In the chronic phase, the mean intakes were 0, 0.25, 0.98, 3.73, or 12.39 mg/kg bw/day in males and 0, 0.34, 1.34, 5.01, or 16.51 mg/kg bw/day in females. In the carcinogenicity phase, the mean intakes were 0, 0.22, 0.85, 3.21, or 10.79 mg/kg bw/day in males and 0, 0.29, 1.17, 4.40, or 14.68 mg/kg bw/day in females (ECHA). Additional groups were similarly dosed: groups of 10 males and 10 females were used for the interim kill at 52 weeks (all dose groups), and groups of 15 males and 15 females were used for a 90-day recovery phase after 52 weeks of exposure (control and high dose only). </t>
  </si>
  <si>
    <t>JMPR 2018: No treatment-related changes in the mortality rate or clinical signs were observed. The body weight changes in males and females at 75 and 250 ppm were slightly increased compared with controls, especially during the first year of treatment. The overall feed consumption was generally higher in males and lower in females, but without a dose–response relationship. Prothrombin times were higher in males and lower in females at 75 and 250 ppm. However, the effect in males was only greater than a 10% increase compared with controls at 6 months in the 250 ppm group (126%); in females, the effects were slight (87–92% of control values), with no consistent dose–response relationship. In addition, at 250 ppm in females, the mean platelet counts were statistically significantly higher on months 12 (125% of control value) and 24 (135% of control value). After the recovery period, no relevant differences were noted between control and high-dose animals, indicating that these effects were reversible. In females at 250 ppm, mean total cholesterol concentration was higher at months 6 (144% of control value), 12 (155% of control value), 18 (184% of control value) and 24 (133% of control value; not statistically significant). Mean total bilirubin concentrations were lower at 75 and 250 ppm in both sexes (63–76% and 50–61% of control values in males, respectively, and 56–67% and 40–53% of control values in females, respectively; dose related) and at 20 ppm in males only at 18 months (69% of control value). After the 3-month recovery period, no relevant changes were noted between controls and the high-dose animals, indicating that these effects were reversible. Ethiprole induced an imbalance of thyroid hormones, resulting in higher levels of TSH and/or lower levels of T4 in males and females at 75 and 250 ppm. During the recovery period, TSH and T4 returned to control levels within 2 weeks of the withdrawal of treatment at 250 ppm. The imbalance of TSH and T4 was most likely secondary to a treatment-induced increase in the metabolic activity of the liver, causing an increased biliary clearance of T4 and, consequently, an overstimulation of the thyroid due to increased levels of TSH. At 52 weeks, treatment-related organ weight changes were noted in the liver and thyroid. There were statistically significantly increased liver weights at 250 ppm in both sexes (130% and 119% of control values for absolute and relative liver weights in males, respectively; and 145% and 146% of control values for absolute and relative liver weights in females, respectively). The increased liver weights at 75 ppm in females were slight (112% and 114% of control values for absolute and relative weights, respectively). The thyroid weights were increased in males at 75 ppm (136% and 121% of control values for absolute and relative [not statistically significant] weights) and at 250 ppm in both sexes (168% and 150% of control values for absolute and relative weights in males, respectively; and 120% and 124% of control values for absolute and relative weights in females, respectively). No treatment-related changes in organ weights were noted in the reversibility groups. At the end of the carcinogenicity phase, treatment-related organ weight changes were noted in the liver and thyroid. There was a statistically significantly increased liver weight at 250 ppm in both sexes (123% and 125% of control values for absolute and relative weights in males, respectively; and 138% and 137% of control values for absolute and relative weights in females, respectively). The increased liver weight at 75 ppm in females was slight (113% and 114% of control values for absolute and relative weights, respectively). The thyroid weight was increased at 75 ppm in both sexes (138% and 136% of control values for absolute and relative weights in males, respectively; and 128% and 133% of control values for absolute and relative weights in females, respectively) and at 250 ppm in both sexes (121% of control values for males and 135–136% of control values for females, for both absolute and relative weights), reaching statistical significance in females only. No treatment-related changes in organ weights were noted in the reversibility groups. At 52 weeks, treatment-related changes were noted in the liver and thyroid. In the liver, treatment-related centrilobular hepatocyte hypertrophy was noted in all females at 250 ppm. This change, characterized by an appreciable increase in the size of hepatocytes in the area of the central vein, was generally graded slight to mild and is considered to represent a minor adaptive change. In the thyroid, follicular cell hypertrophy was noted in animals of both sexes dosed at 20 ppm and above. This change, which was characterized by an increase in height of the follicular epithelial cells accompanied by a decrease in the follicular size and in colloid content, was graded slight to moderate. There was evidence of a dose–effect relationship in both sexes, more prominently in females than in males. In addition, colloid mineralization was observed in a small proportion of males (2/9) and females (4/10) at 250 ppm. At the end of the reversibility phase after 52 weeks of treatment, the centrilobular hepatocyte hypertrophy was fully reversible. In the thyroid gland, the colloid mineralization and slight follicular cell hypertrophy were still present, with some indications that reversibility was in progress. Histopathological examination at the termination of the carcinogenicity phase revealed a number of treatment-related non-neoplastic findings in the liver: bile duct hyperplasia and sclerosis and focal sinusoidal dilatation. These changes were noted in many animals, with the incidence and severity being slightly higher in females at 250 ppm. Also in the liver, eosinophilic and basophilic “tigroid” foci of cellular alteration were noted in many animals from all groups. The incidence of both types (and the severity of “tigroid” foci) was slightly higher in males dosed at 250 ppm in comparison with controls. In females, the incidence of “tigroid” altered hepatocyte foci was lower in animals dosed at 250 ppm, with no effect on the incidence of eosinophilic foci of cellular alteration. In the thyroid, colloid mineralization was the predominant finding in rats of both sexes at 250 ppm and in females at 75 ppm. Females at 250 ppm also showed significant diffuse follicular hypertrophy. These changes are consistent with minor, chronic stimulation. In the kidneys, chronic progressive nephropathy was noted in most animals from all groups. The severity, but not the incidence, was slightly higher in rats of both sexes at 250 ppm. In addition, the incidence of arteritis/periarteritis in the kidney was marginally higher than in controls in females at 250 ppm. This change may be related to the increased severity of chronic progressive nephropathy. At 52 weeks, there was no evidence of a treatment-related increased incidence of neoplastic changes, nor were there any treatment-related neoplastic changes in the recovery groups. Neoplastic findings in the target organs (liver and thyroid) in the animals that died prematurely were as follows: thyroid follicular cell adenoma was seen in four males dosed at 250 ppm, with no similar lesion in controls. Focal follicular cell hyperplasia was seen in one control male, one 5 ppm male, four 250 ppm males and one 250 ppm female. In the liver, hepatocellular adenoma was seen in one male dosed at 250 ppm. In the subcutis, adipose tissue lipoma was observed in three males at 250 ppm. In the ovaries, sex cord stromal tumors were found in females dosed at 5, 75 and 250 ppm (0, 1, 0, 4 and 3 in the 0, 5, 20, 75 and 250 ppm groups, respectively). At the scheduled termination, thyroid follicular cell adenoma was noted in two females in the 250 ppm group. In the liver, hepatocellular adenoma was noted in two males at 250 ppm and in one female at 75 ppm. In the subcutis, adipose tissue lipoma was observed in one male at 20 ppm, one male and one female at 75 ppm, and two males and one female at 250 ppm. In the ovaries, sex cord stromal tumors were found in all groups, but with a dose-related increase (4, 4, 3, 3 and 7 in the 0, 5, 20, 75 and 250 ppm groups, respectively). A variety of spontaneous tumors were noted in animals from all groups, with no evidence of an effect of treatment. Tumors were commonly encountered (10 or more in a group) in the pituitary gland, thyroid gland (C-cells) and mammary gland (females). The spectrum was consistent with the range of spontaneous lesions encountered in ageing rats of this strain. Overall, there was an increase in several tumors at 250 ppm: hepatocellular adenoma in males, subcutaneous lipomas in males and thyroid adenomas in males and females, which were in general outside the incidence in concurrent controls and the laboratory historical control data and therefore were considered treatment related. The increase in ovary sex cord stromal tumors was considered equivocal. The slightly increased incidence of follicular cell hypertrophy observed at 12 months in males and females was not observed at 24 months and was therefore considered to be within biological variation because of the low control incidence. The NOAEL for toxicity was 20 ppm, equal to 0.85 mg/kg bw per day, based on observed effects in the thyroid and/or liver (histopathological changes, increased organ weights and/or altered thyroid hormone or bilirubin levels) at 75 ppm, equal to 3.21 mg/kg bw per day. Increased incidences of tumors (subcutaneous lipoma in males, hepatocellular adenoma in males and thyroid adenomas in males and females) were noted at 250 ppm, equal to 10.8 mg/kg bw per day. The slight increase in ovary sex cord tumors at 250 ppm, equal to 14.7 mg/kg bw per day, was considered equivocal. The NOAEL for carcinogenicity was 75 ppm, equal to 3.21 mg/kg bw per day. EPA 2019: The NOAEL was considered to be 20 ppm, equal to 0.85 mg/kg/day in males and 1.17 mg/kg/day in females. The LOAEL was 75 ppm, equal to 3.2 mg/kg/day in males and 4.4 mg/kg/day in females, based on higher liver weight (↑13%, F)) and thyroid weight (↑27%/22%; M/F) associated with hepatocellular hypertrophy and thyroid follicular hypertrophy. Higher TSH plasma levels and reduced T4 plasma levels were also noted. There was no evidence of tumors at any dose in either sex. ECHA: Chronic dietary administration of the test substance to rats resulted in a slight, but not statistically significant increased incidence of thyroid adenomas (both sexes) and liver adenomas (males only) observed at 250 ppm. The lesions in the thyroid were consistent with a sequence of microscopic changes which frequently result from chronic hormonal stimulation of this organ in rats. The substance induced an imbalance of thyroid hormones resulting in higher levels of TSH and lower levels of T4. The imbalance of TSH and T4 was most likely secondary to a treatment-induced increase in the metabolic activity of the liver causing an increased biliary clearance of T4 and consequently, an over stimulation of the thyroid due to increased levels of TSH. Consistent with this mechanism, an increase in liver and thyroid weights were observed at the sacrifice intervals for the chronic and carcinogenicity phases in both sexes at 250 ppm. In conjunction with organ weight changes after 52 weeks of treatment, centrilobular hepatocyte hypertrophy was noted in females at 250 ppm while follicular cell hypertrophy of the thyroid was noted in both sexes at 250 and 75 ppm. Both hepatocellular hypertrophy and follicular cell hypertrophy, were completely reversible in females during a 13-week recovery period. Follicular cell hypertrophy was still present in the thyroid of males following the 13-week recovery period, but compared to the 52-week sacrifice interval, a decrease in the percent incidence and severity of the lesion was noted indicating that reversibility was in progress. The NOAEL with regard to target organ toxicity was 20 ppm, corresponding to 0.98 and 1.34 mg/kg bw/day in males and females, respectively. Regarding carcinogenicity, there was no indication of a significantly higher overall tumor incidence in either sex. A variety of spontaneous tumors was noted in animals from all groups with no evidence of an effect of treatment. Tumors were commonly encountered (10 or more in a group) in the pituitary gland, thyroid gland (C-cells), subcutaneous tissue (males) and mammary gland (females). The spectrum was consistent with the range of spontaneous lesions encountered in aging rats of this strain. Overall, due to missing human relevance and/or limited toxicological significance as determined by missing statistical significance, the observed pre-neoplastic findings are not considered as conclusive for classification purposes. The NOAEL with regard to pre-neoplastic lesions was 75 ppm, corresponding to 3.21 and 4.40 mg/kg bw/day in males and females, respectively. A developmental toxicity study with similar NOAEL is also available. roups of 30 artificially inseminated New Zealand white rabbits were exposed to ethiprole by gavage from GD 6 to GD 28. The doses given were 0, 0.5, 2.0, or 4.0 mg/kg bw/day. Two additional groups, a second control group and a low-dose group (0.25 mg/kg bw per day), were added to the study after a high abortion rate was observed at 4.0 mg/kg bw per day. The lower-dose group was added to ensure that at termination, there would be at least 20 pregnant females in each of the three treated groups. The additional control group was added to ensure that the newly added dose group (0.25 mg/kg bw per day) would have concurrent controls for statistical comparisons. Three control rabbits and two rabbits dosed at 0.25 mg/kg bw per day died owing to gavage errors during the study. None of the deaths was considered to be related to treatment with ethiprole. No other unscheduled deaths occurred during the study. In the 2.0 mg/kg bw per day dose group, two females aborted (on GD 25 and GD 28) after body weight loss and reduced feed intake. Eleven females in the 4.0 mg/kg bw per day dose group aborted between GD 21 and GD 27. In all cases, this occurred after a severe reduction of feed intake since the start of dosing and a body weight loss. At necropsy, 10 out of these 11 females had a pale and/or accentuated lobular pattern of liver. Body weight changes and feed consumption at 2.0 and 4.0 mg/kg bw per day were statistically significantly reduced for many intervals during the dosing period, when compared with control values. The mean number of late resorptions was slightly increased at 4.0 mg/kg bw per day. All the other litter parameters did not show any statistically significant treatment-related effects. Fetal weights were considered unaffected by treatment. No malformations at external, visceral or skeletal examination were considered to reflect any abnormal development linked to treatment, except for two fetuses at 4.0 mg/kg bw per day with a diaphragmatic hernia. Incomplete ossification was noted for several bones (pubis, metacarpal and/or middle phalanges) at 2.0 and 4.0 mg/kg bw per day. Increased incidences of enlarged fontanelles and the presence of 27th presacral vertebrae were also observed at 2.0 and 4.0 mg/kg bw per day. The single incidence of a 27th presacral vertebrae at 0.5 mg/kg bw per day is considered to be within the biological range. The NOAEL for maternal toxicity was 0.5 mg/kg bw per day, based on excessive maternal toxicity (abortion, decreased body weight and reduced feed consumption) at 2.0 mg/kg bw per day. The NOAEL for embryo/fetal toxicity was 0.5 mg/kg bw per day, based on increased incidences of ossification delays in several bones (metacarpal, phalanges, pubis), enlarged fontanelles and the presence of 27 presacral vertebrae at 2.0 mg/kg bw per day. The reference is Foulon O (2002). Ethiprole (RPA107382). Developmental toxicity study in the rabbit by gavage. Unpublished report no. SA 99088, R016684. Aventis CropScience S.A., Sophia Antipolis, France. Bayer File No. M192124-02-1. Submitted to WHO by Bayer.</t>
  </si>
  <si>
    <t>Dange and Foulon, 2002</t>
  </si>
  <si>
    <t>Dange M, Foulon O (2002b). RPA 107382: chronic toxicity and carcinogenicity study of ethiprole (RPA 107382) in the Wistar rat by dietary administration. Unpublished report no. SA 97593, C021077/C012607. Aventis CropScience S.A., Lyon, France. Bayer File No. M-203024-02-1. Submitted to WHO by Bayer. Available from JMPR (2018) Tox Monograph for Ethiprole at https://apps.who.int/pesticide-residues-jmpr-database/Document/262 Also available from EPA (2019) Ethiprole. Human Health Risk Assessment for a Proposed Tolerance without US Registration in/on Imported Coffee, Green Bean. at https://www.regulations.gov/document/EPA-HQ-OPP-2009-0493-0012 and ECHA at https://echa.europa.eu/registration-dossier/-/registered-dossier/5874/7/6/2/?documentUUID=0e3d3973-2e89-47b5-87ae-71067dc9f0b6 &amp; https://echa.europa.eu/registration-dossier/-/registered-dossier/5874/7/8/?documentUUID=c40f4d4f-36fd-4462-aa33-e00b2f733c6d</t>
  </si>
  <si>
    <t>52888-80-9</t>
  </si>
  <si>
    <t>Prosulfocarb</t>
  </si>
  <si>
    <t>S-Benzyl dipropylthiocarbamate; S-benzyl dipropylcarbamothioate; S-benzyl N,N-dipropylcarbamothioate</t>
  </si>
  <si>
    <t>C14H21NOS</t>
  </si>
  <si>
    <t>CCCN(CCC)C(=O)SCC1=CC=CC=C1</t>
  </si>
  <si>
    <t xml:space="preserve">Sprague-Dawley [Crl: CD (SD) BR] </t>
  </si>
  <si>
    <t xml:space="preserve">0, 10, 45, or 400 ppm, equal to 0, 0.4, 1.9, or 17 mg/kg bw/day in males and 0, 0.5, 2.3, or 20 mg/kg bw/day in females. A satellite group was given 1,000 ppm, equal to 48 mg/kg bw/day in males and 57 mg/kg bw/day in females, for 12 months. The intended duration was two years; however, surviving females were killed at 23 months, 6 weeks earlier than originally planned because survival in the control group dropped to an unacceptable level. Similarly, males were terminated one to two weeks earlier than originally scheduled for the same reason. There was more than 50% mortality in every group at study termination, with 78%, 68%, 60% and 56% in males and 72%, 60%, 52% and 70% mortality in females for the 0, 10, 45 and 400 ppm groups, respectively. </t>
  </si>
  <si>
    <t xml:space="preserve">EFSA: There was more than 50% mortality in every group at study termination, with 78%, 68%, 60% and 56% in males and 72%, 60%, 52% and 70% mortality in females for the 0, 10, 45 and 400 ppm groups, respectively. No mortality was noted for males and females in the satellite toxicity group. Clinical signs noted in the study were typical for long-term rat studies and considered not treatment related. Ophthalmology results showed an increase in the incidence (not statistically significant when compared to the concurrent control) of cataract at 12 months in the 1000 ppm animals (males: 1/10 in controls (10%) v. 3/20 in top dose (15%); females 0/10 in controls (0%) v. 3/20 in top dose (15%)) and in the 400 ppm animals at termination (males: 1/12 in controls (8%) v. 6/22 in high dose (27%); females 3/14 in controls (21%) v. 7/19 in high dose (37%)). The incidence for males is within the historical control values at 24 months but above the historical control values at 12 months. For females, the incidence is above the historical control values at 12 and 24 months. Statistically significant body weight decreases, compared with controls, were seen at 400 and 1000 ppm prosulfocarb in males, and at 45 ppm prosulfocarb and above in females. In females exposed to 45 ppm, body weight was depressed by 4 to 10% from weeks 5 through 63. The weights of the 45 ppm females were not statistically significant different from controls after 67 weeks. There were body weight losses of up to 20% in males and 27% in females administered 1000 ppm prosulfocarb. Body weights in males and females fed 400 ppm were decreased up to 13% in males and 18% in females. Total body weight gain during the study was statistically significant less than control in females at 45 (26%) and 400 ppm (25%). In males, statistically significant food consumption decreases were observed consistently in the 400 ppm (9-15%) and 1000 ppm (8-28%) groups during most of the first year of the study. In females
statistically significant food consumption decreases were observed consistently in the 400 ppm (6-20%) and 1000 ppm (11-31%) females, and sporadically in the 45 ppm females (statistically significant 11 of 95 weeks, 6-18%), during the same time period. Water consumption was increased in males administered 400 and 1000 ppm prosulfocarb at 6 months and correlates with increased urine volume at this time point. The notifier considered the pattern of body weight gain and associated food consumption to be a consequence of reduced palatability of the diet since the reduction in body weight is in direct proportion to the reduction in diet
consumed. However, although there is some evidence of a palatability problem at high doses, it is not possible to conclude that all the body weight and food consumption effects were due to palatability of the test compound. The body weight gains in males at 10 and 45 ppm during the first weeks of the study suggest that palatability was not an issue at these dose levels (the body weights in males were increased, not reduced during the first weeks of study at 10 and 45 ppm). Further on, it should be noted that similar growth profiles/body weight changes and food intake effects were observed in rats after gavage administration of prosulfocarb, i.e., method of administration that preclude palatability effects. In males, any changes in the hematological parameters measured were small in magnitude, not dose-related and transient in nature. In addition, all values were within the historical control range, according to the author of the study. In females, a dose-related decrease in white blood cells was statistically significant at 400 ppm at 23 months. In the absence of any observed functional deficit or of any pathological change in associated tissues, the changes seen in females were not considered to be an adverse effect. No biologically significant alterations in the serum chemistry or coagulation parameters were associated with exposure to prosulfocarb. Treatment-related changes in urine volume and specific gravity were observed in male rats at 45 ppm and 400 ppm at 18 months. These changes included up to a three-fold increase of urine volume in high-dose males and associated decreased specific gravity. No treatment-related effect on urinalysis parameters was observed in females. In the absence of any observed functional deficit or of any pathological change in associated tissues, the changes seen in males were not considered to be an adverse effect. No treatment-related macroscopic changes were seen. The number and type of observations were comparable between control and treatment group animals and were consistent with those expected for rats of this age and strain. No treatment-related changes in organ weights indicating target-organ toxicity were observed. In females at 1000 ppm prosulfocarb, absolute liver weight was statistically significant reduced at 12 months, but these changes were attributable to the overall body weight loss. All non-neoplastic histopathological changes were considered to be spontaneous and unrelated to treatment with prosulfocarb. An increase in the incidence of pheochromocytoma in the adrenal glands of male rats was evident at 400 ppm (8/50 in controls (16%) v. 18/50 (36%) at top dose). However, this incidence was not statistically significant when compared to the concurrent control. Further on, this type of tumor was considered not uncommon and the incidence was at the upper limit of historical control value (18/60 (30%)); therefore, this effect was not considered substance related. There were no treatment-related effects on the incidence or type of neoplastic changes in females. The NOEL was 10 ppm prosulfocarb in both sexes (0.4 mg/kg bw/day in males; 0.5 mg/kg bw/day in females). The NOAEL in males was 45 ppm prosulfocarb (1.9 mg/kg bw/day) based on reduced body weight and body weight gain noted at 400 ppm. In females, the NOAEL was 10 ppm prosulfocarb (0.5 mg/kg bw/day) based on reduced body weight gain noted at 45 ppm. APVMA: Body weight gain was reduced in both sexes at 1000 ppm during the first 12 months. Statistically significant decreases in white blood cell counts were observed at 23 months in females at 400 ppm. Treatment with the test substance did not produce a tumorigenic effect. A small number of pancreatic cell tumors were seen in treated females, but not in the control group. This effect was not considered to be treatment related because of the high incidence of this lesion in ageing rats. Hepatocellular adenomas were also slightly increased among females. There were no treatment-related gross necropsy findings. The NOEL was 1.9 mg/kg bw/day (45 ppm) based on body weight gain losses and, decreased white blood cell counts in females at 400 ppm. EPA: The NOAEL was considered to be 0.5 mg/kg bw/day for females. The LOAEL was 2.3 mg/kg bw/day based on reduced body weight gain in females at the LOAEL and in both sexes at higher dose. </t>
  </si>
  <si>
    <t>Pettersen et al., 1988</t>
  </si>
  <si>
    <t>Pettersen JC, Wyand DS and Turnier JC (1988). Two-Year Dietary Toxicity and Oncogenicity Study with SC-0574 in Rats-Final Report. Report No. T-12090. Available from EFSA (2006) Public consultation on the active substance prosulfocarb at https://www.efsa.europa.eu/en/consultations/call/public-consultation-active-substance-prosulfocarb (Volume 3, Annex B, B.6, part 1) Also available from APVMA (2007) Public Release Summary on the Evaluation of the new active Prosulfocarb in the product Boxer Gold Herbicide at https://apvma.gov.au/sites/default/files/publication/13926-prs-prosulfocarb.pdf and EPA (2020) Science memo for application to import or manufacture Boxer Gold for release (APP203736) at https://www.epa.govt.nz/assets/FileAPI/hsno-ar/APP203736/APP203736_Science_Memorandum_Revised-23-June-2020.pdf</t>
  </si>
  <si>
    <t>52918-63-5</t>
  </si>
  <si>
    <t>Deltamethrin</t>
  </si>
  <si>
    <t>Decamethrin; Decis; Decamethrine; [(S)-cyano-(3-phenoxyphenyl)methyl] (1R,3R)-3-(2,2-dibromoethenyl)-2,2-dimethylcyclopropane-1-carboxylate</t>
  </si>
  <si>
    <t>C22H19Br2NO3</t>
  </si>
  <si>
    <t>CC1(C)[C@@H](C=C(Br)Br)[C@H]1C(=O)O[C@H](C#N)C1=CC=CC(OC2=CC=CC=C2)=C1</t>
  </si>
  <si>
    <t>0, 1, 10, or 50 mg/kg bw/day</t>
  </si>
  <si>
    <t>JMPR: There were no deaths. The clinical signs, seen only at the two higher doses, were chewing and scratching of the extremities, abnormal gait, tremors, and liquid feces. These signs were accompanied by locomotor impairment, and at the highest dose the scratching resulted in lesions on the tail, paws, and scapular regions which necessitated veterinary treatment. Chewing and scratching of the extremities was also noted in two dogs at the lowest dose but also in a few control animals; consequently, this behavior was not attributed to treatment at that dose. The locomotor effects, clearly observed at the two higher doses, consisted of unsteadiness, incoordination of hindlimb gait, and, sometimes, splaying of the limbs and/or digits. Such effects were also seen in association with body tremors and abnormal movements of the head. None of the animals at 1 mg/kg bw per day showed these neurological signs. A dose-related reduction in body-weight gain was found in all treated males. However, in seven other studies performed during 1990–91 with males of the same strain, source, and age, the range of weight gain over weeks 0–26 was 2.8–3.3 kg, whereas the male controls in the current experiment gained an average of 4.8 kg over the same period. Furthermore, at the start of dosing, the mean body weight of control males (10 kg) was slightly greater than that of males in the treated groups (9.8–10 kg). No effects were seen on food intake of animals at the two lower doses, whereas it was reduced in all males at 50 mg/kg bw per day from the time of first dosing until week 4 and intermittently thereafter, sometimes coinciding with the occurrence of significant neurological signs. Extensive neurological examinations performed on animals at the highest dose and the control groups showed some signs (trembling, high-stepping, unsteady gait, and splayed digits) at weeks 26 and 52 in a few animals at the highest dose. These findings were consistent with routine clinical observations made in corresponding dogs and indicated that there was no need to perform specific neurological examinations on animals in the two other treated groups. At week 52, a dose-related reduction in red blood cell parameters (packed cell volume, hemoglobin) was seen in males at the two higher doses. The values for one male at 50 mg/kg bw per day were well reduced, whereas those for the other animals were within the range of historical controls. Decreases in serum albumin and calcium concentrations were seen at the two higher doses, which may have been associated with the increased incidence of liquid feces. A decreased Na+ concentration was also noted in some males at the highest dose. No changes in blood chemistry were seen in treated females. Inter-group differences in urinary pH and protein content at week 52 were considered to be of no toxicological importance in the absence of any clinical or pathological findings. The absolute increase in brain weight and decrease in heart weight in some males at the highest dose were not associated with macroscopic or microscopic findings and were considered to be of no toxicological importance. No significant intergroup differences were observed in organ weights in females. There were no macroscopic or microscopic findings that could be attributed to treatment. The NOAEL was 1 mg/kg bw per day on the basis of behavioral changes and liquid feces at 10 mg/kg bw per day. EPA: The NOAEL was 1 mg/kg bw/day. The LOAEL was 10 mg/kg bw/day based on chewing and scratching of extremities, abnormal gait with body tremors, and liquid feces. Note: for 2-year rat study, EFSA established a NOAEL of 1.1 mg/kg bw/day, but for the same study EPA established a NOAEL of 22.2 mg/kg bw/day.</t>
  </si>
  <si>
    <t>Ryle et al., 1993</t>
  </si>
  <si>
    <t>Ryle, P.R., Buist, D.P., Crook, D., Rao, R.S. &amp; Gopinth, C. (1993) Deltamethrin (technical)—Toxicity to dogs by repeated oral administration for 52 weeks. Unpublished report No. GB920929 from Huntingdon Research Centre, Huntingdon, Cambridgeshire, United Kingdom, 21 October 1993, AgroEvo document A70808. Submitted to WHO by Hoechst Schering AgrEvo, Frankfurt-am-Main, Germany (GLP). Available from JMPR (2000) Deltamethrin (JMPR Evaluations 2000 Part II Toxicological) at https://www.inchem.org/documents/jmpr/jmpmono/v00pr04.htm Also available from EPA (2023) Deltamethrin Human Health Risk Assessment for the Proposed Tolerances on Vegetable, Legume, Pulse, Bean, Dried Shelled, Except Soybean, Subgroup 6-22E and Vegetable, Legume, Pulse, Pea, Dried Shelled, Subgroup 6-22F, Without U.S. Registration at https://www.regulations.gov/document/EPA-HQ-OPP-2022-0671-0005</t>
  </si>
  <si>
    <t>634-93-5</t>
  </si>
  <si>
    <t>2,4,6-Trichloroaniline</t>
  </si>
  <si>
    <t>s-Trichloroaniline; Benzenamine, 2,4,6-trichloro-; sym-Trichloroaniline</t>
  </si>
  <si>
    <t>C6H4Cl3N</t>
  </si>
  <si>
    <t>NC1=C(Cl)C=C(Cl)C=C1Cl</t>
  </si>
  <si>
    <t>0, 0.04, 0.4, or 4% oil solutions at doses of 0, 0.4, 4, or 40 mg/kg bw 5 days/week. Dosing schedule (5/7) adjusted dose levels are 0, 0.3, 3.0, or 29 mg/kg bw/day.</t>
  </si>
  <si>
    <t>ECHA: The results showed that 2, 4, 6 trichloroaniline is toxic at higher doses. Toxic changes were observed as decreased in weight gain,increased numbers of hypochromic RBCs and doubled levels of methemoglobin, Anisocytosis, poikilocytosis, reticulocytosis, hypochromia and presence of Heinz bodies in the RBCs and decreased in SDH and LDH activities in liver and the kidney of 29 mg/kg/day treated rat. Increased relative weights of brain and decreased liver weight. In addition, Degenerative changes and evidence of hemorrhage in the myocardium, kidneys, liver, spleen and brain in 29 mg/kg/day treated rats. Decreased numbers of fetuses/dam and massive hematomas were observed in abdominal cavities of 3 mg/kg/day treated rat of F0 generation. In F1 generation, Pre and postimplantation fetal mortality were also observed in 3 mg/kg/day treated rat. Therefore, LOAEL was considered to be 3 mg/kg/day for F0 and F1 generation and NOAEL was considered to be 0.3 mg/kg/day for F0 generation when rats were treated with 2, 4, 6 trichloroaniline orally for 6 months. This study is limited by inadequate data reporting, including the strain, size, and sex distribution of the control and treatment groups, the methods utilized,and the endpoints evaluated.</t>
  </si>
  <si>
    <t>Sapegin et al., 1985</t>
  </si>
  <si>
    <t>Sapegin, DI; Fomochkin, IP; Pis’ko, GT; et al. (1985) Hygienic standardization of 2,4,6-trichloroaniline in water. Gig Sanit 3:83–84. Available from EPA (2010). Provisional Peer-Reviewed Toxicity Values for  2,4,6-Trichloroaniline (CASRN 634-93-5) and 2,4,6-Trichloroaniline Hydrochloride (CASRN 33663-50-2) at https://cfpub.epa.gov/ncea/pprtv/documents/Trichloroaniline246.pdf and from ECHA at https://echa.europa.eu/en/registration-dossier/-/registered-dossier/16982/7/6/2/?documentUUID=cb187b19-e056-4c90-9263-9437832caa95 and from https://echa.europa.eu/en/registration-dossier/-/registered-dossier/16982/7/9/2/?documentUUID=a6c386b2-e82a-408a-b8f2-66d94ae31c95</t>
  </si>
  <si>
    <t>23422-53-9</t>
  </si>
  <si>
    <t>Formetanate hydrochloride</t>
  </si>
  <si>
    <t>Carzol; Formetanate HCl; Formetanate monohydrochloride; [3-(dimethylaminomethylideneamino)phenyl] N-methylcarbamate;hydrochloride</t>
  </si>
  <si>
    <t>C11H16ClN3O2</t>
  </si>
  <si>
    <t>Cl.CNC(=O)OC1=CC=CC(=C1)N=CN(C)C</t>
  </si>
  <si>
    <t>1N,2N,3g(ii)Y(IV) and g(xvii)Y(Class V)</t>
  </si>
  <si>
    <t xml:space="preserve">0, 10, 50 or 250 ppm of formetanate hydrochloride (95.7% purity) in their diets for 52 weeks. These doses corresponded to mean values of 0, 0.37, 1.74, or 8.45 mg/kg/day for males and 0, 0.37, 1.78, or 9.20 mg/kg/day for females. Purity (95.7%) adjusted intakes were equal to 0, 0.35, 1.67, or 8.09 mg/kg bw/day for males and 0, 0.35, 1.70, or 8.80 mg/kg bw/day in females. </t>
  </si>
  <si>
    <t xml:space="preserve">EPA: Regarding systemic toxicity, clinical signs believed to be related to cholinesterase inhibition were noted at 50 ppm but were more frequent at 250 ppm. These included excessive salivation, wheezing labored breathing, trembling, vomiting, coughing, and abnormal quietness. There was no effect on body weight. The systemic LOAEL is 1.74 mg/kg/day based on clinical signs. The systemic NOAEL is 0.37 mg/kg/day. Regarding cholinesterase effects, plasma ChE (↓21% to 25% in males) and whole blood ChE (↓17% to 24%) was noted to be inhibited at weeks 13, 26 and 50. Decreases in plasma ChE in females reached statistical significance at week 13 only (↓15%). At 250 ppm, plasma ChE was further decreased (38 to 45% in males and 37 to 42% in females) and whole blood ChE was decreased (34 to 45% in males and 47 to 54%). Brain AChE was statistically significantly decreased in the 250 ppm dose group for males only (21%). The LOAEL for plasma and whole blood ChE inhibition is 1.74 mg/kg/day. The NOAEL is 0.37 mg/kg/day. The LOAEL for brain AChE inhibition is 8.45 mg/kg/day. The NOAEL is 1.74 mg/kg/day. The purity-adjusted NOAEL is considered to be 0.35 mg/kg bw/day for both sexes. EFSA: The dog is the most sensitive species, with a NOAEL of 0.4 mg/kg bw/day, based on reduced plasma and whole blood AChE activities. The brain AChE was not affected. </t>
  </si>
  <si>
    <t>Massey et al., 1986</t>
  </si>
  <si>
    <t>Massey, J.; Harling, R.; Buist, D.; et al. (1986) Oral: dietary Toxicity Study in Beagle Dogs (Final Report - Repeated Administration For 52 Weeks): Formetanate Hydrochloride: Hrc Rept. No. Fsb 150/ 86477. Unpublished Study Prepared by Huntingdon Research Centre Ltd. 278 p. MRID 00164341. Available from EPA (2007) Revised Formetanate HCl IRED at https://archive.epa.gov/pesticides/reregistration/web/pdf/formetanatehcl_ired_mod.pdf (reference only) and EPA (2006) Formetanate hydrochloride. December 2005 Revision of the Toxicology chapter for the Registration Eligibility Document at https://www.regulations.gov/document/EPA-HQ-OPP-2004-0032-0027 Also available from EFSA (2006) Conclusion regarding the peer review of the pesticide risk assessment of the active substance formetanate at https://www.efsa.europa.eu/en/efsajournal/pub/rn-69</t>
  </si>
  <si>
    <t>114369-43-6</t>
  </si>
  <si>
    <t>Fenbuconazole</t>
  </si>
  <si>
    <t>Fenbuconazol; Fenethanil; 4-(4-chlorophenyl)-2-phenyl-2-(1,2,4-triazol-1-ylmethyl)butanenitrile</t>
  </si>
  <si>
    <t>C19H17ClN4</t>
  </si>
  <si>
    <t>ClC1=CC=C(CCC(CN2C=NC=N2)(C#N)C2=CC=CC=C2)C=C1</t>
  </si>
  <si>
    <t>0, 15, 150, or 1200 ppm equal to 0, 0.38, 3.75, or 30 mg/kg bw/day</t>
  </si>
  <si>
    <t xml:space="preserve">No treatment-related effects on survival were seen, nor were any clinical symptoms of toxicity or ophthalmoscopic effects. Body-weight gain was reduced consistently in females at 1200 ppm and also at 150 ppm, predominantly during weeks 41-52; no clear treatment-related effects were seen in males. Food consumption was unaffected by treatment, except during the first few weeks at the highest dose. No treatment-related haematological effects were seen at 12 or 26 weeks; however, at 52 weeks two males at 1200 ppm had creneated erythrocytes, and one also had Burr cells. At 1200 ppm, alkaline phosphatase activity was consistently increased in animals of each sex at 13, 26, and 52 weeks; alanine aminotransferase activity was increased consistently in one female at all three times and in males at 52 weeks. No treatment-related effects were seen in urinalyses. Total protein was reduced in females at 1200 ppm at 26 weeks and slightly reduced in males at this dose at 13, 26, and 52 weeks. These males also had reduced albumin levels at 26 and 52 weeks. Triglyceride levels were consistently increased in animals of each sex at 1200 ppm at all three times. Cholesterol levels were often slightly lower at this dose, mainly in males, but with no dose-response relationship; the only statistically significant result was seen in females at 26 weeks. The level of total bilirubin was raised in two of four males at 1200 ppm. The absolute and relative weights of the liver and adrenals and the relative renal weight were increased in animals of each sex at 1200 ppm. Histopathological examination showed eosinophilic hypertrophic hepatocytes (mainly mid-zonal) in all animals at 1200 ppm but not in other animals. Hepatocyte pigmentation reported to be consistent with lipofuscin (slight to moderate) was also seen in these animals. The NOAEL was 150 ppm, equal to 5.2 mg/kg bw per day, as the effects on body weight in females at 150 ppm were seen only towards the end of the study, with no evidence of systemic toxicity. Consistent reductions in body, weight, increased liver weight with histopathological changes, and possibly associated changes in clinical chemistry were, however, seen at 1200 ppm. EFSA: The NOAEL for the one-year dog study is 0.62 mg/kg bw/day based on body weight changes and liver effects. EPA: The NOAEL was listed as 0.38 mg/kg bw/day for females and 3.75 mg/kg bw/day for males. The LOAEL was 3.75 mg/kg bw/day for females and 30 mg/kg bw/day for males, based on decreased body weight gain and dose-related adaptive liver changes observed in high dose male and female rats. </t>
  </si>
  <si>
    <t>Morgan, 1990</t>
  </si>
  <si>
    <t>Morgan, C. (1990) RH-7592: 52-Week oral (dietary administration) toxicity study in the beagle. Unpublished study from Hazleton UK, report No. 6464-616/5. Rohm &amp; Haas Co. report No. 88RC-115 (European Region reference No. 19.3). Submitted to WHO by Rohm &amp; Haas Co., Philadelphia, PA, USA. Available from JMPR (1997) Fenbuconazole at https://inchem.org/documents/jmpr/jmpmono/v097pr07.htm Also available from EFSA (2010). Conclusion on the peer review of the pesticide risk assessment of the active substance fenbuconazole. EFSA Journal, 8(4), 1558. https://doi.org/10.2903/j.efsa.2010.1558 and EPA (2016) Fenbuconazole. Human Health Assessment Scooping Document in Support of Registration Review at https://downloads.regulations.gov/EPA-HQ-OPP-2015-0716-0011/content.pdf</t>
  </si>
  <si>
    <t>68049-83-2</t>
  </si>
  <si>
    <t>Azafenidin</t>
  </si>
  <si>
    <t>Azafeniden; Milestone; 2-(2,4-dichloro-5-prop-2-ynoxyphenyl)-5,6,7,8-tetrahydro-[1,2,4]triazolo[4,3-a]pyridin-3-one</t>
  </si>
  <si>
    <t>C15H13Cl2N3O2</t>
  </si>
  <si>
    <t>C#CCOC1=C(C=C(C(=C1)N2C(=O)N3CCCCC3=N2)Cl)Cl</t>
  </si>
  <si>
    <t>0, 5, 10, 120, or 360 ppm, equal to intakes of 0, 0.13, 0.30, 0.86, 3.70, or 11.27 mg/kg bw/day for males and 0, 0.16, 0.30, 0.87, 3.53, or 11.0 mg/kg bw/day for females</t>
  </si>
  <si>
    <t>The NOAEL was 10 ppm, equal to 0.30 mg/kg/day for males and females. This was based on observations of altered hepatocyte morphology, hydropic degeneration and elevated alanine aminotransferase and alkaline phosphatase at 30 ppm, equal to 0.86 and 0.87 mg/kg/day for male and female dogs, respectively and above.</t>
  </si>
  <si>
    <t>Mertens, J. (1997) Chronic Toxicity Study With Dpx-R6447-50: One Year Feeding Study In Dogs: Final Report: Lab Project Number: 10239-001: Wil-189017: 924-96. Unpublished Study Prepared By Wil Research Laboratories, Inc. 1498 P. MRID 44306203. Available from EPA (1999). Notice of Filing a Pesticide Petition To Establish a Tolerance for Certain Pesticide Chemicals in or on Food at https://www.govinfo.gov/content/pkg/FR-1999-11-03/pdf/99-28728.pdf Reference was available at https://gaftp.epa.gov/comptox/High_Throughput_Screening_Data/Animal_Tox_Data/current/study_flat_files/studies/STUDYID3046.xlsx</t>
  </si>
  <si>
    <t>123524-52-7</t>
  </si>
  <si>
    <t>Azelnidipine</t>
  </si>
  <si>
    <t>3-(1-Benzhydrylazetidin-3-yl) 5-isopropyl 2-amino-6-methyl-4-(3-nitrophenyl)-1,4-dihydropyridine-3,5-dicarboxylate; Calblock; 3-O-(1-benzhydrylazetidin-3-yl) 5-O-propan-2-yl 2-amino-6-methyl-4-(3-nitrophenyl)-1,4-dihydropyridine-3,5-dicarboxylate</t>
  </si>
  <si>
    <t>C33H34N4O6</t>
  </si>
  <si>
    <t>CC1=C(C(C(=C(N1)N)C(=O)OC2CN(C2)C(C3=CC=CC=C3)C4=CC=CC=C4)C5=CC(=CC=C5)[N+](=O)[O-])C(=O)OC(C)C</t>
  </si>
  <si>
    <t>Sprague-Dawley [Crj: CD (SD)]</t>
  </si>
  <si>
    <t xml:space="preserve">0, 1, 3, 10, or 30 mg/kg bw/day for 90 days, followed by a 28-day recovery period for controls and high dose rats. </t>
  </si>
  <si>
    <t xml:space="preserve">One male and one female each given 30 mg/kg/day died on day 77 of the study due to systemic circulatory disorder. In surviving rats given 10 and 30 mg/kg/day, abdominal distention was noted in the small intestine; however, no histopathological abnormalities were observed in the small intestine, suggesting that the dilation was due to smooth muscle relaxation due to the calcium antagonism action of azelnidipine. Significant suppression of body weight gain was also noted in males and females given 30 mg/kg/day. Water intake was significant increased in both sexes given 10 and 30 mg/kg/day. After drug withdrawal, the increase in water intake recovered, and although the suppression of body weight began to recover, complete recovery was not achieved. Urinalysis revealed an increase in urinary output in males and females given 10 and 30 mg/kg/day as well as increases in urinary sodium and chloride excretion. Glucose excretion was increased at 30 mg/kg/day. Urianry pH was also increased in males at 30 mg/kg/day. Increases in urine volume and decreases in specific gravity were considered to be related to the pharmacological action of azelnidipine. Similarly, the increases in sodium, chlorine, and glucose excretion suggest that azelnidipine may affect the kidneys. Hematological tests showed an increase in red blood cell counts, hematocrit, and hemoglobin levels in females given 30 mg/kg/day. Blood biochemical tests showed an increase in urea nitrogen in males and females given 10 mg/kg/day and higher doses, an increase in creatinine in males given 30 mg/kg/day, and an increase in total protein and albumin levels in females given 30 mg/kg/day. In addition, albumin levels were decreased in males at 10 mg/kg/day or higher, glucose levels were decreased in females given 30 mg/kg/day, ALP activity was decreased in males and females given 30 mg/kg/day, GOT/GPT levels were decreased in males given 30 mg/kg/day, and alpha/beta globulin fraction was decreased in females given 30 mg/kg/day. Specific and total cholesterol levels increased, and triglyceride levels decreased in males given 30 mg/kg/day, suggesting an effect of azelnidipine administration on liver function. In addition, decreased in sodium and chloride values were observed in males given 30 mg/kg/day and these changes were presumed to reflect an increase in urinary excretion of sodium and chloride. Regarding organ weights, the weights of the liver of females given 3 mg/kg/day or higher were increased. Furthermore, the kidney weights of both males and females given 30 mg/kg/day were increased. Pathological anatomical examination showed kidney discoloration in males and females given 30 mg/kg/day, small intestine distension in males and females given 10 and 30 mg/kg/day, and disappearance of intraabdominal fat in males and females given 30 mg/kg/day. In addition to these findings, splenic atrophy, thymic involution, and adrenal gland enlargement were noted in the deceased animals. Histopathological examination revealed increased glomerular swelling in the kidneys of both sexes at 30 mg/kg/day. Regeneration of proximal tubules and the appearance of hyaline casts were also noted; these findings were observed more frequently in males. Small intestine dilation was also observed in males given 10 and, in both sexes, given 30 mg/kg/day. After drug withdrawal, these changes showed a tendency to recover or were resolved. The NOEL was considered to be 1 mg/kg/day for both sexes. </t>
  </si>
  <si>
    <t>Suzuki, 1997</t>
  </si>
  <si>
    <t>Suzuki, T. (1997). A 90-day oral repeated dose toxicity study of azelnidipine in rats followed by a 28-day recovery period. Jpn. Pharmacol. Ther., 25, 977-1004.</t>
  </si>
  <si>
    <t>6164-98-3</t>
  </si>
  <si>
    <t>Chlordimeform</t>
  </si>
  <si>
    <t>Chlorphenamidine; Chlorfenamidine; Galecron; N'-(4-chloro-2-methylphenyl)-N,N-dimethylmethanimidamide</t>
  </si>
  <si>
    <t>C10H13ClN2</t>
  </si>
  <si>
    <t>CC1=C(C=CC(=C1)Cl)N=CN(C)C</t>
  </si>
  <si>
    <t xml:space="preserve">Tif:RAIf </t>
  </si>
  <si>
    <t xml:space="preserve">0, 2, 20, 100 or 500 mg/kg. These dietary levels based upon food consumption data were equivalent to dosage levels of 0, 0.1, 1.0, 5.0 and 24 mg/kg bw/day for males and 0, 0.1, 1.2, 6.0, and 28 mg/kg bw/day for females for 106 weeks. At the conclusion of the dietary feeding study, all remaining rats were fed control diet for a period of time until a survival rate of 20% per sex (10 rats) per group was attained, at which time the animals were sacrificed and examined. Groups of 10 animals/sex/group were sacrificed at 27 and 52 weeks for gross and microscopic examinations of tissues and organs. </t>
  </si>
  <si>
    <t xml:space="preserve">Excessive mortality was not observed over the course of the study. Growth and body weight were maintained in all groups with the exception of the 500 mg/kg level where growth in both sexes was slightly retarded. There were no clinical signs of poisoning or abnormal behavior. Survival with respect to the extended duration of the study (beyond 24 months) was not affected by chlordimeform. Sacrifice of each group of rats was made when mortality reached 20% (10 rats surviving). Each sacrifice date was unrelated to the dietary dosage, indicating that chlordimeform did not affect the longevity of the exposed rats. Pathology examination made at the conclusion of the study (either 24 months for gross or terminal for microscopic) did not indicate adverse effects of chlordimeform exposure. Ophthalmologic and auditory examinations, performed at periodic intervals, revealed no adverse effects attributable to chlordimeform. Methemoglobinemia was observed at dose levels of 20 mg/kg and above. At week 4, both males and females showed a slight, but statistically significant, increase in methemoglobin content. At weeks 13 and 26, this condition abated but returned at the end of one year and was significant in both sexes at the highest dose group for the remainder of the study. Changes in several other blood chemistry parameters were observed at the highest dose level. Heinz body formation generally associated with methemoglobinemia was not observed at week 4 but at the end of one year and thereafter, Heinz bodies were observed at the highest dose level. A slight but significant reduction in blood glucose concentration was noted at the highest dose level throughout the majority of the study. Slight changes in the urinalysis were observed in the highest dose group. This was manifested as a slightly reduced urinary volume and a slightly higher specific gravity observed in the youngest animals. Ketonuria and proteinuria were observed in the youngest animals fed 500 mg/kg. This was noted only at the earliest examination periods and urinalysis performed at 13 weeks and thereafter for the remainder of the study did not reveal these occurrences. Gross pathology and organ weight data (provided for 27, 52 and 106-week sacrifice intervals) did not show any significant dose-related responses. While several organ weight and organ to body weight or brain weight ratios showed statistically significant differences from control animals, the findings were not dose related and the biological significance of these random occurrences is doubtful. Microscopic histopathologic analyses of tissues and organs (performed at weeks 27 and 52 and at the termination of the study) indicated no significant changes attributable to chlordimeform in the diet. Although numerous benign and malignant tumors were observed in both treated and control animals, the frequency and type of neoplasms, reported at 12 and 24 months with pathology analyses, were not dose-related nor were they attributable to chlordimeform. Several congenital, degenerative, or inflammatory changes were attributed to disease, common in older animals. Based on the hematologic occurrence of methemoglobinemia in young rats, the no-effect level of chlordimeform for rats is 2 mg/kg in the diet, corresponding to an intake of 0.1 mg/kg bw/day. Over the course of the study, there was no indication of carcinogenic potential to rats as a result of the presence of chlordimeform in the diet. </t>
  </si>
  <si>
    <t>Sachsse et al., 1980</t>
  </si>
  <si>
    <t>Sachsse, K., Suter, P., Leutkemeier, H., Zak, F. and Hose, R. Chlordimeform-HC1 - Lifespan (Chronic Toxicity and Carcinogenicity) Feeding Study in Rats - Final Report. (1980c) Unpublished report from Ciba-Geigy, Ltd., submitted to the World Health Organization by Ciba-Geigy, Ltd. Available from JMPR (1980) Pesticides Residues in Food 1980 Evaluations at https://www.inchem.org/documents/jmpr/jmpmono/v080pr07.htm</t>
  </si>
  <si>
    <t>122-14-5</t>
  </si>
  <si>
    <t>Fenitrothion</t>
  </si>
  <si>
    <t>C9H12NO5PS</t>
  </si>
  <si>
    <t>CC1=C(C=CC(=C1)OP(=S)(OC)OC)[N+](=O)[O-]</t>
  </si>
  <si>
    <t>0, 5, 10 or 50 ppm, equal to 0, 0.17, 0.3, or 1.6 mg/kg bw/day for males and 0, 0.15, 0.3, or 1.6 mg/kg bw/day for females (JMPR). EPA: 0, 0.125, 0.25, or 1.25 mg/kg bw/day).</t>
  </si>
  <si>
    <t xml:space="preserve">JMPR: No deaths or treatment-related clinical signs were observed. On physical examination, some animals, mainly at the intermediate and high doses, were found to have a relatively rapid heart rate, but this was considered to be of little biological significance. There were no significant dose-related changes in body weight or food consumption during the study. Haematology, clinical chemistry, and urinary analysis showed no significant changes, although there was a slight increase in cholesterol concentration in males at the highest dose early in the study. No changes were observed on ophthalmic examination. Plasma cholinesterase was significantly reduced in animals of each sex at the highest dose. Erythrocyte cholinesterase activity was reduced in males at the highest dose only. Brain cholinesterase activity was unaffected by treatment. There were no treatment-related changes in organ weights and no macroscopic lesions. Although histological examination of tissues revealed several lesions, all except one appeared to be unrelated to treatment. The exception was that the incidence of haemorrhagic abdominal lymph nodes was increased, especially among females. Whereas only one male had a trace of haemorrhage in the nodes at 50 ppm, two females each at 10 and 50 ppm were affected, with the severity being scored as a trace in one bitch and mild in the other. No controls or animals at 5 ppm were affected. Although a clear dose–response relationship was not evident, this may have been due to the small group size. The investigators indicated that the spontaneous incidence of lesions including haemorrhagic lymph nodes is common among beagles and they are therefore unlikely to be of pathological significance. Although no data were provided for past controls data in the laboratory to support this contention, it is noteworthy that neither the mandibular nor the thoracic lymph nodes showed an increased incidence of haemorrhagic lesions, suggesting that the incidence of abdominal lymph-node lesions was unrelated to treatment. The NOAEL was 50 ppm on the basis of the absence of change in brain cholinesterase activity. EPA 1995: The cholinesterase NOEL is 5 ppm and the cholinesterase LEL is 10 ppm based on inhibited plasma cholinesterase. The systemic NOEL is 5 ppm and the systemic LEL is 10 ppm, based on the increased incidence of abdominal lymph node hemorrhage. EPA 2010: The NOAEL is listed as 0.125 mg/kg bw/day and the LOAEL as 0.25 mg/kg bw/day for the 1-year dog study based on cholinesterase inhibition and an increased increased incidence of abdominal lymph node hemorrhage. </t>
  </si>
  <si>
    <t>Spicer, 1986</t>
  </si>
  <si>
    <t>Spicer, E.J.F. (1986) One year dietary toxicity study in dogs. Sumithion technical (revised). Unpublished report no. HT-61-0374 from International Research and Development Corporation, Michigan, USA. Submitted to WHO by Sumitomo Chemical Co., Ltd, Osaka, Japan. MRID 40058501. Available from JMPR (2000) Pesticide residues in food 2000: Fenitrothion at https://www.inchem.org/documents/jmpr/jmpmono/v00pr06.htm Also available from EPA Reregistration Eligibility Decision Fenitrothion (1995) at https://archive.epa.gov/pesticides/reregistration/web/pdf/0445.pdf and EPA (2010) Fenitrothion. Risk Assessment to Support Final Registration Review Decision at https://www.regulations.gov/document/EPA-HQ-OPP-2009-0172-0016</t>
  </si>
  <si>
    <t>950-10-7</t>
  </si>
  <si>
    <t>Mephosfolan</t>
  </si>
  <si>
    <t>Cytrolane; Mephospholan; 2-(Diethoxyphosphinylimino)-4-methyl-1,3-dithiolane; N-diethoxyphosphoryl-4-methyl-1,3-dithiolan-2-imine</t>
  </si>
  <si>
    <t>C8H16NO3PS2</t>
  </si>
  <si>
    <t>CCOP(=O)(OCC)N=C1SCC(C)S1</t>
  </si>
  <si>
    <t xml:space="preserve">0, 1.25, and 5 ppm. However, 5 ppm was progressively increased to 30 ppm over 84 days. The concentration of 1.25 ppm is equal to 0.09 mg/kg bw/day. The concentration of 5 ppm is estimated to 0.25 mg/kg bw/day. </t>
  </si>
  <si>
    <t xml:space="preserve">The NOEL was 1.25 ppm, equal to 0.09 mg/kg bw/day. At the next highest dietary level, which was started at 5 ppm and progressively increased to 30 ppm over 84 days, liver and kidney weights were reduced and plasma, erythrocyte and brain cholinesterase activities were inhibited. </t>
  </si>
  <si>
    <t>Unknown, n.d. Available from US EPA (1984). Health and Environmental Effects Profile for Mephosfolan. Prepared by the Office of Health and Environmental Assessment. Environmental Criteria and Assessment Office. Cincinnati, OH. For the Office of Solid Waste. Washington, DC. at https://ntrl.ntis.gov/NTRL/dashboard/searchResults/titleDetail/PB88162326.xhtml and EPA (1997) Health Effects Assessment Summary Tables (HEAST) FY 1997 Update. U. S. EPA Office of Research and Development Washington, D.C. 20460. EPA-540-R-97-036. [A-98-44-II-A-21] at https://www.regulations.gov/document/EPA-HQ-OAR-2003-0048-1279</t>
  </si>
  <si>
    <t>142-59-6</t>
  </si>
  <si>
    <t>Nabam-sodium</t>
  </si>
  <si>
    <t>Nabam; Spring-Bak; Parzate; Dithane A-40; disodium;N-[2-(sulfidocarbothioylamino)ethyl]carbamodithioate</t>
  </si>
  <si>
    <t>C4H6N2Na2S4</t>
  </si>
  <si>
    <t>[Na+].[Na+].[S-]C(=S)NCCNC([S-])=S</t>
  </si>
  <si>
    <t xml:space="preserve">Aquatreat DN-30 (31.1% nabam) was given at dose levels of  0, 0.08, 0.8, 8.0, 80, or 260 mg/kg bw/day. Purity adjusted doses are 0, 0.025, 0.25, 2.49, 24.9, or 80.86 mg of nabam/kg bw/day. </t>
  </si>
  <si>
    <t xml:space="preserve">EPA 1996: In the subchronic neurotoxicity study, no treatment-related changes were noted in either the Functional Observational Battery or locomotor evaluations. No statistically significant differences in the brain weights and dimensions were noted between the control and treated animals. Additionally, no treatment-related histopathological lesions were observed in the central or peripheral nervous systems. The subchronic neurotoxicity NOEL was 260 mg Aquatreat DN-30/kg/day, equal to 80.86 mg nabam/kg/day. In the subchronic oral toxicity study, body weights and body weight gains were decreased in 80 mg Aquatreat DN-30/kg/day males and 260 mg Aquatreat DN-30/kg/day males and females, but these decreases were judged to be minimal (&lt;10%) and not of physiological and/or toxicological importance.  Absolute and relative thyroid weights were increased at 80 mg/kg/day (females only) and at 260 mg/kg/day (both sexes). Decreases in thyroxine (T4) levels were observed at 80 and 260 mg/kg/day in both sexes; increases in TSH were observed in 260 mg/kg/day males. Macroscopic examination revealed an enlarged thyroid in one high-dose male; microscopic examination revealed mild hypertrophy of the follicular epithelium in the thyroid glands of 3/10 high dose (260 mg/kg/day) males. The systemic LOEL was established at 80 mg Aquatreat DN-30/kg/day (=24.9 mg nabam/kg/day) in males (decreased T4) and females (decreased T4 and increased thyroid weight). The systemic NOEL was 8.0 mg Aquatreat DN-30/kg/day or 2.49 mg nabam/kg/day. EPA 2021: The primary effect observed was a decrease in thyroxine (T4) at the 24.9 and 80.86 mg/kg/day dose levels (23%-39% and 60%-68%, respectively) in male and female rats. An increase in absolute and relative thyroid rates was observed in female rats at 24.9 mg/kg/day. No evidence of neurotoxicity was observed. The systemic NOAEL is considered to be 0.25 mg/kg bw/day. </t>
  </si>
  <si>
    <t>Lamb, 1993</t>
  </si>
  <si>
    <t>Lamb, I. (1993) A Combined Subchronic (13 Week) Toxicity and Neurotoxicity Study of Aquatreat DN-30 in Rats: Final Report: Lab Project Number: WIL-190004. Unpublished study prepared by WIL Research Laboratories, Inc. 1482 p. MRID 42751601. Availble from EPA (1996) Reregistration Eligibility Decision (RED) Nabam at https://www3.epa.gov/pesticides/chem_search/reg_actions/reregistration/red_PC-014503_1-Sep-95.pdf and from EPA (2021) Registration Review Draft Risk Assessment for Nabam (Disodium Ethylene Bisdithiocarbamate) at https://www.regulations.gov/document/EPA-HQ-OPP-2012-0339-0011</t>
  </si>
  <si>
    <t>76-87-9</t>
  </si>
  <si>
    <t>Triphenyltin hydroxide</t>
  </si>
  <si>
    <t>Fentin; Triphenylstannanol; Fentin hydroxide</t>
  </si>
  <si>
    <t>C18H17OSn</t>
  </si>
  <si>
    <t>O[Sn](C1=CC=CC=C1)(C1=CC=CC=C1)C1=CC=CC=C1</t>
  </si>
  <si>
    <t>1N,2N,3N,4Y,5e(v)Y</t>
  </si>
  <si>
    <t>0, 0.5, 1, 2, 5, or 10 ppm, equal to approximately 0, 0.025, 0.05, 0.1, 0.25, or 0.5 mg/kg bw/day in both sexes (EPA 2018)</t>
  </si>
  <si>
    <t xml:space="preserve">EPA 1984: Of the 25 males, 10-14 survived the two year treatment period. Females appeared to survive better, 15-21 were alive after 2 years. There was no consistent dose related mortality. General health was described as not being adversely affected. No adverse effects on weight gain or food consumption were noted. There were statistically significant depression of WBCs at 6, 13, and 26 weeks for males given 2, 5, or 10 ppm. Other hematological variations were considered incidental. Blood sugar and urea nitrogen showed only incidental variations. Urinalysis was unremarkable. Serum enzymes (SGPT, SGOT, SAP) gave essentially equivalent activity for all dose levels. Bodyweight and organ weights showed no differences for heart, kidney, liver, brain, ovary, eye pituitary, and adrenal weights. The reviewer noted that the spleen were 18% (females) and 15% (males) lower than controls for the high dose groups. The thyroids for the females were 12% lower and 9% lower for males. No gross pathological lesions were noted. Histopathology was conducted on the controls and 10 ppm test group only. No chemically related lesions were noted; however, the reviewer noted that there were 9 incidences of atrophy of the thymus in the high test group vs 3 incidences in the control group. EPA 2018: The NOAEL was 2 ppm, equal to 0.1 mg/kg bw/day. The LOAEL was 5 ppm, equal to 0.25 mg/kg bw/day based on decrease leukocyte counts in males and females. </t>
  </si>
  <si>
    <t>Central Instituut Voor Voedingeenderzock, 1970</t>
  </si>
  <si>
    <t xml:space="preserve">Central Instituut Voor Voedingeenderzock, August 1970, JR-3138 MRID 00046016 and 00080390. Available from EPA (1984) Submission of the Toxicology Branch Chapter of the Registration Standard for Triphenyltin Hydroxide at https://www3.epa.gov/pesticides/chem_search/cleared_reviews/csr_PC-083601_27-Mar-84_008.pdf Also available from EPA (2018) Draft Registration Review Risk Assessment for Triphenyltin Hydroxide (TPTH) at https://downloads.regulations.gov/EPA-HQ-OPP-2012-0413-0018/content.pdf </t>
  </si>
  <si>
    <t>117337-19-6</t>
  </si>
  <si>
    <t>Fluthiacet-methyl</t>
  </si>
  <si>
    <t>Action; Fluthiacet methyl; methyl 2-[2-chloro-4-fluoro-5-[(3-oxo-5,6,7,8-tetrahydro-[1,3,4]thiadiazolo[3,4-a]pyridazin-1-ylidene)amino]phenyl]sulfanylacetate</t>
  </si>
  <si>
    <t>C15H15ClFN3O3S2</t>
  </si>
  <si>
    <t>COC(=O)CSC1=C(Cl)C=C(F)C(=C1)\N=C1/SC(=O)N2CCCCN12</t>
  </si>
  <si>
    <t>Crl: CD-1 (ICR)BR Swiss</t>
  </si>
  <si>
    <t>0, 1, 10, 100, or 300 ppm, equal to 0, 0.1, 1.0, 10, or 32 mg/kg bw/day in males and 0, 0.1, 1.2, 12, or 37 mg/kg bw/day in females</t>
  </si>
  <si>
    <t xml:space="preserve">Regarding tumor data, there was a statistically significant increase only in males for the following: carcinomas at 100 and 300 ppm in addition to adenomas/carcinomas at 300 ppm. However, regarding adenomas only, the number of males with this finding were 12, 9, 10, 19, and 22 for 0, 1, 10, 100, and 300 ppm. Though no statistically significant, in females, there were greater incidences in the 100 and 300 ppm groups for adenomas (2, 0, 1, 7, and 7) and adenomas/carcinomas (3, 0, 2, 9, and 8). Tumor incidences were also greater than those presented in the historical control data. Non-neoplastic lesions were also confined to the liver and included the following: centrilobular necrosis, centrilobular cell degeneration, histicytic pigmentation and karyomegaly at 10 ppm and higher in males and females in addition to bile duct hyperplasia at 300 ppm, plus focal basophilic cells at 100 and 300 ppm in males and centrilobular fatty change at 300 ppm in females. At 300 ppm, males also showed a slight decrease in body weight gain during the latter portion of the study. Mean corpuscular volume and mean corpuscular hemoglobin were decreased in males at 100 and 300 ppm. In females at 300 ppm, there were decreases in erythrocyte counts, hemoglobin, and hematocrit. Absolute and relative liver weights were also increased (but not statistically significant) at 100 and 300 ppm in both sexes. The NOEL was listed as 1 ppm, equal to 0.1 mg/kg/day in males and females. The LOEL was listed as 10 ppm, equal to 1.0 mg/kg/day in males and 1.2 mg/kg/day in females, based on non-neoplastic liver findings. EPA 2013: The NOAEL was considered to be 0.1 mg/kg/day. The LOAEL was 1.0 mg/kg/day based on non-neoplastic liver findings including, centrilobular cell degeneration and necrosis, histiocytic pigmentation, karyomegaly and chronic active inflammation. There was also an increase in the number of mice with hepatocellular adenomas, carcinomas and/or adenomas/carcinomas at doses ≥ 10 mg/kg/day. </t>
  </si>
  <si>
    <t>Chang and Morrissey, 1995</t>
  </si>
  <si>
    <t>Chang, J. and Morrissey, R. (1995) CGA-248757- Final Report- 18-Month Dietary Oncogenicity Study in Mice. Ciba-Geigy Corporation, Crop Protection Division, Environmental Health Center, Farmington, CT. Report No. F-00069, June 26, 1995. MRID 43830015. Unpublished. Available from EPA (1998) Cancer Assessment Review Committee Meeting on Action at  https://www3.epa.gov/pesticides/chem_search/cleared_reviews/csr_PC-085601_undated_001.pdf Also available from EPA (2013) Fluthiacet-methyl. Human Health Assessment Scoping Document in Support of Registration Review at https://www.regulations.gov/document/EPA-HQ-OPP-2013-0285-0003</t>
  </si>
  <si>
    <t>137-42-8</t>
  </si>
  <si>
    <t>Metam-sodium</t>
  </si>
  <si>
    <t>Metham sodium; Metam sodium; Carbathione; Sodium;N-methylcarbamodithioate</t>
  </si>
  <si>
    <t>C2H4NNaS2</t>
  </si>
  <si>
    <t>[Na+].CNC([S-])=S</t>
  </si>
  <si>
    <t xml:space="preserve">0, 0.05, 0.1, or 1.0 mg/kg bw/day. Purity: 43.148%. Purity adjusted doses: 0, 0.022, 0.031, or 0.43 mg/kg bw/day </t>
  </si>
  <si>
    <t>Statistically significant increases in kaolin-cephalin time at the 1.0 mg/kg bw/day dose level were observed at week 4 (6%), week 13 (7%) and week 26 (10%) in male dogs.  Increase in kaolin-cephalin time at the 1.0 mg/kg bw/day dose level was also observed in female dogs at week 4 (13%), week 13 (7%) and week 52 (9%). A statistically significant increase (92%) was also note in monocyte count for male dogs at week 13 at all dose levels. There was an increase of 56% compared to control in eosinophil count in male dogs at the 0.05 mg/kg bw/day dose level at week 13. Group mean ALT levels at 1.0 mg/kg bw/day gradually increased in female dogs over the course of the study until study termination, where the mean value was 3x control. However, the increase was due to changes in one female dog whose ALT level spiked during weeks 45 and 52. This animal also had a 15% increase in AST compared to control. Increase in AST was noted in male dogs at week 13 at the 0.05 mg/kg bw/day (22%) and 0.1 mg/kg bw/day (30%), and week 52 at the 0.05 mg/kg bw/day (15%).  Increase in AST was also observed in female dogs at week 52 at the 1.0 mg/kg bw/day (23%). The only treatment related finding in necropsy was on microscopic examination of the liver of the female from the 1 mg/kg bw/day dose group with ALT elevation.  This animal had a slight increase in hepatocyte and macrophage/Kupffer cell pigmentation, slight mononuclear cell infiltration, slight telangiectasis, and a positive reaction for hemosiderin.  However, one control group female also had hepatic changes consisting of monocellular infiltration, minimal hepatocyte pigmentation and increased macrophage/ Kupffer cell pigmentation. The LOAEL is &gt; 1 mg/kg bw/day in males and equal to 1 mg/kg bw/day for females, based on increased ALT and microscopic changes in the liver. The NOAEL is &gt; 1 mg/kg bw/day for males and 0.1 mg/kg bw/day for females.</t>
  </si>
  <si>
    <t>Brammer, 1994</t>
  </si>
  <si>
    <t>Brammer, A. (1994) Metam Sodium: 1 Year Oral Toxicity Study In Dogs: Lab Project Number: Ctl/P/4196: Pd0905. Unpublished Study Prepared By Zeneca Central Toxicology Lab. 472 P. MRID 43275801. Available from EPA (2005) Appendix J – HED Toxicological Chapter for Metam Sodium and MITC at http://citeseerx.ist.psu.edu/viewdoc/download?doi=10.1.1.185.4059&amp;rep=rep1&amp;type=pdf and EFSA (2011). Conclusion on the peer review of the pesticide risk assessment of the active substance metam. EFSA Journal 2011;9(9):2334. DOI 10.2903/j.efsa.2011.2334</t>
  </si>
  <si>
    <t>60238-56-4</t>
  </si>
  <si>
    <t>Chlorthiophos</t>
  </si>
  <si>
    <t>C11H15Cl2O3PS2</t>
  </si>
  <si>
    <t>CCOP(=S)(OCC)OC1=CC(=C(C=C1Cl)SC)Cl</t>
  </si>
  <si>
    <t>Unspecified but included 0 and 1.6 ppm corresponding to 0 and 0.08 mg/kg bw/day</t>
  </si>
  <si>
    <t>Unspecified (likely ChE inhibition)</t>
  </si>
  <si>
    <t>The only information available is: Chlorthiphos had no effect on erythrocyte cholinesterase activity when administered at dietary levels of 1.6 ppm (0.08 mg/kg bw/day) for 2 years to rats or 1 ppm (0.025 mg/kg bw/day) for 1 year to dogs. The ADI was based on 0.08 mg/kg bw/day and was established as 0.0008 mg/kg bw/day.</t>
  </si>
  <si>
    <t>Worthing and Walker, 1983</t>
  </si>
  <si>
    <t>Worthing and Walker, 1983. The Pesticide Manual, 7th Ed. British Crop Protection Council, The Lavenham Press Ltd., Suffolk, England. p 130. Also available fro EPA (1986) Health and environmental effects profile for Chlorthiophos. Prepared by the Office of Health and Environmental Assessment, Environmental Criteria and Assessment Office, Cincinnati, OH for the Office of Solid Waste and Emergency Response, Washington, DC. Available at https://ntrl.ntis.gov/NTRL/dashboard/searchResults/titleDetail/PB88220728.xhtml</t>
  </si>
  <si>
    <t>934660-93-2</t>
  </si>
  <si>
    <t>Cobimetinib</t>
  </si>
  <si>
    <t>GDC-0973; XL518; [3,4-difluoro-2-(2-fluoro-4-iodoanilino)phenyl]-[3-hydroxy-3-[(2S)-piperidin-2-yl]azetidin-1-yl]methanone</t>
  </si>
  <si>
    <t>C21H21F3IN3O2</t>
  </si>
  <si>
    <t>C1CCNC(C1)C2(CN(C2)C(=O)C3=C(C(=C(C=C3)F)F)NC4=C(C=C(C=C4)I)F)O</t>
  </si>
  <si>
    <t xml:space="preserve">0, 0.3, 1, or 3/1 mg/kg bw/day. Following dose administration on study Day 10, high dose animals received a dose holiday and resumed dosing on Day 22 at a dose of 1 mg/kg bw/day. </t>
  </si>
  <si>
    <t xml:space="preserve">Mortality </t>
  </si>
  <si>
    <t xml:space="preserve">Five dogs died at unscheduled intervals (2/sex at the 3 mg/kg dose level and 1 female at the 1 mg/kg dose level). The following clinical signs were considered treatment-related: dehydration, thin appearance, hypoactivity, recumbency, excess salivation, emesis, discolored/liquid feces, alopecia, clear/cloudy discharge from eyes. Bodyweight and food consumption data were generally unremarkable. All treated females exhibited a statistically significant reduction in feed consumption during Study Week 13, but this was likely unrelated to treatment, as no treatment-related effect on feed consumption was noted at other times during the study. Ophthalmoscopy, ECG, hematology, clinical chemistry, and urinalysis findings were also unremarkable. The dose-limiting effect associated with XL518 administration in the dog is GI toxicity, particularly to the esophagus. Macroscopic observations noted at 1 and 3 mg/kg bw/day included discoloration of the glandular stomach, jejunum, duodenum, and colon and rectum. Histopathological lesions included the following: necrosis/chronic active inflammation in the cecum, congestion in the cecum, necrosis/chronic active inflammation in the colon, congestion in the colon, necrosis/active inflammation in the duodenum, epithelium hyperplasia in the duodenum, necrosis/active inflammation in the esophagus as well as erosion/ulceration, chronic inflammation in the mucosal gland, Zymogen granule depletion in the pancreas, and ulcerations and chronic/active inflammation on the tongue. The NOAEL is 0.3 mg/kg bw/day. </t>
  </si>
  <si>
    <t xml:space="preserve">Unknown, 2007. 13-Week Oral Gavage Toxicity and Toxicokinetic Study with XL518 in Dogs with a 4-Week Recovery. Study No. 7359-360. Unpublished. Available from FDA (2015) Pharmacology/Toxicology NDA Review and Evaluation for Cobimetinib. NDA # 206-192. at https://www.accessdata.fda.gov/drugsatfda_docs/nda/2015/206192Orig1s000PharmR.pdf </t>
  </si>
  <si>
    <t>54593-83-8</t>
  </si>
  <si>
    <t>Chlorethoxyfos</t>
  </si>
  <si>
    <t>C6H11Cl4O3PS</t>
  </si>
  <si>
    <t>CCOP(=S)(OCC)OC(Cl)C(Cl)(Cl)Cl</t>
  </si>
  <si>
    <t>0, 2, 20, or 60 ppm, equal to 0, 0.061, 0.578, or 1.880 mg/kg bw/day in males and 0, 0.062, 0.619, or 1.852 mg/kg bw/day in females</t>
  </si>
  <si>
    <t xml:space="preserve">An overall NOEL was considered to be 2 ppm, equal to 0.061 mg/kg bw/day for males and 0.062 mg/kg bw/day for females. At this level, plasma cholinesterase was inhibited 12 to 21% in both males and females; the inhibition at 2 ppm was consistent at measurement timepoints from day 6 on and was part of a dose-related decreased trend at these timepoints in both sexes. The 2 ppm level was therefore considered to be a threshold NOEL. EPA 2017: No deaths were reported. Significant and dose-related increases in watery stools were noted in both sexes at 20 and 60 ppm at various times during the study. One 60 ppm female had treatment-related bilateral lacrimation for 20 of the 26 weeks of study. There were no significant changes in body weight, body weight gain or food consumption. At 2 ppm, plasma AChE was inhibited 12 to 21% in both sexes at day 6, and weeks 6, 13 and 26. The decrease (21%) was significant in females at week 6. The inhibition at the low dose is considered to be a threshold effect of biological concern. It serves as a marker that the test material has been absorbed into the bloodstream and is of concern because the test material is a potent AChE inhibitor with a steep dose response curve. At 20 ppm, mostly significant decreases in plasma AChE of 38-65% (M) and 30 to 63% (F) were noted at day 2, 3, and 6 and weeks 6, 13 and 26. RBC AChE activity was inhibited 11-17% (mostly significant) in both sexes at weeks 6 and 13. Brain AChE (cerebellum) inhibition of 19-20% in both sexes and retinal AChE inhibition of 15% (M) and 31% (F) at week 26. Although not significant, it was considered to be a toxicological concern. Also at 20 ppm, a significant increase in watery stools was noted in both sexes (M – a median of 8 days with a range of 6-18 days; F – a median of 6 days with a range of 1-63 days) vs. 1 in the control group. The effect was considered to be treatment-related. At 60 ppm, bilateral lacrimation was often observed in 1 female. This animal also had the lowest brain (all sites) and retinal AChE activity values, relative to the remaining high dose females at study termination. An increased incidence of abdominal distension was noted, mostly in the females in addition to significant increase in watery stools for both sexes. On days 2, 3, and 6, and weeks 6, 13 and 26, significant inhibition of plasma AChE (62-79%, M &amp; 55-80%, F) was observed. RBC AChE was significantly reduced 13-20% at weeks 6 and 13 in both sexes. Also noted at termination were significant reductions in brain AChE (pons: 42% M, 24% F; cerebellum: 41% M, 31% F; hippocampus: 51% M, 32% F; caudate nucleus: 63% M, 47% F; and retinal AChE: 56% M, 52% F). Extraocular muscle AChE activity was similar to controls. Results of the ocular examinations indicated no treatment-related histopathology or effects on techniques used to assess visual system structure and function in any dogs. For systemic effects, the NOAEL is 2 ppm (0.06 mg/kg/day), based on the significantly increased incidence of watery stools in both sexes at the LOAEL of 20 ppm (0.578 mg/kg/day). For AChE inhibition, the NOAEL was not established. The LOAEL is 2 ppm (0.06 mg/kg/day), based on plasma AChE inhibition (12 to 21% both sexes) at weeks 1, 6, 13 and 26. FDA: The NOAEL is considered to be 2 ppm based on loose stools and significant inhibition of RBC and brain AChE activity at 20 and 60 ppm. </t>
  </si>
  <si>
    <t>Atkinson et al., 1992</t>
  </si>
  <si>
    <t>Atkinson, J.E. et al. (1992) Subchronic oral toxicity: Six-month ocular study with DPX-43898 (Fortress Technical) feeding study in dogs. MRID 42559221, HED Doc No. 011373. Available from EPA (1995) RfD/Peer Review Report of Fortress at https://archive.epa.gov/pesticides/chemicalsearch/chemical/foia/web/pdf/129006/129006-022.pdf Also available from EPA (2016) Draft Human Health Risk Assessment for registration Review at https://www.regulations.gov/document/EPA-HQ-OPP-2008-0843-0015</t>
  </si>
  <si>
    <t>31218-83-4</t>
  </si>
  <si>
    <t>Propetamphos</t>
  </si>
  <si>
    <t>Deadmag; Blotic; propan-2-yl (E)-3-[ethylamino(methoxy)phosphinothioyl]oxybut-2-enoate</t>
  </si>
  <si>
    <t>C10H20NO4PS</t>
  </si>
  <si>
    <t>CCNP(=S)(OC)O\C(C)=C\C(=O)OC(C)C</t>
  </si>
  <si>
    <t>0, 0.05, 1.0, 6.0, or 21.0 mg/kg bw/day</t>
  </si>
  <si>
    <t>EPA 1998: No clinical signs of toxicity were observed among the groups in either sex, although the high dose mice of both sexes displayed less inactivity than the controls and other dose groups. There was no adverse effect on the survival of the males, but the high dose females (60%) displayed a greater mortality rate than the control females (45%) and a shorter median survival time. There were no adverse effects on body weight or body weight gain in either sex. Food consumption was decreased and considered treatment-related throughout the study at the 21 mg/kg bw/day dose level in both sexes and at the 6 mg/kg bw/day dose level in males, which may be attributed to a palatability problem and/or increased spillage, and from week 25 on, at the 1 mg/kg bw/day dose level also (both sexes). There were no consistent differences noted in the hematology and clinical chemistry parameters measured in either sex nor were there any consistent findings in organ weights. Males at the high dose level displayed a significant increase in brain weigh compared to the controls at week 52 only; brain weight was comparable among the female groups at 52, 78, and 93-week sacrifices and among the male groups at 78 adn 93-week sacrifices. High-dose females displayed a significant decrease (86%) in heart weight at the 52-week sacrifice and a non-significant decrease at 78 and 93-week sacrifices (93% and 95%). The only dose-related effect observed in both sexes at dose levels of 1 mg/kg bw/day and above was the inhibition of erythrocyte, plasma, brain, and liver cholinesterase activities. There was also an increase in the incidence of brain vacuolization in the high dose males, myeloid hyperplasia in the bone marrow in mid dose males and high dose of both sexes, neural vacuolization in high dose females, and mucosal hyperplasia in the mid and high dose females. The systemic NOEL for effects other than cholinesterase inhibition is 1 mg/kg bw/day and the LOEL is 6 mg/kg bw/day, based on increased incidence of myeloid hyperplasia in males and mucosal hyperplasia in females. At the 21 mg/kg bw/day dose level, females displayed a greater incidence of myeloid hyperplasia and neural vacuolation, and the 21 mg/kg bw/day males displayed a slight increase in the incidence of brain vacuolation. The NOEL for cholinesterase inhibition is 0.05 mg/kg bw/day and the LOEL is 1 mg/kg bw/day, based on erythrocyte, plasma, and brain cholinesterase inhibition. EPA 2006: The NOAEL was considered to be 0.05 mg/kg bw/day based on brain, red blood cell, and plasma cholinesterase activity. EMA: There were dose-related reductions in plasma, erythrocyte, and brain cholinesterase activities. At 1 mg/kg bw/day, there were statistically significant reductions in plasma, erythrocyte, and brain cholinesterase activity in males and statistically significant reductions in plasma cholinesterase activity in females. At 6 and 20 mg/kg bw/day, all three cholinesterase values were significantly reduced in both sexes. The NOAEL was 0.05 mg/kg bw/day.</t>
  </si>
  <si>
    <t>Stoll et al., 1982</t>
  </si>
  <si>
    <t xml:space="preserve">Stoll, R.; Adamik, E.; LeQuire, M.; et al. (1982) Final Report on: Lifetime Oral (Diet) Carcinogenicity/Toxicity Study in the Mouse on SAN 52-139: WIL-79218; T-1220. (Unpublished study received May 12, 1982 under 11273-22; prepared in cooperation with WIL Research Laboratories, Inc. and Toxpath Services, Inc., submitted by Sandoz, Inc.--Crop Protection, San Diego, CA; CDL:247482-A; 247483; 247484; 247485; 247486; 247487;247488). MRID 00102928. Available from EPA (2006). Memorandum: Finalization of Interim Reregistration Eligibility Decisions (IREDs) and Interim Tolerance Reassessment and Risk Management Decisions (TREDs) for the Organophosphate Pesticides, and Completion of the Tolerance Reassessment and Reregistration Eligibility Process for the Organophosphate Pesticides at https://archive.epa.gov/pesticides/reregistration/web/pdf/propetamphos_red.pdf and EPA (1998) Propetamphos: Report of the Hazard Idenitification Assessment Review Committee at https://archive.epa.gov/pesticides/chemicalsearch/chemical/foia/web/pdf/113601/113601-042.pdf and  EMA (1999) Committee For Veterinary Medicinal Products Propetamphos Summary Report at https://www.ema.europa.eu/en/documents/mrl-report/propetamphos-summary-report-committee-veterinary-medicinal-products_en.pdf </t>
  </si>
  <si>
    <t>57-52-3</t>
  </si>
  <si>
    <t>Triethyltin sulfate</t>
  </si>
  <si>
    <t>bis(triethylstannyl) sulfate; Bis(triethyltin) sulfate; Triethylhydroxytin sulfate</t>
  </si>
  <si>
    <t>C12H30O4SSn2</t>
  </si>
  <si>
    <t>CC[Sn](CC)(CC)OS(=O)(=O)O[Sn](CC)(CC)CC</t>
  </si>
  <si>
    <t xml:space="preserve">Dose levels were 0, 1, 2, or 5 mg/kg TET. The dose level of 1 mg/kg TET was equal to an actual intake of 0.26 mg/kg bw/day and the dose level of 2 mg/kg TET was equal to an actual intake of 0.66 mg/kg bw/day (EPA). </t>
  </si>
  <si>
    <t>Brain</t>
  </si>
  <si>
    <t xml:space="preserve">Animals treated with TET showed no signs of illness. TET had no effect on body weight except at 5 mg/kg when the dosed animals were significantly smaller than untreated controls. There was no significant effect of TET on food and/or water consumption. There was a dose-related increase in relative brain weight, but at most time points, the numbers were too small for statistical analysis. When analysis was possible, it was found that at 3 months, the increase in relative brain weight at 5 mg/kg TET was significant. There was a dose-related increase in the area of vacuoles in animals treated with TET. A dose response was evident and all treated groups had a significantly greater level of vacuoles than the controls. EPA: The NOAEL was considered to be 0.26 mg/kg bw/day and the LOAEL to be 0.66 mg/kg bw/day based on a significant increase in brain spongiosis. 
 </t>
  </si>
  <si>
    <t>Purves et al., 1991</t>
  </si>
  <si>
    <t>Purves, D. C., Garrod, I. J., &amp; Dayan, A. D. (1991). A comparison of spongiosis induced in the brain by hexachlorophene, cuprizone and triethyl tin in the Sprague-Dawley rat. Human &amp; experimental toxicology, 10(6), 439-444. Also available from EPA (2005) Toxicological Profile for Tin and Tin Compounds at https://www.regulations.gov/document/EPA-HQ-TRI-2017-0434-0267</t>
  </si>
  <si>
    <t>1398609-39-6</t>
  </si>
  <si>
    <t>Sarolaner</t>
  </si>
  <si>
    <t>Simparica; 1-[6-[(5S)-5-(3,5-dichloro-4-fluorophenyl)-5-(trifluoromethyl)-4H-1,2-oxazol-3-yl]spiro[1H-2-benzofuran-3,3'-azetidine]-1'-yl]-2-methylsulfonylethanone</t>
  </si>
  <si>
    <t>C23H18Cl2F4N2O5S</t>
  </si>
  <si>
    <t>CS(=O)(=O)CC(=O)N1CC2(C1)C3=C(CO2)C=C(C=C3)C4=NOC(C4)(C5=CC(=C(C(=C5)Cl)F)Cl)C(F)(F)F</t>
  </si>
  <si>
    <t>0, 0.025, 0.25, 2.5, or 25 mg/kg bw/day</t>
  </si>
  <si>
    <t xml:space="preserve">EMA 2015: Test article-related lower body weight gains and corresponding lower food consumption were noted in the 25 mg/kg/day group males and females from Week 0 to 1. Although the lower food consumption persisted through the end of the study, the animals showed complete (males) or partial (females) recovery from the body weight effects following the first week of the dosing period. Changes in clinical pathology parameters were slight and were considered non-adverse. Test article-related pale adrenal glands were noted in the 25 mg/kg/day group males and females and correlated with higher adrenal gland weights and hypertrophy or vacuolation of the adrenal cortex. In addition, vacuolation of interstitial cells of the ovary was noted in the 0.25, 2.5, and 25 mg/kg/day group females and correlated with higher ovary weights in females administered 25 mg/kg/day of the test article, but there was no evidence that the changes in the adrenal cortex or ovary affected organ function and therefore were not considered to be adverse. Based on the results of this study, oral administration of sarolaner to Crl:WI(Han) rats for 90 or 91 consecutive days resulted in a NOAEL of 25 mg/kg/day. The CVMP did not accept the proposed NOAEL given that an effect on body weight was noted at 25 mg/kg/day and, for females, only a partial recovery of this effect was achieved over the remainder of the study. In addition, at 25 mg/kg/day, effects on food consumption persisted throughout to the end of the study. Furthermore, treatment-related histopathological (dose-dependent) changes in the ovary were noted at lower doses. Therefore, a NOAEL for this study of 0.25 mg/kg bw would appear more appropriate. At this dose vacuolation in the ovary is considered mild and non-adverse. EMA 2019: Test article-related lower body weight gains and corresponding lower food consumption were noted in the 25 mg/kg bw/day group males and females from Week 0 to 1. Although the lower food consumption persisted through the end of the study, the animals showed complete (males) or partial (females) recovery from the body weight effects following the first week of the dosing period. Minor changes in the 2.5 and 25 mg/kg bw/day group hematological and clinical chemistry parameters were considered non-adverse. Test article-related increase in incidence of pale adrenal glands were observed in the 25 mg/kg bw/day group males and females, correlating with increased weights of adrenal glands and hypertrophy and vacuolation of the adrenal cortex. In addition, higher ovary/oviduct weights were observed in the 25 mg/kg bw/day group females. Further investigation identified test article-related vacuolation of interstitial cells of the ovary in the 0.25, 2.5, and 25 mg/kg bw/day group females, the incidence and severity showed a dose-response profile. There was no evidence that the changes in the adrenal cortex or ovary affected organ function and therefore were not considered to be adverse. A NOAEL of 25 mg/kg bw/day is not accepted given that an effect on body weight/food consumption was noted at the high dose group. Pathological changes were noted at lower doses (effects on the ovary were noted in the 0.25 and 2.5 mg/kg bw/day group females). As treatment-related histopathological (dose-dependent) changes in the ovary were noted at lower doses, a NOAEL for this study of 0.25 mg/kg bw was considered more appropriate. While it has not been demonstrated that these effects are reversible, it is accepted that they are mild such that they can be considered non-adverse. </t>
  </si>
  <si>
    <t>Unknown, n.d. Available from EMA (2015) Committee for Medicinal Products for Veterinary Use (CVMP) Assessment Report for Simparica (EMEA/V/C/003991/0000) at https://www.ema.europa.eu/en/documents/assessment-report/simparica-epar-public-assessment-report_en.pdf and EMA (2019) Committee for Medicinal Products for Veterinary Use  (CVMP) Assessment Report for Simparica Trio (EMEA/V/C/004846/0000) at https://www.ema.europa.eu/en/documents/assessment-report/simparica-trio-epar-public-assessment-report_en.pdf</t>
  </si>
  <si>
    <t>105512-06-9</t>
  </si>
  <si>
    <t>Clodinafop-propargyl</t>
  </si>
  <si>
    <t>Topik; Clodinafop Propargyl; Discover; prop-2-ynyl (2R)-2-[4-(5-chloro-3-fluoropyridin-2-yl)oxyphenoxy]propanoate</t>
  </si>
  <si>
    <t>C17H13ClFNO4</t>
  </si>
  <si>
    <t>CC(C(=O)OCC#C)OC1=CC=C(C=C1)OC2=C(C=C(C=N2)Cl)F</t>
  </si>
  <si>
    <t>1N,2N,3N,4N,6N,7aY&amp;8N,11Y. Propargyl alcohol:1N,2N,3N,4N,6N,7N,9N,10N,23Y,24N,25N,26aY,27N,28c(i)Y(Class V). Heteroaromatic fragment:13N,15N,16N,17Y,19N,20f(class IV)</t>
  </si>
  <si>
    <t>Tif:RAIf (SPF) Albino</t>
  </si>
  <si>
    <t>0, 1, 10, 300, or 750 ppm, equal to 0, 0.031, 0.32, 10.18, or 26.28 mg/kg bw/day for males and 0, 0.034, 0.36, 11.31, or 29.48 mg/kg bw/day for females</t>
  </si>
  <si>
    <t>Treatment with CGA 184927 increased the incidence of prostate and ovarian tumors at 750 ppm. For males, an increased incidence of prostate adenoma and prostate adenomas and/or carcinomas combined was seen in the high dose group. Incidence rates were: adenomas: 8/67 (12%), 9/68 (13%), 12/67 (18%), 12/68 (18%), or 19/67 (28%) and combined adenomas/carcinomas: 8/67 (12%), 9/68 (13%), 12/67 (18%), 12/68 (18%), and 20/67 (30%) in the 0, 1, 10, 300, and 750 ppm groups, respectively. For females, an increased incidence of ovarian tubular adenomas was noted in the high dose group. The incidence rates were 2/67 (3%), 1/65 (2%), 1/70 (1%), 1/68 (1%), and 9/66 (14%) in the 0, 1, 10, 300, and 750 ppm groups. Statistical analysis indicated that male rats had significant increases in the pair-wise comparisons of the 750 ppm dose group with the controls for prostate adenomas at p&lt;0.05 and for prostate adenomas and/or carcinomas combined at p&lt;0.01. There were also significant increasing trends in prostate adenomas and adenomas and/or carcinomas combined, both at p&lt;0.01. Female rats had a signfiicant increase in the pair-wise comparison of the 750 ppm dose group with the controls at p&lt;0.05 for ovarian tubular adenomas. There was also a significant increasing trend at p&lt;0.01 for ovarian tubular adenomas. The primary target organ was the liver. Increased incidences of the following treatment-related findings were noted: hepatocyte hypertrophy in the 300 and 750 ppm groups (both sexes) and in the 10 ppm group (males only); necrosis in the 300 and 750 ppm groups (both sexes); nodular hyperplasia, fibrosis of the liver parenchyma and capsule in the 750 ppm group (both sexes) and in the 300 ppm group (males only); necrosis of hepatocytes in the 750 ppm group (both sexes); and focal hyperplasia in the 300 and 750 ppm groups (males only). Other observations included increased incidences of hypertrophy of the thyroid follicular epithelium at 750 ppm in females, medullary tubular hyperplasia in the ovary at 300 and 750 ppm, and an increase in the incidence of chronic progressive nephropathy in the kidney at 10 ppm and higher. The LOAEL for systemic toxicity is 10 ppm based on hepatocyte hypertrophy, chronic progressive nephropathy, and tubular pigmentation. The systemic NOAEL is 1 ppm. EFSA 2020: Upon long-term exposure, the critical NOAEL was 0.03 mg/kg bw per day in male rats based on prostate carcinomas observed at the lowest observed adverse effect level (LOAEL) of 0.32 mg/kg bw per day. EPA 2017: The NOAEL was considered to be 10 ppm (equal to 0.32 mg/kg bw/day in males and 0.36 mg/kg bw/day in females) and the LOAEL was listed as 100 ppm (equal to 10.18 mg/kg bw/day in males and 11.31 mg/kg bw/day in females) based on toxicity findings in the liver (i.e., increased weight, clinical chemistry, and histopathology) and kidneys (i.e., increased weight, nephropathy, and tubular pigmentation) in both sexes. EPA 2000: The NOAEL was equal to 0.031 mg/kg bw/day for males and 0.034 mg/kg bw/day for females. The LOAEL was equal to 0.32 mg/kg/day in males and 0.36 mg/kg/day in females, based on hepatocytic hypertrophy, chronic progressive nephropathy, and tubular pigmentation. Under the conditions of this study, treatment with clodinafop-propargyl increased the incidence of prostate and ovarian tumors in rats at 750 ppm. For males, an increased incidence of prostate adenoma was seen in the high-dose group. The chemical was administered at a dose sufficient to test its carcinogenic potential.</t>
  </si>
  <si>
    <t>Fankhauser, 1992</t>
  </si>
  <si>
    <t>Fankhauser, H. (1992) 24-Month Carcinogenicity And Chronic Toxicity Study In The Rats. Novartis Crop Protection, Inc., Greensboro, NC. Report No. 861139; October 21, 1992. MRID 44399147 (Unpublished). Available from EPA (1999) Clodinafop-propargyl (CGA 184927) - Report of the Cancer Assessment Committee. MRID 44399147 at https://archive.epa.gov/pesticides/chemicalsearch/chemical/foia/web/pdf/125203/125203-004.pdf Also available from EFSA (2020). Peer review of the pesticide risk assessment of the active substance clodinafop (variant evaluated clodinafop‐propargyl). EFSA Journal 2020;18(7):6151 at https://doi.org/10.2903/j.efsa.2020.6151 and EPA (2017) Clodinafop-propargyl Human Health Draft Risk Assessment for Registration Review at https://downloads.regulations.gov/EPA-HQ-OPP-2012-0424-0022/content.pdf and EPA (2000). Pesticide Fact Sheet for Clodinafop-propargyl. at https://www3.epa.gov/pesticides/chem_search/reg_actions/registration/fs_PC-125203_06-Jun-00.pdf</t>
  </si>
  <si>
    <t>62037-80-3</t>
  </si>
  <si>
    <t>Ammonium perfluoro-2-methyl-3-oxahexanoate</t>
  </si>
  <si>
    <t>Ammonium 2,3,3,3-tetrafluoro-2-(heptafluoropropoxy)propanoate; Ammonium perfluoro(2-methyl-3-oxahexanoate); GenX; azanium;2,3,3,3-tetrafluoro-2-(1,1,2,2,3,3,3-heptafluoropropoxy)propanoate</t>
  </si>
  <si>
    <t>C6H4F11NO3</t>
  </si>
  <si>
    <t>[NH4+].[O-]C(=O)C(F)(OC(F)(F)C(F)(F)C(F)(F)F)C(F)(F)F</t>
  </si>
  <si>
    <t>1N,2N,3N,4N,6N,7aY&amp;g(iv)Y</t>
  </si>
  <si>
    <t xml:space="preserve">0, 0.1, 0.5, or 5 mg/kg bw/day. Purity (84%) adjusted dose levels are approximately 0, 0.084, 0.42, or 4.3 mg/kg bw/day. Parental F0 males were dosed 70 days prior to mating and throughout mating through
1 day prior to scheduled termination, for a total of 84 to 85 total doses. Parental F0 females were dosed for 2 weeks prior to pairing and were dosed through LD 20 for a total of 53 to 65 doses (exceptions include females with no evidence of mating or those that failed to deliver yet were administered a total of 37 to 50 doses). F1 animals (offspring) were dosed daily beginning on PND 21 through PND 40. </t>
  </si>
  <si>
    <t>In this study, increases in BWs and food consumption were observed at 5 mg/kg/day in F0 animals. In F0 males, increased mean BW gains were reported in the 5 mg/kg/day group during study days 0–49; differences from the control group achieved significance during study days 0–7, 14–21, and 21–28. Significantly higher mean BW gains were observed in this high-dose male group when the overall premating period (study days 0–69) and treatment period (study days 0–84) were evaluated. Mean BW gains were statistically significantly increased in females during both the premating period and throughout gestation at 0.5 and 5 mg/kg/day. At the high dose, mean BW gains were increased (5.1%–14.0%) compared to controls throughout lactation; the differences were significant on LDs 1, 4, and 21. BWs were unaffected at 0.1 and 0.5 mg/kg/day during lactation. Overall, final BW was significantly increased from control by 9% and 14% in males and females administered 5 mg/kg/day, respectively. An increase in relative kidney weight compared to control by 6.5% was observed only in F0 females at the 5-mg/kg/day dose. Mild increases in tubular cell hypertrophy were observed in the kidneys of males at greater than or equal to 0.5 mg/kg/day (6/24 mice or 25% and 18/24 mice or 75% of male mice at 0.5 mg/kg/day and 5 mg/kg/day, respectively, compared to 1/25 mice or 4% in the control). Chronic progressive nephropathy was also noted in males at 0.5 mg/kg/day (4/24 mice or 17%) and 5 mg/kg/day (5/24 mice or 21%). This effect was not associated with any evidence of tubular cell degeneration. Liver effects also were reported in both males and females in this study. In males, mean absolute liver weights were increased 26% and 142% at 0.5 mg/kg/day and 5 mg/kg/day, respectively, as compared to control values. Mean relative liver weights were increased by 26% and 121%, respectively, at the 0.5- mg/kg/day and 5-mg/kg/day doses. In females, mean absolute liver weights were increased by 26% and 101% at 0.5 mg/kg/day and 5 mg/kg/day, respectively, as compared to control values. Mean relative (% BW) liver weights were increased by 17% and 80%, respectively. Microscopic findings observed in the liver of F0 males and females administered 0.5–5 mg/kg/day included increases in hepatocellular hypertrophy, single-cell necrosis, mitotic figures, and lipofuscin pigment. F0 females exhibited an increase in the incidence of gross white areas in the liver at 5 mg/kg/day, which correlated with microscopic focal and single-cell necrosis. At doses greater than or equal to 0.5 mg/kg/day, minimal-to moderate hepatocellular hypertrophy was observed in both sexes, along with the corresponding increases in relative liver weight outlined above. Specifically, male mice exhibited a 50% and 100% increase in the incidence of hepatocellular hypertrophy compared to control at 0.5 mg/kg/day and 5 mg/kg/day, respectively, and similar increases in incidence was also observed in female mice (58% and 100% at 0.5 mg/kg/day and 5 mg/kg/day, respectively, compared to control). At greater than or equal to 0.5 mg/kg/day, single-cell necrosis of hepatocytes was observed in males. Specifically, single-cell necrosis was observed in 5/24 mice at 0.5 mg/kg/day and 24/24 mice at 5 mg/kg/day compared to 1/25 mice in the control. Female mice exhibited an increase compared to control in both focal/multifocal necrosis and single-cell necrosis at 5 mg/kg/day. Specifically, 5/24 mice had focal/multifocal necrosis compared to 1/24 in the control and 21/24 mice had single-cell necrosis compared to 1/24 mice in the control. Finally, the incidence of mitotic figures increased in males and females administered 5 mg/kg/day by 75% and 21% compared to control, respectively, while the incidence of lipofuscin pigment increased by 88% and 21% compared to control, respectively. No treatment related effects were identified for reproductive parameters (mating, fertility, and copulation indices; mean days between pairing and coitus), although male epidydimal weight relative to final BW was statistically decreased at 5 mg/kg/day in both the left and right testes (12% decrease relative to control). No treatment-related effects were observed for mean gestation length, mean numbers of implantation sites, mean numbers of pups born, live litter size, percentage of males at birth, postnatal survival, or general condition of pups. At 5 mg/kg/day, however, male and female F1 pups exhibited lower mean BWs at PNDs 4, 7, 14, 21, and 28. Male F1 pups continued to exhibit lower mean BWs at PNDs 35 and 40. Although values for the attainment of balanopreputial separation and vaginal patency were within the range of historical control values, the pups showed statistically significant delays in these endpoints at 5 mg/kg/day (a finding that may be related to the observed effects on BW during the preweaning period). Additionally, the day for attainment of vaginal patency did not exhibit a dose response. The NOAEL (F0) is 0.1 mg/kg/day, and the LOAEL is 0.5 mg/kg/day based on liver effects (single cell necrosis in males). The NOAEL (F1) is 0.5 mg/kg/day based on decreased pup BW and delays in attainment of balanopreputial separation and vaginal patency at the high dose. ECHA: The no-observed-adverse-effect level (NOAEL) for reproductive toxicity was 5 mg/kg/day, as no effects on reproduction were observed at any of the doses levels tested. The NOAEL for systemic toxicity in F0 male mice was 0.1 mg/kg/day based on the low incidences of single cell necrosis observed in the liver at 0.5 mg/kg/day. The NOAEL for systemic toxicity in both maternal animals and their offspring was 0.5 mg/kg/day. In maternal animals, this NOAEL was based on microscopic changes in the liver at 5 mg/kg/day. In the offspring, the NOAEL was based on body weight decrements in the F1 males and females in the 5 mg/kg/day group during the pre-weaning period.</t>
  </si>
  <si>
    <t>DuPont-18405-1037, 2010</t>
  </si>
  <si>
    <t>DuPont-18405-1037: E.I. du Pont de Nemours and Company. 2010. An Oral (Gavage) Reproduction/Developmental Toxicity Screening Study of H-28548 in Mice. U.S. EPA OPPTS 870.3550; OECD Test Guideline 421. Study conducted by WIL Research Laboratories, LLC (Study Completion Date: December 29, 2010), Ashland, OH. Available from EPA (2013). Human Health Toxicity Values for Hexafluoropropylene Oxide (HFPO) Dimer Acid and Its Ammonium Salt (CASRN 13252-13-6 and CASRN 62037-80-3) Also Known as GenX Chemicals at https://downloads.regulations.gov/EPA-HQ-TRI-2019-0375-0006/content.pdf. Also available from ECHA at https://echa.europa.eu/registration-dossier/-/registered-dossier/2679/7/9/2</t>
  </si>
  <si>
    <t>205650-65-3</t>
  </si>
  <si>
    <t>Fipronil-desulfinyl</t>
  </si>
  <si>
    <t xml:space="preserve">Desulfinylfipronil; 5-Amino-1-(2,6-dichloro-4-(trifluoromethyl)phenyl)-4-(trifluoromethyl)-1H-pyrazole-3-carbonitrile; 5-amino-1-[2,6-dichloro-4-(trifluoromethyl)phenyl]-4-(trifluoromethyl)pyrazole-3-carbonitrile; MB 46513 </t>
  </si>
  <si>
    <t>C12H4Cl2F6N4</t>
  </si>
  <si>
    <t>NC1=C(C(=NN1C1=C(Cl)C=C(C=C1Cl)C(F)(F)F)C#N)C(F)(F)F</t>
  </si>
  <si>
    <t xml:space="preserve">0, 0.5, 2, or 10 ppm for males, equal to 0, 0.025, 0.098, or 0.797 mg/kg bw/day. 0, 0.5, 2, or 10/6 ppm for females, equal to 0, 0.032, 0.127, or 0.733/0.546 mg/kg bw/day. The dose was reduced from 10 ppm to 6 ppm after 26 weeks in the high-dose female cohort due to excessive mortality. After 53 weeks of treatment, 10 animals per sex per dose were killed in order to assess chronic toxicity (chronic toxicity cohort). The remaining 60 animals in each group were exposed to MB 46513 for at least 104 weeks. </t>
  </si>
  <si>
    <t>JMPR 2021: Unplanned premature mortalities occurred at 10 ppm over weeks 1–26. An increased  incidence of convulsions occurred in females at 2 ppm and greater, and a trend towards an increased incidence of animals displaying aggressivity and irritability at 2 ppm and above. Plasma total bilirubin and triglycerides levels were reduced and glucose was slightly increased (non-adverse) in high dose females at week 26. No evidence of treatment-related neoplastic changes were seen in rats from either the chronic toxicity or carcinogenicity phases. The NOAEL was 0.5 ppm, equal to 0.025 mg/kg bw per day, due to the presence of clinical signs consistent with neurotoxicity at 2 ppm. EFSA: A 2-year rat carcinogenicity study showed no evidence of neoplastic changes, with a NOAEL of 0.03 mg/kg bw/day based on clinical signs (convulsions in females, higher aggressivity in males).</t>
  </si>
  <si>
    <t>Lasserre-Bigot, 1998</t>
  </si>
  <si>
    <t xml:space="preserve">Lasserre-Bigot D (1998). Chronic toxicity and carcinogenicity study of MB 046513 in the Sprague-Dawley rat by dietary administration. Rhone-Poulenc Agrochime, France. R010428. Submitted by BASF Crop Protection, Research Triangle Pk, NC, USA. (Unpublished). Available from JMPR (2021) Pesticide residues in food 2021. Joint FAO/WHO meeting on pesticide residues. Evaluation Part II – Toxicological at https://www.who.int/publications/i/item/9789240054622 Also available from EFSA (2006) Conclusion regarding the peer review of the pesticide risk assessment of the active substance fipronil at https://www.efsa.europa.eu/en/efsajournal/pub/rn-65 </t>
  </si>
  <si>
    <t>96182-53-5</t>
  </si>
  <si>
    <t>Phostebupirim</t>
  </si>
  <si>
    <t>Tebupirimfos; Tebupirimphos; O-(2-tert-Butylpyrimidin-5-yl) O-ethyl O-(1-methylethyl) thiophosphate; O-(2-tert-Butylpyrimidin-5-yl) O-ethyl O-(propan-2-yl) phosphorothioate</t>
  </si>
  <si>
    <t>C13H23N2O3PS</t>
  </si>
  <si>
    <t>CCOP(=S)(OC(C)C)OC1=CN=C(N=C1)C(C)(C)C</t>
  </si>
  <si>
    <t>0, 0.2, 0.7, or 5 ppm, equal to approximately 0, 0.005, 0.02, or 0.125 mg/kg bw/day</t>
  </si>
  <si>
    <t xml:space="preserve">The NOAEL was 0.02 mg/kg bw/day and the LOAEL was 0.125 mg/kg bw/day, based on inhibition of plasma, erythrocyte, and brain cholinesterase. </t>
  </si>
  <si>
    <t>Porter et al., 1990; Porter et al., 1991</t>
  </si>
  <si>
    <t>Porter, M.; Jasty, V.; Troup, C.; et al. (1990) Safety Evaluation of MAT 7484: Chronic (1 Year) Feeding Study in Dogs: Lab Project Number: 100283: MTD0167. Unpublished study prepared by Miles Inc., Tox. Dept. 414 p. MRID 42005452. &amp; Porter, M.; Jasty, V.; Troup, C.; et al. (1991) Safety Evaluation of MAT 7484: Chronic (1 year) Feeding Study in Dogs: Lab Project Number: 100283-1. Unpublished study prepared by Miles 57 Inc. 29 p. MRID 42119301. Available from EPA (2019) Tebupirimphos: Draft Ecological Risk Assessment for Registration Review at https://www.regulations.gov/document/EPA-HQ-OPP-2008-0940-0020 and EPA (2006) Reregistration Eligibility Decision for Phostebupirim at https://archive.epa.gov/pesticides/reregistration/web/pdf/phostebupirim_red.pdf and EPA (2016) Tebupirimphos: Draft Human Health Risk Assessment for Registration Review at https://downloads.regulations.gov/EPA-HQ-OPP-2008-0940-0014/content.pdf</t>
  </si>
  <si>
    <t>120068-37-3</t>
  </si>
  <si>
    <t>Fipronil</t>
  </si>
  <si>
    <t>Termidor; 5-amino-1-[2,6-dichloro-4-(trifluoromethyl)phenyl]-4-(trifluoromethylsulfinyl)pyrazole-3-carbonitrile</t>
  </si>
  <si>
    <t>C12H4Cl2F6N4OS</t>
  </si>
  <si>
    <t>NC1=C(C(=NN1C1=C(Cl)C=C(C=C1Cl)C(F)(F)F)C#N)S(=O)C(F)(F)F</t>
  </si>
  <si>
    <t>0, 0.5, 1.5, 30, or 300 ppm, equal to 0, 0.019, 0.059, 1.3, and 13 mg/kg bw/day in males and 0, 0.025, 0.078, 1.6, and 17 mg/kg bw/day in females. Fipronil was fed into the diet for 52 weeks to assess the chronic toxicity of the chemical. A second group was fed the diets for 52 weeks and then were untreated for an additional 13
weeks to test the reversibility of treatment-related changes. A third group of rats were also supposed to be treated for 104 weeks to assess the carcinogenic potential of the chemical. The carcinogenic phase of the study was terminated after 89 and 91 weeks in males and females, respectively, due to excessive mortality and to ensure that a sufficient number of animals were available for the terminal sacrifices.</t>
  </si>
  <si>
    <t>Evidence of treatment-related toxicity included: 1) neurotoxicity (including seizures which resulted in death) in the 1.5, 30 and 300 ppm group males and females; 2) decreased body weight gain in the 300 ppm group males and females and the 30 ppm group females; 3) decreased food consumption and food conversion efficiency in the 300 ppm group males and females at the beginning of the study; 4) decreased hematology parameters in the 300 ppm group males and females in comparison to the control groups (values were comparable to pretreatment measures); 5) alterations in clinical chemistry (increased cholesterol and calcium values; protein alterations
with increased total protein, decreased albumin and increased globulins) mostly in the 30 and 300 ppm group males and females; protein alterations including decreased albumin (males only), increased globulin (females only), and decreased A/G ratio (both sexes) were seen in the 1.5 ppm group males and females after &gt;76 and 81 weeks of treatment, respectively; 6) alterations in thyroid hormones (increased TSH and decreased T4 levels) in all treated groups at some time points with the 30 and 300 ppm group males and females consistently affected; 7) alterations in urinalysis parameters (lower pH, higher protein, elevated urine volume with decreased specific gravity) in the 30 and 300 ppm groups (predominately males); 8) changes on gross necropsy (large and/or pale kidneys and large livers, adrenal glands and thyroids) in the 30 and 300 ppm group males and females; 9) increased absolute and relative weights of the liver and thyroids in the 30 and 300 ppm group males and females; 10) increased incidence and severity of progressive senile nephropathy in the 30 and 300 ppm group males and females. At the end of the 12-week reversibility period following 52 weeks of treatment, 300 ppm group females continued to exhibit significantly elevated cholesterol, protein, and alpha-globulin levels, and increased incidence and severity of progressive senile nephropathy. In addition, T3 levels were significantly elevated in 30 and 300 ppm females at various time points during the recovery period, T4 levels remained low in male treatment groups until recovery week 11, and TSH was elevated in 300 ppm males throughout the recovery period. It was noted that although the decreases in T4 at 1.5 ppm were statistically significant at all time points in males and several time points in females during the exposure period, the effect was either not biologically significant (↓&lt;20% relative to concurrent controls), at the borderline of biological significance (↓21-22% relative to concurrent controls), within the variability of the concurrent controls, or, in the case of males at Week 12 and 24, were biologically significant (↓24-27% relative to concurrent controls) but the mean T4 level was within the overall mean control range for males (2.93-5.95 ug/dL) in the study. The decreases in T4 at 30 ppm in both sexes were of higher magnitude (↓32-60% relative to concurrent controls), male values did not overlap with the control T4 range with few exceptions, and the decreases were accompanied by biologically significant increases (↑105-151% compared to controls) in TSH at several of the time points measured in males. At 300 ppm, both sexes exhibited higher magnitude, statistically significant decreases in T4 accompanied by elevated levels of TSH at all time points. Based on these considerations, it was concluded that the thyroid hormone changes were adverse at dose levels &gt;30 ppm in this study. The LOAEL is 1.5 ppm for males (0.059 mg/kg/day) and females (0.078 mg/kg/day) based on an increased incidence of clinical signs including convulsions, mortality associated with convulsions, and alterations in clinical chemistry. The NOAEL is 0.5 ppm for males (0.019 mg/kg/day) and females (0.025 mg/kg/day). Benign (follicular cell adenoma) and malignant (follicular cell carcinoma) neoplastic changes were observed in the thyroid gland in increased incidences in all the treated animals as compared to the control group. However, only the 300 ppm group males and females exceeded the historical incidence of these tumors, either alone or in combination, for this strain of rat in this laboratory. The study demonstrated that fipronil is carcinogenic to rats at doses of 300 ppm in males (13 mg/kg/day) and females (17 mg/kg/day). JMPR 1997: The overall NOAEL is for neurotoxicity and is 0.5 ppm, equal to 0.019 mg/kg bw/day. JMPR 2021: The NOAEL for toxicity was 0.5 ppm (equal to 0.019 mg/kg bw per day) due to clinical signs consistent with neurotoxicity at 1.5 ppm (equal to 0.059 mg/kg bw per day). The NOAEL for carcinogenicity was 30 ppm (equal to 1.3 mg/kg bw per day), based on an increase in the incidence of thyroid follicular cell neoplasia at 300 ppm (equal to 13 mg/kg bw per day). EFSA: In the rat study, effects are observed in the liver, thyroid and kidneys at the high dose. Dose-related incidence of convulsive episodes is also observed, except at the low dose. Slight effects on circulating T4 and cholesterol are noted at the low dose, but considered  as not toxicologically relevant. The relevant NOAEL is 0.019 mg/kg bw/day.</t>
  </si>
  <si>
    <t>Aughton, 1993</t>
  </si>
  <si>
    <t>Aughton, P. (1993). M&amp;B 46030: Combined Oncogenicity and Toxicity Study by Dietary Administration to CD Rats for 104 Weeks including a 13-Week Reversibility Period on Completion of 52 Weeks of Treatment. MRID No. 42918648. HED Doc. No. 011086. Available from EPA (1994). RfD/Peer Review Report of Fipronil [5-Amino-1-(2,6-dicholor-4-(trifluoromethyl)phenyl)-4-(1,R,S)-(trifluoromethyl)sulfinyl)-1H-pyrazole-3-carbonitrile)] at https://www3.epa.gov/pesticides/chem_search/cleared_reviews/csr_PC-129121_22-Sep-94_52.pdf Also available at EPA (2020). Fipronil: Draft Human Health Risk Assessment for Registration Review at https://www.regulations.gov/document/EPA-HQ-OPP-2011-0448-0076 and JMPR (1997) Fipronil (Pesticide residues in food: 1997 evaluations Part II Toxicological &amp; Environmental) at https://www.inchem.org/documents/jmpr/jmpmono/v097pr09.htm and JMPR (2021) Report 2021 - Pesticide residues in food  - Joint FAO/WHO Meeting on Pesticide Residues. Rome. at https://www.fao.org/3/cb8313en/cb8313en.pdf and EFSA (2006) Conclusion regarding the peer review of the pesticide risk assessment of the active substance fipronil at https://www.efsa.europa.eu/en/efsajournal/pub/rn-65</t>
  </si>
  <si>
    <t>2310-17-0</t>
  </si>
  <si>
    <t>Phosalone</t>
  </si>
  <si>
    <t>Zolone; Phosalon; Fosalon; 6-chloro-3-(diethoxyphosphinothioylsulfanylmethyl)-1,3-benzoxazol-2-one</t>
  </si>
  <si>
    <t>C12H15ClNO4PS2</t>
  </si>
  <si>
    <t>CCOP(=S)(OCC)SCN1C2=C(C=C(C=C2)Cl)OC1=O</t>
  </si>
  <si>
    <t>1N,2aY&amp;2bY</t>
  </si>
  <si>
    <t>0, 5, 50, or 1000/500 ppm. The highest dose was reduced to 500 ppm at week 27. These concentrations were equal to 0, 0.2, 1.8, or 20 mg/kg bw/day for males and 0, 0.2, 2.5, or 31 mg/kg bw/day for females, on the basis of consumption data from week 27.</t>
  </si>
  <si>
    <t xml:space="preserve">JMPR 1993: There was no effect on mortality and clinical effects were mainly confined to the high-dose group. Depression of plasma and erythrocyte cholinesterase was found at the high and medium concentrations and depression of brain cholinesterase activity was found in the highest dose group. There were some treatment-related changes in the adrenals. A dose-response across all groups in the prevalence of testicular atrophy was observed (1/27, 3/34, 6/30 10/42 in survivors to the terminal kill). Reductions in testis weight were dose-related, but were statistically significant only at the high and mid-dose levels (5.03 g, 4.66 g, 4.51 g and 4.22 g, for the control, low, medium and high- dose groups, respectively). The NOAEL was &lt; 5 ppm, equal to 0.2 mg/kg bw/day. JMPR 1997: Phosalone did not affect mortality; in fact, the rate was lower in the group at the high dose, especially among males, than in the other groups. The clinical effects were mainly confined to  rats at the high dose, which showed hypersensitivity, abnormal posture, and poor grooming; females at this dose also had a marked impairment in body-weight gain during the first 26 weeks, and the effect was seen to a lesser extent in males. Body weight recovered after the dose of phosalone was reduced. Depression of plasma and erythrocyte cholinesterase activity was found in rats at the highest dietary concentration and to a lesser degree in those at 50 ppm at various times throughout the study. Biologically significant depression of brain acetylcholinesterase activity was found only at the highest dose. No evidence of tumorigenesis was found. Some treatment-related changes were seen in the adrenals, consisting of enlargement and foamy change in the zona glomerulosa in animals at the high dose at the interim kill and vacuolation of adrenal cortical cells at the terminal kill. Statistically significant atrophy of the testes was seen in rats at the high and intermediate doses. Moreover, there appeared to be a dose-response relationship in the prevalence of testicular atrophy: 2/27, 3/34, 8/30, and 12/42 in survivors at the time of terminal kill. A dose-response relationship was seen even when only the incidence of 'marked' testicular atrophy was considered: 1/27, 3/34, 6/30, 10/42; however, the incidence in each group was not statistically significantly greater than that in the controls, when only those animals surviving to the terminal kill were considered. At the highest doses, the findings were significant when decedents were included; in view of the bias that could be introduced as a result of longer survival in this group resulting from the inclusion of decedents, the use of the figures for animals killed at the end of the study is more appropriate. Thus, it can be concluded that no clear dose-response relationship was demonstrated. No evaluation was made of whether the atrophy was bilateral or unilateral at this stage. The slides were re-examined by a consultant who concluded that the apparent dose-response relationship was largely a product of increased survival of animals at the high dose, although this is clearly not the case when only data on survivors are considered. The data could be interpreted as showing a trend for bilateral or unilateral testicular atrophy, but the consultant argued that bilateral atrophy is a more reliable indicator of treatment-related change than unilateral atrophy. On this basis, there was no clear dose-response relationship. The number of animals used was slightly different because of the inclusion of those that died in week 106 of the study but were analysed as part of the terminal kill. The findings were re-examined at the laboratory which originally performed the study. The incidences of unilateral or bilateral testicular atrophy in the survivors to termination were 26% in controls, 24% at the low dose, 40% at the intermediate dose, and 40% at the high dose; these percentages were stated to be within the background range in the laboratory. The incidences of bilateral atrophy only in the survivors to termination of the bioassay were 7% in controls, 3% at the low dose, 7% at the intermediate dose, and 12% at the high dose. Since testicular atrophy in the rat is commonly an age-related phenomenon, the prevalence of lesions in animals killed at termination is the appropriate variable; an exception would be analysis of the data in an age-to-occurrence fashion. This was not the case. Testicular weight was reduced in these groups at the terminal but not the interim kill, the mean testicular weights being 5.03 g in controls, 4.66 g at the low dose, 4.51 g at the intermediate dose, and 4.22 g at the high dose. These reductions were statistically significant at the high and intermediate doses. Nonetheless, these values were stated to be within the range in historical controls at the institution where the study was performed. If it is assumed that only bilateral testicular atrophy is toxicologically significant, the incidence figures of neither Isaacs (1995) nor Barker (1996) show any clear dose-response relationship. Furthermore, there appeared to be no effects of treatment in the testes examined at 52 weeks. The first long-term studies in rats evaluated by the 1993 JMPR showed no evidence of testicular effects. The Meeting was satisfied that no treatment-related testicular effects had been induced. Accordingly, the Meeting concluded that the NOAEL was 50 ppm, equal to 1.8 mg/kg bw per day, on the basis of inhibition of brain acetylcholinesterase activity at the highest dose. EPA: The NOAEL of 0.2 mg/kg bw/day was based on plasma and ChE inhibition in both sexes as well as decreased testicular weight and lesions in males. EFSA: In the 2-year rat study, the main findings were a decrease in erythrocyte, plasma and brain cholinesterase levels, in addition to adverse effects on body weight gain and food consumption. Treatment-related changes were also observed in the adrenals and in the testes. There was no evidence of a tumorigenic potential. The experts have taken into consideration the inhibition of brain acetylcholinesterase and clinical signs to determine a NOAEL of 1.8 mg/kg bw/day. </t>
  </si>
  <si>
    <t xml:space="preserve">Barker and Sortwell, 1993; Issacs, 1995; Barker, 1996; </t>
  </si>
  <si>
    <t>Barker, M.H. &amp; Sortwell, R.J. (1993) Unpublished study. Phosalone (11974 RP). Potential tumorigenic and toxic effects in prolonged dietary administration to rats Volume 1. Huntingdon Research Centre Ltd, PO Box 2, Huntingdon, Cambridgeshire PE18 6ES. Supplied to WHO by Rhône-Poulenc. England. Available from JMPR (1993) Phosalone (Pesticide residues in food: 1993 evaluations Part II Toxicology) at https://www.inchem.org/documents/jmpr/jmpmono/v93pr15.htm Addendum: Barker, M.H. (1996) Report amendment RPN375/930643 dated 14 June 1996 to: Barker, M.H. &amp; Sortwell, R.J. (1993) Unpublished study. Phosalone (11974 RP). Potential tumorigenic and toxic effects in prolonged dietary administration to rats. Huntingdon Research Centre Ltd, Huntingdon, Cambridgeshire, United Kingdom. Submitted to WHO by Rhone-Poulenc, United Kingdom. &amp; Isaacs, K.R. (1995) Unpublished report. Evaluation of the testes from study RNP/375 (Project No. K94/001). Submitted to WHO by Rhone Poulenc, Research Triangle Park, North Carolina, USA. Available from JMPR (1997) Phosalone (Pesticide residues in food: 1997 evaluations Part II Toxicological &amp; Environmental) at https://www.inchem.org/documents/jmpr/jmpmono/v097pr14.htm Also available from EPA (2006). Reregistration Eligibility Decision for Phosalone at https://archive.epa.gov/pesticides/reregistration/web/pdf/phosalone_red.pdf and EFSA (2006) Conclusion regarding the peer review of the pesticide risk assessment of the active substance phosalone at https://www.efsa.europa.eu/en/efsajournal/pub/rn-60</t>
  </si>
  <si>
    <t>2587-76-0</t>
  </si>
  <si>
    <t>Stannane, chlorotrioctyl-</t>
  </si>
  <si>
    <t>Trioctyltin chloride; chloro(trioctyl)stannane; Chlorotrioctyltin</t>
  </si>
  <si>
    <t>C24H51ClSn</t>
  </si>
  <si>
    <t>CCCCCCCC[Sn](Cl)(CCCCCCCC)CCCCCCCC</t>
  </si>
  <si>
    <t>1N,2N,3N,4Y,5e(ii)Y</t>
  </si>
  <si>
    <t>Wistar [(Crl:(WI)WU BR)]</t>
  </si>
  <si>
    <t xml:space="preserve">0, 300, 750, or 4,000 ppm equal to 0, 21, 51, or 240 mg/kg bw/day on day 0-7 of the premating period, 0, 20, 49, or 248 mg/kg bw/day on day 7-13 of the premating period, and 0, 18, 45, or ? mg/kg bw/day (food consumption was not measured) on days 21-28 after mating for males and equal to 0, 19, 45, or 200 mg/kg bw/day on day 0-7 of premating, 0, 19, 48, or 227 mg/kg bw/day on day 7-13 of premating, 0, 22, 53, or 234 mg/kg bw/day on day 0-7 of gestation, 0, 22, 50, or 210 mg/kg bw/day on day 7-14 of gestation, 0, 17, 41, or 170 mg/kg bw/day on day 14-21 of gestation, and 0, 26, 62, or 242 mg/kg bw/day during lactation for females. Males were given the diet for 30 days, i.e. two weeks prior to mating, during mating, until scheduled necropsy. Females were given the diet for 53-54 days, i.e. two weeks prior to mating, during mating and gestation, until PND 4 or 5. </t>
  </si>
  <si>
    <t>Mean body weight and body weight change in male and female animals of the high-dose group were decreased during the entire study; at the majority of the days and periods this effect was statistically significant. Body weight and body weight change of the male and female animals of the low-and mid-dose groups were comparable to the control group during the study. Concurrently, food consumption was statistically significantly decreased in the male and female animals of the high-dose group during almost the entire study. In females, decreases in fore and hindlimb grip strength were noted but this finding was considered to be corroborative to reduced growth rather than an indication of neurotoxicity. There was also a decrease in body temperature noted and this too was considered to reflect the impaired health status of high dose females instead of systemic toxicity. At the end of the premating period, a decrease in white blood cells in the male animals of the high-dose group and a decrease in absolute number of monocytes in the male animals of the mid- and high-dose group were observed; these findings were considered to be treatment-related. In the female animals, no treatment-related findings on red and white blood cell parameters were observed. At the end of the premating period in the male animals of the high-dose group, a statistically significant increase in albumin/globulin ratio and a statistically significant decrease in phospholipids were observed. In the female animals, a statistically significant decrease in total protein in the high-dose group, a statistically significant decrease in albumin in the low- and high-dose group and an increase in albumin/globulin ratio in the high-dose group were observed. In addition, a decrease in albumin was detected in the mid-dose group which did not achieve statistical significance. A decrease in calcium in the female animals of the high-dose group was measured. These findings in the clinical chemistry were not accompanied by any histopathological alterations and therefore considered of little if any toxicological significance. Organ weight data revealed that the absolute and relative weights of the thymus were statistically significantly decreased in male and female animals of the high-dose group. In addition, animals of the mid-dose group showed a (not statistically significant) decrease in absolute and relative thymus weight by approximately 25 and 30 % in the male and female animals, respectively. In females of the high-dose group, a statistically significant decrease in absolute adrenal weight and a statistically significant increase in relative brain weight were observed. Lastly, administration of the test material caused treatment-related lymphoid depletion in the thymus in the mid- and high-dose group, and paracortical depletion and the presence of clusters of swollen yellowish macrophages in the mesenteric lymph nodes. However, macrophage accumulations in the mesenteric lymph nodes occurred also in low-dose animals. The toxicological significance of this finding is not clear. Overall, the NOAEL for systemic toxicity was considered to be 300 ppm, equal to 20-21 mg/kg bw/day in males and 17-26 mg/kg bw/day in females. Regarding reproductive toxicity, several effects were noted. The pre-coital time of the females of the high-dose group was extended when compared to the control group (7.3 versus 2.4 days in the control group). In addition, at the highest dose level, the gestation index was 50% that of controls and there was a statistically significant prolonged duration of gestation. Stillborn pups were observed in 1, 2, 1, and 5 litters of the control, low-, mid- and high-dose group, respectively; only in the high-dose group 4 females with all stillborn pups were observed. Post-implantation loss was 9.3, 7.5, 16.1 and 63.4 % for the control, low-, mid- and high-dose groups, respectively. In the offspring, the number of liveborn pups (122, 103, 82 and 28 for the control, low-, mid- and high-dose groups, respectively) was statistically significantly decreased for the mid- and high-dose groups and the number of stillborn pups (1, 5, 12 and 24 for the control, low-, mid- and high-dose groups, respectively) was statistically significantly increased for the mid- and high-dose groups when compared to the control group. Similarly, pup mortality on PN 4 was statistically significantly decreased for the low-dose group and statistically significantly increased in the high-dose group and amounted to 12, 1, 5, 11 (incidences 9.8, 1, 6.1 and 39 %) in the control, low-, mid- and high-dose groups, respectively. In the control, low-, mid- and high-dose groups 1, 0, 1 and 6 litters were lost entirely. Therefore, the number of live pups per litter on PN 1 and 4 was statistically significantly lower in the high-dose group than in the control group. The number of runts was statistically significantly increased at the highest dose as well, which corresponded to the statistically significantly decreased mean pup weights noted at the highest dose level, too. Therefore, the NOAEL for reproductive toxicity was also considered to be 300 ppm, equal to intakes of 20 - 21 mg/kg body weight/day for the male animals and 17 - 26 mg/kg body weight/day for the female animals.</t>
  </si>
  <si>
    <t>Unknown, 2004. Available from ECHA at https://echa.europa.eu/mt/registration-dossier/-/registered-dossier/17966/7/6/2 and https://echa.europa.eu/mt/registration-dossier/-/registered-dossier/17966/7/9/2</t>
  </si>
  <si>
    <t>741-58-2</t>
  </si>
  <si>
    <t>Bensulide</t>
  </si>
  <si>
    <t>Betasan; Benzulfide; Prefar; N-[2-di(propan-2-yloxy)phosphinothioylsulfanylethyl]benzenesulfonamide</t>
  </si>
  <si>
    <t>C14H24NO4PS3</t>
  </si>
  <si>
    <t>CC(C)OP(=S)(OC(C)C)SCCNS(=O)(=O)C1=CC=CC=C1</t>
  </si>
  <si>
    <t>0, 1, 15, or 60 mg/kg bw/day</t>
  </si>
  <si>
    <t>Survival rates, ophthalmoscopic findings, clinical observations, hematological parameters, urinalysis findings, and gross findings were unaffected by treatment with bensulide. Chronic toxicity in rats receiving 60 mg/kg/day was characterized in both sexes by reduced cholinesterase levels (plasma, ↓59-93%; erythrocyte, ↓44-80%; and brain, ↓20-39%) and, in the males, by increased absolute liver weights (↑4-22%) and mild histopathological changes of the liver (hepatocyte vacuolation and eosinophilic foci). In the 15 mg/kg/day animals, reduced plasma (↓36-73%) and erythrocyte (↓20-40%) cholinesterase activities were also observed. The chronic LOAEL is 15 mg/kg/day based on inhibition of plasma and erythrocyte cholinesterase activity in the mid- and high-dose group animals, inhibition of brain cholinesterase activity in the high-dose animals, and increased liver weights and mild histopathological changes in the high-dose males. The chronic NOAEL is 1 mg/kg/day.</t>
  </si>
  <si>
    <t>Willerton et al., 1995; Willerton et al., 1996</t>
  </si>
  <si>
    <t>Willerton, J.; Atkinson, C.; Petersen-Jones, M. (1995) Bensulide: 104 Week Dietary Combined Chronic Toxicity and Carcinogenicity Study in Rats with 26-, 52-, and 78-Week Interim Kills: (Results After 52 Weeks): Lab Project Number: 11222: 451089. Unpublished study prepared by Inveresk Research Int'l. 439 p. MRID 43919602. &amp; Wilerton, J.; Atkinson, C.; Petersen-Jones, M. (1996) 104 Week Dietary Combined Chronic Toxicity and Carcinogenicity Study in Rats with 26-, 52- and 78-Week Interim Kills: Bensulide: Lab Project Number: 451089: 11482. Unpublished study prepared by Inveresk Research. 1327 p. MRID 44161101. A summary is available from EPA (2016) Memorandum: Bensulide. Human Risk Assessment to Support Registration Review at https://www.regulations.gov/document/EPA-HQ-OPP-2008-0022-0019 and EPA (2006) Reregistration Eligibility Decision for Bensulide at https://archive.epa.gov/pesticides/reregistration/web/pdf/bensulide_red.pdf</t>
  </si>
  <si>
    <t>3091-25-6</t>
  </si>
  <si>
    <t>Stannane, trichlorooctyl-</t>
  </si>
  <si>
    <t>Octyltin trichloride; trichloro(octyl)stannane; Octyltrichlorotin</t>
  </si>
  <si>
    <t>C8H17Cl3Sn</t>
  </si>
  <si>
    <t>CCCCCCCC[Sn](Cl)(Cl)Cl</t>
  </si>
  <si>
    <t>Concentrations were 0, 5, 15, 50, or 150 ppm, equal to actual intakes of 0, 0.24, 0.69, 2.2, or 5.5 mg/kg bw/day for males and 0, 0.26, 0.74, 2.3, or 6.0 mg/kg bw/day for females.</t>
  </si>
  <si>
    <t xml:space="preserve">OECD SIDS: Mean body weight gain and food and water consumption of treated animals was similar to the control group ratios. Mortality was not remarkably different among test groups and was similar to that of the control group. No relevant treatment-related clinical symptoms or signs of systemic toxicity were observed. No treatment-related changes were noted in ophthalmic inspections and hearing examinations performed periodically throughout the treatment period. No treatment-related hematological changes were found with the exception of an increased number of white blood cells in females of the 50 and 150 ppm diet groups at Week 105. Myeloid leukemia was noted at Week 105 in one control male. In this animal precursor cells of granulocytic origin were predominant, which suggests a change in the direction of granulocytic leukemia. In one female (150 ppm diet) changes in the white blood cell morphology were noted at Week 105, which led to a diagnosis of lymphatic leukemia. There was a slight increase in heart weight in females of the 150 ppm diet; however, this change was not substantiated by pathological findings and was not present in males of this dose group. Thymus weights were increased in males of the 50 and 150 ppm groups and in females of the 150 ppm group. This was due to thymic enlargement and masses found in one female in the 50 ppm group and 5 females in the 150 ppm group. MOTC, administered at dose levels of 5, 15, 50 and 150 ppm in the diet for 2 years, was not carcinogenic but did significantly increase the incidence and frequency of primary tumors of the thymus (particularly thymic lymphomas). Incidences of lymphoreticular tissue: malignant lymphoma were slightly but significantly increased in males at 50 (2.3 mg/kg bw/day) 4/60 animals) and 150 ppm (5.5 mg/kg bw/day) (4/60 animals), and in females at 150 ppm (6.0 mg/kg bw/day) (4/60 animals) in the diet. For females at 150 ppm, there was evidence for highly significant dose-related effects for primary tumors of the thymus (13/60) and thymic lymphoma (11/55). For males, the incidence of primary tumors of the thymus or thymic lymphoma were not significant. No increase was observed in the incidence of primary thymic tumors or generalized malignant lymphomas in rats treated at 5 and 15 ppm diet. White blood cell counts were significantly increased in females at 50 (9.6 vs. 6.4 G/l) and 150 (16.5 vs. 6.38 G/l) ppm at Week 105. ECHA: No relevant differences were found between treated and control animals for mortality distribution, clinical observations and examinations, body and organ weights, food, and water consumption, as well as in hematology, except an increased number of white blood cells in female groups treated with 50 and 150 ppm TK 12700/1, respectively. A significantly increased frequency of primary tumors of the thymus, especially thymic lymphomas, was noted in females treated with 150 ppm of TK 12700/1. Further, an increased incidence of generalized malignant lymphomas in males of the two upper dose levels and in females of the top dosage group was observed. In animals treated at low dose levels (5.0 and 15 ppm) no increase was observed neither in the incidence of primary thymic tumors nor generalized malignant lymphomas. Frequency and type of other neoplasm occurring in this study were not influenced by the treatment. Also, the other microscopical lesions and changes found in some control and test animals and described as congenital, degenerative, or inflammatory in nature are attributed to naturally occurring diseases which are common in aged rats of this breeding colony. The NOAEL was considered to be 15 ppm, equal to 0.69 mg/kg bw/day in males and 0.74 mg/kg bw/day in females. NICNAS: No significant differences between the control and treated groups was observed in regard to mortality, clinical signs, body weight and food intake. Increases in the number of white blood cells were observed in females at 50 ppm. Increases in thymus weight were noted in males in the 50 ppm groups and females in the 150 ppm group. The increase in weight was associated with enlargement of the organ and the presence of masses in some of the animals in the affected groups. Significant increases in the number of primary thymic tumors were noted in females in the high dose group only, while a significant increase in malignant tumors were noted in males exposed at 50 ppm (2.25 mg/kg bw/day) resulting in a NOAEL of 15 ppm (0.72 mg/kg bw/day). The observed increase in the incidence of generalized malignant lymphomas in males (50 ppm) and thymic lymphomas in females (150 ppm) were reported to be within the range of the historical incidence of these neoplasms in control animals of the same strain. </t>
  </si>
  <si>
    <t>Ciba-Geigy, Ltd., 1986</t>
  </si>
  <si>
    <t>Ciba-Geigy, Ltd. Final Report TK 12700/1. 24 Month Carcinogenicity Study in Rats. GU Project No. 800218. 2.1.1986. Available from OECD SIDS (2006) Dosser for Monooctylins at https://hpvchemicals.oecd.org/UI/handler.axd?id=4ab2e651-6732-4f34-85d0-1c7abdcfe65c Also available from ECHA at https://echa.europa.eu/es/registration-dossier/-/registered-dossier/13860/7/8/?documentUUID=e2744648-04e2-441d-b04f-e222ea7d625d and NICNAS (2019) Stannane, trichlorooctyl-: Human health tier II assessment at https://www.industrialchemicals.gov.au/sites/default/files/Stannane%2C%20trichlorooctyl-_Human%20health%20tier%20II%20assessment.pdf</t>
  </si>
  <si>
    <t>753-73-1</t>
  </si>
  <si>
    <t>Dimethyltin dichloride</t>
  </si>
  <si>
    <t>Dichlorodimethyltin; Dimethyldichlorotin; Dichlorodimethylstannane; dichloro(dimethyl)stannane; DMTC</t>
  </si>
  <si>
    <t>C2H6Cl2Sn</t>
  </si>
  <si>
    <t>C[Sn](C)(Cl)Cl</t>
  </si>
  <si>
    <t xml:space="preserve">Wistar outbred [CrI: (WI) WU BR] </t>
  </si>
  <si>
    <t xml:space="preserve">Dietary concentrations were 0, 1, 6, 15, or 200 ppm, equal to mean intakes of 0, 0.06, 0.39, 0.98, and 16.81 mg/kg bw/day in males and 0, 0.07, 0.41, 1.02, and 17.31 mg/kg bw/day in females. The total DMTC (63.5%) intakes were 0, 0.04, 0.26, 0.62, or 11.18 mg/kg bw/day for males and 0, 0.05, 0.27, 0.65, or 11.51 mg/kg bw/day for females. A satellite group of 6 rats/sex was given 200 ppm of the diet to evaluate neuropathology, too. </t>
  </si>
  <si>
    <t>Three females of the 200 ppm group died during the first month, and most males and remaining females in this group showed severe neurological and neurobehavioral signs, including tremors,  convulsions, and increased foot splay. All remaining animals of the 200 ppm group were sacrificed.  No other treatment-related clinical signs were observed in any of the other dose groups. Mean body weights were similar to controls in all treatment groups, with the exception of males of the 200 ppm group. Mean body weight for males on Days 7 and 28 were significantly (i.e., P&lt;0.01 or &lt;0.05) lower. Food and water consumption and food efficiency were similar among all groups with the following exceptions. Food consumption on Day 7 was significantly (i.e., P&lt;0.01 or &lt;0.05) decreased in animals (both sexes) of the 200 ppm group and increased in females on Day 28. Food conversion efficiency was significant only for high-dose males on Day 21. Mean water consumption was significantly reduced in females (6 ppm group) on Day 6 only. There was a significant increase in alanine aminotransferase and aspartate aminotransferase in males of the 1 ppm group. The specific gravity of urine was significantly increased in females of the 6 ppm dose group. Upon microscopic examination, treatment-related histopathological changes were observed in the brain, the kidneys, and the thymus of animals treated with 200 ppm of the test substance. No treatment-related effects were observed during the ophthalmoscopic, hematologic, or organ weight examinations. Macroscopic pathological observations showed some gross skin changes that were probably treatment-related at 200 ppm. No other changes were observed. Microscopic pathological observations revealed treatment-related histopathological changes in the brain, kidneys, and thymus of the 200 ppm group. No treatment-related effects to reproductive organs were reported. These changes were not observed in the 15 ppm groups and this level was considered the NOAEL. Animals in the lower dose groups were not examined microscopically. Neuropathological examinations showed that animals in the high dose group showed signs of convulsions, tremors, blepharospasm, and hunched posture. No animals in the other groups exhibited these symptoms. No treatment-related changes were found during necropsy. Microscopic observations showed pronounced neuronal death in a number of areas of the cerebellum in the 200 ppm group (more pronounced in females). The areas with predominant lesions were the hippocampal region, the piriform, entorhinal, and perirhinal cortices, the amygdala, the olfactory nuclei and the tenia tecta. A slight increase in swollen axons in the spinal cord were observed in the 200 ppm group. No neuropathology was found in the 15 ppm or control groups.  Based on the effects described above, particularly the neurotoxic effects observed in the high dose group, the NOAEL was placed at 15 ppm. The LOAEL is 200 ppm. WHO: Histopathological examination of a wide range of organs showed treatment-related changes in the brain, kidneys, and thymus of the 200 mg/kg diet group; no such changes were observed at 15 mg/kg diet. Animals in the 200 mg/kg diet group showed signs of convulsions, tremor, blepharospasm, and hunched posture; these signs were not seen in other dose groups. Microscopic examination of the brain showed predominant lesions of the hippocampus and the surrounding cortical regions (e.g., entorhinal and perirhinal cortices), the amygdala, olfactory structures (e.g., olfactory nuclei and piriform cortex), and the tenia tecta. The presence of swollen axons was observed in the spinal cord at the highest dose level. No neuropathology was found in the 15 mg/kg diet group or the controls. The NOAEL was determined to be 15 mg/kg diet, which is equivalent to 0.98 mg/kg body weight per day (males) and 1.02 mg/kg body weight per day (females) for the test mixture or 0.62 mg/kg body weight per day (males) and 0.65 mg/kg body weight per day (females) for the dimethyltin dichloride component of the mixture. ECHA: After about one month of treatment, neurotoxic effects of the test substance became evident at the highest dose-level. Three high-dose females died and a large number of high-dose animals of both sexes started to develop signs of neurotoxicity, including tremors and convulsions. On account hereof, all animals of the main and satellite high-dose groups were sacrificed after approximately one month of treatment. High-dose males and females showed slight growth retardation, which was associated with decreased food intake during the first week and with slightly lower food conversion efficiency in weeks three and four. Body weight, food consumption or food conversion efficiency were not affected by the test substance at the lower dose levels. Neurobehavioral and motor activity testing showed clear treatment-related neurotoxic effects in animals of the 200 ppm group in week 4 of the study. In week 1 of the study these effects were not yet observed, which is in accordance with the onset of the neurological clinical signs in the 200 ppm group after about 4 weeks. No toxicologically relevant effects were observed in any of the other dose-groups, at any of the other time-points investigated. Ophthalmoscopy, hematology, clinical chemistry, urinalysis or absolute and relative organ weights did not reveal any treatment-related changes after dietary exposure to concentrations up to 15 ppm for 13 weeks. These parameters were not measured for animals of the 200 ppm group, because of the premature termination of this group. Microscopic examinations (general pathology) demonstrated clear treatment-related changes in the kidneys, thymus and brain of animals of the 200 ppm group. The effect on the thymus was not considered a direct toxic effect, but an effect caused by stress. The effects on the kidneys and brain were considered toxicologically relevant. None of the effects was present in the next lower dose-group treated with 15 ppm. Microscopic examinations (neuropathology) demonstrated treatment-related pathological changes in several parts of the brain (neuronal death) of animals of the 200 ppm group. No significant treatment-related changes were observed in the peripheral nervous system. The effects occurred in both sexes but were most pronounced in female rats. On the basis of the neurotoxic effects observed in the high-dose group, the NOAEL was placed at 15 ppm.</t>
  </si>
  <si>
    <t>Rohm and Haas Co., 1999</t>
  </si>
  <si>
    <t>Rohm and Haas Co. 1999. Sub-chronic (13-week) oral toxicity study with MMTTC/DMTDC (30/70) in rats. Study No. 2164. Study conducted by TNO Nutrition and Food Research Institute. TNO Report No. V99.200. Available from EPA (2006) SIDS Dossier for Dimethyltin dichloride at https://hpvchemicals.oecd.org/UI/handler.axd?id=126ac7a3-3b8c-459a-92f4-21efa900a4a2 Also available from WHO (2006) Mono- and disubstituted methyltin, butyltin, and octyltin compounds at https://www.inchem.org/documents/cicads/cicads/cicad73.pdf and ECHA at https://chem.echa.europa.eu/100.010.945/dossier-view/13c69d32-1d5d-4ff2-a340-594e2bd246cf/IUC5-34dc6bad-1dbe-4828-92bb-557ed67effe2_f27f09f9-b3ac-4010-b5cc-4ad9bc732fa8?searchText=753-73-1</t>
  </si>
  <si>
    <t>35575-96-3</t>
  </si>
  <si>
    <t>Azamethiphos</t>
  </si>
  <si>
    <t>6-chloro-3-(dimethoxyphosphorylsulfanylmethyl)-[1,3]oxazolo[4,5-b]pyridin-2-one</t>
  </si>
  <si>
    <t>C9H10ClN2O5PS</t>
  </si>
  <si>
    <t>COP(=O)(OC)SCN1C2=C(C=C(C=N2)Cl)OC1=O</t>
  </si>
  <si>
    <t>0, 10, 100, or 1,000 ppm, equal to 0, 0.26, 2.72, or 31.5 mg/kg bw/day in males and 0, 0.24, 2.86, or 28.43 mg/kg bw/day in females</t>
  </si>
  <si>
    <t>EMA: At 1,000 ppm, there were clear reductions in brain, plasma, and erythrocyte activities. Brain cholinesterase activity was not depressed at lower doses. At 100 ppm, plasma and erythrocyte cholinesterase activities were depressed but the reductions were not considered to be biologically significant. Therefore, 100 ppm, equal to 2.72 mg/kg bw/day in males and 2.86 mg/kg bw/day in females, was considered to be the NOAEL. Health Canada: A NOAEL of 0.24 mg/kg bw/day was concluded based on decreased plasma and erythrocyte cholinesterase activity at 100 and 1,000 ppm from week 4 onwards. ECHA (2018) evaluation does not list the 1-year dog study, but it does list a 3-month dog study done with dose levels of 0, 0.2, 2, or 20 mg/kg bw/day. At the mid dose (2 mg/kg bw/day), significant decrease in erythrocyte AChE activity was reported (males: -43%). 2/4 males and 4/4 females displayed tremors vs none in controls. Increased salivation was observed in 2/4 males and 1/4 female and none in controled. Increased head shaking was reported in 1/4 male and 2/4 females, none in control. These observations were more severe at the high dose. Combining the 3-month and 1-year studies, it is likely that the NOAEL conclusion from Health Canada is the correct one, not from EMA.</t>
  </si>
  <si>
    <t>Unknown, 1988. CGA-18809: 52-Week Oral (Dietary Administration) Toxicity Study in the Beagle Dog. 1988. DACO: 4.4.1. Available from Health Canada (2016) Proposed Registration Decision for Azamethiphos at https://publications.gc.ca/collections/collection_2016/sc-hc/H113-9-2016-25-eng.pdf Also available from EMA Committee for Veterinary Medicinal Products: Azamethiphos Summary Report (1999) at https://www.ema.europa.eu/en/documents/mrl-report/azamethiphos-summary-report-2-committee-veterinary-medicinal-products_en.pdf reference to support NEL conclusion: ECHA (2018). CHL Report. Proposal for Harmonised Classification and Labelling. International Chemical Identification: Azamethiphos (ISO) at https://echa.europa.eu/documents/10162/6f6dba70-a0a4-f809-e3f0-d6d5e8bb2f1b</t>
  </si>
  <si>
    <t>98886-44-3</t>
  </si>
  <si>
    <t>Fosthiazate</t>
  </si>
  <si>
    <t>(RS)-S-sec-butyl-O-ethyl-2-oxo-1,3-thiazolidin-3-ylphosphonothioate; O-Ethyl S-(1-methylpropyl) (2-oxo-1,3-thiazolidin-3-yl)phosphonothioate</t>
  </si>
  <si>
    <t>C9H18NO3PS2</t>
  </si>
  <si>
    <t>CCOP(=O)(SC(C)CC)N1CCSC1=O</t>
  </si>
  <si>
    <t>0, 0.1, 0.5, or 5 mg/kg bw/day</t>
  </si>
  <si>
    <t xml:space="preserve">The systemic NOAEL was considered to be 0.1 mg/kg bw/day in males and 0.5 mg/kg bw/day in females. The LOAEL of 0.5 mg/kg bw/day in males was based on increased alanine aminotransferase values. The LOAEL of 5 mg/kg bw/day in females was based on microscopic lesions in the adrenal gland. Regarding cholinesterase activity, the NOAEL for males and females was 0.1 mg/kg bw/day and the LOAEL was 0.5 mg/kg bw/day based on plasma acetyl- and butyryl-cholinesterase activity in males/females. The erythrocyte and brain ChE activity LOAELs were not observed. The erythrocyte and brain cholinesterase NOAELs are 5 mg/kg/day. FDA: Brain and erythrocyte cholinesterase inhibition is the preferred marker of adversity when assessing the significance of cholinesterase inhibition for risk assessment. Therefore, the NOAEL for cholinesterase inhibition is considered to be 5 mg/kg bw/day. </t>
  </si>
  <si>
    <t>Tauchi, 1991; Killeen, 1995; Killeen, 1995</t>
  </si>
  <si>
    <t>Tauchi, K. (1991) Chronic Oral Toxicity Study on the Dog Treated with IKI1145 Technical for 12-Months: Lab Project Number: 230. Unpublished study prepared by Imamichi Institute for Animal Reproduction. 462 p. MRID 43534503. &amp; Killeen, Jr., J.C. (1995) Histopathologic Reevaluation of the Adrenal Cortex from Subchronic and Chronic Toxicity Studies in the Dog with Technical Fosthiazate. Experimental Pathology Laboratory, Herndon, VA., and Ricerca, Inc., Painesville, OH. Laboratory Study Nos.: 156-088, 156-089, and 94-0249, January 10, 1995. Unpublished. MRID 43559702. &amp; Killeen, Jr., J.C. (1995) Summary of the Pathology Working Group Peer Reviews of Histopathology of the Adrenal Cortex or Dogs from Studies with Technical Fosthiazate. Ricerca, Inc., Painesville, OH. Laboratory Study No.: 95-0221, October 25, 1995. Unpublished. MRID 43916805. Available from EPA (2004) Conditional Registration for Fosthiazate at https://www3.epa.gov/pesticides/chem_search/reg_actions/registration/fs_PC-129022_01-Jan-04.pdf and EPA (2003) REVISED Fosthiazate. Human Health Risk Assessment for Tolerances for Fosthiazate Use in/on Imported Banana and Coffee, and Section 3 Registration for Fosthiazate Use in/on Peanut, Potato, and Tomato. PC Code 129022. DP FROM: Barcode D291003. Submission No. S592126 at https://www3.epa.gov/pesticides/chem_search/hhbp/R064996.pdf</t>
  </si>
  <si>
    <t>13071-79-9</t>
  </si>
  <si>
    <t>Terbufos</t>
  </si>
  <si>
    <t>C9H21O2PS3</t>
  </si>
  <si>
    <t>CCOP(=S)(OCC)SCSC(C)(C)C</t>
  </si>
  <si>
    <t xml:space="preserve">JMPR: Owing to toxicity that resulted in mortality, the dose of 480 µg/kg bw/day was reduced to 120 µg/kg bw/day 1 day before the start of week 6, and the dose of 240 µg/kg bw/day was decreased to 90 µg/kg bw/day 2 days after the beginning of week 8. There were three deaths attributable to treatment-related causes. One male and one female at the highest dose died during week 6, while the dose of 480 µg/kg bw/day was being administered. Clinical signs observed in these animals included vomiting, slight tremors and inactivity in the male and tremors, diarrhea, weak hind legs and excessive salivation in the female. Decreased body weight and food consumption were noted in both dogs. One female at 240/90 µg/kg bw died during week 7, also from causes related to treatment, while receiving the dose of 240 µg/kg bw/day. Clinical findings in this animal included tremors that increased in severity, inactive behavior, red-tinged feces, excessive salivation, dehydration, listless behavior, rough hair coat and decreased body weight and food consumption. One other female at the highest dose was sacrificed in a moribund condition at the start of week 31, owing to causes unrelated to treatment (prolapsed vagina). Clinical signs of toxicity noted in surviving males at 480 µg/kg bw/day included tremors (slight to more severe) and inactivity. In males at 240 µg/kg bw/day, clinical signs of toxicity included excessive salivation, dehydration, red-tinged feces, listlessness and inactivity. Symptoms in females were generally more severe than in males at these doses and included tremors (slight to more severe), inactivity, excess salivation, red tinged feces, vomiting and weak hind legs at the highest dose (480 µg/kg bw/day), and slight tremors, inactive behavior, excessive salivation, weak hind legs, diarrhea, and red-tinged feces at the lowest dose (240 µg/kg bw/day). Decreases in body weight and food consumption were noted in males at both 480 µg/kg bw/day and 240 µg/kg bw/day and to a greater extent in females at these doses during the early weeks of the study before and just after the decrease in dose. During this time, body weight decreases reached statistical significance in females at the highest dose, and statistically significant decreases in food consumption were noted for males and females at the highest dose and for females at 240 µg/kg bw/day. Shortly after the two higher doses were lowered to 120 and 90 µg/kg bw/day, respectively, and for the remainder of the study, there was no apparent effect of treatment with terbufos on body weights or food consumption at any dose. After the two higher doses were reduced, the only clinical findings noted during the remainder of the study, for which an association with treatment could not be dismissed, were two instances of severe convulsions in one female at 120 µg/kg bw/day during weeks 46 and 47. There were no obvious effects of treatment on the ophthalmoscopic, clinical chemistry or urinary parameters assessed or on organ weights after doses of terbufos of ≤120 µg/kg bw/day. In males, at month 3, slight statistically significant decreases were found in erythrocyte counts at 90 and 120 µg/kg bw/day, and in hemoglobin, erythrocyte volume fraction, and mean corpuscular hemoglobin concentration at 120 µg/kg bw/day. Numbers of platelets were also slightly increased (statistically significantly) in males at 90 and 120 µg/kg bw/day. Slight, statistically significant decreases in hemoglobin and erythrocyte volume fraction were noted at month 3 in females at 120 µg/kg bw/day. These perturbations were transient and had resolved by the next assessment at month 6. They may have been related to treatment at these doses or may have been residual effects from previous dosing at 240 and 480 µg/kg bw/day. Data on cholinesterase activity reported in this study were difficult to interpret owing to variability in the values for individual animals and because of generally inconsistent or sometimes shallow dose–response relationships. Data were apparently not analyzed statistically. Plasma cholinesterase activity was inhibited by about 40% or more in all groups receiving terbufos at all time-points in both sexes. At study termination (week 52), plasma cholinesterase activity was inhibited at the lowest, low intermediate, high intermediate and highest doses by 44%, 66%, 67% (shallow dose–response relationship) and 68%, respectively, in males, and by 45%, 68%, 67% (shallow dose–response relationship) and 74%, respectively, in females. Owing to the magnitude of the relative decreases, a relationship to treatment could not be excluded at any dose. At study termination (week 52), erythrocyte cholinesterase activity was lower than the control value at the lowest, lower intermediate, higher intermediate and highest doses in males by 4%, 13%, 18% and 19%, respectively. Similar patterns were found at earlier time-points. The decreases at week 52 were considered to be marginal and the changes of slightly higher magnitude at the two higher doses were considered to be of no toxicological significance. In females, inhibition of erythrocyte cholinesterase activity varied little from control values at the lowest and lower intermediate doses and ranged from 18% to 28% at the higher intermediate dose and 27% to 35% at the highest dose, at all time-points. At study termination (week 52), erythrocyte cholinesterase activity was lower than the control value in the lowest, lower intermediate, higher intermediate and highest doses in females by 6%, 15%, 20% and 27%, respectively. The magnitude and consistency over time of the change at the highest dose was such that a relationship to treatment could not be dismissed. At week 52, cerebellum cholinesterase activity was not inhibited at any dose (values were 98% to 125% of those of the controls) in males. Cerebrum cholinesterase activity in males was lower than the control value at the lowest, low intermediate, higher intermediate and highest dose by 5%, 10%, 22%, and 22%, respectively. Despite the lack of a dose–response relationship at the two higher doses and the large variability in the data, the magnitude of the response in the brain at the two higher doses was such that a relationship to treatment could not be dismissed. For the same doses, inhibition of cholinesterase activity in the cerebellum in females was 3%, 3%, 12% and 21%, respectively. The magnitude of inhibition in the brain at the two higher doses could not be ignored as a possible effect of treatment; however, the decrease of 12% was not considered to be toxicologically relevant. At the lowest and highest doses, cholinesterase activity in the cerebrum of females was similar to that in controls (although activity fell below the mean for controls by 18% and 24% at the two intermediate doses). Owing to the lack of a dose–response relationship, a treatment-related effect was not readily supported. Gross lesions seen in the intestinal tracts of animals that died during weeks 6 and 7 had non-neoplastic microscopic correlates. On histopathological examination, the male at 480 µg/kg bw/day that was found dead at week 6 had diffuse congestion of the duodenum, jejunum, ileum and colon, congestion of the lungs, kidneys and liver and fibrinous thrombi in the pulmonary vessels of the lungs and in the arteries of the pancreatic mesentery. Microscopic findings in the female at the highest dose found dead at week 6 were marked hemorrhage and congestion in the mucosa and muscularis of the jejunum and areas of necrosis in the muscularis, mucosa and Peyer patches of the ileum (possibly secondary to intussusception). The female at 240 µg/kg bw/day found dead at week 7 had congestion of the muscularis and mucosa of the jejunum on microscopic examination. The study authors considered that these findings were likely to be related to treatment. Other gross and microscopic findings in the study were considered to be incidental and not related to treatment. If inhibition of plasma cholinesterase activity is not considered to be an adverse effect, and inhibition of brain (not erythrocyte) cholinesterase activity is considered to be a relevant effect for terbufos, the NOAEL was 60 µg/kg bw/day in males on the basis of a decrease (22%) in cerebral cholinesterase activity for which a relationship to treatment could not be excluded, and 90 µg/kg bw/day in females on the basis of a decrease in cerebellar cholinesterase activity of 21% and instances of severe convulsions in one female for which an association with treatment could not be dismissed. </t>
  </si>
  <si>
    <t>Shellenberger &amp; Billups, 1986</t>
  </si>
  <si>
    <t>Shellenberger, T. &amp; Billups, L.H. (1986) One-year oral toxicity study in purebred beagle dogs with AC 92 100. Unpublished report No. 8414 (BASF RDI No. TE-427-002) from Tegeris Laboratories, Inc., Laurel, MD, USA. MRID 00161572. Available from JMPR (2003) Terbufos Monograph at https://apps.who.int/pesticide-residues-jmpr-database/Document/181 and from EPA (2006). Finalization of Interim Reregistration Eligibility Decisions (IREDs) and Interim Tolerance Reassessment and Risk Management Decisions (TREDs) for the Organophosphate Pesticides, and Completion of the Tolerance Reassessment and Reregistration Eligibility Process for the Organophosphate Pesticides at https://archive.epa.gov/pesticides/reregistration/web/pdf/terbufos_red.pdf</t>
  </si>
  <si>
    <t>95465-99-9</t>
  </si>
  <si>
    <t>Cadusafos</t>
  </si>
  <si>
    <t>Ebufos; Sebufos; Sebuphos; 2-[butan-2-ylsulfanyl(ethoxy)phosphoryl]sulfanylbutane</t>
  </si>
  <si>
    <t>C10H23O2PS2</t>
  </si>
  <si>
    <t>CCOP(=O)(SC(C)CC)SC(C)CC</t>
  </si>
  <si>
    <t>Sprague-Dawley [Tac(SD)fBR]</t>
  </si>
  <si>
    <t xml:space="preserve">0, 0.1, 0.5, 1 or 5 ppm, equal to doses of 0, 0.0044, 0.022, 0.045, or 0.222 mg/kg bw/day in males and 0, 0.0056, 0.028, 0.055, or 0.28 mg/kg bw/day in females. Males were given diets for 100 weeks and females were given diets for 104 weeks. </t>
  </si>
  <si>
    <t xml:space="preserve">The survival curves, food consumption, body weight development, clinical chemistry, hematology, urinalysis, organ weights, ophthalmological findings and histological non-neoplastic and neoplastic lesions were comparable among all groups. In females of the highest dose group, locomotion activity was decreased, based on both the number of observations and the number of animals affected. Additionally, slightly more males showed lacrimation in the high dose group when compared with all other groups. Whereas brain cholinesterase activity was not inhibited at 12 months or at study termination in any group, plasma and erythrocyte cholinesterase activities were inhibited, mostly statistically significantly, throughout the whole dosing period in males and females at 5 ppm. The NOAEL was established at 1 ppm, equal to 0.045 mg/kg bw/day in males and 0.055 mg/kg bw/day in females, based on inhibition of erythrocyte cholinesterase activity and depressed locomotor activity in females at 5 ppm, equal to 0.222 mg/kg bw/day in males and 0.28 mg/kg bw/day in females. EFSA: In the rat study, the NOAEL is 0.045 and 0.056 mg/kg bw/day for males and females, based on RBC AChE inhibition and decreased locomotion. </t>
  </si>
  <si>
    <t>Weiner, 1986</t>
  </si>
  <si>
    <t>Weiner, M. (1986) Chronic oral toxicity/oncogenicity study in rats with FMC 67825 technical. Unpublished report No. A84-1287 (Cd 4.2/2) from FMC Toxicology Laboratory, Princeton, NJ, USA. Submitted to WHO by FMC Corporation, Philadelphia, PA, USA. Available from  JMPR (2009) Pesticide residues in food - 2009 (JMPR Evaluations 2009 Part II Toxicological) at https://www.inchem.org/documents/jmpr/jmpmono/v2009pr01.pdf Also available from EFSA (2009) Conclusion regarding the peer review of the pesticide risk assessment of the active substance cadusafos at https://www.efsa.europa.eu/en/efsajournal/pub/rn-262</t>
  </si>
  <si>
    <t>1113-02-6</t>
  </si>
  <si>
    <t>Omethoate</t>
  </si>
  <si>
    <t>Dimethoxon; Folimat; PO-Dimethoate; 2-dimethoxyphosphorylsulfanyl-N-methylacetamide</t>
  </si>
  <si>
    <t>C5H12NO4PS</t>
  </si>
  <si>
    <t>CNC(=O)CSP(=O)(OC)OC</t>
  </si>
  <si>
    <t>0, 0.025, 0.125, or 0.625 mg/kg bw/day</t>
  </si>
  <si>
    <t>No mortalities occurred throughout the entire study. No treatment-related effects were noted with regard to appearance and behaviour of the animals. Feed and water intake, body weights and nutritional status were unaffected up to the highest test dose. The reflex tests, body temperatures and pulse rates, as well as the ophthalmoscopic examinations did not reveal any treatment-related findings. No treatmentrelated effects were observed with regard to haematology, clinical chemistry and urinalysis. Absolute and relative organ weights were unaffected by omethoate. At necropsy neither gross pathological nor histopathological findings related to omethoate administration were noted. The only treatment-related effect noted in this study, was a biologically relevant inhibition of ChE at some test doses. Effects on plasma ChE activity, as a marker of exposure, were noted for the two higher test doses, exceeding 20% reduction compared to the concurrent control at several time points for the highest test dose. Slightly decreased activity, close to the biological variations of 13.2% and 10.0% as observed for females and males at week −1 (pretreatment) were noted at 0.125 mg/kg bw per day. In males at week 0 an inhibition slightly above 20% (−25%) was observed when compared to the concurrent control group. In contrast, only a deviation of 7% is obtained if the activity is compared to the pretreatment value for the same group.
No effects were noted at 0.025 mg/kg bw per day, except for in week 0 where an inhibition of plasma ChE slightly above 20% (−22.3%) in males was noted. However, this variation is not considered to be of any toxicological relevance taking into account that almost no deviation (−2%) is noted compared to the activities recorded at week −1 (before treatment) and controls have a
remarkably high activity just at day 0. In general, the pretreatment (starting) values of plasma ChE for the mid- and low -dose groups in females and males were clearly lower than the concurrent control. Consequently, lower activities were observed for these groups throughout the study, causing a “pseudo” inhibitory effect by comparing activities to the concurrent control group. By comparing the figures obtained at the different time points with the pretreatment ChE activities in these groups, no relevant effects are noted for the mid- and low-dose groups. Inhibition of ChE in erythrocytes, a marker for potentially adverse effects, was observed in male and female dogs throughout the entire test period. In general, more pronounced erythrocyte ChE inhibition was noted in male than in female dogs after omethoate administration. At 0.625 mg/kg bw per day, a quite constant biologically relevant inhibition of up to 48.7% was noted for both sexes from week 2 onwards for the remaining study period. At 0.125 mg/kg bw per day the trigger value of 20% erythrocyte ChE inhibition was reached or slightly exceeded from week 2 to 37 in male dogs indicating a biologically relevant effect at this dose level. In females, the inhibition was less pronounced reaching 20% only at week 20. No clear time course for the inhibitory effects was noted and no indications were found that the effects may increase with prolonged exposure. At 0.025 mg/kg bw per day, no effects on erythrocyte ChE were noted in female dogs. In males at weeks 2, 5, 8 and 12, somewhat higher variations in erythrocyte ChE inhibition (up to a maximum of 20% inhibition observed only in week 12) were noted compared to all other time points, where only marginal effects were observed. Again no relation was seen between treatment time and effect (there was less inhibition at week 0 and from week 25 onwards). Taking into account the higher than usual activity in control animals in comparison with the concurrent control at other time points, it is concluded that no relevant ChE inhibition is evident at any time point. Consequently the observed variations at 0.025 mg/kg bw per day was not considered a biologically relevant effect of omethoate treatment. The effect on brain ChE activity was investigated immediately after necropsy. Once again, male dogs were more sensitive to omethoate treatment than females. At 0.625 mg/kg bw per day a marked reduction of brain ChE activity was noted (39% and 30% inhibition for males and females, respectively). At 0.125 mg/kg bw, no effects were noted in female dogs, but a borderline result for biologically relevant brain ChE activity inhibition was noted for male dogs (the trigger value of 20% inhibition was just reached). No effects were noted at 0.025 mg/kg bw per day. The NOAEL in this one-year gavage study in dogs was 0.025 mg/kg bw per day for males and 0.125 mg/kg bw per day for females. This NOAEL is based on slight effects (reaching or slightly exceeding the trigger value of 20% inhibition) on ChE activity in erythrocytes and brain in males at 0.125 mg/kg bw per day and clear effects (30 to 40% inhibition) on brain and erythrocyte ChE activity in females at 0.625 mg/kg bw per day. EPA: While the systemic NOAEL was considered to be 0.625 mg/kg bw/day, the highest dose tested, the cholinesterase NOAEL was 0.025 mg/kg bw/day for males and 0.125 mg/kg bw/day for females, based on inhibition of brain and erythrocyte cholinesterase activity at the next dose level. EFSA: The NOAEL is considered to be 0.025 mg/kg bw/day and the LOAEL was 0.125 mg/kg bw/day, based on decreased RBC &amp; brain cholinesterase. JMPR: In a 12-month study of toxicity in dogs at doses of 0, 0.025, 0.12, or 0.62 mg/kg bw per day by gavage, the NOAEL was 0.025 mg/kg bw per day on the basis of the inhibition of acetylcholinesterase activity.</t>
  </si>
  <si>
    <t>Hoffmann and Schilde, 1984</t>
  </si>
  <si>
    <t>Hoffmann K, Schilde B (1984). S 6876 (Omethoate) – Chronic toxicity to dogs on oral administration (twelvemonth stomach tube study). Bayer AG, Wuppertal, Germany. Cheminova CHA Doc. No. 508 DMT, Report No. T 7 010 303. DTF Doc. No. 537-003. Non-GLP. (Unpublished). Available from Kanungo, D., Moretto, A., &amp; Sacco, A. F. (2021). DIMETHOATE/OMETHOATE. Pesticide residues in food—2019, 239. Also available from EPA (2015). Dimethoate: Human Health Risk Assessment for Registration Review at https://www.regulations.gov/document/EPA-HQ-OPP-2009-0059-0027 and EFSA (2013) Conclusion on the peer review of the pesticide risk assessment of confirmatory data submitted for the active substance dimethoate at https://www.efsa.europa.eu/en/efsajournal/pub/3233 and JMPR (1997) FAO Plant Production and Protection Paper, 140, 1997 - Pesticide residues in food - 1996. Report of the Joint Meeting of the FAO Panel of Experts on Pesticide Residues in Food and the Environment and the WHO Core Assessment Group at http://www.fao.org/fileadmin/templates/agphome/documents/Pests_Pesticides/JMPR/Reports_1991-2006/Report1996.pdf</t>
  </si>
  <si>
    <t>683-18-1</t>
  </si>
  <si>
    <t>Dibutyltin dichloride</t>
  </si>
  <si>
    <t>Dibutyldichlorostannane; Di-n-butyltin dichloride; Dibutyldichlorotin; dibutyl(dichloro)stannane</t>
  </si>
  <si>
    <t>C8H18Cl2Sn</t>
  </si>
  <si>
    <t>CCCC[Sn](Cl)(Cl)CCCC</t>
  </si>
  <si>
    <t xml:space="preserve">0, 5, 30, or 200 ppm equal to 0, 0.3-0.4, 1.9-2.3, or 10.4-13.0 mg/kg bw/day in males and 0, 0.3-0.4, 1.7 -2.4, or 6.2-15.4 mg/kg bw/day. Males were given the diet for 28 days, i.e. two weeks prior to mating, during mating, and after the mating period, until scheduled necropsy. Females were given the diet for 46-48 days, i.e. two weeks prior to mating, during mating and gestation, until PND 4-6. </t>
  </si>
  <si>
    <t>Lymphoid depletion</t>
  </si>
  <si>
    <t xml:space="preserve">Mean body weight of the male animals of the high-dose group was statistically significantly decreased from day 14 until sacrifice on day 28 of the study and body weight change of the male animals of the high-dose group was statistically significantly decreased during the entire study and in the animals of the mid-dose group from days 14-21. Similarly, during the premating, gestation and lactation periods, the mean body weight and body weight change of the female animals of the high-dose group was decreased when compared to the control group and statistical significance for the difference in body weight was observed on day 14 of the premating period, the entire gestation period and during the lactation period on PND 4. A transient decrease in food consumption was also noted for both males and females. Biometry of organ weights revealed that the absolute and relative thymus weight of the high-dose groups was statistically significantly decreased. Furthermore, the relative thymus weight of the females of the mid-dose group was statistically significantly decreased as well. Examination of the thymus revealed severe to very severe lymphoid depletion in 12/12 high-dose females, and moderate to severe lymphoid depletion in 6/12 (pregnant) mid-dose females. Based on the observed effects in the high- and mid-dose animals (decreased weight and microscopic findings in the thymus of the female animals), the NOAEL for general toxicity was considered to be 5 ppm, equal to 0.3-0.4 mg/kg bw/day for both males and females. Regarding reproductive and developmental toxicity, in the high-dose group, the gestation index and the live birth index were decreased (43 and 56%, respectively). Three females also showed late resorptions (autolytic fetuses) in the uterus during necropsy. Post-implantation loss was 13.4, 7.5, 20.4 and 87.6% for the control, low-, mid- and high-dose groups, respectively. In the offspring, pup mortality in the highest dose was 50% compared to 5% in the control group. The number of liveborn pups amounted 101, 84, 75 and 10 for the control, low-, mid- and high-dose groups, respectively, and the number of stillborn pups was 1, 1, 5 and 8 for the control, low-, mid- and high-dose groups, respectively. Also, pup mortality on PN 1 was 1.0, 1.2, 6.3 and 44.0% in the control, low-, mid- and high-dose groups, respectively, and pup mortality on PN 4 amounted to 5, 1, 8 and 5 (incidences: 5.0, 1.2, 11.0 and 50.0%) in the control, low-, mid- and high-dose groups, respectively. The number of live pups per litter on PN 1 amounted to 11.2, 10.5, 10.7 and 3.3 for the control, low-, mid- and high-dose groups, respectively, and on PN 4, the number of live pups per litter amounted to 10.7, 10.4, 9.6 and 1.7 for the control, low-, mid- and high-dose groups, respectively. There was also a statistically significant increased incidence of runts (pup weight less than mean pup weight of the control group minus 2 standard deviations) in the high-dose group on PN 1 and 4. The NOAEL for reproductive toxicity was considered to be 30 ppm, equal to 1.7-2.4 mg/kg bw/day for males and females. </t>
  </si>
  <si>
    <t>Waalkens-Berendsen, 2003</t>
  </si>
  <si>
    <t>Waalkens-Berendsen, D.H. 2003. Dibutyldichlorostannane (CAS # 683-18-1): Reproduction/developmental toxicity screening test in rats. TNO Report V4906, Zeist, The Netherlands. December 4, 2003. Available from ECHA at https://echa.europa.eu/mt/registration-dossier/-/registered-dossier/14508/7/6/2, https://echa.europa.eu/registration-dossier/-/registered-dossier/14508/7/9/2, and https://echa.europa.eu/mt/registration-dossier/-/registered-dossier/14508/7/9/3/?documentUUID=a6859324-b3c0-4c52-8eff-7c0051d4eb67 and from OECD SIDS Dibutyltins at https://hpvchemicals.oecd.org/UI/handler.axd?id=4b5974a4-ab57-4c8a-b3a7-d316bfe6d915</t>
  </si>
  <si>
    <t>301-12-2</t>
  </si>
  <si>
    <t>Oxydemeton-methyl</t>
  </si>
  <si>
    <t>Oxydemeton methyl; Demeton-S-methyl sulfoxide; Metasystox-R; 1-dimethoxyphosphorylsulfanyl-2-ethylsulfinylethane</t>
  </si>
  <si>
    <t>C6H15O4PS2</t>
  </si>
  <si>
    <t>CCS(=O)CCSP(=O)(OC)OC</t>
  </si>
  <si>
    <t>0, 0.025, 0.25, or 2.5 mg/kg bw/day. Purity (51.1%) adjusted dose levels are 0, 0.0128, 0.128, or 1.28 mg/kg bw/day.</t>
  </si>
  <si>
    <t>JMPR: No deaths occurred, and no clinical sign of toxicity was seen at any dose, nor was any abnormality found on neurological or ophthalmic examination. Haematological, clinical chemical (except cholinesterase activity) and urine end-points showed no treatment-related-change. At 2.5 mg/kg bw per day, moderate inhibition of plasma cholinesterase was seen from 3 weeks onwards; e.g. at 6 weeks, the activity was 62% that of concurrent controls in males and 59% in females. Erythrocyte cholinesterase activity was inhibited at the highest dose at 3 weeks (activity, 63% of concurrent controls in males and 60% in females) and remained significantly depressed in animals at this dose throughout the study. Although depressions of about 20% were seen on occasion in animals at the intermediate dose (e.g. by 80% in males and 76% in females at 26 weeks), the activity in this group was at most marginally depressed, and significant depression was not seen at earlier times. Brain cholinesterase activity was 54% that of concurrent controls in males and 53% in the females at the highest dose; depressions in activity &gt; 20% were not seen at lower doses. Intergroup differences in adrenal, lung and ovarian weights were seen but these did not appear to be treatment-related. No histopathological change related to treatment was recorded. The NOAEL was 0.025 mg/kg bw per day, corresponding to 0.0125 mg/kg bw per day expressed as oxydemeton-methyl active ingredient, on the basis of inhibition of erythrocyte cholinesterase activity. The NOAEL for inhibition of erythrocyte and brain cholinesterase activity was 0.25 mg/kg bw, corresponding to 0.125 mg/kg bw per day as active ingredient. EPA 2006 &amp; 2008: The NOAEL was considered to be 0.0125 mg/kg bw/day and the LOAEL was 0.13 mg/kg bw/day based on decreased erythrocyte and brain cholinesterase activity. EFSA: In the 1-year dog study, the NOAEL is 0.125 mg/kg bw/day, based on brain AChE inhibition.</t>
  </si>
  <si>
    <t>Hoffman &amp; Rühl, 1984; Hoffman &amp; Rühl-Fehlert, 1987; Hoffman &amp; Mager, 1990; Eigenberg, 1993</t>
  </si>
  <si>
    <t xml:space="preserve">Hoffman, K. &amp; Rühl, C. (1984) R 2170 (common name oxydemeton methyl) chronic toxicity to dogs on oral administration (12 month stomach tube study). Unpublished report No. 12734 from Bayer AG Institute of Toxicology, Wuppertal-Elberfeld, Germany. Submitted to WHO by Bayer. &amp; Hoffman, K. &amp; Rühl-Fehlert, C. (1987) R 2170 (common name oxydemeton methyl) chronic toxicity to dogs on oral administration (12 month stomach tube study). Unpublished report No. 12734a from Bayer AG Institute of Toxicology, Wuppertal-Elberfeld, Germany. Submitted to WHO by Bayer. &amp; Hoffman, K. &amp; Mager, H. (1990) R 2170 (common name oxydemeton methyl) chronic toxicity to dogs on oral administration (12 month stomach tube study). Unpublished report No. 12734b from Bayer AG Institute of Toxicology, Wuppertal-Elberfeld, Germany. Submitted to WHO by Bayer. &amp; Eigenberg, D.A. (1993) R 2170 (common name oxydemeton methyl) chronic toxicity to dogs on oral administration (12 month stomach tube study). Unpublished report No. 12734C from Bayer AG Institute of Toxicology, Wuppertal-Elberfeld, Germany. Submitted to WHO by Bayer. Available from JMPR (2002) Oxydemeton-methyl (JMPR Evaluations 2002 Part II Toxicological) at https://www.inchem.org/documents/jmpr/jmpmono/2002pr12.htm Also available from EPA (2006). Reregistration Eligibility Decision for Oxydemeton-methyl (ODM) at https://archive.epa.gov/pesticides/reregistration/web/pdf/odm_red.pdf and from EPA (2008). Oxydemeton-methyl (ODM) (PC Code:058702) Human Health Assessment Scoping Document in Support of Registration Review. DP Number: D296127; Registration Review Case Number: 0258 at https://www.regulations.gov/document/EPA-HQ-OPP-2008-0328-0006 and from EFSA (2006) Conclusion regarding the peer review of the pesticide risk assessment of the active substance oxydemeton-methyl at https://www.efsa.europa.eu/en/efsajournal/pub/rn-86 </t>
  </si>
  <si>
    <t>75-74-1</t>
  </si>
  <si>
    <t>Tetramethyl lead</t>
  </si>
  <si>
    <t>TML; Tetramethyllead; Tetramethylplumbane</t>
  </si>
  <si>
    <t>C4H12Pb</t>
  </si>
  <si>
    <t>C[Pb](C)(C)C</t>
  </si>
  <si>
    <t>The administration of low levels of alkyl leads to rhesus monkeys for long periods was without effect on the clinical, behavioural and pathological parameters monitored. Note (to help with endpoints of toxicity): Groups of 2 male and 2 female monkeys were given the alkyl lead solutions TEL or TML at a dose rate of 6 mg/kg/day. The test compounds were administered for 7 consecutive days and the surviving monkeys were subsequently retained undosed for a 10-day recovery period. In a second experiment, groups consisting of 2 male and 2 female monkeys were given 0.6 mg/kg/day TEL or 1.2 mg/kg/day TML for 7 consecutive days. The daily dosages were then doubled for a further 7 days. At the end of the 14-day dosing period, 1 male and 1 female from each of the alkyd lead groups were killed. All surviving dosed monkeys and the control monkeys were kept undosed for a further 28 days. During the dosing period, there was an increased incidence of depressed or absent patellar reflexes for monkeys given TML at all dosage levels. Monkeys dosed with TML (6 mg/kg/day) became nervous and hyperexcitable. Both monkeys killed during the dosing period with TML (6 mg/kg/day) showed axonal degeneration of peripheral nerves; skeletal muscle degeneration was also found in one of these animals.</t>
  </si>
  <si>
    <t>Heywood et al., 1979</t>
  </si>
  <si>
    <t>Heywood, R., James, R. W., Pulsford, A. H., Sortwell, R. J., &amp; Barry, P. S. I. (1979). Chronic oral administration of alkyl lead solutions to the rhesus monkey. Toxicology Letters, 4(2), 119-125. Reference for note: Heywood, R., James, R. W., Sortwell, R. J., Prentice, D. E., &amp; Barry, P. S. I. (1978). The intravenous toxicity of tetra-alkyl lead compounds in rhesus monkeys. Toxicology Letters, 2(4), 187-197.</t>
  </si>
  <si>
    <t>78-00-2</t>
  </si>
  <si>
    <t xml:space="preserve">Tetraethyl lead </t>
  </si>
  <si>
    <t>TEL; Tetraethyllead; Tetraethylplumbane</t>
  </si>
  <si>
    <t>C8H20Pb</t>
  </si>
  <si>
    <t>CC[Pb](CC)(CC)CC</t>
  </si>
  <si>
    <t>The administration of low levels of alkyl leads to rhesus monkeys for long periods was without effect on the clinical, behavioural and pathological parameters monitored. Note (to help with endpoints of toxicity): Groups of 2 male and 2 female monkeys were given the alkyl lead solutions TEL or TML at a dose rate of 6 mg/kg/day. The test compounds were administered for 7 consecutive days and the surviving monkeys were subsequently retained undosed for a 10-day recovery period. In a second experiment, groups consisting of 2 male and 2 female monkeys were given 0.6 mg/kg/day TEL or 1.2 mg/kg/day TML for 7 consecutive days. The daily dosages were then doubled for a further 7 days. At the end of the 14-day dosing period, 1 male and 1 female from each of the alkyd lead groups were killed. All surviving dosed monkeys and the control monkeys were kept undosed for a further 28 days. Clinical signs of malreaction to TEL (6 mg/kg/day) consisted of marked body weight loss, reduced food intake and excretion of loose dark feces. During the dosing period, there was an increased incidence of depressed or absent patellar reflexes for monkeys given 6 mg/kg/day of TEL. Transient depression of the grasp reflex was seen in some monkeys given TEL (0.6-1.2 mg/kg/day). One of the animals which died after being given TEL developed a wrist drop and the surviving monkey given TEL (6 mg/ kg/day) developed an ankle drop, which persisted throughout the recovery period. Monkeys given TEL (6 mg/kg/day) became subdued and hypoactive, and developed generalized muscle tremors before death. raised levels of plasma urea and serum bilirubin and the presence of glucose in the urine during the dosing period for monkeys given TEL (6 mg/kg/day). The surviving monkey at this dosage level showed reduced red cell parameters at the end of the recovery period. Two of the 3 monkeys killed during the dosing period with TEL (6 mg/kg/day), including the animal which had developed a wrist drop, showed degeneration of skeletal muscle. Peripheral axonal degeneration was found in the third monkey killed in this group. Two of the 3 animals which died after being given TEL (6 mg/kg/day) showed depressed hepatic glycogen and in all 3 there was increased deposition of fat in the renal cortical tubules. The brain cholinesterase activity of monkeys given TEL (6 mg/kg/ day) and killed during the dosing period was approx. 62% of the concurrent control level. Note: In a 13-week rat study, the lowest dose of 0.2 mg/kg bw/day was the LOAEL (see ECHA). Note: in a rat 90-day oarl study, the LOAEL for neurotoxicity was 0.2 mg/kg bw/day, the lowest dose tested.</t>
  </si>
  <si>
    <t>Heywood, R., James, R. W., Pulsford, A. H., Sortwell, R. J., &amp; Barry, P. S. I. (1979). Chronic oral administration of alkyl lead solutions to the rhesus monkey. Toxicology Letters, 4(2), 119-125. References for notes: Heywood, R., James, R. W., Sortwell, R. J., Prentice, D. E., &amp; Barry, P. S. I. (1978). The intravenous toxicity of tetra-alkyl lead compounds in rhesus monkeys. Toxicology Letters, 2(4), 187-197. &amp; Franklin, C. A., Yagminas, A. P., Gilman, A. P., Villeneuve, D. C., Little, P. B., &amp; Valli, V. E. O. (1987). Toxicological assessment of alkyllead and inorganic lead: A multidisciplinary approach. Trace Substances in Environmental Health-XXI, University of Missouri, Columbia, 286-296.</t>
  </si>
  <si>
    <t>50-28-2</t>
  </si>
  <si>
    <t>Estradiol; beta-Estradiol; Oestradiol; E2; (8R,9S,13S,14S,17S)-13-methyl-6,7,8,9,11,12,14,15,16,17-decahydrocyclopenta[a]phenanthrene-3,17-diol</t>
  </si>
  <si>
    <t>C18H24O2</t>
  </si>
  <si>
    <t>[H][C@@]12CC[C@H](O)[C@@]1(C)CC[C@]1([H])C3=CC=C(O)C=C3CC[C@@]21[H]</t>
  </si>
  <si>
    <t xml:space="preserve">1N,2N,3N,4N,6aY </t>
  </si>
  <si>
    <t>VAF Crl:CD-1 (ICR)BR outbred
albino</t>
  </si>
  <si>
    <t xml:space="preserve">0, 0.001, 0.005, 0.05, 0.15, or 0.5 ppm. For males, the target intake was 0, 0.0002, 0.001, 0.01, 0.03, or 0.1 mg/kg bw/day; however, the actual intake was 0, 0.00013-0.00019, 0.0007-0.00095, 0.0072-0.0092, 0.0218-0.0288, or 0.077-0.095 mg/kg bw/day. For females, the target intake was 0, 0.00018, 0.0009, 0.009, 0.027, or 0.09 mg/kg bw/day; however, the actual intake was 0, 0.00016-0.00021, 0.00077-0.00103, 0.00765-0.01145, 0.0234-0.0353, or 0.085-0.109 mg/kg bw/day. F0 mice were dosed for approximately 112 days, i.e., 8 weeks prior to mating, during the 2 week mating period, followed by approximately 3 weeks gestation, until day 21 of lactation. At weaning, selected F1 offspring and extra retained F1 males were exposed to the same dietary concentrations and durations as the F0 generation. F2 offspring were not directly exposed to dietary E2. </t>
  </si>
  <si>
    <t xml:space="preserve">There were no treatment-related deaths for F0 or F1 males. There were no statistically or biologically significant effects on F0 or F1 parental male body weights at any dietary concentration throughout the 8-week prebreed period or the 2-week mating period. There was a slight reduction in body weights for the extra retained F1 males at 0.5 ppm for study days 0 and 7 which fully resolved beginning on day 14 to their termination; these differences were transient and did not occur in the parental F1 males; the significance, if any, is unknown. There were no treatment-related deaths for F0 or F1 females. F0 and F1 female body weights were unaffected across all groups during the 8-week prebreed period. Body weights were reduced at 0.5 ppm at GD 17 for F0 females and at GD 14 and 17 for F1 females, with all earlier gestational time points equivalent across all groups for both generations. Lactational body weights were equivalent across all groups for both generations except for reductions on PND 7 for F0 and F1 females at 0.5 ppm. There were no treatment-related clinical observations for F0 or F1 males or females in any group at any time. F0 and F1 male and female feed consumption was equivalent across all dose groups by sex for all intervals. In males, organ weight differences were not considered to be treatment related based on a lack of consistency across and within generation and the small magnitude of changes. Andrology showed there were no effects on any parameters in either generation across all groups for percent motile and percent progressively motile sperm, and in either generation at 0 or 0.5 ppm for epididymal sperm concentration, testicular homogenization-resistant spermatid head counts, DSP per testis, efficiency of DSP per gram testis, or percent abnormal sperm. In females, an increase in absolute and/or relative UCV weight was observed at 0.15 and 0.5 ppm in F0 adult females and at 0.05, 0.15, and 0.5 ppm in F1 adult females. There was also an apparent, slight increase in the percentage of F0 and F1 adult females at 0.5 ppm in estrus at scheduled necropsy, but this was not statistically or biologically significant. There was no effect on prebreed estrous cycle length in any group in either generation. Ovarian primordial follicle counts/female were equivalent at 0 and 0.5 ppm for both F0 and F1 adult parental females. Histopathology of all the retained organs for F0 and F1 parental males and females at 0.5 ppm exhibited no treatment-related changes (relative to the control organs) in incidence or severity of findings at any dose in either generation. Treatment-related parental and offspring gestational and lactational effects were observed only at 0.5 ppm and included: prolonged gestational length by 0.7 days in F0 and 0.6 days in F1 females; reduced gestational index in F1 females; reduced live birth index and increased stillbirth index (neither one statistically significant), increased percent post implantation loss in F1 and F2 litters, reduced number of F2 (but not F1) litters/group (not statistically significant), and reduced numbers of total and live pups/litter on PND 0 (precull) and 21 (postcull) in F1 and F2 litters. Reduced numbers of implantation sites per litter were observed in F1 dams at 0.5 ppm; a slight but statistically significant reduction in implantation sites in F1 dams at 0.001 ppm was also observed but was not considered treatment related because a similar finding was not observed in F0 dams at this dose, and there was no effect on this parameter in F1 dams at 0.005, 0.05, or 0.15 ppm. There were no effects on any post birth survival index throughout lactation in any group for F1 or F2 offspring. Pup body weights/litter (sexes separately or combined) were equivalent across all groups throughout lactation for F1 and F2 pups except for an increase at 0.5 ppm on PND 0 and 4 for F1 and F2 pups and on PND 21 for F2 pups. The increased body weights at 0.5 ppm for both F1 and F2 pups were most likely due to the reduced litter size and/or the prolonged gestational length at this dose in both offspring generations. F1 and F2 pup AGD at birth was equivalent across all groups for both sexes. F1 female AGD on PND 21 at weaning was equivalent across all groups. F1 male absolute AGD on PND 21 was reduced at 0.001, 0.005, and 0.15 ppm (but not at 0.05 or 0.5 ppm), and adjusted AGD was reduced at all dietary concentrations with no dose–response pattern. For F2 male pups, absolute and adjusted AGD on PND 21 were unaffected. For F2 female pups, AGD was increased at 0.005, 0.05, 0.15 ppm (absolute and adjusted), and at 0.5 ppm (absolute but not adjusted) with no dose–response pattern. In F1 and F2 weanling males, decreased absolute testes and epididymides weights (TEW) were observed in F1 and F2 weanlings at 0.15 and 0.5 ppm. In addition, apparent increases in undescended testes were observed at weaning at 0.15 ppm in F1 and F2 weanlings and at 0.5 ppm in F2 weanlings at necropsy. One confounder is that the testes of young mice are easily displaced through the open inguinal canal; therefore, the toxicological significance of this finding is uncertain. Statistically significant differences in thyroid and pituitary weights were observed but were not considered to be treatment related due to lack of consistency between generations and highly variable responses across doses. In F1 and F2 weanling females, enlarged/fluid filled uterus (uni- or bilateral) and enlarged, open, swollen, and/or thickened vagina were observed in a dose-related manner at necropsy of the F1 and F2 females at 0.15 and 0.5 ppm. Increased absolute and relative uterus (plus cervix and vagina; UCV) weight and the uterus visibly enlarged, and the vagina enlarged, open, and thickened were observed in F1 and F2 weanlings at 0.05, 0.15, and 0.5 ppm. Increased ovarian weight was also observed in F1 (absolute and relative) and F2 females (relative only) at 0.5 ppm. Relative thyroid weights were significantly reduced for F1 females at 0.5 ppm, and absolute and relative thyroid weights were significantly reduced at 0.15 and 0.5 ppm in F2 females and associated with large differences in F1 versus F2 control thyroid weights. For paired adrenal glands, a statistically significant increase was reported only at 0.001 ppm only for relative weight and only in F2 weanlings. The weight changes reported in ovary, thyroid, and adrenals were not considered to be biologically significant or treatment related due to lack of consistency between generations and for adrenals, the inconsistent dose–response pattern. Acquisition of puberty in F1 females (VP) was accelerated at 0.15 ppm by 6.8 days and at 0.5 ppm by 7.3 days for the age in days at acquisition but not when adjusted for body weight at acquisition (with comparison at same physiological state regardless of chronological age). VP was accelerated relative to body weight on PND 21 by 6.3 days at 0.15 ppm and by 6.1 days at 0.5 ppm. In the ANCOVA model, F1 female body weight on PND 21 and at acquisition and dose were all statistically significant covariates. Acquisition of puberty in F1 males selected to be parents of the F2 generation (PPS) was delayed at 0.15 and 0.5 ppm for age in days at acquisition (by 3.9 and 8.6 days, respectively), delayed at 0.5 ppm when adjusted for body weight at acquisition (by 4.4 days) and delayed at 0.15 and 0.5 ppm when adjusted by body weight on PND 30 (by 3.2 and 7.1 days, respectively). In the ANCOVA model, body weights on PND 30 and at acquisition of PPS for F1 males selected for mating, and dose, were all statistically significant. Acquisition of puberty in the extra retained F1 males was delayed at 0.05, 0.15, and 0.5 ppm for age of acquisition (by 1.7, 3.3, and 9.4 days, respectively) or when adjusted by body weight on PND 30 (by 1.9, 2.8, and 8.1 days) and delayed at 0.15 and 0.5 ppm when adjusted by body weight at acquisition (by 2.8 and 8.2 days, respectively). Age at acquisition of puberty is adjusted for body weight at acquisition (so all animals are at the same physiological state) regardless of age, and at an arbitrary age selected during the period of acquisition (i.e., PND 21 for females and PND 30 for males; so they are the same chronological age regardless of physiological state) to correct for the confounding of body weight, because smaller animals acquire puberty later (so delays could be due to, and therefore secondary to, systemic toxicity). In the ANCOVA model, F1 extra male body weight on PND 30 and dose were statistically significant covariates; body weight at acquisition was not a statistically significant covariate. At 0.001 ppm and 0.005 ppm, there were no treatment-related effects on any parameter for parental or offspring animals. At 0.05 ppm, increased weights of the UCV in F1/F2 weanling females, and delayed PPS in extra retained F1 males were observed. At 0.15 ppm, weight of the UCV was increased for F0 (absolute) and F1 (relative to body weight) parental females, and VP was accelerated. For F1/F2 weanling males, paired TEW were reduced, and PPS was delayed in parental and retained F1 males. At 0.5 ppm, there was significant systemic and reproductive toxicity in parental animals (observed at lower doses), including reduced gestational index in F1 (but not in F0) females, developmental toxicity in F1 and F2 offspring (reduced litter sizes), and accelerated VP and delayed PPS. There were no effects at any concentration on prostate weight, andrological parameters, estrous cyclicity, ovarian primordial follicle counts, or histopathologic findings. Therefore, the NOEL was considered to be 0.005 ppm, equal to actual intakes of 0.0007-0.00095 mg/kg bw/day in males and 0.00077-0.00103 mg/kg bw/day in females. The LOEL was 0.05 ppm, equal to actual intakes of 0.0072-0.0092 mg/kg bw/day in males and 0.00765-0.01145 mg/kg bw/day in females. </t>
  </si>
  <si>
    <t>Tyl et al., 2008</t>
  </si>
  <si>
    <t>Tyl, R. W., Myers, C. B., Marr, M. C., Sloan, C. S., Castillo, N. P., Veselica, M. M., ... &amp; Hentges, S. G. (2008). Two-generation reproductive toxicity evaluation of dietary 17β-estradiol (E2; CAS No. 50-28-2) in CD-1 (Swiss) mice. Toxicological sciences, 102(2), 392-412.</t>
  </si>
  <si>
    <t>130209-82-4</t>
  </si>
  <si>
    <t>Latanoprost</t>
  </si>
  <si>
    <t>Xalatan; PhXA41; Propan-2-yl (Z)-7-[(1R,2R,3R,5S)-3,5-dihydroxy-2-[(3R)-3-hydroxy-5-phenylpentyl]cyclopentyl]hept-5-enoate</t>
  </si>
  <si>
    <t>C26H40O5</t>
  </si>
  <si>
    <t>CC(C)OC(=O)CCCC=CCC1C(CC(C1CCC(CCC2=CC=CC=C2)O)O)O</t>
  </si>
  <si>
    <t>1N,2N,3N,4N,6h(iii)Y</t>
  </si>
  <si>
    <t>0, 1, 10, or 100 µg/kg bw/day</t>
  </si>
  <si>
    <t>Hypersalivation and miosis were seen at the dose of 10 and 100 µg/kg/day and vomiting at the dose of 100 µg/kg. No pathological changes were observed. Based on the clinical signs observed, the NOAEL can be established as 1 µg/kg bw/day.</t>
  </si>
  <si>
    <t>Unknown, n.d. from Laboratoire Riva Inc. (2017) Product Monograph for Pr Riva-Latanoprost (Latanoprost Ophthalmic Solution 50 mcg/mL) Prostaglandin F2α analogue at https://pdf.hres.ca/dpd_pm/00037936.PDF</t>
  </si>
  <si>
    <r>
      <t xml:space="preserve">2-Aminobenzoic acid; </t>
    </r>
    <r>
      <rPr>
        <i/>
        <sz val="10"/>
        <color theme="1"/>
        <rFont val="Calibri"/>
        <family val="2"/>
        <scheme val="minor"/>
      </rPr>
      <t>o</t>
    </r>
    <r>
      <rPr>
        <sz val="10"/>
        <color theme="1"/>
        <rFont val="Calibri"/>
        <family val="2"/>
        <scheme val="minor"/>
      </rPr>
      <t>-Aminobenzoic acid</t>
    </r>
  </si>
  <si>
    <r>
      <t>0 or 50 ppm by inhalation for up to 50 weeks weeks for 6 hours a day for 5 days a week. 50 ppm (234 mg/m</t>
    </r>
    <r>
      <rPr>
        <vertAlign val="superscript"/>
        <sz val="10"/>
        <color theme="1"/>
        <rFont val="Calibri"/>
        <family val="2"/>
        <scheme val="minor"/>
      </rPr>
      <t>3</t>
    </r>
    <r>
      <rPr>
        <sz val="10"/>
        <color theme="1"/>
        <rFont val="Calibri"/>
        <family val="2"/>
        <scheme val="minor"/>
      </rPr>
      <t>) for 50 weeks is equivalent to a systemic dose of 29 mg/kg bw/day. Male rats were exposed for 3, 10, 22, or 48 weeks and female rats were exposed for 3, 11, 23, or 50 weeks.</t>
    </r>
  </si>
  <si>
    <r>
      <t>Exposure 7 hr/day on GD 1-19. The concentration was 100 mg/cu m 1-decanol.  The level of 100 mg/m</t>
    </r>
    <r>
      <rPr>
        <vertAlign val="superscript"/>
        <sz val="10"/>
        <color theme="1"/>
        <rFont val="Calibri"/>
        <family val="2"/>
        <scheme val="minor"/>
      </rPr>
      <t>3</t>
    </r>
    <r>
      <rPr>
        <sz val="10"/>
        <color theme="1"/>
        <rFont val="Calibri"/>
        <family val="2"/>
        <scheme val="minor"/>
      </rPr>
      <t xml:space="preserve"> is estimated to provide a system dose of 2204 mg/kg bw/day.  Based on absorption of butanol (46-48%) (EPA) and Pentanol (&lt;30% (EPA) in rats, Less than 10% of decanol is absorbed via the respiratory tract.</t>
    </r>
  </si>
  <si>
    <r>
      <t>0, 2500, or 5000 ppm ( 5737 or 11474 mg/m</t>
    </r>
    <r>
      <rPr>
        <vertAlign val="superscript"/>
        <sz val="10"/>
        <color theme="1"/>
        <rFont val="Calibri"/>
        <family val="2"/>
        <scheme val="minor"/>
      </rPr>
      <t>3</t>
    </r>
    <r>
      <rPr>
        <sz val="10"/>
        <color theme="1"/>
        <rFont val="Calibri"/>
        <family val="2"/>
        <scheme val="minor"/>
      </rPr>
      <t xml:space="preserve">) for two weeks prior to breeding, during breeding (1 week) and until day 19 of gestation (39-46 days of exposure). At 50% respiratory absorption rate, the 5000 ppm corresponds to 1133 mg/kg bw/day (males weighed 367 g). (Combined short term &amp; Reproductive study)
</t>
    </r>
  </si>
  <si>
    <r>
      <t>0, 2000, 10,000 or 25,000 ppm  (0, 5399, 26,994, or 67,485 mg/m</t>
    </r>
    <r>
      <rPr>
        <vertAlign val="superscript"/>
        <sz val="10"/>
        <color theme="1"/>
        <rFont val="Calibri"/>
        <family val="2"/>
        <scheme val="minor"/>
      </rPr>
      <t>3</t>
    </r>
    <r>
      <rPr>
        <sz val="10"/>
        <color theme="1"/>
        <rFont val="Calibri"/>
        <family val="2"/>
        <scheme val="minor"/>
      </rPr>
      <t>, respectively) for 6 hours/day, 5 days/week, for 2 years. Duration-adjusted concentrations are 0, 964, 4821, or 12,051 mg/m</t>
    </r>
    <r>
      <rPr>
        <vertAlign val="superscript"/>
        <sz val="10"/>
        <color theme="1"/>
        <rFont val="Calibri"/>
        <family val="2"/>
        <scheme val="minor"/>
      </rPr>
      <t>3</t>
    </r>
    <r>
      <rPr>
        <sz val="10"/>
        <color theme="1"/>
        <rFont val="Calibri"/>
        <family val="2"/>
        <scheme val="minor"/>
      </rPr>
      <t xml:space="preserve">, respectively. These doses correspond to 0, 658, 3292, 8229 mg/kg bw/day. 
</t>
    </r>
  </si>
  <si>
    <r>
      <t>Acesulfame K; Potassium;6-methyl-2,2-dioxo-1-oxa-2λ</t>
    </r>
    <r>
      <rPr>
        <vertAlign val="superscript"/>
        <sz val="10"/>
        <color theme="1"/>
        <rFont val="Calibri"/>
        <family val="2"/>
        <scheme val="minor"/>
      </rPr>
      <t>6</t>
    </r>
    <r>
      <rPr>
        <sz val="10"/>
        <color theme="1"/>
        <rFont val="Calibri"/>
        <family val="2"/>
        <scheme val="minor"/>
      </rPr>
      <t>-thia-3-azanidacyclohex-5-en-4-one</t>
    </r>
  </si>
  <si>
    <r>
      <t>0, 50, 225, or 1000 ppm 6 hours/day, 5 days/week for 24 months. These levels correspond to 0, 100, 450, or 2000 mg/m</t>
    </r>
    <r>
      <rPr>
        <vertAlign val="superscript"/>
        <sz val="10"/>
        <color theme="1"/>
        <rFont val="Calibri"/>
        <family val="2"/>
        <scheme val="minor"/>
      </rPr>
      <t>3</t>
    </r>
    <r>
      <rPr>
        <sz val="10"/>
        <color theme="1"/>
        <rFont val="Calibri"/>
        <family val="2"/>
        <scheme val="minor"/>
      </rPr>
      <t>, or 0, 12.9, 58.3, and 258.9 mg/kg bw/day.</t>
    </r>
  </si>
  <si>
    <r>
      <rPr>
        <i/>
        <sz val="10"/>
        <color theme="1"/>
        <rFont val="Calibri"/>
        <family val="2"/>
        <scheme val="minor"/>
      </rPr>
      <t>m</t>
    </r>
    <r>
      <rPr>
        <sz val="10"/>
        <color theme="1"/>
        <rFont val="Calibri"/>
        <family val="2"/>
        <scheme val="minor"/>
      </rPr>
      <t xml:space="preserve">-Diisopropylbenzene </t>
    </r>
  </si>
  <si>
    <r>
      <t>2/10 males and 5/10 females at 1200 mg/kg bw died. The final mean body weight and body weight gain of males at 1200 mg/kg bw were significantly lower than those of the controls. The platelet counts of male rats receiving 600 and 1,200 mg/kg and the hematocrit, erythrocyte counts, and hemoglobin concentrations of males receiving 3</t>
    </r>
    <r>
      <rPr>
        <sz val="10"/>
        <rFont val="Calibri"/>
        <family val="2"/>
        <scheme val="minor"/>
      </rPr>
      <t>00 to 1,200 mg/kg were significantly lower than those of the controls. These findings are consistent with blood loss and platelet consumption associated with an anticoagulant effect of 3,4-dihydrocoumarin. It has also been suggested that high dietary levels of DHC may lead to a decrease in calcium ion absorption accompanied the observed blood changes.</t>
    </r>
    <r>
      <rPr>
        <sz val="10"/>
        <color theme="1"/>
        <rFont val="Calibri"/>
        <family val="2"/>
        <scheme val="minor"/>
      </rPr>
      <t xml:space="preserve"> The platelet counts of females that received 300 to 1,200 mg/kg were also significantly lower. The partial thromboplastin time in males receiving 300, 600, and 1,200 mg/kg and in females receiving 600 and 1,200 mg/kg were significantly lower. The absolute and relative liver and kidney weights of male and female rats that received 600 and 1,000 mg/kg were significantly greater than those of the controls. Centrilobular hepatocellular hypertrophy was observed in male and female rats receiving 300 mg/kg or more.</t>
    </r>
  </si>
  <si>
    <r>
      <rPr>
        <i/>
        <sz val="10"/>
        <color theme="1"/>
        <rFont val="Calibri"/>
        <family val="2"/>
        <scheme val="minor"/>
      </rPr>
      <t>m</t>
    </r>
    <r>
      <rPr>
        <sz val="10"/>
        <color theme="1"/>
        <rFont val="Calibri"/>
        <family val="2"/>
        <scheme val="minor"/>
      </rPr>
      <t>-Cresol</t>
    </r>
  </si>
  <si>
    <r>
      <rPr>
        <i/>
        <sz val="10"/>
        <color theme="1"/>
        <rFont val="Calibri"/>
        <family val="2"/>
        <scheme val="minor"/>
      </rPr>
      <t>p</t>
    </r>
    <r>
      <rPr>
        <sz val="10"/>
        <color theme="1"/>
        <rFont val="Calibri"/>
        <family val="2"/>
        <scheme val="minor"/>
      </rPr>
      <t xml:space="preserve">-Cresol </t>
    </r>
  </si>
  <si>
    <r>
      <t xml:space="preserve">Keplinger, M. L., Fancher, O. E., Lyman, F. L., &amp; Calandra, J. C. (1974). Toxicologic studies of four fluorescent whitening agents. Toxicology and applied pharmacology, 27(3), 494-506. </t>
    </r>
    <r>
      <rPr>
        <b/>
        <sz val="10"/>
        <color theme="1"/>
        <rFont val="Calibri"/>
        <family val="2"/>
        <scheme val="minor"/>
      </rPr>
      <t>&amp;</t>
    </r>
    <r>
      <rPr>
        <sz val="10"/>
        <color theme="1"/>
        <rFont val="Calibri"/>
        <family val="2"/>
        <scheme val="minor"/>
      </rPr>
      <t xml:space="preserve"> Lyman, F. L., Schulze, J., Ganz, C. R., Stensby, P. S., Keplinger, M. L., &amp; Calandra, J. C. (1975). Long-term toxicity of four fluorescent whitening agents. Food and cosmetics toxicology, 13(5), 521-527.
</t>
    </r>
  </si>
  <si>
    <r>
      <rPr>
        <i/>
        <sz val="10"/>
        <color theme="1"/>
        <rFont val="Calibri"/>
        <family val="2"/>
        <scheme val="minor"/>
      </rPr>
      <t>o</t>
    </r>
    <r>
      <rPr>
        <sz val="10"/>
        <color theme="1"/>
        <rFont val="Calibri"/>
        <family val="2"/>
        <scheme val="minor"/>
      </rPr>
      <t>-Cresol</t>
    </r>
  </si>
  <si>
    <r>
      <rPr>
        <i/>
        <sz val="10"/>
        <color theme="1"/>
        <rFont val="Calibri"/>
        <family val="2"/>
        <scheme val="minor"/>
      </rPr>
      <t>N</t>
    </r>
    <r>
      <rPr>
        <sz val="10"/>
        <color theme="1"/>
        <rFont val="Calibri"/>
        <family val="2"/>
        <scheme val="minor"/>
      </rPr>
      <t>,2,3-trimethyl-2-propan-2-ylbutanamide; N,2,3-trimethyl-2-isopropylbutamide; Methyl diisopropyl propionamide</t>
    </r>
  </si>
  <si>
    <r>
      <t xml:space="preserve">0, 100, 300, or 1000 mg/kg bw 5 days a week for </t>
    </r>
    <r>
      <rPr>
        <sz val="10"/>
        <rFont val="Calibri"/>
        <family val="2"/>
        <scheme val="minor"/>
      </rPr>
      <t xml:space="preserve">21 </t>
    </r>
    <r>
      <rPr>
        <sz val="10"/>
        <color theme="1"/>
        <rFont val="Calibri"/>
        <family val="2"/>
        <scheme val="minor"/>
      </rPr>
      <t>treatments within 28 days. Dosing schedule adjusted dose levels: 0, 72.4, 217, 724.1 mg/kg bw/day</t>
    </r>
  </si>
  <si>
    <r>
      <rPr>
        <i/>
        <sz val="10"/>
        <color theme="1"/>
        <rFont val="Calibri"/>
        <family val="2"/>
        <scheme val="minor"/>
      </rPr>
      <t>p</t>
    </r>
    <r>
      <rPr>
        <sz val="10"/>
        <color theme="1"/>
        <rFont val="Calibri"/>
        <family val="2"/>
        <scheme val="minor"/>
      </rPr>
      <t>-Diisopropylbenzene</t>
    </r>
  </si>
  <si>
    <r>
      <rPr>
        <i/>
        <sz val="10"/>
        <color theme="1"/>
        <rFont val="Calibri"/>
        <family val="2"/>
        <scheme val="minor"/>
      </rPr>
      <t>p</t>
    </r>
    <r>
      <rPr>
        <sz val="10"/>
        <color theme="1"/>
        <rFont val="Calibri"/>
        <family val="2"/>
        <scheme val="minor"/>
      </rPr>
      <t xml:space="preserve">-Cumylphenol </t>
    </r>
  </si>
  <si>
    <r>
      <t>4-</t>
    </r>
    <r>
      <rPr>
        <i/>
        <sz val="10"/>
        <color theme="1"/>
        <rFont val="Calibri"/>
        <family val="2"/>
        <scheme val="minor"/>
      </rPr>
      <t>tert</t>
    </r>
    <r>
      <rPr>
        <sz val="10"/>
        <color theme="1"/>
        <rFont val="Calibri"/>
        <family val="2"/>
        <scheme val="minor"/>
      </rPr>
      <t>-Butylcyclohexanol</t>
    </r>
  </si>
  <si>
    <r>
      <t xml:space="preserve">0, 37.5, 75, or 125 mg/kg  </t>
    </r>
    <r>
      <rPr>
        <i/>
        <sz val="10"/>
        <color theme="1"/>
        <rFont val="Calibri"/>
        <family val="2"/>
        <scheme val="minor"/>
      </rPr>
      <t xml:space="preserve">bid </t>
    </r>
    <r>
      <rPr>
        <sz val="10"/>
        <color theme="1"/>
        <rFont val="Calibri"/>
        <family val="2"/>
        <scheme val="minor"/>
      </rPr>
      <t>twice daily: total of 0, 75, 150, or 250 mg/kg bw/day</t>
    </r>
  </si>
  <si>
    <r>
      <rPr>
        <i/>
        <sz val="10"/>
        <color theme="1"/>
        <rFont val="Calibri"/>
        <family val="2"/>
        <scheme val="minor"/>
      </rPr>
      <t>N,N-</t>
    </r>
    <r>
      <rPr>
        <sz val="10"/>
        <color theme="1"/>
        <rFont val="Calibri"/>
        <family val="2"/>
        <scheme val="minor"/>
      </rPr>
      <t>Bis(2-hydroxyethyl)dodecanamide</t>
    </r>
  </si>
  <si>
    <r>
      <t>TBBC; 2-</t>
    </r>
    <r>
      <rPr>
        <i/>
        <sz val="10"/>
        <color theme="1"/>
        <rFont val="Calibri"/>
        <family val="2"/>
        <scheme val="minor"/>
      </rPr>
      <t>tert</t>
    </r>
    <r>
      <rPr>
        <sz val="10"/>
        <color theme="1"/>
        <rFont val="Calibri"/>
        <family val="2"/>
        <scheme val="minor"/>
      </rPr>
      <t>-Butyl-4-(5-tert-butyl-4-hydroxy-2-methylphenyl)sulfanyl-5-methylphenol</t>
    </r>
  </si>
  <si>
    <r>
      <t>Antioxidant 425; 2-</t>
    </r>
    <r>
      <rPr>
        <i/>
        <sz val="10"/>
        <color theme="1"/>
        <rFont val="Calibri"/>
        <family val="2"/>
        <scheme val="minor"/>
      </rPr>
      <t>tert</t>
    </r>
    <r>
      <rPr>
        <sz val="10"/>
        <color theme="1"/>
        <rFont val="Calibri"/>
        <family val="2"/>
        <scheme val="minor"/>
      </rPr>
      <t>-butyl-6-[(3-tert-butyl-5-ethyl-2-hydroxyphenyl)methyl]-4-ethylphenol</t>
    </r>
  </si>
  <si>
    <r>
      <t>0, 14, 42 or 111 mg/m</t>
    </r>
    <r>
      <rPr>
        <vertAlign val="superscript"/>
        <sz val="10"/>
        <color theme="1"/>
        <rFont val="Calibri"/>
        <family val="2"/>
        <scheme val="minor"/>
      </rPr>
      <t>3</t>
    </r>
    <r>
      <rPr>
        <sz val="10"/>
        <color theme="1"/>
        <rFont val="Calibri"/>
        <family val="2"/>
        <scheme val="minor"/>
      </rPr>
      <t xml:space="preserve"> 6 hours/day 5 days/week corresponding to approximately 0, 2.1, 6.5, or 16.8 mg/kg bw/day (JECFA)
</t>
    </r>
  </si>
  <si>
    <r>
      <rPr>
        <i/>
        <sz val="10"/>
        <color theme="1"/>
        <rFont val="Calibri"/>
        <family val="2"/>
        <scheme val="minor"/>
      </rPr>
      <t>m</t>
    </r>
    <r>
      <rPr>
        <sz val="10"/>
        <color theme="1"/>
        <rFont val="Calibri"/>
        <family val="2"/>
        <scheme val="minor"/>
      </rPr>
      <t>-Dichlorobenzene</t>
    </r>
  </si>
  <si>
    <r>
      <t>C9H13NNaO2P</t>
    </r>
    <r>
      <rPr>
        <vertAlign val="superscript"/>
        <sz val="10"/>
        <color theme="1"/>
        <rFont val="Calibri"/>
        <family val="2"/>
        <scheme val="minor"/>
      </rPr>
      <t>+</t>
    </r>
  </si>
  <si>
    <r>
      <rPr>
        <i/>
        <sz val="10"/>
        <color theme="1"/>
        <rFont val="Calibri"/>
        <family val="2"/>
        <scheme val="minor"/>
      </rPr>
      <t>p</t>
    </r>
    <r>
      <rPr>
        <sz val="10"/>
        <color theme="1"/>
        <rFont val="Calibri"/>
        <family val="2"/>
        <scheme val="minor"/>
      </rPr>
      <t>-Bromophenyl bromide; p-Dibromobenzene</t>
    </r>
  </si>
  <si>
    <r>
      <t>6-Ethoxy-2,2,4-trimethyl-1,2-dihydroquinoline; 6-Ethoxy-2,2,4-trimethyl-1</t>
    </r>
    <r>
      <rPr>
        <i/>
        <sz val="10"/>
        <color theme="1"/>
        <rFont val="Calibri"/>
        <family val="2"/>
        <scheme val="minor"/>
      </rPr>
      <t>H</t>
    </r>
    <r>
      <rPr>
        <sz val="10"/>
        <color theme="1"/>
        <rFont val="Calibri"/>
        <family val="2"/>
        <scheme val="minor"/>
      </rPr>
      <t xml:space="preserve">-quinoline
</t>
    </r>
  </si>
  <si>
    <r>
      <t>3-(4-</t>
    </r>
    <r>
      <rPr>
        <i/>
        <sz val="10"/>
        <color theme="1"/>
        <rFont val="Calibri"/>
        <family val="2"/>
        <scheme val="minor"/>
      </rPr>
      <t>tert</t>
    </r>
    <r>
      <rPr>
        <sz val="10"/>
        <color theme="1"/>
        <rFont val="Calibri"/>
        <family val="2"/>
        <scheme val="minor"/>
      </rPr>
      <t>-butylphenyl)-2-methylpropanal; Lilial; Butylphenyl methylpropional; 3-(4-tert-Butylphenyl)isobutyraldehyde; Lily aldehyde</t>
    </r>
  </si>
  <si>
    <r>
      <t>Sauer J.-M., Bao J., Smith R.L., McClure T.D., Mayersohn M., Pillai U., Cunningham M.L., Sipes I.G. (1997) Absorption, disposition kinetics, and metabolic pathways of cyclohexane oxide in the male Fischer 244 rat and female B6C3F</t>
    </r>
    <r>
      <rPr>
        <vertAlign val="subscript"/>
        <sz val="10"/>
        <color theme="1"/>
        <rFont val="Calibri"/>
        <family val="2"/>
        <scheme val="minor"/>
      </rPr>
      <t>1</t>
    </r>
    <r>
      <rPr>
        <sz val="10"/>
        <color theme="1"/>
        <rFont val="Calibri"/>
        <family val="2"/>
        <scheme val="minor"/>
      </rPr>
      <t xml:space="preserve"> mouse. Drug Metabolism and Disposition 25, 371-378.</t>
    </r>
  </si>
  <si>
    <r>
      <rPr>
        <i/>
        <sz val="10"/>
        <color theme="1"/>
        <rFont val="Calibri"/>
        <family val="2"/>
        <scheme val="minor"/>
      </rPr>
      <t>N</t>
    </r>
    <r>
      <rPr>
        <sz val="10"/>
        <color theme="1"/>
        <rFont val="Calibri"/>
        <family val="2"/>
        <scheme val="minor"/>
      </rPr>
      <t>-(2-methylphenyl)-3-oxobutanamide; o-Acetoacetotoluidide; N-Acetoacetyl-o-toluidine</t>
    </r>
  </si>
  <si>
    <r>
      <t>5-Nitro-</t>
    </r>
    <r>
      <rPr>
        <i/>
        <sz val="10"/>
        <color theme="1"/>
        <rFont val="Calibri"/>
        <family val="2"/>
        <scheme val="minor"/>
      </rPr>
      <t>o</t>
    </r>
    <r>
      <rPr>
        <sz val="10"/>
        <color theme="1"/>
        <rFont val="Calibri"/>
        <family val="2"/>
        <scheme val="minor"/>
      </rPr>
      <t>-anisidine</t>
    </r>
  </si>
  <si>
    <r>
      <t>0, 38, 75, 150, or 300 ppm (0, 0.20, 0.40, 0.799, or 1.60 g/m</t>
    </r>
    <r>
      <rPr>
        <vertAlign val="superscript"/>
        <sz val="10"/>
        <color theme="1"/>
        <rFont val="Calibri"/>
        <family val="2"/>
        <scheme val="minor"/>
      </rPr>
      <t>3</t>
    </r>
    <r>
      <rPr>
        <sz val="10"/>
        <color theme="1"/>
        <rFont val="Calibri"/>
        <family val="2"/>
        <scheme val="minor"/>
      </rPr>
      <t xml:space="preserve">) for 7 hours/day, 5 days/week. 38 ppm is approximately 136 mg/kg bw/day.
</t>
    </r>
  </si>
  <si>
    <r>
      <t>0, 5, 25, or 200 mg/m</t>
    </r>
    <r>
      <rPr>
        <vertAlign val="superscript"/>
        <sz val="10"/>
        <color theme="1"/>
        <rFont val="Calibri"/>
        <family val="2"/>
        <scheme val="minor"/>
      </rPr>
      <t>3</t>
    </r>
    <r>
      <rPr>
        <sz val="10"/>
        <color theme="1"/>
        <rFont val="Calibri"/>
        <family val="2"/>
        <scheme val="minor"/>
      </rPr>
      <t xml:space="preserve">  or  0.005, 0.025, or 0.2 mg/L for 6 hours/day, 5 days/week for a total of 20 days. The 0.025 mg/L equivalent to 17 mg/kg.
</t>
    </r>
  </si>
  <si>
    <r>
      <t>O’Donoghue et al.</t>
    </r>
    <r>
      <rPr>
        <i/>
        <sz val="10"/>
        <rFont val="Calibri"/>
        <family val="2"/>
        <scheme val="minor"/>
      </rPr>
      <t>,</t>
    </r>
    <r>
      <rPr>
        <sz val="10"/>
        <rFont val="Calibri"/>
        <family val="2"/>
        <scheme val="minor"/>
      </rPr>
      <t xml:space="preserve"> 1984</t>
    </r>
  </si>
  <si>
    <r>
      <t>BBOT; 5-</t>
    </r>
    <r>
      <rPr>
        <i/>
        <sz val="10"/>
        <color theme="1"/>
        <rFont val="Calibri"/>
        <family val="2"/>
        <scheme val="minor"/>
      </rPr>
      <t>tert</t>
    </r>
    <r>
      <rPr>
        <sz val="10"/>
        <color theme="1"/>
        <rFont val="Calibri"/>
        <family val="2"/>
        <scheme val="minor"/>
      </rPr>
      <t xml:space="preserve">-Butyl-2-[5-(5-tert-butyl-1,3-benzoxazol-2-yl)thiophen-2-yl]-1,3-benzoxazole; 2,5-Bis(5-(tert-butyl)benzo[d]oxazol-2-yl)thiophene </t>
    </r>
  </si>
  <si>
    <r>
      <t>Ionox 330; Irganox 1330; Antioxidant 40; 4-[[3,5-Bis[(3,5-di</t>
    </r>
    <r>
      <rPr>
        <i/>
        <sz val="10"/>
        <color theme="1"/>
        <rFont val="Calibri"/>
        <family val="2"/>
        <scheme val="minor"/>
      </rPr>
      <t>tert</t>
    </r>
    <r>
      <rPr>
        <sz val="10"/>
        <color theme="1"/>
        <rFont val="Calibri"/>
        <family val="2"/>
        <scheme val="minor"/>
      </rPr>
      <t>-butyl-4-hydroxyphenyl)methyl]-2,4,6-trimethylphenyl]methyl]-2,6-di</t>
    </r>
    <r>
      <rPr>
        <i/>
        <sz val="10"/>
        <color theme="1"/>
        <rFont val="Calibri"/>
        <family val="2"/>
        <scheme val="minor"/>
      </rPr>
      <t>tert</t>
    </r>
    <r>
      <rPr>
        <sz val="10"/>
        <color theme="1"/>
        <rFont val="Calibri"/>
        <family val="2"/>
        <scheme val="minor"/>
      </rPr>
      <t>-butylphenol</t>
    </r>
  </si>
  <si>
    <r>
      <rPr>
        <i/>
        <sz val="10"/>
        <color theme="1"/>
        <rFont val="Calibri"/>
        <family val="2"/>
        <scheme val="minor"/>
      </rPr>
      <t>o</t>
    </r>
    <r>
      <rPr>
        <sz val="10"/>
        <color theme="1"/>
        <rFont val="Calibri"/>
        <family val="2"/>
        <scheme val="minor"/>
      </rPr>
      <t>-Chlorotoluene</t>
    </r>
  </si>
  <si>
    <r>
      <rPr>
        <i/>
        <sz val="10"/>
        <color theme="1"/>
        <rFont val="Calibri"/>
        <family val="2"/>
        <scheme val="minor"/>
      </rPr>
      <t>N</t>
    </r>
    <r>
      <rPr>
        <sz val="10"/>
        <color theme="1"/>
        <rFont val="Calibri"/>
        <family val="2"/>
        <scheme val="minor"/>
      </rPr>
      <t>-(1,3-benzothiazol-2-ylsulfanyl)-2-methylpropan-2-amine</t>
    </r>
  </si>
  <si>
    <r>
      <t>2-Benzothiazolethiol; Captax; 3</t>
    </r>
    <r>
      <rPr>
        <i/>
        <sz val="10"/>
        <color theme="1"/>
        <rFont val="Calibri"/>
        <family val="2"/>
        <scheme val="minor"/>
      </rPr>
      <t>H</t>
    </r>
    <r>
      <rPr>
        <sz val="10"/>
        <color theme="1"/>
        <rFont val="Calibri"/>
        <family val="2"/>
        <scheme val="minor"/>
      </rPr>
      <t>-1,3-benzothiazole-2-thione</t>
    </r>
  </si>
  <si>
    <r>
      <t xml:space="preserve">Woodlife; 3-Iodoprop-2-ynyl </t>
    </r>
    <r>
      <rPr>
        <i/>
        <sz val="10"/>
        <color theme="1"/>
        <rFont val="Calibri"/>
        <family val="2"/>
        <scheme val="minor"/>
      </rPr>
      <t>N</t>
    </r>
    <r>
      <rPr>
        <sz val="10"/>
        <color theme="1"/>
        <rFont val="Calibri"/>
        <family val="2"/>
        <scheme val="minor"/>
      </rPr>
      <t>-butylcarbamate; 3-Iodo-2-propynyl butylcarbamate; IPBC</t>
    </r>
  </si>
  <si>
    <r>
      <t>Benzyl butyl phthalate; 1,2-Benzenedicarboxylic acid, Butyl phenylmethyl ester; 2-</t>
    </r>
    <r>
      <rPr>
        <i/>
        <sz val="10"/>
        <color theme="1"/>
        <rFont val="Calibri"/>
        <family val="2"/>
        <scheme val="minor"/>
      </rPr>
      <t>o</t>
    </r>
    <r>
      <rPr>
        <sz val="10"/>
        <color theme="1"/>
        <rFont val="Calibri"/>
        <family val="2"/>
        <scheme val="minor"/>
      </rPr>
      <t>-benzyl 1-</t>
    </r>
    <r>
      <rPr>
        <i/>
        <sz val="10"/>
        <color theme="1"/>
        <rFont val="Calibri"/>
        <family val="2"/>
        <scheme val="minor"/>
      </rPr>
      <t>o</t>
    </r>
    <r>
      <rPr>
        <sz val="10"/>
        <color theme="1"/>
        <rFont val="Calibri"/>
        <family val="2"/>
        <scheme val="minor"/>
      </rPr>
      <t>-butyl benzene-1,2-dicarboxylate</t>
    </r>
  </si>
  <si>
    <r>
      <t>1-Piperoylpiperidine; (2</t>
    </r>
    <r>
      <rPr>
        <i/>
        <sz val="10"/>
        <color theme="1"/>
        <rFont val="Calibri"/>
        <family val="2"/>
        <scheme val="minor"/>
      </rPr>
      <t>E</t>
    </r>
    <r>
      <rPr>
        <sz val="10"/>
        <color theme="1"/>
        <rFont val="Calibri"/>
        <family val="2"/>
        <scheme val="minor"/>
      </rPr>
      <t>,4</t>
    </r>
    <r>
      <rPr>
        <i/>
        <sz val="10"/>
        <color theme="1"/>
        <rFont val="Calibri"/>
        <family val="2"/>
        <scheme val="minor"/>
      </rPr>
      <t>E</t>
    </r>
    <r>
      <rPr>
        <sz val="10"/>
        <color theme="1"/>
        <rFont val="Calibri"/>
        <family val="2"/>
        <scheme val="minor"/>
      </rPr>
      <t xml:space="preserve">)-5-(1,3-benzodioxol-5-yl)-1-piperidin-1-ylpenta-2,4-dien-1-one
</t>
    </r>
  </si>
  <si>
    <r>
      <rPr>
        <i/>
        <sz val="10"/>
        <color theme="1"/>
        <rFont val="Calibri"/>
        <family val="2"/>
        <scheme val="minor"/>
      </rPr>
      <t>N,N</t>
    </r>
    <r>
      <rPr>
        <sz val="10"/>
        <color theme="1"/>
        <rFont val="Calibri"/>
        <family val="2"/>
        <scheme val="minor"/>
      </rPr>
      <t>-diethyl-2-naphthalen-1-yloxypropanamide</t>
    </r>
  </si>
  <si>
    <r>
      <rPr>
        <i/>
        <sz val="10"/>
        <color theme="1"/>
        <rFont val="Calibri"/>
        <family val="2"/>
        <scheme val="minor"/>
      </rPr>
      <t>N,N</t>
    </r>
    <r>
      <rPr>
        <sz val="10"/>
        <color theme="1"/>
        <rFont val="Calibri"/>
        <family val="2"/>
        <scheme val="minor"/>
      </rPr>
      <t>-Dimethyl-2,2-diphenylacetamide</t>
    </r>
  </si>
  <si>
    <r>
      <t>7,10-Diazoniatricyclo[8.4.0.0</t>
    </r>
    <r>
      <rPr>
        <vertAlign val="superscript"/>
        <sz val="10"/>
        <color theme="1"/>
        <rFont val="Calibri"/>
        <family val="2"/>
        <scheme val="minor"/>
      </rPr>
      <t>2,7</t>
    </r>
    <r>
      <rPr>
        <sz val="10"/>
        <color theme="1"/>
        <rFont val="Calibri"/>
        <family val="2"/>
        <scheme val="minor"/>
      </rPr>
      <t>]tetradeca-1(14),2,4,6,10,12-hexaene;dibromide</t>
    </r>
  </si>
  <si>
    <r>
      <t>0, 10, 20, 40, or 80 ppm (0, 29, 59, 118, or 236 mg/m</t>
    </r>
    <r>
      <rPr>
        <vertAlign val="superscript"/>
        <sz val="10"/>
        <color theme="1"/>
        <rFont val="Calibri"/>
        <family val="2"/>
        <scheme val="minor"/>
      </rPr>
      <t>3</t>
    </r>
    <r>
      <rPr>
        <sz val="10"/>
        <color theme="1"/>
        <rFont val="Calibri"/>
        <family val="2"/>
        <scheme val="minor"/>
      </rPr>
      <t>), 4 hours/day, 5 days/week for 12 weeks. EPA: 10 ppm (29 mg/m</t>
    </r>
    <r>
      <rPr>
        <vertAlign val="superscript"/>
        <sz val="10"/>
        <color theme="1"/>
        <rFont val="Calibri"/>
        <family val="2"/>
        <scheme val="minor"/>
      </rPr>
      <t>3</t>
    </r>
    <r>
      <rPr>
        <sz val="10"/>
        <color theme="1"/>
        <rFont val="Calibri"/>
        <family val="2"/>
        <scheme val="minor"/>
      </rPr>
      <t>) corresponds to a converted dose of 1.09 mg/kg bw/day.</t>
    </r>
  </si>
  <si>
    <r>
      <t>At 240 mg/m</t>
    </r>
    <r>
      <rPr>
        <vertAlign val="superscript"/>
        <sz val="10"/>
        <color theme="1"/>
        <rFont val="Calibri"/>
        <family val="2"/>
        <scheme val="minor"/>
      </rPr>
      <t>3</t>
    </r>
    <r>
      <rPr>
        <sz val="10"/>
        <color theme="1"/>
        <rFont val="Calibri"/>
        <family val="2"/>
        <scheme val="minor"/>
      </rPr>
      <t>, 8/10 rats died after only four exposures and the remaining 2 animals were euthanized after the fifth exposure. Body-weight gain over the course of the study was significantly decreased by 27 and 23% at 59 and 120 mg/m</t>
    </r>
    <r>
      <rPr>
        <vertAlign val="superscript"/>
        <sz val="10"/>
        <color theme="1"/>
        <rFont val="Calibri"/>
        <family val="2"/>
        <scheme val="minor"/>
      </rPr>
      <t>3</t>
    </r>
    <r>
      <rPr>
        <sz val="10"/>
        <color theme="1"/>
        <rFont val="Calibri"/>
        <family val="2"/>
        <scheme val="minor"/>
      </rPr>
      <t>, respectively, compared with controls. Nucleated bone marrow cells were significantly decreased by 44−48% at exposure concentrations greater than or equal to 59 mg/m</t>
    </r>
    <r>
      <rPr>
        <vertAlign val="superscript"/>
        <sz val="10"/>
        <color theme="1"/>
        <rFont val="Calibri"/>
        <family val="2"/>
        <scheme val="minor"/>
      </rPr>
      <t>3</t>
    </r>
    <r>
      <rPr>
        <sz val="10"/>
        <color theme="1"/>
        <rFont val="Calibri"/>
        <family val="2"/>
        <scheme val="minor"/>
      </rPr>
      <t>. Gross necropsy findings were a “striking reduction in body fat” in animals that died or were sacrificed by Day 5 at 240 mg/m</t>
    </r>
    <r>
      <rPr>
        <vertAlign val="superscript"/>
        <sz val="10"/>
        <color theme="1"/>
        <rFont val="Calibri"/>
        <family val="2"/>
        <scheme val="minor"/>
      </rPr>
      <t>3</t>
    </r>
    <r>
      <rPr>
        <sz val="10"/>
        <color theme="1"/>
        <rFont val="Calibri"/>
        <family val="2"/>
        <scheme val="minor"/>
      </rPr>
      <t>, reduced body fat and small spleens at 120 mg/m</t>
    </r>
    <r>
      <rPr>
        <vertAlign val="superscript"/>
        <sz val="10"/>
        <color theme="1"/>
        <rFont val="Calibri"/>
        <family val="2"/>
        <scheme val="minor"/>
      </rPr>
      <t>3</t>
    </r>
    <r>
      <rPr>
        <sz val="10"/>
        <color theme="1"/>
        <rFont val="Calibri"/>
        <family val="2"/>
        <scheme val="minor"/>
      </rPr>
      <t>, and single rats with enlarged adrenals or hydropic renal pelvis at 59 mg/m</t>
    </r>
    <r>
      <rPr>
        <vertAlign val="superscript"/>
        <sz val="10"/>
        <color theme="1"/>
        <rFont val="Calibri"/>
        <family val="2"/>
        <scheme val="minor"/>
      </rPr>
      <t>3</t>
    </r>
    <r>
      <rPr>
        <sz val="10"/>
        <color theme="1"/>
        <rFont val="Calibri"/>
        <family val="2"/>
        <scheme val="minor"/>
      </rPr>
      <t>. A NOAEL of 29 mg/m</t>
    </r>
    <r>
      <rPr>
        <vertAlign val="superscript"/>
        <sz val="10"/>
        <color theme="1"/>
        <rFont val="Calibri"/>
        <family val="2"/>
        <scheme val="minor"/>
      </rPr>
      <t>3</t>
    </r>
    <r>
      <rPr>
        <sz val="10"/>
        <color theme="1"/>
        <rFont val="Calibri"/>
        <family val="2"/>
        <scheme val="minor"/>
      </rPr>
      <t xml:space="preserve"> and a LOAEL of 59 mg/m</t>
    </r>
    <r>
      <rPr>
        <vertAlign val="superscript"/>
        <sz val="10"/>
        <color theme="1"/>
        <rFont val="Calibri"/>
        <family val="2"/>
        <scheme val="minor"/>
      </rPr>
      <t>3</t>
    </r>
    <r>
      <rPr>
        <sz val="10"/>
        <color theme="1"/>
        <rFont val="Calibri"/>
        <family val="2"/>
        <scheme val="minor"/>
      </rPr>
      <t xml:space="preserve"> are identified for this study based on hematological changes in the bone marrow.</t>
    </r>
  </si>
  <si>
    <r>
      <t>6-Methoxy-2-</t>
    </r>
    <r>
      <rPr>
        <i/>
        <sz val="10"/>
        <color theme="1"/>
        <rFont val="Calibri"/>
        <family val="2"/>
        <scheme val="minor"/>
      </rPr>
      <t>N</t>
    </r>
    <r>
      <rPr>
        <sz val="10"/>
        <color theme="1"/>
        <rFont val="Calibri"/>
        <family val="2"/>
        <scheme val="minor"/>
      </rPr>
      <t>,4-</t>
    </r>
    <r>
      <rPr>
        <i/>
        <sz val="10"/>
        <color theme="1"/>
        <rFont val="Calibri"/>
        <family val="2"/>
        <scheme val="minor"/>
      </rPr>
      <t>N</t>
    </r>
    <r>
      <rPr>
        <sz val="10"/>
        <color theme="1"/>
        <rFont val="Calibri"/>
        <family val="2"/>
        <scheme val="minor"/>
      </rPr>
      <t>-di(propan-2-yl)-1,3,5-triazine-2,4-diamine</t>
    </r>
  </si>
  <si>
    <r>
      <t>Thiodiphenylamine; 10</t>
    </r>
    <r>
      <rPr>
        <i/>
        <sz val="10"/>
        <color theme="1"/>
        <rFont val="Calibri"/>
        <family val="2"/>
        <scheme val="minor"/>
      </rPr>
      <t>H</t>
    </r>
    <r>
      <rPr>
        <sz val="10"/>
        <color theme="1"/>
        <rFont val="Calibri"/>
        <family val="2"/>
        <scheme val="minor"/>
      </rPr>
      <t>-phenothiazine</t>
    </r>
  </si>
  <si>
    <r>
      <t>In the chronic study, except for a slight decrease in survival of high-dose male rats late in the study, survival in all treated groups was comparable to controls. Blood methemoglobin levels were elevated in the mid- and high-dosage groups, while slight anemia was observed in the highdosage group also. Spleen weights were significantly increased in the high-dosage groups. Mean relative liver weight was also significantly increased for high-dosage-level male rats. An accumulation of brown pigment was observed in the cytoplasm of the sinusoidal macrophages or littoral cells of the liver and in the reticuloendothelial cells of the spleen. No treatment-related increase in tumor incidence was observed. In the reproduction study, no consistent pattern of effect from treatment between the F</t>
    </r>
    <r>
      <rPr>
        <vertAlign val="subscript"/>
        <sz val="10"/>
        <color theme="1"/>
        <rFont val="Calibri"/>
        <family val="2"/>
        <scheme val="minor"/>
      </rPr>
      <t>0</t>
    </r>
    <r>
      <rPr>
        <sz val="10"/>
        <color theme="1"/>
        <rFont val="Calibri"/>
        <family val="2"/>
        <scheme val="minor"/>
      </rPr>
      <t xml:space="preserve"> and F</t>
    </r>
    <r>
      <rPr>
        <vertAlign val="subscript"/>
        <sz val="10"/>
        <color theme="1"/>
        <rFont val="Calibri"/>
        <family val="2"/>
        <scheme val="minor"/>
      </rPr>
      <t>1</t>
    </r>
    <r>
      <rPr>
        <sz val="10"/>
        <color theme="1"/>
        <rFont val="Calibri"/>
        <family val="2"/>
        <scheme val="minor"/>
      </rPr>
      <t xml:space="preserve"> generation was seen in mating, pregnancy, or fertility indices. Thus, administration of PNA at levels which produced significant methemoglobinemia and low-level anemia in the rat and histological changes in the spleen produced no tumors or reproducible effects on reproductive performance.</t>
    </r>
  </si>
  <si>
    <r>
      <t>Benefin; Balan;</t>
    </r>
    <r>
      <rPr>
        <i/>
        <sz val="10"/>
        <color theme="1"/>
        <rFont val="Calibri"/>
        <family val="2"/>
        <scheme val="minor"/>
      </rPr>
      <t xml:space="preserve"> N</t>
    </r>
    <r>
      <rPr>
        <sz val="10"/>
        <color theme="1"/>
        <rFont val="Calibri"/>
        <family val="2"/>
        <scheme val="minor"/>
      </rPr>
      <t>-butyl-</t>
    </r>
    <r>
      <rPr>
        <i/>
        <sz val="10"/>
        <color theme="1"/>
        <rFont val="Calibri"/>
        <family val="2"/>
        <scheme val="minor"/>
      </rPr>
      <t>N</t>
    </r>
    <r>
      <rPr>
        <sz val="10"/>
        <color theme="1"/>
        <rFont val="Calibri"/>
        <family val="2"/>
        <scheme val="minor"/>
      </rPr>
      <t>-ethyl-2,6-dinitro-4-(trifluoromethyl)aniline</t>
    </r>
  </si>
  <si>
    <r>
      <t>Clarosan; 2-</t>
    </r>
    <r>
      <rPr>
        <i/>
        <sz val="10"/>
        <color theme="1"/>
        <rFont val="Calibri"/>
        <family val="2"/>
        <scheme val="minor"/>
      </rPr>
      <t>N</t>
    </r>
    <r>
      <rPr>
        <sz val="10"/>
        <color theme="1"/>
        <rFont val="Calibri"/>
        <family val="2"/>
        <scheme val="minor"/>
      </rPr>
      <t>-</t>
    </r>
    <r>
      <rPr>
        <i/>
        <sz val="10"/>
        <color theme="1"/>
        <rFont val="Calibri"/>
        <family val="2"/>
        <scheme val="minor"/>
      </rPr>
      <t>tert</t>
    </r>
    <r>
      <rPr>
        <sz val="10"/>
        <color theme="1"/>
        <rFont val="Calibri"/>
        <family val="2"/>
        <scheme val="minor"/>
      </rPr>
      <t>-butyl-4-N-ethyl-6-methylsulfanyl-1,3,5-triazine-2,4-diamine</t>
    </r>
  </si>
  <si>
    <r>
      <rPr>
        <i/>
        <sz val="10"/>
        <color theme="1"/>
        <rFont val="Calibri"/>
        <family val="2"/>
        <scheme val="minor"/>
      </rPr>
      <t>o</t>
    </r>
    <r>
      <rPr>
        <sz val="10"/>
        <color theme="1"/>
        <rFont val="Calibri"/>
        <family val="2"/>
        <scheme val="minor"/>
      </rPr>
      <t>-Diethylbenzene; DEB; Benzene, 1,2-diethyl-; Benzene, diethyl-</t>
    </r>
  </si>
  <si>
    <r>
      <t>5-Chloro-</t>
    </r>
    <r>
      <rPr>
        <i/>
        <sz val="10"/>
        <color theme="1"/>
        <rFont val="Calibri"/>
        <family val="2"/>
        <scheme val="minor"/>
      </rPr>
      <t>o</t>
    </r>
    <r>
      <rPr>
        <sz val="10"/>
        <color theme="1"/>
        <rFont val="Calibri"/>
        <family val="2"/>
        <scheme val="minor"/>
      </rPr>
      <t>-toluidine</t>
    </r>
  </si>
  <si>
    <r>
      <rPr>
        <i/>
        <sz val="10"/>
        <color theme="1"/>
        <rFont val="Calibri"/>
        <family val="2"/>
        <scheme val="minor"/>
      </rPr>
      <t>o</t>
    </r>
    <r>
      <rPr>
        <sz val="10"/>
        <color theme="1"/>
        <rFont val="Calibri"/>
        <family val="2"/>
        <scheme val="minor"/>
      </rPr>
      <t>-Diacetylbenzene; DAB; 1-(2-Acetylphenyl)ethanone</t>
    </r>
  </si>
  <si>
    <r>
      <t xml:space="preserve">Anoxia at doses of 80 and 160 mg/kg reported. Male rats had a 10.5% mean body weight depression in 160 mg/kg dose group relative to control. Male and female rats in the 20, 40, 80, and 160 mg/kg bw/day dose groups had their relative spleen weights increased (significantly) compared to the control group. On study days (SD) 3 and 93 in </t>
    </r>
    <r>
      <rPr>
        <b/>
        <sz val="10"/>
        <color theme="1"/>
        <rFont val="Calibri"/>
        <family val="2"/>
        <scheme val="minor"/>
      </rPr>
      <t>all</t>
    </r>
    <r>
      <rPr>
        <sz val="10"/>
        <color theme="1"/>
        <rFont val="Calibri"/>
        <family val="2"/>
        <scheme val="minor"/>
      </rPr>
      <t xml:space="preserve"> treated groups and sexes a statistically significant increase of methemoglobin concentrations were reported. The findings suggest that the order of potency for methemoglobin formation for the chloroaniline isomers in rats and mice is p-CA &gt; m-CA &gt; o-CA. Erythrocyte counts in male rats in the 20, 40, 80, and 160 mg/kg dose groups and female rats in the 10, 20, 40, 80, and 160 mg/kg dose groups were significantly lower than those for the control group. Hematocrit counts for males decreased in the 20, 40, and 80 and increased in the 160 mg/kg/bw groups and for females it decreased in the 20, 40, 80, and 160 mg/kg dose groups compared to controls. </t>
    </r>
  </si>
  <si>
    <r>
      <rPr>
        <i/>
        <sz val="10"/>
        <color theme="1"/>
        <rFont val="Calibri"/>
        <family val="2"/>
        <scheme val="minor"/>
      </rPr>
      <t>o</t>
    </r>
    <r>
      <rPr>
        <sz val="10"/>
        <color theme="1"/>
        <rFont val="Calibri"/>
        <family val="2"/>
        <scheme val="minor"/>
      </rPr>
      <t>-Chloropyridine; Pyridine, 2-chloro-</t>
    </r>
  </si>
  <si>
    <r>
      <t>0, 2000 (15,400 mg/m</t>
    </r>
    <r>
      <rPr>
        <vertAlign val="superscript"/>
        <sz val="10"/>
        <color theme="1"/>
        <rFont val="Calibri"/>
        <family val="2"/>
        <scheme val="minor"/>
      </rPr>
      <t>3</t>
    </r>
    <r>
      <rPr>
        <sz val="10"/>
        <color theme="1"/>
        <rFont val="Calibri"/>
        <family val="2"/>
        <scheme val="minor"/>
      </rPr>
      <t xml:space="preserve">), 10000, or 20,000 ppm 6 hurs/day, 5 days/week. California OEHHA: 2,000 ppm = 1,287 mg/kg bw/day
</t>
    </r>
  </si>
  <si>
    <r>
      <t xml:space="preserve">Survival of 60 mg/kg males was significantly less. Mean body weights of 60 mg/kg males and females were more than 10% less. Methemoglobinemia was the primary hematologic toxic response. In the 20 and 60 mg/kg groups, there were dose-related decreases in hematocrit values, hemoglobin concentrations, and erythrocyte counts. In the liver of 60 mg/kg males and females, there were significantly increased incidences of hepatocellular carcinoma and hepatocellular adenoma or hepatocellular carcinoma (combined). Numerous nonneoplastic liver lesions occurred in dosed males and females primarily in the 20 and 60 mg/kg groups. In the nose, there were significantly increased incidences of transitional epithelium adenoma and transitional epithelium adenoma or carcinoma (combined) in 60 mg/kg males. In the nose, there were significantly increased incidences of nonneoplastic lesions in the olfactory, respiratory, and transitional epithelia of dosed rats. There were increased incidences of follicular cell adenoma or carcinoma (combined) of the thyroid gland in all dosed groups of males, and an increased incidence of follicular cell adenoma in 20 mg/kg females. In the spleen, there were significantly increased incidences of hematopoietic cell proliferation in </t>
    </r>
    <r>
      <rPr>
        <b/>
        <sz val="10"/>
        <color theme="1"/>
        <rFont val="Calibri"/>
        <family val="2"/>
        <scheme val="minor"/>
      </rPr>
      <t>all</t>
    </r>
    <r>
      <rPr>
        <sz val="10"/>
        <color theme="1"/>
        <rFont val="Calibri"/>
        <family val="2"/>
        <scheme val="minor"/>
      </rPr>
      <t xml:space="preserve"> dosed groups of males and females. In </t>
    </r>
    <r>
      <rPr>
        <b/>
        <sz val="10"/>
        <color theme="1"/>
        <rFont val="Calibri"/>
        <family val="2"/>
        <scheme val="minor"/>
      </rPr>
      <t xml:space="preserve">all </t>
    </r>
    <r>
      <rPr>
        <sz val="10"/>
        <color theme="1"/>
        <rFont val="Calibri"/>
        <family val="2"/>
        <scheme val="minor"/>
      </rPr>
      <t xml:space="preserve">dosed groups of female rats, there were significantly increased incidences of nephropathy. In the bone marrow of 20 and 60 mg/kg males and 60 mg/kg females, there were significantly increased incidences of hyperplasia. In the mesenteric lymph node of 20 and 60 mg/kg males, there were sig-nificantly increased incidences of histiocytic cellular infiltrates.
</t>
    </r>
  </si>
  <si>
    <r>
      <t xml:space="preserve">Dietary concentrations of </t>
    </r>
    <r>
      <rPr>
        <b/>
        <sz val="10"/>
        <color theme="1"/>
        <rFont val="Calibri"/>
        <family val="2"/>
        <scheme val="minor"/>
      </rPr>
      <t>goldenseal root powder</t>
    </r>
    <r>
      <rPr>
        <sz val="10"/>
        <color theme="1"/>
        <rFont val="Calibri"/>
        <family val="2"/>
        <scheme val="minor"/>
      </rPr>
      <t xml:space="preserve"> of 0, 3,000, 9,000, or 25,000 ppm resulting in average daily doses of approximately 0, 6.3, 18.6, or 54.5 mg/kg berberine. The powder had a 3.89% berberine content only.</t>
    </r>
  </si>
  <si>
    <r>
      <t>Hypothiazide; Dichlotride; Esidrex; 6-chloro-1,1-dioxo-3,4-dihydro-2H-1λ</t>
    </r>
    <r>
      <rPr>
        <vertAlign val="superscript"/>
        <sz val="10"/>
        <color theme="1"/>
        <rFont val="Calibri"/>
        <family val="2"/>
        <scheme val="minor"/>
      </rPr>
      <t>6</t>
    </r>
    <r>
      <rPr>
        <sz val="10"/>
        <color theme="1"/>
        <rFont val="Calibri"/>
        <family val="2"/>
        <scheme val="minor"/>
      </rPr>
      <t>,2,4-benzothiadiazine-7-sulfonamide</t>
    </r>
  </si>
  <si>
    <r>
      <rPr>
        <i/>
        <sz val="10"/>
        <color theme="1"/>
        <rFont val="Calibri"/>
        <family val="2"/>
        <scheme val="minor"/>
      </rPr>
      <t>m</t>
    </r>
    <r>
      <rPr>
        <sz val="10"/>
        <color theme="1"/>
        <rFont val="Calibri"/>
        <family val="2"/>
        <scheme val="minor"/>
      </rPr>
      <t>-Terphenyl</t>
    </r>
  </si>
  <si>
    <r>
      <rPr>
        <i/>
        <sz val="10"/>
        <color theme="1"/>
        <rFont val="Calibri"/>
        <family val="2"/>
        <scheme val="minor"/>
      </rPr>
      <t>p</t>
    </r>
    <r>
      <rPr>
        <sz val="10"/>
        <color theme="1"/>
        <rFont val="Calibri"/>
        <family val="2"/>
        <scheme val="minor"/>
      </rPr>
      <t>-Terphenyl</t>
    </r>
  </si>
  <si>
    <r>
      <rPr>
        <i/>
        <sz val="10"/>
        <color theme="1"/>
        <rFont val="Calibri"/>
        <family val="2"/>
        <scheme val="minor"/>
      </rPr>
      <t>o</t>
    </r>
    <r>
      <rPr>
        <sz val="10"/>
        <color theme="1"/>
        <rFont val="Calibri"/>
        <family val="2"/>
        <scheme val="minor"/>
      </rPr>
      <t>-Terphenyl</t>
    </r>
  </si>
  <si>
    <r>
      <t xml:space="preserve">Tetraethylthiuram disulfide; Antabuse; Antabus; diethylcarbamothioylsulfanyl </t>
    </r>
    <r>
      <rPr>
        <i/>
        <sz val="10"/>
        <color theme="1"/>
        <rFont val="Calibri"/>
        <family val="2"/>
        <scheme val="minor"/>
      </rPr>
      <t>N,N</t>
    </r>
    <r>
      <rPr>
        <sz val="10"/>
        <color theme="1"/>
        <rFont val="Calibri"/>
        <family val="2"/>
        <scheme val="minor"/>
      </rPr>
      <t>-diethylcarbamodithioate; Bis(diethylthiocarbamoyl) disulfide</t>
    </r>
  </si>
  <si>
    <r>
      <t>Ronnel; Trolene;  Fenclofos; Fenchlorfos; Dimethoxy-sulfanylidene-(2,4,5-trichlorophenoxy)-λ</t>
    </r>
    <r>
      <rPr>
        <vertAlign val="superscript"/>
        <sz val="10"/>
        <color theme="1"/>
        <rFont val="Calibri"/>
        <family val="2"/>
        <scheme val="minor"/>
      </rPr>
      <t>5</t>
    </r>
    <r>
      <rPr>
        <sz val="10"/>
        <color theme="1"/>
        <rFont val="Calibri"/>
        <family val="2"/>
        <scheme val="minor"/>
      </rPr>
      <t xml:space="preserve">-phosphane
</t>
    </r>
  </si>
  <si>
    <r>
      <t>[2-(4-</t>
    </r>
    <r>
      <rPr>
        <i/>
        <sz val="10"/>
        <color theme="1"/>
        <rFont val="Calibri"/>
        <family val="2"/>
        <scheme val="minor"/>
      </rPr>
      <t>tert</t>
    </r>
    <r>
      <rPr>
        <sz val="10"/>
        <color theme="1"/>
        <rFont val="Calibri"/>
        <family val="2"/>
        <scheme val="minor"/>
      </rPr>
      <t xml:space="preserve">-Butylphenoxy)cyclohexyl] prop-2-ynyl sulfite
</t>
    </r>
  </si>
  <si>
    <r>
      <t xml:space="preserve">Sanders, V. M., White, K. L., Shopp, G. M., &amp; Munson, A. E. (1985). Humoral and cell-mediated immune status of mice exposed to 1, 1, 2-trichloroethane. Drug and Chemical Toxicology, 8(5), 357-372. </t>
    </r>
    <r>
      <rPr>
        <b/>
        <sz val="10"/>
        <rFont val="Calibri"/>
        <family val="2"/>
        <scheme val="minor"/>
      </rPr>
      <t>&amp;</t>
    </r>
    <r>
      <rPr>
        <sz val="10"/>
        <rFont val="Calibri"/>
        <family val="2"/>
        <scheme val="minor"/>
      </rPr>
      <t xml:space="preserve"> White, K. L., Sanders, V. M., Barnes, D. W., Shopp, G. M., &amp; Munson, A. E. (1985). Toxicology of 1, 1, 2-trichloroethane in the mouse. Drug and Chemical Toxicology, 8(5), 333-355. References for NOAEL conclusion: EPA IRIS 0198 at https://cfpub.epa.gov/ncea/iris/iris_documents/documents/subst/0198_summary.pdf and from ECHA at https://echa.europa.eu/mt/registration-dossier/-/registered-dossier/1878/7/6/2 and EPA (2011) Provisional Peer-Reviewed Toxicity Values for 1,1,2-Trichloroethane at https://cfpub.epa.gov/ncea/pprtv/documents/Trichloroethane112.pdf </t>
    </r>
  </si>
  <si>
    <r>
      <t xml:space="preserve">National Cancer Institute (1978). 13-week subchronic toxicity studies of direct blue 6, direct black 38, and direct brown 95 dyes. National Cancer Institute carcinogenesis technical report series, 108, 1-117. Available from NTP at The study link is https://ntp.niehs.nih.gov/go/tr108 </t>
    </r>
    <r>
      <rPr>
        <b/>
        <sz val="10"/>
        <color theme="1"/>
        <rFont val="Calibri"/>
        <family val="2"/>
        <scheme val="minor"/>
      </rPr>
      <t>&amp;</t>
    </r>
    <r>
      <rPr>
        <sz val="10"/>
        <color theme="1"/>
        <rFont val="Calibri"/>
        <family val="2"/>
        <scheme val="minor"/>
      </rPr>
      <t xml:space="preserve"> Robens, J. F., Dill, G. S., Ward, J. M., Joiner, J. R., Griesemer, R. A., &amp; Douglas, J. F. (1980). Thirteen-week subchronic toxicity studies of Direct Blue 6, Direct Black 38, and Direct Brown 95 dyes. Toxicology and Applied Pharmacology, 54(3), 431-442. </t>
    </r>
  </si>
  <si>
    <r>
      <t>(6aR,9R,10aR)-N-[(1S,2S,4R,7S)-7-benzyl-2-hydroxy-4-methyl-5,8-dioxo-3-oxa-6,9-diazatricyclo[7.3.0.0</t>
    </r>
    <r>
      <rPr>
        <vertAlign val="superscript"/>
        <sz val="10"/>
        <color theme="1"/>
        <rFont val="Calibri"/>
        <family val="2"/>
        <scheme val="minor"/>
      </rPr>
      <t>2,6</t>
    </r>
    <r>
      <rPr>
        <sz val="10"/>
        <color theme="1"/>
        <rFont val="Calibri"/>
        <family val="2"/>
        <scheme val="minor"/>
      </rPr>
      <t>]dodecan-4-yl]-7-methyl-6,6a,8,9,10,10a-hexahydro-4H-indolo[4,3-fg]quinoline-9-carboxamide</t>
    </r>
  </si>
  <si>
    <r>
      <t>NIV; (1S,2R,3S,7R,9R,10R,11S,12S)-3,10,11-trihydroxy-2-(hydroxymethyl)-1,5-dimethylspiro[8-oxatricyclo[7.2.1.0</t>
    </r>
    <r>
      <rPr>
        <vertAlign val="superscript"/>
        <sz val="10"/>
        <color theme="1"/>
        <rFont val="Calibri"/>
        <family val="2"/>
        <scheme val="minor"/>
      </rPr>
      <t>2,7</t>
    </r>
    <r>
      <rPr>
        <sz val="10"/>
        <color theme="1"/>
        <rFont val="Calibri"/>
        <family val="2"/>
        <scheme val="minor"/>
      </rPr>
      <t>]dodec-5-ene-12,2'-oxirane]-4-one</t>
    </r>
  </si>
  <si>
    <r>
      <t>Thiosulfan; 1,9,10,11,12,12-Hexachloro-4,6-dioxa-5λ</t>
    </r>
    <r>
      <rPr>
        <vertAlign val="superscript"/>
        <sz val="10"/>
        <color theme="1"/>
        <rFont val="Calibri"/>
        <family val="2"/>
        <scheme val="minor"/>
      </rPr>
      <t>4</t>
    </r>
    <r>
      <rPr>
        <sz val="10"/>
        <color theme="1"/>
        <rFont val="Calibri"/>
        <family val="2"/>
        <scheme val="minor"/>
      </rPr>
      <t>-thiatricyclo[7.2.1.0</t>
    </r>
    <r>
      <rPr>
        <vertAlign val="superscript"/>
        <sz val="10"/>
        <color theme="1"/>
        <rFont val="Calibri"/>
        <family val="2"/>
        <scheme val="minor"/>
      </rPr>
      <t>2,8</t>
    </r>
    <r>
      <rPr>
        <sz val="10"/>
        <color theme="1"/>
        <rFont val="Calibri"/>
        <family val="2"/>
        <scheme val="minor"/>
      </rPr>
      <t xml:space="preserve">]dodec-10-ene 5-oxide
</t>
    </r>
  </si>
  <si>
    <r>
      <t>Paraderil; Barbasco; Dactinol; (1S,6R,13S)-16,17-Dimethoxy-6-prop-1-en-2-yl-2,7,20-trioxapentacyclo[11.8.0.0</t>
    </r>
    <r>
      <rPr>
        <vertAlign val="superscript"/>
        <sz val="10"/>
        <color theme="1"/>
        <rFont val="Calibri"/>
        <family val="2"/>
        <scheme val="minor"/>
      </rPr>
      <t>3,11</t>
    </r>
    <r>
      <rPr>
        <sz val="10"/>
        <color theme="1"/>
        <rFont val="Calibri"/>
        <family val="2"/>
        <scheme val="minor"/>
      </rPr>
      <t>.0</t>
    </r>
    <r>
      <rPr>
        <vertAlign val="superscript"/>
        <sz val="10"/>
        <color theme="1"/>
        <rFont val="Calibri"/>
        <family val="2"/>
        <scheme val="minor"/>
      </rPr>
      <t>4,8</t>
    </r>
    <r>
      <rPr>
        <sz val="10"/>
        <color theme="1"/>
        <rFont val="Calibri"/>
        <family val="2"/>
        <scheme val="minor"/>
      </rPr>
      <t>.0</t>
    </r>
    <r>
      <rPr>
        <vertAlign val="superscript"/>
        <sz val="10"/>
        <color theme="1"/>
        <rFont val="Calibri"/>
        <family val="2"/>
        <scheme val="minor"/>
      </rPr>
      <t>14,1</t>
    </r>
    <r>
      <rPr>
        <sz val="10"/>
        <color theme="1"/>
        <rFont val="Calibri"/>
        <family val="2"/>
        <scheme val="minor"/>
      </rPr>
      <t>9]henicosa-3(11),4(8),9,14,16,18-hexaen-12-one</t>
    </r>
  </si>
  <si>
    <r>
      <t>3-Chlorochlordene; 1,5,7,8,9,10,10-heptachlorotricyclo[5.2.1.0</t>
    </r>
    <r>
      <rPr>
        <vertAlign val="superscript"/>
        <sz val="10"/>
        <color theme="1"/>
        <rFont val="Calibri"/>
        <family val="2"/>
        <scheme val="minor"/>
      </rPr>
      <t>2,6</t>
    </r>
    <r>
      <rPr>
        <sz val="10"/>
        <color theme="1"/>
        <rFont val="Calibri"/>
        <family val="2"/>
        <scheme val="minor"/>
      </rPr>
      <t>]deca-3,8-diene</t>
    </r>
  </si>
  <si>
    <r>
      <t>Fujimycin; Prograf; (1R,9S,12S,13R,14S,17R,18E,21S,23S,24R,25S,27R)-1,14-dihydroxy-12-[(E)-1-[(1R,3R,4R)-4-hydroxy-3-methoxycyclohexyl]prop-1-en-2-yl]-23,25-dimethoxy-13,19,21,27-tetramethyl-17-prop-2-enyl-11,28-dioxa-4-azatricyclo[22.3.1.0</t>
    </r>
    <r>
      <rPr>
        <vertAlign val="superscript"/>
        <sz val="10"/>
        <color theme="1"/>
        <rFont val="Calibri"/>
        <family val="2"/>
        <scheme val="minor"/>
      </rPr>
      <t>4,9</t>
    </r>
    <r>
      <rPr>
        <sz val="10"/>
        <color theme="1"/>
        <rFont val="Calibri"/>
        <family val="2"/>
        <scheme val="minor"/>
      </rPr>
      <t>]octacos-18-ene-2,3,10,16-tetrone</t>
    </r>
  </si>
  <si>
    <r>
      <t>Vomitoxin; (3β,7α)-3,7,15-Trihydroxy-12,13-epoxytrichothec-9-en-8-one; (1R,2R,3S,7R,9R,10R,12S)-3,10-dihydroxy-2-(hydroxymethyl)-1,5-dimethylspiro[8-oxatricyclo[7.2.1.0</t>
    </r>
    <r>
      <rPr>
        <vertAlign val="superscript"/>
        <sz val="10"/>
        <color theme="1"/>
        <rFont val="Calibri"/>
        <family val="2"/>
        <scheme val="minor"/>
      </rPr>
      <t>2,7</t>
    </r>
    <r>
      <rPr>
        <sz val="10"/>
        <color theme="1"/>
        <rFont val="Calibri"/>
        <family val="2"/>
        <scheme val="minor"/>
      </rPr>
      <t>]dodec-5-ene-12,2'-oxirane]-4-one</t>
    </r>
  </si>
  <si>
    <r>
      <t xml:space="preserve">Wester, P.W., E.I. Krajnc and C.A. van der Heijden. 1987. Chronic toxicity and carcinogenicity study with bis(tri-n-butyltin)oxide (TBTO) in rats. Unpublished report submitted to the U.S. EPA Office of Toxic Substances with cover letter dated 5/18/87. Document Control Number: FYIOTS-0687-0550 Sequence A. </t>
    </r>
    <r>
      <rPr>
        <b/>
        <sz val="10"/>
        <color theme="1"/>
        <rFont val="Calibri"/>
        <family val="2"/>
        <scheme val="minor"/>
      </rPr>
      <t xml:space="preserve">&amp; </t>
    </r>
    <r>
      <rPr>
        <sz val="10"/>
        <color theme="1"/>
        <rFont val="Calibri"/>
        <family val="2"/>
        <scheme val="minor"/>
      </rPr>
      <t xml:space="preserve">Wester, P.W., E.I. Krajnc, F.X.R. van Leeuwen, et al. 1988. Two year feeding study in rats with bis(tri-n-butyltin)oxide (TBTO). Unpublished report from the National Institute of Public Health and Environmental Hygiene, Bilthoven, Netherlands. </t>
    </r>
    <r>
      <rPr>
        <b/>
        <sz val="10"/>
        <color theme="1"/>
        <rFont val="Calibri"/>
        <family val="2"/>
        <scheme val="minor"/>
      </rPr>
      <t>&amp;</t>
    </r>
    <r>
      <rPr>
        <sz val="10"/>
        <color theme="1"/>
        <rFont val="Calibri"/>
        <family val="2"/>
        <scheme val="minor"/>
      </rPr>
      <t xml:space="preserve"> Wester, P.W., E.I. Krajnc, F.X.R. van Leeuwen, et al. 1990. Chronic toxicity and carcinogenicity of bis(tri-n-butyltin)oxide (TBTO) in the rat. Fd. Chem. Toxic. 28:179-196. Available from EPA IRIS Toxreviews 349 at https://cfpub.epa.gov/ncea/iris/iris_documents/documents/toxreviews/0349tr.pdf and from the EFSA Journal (2004) 102, 1-119. Opinion of the Scientific Panel on Contaminants in the Food Chain on a request from the Commission to assess the health risks to consumers associated with exposure to organotins in foodstuffs and from Concise International Chemical Assessment Document 14 (1999) Tributylin oxide at https://inchem.org/documents/cicads/cicads/cicad14.htm#SectionNumber:8.4</t>
    </r>
  </si>
  <si>
    <r>
      <t>Dursban; Diethoxy-sulfanylidene-(3,5,6-trichloropyridin-2-yl)oxy-λ</t>
    </r>
    <r>
      <rPr>
        <vertAlign val="superscript"/>
        <sz val="10"/>
        <color theme="1"/>
        <rFont val="Calibri"/>
        <family val="2"/>
        <scheme val="minor"/>
      </rPr>
      <t>5</t>
    </r>
    <r>
      <rPr>
        <sz val="10"/>
        <color theme="1"/>
        <rFont val="Calibri"/>
        <family val="2"/>
        <scheme val="minor"/>
      </rPr>
      <t xml:space="preserve">-phosphane
</t>
    </r>
  </si>
  <si>
    <r>
      <t>Benzoic acid;(1'R,2R,3S,4'S,6S,8'R,10'E,12'S,13'S,14'E,16'E,20'R,21'R,24'S)-2-[(2S)-butan-2-yl]-21',24'-dihydroxy-12'-[(2R,4S,5S,6S)-4-methoxy-5-[(2S,4S,5S,6S)-4-methoxy-6-methyl-5-(methylamino)oxan-2-yl]oxy-6-methyloxan-2-yl]oxy-3,11',13',22'-tetramethylspiro[2,3-dihydropyran-6,6'-3,7,19-trioxatetracyclo[15.6.1.14,8.0</t>
    </r>
    <r>
      <rPr>
        <vertAlign val="superscript"/>
        <sz val="10"/>
        <color theme="1"/>
        <rFont val="Calibri"/>
        <family val="2"/>
        <scheme val="minor"/>
      </rPr>
      <t>20,24</t>
    </r>
    <r>
      <rPr>
        <sz val="10"/>
        <color theme="1"/>
        <rFont val="Calibri"/>
        <family val="2"/>
        <scheme val="minor"/>
      </rPr>
      <t>]pentacosa-10,14,16,22-tetraene]-2'-one</t>
    </r>
  </si>
  <si>
    <r>
      <t>(1R,4S,5'S,6R,6'R,8R,10E,12S,13S,14E,16E,20R,21R,24S)-6'-[(2S)-butan-2-yl]-21,24-dihydroxy-12-[(2R,4S,5S,6S)-5-[(2S,4S,5S,6S)-5-hydroxy-4-methoxy-6-methyloxan-2-yl]oxy-4-methoxy-6-methyloxan-2-yl]oxy-5',11,13,22-tetramethylspiro[3,7,19-trioxatetracyclo[15.6.1.14,8.0</t>
    </r>
    <r>
      <rPr>
        <vertAlign val="superscript"/>
        <sz val="10"/>
        <color theme="1"/>
        <rFont val="Calibri"/>
        <family val="2"/>
        <scheme val="minor"/>
      </rPr>
      <t>20,24</t>
    </r>
    <r>
      <rPr>
        <sz val="10"/>
        <color theme="1"/>
        <rFont val="Calibri"/>
        <family val="2"/>
        <scheme val="minor"/>
      </rPr>
      <t>]pentacosa-10,14,16,22-tetraene-6,2'-oxane]-2-one</t>
    </r>
  </si>
  <si>
    <r>
      <t>Diethoxy-(6-methyl-2-propan-2-ylpyrimidin-4-yl)oxy-sulfanylidene-λ</t>
    </r>
    <r>
      <rPr>
        <vertAlign val="superscript"/>
        <sz val="10"/>
        <color theme="1"/>
        <rFont val="Calibri"/>
        <family val="2"/>
        <scheme val="minor"/>
      </rPr>
      <t>5</t>
    </r>
    <r>
      <rPr>
        <sz val="10"/>
        <color theme="1"/>
        <rFont val="Calibri"/>
        <family val="2"/>
        <scheme val="minor"/>
      </rPr>
      <t>-phosphane</t>
    </r>
  </si>
  <si>
    <r>
      <t>1,3,4,7,8,9,10,10-Octachlorotricyclo[5.2.1.0</t>
    </r>
    <r>
      <rPr>
        <vertAlign val="superscript"/>
        <sz val="10"/>
        <color theme="1"/>
        <rFont val="Calibri"/>
        <family val="2"/>
        <scheme val="minor"/>
      </rPr>
      <t>2,6</t>
    </r>
    <r>
      <rPr>
        <sz val="10"/>
        <color theme="1"/>
        <rFont val="Calibri"/>
        <family val="2"/>
        <scheme val="minor"/>
      </rPr>
      <t>]dec-8-ene</t>
    </r>
  </si>
  <si>
    <r>
      <t>1,1a,2,2,3,3a,4,5,5,5a,5b,6-Dodecachlorooctahydro-1,3,4-metheno-1H-cyclobuta(cd)pentalene; 1,2,3,4,5,5,6,7,8,9,10,10-Dodecachloropentacyclo[5.3.0.0</t>
    </r>
    <r>
      <rPr>
        <vertAlign val="superscript"/>
        <sz val="10"/>
        <color theme="1"/>
        <rFont val="Calibri"/>
        <family val="2"/>
        <scheme val="minor"/>
      </rPr>
      <t>2,6</t>
    </r>
    <r>
      <rPr>
        <sz val="10"/>
        <color theme="1"/>
        <rFont val="Calibri"/>
        <family val="2"/>
        <scheme val="minor"/>
      </rPr>
      <t>.0</t>
    </r>
    <r>
      <rPr>
        <vertAlign val="superscript"/>
        <sz val="10"/>
        <color theme="1"/>
        <rFont val="Calibri"/>
        <family val="2"/>
        <scheme val="minor"/>
      </rPr>
      <t>3,9</t>
    </r>
    <r>
      <rPr>
        <sz val="10"/>
        <color theme="1"/>
        <rFont val="Calibri"/>
        <family val="2"/>
        <scheme val="minor"/>
      </rPr>
      <t>.0</t>
    </r>
    <r>
      <rPr>
        <vertAlign val="superscript"/>
        <sz val="10"/>
        <color theme="1"/>
        <rFont val="Calibri"/>
        <family val="2"/>
        <scheme val="minor"/>
      </rPr>
      <t>4,8</t>
    </r>
    <r>
      <rPr>
        <sz val="10"/>
        <color theme="1"/>
        <rFont val="Calibri"/>
        <family val="2"/>
        <scheme val="minor"/>
      </rPr>
      <t>]decane</t>
    </r>
  </si>
  <si>
    <r>
      <t>Hexadrin; Nendrin; 3,4,5,6,13,13-Hexachloro-10-oxapentacyclo[6.3.1.1</t>
    </r>
    <r>
      <rPr>
        <vertAlign val="superscript"/>
        <sz val="10"/>
        <color theme="1"/>
        <rFont val="Calibri"/>
        <family val="2"/>
        <scheme val="minor"/>
      </rPr>
      <t>3,6</t>
    </r>
    <r>
      <rPr>
        <sz val="10"/>
        <color theme="1"/>
        <rFont val="Calibri"/>
        <family val="2"/>
        <scheme val="minor"/>
      </rPr>
      <t>.0</t>
    </r>
    <r>
      <rPr>
        <vertAlign val="superscript"/>
        <sz val="10"/>
        <color theme="1"/>
        <rFont val="Calibri"/>
        <family val="2"/>
        <scheme val="minor"/>
      </rPr>
      <t>2,7</t>
    </r>
    <r>
      <rPr>
        <sz val="10"/>
        <color theme="1"/>
        <rFont val="Calibri"/>
        <family val="2"/>
        <scheme val="minor"/>
      </rPr>
      <t>.0</t>
    </r>
    <r>
      <rPr>
        <vertAlign val="superscript"/>
        <sz val="10"/>
        <color theme="1"/>
        <rFont val="Calibri"/>
        <family val="2"/>
        <scheme val="minor"/>
      </rPr>
      <t>9,11</t>
    </r>
    <r>
      <rPr>
        <sz val="10"/>
        <color theme="1"/>
        <rFont val="Calibri"/>
        <family val="2"/>
        <scheme val="minor"/>
      </rPr>
      <t>]tridec-4-ene; (1R,2R,3R,6S,7S,8S,9S,11R)-3,4,5,6,13,13-hexachloro-10-oxapentacyclo[6.3.1.13,6.02,7.09,11]tridec-4-ene</t>
    </r>
  </si>
  <si>
    <r>
      <t>Riddelliine; (1R,4Z,7S,17R)-4-ethylidene-7-hydroxy-7-(hydroxymethyl)-6-methylidene-2,9-dioxa-14-azatricyclo[9.5.1.0</t>
    </r>
    <r>
      <rPr>
        <vertAlign val="superscript"/>
        <sz val="10"/>
        <color theme="1"/>
        <rFont val="Calibri"/>
        <family val="2"/>
        <scheme val="minor"/>
      </rPr>
      <t>14,17</t>
    </r>
    <r>
      <rPr>
        <sz val="10"/>
        <color theme="1"/>
        <rFont val="Calibri"/>
        <family val="2"/>
        <scheme val="minor"/>
      </rPr>
      <t>]heptadec-11-ene-3,8-dione</t>
    </r>
  </si>
  <si>
    <r>
      <t>Camptosar; [(19S)-10,19-diethyl-19-hydroxy-14,18-dioxo-17-oxa-3,13-diazapentacyclo[11.8.0.0</t>
    </r>
    <r>
      <rPr>
        <vertAlign val="superscript"/>
        <sz val="10"/>
        <color theme="1"/>
        <rFont val="Calibri"/>
        <family val="2"/>
        <scheme val="minor"/>
      </rPr>
      <t>2,11</t>
    </r>
    <r>
      <rPr>
        <sz val="10"/>
        <color theme="1"/>
        <rFont val="Calibri"/>
        <family val="2"/>
        <scheme val="minor"/>
      </rPr>
      <t>.0</t>
    </r>
    <r>
      <rPr>
        <vertAlign val="superscript"/>
        <sz val="10"/>
        <color theme="1"/>
        <rFont val="Calibri"/>
        <family val="2"/>
        <scheme val="minor"/>
      </rPr>
      <t>4,9</t>
    </r>
    <r>
      <rPr>
        <sz val="10"/>
        <color theme="1"/>
        <rFont val="Calibri"/>
        <family val="2"/>
        <scheme val="minor"/>
      </rPr>
      <t>.0</t>
    </r>
    <r>
      <rPr>
        <vertAlign val="superscript"/>
        <sz val="10"/>
        <color theme="1"/>
        <rFont val="Calibri"/>
        <family val="2"/>
        <scheme val="minor"/>
      </rPr>
      <t>15,20</t>
    </r>
    <r>
      <rPr>
        <sz val="10"/>
        <color theme="1"/>
        <rFont val="Calibri"/>
        <family val="2"/>
        <scheme val="minor"/>
      </rPr>
      <t xml:space="preserve">]henicosa-1(21),2,4(9),5,7,10,15(20)-heptaen-7-yl] 4-piperidin-1-ylpiperidine-1-carboxylate. </t>
    </r>
  </si>
  <si>
    <r>
      <t>3a,12c-Dihydro-8-hydroxy-6-methoxy-7H-furo(3',2':4,5)furo(2,3-c)xanthen-7-one; (3S,7R)-15-hydroxy-11-methoxy-6,8,20-trioxapentacyclo[10.8.0.0</t>
    </r>
    <r>
      <rPr>
        <vertAlign val="superscript"/>
        <sz val="10"/>
        <color theme="1"/>
        <rFont val="Calibri"/>
        <family val="2"/>
        <scheme val="minor"/>
      </rPr>
      <t>2,9</t>
    </r>
    <r>
      <rPr>
        <sz val="10"/>
        <color theme="1"/>
        <rFont val="Calibri"/>
        <family val="2"/>
        <scheme val="minor"/>
      </rPr>
      <t>.0</t>
    </r>
    <r>
      <rPr>
        <vertAlign val="superscript"/>
        <sz val="10"/>
        <color theme="1"/>
        <rFont val="Calibri"/>
        <family val="2"/>
        <scheme val="minor"/>
      </rPr>
      <t>3,7</t>
    </r>
    <r>
      <rPr>
        <sz val="10"/>
        <color theme="1"/>
        <rFont val="Calibri"/>
        <family val="2"/>
        <scheme val="minor"/>
      </rPr>
      <t>.0</t>
    </r>
    <r>
      <rPr>
        <vertAlign val="superscript"/>
        <sz val="10"/>
        <color theme="1"/>
        <rFont val="Calibri"/>
        <family val="2"/>
        <scheme val="minor"/>
      </rPr>
      <t>14,19</t>
    </r>
    <r>
      <rPr>
        <sz val="10"/>
        <color theme="1"/>
        <rFont val="Calibri"/>
        <family val="2"/>
        <scheme val="minor"/>
      </rPr>
      <t>]icosa-1,4,9,11,14,16,18-heptaen-13-one</t>
    </r>
  </si>
  <si>
    <r>
      <t>3,4,5,6,6,7-Hexachloro-12-oxahexacyclo[6.5.0.0</t>
    </r>
    <r>
      <rPr>
        <vertAlign val="superscript"/>
        <sz val="10"/>
        <color theme="1"/>
        <rFont val="Calibri"/>
        <family val="2"/>
        <scheme val="minor"/>
      </rPr>
      <t>2,10</t>
    </r>
    <r>
      <rPr>
        <sz val="10"/>
        <color theme="1"/>
        <rFont val="Calibri"/>
        <family val="2"/>
        <scheme val="minor"/>
      </rPr>
      <t>.0</t>
    </r>
    <r>
      <rPr>
        <vertAlign val="superscript"/>
        <sz val="10"/>
        <color theme="1"/>
        <rFont val="Calibri"/>
        <family val="2"/>
        <scheme val="minor"/>
      </rPr>
      <t>3,7</t>
    </r>
    <r>
      <rPr>
        <sz val="10"/>
        <color theme="1"/>
        <rFont val="Calibri"/>
        <family val="2"/>
        <scheme val="minor"/>
      </rPr>
      <t>.0</t>
    </r>
    <r>
      <rPr>
        <vertAlign val="superscript"/>
        <sz val="10"/>
        <color theme="1"/>
        <rFont val="Calibri"/>
        <family val="2"/>
        <scheme val="minor"/>
      </rPr>
      <t>5,9</t>
    </r>
    <r>
      <rPr>
        <sz val="10"/>
        <color theme="1"/>
        <rFont val="Calibri"/>
        <family val="2"/>
        <scheme val="minor"/>
      </rPr>
      <t>.0</t>
    </r>
    <r>
      <rPr>
        <vertAlign val="superscript"/>
        <sz val="10"/>
        <color theme="1"/>
        <rFont val="Calibri"/>
        <family val="2"/>
        <scheme val="minor"/>
      </rPr>
      <t>11,13</t>
    </r>
    <r>
      <rPr>
        <sz val="10"/>
        <color theme="1"/>
        <rFont val="Calibri"/>
        <family val="2"/>
        <scheme val="minor"/>
      </rPr>
      <t>]tridecane</t>
    </r>
  </si>
  <si>
    <r>
      <t>Isocromadurine; (1R,4R,5S,6S,16R)-5-hydroxy-4,5,6-trimethyl-2,8-dioxa-13-azatricyclo[8.5.1.0</t>
    </r>
    <r>
      <rPr>
        <vertAlign val="superscript"/>
        <sz val="10"/>
        <color theme="1"/>
        <rFont val="Calibri"/>
        <family val="2"/>
        <scheme val="minor"/>
      </rPr>
      <t>13,16</t>
    </r>
    <r>
      <rPr>
        <sz val="10"/>
        <color theme="1"/>
        <rFont val="Calibri"/>
        <family val="2"/>
        <scheme val="minor"/>
      </rPr>
      <t>]hexadec-10-ene-3,7-dione</t>
    </r>
  </si>
  <si>
    <r>
      <t>Camoensidine; (1R,9R,10R)-7,15-diazatetracyclo[7.7.1.0</t>
    </r>
    <r>
      <rPr>
        <vertAlign val="superscript"/>
        <sz val="10"/>
        <color theme="1"/>
        <rFont val="Calibri"/>
        <family val="2"/>
        <scheme val="minor"/>
      </rPr>
      <t>2,7</t>
    </r>
    <r>
      <rPr>
        <sz val="10"/>
        <color theme="1"/>
        <rFont val="Calibri"/>
        <family val="2"/>
        <scheme val="minor"/>
      </rPr>
      <t>.0</t>
    </r>
    <r>
      <rPr>
        <vertAlign val="superscript"/>
        <sz val="10"/>
        <color theme="1"/>
        <rFont val="Calibri"/>
        <family val="2"/>
        <scheme val="minor"/>
      </rPr>
      <t>10,15</t>
    </r>
    <r>
      <rPr>
        <sz val="10"/>
        <color theme="1"/>
        <rFont val="Calibri"/>
        <family val="2"/>
        <scheme val="minor"/>
      </rPr>
      <t>]heptadeca-2,4-dien-6-one</t>
    </r>
  </si>
  <si>
    <r>
      <t>(2S,3R,4R,5R,6S)-2-[(2R,3R,4S,5S,6R)-5-hydroxy-6-(hydroxymethyl)-2-[[(1S,2S,7S,10R,11S,14S,15R,16S,17R,20S,23S)-10,14,16,20-tetramethyl-22-azahexacyclo[12.10.0.0</t>
    </r>
    <r>
      <rPr>
        <vertAlign val="superscript"/>
        <sz val="10"/>
        <color theme="1"/>
        <rFont val="Calibri"/>
        <family val="2"/>
        <scheme val="minor"/>
      </rPr>
      <t>2,11</t>
    </r>
    <r>
      <rPr>
        <sz val="10"/>
        <color theme="1"/>
        <rFont val="Calibri"/>
        <family val="2"/>
        <scheme val="minor"/>
      </rPr>
      <t>.0</t>
    </r>
    <r>
      <rPr>
        <vertAlign val="superscript"/>
        <sz val="10"/>
        <color theme="1"/>
        <rFont val="Calibri"/>
        <family val="2"/>
        <scheme val="minor"/>
      </rPr>
      <t>5,10</t>
    </r>
    <r>
      <rPr>
        <sz val="10"/>
        <color theme="1"/>
        <rFont val="Calibri"/>
        <family val="2"/>
        <scheme val="minor"/>
      </rPr>
      <t>.0</t>
    </r>
    <r>
      <rPr>
        <vertAlign val="superscript"/>
        <sz val="10"/>
        <color theme="1"/>
        <rFont val="Calibri"/>
        <family val="2"/>
        <scheme val="minor"/>
      </rPr>
      <t>15,23</t>
    </r>
    <r>
      <rPr>
        <sz val="10"/>
        <color theme="1"/>
        <rFont val="Calibri"/>
        <family val="2"/>
        <scheme val="minor"/>
      </rPr>
      <t>.0</t>
    </r>
    <r>
      <rPr>
        <vertAlign val="superscript"/>
        <sz val="10"/>
        <color theme="1"/>
        <rFont val="Calibri"/>
        <family val="2"/>
        <scheme val="minor"/>
      </rPr>
      <t>17,22</t>
    </r>
    <r>
      <rPr>
        <sz val="10"/>
        <color theme="1"/>
        <rFont val="Calibri"/>
        <family val="2"/>
        <scheme val="minor"/>
      </rPr>
      <t>]tetracos-4-en-7-yl]oxy]-4-[(2S,3R,4S,5S,6R)-3,4,5-trihydroxy-6-(hydroxymethyl)oxan-2-yl]oxyoxan-3-yl]oxy-6-methyloxane-3,4,5-triol</t>
    </r>
  </si>
  <si>
    <r>
      <t>Ruddick  et al.,</t>
    </r>
    <r>
      <rPr>
        <i/>
        <sz val="10"/>
        <rFont val="Calibri"/>
        <family val="2"/>
        <scheme val="minor"/>
      </rPr>
      <t xml:space="preserve"> </t>
    </r>
    <r>
      <rPr>
        <sz val="10"/>
        <rFont val="Calibri"/>
        <family val="2"/>
        <scheme val="minor"/>
      </rPr>
      <t>1974</t>
    </r>
  </si>
  <si>
    <r>
      <t>MW: 1313.4. Two subunits, hence Mw/2. Ergotamine bitartrate; Ergotamine D-tartrate; Ergostat; (6aR,9R)-N-[(1S,2S,4R,7S)-7-benzyl-2-hydroxy-4-methyl-5,8-dioxo-3-oxa-6,9-diazatricyclo[7.3.0.0</t>
    </r>
    <r>
      <rPr>
        <vertAlign val="superscript"/>
        <sz val="10"/>
        <color theme="1"/>
        <rFont val="Calibri"/>
        <family val="2"/>
        <scheme val="minor"/>
      </rPr>
      <t>2,6</t>
    </r>
    <r>
      <rPr>
        <sz val="10"/>
        <color theme="1"/>
        <rFont val="Calibri"/>
        <family val="2"/>
        <scheme val="minor"/>
      </rPr>
      <t>]dodecan-4-yl]-7-methyl-6,6a,8,9-tetrahydro-4H-indolo[4,3-fg]quinoline-9-carboxamide;(2R,3R)-2,3-dihydroxybutanedioic acid</t>
    </r>
  </si>
  <si>
    <r>
      <t>21,22-Secocamptothecin-21-oic acid lactone; (19S)-19-ethyl-19-hydroxy-17-oxa-3,13-diazapentacyclo[11.8.0.0</t>
    </r>
    <r>
      <rPr>
        <vertAlign val="superscript"/>
        <sz val="10"/>
        <color theme="1"/>
        <rFont val="Calibri"/>
        <family val="2"/>
        <scheme val="minor"/>
      </rPr>
      <t>2,11</t>
    </r>
    <r>
      <rPr>
        <sz val="10"/>
        <color theme="1"/>
        <rFont val="Calibri"/>
        <family val="2"/>
        <scheme val="minor"/>
      </rPr>
      <t>.0</t>
    </r>
    <r>
      <rPr>
        <vertAlign val="superscript"/>
        <sz val="10"/>
        <color theme="1"/>
        <rFont val="Calibri"/>
        <family val="2"/>
        <scheme val="minor"/>
      </rPr>
      <t>4,9</t>
    </r>
    <r>
      <rPr>
        <sz val="10"/>
        <color theme="1"/>
        <rFont val="Calibri"/>
        <family val="2"/>
        <scheme val="minor"/>
      </rPr>
      <t>.0</t>
    </r>
    <r>
      <rPr>
        <vertAlign val="superscript"/>
        <sz val="10"/>
        <color theme="1"/>
        <rFont val="Calibri"/>
        <family val="2"/>
        <scheme val="minor"/>
      </rPr>
      <t>15,20</t>
    </r>
    <r>
      <rPr>
        <sz val="10"/>
        <color theme="1"/>
        <rFont val="Calibri"/>
        <family val="2"/>
        <scheme val="minor"/>
      </rPr>
      <t>]henicosa-1(21),2,4,6,8,10,15(20)-heptaene-14,18-dione</t>
    </r>
  </si>
  <si>
    <r>
      <t>B(j)F; Pentacyclo[10.7.1.0</t>
    </r>
    <r>
      <rPr>
        <vertAlign val="superscript"/>
        <sz val="10"/>
        <color theme="1"/>
        <rFont val="Calibri"/>
        <family val="2"/>
        <scheme val="minor"/>
      </rPr>
      <t>2,11</t>
    </r>
    <r>
      <rPr>
        <sz val="10"/>
        <color theme="1"/>
        <rFont val="Calibri"/>
        <family val="2"/>
        <scheme val="minor"/>
      </rPr>
      <t>.0</t>
    </r>
    <r>
      <rPr>
        <vertAlign val="superscript"/>
        <sz val="10"/>
        <color theme="1"/>
        <rFont val="Calibri"/>
        <family val="2"/>
        <scheme val="minor"/>
      </rPr>
      <t>3,8</t>
    </r>
    <r>
      <rPr>
        <sz val="10"/>
        <color theme="1"/>
        <rFont val="Calibri"/>
        <family val="2"/>
        <scheme val="minor"/>
      </rPr>
      <t>.0</t>
    </r>
    <r>
      <rPr>
        <vertAlign val="superscript"/>
        <sz val="10"/>
        <color theme="1"/>
        <rFont val="Calibri"/>
        <family val="2"/>
        <scheme val="minor"/>
      </rPr>
      <t>16,20</t>
    </r>
    <r>
      <rPr>
        <sz val="10"/>
        <color theme="1"/>
        <rFont val="Calibri"/>
        <family val="2"/>
        <scheme val="minor"/>
      </rPr>
      <t>]icosa-1(19),2(11),3,5,7,9,12,14,16(20),17-decaene</t>
    </r>
  </si>
  <si>
    <r>
      <t>Dibenzo(def,p)chrysene; 1,2,9,10-Dibenzopyrene; 1,2,3,4-Dibenzopyrene; DB(a,l)P; hexacyclo[10.10.2.0</t>
    </r>
    <r>
      <rPr>
        <vertAlign val="superscript"/>
        <sz val="10"/>
        <color theme="1"/>
        <rFont val="Calibri"/>
        <family val="2"/>
        <scheme val="minor"/>
      </rPr>
      <t>2,7</t>
    </r>
    <r>
      <rPr>
        <sz val="10"/>
        <color theme="1"/>
        <rFont val="Calibri"/>
        <family val="2"/>
        <scheme val="minor"/>
      </rPr>
      <t>.0</t>
    </r>
    <r>
      <rPr>
        <vertAlign val="superscript"/>
        <sz val="10"/>
        <color theme="1"/>
        <rFont val="Calibri"/>
        <family val="2"/>
        <scheme val="minor"/>
      </rPr>
      <t>8,24</t>
    </r>
    <r>
      <rPr>
        <sz val="10"/>
        <color theme="1"/>
        <rFont val="Calibri"/>
        <family val="2"/>
        <scheme val="minor"/>
      </rPr>
      <t>.0</t>
    </r>
    <r>
      <rPr>
        <vertAlign val="superscript"/>
        <sz val="10"/>
        <color theme="1"/>
        <rFont val="Calibri"/>
        <family val="2"/>
        <scheme val="minor"/>
      </rPr>
      <t>15,23</t>
    </r>
    <r>
      <rPr>
        <sz val="10"/>
        <color theme="1"/>
        <rFont val="Calibri"/>
        <family val="2"/>
        <scheme val="minor"/>
      </rPr>
      <t>.0</t>
    </r>
    <r>
      <rPr>
        <vertAlign val="superscript"/>
        <sz val="10"/>
        <color theme="1"/>
        <rFont val="Calibri"/>
        <family val="2"/>
        <scheme val="minor"/>
      </rPr>
      <t>17,22</t>
    </r>
    <r>
      <rPr>
        <sz val="10"/>
        <color theme="1"/>
        <rFont val="Calibri"/>
        <family val="2"/>
        <scheme val="minor"/>
      </rPr>
      <t>]tetracosa-1(23),2,4,6,8,10,12(24),13,15,17,19,21-dodecaene</t>
    </r>
  </si>
  <si>
    <r>
      <t>1,2,6,7-Dibenzopyrene; 3,4,8,9-Dibenzopyrene; DB (a,h)P; Dibenzo[b,def]chrysene; Hexacyclo[10.10.2.0</t>
    </r>
    <r>
      <rPr>
        <vertAlign val="superscript"/>
        <sz val="10"/>
        <color theme="1"/>
        <rFont val="Calibri"/>
        <family val="2"/>
        <scheme val="minor"/>
      </rPr>
      <t>2,7</t>
    </r>
    <r>
      <rPr>
        <sz val="10"/>
        <color theme="1"/>
        <rFont val="Calibri"/>
        <family val="2"/>
        <scheme val="minor"/>
      </rPr>
      <t>.0</t>
    </r>
    <r>
      <rPr>
        <vertAlign val="superscript"/>
        <sz val="10"/>
        <color theme="1"/>
        <rFont val="Calibri"/>
        <family val="2"/>
        <scheme val="minor"/>
      </rPr>
      <t>9,23</t>
    </r>
    <r>
      <rPr>
        <sz val="10"/>
        <color theme="1"/>
        <rFont val="Calibri"/>
        <family val="2"/>
        <scheme val="minor"/>
      </rPr>
      <t>.0</t>
    </r>
    <r>
      <rPr>
        <vertAlign val="superscript"/>
        <sz val="10"/>
        <color theme="1"/>
        <rFont val="Calibri"/>
        <family val="2"/>
        <scheme val="minor"/>
      </rPr>
      <t>13,18</t>
    </r>
    <r>
      <rPr>
        <sz val="10"/>
        <color theme="1"/>
        <rFont val="Calibri"/>
        <family val="2"/>
        <scheme val="minor"/>
      </rPr>
      <t>.0</t>
    </r>
    <r>
      <rPr>
        <vertAlign val="superscript"/>
        <sz val="10"/>
        <color theme="1"/>
        <rFont val="Calibri"/>
        <family val="2"/>
        <scheme val="minor"/>
      </rPr>
      <t>20,24</t>
    </r>
    <r>
      <rPr>
        <sz val="10"/>
        <color theme="1"/>
        <rFont val="Calibri"/>
        <family val="2"/>
        <scheme val="minor"/>
      </rPr>
      <t>]tetracosa-1(23),2,4,6,8,10,12(24),13,15,17,19,21-dodecaene</t>
    </r>
  </si>
  <si>
    <r>
      <t>Benzo(r,s,t)pentaphene; 3,4,9,10-Dibenzpyrene; 1,2,7,8-Dibenzopyrene; DB (a,i)P; Hexacyclo[10.10.2.0</t>
    </r>
    <r>
      <rPr>
        <vertAlign val="superscript"/>
        <sz val="10"/>
        <color theme="1"/>
        <rFont val="Calibri"/>
        <family val="2"/>
        <scheme val="minor"/>
      </rPr>
      <t>2,7</t>
    </r>
    <r>
      <rPr>
        <sz val="10"/>
        <color theme="1"/>
        <rFont val="Calibri"/>
        <family val="2"/>
        <scheme val="minor"/>
      </rPr>
      <t>.0</t>
    </r>
    <r>
      <rPr>
        <vertAlign val="superscript"/>
        <sz val="10"/>
        <color theme="1"/>
        <rFont val="Calibri"/>
        <family val="2"/>
        <scheme val="minor"/>
      </rPr>
      <t>9,23</t>
    </r>
    <r>
      <rPr>
        <sz val="10"/>
        <color theme="1"/>
        <rFont val="Calibri"/>
        <family val="2"/>
        <scheme val="minor"/>
      </rPr>
      <t>.0</t>
    </r>
    <r>
      <rPr>
        <vertAlign val="superscript"/>
        <sz val="10"/>
        <color theme="1"/>
        <rFont val="Calibri"/>
        <family val="2"/>
        <scheme val="minor"/>
      </rPr>
      <t>14,19</t>
    </r>
    <r>
      <rPr>
        <sz val="10"/>
        <color theme="1"/>
        <rFont val="Calibri"/>
        <family val="2"/>
        <scheme val="minor"/>
      </rPr>
      <t>.0</t>
    </r>
    <r>
      <rPr>
        <vertAlign val="superscript"/>
        <sz val="10"/>
        <color theme="1"/>
        <rFont val="Calibri"/>
        <family val="2"/>
        <scheme val="minor"/>
      </rPr>
      <t>20,24</t>
    </r>
    <r>
      <rPr>
        <sz val="10"/>
        <color theme="1"/>
        <rFont val="Calibri"/>
        <family val="2"/>
        <scheme val="minor"/>
      </rPr>
      <t>]tetracosa-1(23),2,4,6,8,10,12,14,16,18,20(24),21-dodecaene</t>
    </r>
  </si>
  <si>
    <r>
      <t>4,5-Dihydrobenzo(j)fluoranthene-4,5-diol; Pentacyclo[10.7.1.0</t>
    </r>
    <r>
      <rPr>
        <vertAlign val="superscript"/>
        <sz val="10"/>
        <color theme="1"/>
        <rFont val="Calibri"/>
        <family val="2"/>
        <scheme val="minor"/>
      </rPr>
      <t>2,11</t>
    </r>
    <r>
      <rPr>
        <sz val="10"/>
        <color theme="1"/>
        <rFont val="Calibri"/>
        <family val="2"/>
        <scheme val="minor"/>
      </rPr>
      <t>.0</t>
    </r>
    <r>
      <rPr>
        <vertAlign val="superscript"/>
        <sz val="10"/>
        <color theme="1"/>
        <rFont val="Calibri"/>
        <family val="2"/>
        <scheme val="minor"/>
      </rPr>
      <t>3,8</t>
    </r>
    <r>
      <rPr>
        <sz val="10"/>
        <color theme="1"/>
        <rFont val="Calibri"/>
        <family val="2"/>
        <scheme val="minor"/>
      </rPr>
      <t>.0</t>
    </r>
    <r>
      <rPr>
        <vertAlign val="superscript"/>
        <sz val="10"/>
        <color theme="1"/>
        <rFont val="Calibri"/>
        <family val="2"/>
        <scheme val="minor"/>
      </rPr>
      <t>16,20</t>
    </r>
    <r>
      <rPr>
        <sz val="10"/>
        <color theme="1"/>
        <rFont val="Calibri"/>
        <family val="2"/>
        <scheme val="minor"/>
      </rPr>
      <t>]icosa-1(20),2(11),3,5,7,9,12,16,18-nonaene-14,15-diol</t>
    </r>
  </si>
  <si>
    <r>
      <t>9,10-Dihydrobenzo[j]fluoranthene-9,10-diol; Pentacyclo[10.7.1.0</t>
    </r>
    <r>
      <rPr>
        <vertAlign val="superscript"/>
        <sz val="10"/>
        <color theme="1"/>
        <rFont val="Calibri"/>
        <family val="2"/>
        <scheme val="minor"/>
      </rPr>
      <t>2,11</t>
    </r>
    <r>
      <rPr>
        <sz val="10"/>
        <color theme="1"/>
        <rFont val="Calibri"/>
        <family val="2"/>
        <scheme val="minor"/>
      </rPr>
      <t>.0</t>
    </r>
    <r>
      <rPr>
        <vertAlign val="superscript"/>
        <sz val="10"/>
        <color theme="1"/>
        <rFont val="Calibri"/>
        <family val="2"/>
        <scheme val="minor"/>
      </rPr>
      <t>3,8</t>
    </r>
    <r>
      <rPr>
        <sz val="10"/>
        <color theme="1"/>
        <rFont val="Calibri"/>
        <family val="2"/>
        <scheme val="minor"/>
      </rPr>
      <t>.0</t>
    </r>
    <r>
      <rPr>
        <vertAlign val="superscript"/>
        <sz val="10"/>
        <color theme="1"/>
        <rFont val="Calibri"/>
        <family val="2"/>
        <scheme val="minor"/>
      </rPr>
      <t>16,20</t>
    </r>
    <r>
      <rPr>
        <sz val="10"/>
        <color theme="1"/>
        <rFont val="Calibri"/>
        <family val="2"/>
        <scheme val="minor"/>
      </rPr>
      <t>]icosa-1(19),2(11),3(8),4,9,12,14,16(20),17-nonaene-6,7-diol</t>
    </r>
  </si>
  <si>
    <r>
      <t>FusX; Nivalenol monoacetate; Nivalenol-4-O-acetate; [(1S,2R,3S,7R,9R,10R,11S,12S)-3,10-dihydroxy-2-(hydroxymethyl)-1,5-dimethyl-4-oxospiro[8-oxatricyclo[7.2.1.0</t>
    </r>
    <r>
      <rPr>
        <vertAlign val="superscript"/>
        <sz val="10"/>
        <color theme="1"/>
        <rFont val="Calibri"/>
        <family val="2"/>
        <scheme val="minor"/>
      </rPr>
      <t>2,7</t>
    </r>
    <r>
      <rPr>
        <sz val="10"/>
        <color theme="1"/>
        <rFont val="Calibri"/>
        <family val="2"/>
        <scheme val="minor"/>
      </rPr>
      <t xml:space="preserve">]dodec-5-ene-12,2'-oxirane]-11-yl] acetate
</t>
    </r>
  </si>
  <si>
    <r>
      <t>Epoxytrichothecene; Fusariotoxin T-2; [(1S,2R,4S,7R,9R,10R,11S,12S)-11-acetyloxy-2-(acetyloxymethyl)-10-hydroxy-1,5-dimethylspiro[8-oxatricyclo[7.2.1.0</t>
    </r>
    <r>
      <rPr>
        <vertAlign val="superscript"/>
        <sz val="10"/>
        <color theme="1"/>
        <rFont val="Calibri"/>
        <family val="2"/>
        <scheme val="minor"/>
      </rPr>
      <t>2,7</t>
    </r>
    <r>
      <rPr>
        <sz val="10"/>
        <color theme="1"/>
        <rFont val="Calibri"/>
        <family val="2"/>
        <scheme val="minor"/>
      </rPr>
      <t xml:space="preserve">]dodec-5-ene-12,2'-oxirane]-4-yl] 3-methylbutanoate
</t>
    </r>
  </si>
  <si>
    <r>
      <t>B(b)F; B[fb]F; Pentacyclo[10.7.1.0</t>
    </r>
    <r>
      <rPr>
        <vertAlign val="superscript"/>
        <sz val="10"/>
        <color theme="1"/>
        <rFont val="Calibri"/>
        <family val="2"/>
        <scheme val="minor"/>
      </rPr>
      <t>2,7</t>
    </r>
    <r>
      <rPr>
        <sz val="10"/>
        <color theme="1"/>
        <rFont val="Calibri"/>
        <family val="2"/>
        <scheme val="minor"/>
      </rPr>
      <t>.0</t>
    </r>
    <r>
      <rPr>
        <vertAlign val="superscript"/>
        <sz val="10"/>
        <color theme="1"/>
        <rFont val="Calibri"/>
        <family val="2"/>
        <scheme val="minor"/>
      </rPr>
      <t>8,20</t>
    </r>
    <r>
      <rPr>
        <sz val="10"/>
        <color theme="1"/>
        <rFont val="Calibri"/>
        <family val="2"/>
        <scheme val="minor"/>
      </rPr>
      <t>.0</t>
    </r>
    <r>
      <rPr>
        <vertAlign val="superscript"/>
        <sz val="10"/>
        <color theme="1"/>
        <rFont val="Calibri"/>
        <family val="2"/>
        <scheme val="minor"/>
      </rPr>
      <t>13,18</t>
    </r>
    <r>
      <rPr>
        <sz val="10"/>
        <color theme="1"/>
        <rFont val="Calibri"/>
        <family val="2"/>
        <scheme val="minor"/>
      </rPr>
      <t>]icosa-1(19),2(7),3,5,8(20),9,11,13,15,17-decaene</t>
    </r>
  </si>
  <si>
    <r>
      <t>Smyth Jr, H. F., Carpenter, C. P., &amp; Weil, C. S. (1951). Range-Finding Toxiolty Data: List IV. </t>
    </r>
    <r>
      <rPr>
        <i/>
        <sz val="10"/>
        <color rgb="FF222222"/>
        <rFont val="Calibri"/>
        <family val="2"/>
        <scheme val="minor"/>
      </rPr>
      <t>Arch. Indust. Hyg. &amp; Occupational Med.</t>
    </r>
    <r>
      <rPr>
        <sz val="10"/>
        <color rgb="FF222222"/>
        <rFont val="Calibri"/>
        <family val="2"/>
        <scheme val="minor"/>
      </rPr>
      <t>, </t>
    </r>
    <r>
      <rPr>
        <i/>
        <sz val="10"/>
        <color rgb="FF222222"/>
        <rFont val="Calibri"/>
        <family val="2"/>
        <scheme val="minor"/>
      </rPr>
      <t>4</t>
    </r>
    <r>
      <rPr>
        <sz val="10"/>
        <color rgb="FF222222"/>
        <rFont val="Calibri"/>
        <family val="2"/>
        <scheme val="minor"/>
      </rPr>
      <t>(2), 119-22.</t>
    </r>
  </si>
  <si>
    <r>
      <t>Ergocryptine-alpha;  (6aR,9R)-N-[(1S,2S,4R,7S)-2-hydroxy-7-(2-methylpropyl)-5,8-dioxo-4-propan-2-yl-3-oxa-6,9-diazatricyclo[7.3.0.0</t>
    </r>
    <r>
      <rPr>
        <vertAlign val="superscript"/>
        <sz val="10"/>
        <color theme="1"/>
        <rFont val="Calibri"/>
        <family val="2"/>
        <scheme val="minor"/>
      </rPr>
      <t>2,6</t>
    </r>
    <r>
      <rPr>
        <sz val="10"/>
        <color theme="1"/>
        <rFont val="Calibri"/>
        <family val="2"/>
        <scheme val="minor"/>
      </rPr>
      <t>]dodecan-4-yl]-7-methyl-6,6a,8,9-tetrahydro-4H-indolo[4,3-fg]quinoline-9-carboxamide</t>
    </r>
  </si>
  <si>
    <r>
      <t>Anguidine; Anguidin; 4,15-Diacetoxyscirpen-3-ol; DAS; [(1S,2R,7R,9R,10R,11S,12S)-11-acetyloxy-10-hydroxy-1,5-dimethylspiro[8-oxatricyclo[7.2.1.0</t>
    </r>
    <r>
      <rPr>
        <vertAlign val="superscript"/>
        <sz val="10"/>
        <color theme="1"/>
        <rFont val="Calibri"/>
        <family val="2"/>
        <scheme val="minor"/>
      </rPr>
      <t>2,7</t>
    </r>
    <r>
      <rPr>
        <sz val="10"/>
        <color theme="1"/>
        <rFont val="Calibri"/>
        <family val="2"/>
        <scheme val="minor"/>
      </rPr>
      <t>]dodec-5-ene-12,2'-oxirane]-2-yl]methyl acetate</t>
    </r>
  </si>
  <si>
    <r>
      <t>(1R,2R,3S,11R,14R)-6-chloro-2,3-dihydroxy-7,8-dimethoxy-10,14,18-trimethyl-15,16-dithia-10,12,18-triazapentacyclo[12.2.2.0</t>
    </r>
    <r>
      <rPr>
        <vertAlign val="superscript"/>
        <sz val="10"/>
        <color theme="1"/>
        <rFont val="Calibri"/>
        <family val="2"/>
        <scheme val="minor"/>
      </rPr>
      <t>1,12</t>
    </r>
    <r>
      <rPr>
        <sz val="10"/>
        <color theme="1"/>
        <rFont val="Calibri"/>
        <family val="2"/>
        <scheme val="minor"/>
      </rPr>
      <t>.0</t>
    </r>
    <r>
      <rPr>
        <vertAlign val="superscript"/>
        <sz val="10"/>
        <color theme="1"/>
        <rFont val="Calibri"/>
        <family val="2"/>
        <scheme val="minor"/>
      </rPr>
      <t>3,11</t>
    </r>
    <r>
      <rPr>
        <sz val="10"/>
        <color theme="1"/>
        <rFont val="Calibri"/>
        <family val="2"/>
        <scheme val="minor"/>
      </rPr>
      <t>.0</t>
    </r>
    <r>
      <rPr>
        <vertAlign val="superscript"/>
        <sz val="10"/>
        <color theme="1"/>
        <rFont val="Calibri"/>
        <family val="2"/>
        <scheme val="minor"/>
      </rPr>
      <t>4,9</t>
    </r>
    <r>
      <rPr>
        <sz val="10"/>
        <color theme="1"/>
        <rFont val="Calibri"/>
        <family val="2"/>
        <scheme val="minor"/>
      </rPr>
      <t xml:space="preserve">]octadeca-4,6,8-triene-13,17-dione; (3R,5aR,10bS,11R,11aR)-9-chloro-10b,11-dihydroxy-7,8-dimethoxy-2,3,6-trimethyl-2,3,5a,6,10b,11-hexahydro-3,11a-epidithiopyrazino[1',2':1,5]pyrrolo[2,3-b]indole-1,4-dione </t>
    </r>
  </si>
  <si>
    <r>
      <t xml:space="preserve">All male rats and 7/10 female rats in the 30 mg TCAOB/kg dose group died before the end of the study. Treatment-related anemia occurred after exposure to 1, 3, or 10 mg TCAOB/kg in male rats and 10 or 30 mg/kg in female rats. At study termination, thrombocytopenia was evident in males in the 3 and 10 mg TCAOB/kg dose groups and all female dose groups. At the end of the study, a decrease in circulating TT4 concentrations occurred </t>
    </r>
    <r>
      <rPr>
        <b/>
        <sz val="10"/>
        <color theme="1"/>
        <rFont val="Calibri"/>
        <family val="2"/>
        <scheme val="minor"/>
      </rPr>
      <t>in all dose</t>
    </r>
    <r>
      <rPr>
        <sz val="10"/>
        <color theme="1"/>
        <rFont val="Calibri"/>
        <family val="2"/>
        <scheme val="minor"/>
      </rPr>
      <t xml:space="preserve"> groups, apart from the
0.1 mg TCAOB/kg dose group of male rats. A decrease in TT3 concentrations occurred in the 10 and 30 mg/kg female rats. In an apparent response to decreased thyroid hormone concentrations, TSH concentrations were increased </t>
    </r>
    <r>
      <rPr>
        <b/>
        <sz val="10"/>
        <color theme="1"/>
        <rFont val="Calibri"/>
        <family val="2"/>
        <scheme val="minor"/>
      </rPr>
      <t>at all dose</t>
    </r>
    <r>
      <rPr>
        <sz val="10"/>
        <color theme="1"/>
        <rFont val="Calibri"/>
        <family val="2"/>
        <scheme val="minor"/>
      </rPr>
      <t xml:space="preserve"> levels in male rats. In both sexes a significant dose-dependent trend for the increase in TSH was found. The absolute liver and thymus weights and the relative thymus weights were affected at 1 mg TCAOB/kg and higher in male rats. Reduced thymus weights corresponded microscopically to thymic atrophy, characterized by diminished cortical thickness due to a reduction in the number of cortical lymphocytes. The relative weights of the right kidney, liver, and spleen were increased </t>
    </r>
    <r>
      <rPr>
        <b/>
        <sz val="10"/>
        <color theme="1"/>
        <rFont val="Calibri"/>
        <family val="2"/>
        <scheme val="minor"/>
      </rPr>
      <t>at all dose levels</t>
    </r>
    <r>
      <rPr>
        <sz val="10"/>
        <color theme="1"/>
        <rFont val="Calibri"/>
        <family val="2"/>
        <scheme val="minor"/>
      </rPr>
      <t xml:space="preserve"> in male rats. In addition, slight but significant increases in the relative weight of the heart and lung at 10 mg TCAOB/kg and the relative weight of the testis at 3 and 10 mg TCAOB/kg were observed in male rats. In female rats, the absolute
and relative thymus weights were decreased at 1 mg TCAOB/kg and higher. In addition, the absolute and relative liver weights were increased at 3 and 1 mg TCAOB/kg and higher, respectively. Furthermore, the relative weights of the heart, right kidney, lung, and spleen and the absolute weights of the lung and spleen were increased in the 10 and 30 mg TCAOB/kg dose groups. The absolute weights of the heart and right kidney in the 30 mg TCAOB/kg dose group were also
increased in female rats.</t>
    </r>
  </si>
  <si>
    <r>
      <t>Anoxia at doses of 80 and 160 mg/kg reported. Male rats had a 6.7% mean body weight depression in 160 mg/kg dose group relative to control. Male and female rats in the 40, 80, and 160 mg/kg bw/day dose groups had their relative spleen weights increased (significantly) compared to the control group. On study day (SD) 93 in</t>
    </r>
    <r>
      <rPr>
        <b/>
        <sz val="10"/>
        <color theme="1"/>
        <rFont val="Calibri"/>
        <family val="2"/>
        <scheme val="minor"/>
      </rPr>
      <t xml:space="preserve"> all </t>
    </r>
    <r>
      <rPr>
        <sz val="10"/>
        <color theme="1"/>
        <rFont val="Calibri"/>
        <family val="2"/>
        <scheme val="minor"/>
      </rPr>
      <t xml:space="preserve">treated groups a statistically significant increase of methemoglobin concentrations were reported, while on SD 3 it was only present in males at the 80 and 160, and in females at the 40, 80 and 160 mg/kg bw/day levels. The findings suggest that the order of potency for methemoglobin formation for the chloroaniline isomers in rats and mice is p-CA &gt; m-CA &gt; o-CA. Erythrocyte counts in male rats in the 80 and 160 mg/kg dose groups and female rats in the 20, 40, 80, and 160 mg/kg dose groups were significantly lower than those for the control group. Hematocrit counts decreased in the 80 and 160 mg/kg treatment groups for both sexes. that Reticulocyte counts were significantly increased in males given doses of 40, 80, and 160 mg/kg bw and females given doses of 20, 40, 80, and 160 mg/kg bw. These increases are consistent with an erythropoietic response to anemia. Splenomegaly was noted in rats given o-CA, too. At the top two dose levels in males and females, all rats presented with enlarged spleens in contrast to zero of the controls. Other microscopic lesions included excess hematopoietic activity in the bone marrow, spleen, liver, and deposition of hemosiderin pigment in the bone marrow, spleen, Kupffer cells in the liver, of the kidney cortex. These lesions were significant in male and female rats at the two highest dose levels. </t>
    </r>
  </si>
  <si>
    <r>
      <t>6-Me-Glu-P-2; 2-Amino-6-methyldipyrido[1,2-a:3',2'-d]imidazole; 6-methylimidazo[1,2-a:5,4-b']dipyridin-2-amine; 10-methyl-1,3,8-triazatricyclo[7.4.0.0</t>
    </r>
    <r>
      <rPr>
        <vertAlign val="superscript"/>
        <sz val="10"/>
        <color theme="1"/>
        <rFont val="Calibri"/>
        <family val="2"/>
        <scheme val="minor"/>
      </rPr>
      <t>2,7</t>
    </r>
    <r>
      <rPr>
        <sz val="10"/>
        <color theme="1"/>
        <rFont val="Calibri"/>
        <family val="2"/>
        <scheme val="minor"/>
      </rPr>
      <t>]trideca-2(7),3,5,8,10,12-hexaen-4-amine</t>
    </r>
  </si>
  <si>
    <r>
      <t>2-Aminodipyrido[1,2-a:3',2'-d]imidazole; 1,3,8-Triazatricyclo[7.4.0.0</t>
    </r>
    <r>
      <rPr>
        <vertAlign val="superscript"/>
        <sz val="10"/>
        <color theme="1"/>
        <rFont val="Calibri"/>
        <family val="2"/>
        <scheme val="minor"/>
      </rPr>
      <t>2,7</t>
    </r>
    <r>
      <rPr>
        <sz val="10"/>
        <color theme="1"/>
        <rFont val="Calibri"/>
        <family val="2"/>
        <scheme val="minor"/>
      </rPr>
      <t>]trideca-2(7),3,5,8,10,12-hexaen-4-amine</t>
    </r>
  </si>
  <si>
    <r>
      <t>Epoxyheptachlor; 1,4,5,6,7,8,8-Heptachloro-3a,4,7,7atetrahydro-4,7-methanol-1H-indene; (1S,2R,3S,5S,6R,7S,8R)-1,6,8,9,10,11,11-heptachloro-4-oxatetracyclo[6.2.1.0</t>
    </r>
    <r>
      <rPr>
        <vertAlign val="superscript"/>
        <sz val="10"/>
        <color theme="1"/>
        <rFont val="Calibri"/>
        <family val="2"/>
        <scheme val="minor"/>
      </rPr>
      <t>2,7</t>
    </r>
    <r>
      <rPr>
        <sz val="10"/>
        <color theme="1"/>
        <rFont val="Calibri"/>
        <family val="2"/>
        <scheme val="minor"/>
      </rPr>
      <t>.0</t>
    </r>
    <r>
      <rPr>
        <vertAlign val="superscript"/>
        <sz val="10"/>
        <color theme="1"/>
        <rFont val="Calibri"/>
        <family val="2"/>
        <scheme val="minor"/>
      </rPr>
      <t>3,5</t>
    </r>
    <r>
      <rPr>
        <sz val="10"/>
        <color theme="1"/>
        <rFont val="Calibri"/>
        <family val="2"/>
        <scheme val="minor"/>
      </rPr>
      <t>]undec-9-ene</t>
    </r>
  </si>
  <si>
    <r>
      <t xml:space="preserve">Barsotti, D.A., R.J. Marlar and J.R. Allen. 1976. Reproductive dysfunction in rhesus monkeys exposed to low levels of polychlorinated biphenyls (Aroclor 1248). Food Cosmet. Toxicol. 14: 99-103. </t>
    </r>
    <r>
      <rPr>
        <b/>
        <sz val="10"/>
        <color theme="1"/>
        <rFont val="Calibri"/>
        <family val="2"/>
        <scheme val="minor"/>
      </rPr>
      <t>&amp;</t>
    </r>
    <r>
      <rPr>
        <sz val="10"/>
        <color theme="1"/>
        <rFont val="Calibri"/>
        <family val="2"/>
        <scheme val="minor"/>
      </rPr>
      <t xml:space="preserve"> Barsotti, D.A. 1980. Gross, Clinical, and Reproductive Effects of Polychlorinated Biphenyls in the Rhesus Monkey. August. Ph.D. Thesis, available through the University Library, University of Wisconsin, Madison, WI. Available from EPA IRIS 0649 at https://cfpub.epa.gov/ncea/iris/iris_documents/documents/subst/0649_summary.pdf</t>
    </r>
  </si>
  <si>
    <r>
      <t xml:space="preserve">Diphenylnitrosamine; Vultrol; </t>
    </r>
    <r>
      <rPr>
        <i/>
        <sz val="10"/>
        <color theme="1"/>
        <rFont val="Calibri"/>
        <family val="2"/>
        <scheme val="minor"/>
      </rPr>
      <t>N,N</t>
    </r>
    <r>
      <rPr>
        <sz val="10"/>
        <color theme="1"/>
        <rFont val="Calibri"/>
        <family val="2"/>
        <scheme val="minor"/>
      </rPr>
      <t>-Diphenylnitrous amide; Benzenamine, N-nitroso-N-phenyl-</t>
    </r>
  </si>
  <si>
    <r>
      <t>Druckrey et al. (1963b) were the first to study the dose-response relationships of  N-nitroso compounds in relation to minimum effect doses. They concluded, from studies in rats given DEN, that the carcinogenic effect was related to dose and induction time in such a way that  d.t</t>
    </r>
    <r>
      <rPr>
        <vertAlign val="superscript"/>
        <sz val="10"/>
        <color theme="1"/>
        <rFont val="Calibri"/>
        <family val="2"/>
        <scheme val="minor"/>
      </rPr>
      <t>2.3</t>
    </r>
    <r>
      <rPr>
        <sz val="10"/>
        <color theme="1"/>
        <rFont val="Calibri"/>
        <family val="2"/>
        <scheme val="minor"/>
      </rPr>
      <t xml:space="preserve"> = constant, where  d represents the daily dose and t the induction time. Even a low dose of 0.15 mg/kg body weight resulted in liver carcinomas in 27 out of 30 surviving animals. The average induction time was 609 ± 38 days. The lowest dose studied (0.075 mg/kg body weight) produced liver and oesophageal tumours in all four surviving animals with an induction time of 830 days. NOEL was estimated to be less than 1 ppm (Preussmann, 1977).
</t>
    </r>
  </si>
  <si>
    <r>
      <t xml:space="preserve">Dibutylcarbamothioylsulfanylmethyl </t>
    </r>
    <r>
      <rPr>
        <i/>
        <sz val="10"/>
        <color theme="1"/>
        <rFont val="Calibri"/>
        <family val="2"/>
        <scheme val="minor"/>
      </rPr>
      <t>N,N</t>
    </r>
    <r>
      <rPr>
        <sz val="10"/>
        <color theme="1"/>
        <rFont val="Calibri"/>
        <family val="2"/>
        <scheme val="minor"/>
      </rPr>
      <t>-dibutylcarbamodithioate</t>
    </r>
  </si>
  <si>
    <r>
      <t>Dyfonate, Phenylthio ethyl ethoxy thiophosphate; Ethoxy-ethyl-phenylsulfanyl-sulfanylidene-λ</t>
    </r>
    <r>
      <rPr>
        <vertAlign val="superscript"/>
        <sz val="10"/>
        <color theme="1"/>
        <rFont val="Calibri"/>
        <family val="2"/>
        <scheme val="minor"/>
      </rPr>
      <t>5</t>
    </r>
    <r>
      <rPr>
        <sz val="10"/>
        <color theme="1"/>
        <rFont val="Calibri"/>
        <family val="2"/>
        <scheme val="minor"/>
      </rPr>
      <t xml:space="preserve">-phosphane
</t>
    </r>
  </si>
  <si>
    <r>
      <t>Thimet; Granutox; Timet; Diethoxy-(ethylsulfanylmethylsulfanyl)-sulfanylidene-λ</t>
    </r>
    <r>
      <rPr>
        <vertAlign val="superscript"/>
        <sz val="10"/>
        <color theme="1"/>
        <rFont val="Calibri"/>
        <family val="2"/>
        <scheme val="minor"/>
      </rPr>
      <t>5</t>
    </r>
    <r>
      <rPr>
        <sz val="10"/>
        <color theme="1"/>
        <rFont val="Calibri"/>
        <family val="2"/>
        <scheme val="minor"/>
      </rPr>
      <t>-phosphane</t>
    </r>
  </si>
  <si>
    <r>
      <t>Systemox; Systox; Demox; Diethoxy-(2-ethylsulfanylethoxy)-sulfanylidene-λ</t>
    </r>
    <r>
      <rPr>
        <vertAlign val="superscript"/>
        <sz val="10"/>
        <color theme="1"/>
        <rFont val="Calibri"/>
        <family val="2"/>
        <scheme val="minor"/>
      </rPr>
      <t>5</t>
    </r>
    <r>
      <rPr>
        <sz val="10"/>
        <color theme="1"/>
        <rFont val="Calibri"/>
        <family val="2"/>
        <scheme val="minor"/>
      </rPr>
      <t>-phosphane;1-diethoxyphosphorylsulfanyl-2-ethylsulfanylethane (consists of Demeton-O and Demeton-S with a total MW of 516.68)</t>
    </r>
  </si>
  <si>
    <r>
      <t>Diethoxyphosphinothioylsulfanylmethylsulfanyl-diethoxy-sulfanylidene-λ</t>
    </r>
    <r>
      <rPr>
        <vertAlign val="superscript"/>
        <sz val="10"/>
        <color theme="1"/>
        <rFont val="Calibri"/>
        <family val="2"/>
        <scheme val="minor"/>
      </rPr>
      <t>5</t>
    </r>
    <r>
      <rPr>
        <sz val="10"/>
        <color theme="1"/>
        <rFont val="Calibri"/>
        <family val="2"/>
        <scheme val="minor"/>
      </rPr>
      <t xml:space="preserve">-phosphane
</t>
    </r>
  </si>
  <si>
    <r>
      <t>Thiodemeton; Dithiodemeton Dithiosystox; Diethoxy-(2-ethylsulfanylethylsulfanyl)-sulfanylidene-λ</t>
    </r>
    <r>
      <rPr>
        <vertAlign val="superscript"/>
        <sz val="10"/>
        <color theme="1"/>
        <rFont val="Calibri"/>
        <family val="2"/>
        <scheme val="minor"/>
      </rPr>
      <t>5</t>
    </r>
    <r>
      <rPr>
        <sz val="10"/>
        <color theme="1"/>
        <rFont val="Calibri"/>
        <family val="2"/>
        <scheme val="minor"/>
      </rPr>
      <t>-phosphane</t>
    </r>
  </si>
  <si>
    <r>
      <t>Ethyl parathion; Alkron; Diethoxy-(4-nitrophenoxy)-sulfanylidene-λ</t>
    </r>
    <r>
      <rPr>
        <vertAlign val="superscript"/>
        <sz val="10"/>
        <color theme="1"/>
        <rFont val="Calibri"/>
        <family val="2"/>
        <scheme val="minor"/>
      </rPr>
      <t>5</t>
    </r>
    <r>
      <rPr>
        <sz val="10"/>
        <color theme="1"/>
        <rFont val="Calibri"/>
        <family val="2"/>
        <scheme val="minor"/>
      </rPr>
      <t xml:space="preserve">-phosphane
</t>
    </r>
  </si>
  <si>
    <r>
      <t>Thimet sulfoxide; O,O-Diethyl-S-ethylthionylmethylphosphorodithioate; Diethoxy-(ethylsulfinylmethylsulfanyl)-sulfanylidene-λ</t>
    </r>
    <r>
      <rPr>
        <vertAlign val="superscript"/>
        <sz val="10"/>
        <color theme="1"/>
        <rFont val="Calibri"/>
        <family val="2"/>
        <scheme val="minor"/>
      </rPr>
      <t>5</t>
    </r>
    <r>
      <rPr>
        <sz val="10"/>
        <color theme="1"/>
        <rFont val="Calibri"/>
        <family val="2"/>
        <scheme val="minor"/>
      </rPr>
      <t>-phosphane</t>
    </r>
  </si>
  <si>
    <r>
      <t>(4-chlorophenyl)sulfanylmethylsulfanyl-diethoxy-sulfanylidene-λ</t>
    </r>
    <r>
      <rPr>
        <vertAlign val="superscript"/>
        <sz val="10"/>
        <color theme="1"/>
        <rFont val="Calibri"/>
        <family val="2"/>
        <scheme val="minor"/>
      </rPr>
      <t>5</t>
    </r>
    <r>
      <rPr>
        <sz val="10"/>
        <color theme="1"/>
        <rFont val="Calibri"/>
        <family val="2"/>
        <scheme val="minor"/>
      </rPr>
      <t>-phosphane</t>
    </r>
  </si>
  <si>
    <r>
      <t>4-Hydroxyaflatoxin B1;  (3R,7R)-3-hydroxy-11-methoxy-6,8,19-trioxapentacyclo[10.7.0.0</t>
    </r>
    <r>
      <rPr>
        <vertAlign val="superscript"/>
        <sz val="10"/>
        <color theme="1"/>
        <rFont val="Calibri"/>
        <family val="2"/>
        <scheme val="minor"/>
      </rPr>
      <t>2,9</t>
    </r>
    <r>
      <rPr>
        <sz val="10"/>
        <color theme="1"/>
        <rFont val="Calibri"/>
        <family val="2"/>
        <scheme val="minor"/>
      </rPr>
      <t>.0</t>
    </r>
    <r>
      <rPr>
        <vertAlign val="superscript"/>
        <sz val="10"/>
        <color theme="1"/>
        <rFont val="Calibri"/>
        <family val="2"/>
        <scheme val="minor"/>
      </rPr>
      <t>3,7</t>
    </r>
    <r>
      <rPr>
        <sz val="10"/>
        <color theme="1"/>
        <rFont val="Calibri"/>
        <family val="2"/>
        <scheme val="minor"/>
      </rPr>
      <t>.0</t>
    </r>
    <r>
      <rPr>
        <vertAlign val="superscript"/>
        <sz val="10"/>
        <color theme="1"/>
        <rFont val="Calibri"/>
        <family val="2"/>
        <scheme val="minor"/>
      </rPr>
      <t>13,17</t>
    </r>
    <r>
      <rPr>
        <sz val="10"/>
        <color theme="1"/>
        <rFont val="Calibri"/>
        <family val="2"/>
        <scheme val="minor"/>
      </rPr>
      <t>]nonadeca-1,4,9,11,13(17)-pentaene-16,18-dione</t>
    </r>
  </si>
  <si>
    <r>
      <t>11-Methoxy-6,8,16,20-tetraoxapentacyclo[10.8.0.0</t>
    </r>
    <r>
      <rPr>
        <vertAlign val="superscript"/>
        <sz val="10"/>
        <color theme="1"/>
        <rFont val="Calibri"/>
        <family val="2"/>
        <scheme val="minor"/>
      </rPr>
      <t>2,9</t>
    </r>
    <r>
      <rPr>
        <sz val="10"/>
        <color theme="1"/>
        <rFont val="Calibri"/>
        <family val="2"/>
        <scheme val="minor"/>
      </rPr>
      <t>.0</t>
    </r>
    <r>
      <rPr>
        <vertAlign val="superscript"/>
        <sz val="10"/>
        <color theme="1"/>
        <rFont val="Calibri"/>
        <family val="2"/>
        <scheme val="minor"/>
      </rPr>
      <t>3,7</t>
    </r>
    <r>
      <rPr>
        <sz val="10"/>
        <color theme="1"/>
        <rFont val="Calibri"/>
        <family val="2"/>
        <scheme val="minor"/>
      </rPr>
      <t>.0</t>
    </r>
    <r>
      <rPr>
        <vertAlign val="superscript"/>
        <sz val="10"/>
        <color theme="1"/>
        <rFont val="Calibri"/>
        <family val="2"/>
        <scheme val="minor"/>
      </rPr>
      <t>13,18</t>
    </r>
    <r>
      <rPr>
        <sz val="10"/>
        <color theme="1"/>
        <rFont val="Calibri"/>
        <family val="2"/>
        <scheme val="minor"/>
      </rPr>
      <t>]icosa-1,4,9,11,13(18)-pentaene-17,19-dione</t>
    </r>
  </si>
  <si>
    <r>
      <t>Dihydroaflatoxin B1; (3S,7R)-11-methoxy-6,8,19-trioxapentacyclo[10.7.0.0</t>
    </r>
    <r>
      <rPr>
        <vertAlign val="superscript"/>
        <sz val="10"/>
        <color theme="1"/>
        <rFont val="Calibri"/>
        <family val="2"/>
        <scheme val="minor"/>
      </rPr>
      <t>2,9</t>
    </r>
    <r>
      <rPr>
        <sz val="10"/>
        <color theme="1"/>
        <rFont val="Calibri"/>
        <family val="2"/>
        <scheme val="minor"/>
      </rPr>
      <t>.0</t>
    </r>
    <r>
      <rPr>
        <vertAlign val="superscript"/>
        <sz val="10"/>
        <color theme="1"/>
        <rFont val="Calibri"/>
        <family val="2"/>
        <scheme val="minor"/>
      </rPr>
      <t>3,7</t>
    </r>
    <r>
      <rPr>
        <sz val="10"/>
        <color theme="1"/>
        <rFont val="Calibri"/>
        <family val="2"/>
        <scheme val="minor"/>
      </rPr>
      <t>.0</t>
    </r>
    <r>
      <rPr>
        <vertAlign val="superscript"/>
        <sz val="10"/>
        <color theme="1"/>
        <rFont val="Calibri"/>
        <family val="2"/>
        <scheme val="minor"/>
      </rPr>
      <t>13,17</t>
    </r>
    <r>
      <rPr>
        <sz val="10"/>
        <color theme="1"/>
        <rFont val="Calibri"/>
        <family val="2"/>
        <scheme val="minor"/>
      </rPr>
      <t>]nonadeca-1,9,11,13(17)-tetraene-16,18-dione</t>
    </r>
  </si>
  <si>
    <r>
      <t>AFB1; 4-Methoxy-2,3,6a,9a-tetrahydrocyclopenta[c]furo[3',2':4,5]furo[2,3-h]chromene-1,11-dione;  (3S,7R)-11-methoxy-6,8,19-trioxapentacyclo[10.7.0.0</t>
    </r>
    <r>
      <rPr>
        <vertAlign val="superscript"/>
        <sz val="10"/>
        <color theme="1"/>
        <rFont val="Calibri"/>
        <family val="2"/>
        <scheme val="minor"/>
      </rPr>
      <t>2,9</t>
    </r>
    <r>
      <rPr>
        <sz val="10"/>
        <color theme="1"/>
        <rFont val="Calibri"/>
        <family val="2"/>
        <scheme val="minor"/>
      </rPr>
      <t>.0</t>
    </r>
    <r>
      <rPr>
        <vertAlign val="superscript"/>
        <sz val="10"/>
        <color theme="1"/>
        <rFont val="Calibri"/>
        <family val="2"/>
        <scheme val="minor"/>
      </rPr>
      <t>3,7</t>
    </r>
    <r>
      <rPr>
        <sz val="10"/>
        <color theme="1"/>
        <rFont val="Calibri"/>
        <family val="2"/>
        <scheme val="minor"/>
      </rPr>
      <t>.0</t>
    </r>
    <r>
      <rPr>
        <vertAlign val="superscript"/>
        <sz val="10"/>
        <color theme="1"/>
        <rFont val="Calibri"/>
        <family val="2"/>
        <scheme val="minor"/>
      </rPr>
      <t>13,17</t>
    </r>
    <r>
      <rPr>
        <sz val="10"/>
        <color theme="1"/>
        <rFont val="Calibri"/>
        <family val="2"/>
        <scheme val="minor"/>
      </rPr>
      <t>]nonadeca-1,4,9,11,13(17)-pentaene-16,18-dione</t>
    </r>
  </si>
  <si>
    <t>≥112</t>
  </si>
  <si>
    <t>0 or 6 µg Pb/kg bw/day or ca. 0.008 mg TML/kg bw/day</t>
  </si>
  <si>
    <t>0 or 6 µg Pb/kg bw/day or ca. 0.009 mg TEL/kg bw/day</t>
  </si>
  <si>
    <t>17β-Estradiol</t>
  </si>
  <si>
    <t>α-Ionone</t>
  </si>
  <si>
    <r>
      <t xml:space="preserve">Zatosetron maleate </t>
    </r>
    <r>
      <rPr>
        <b/>
        <sz val="10"/>
        <color theme="1"/>
        <rFont val="Calibri"/>
        <family val="2"/>
        <scheme val="minor"/>
      </rPr>
      <t xml:space="preserve"> </t>
    </r>
  </si>
  <si>
    <r>
      <t>C.I. Pigment Green 7; [1,2,3,4,8,9,10,11,15,16,17,18,22,23,25-Pentadecachloro-29,31-dihydro-5H,26H-phthalocyaninato(2-)-κ</t>
    </r>
    <r>
      <rPr>
        <vertAlign val="superscript"/>
        <sz val="10"/>
        <color theme="1"/>
        <rFont val="Calibri"/>
        <family val="2"/>
        <scheme val="minor"/>
      </rPr>
      <t>2</t>
    </r>
    <r>
      <rPr>
        <sz val="10"/>
        <color theme="1"/>
        <rFont val="Calibri"/>
        <family val="2"/>
        <scheme val="minor"/>
      </rPr>
      <t>N</t>
    </r>
    <r>
      <rPr>
        <vertAlign val="superscript"/>
        <sz val="10"/>
        <color theme="1"/>
        <rFont val="Calibri"/>
        <family val="2"/>
        <scheme val="minor"/>
      </rPr>
      <t>29</t>
    </r>
    <r>
      <rPr>
        <sz val="10"/>
        <color theme="1"/>
        <rFont val="Calibri"/>
        <family val="2"/>
        <scheme val="minor"/>
      </rPr>
      <t>,N</t>
    </r>
    <r>
      <rPr>
        <vertAlign val="superscript"/>
        <sz val="10"/>
        <color theme="1"/>
        <rFont val="Calibri"/>
        <family val="2"/>
        <scheme val="minor"/>
      </rPr>
      <t>31</t>
    </r>
    <r>
      <rPr>
        <sz val="10"/>
        <color theme="1"/>
        <rFont val="Calibri"/>
        <family val="2"/>
        <scheme val="minor"/>
      </rPr>
      <t>]copper</t>
    </r>
  </si>
  <si>
    <r>
      <t>Steviosin; Rebaudin; [(2S,3R,4S,5S,6R)-3,4,5-trihydroxy-6-(hydroxymethyl)oxan-2-yl] (1R,4S,5R,9S,10R,13S)-13-[(2S,3R,4S,5S,6R)-4,5-dihydroxy-6-(hydroxymethyl)-3-[(2S,3R,4S,5S,6R)-3,4,5-trihydroxy-6-(hydroxymethyl)oxan-2-yl]oxyoxan-2-yl]oxy-5,9-dimethyl-14-methylidenetetracyclo[11.2.1.0</t>
    </r>
    <r>
      <rPr>
        <vertAlign val="superscript"/>
        <sz val="10"/>
        <color theme="1"/>
        <rFont val="Calibri"/>
        <family val="2"/>
        <scheme val="minor"/>
      </rPr>
      <t>1,10</t>
    </r>
    <r>
      <rPr>
        <sz val="10"/>
        <color theme="1"/>
        <rFont val="Calibri"/>
        <family val="2"/>
        <scheme val="minor"/>
      </rPr>
      <t>.0</t>
    </r>
    <r>
      <rPr>
        <vertAlign val="superscript"/>
        <sz val="10"/>
        <color theme="1"/>
        <rFont val="Calibri"/>
        <family val="2"/>
        <scheme val="minor"/>
      </rPr>
      <t>4,9</t>
    </r>
    <r>
      <rPr>
        <sz val="10"/>
        <color theme="1"/>
        <rFont val="Calibri"/>
        <family val="2"/>
        <scheme val="minor"/>
      </rPr>
      <t>]hexadecane-5-carboxylate</t>
    </r>
  </si>
  <si>
    <r>
      <rPr>
        <i/>
        <sz val="10"/>
        <color theme="1"/>
        <rFont val="Calibri"/>
        <family val="2"/>
        <scheme val="minor"/>
      </rPr>
      <t>o</t>
    </r>
    <r>
      <rPr>
        <sz val="10"/>
        <color theme="1"/>
        <rFont val="Calibri"/>
        <family val="2"/>
        <scheme val="minor"/>
      </rPr>
      <t>-Cymen-5-ol</t>
    </r>
  </si>
  <si>
    <r>
      <t>Octahydro-4,7-methano-1H-indene-1,5-dimethanol; 3,8-Tricyclo(5.2.1.0</t>
    </r>
    <r>
      <rPr>
        <vertAlign val="superscript"/>
        <sz val="10"/>
        <color theme="1"/>
        <rFont val="Calibri"/>
        <family val="2"/>
        <scheme val="minor"/>
      </rPr>
      <t>2,6</t>
    </r>
    <r>
      <rPr>
        <sz val="10"/>
        <color theme="1"/>
        <rFont val="Calibri"/>
        <family val="2"/>
        <scheme val="minor"/>
      </rPr>
      <t>)decanedimethanol; [8-(hydroxymethyl)-3-tricyclo[5.2.1.0</t>
    </r>
    <r>
      <rPr>
        <vertAlign val="superscript"/>
        <sz val="10"/>
        <color theme="1"/>
        <rFont val="Calibri"/>
        <family val="2"/>
        <scheme val="minor"/>
      </rPr>
      <t>2,6</t>
    </r>
    <r>
      <rPr>
        <sz val="10"/>
        <color theme="1"/>
        <rFont val="Calibri"/>
        <family val="2"/>
        <scheme val="minor"/>
      </rPr>
      <t>]decanyl]methanol</t>
    </r>
  </si>
  <si>
    <r>
      <rPr>
        <i/>
        <sz val="10"/>
        <color theme="1"/>
        <rFont val="Calibri"/>
        <family val="2"/>
        <scheme val="minor"/>
      </rPr>
      <t>o</t>
    </r>
    <r>
      <rPr>
        <sz val="10"/>
        <color theme="1"/>
        <rFont val="Calibri"/>
        <family val="2"/>
        <scheme val="minor"/>
      </rPr>
      <t>-Xylene</t>
    </r>
  </si>
  <si>
    <r>
      <t>Phosphorodithioic acid, O,O-bis(2-methylpropyl) ester, sodium salt; Sodium O,O-diisobutyl dithiophosphate; Isobutyl sodium phosphorodithioate; sodium;bis(2-methylpropoxy)-sulfanylidene-sulfido-λ</t>
    </r>
    <r>
      <rPr>
        <vertAlign val="superscript"/>
        <sz val="10"/>
        <color theme="1"/>
        <rFont val="Calibri"/>
        <family val="2"/>
        <scheme val="minor"/>
      </rPr>
      <t>5</t>
    </r>
    <r>
      <rPr>
        <sz val="10"/>
        <color theme="1"/>
        <rFont val="Calibri"/>
        <family val="2"/>
        <scheme val="minor"/>
      </rPr>
      <t>-phosphane</t>
    </r>
  </si>
  <si>
    <r>
      <t>Cyclopentadiene dimer; Bicyclopentadiene; Biscyclopentadiene; tricyclo[5.2.1.0</t>
    </r>
    <r>
      <rPr>
        <vertAlign val="superscript"/>
        <sz val="10"/>
        <color theme="1"/>
        <rFont val="Calibri"/>
        <family val="2"/>
        <scheme val="minor"/>
      </rPr>
      <t>2,6</t>
    </r>
    <r>
      <rPr>
        <sz val="10"/>
        <color theme="1"/>
        <rFont val="Calibri"/>
        <family val="2"/>
        <scheme val="minor"/>
      </rPr>
      <t>]deca-3,8-diene</t>
    </r>
  </si>
  <si>
    <r>
      <rPr>
        <i/>
        <sz val="10"/>
        <color theme="1"/>
        <rFont val="Calibri"/>
        <family val="2"/>
        <scheme val="minor"/>
      </rPr>
      <t>o</t>
    </r>
    <r>
      <rPr>
        <sz val="10"/>
        <color theme="1"/>
        <rFont val="Calibri"/>
        <family val="2"/>
        <scheme val="minor"/>
      </rPr>
      <t>-Cresyl glycidyl ether</t>
    </r>
  </si>
  <si>
    <r>
      <t>2,9-Bis(3,5-dimethylphenyl)anthra(2,1,9-def:6,5,10-d'e'f')diisoquinoline-1,3,8,10(2H,9H)-tetrone; N,N'-Bis(3,5-dimethylphenyl)-3,4,9,10-perylenetetracarboxylic Diimide; 7,18-bis(3,5-dimethylphenyl)-7,18-diazaheptacyclo[14.6.2.2</t>
    </r>
    <r>
      <rPr>
        <vertAlign val="superscript"/>
        <sz val="10"/>
        <color theme="1"/>
        <rFont val="Calibri"/>
        <family val="2"/>
        <scheme val="minor"/>
      </rPr>
      <t>2,5</t>
    </r>
    <r>
      <rPr>
        <sz val="10"/>
        <color theme="1"/>
        <rFont val="Calibri"/>
        <family val="2"/>
        <scheme val="minor"/>
      </rPr>
      <t>.0</t>
    </r>
    <r>
      <rPr>
        <vertAlign val="superscript"/>
        <sz val="10"/>
        <color theme="1"/>
        <rFont val="Calibri"/>
        <family val="2"/>
        <scheme val="minor"/>
      </rPr>
      <t>3,12</t>
    </r>
    <r>
      <rPr>
        <sz val="10"/>
        <color theme="1"/>
        <rFont val="Calibri"/>
        <family val="2"/>
        <scheme val="minor"/>
      </rPr>
      <t>.0</t>
    </r>
    <r>
      <rPr>
        <vertAlign val="superscript"/>
        <sz val="10"/>
        <color theme="1"/>
        <rFont val="Calibri"/>
        <family val="2"/>
        <scheme val="minor"/>
      </rPr>
      <t>4,9</t>
    </r>
    <r>
      <rPr>
        <sz val="10"/>
        <color theme="1"/>
        <rFont val="Calibri"/>
        <family val="2"/>
        <scheme val="minor"/>
      </rPr>
      <t>.0</t>
    </r>
    <r>
      <rPr>
        <vertAlign val="superscript"/>
        <sz val="10"/>
        <color theme="1"/>
        <rFont val="Calibri"/>
        <family val="2"/>
        <scheme val="minor"/>
      </rPr>
      <t>13,23</t>
    </r>
    <r>
      <rPr>
        <sz val="10"/>
        <color theme="1"/>
        <rFont val="Calibri"/>
        <family val="2"/>
        <scheme val="minor"/>
      </rPr>
      <t>.0</t>
    </r>
    <r>
      <rPr>
        <vertAlign val="superscript"/>
        <sz val="10"/>
        <color theme="1"/>
        <rFont val="Calibri"/>
        <family val="2"/>
        <scheme val="minor"/>
      </rPr>
      <t>20,24</t>
    </r>
    <r>
      <rPr>
        <sz val="10"/>
        <color theme="1"/>
        <rFont val="Calibri"/>
        <family val="2"/>
        <scheme val="minor"/>
      </rPr>
      <t>]hexacosa-1(23),2,4,9,11,13,15,20(24),21,25-decaene-6,8,17,19-tetrone</t>
    </r>
  </si>
  <si>
    <r>
      <t>(C31H56N8O)</t>
    </r>
    <r>
      <rPr>
        <vertAlign val="subscript"/>
        <sz val="10"/>
        <color theme="1"/>
        <rFont val="Calibri"/>
        <family val="2"/>
        <scheme val="minor"/>
      </rPr>
      <t>n</t>
    </r>
    <r>
      <rPr>
        <sz val="10"/>
        <color theme="1"/>
        <rFont val="Calibri"/>
        <family val="2"/>
        <scheme val="minor"/>
      </rPr>
      <t xml:space="preserve"> polimer, but C31H58N8O for monomer</t>
    </r>
  </si>
  <si>
    <r>
      <t>[Methyl-oxo-[1-[6-(trifluoromethyl)pyridin-3-yl]ethyl]-λ</t>
    </r>
    <r>
      <rPr>
        <vertAlign val="superscript"/>
        <sz val="10"/>
        <color theme="1"/>
        <rFont val="Calibri"/>
        <family val="2"/>
        <scheme val="minor"/>
      </rPr>
      <t>6</t>
    </r>
    <r>
      <rPr>
        <sz val="10"/>
        <color theme="1"/>
        <rFont val="Calibri"/>
        <family val="2"/>
        <scheme val="minor"/>
      </rPr>
      <t>-sulfanylidene]cyanamide</t>
    </r>
  </si>
  <si>
    <r>
      <t>Salinomycin sodium salt; Sodium salinomycin; sodium;(2R)-2-[(2R,5S,6R)-6-[(2S,3S,4S,6R)-6-[(3S,5S,7R,9S,10S,12R,15R)-3-[(2R,5R,6S)-5-ethyl-5-hydroxy-6-methyloxan-2-yl]-15-hydroxy-3,10,12-trimethyl-4,6,8-trioxadispiro[4.1.5</t>
    </r>
    <r>
      <rPr>
        <vertAlign val="superscript"/>
        <sz val="10"/>
        <color theme="1"/>
        <rFont val="Calibri"/>
        <family val="2"/>
        <scheme val="minor"/>
      </rPr>
      <t>7</t>
    </r>
    <r>
      <rPr>
        <sz val="10"/>
        <color theme="1"/>
        <rFont val="Calibri"/>
        <family val="2"/>
        <scheme val="minor"/>
      </rPr>
      <t>.3</t>
    </r>
    <r>
      <rPr>
        <vertAlign val="superscript"/>
        <sz val="10"/>
        <color theme="1"/>
        <rFont val="Calibri"/>
        <family val="2"/>
        <scheme val="minor"/>
      </rPr>
      <t>5</t>
    </r>
    <r>
      <rPr>
        <sz val="10"/>
        <color theme="1"/>
        <rFont val="Calibri"/>
        <family val="2"/>
        <scheme val="minor"/>
      </rPr>
      <t>]pentadec-13-en-9-yl]-3-hydroxy-4-methyl-5-oxooctan-2-yl]-5-methyloxan-2-yl]butanoate</t>
    </r>
  </si>
  <si>
    <r>
      <t>Vat Orange 7; trans-Perinone; bisbenzimidazo[2,1-b:2',1'-i]benzo[lmn][3,8]phenanthroline-8,17-dione; 3,10,17,24-tetrazaoctacyclo[13.13.2.0</t>
    </r>
    <r>
      <rPr>
        <vertAlign val="superscript"/>
        <sz val="10"/>
        <color theme="1"/>
        <rFont val="Calibri"/>
        <family val="2"/>
        <scheme val="minor"/>
      </rPr>
      <t>2,10</t>
    </r>
    <r>
      <rPr>
        <sz val="10"/>
        <color theme="1"/>
        <rFont val="Calibri"/>
        <family val="2"/>
        <scheme val="minor"/>
      </rPr>
      <t>,.0</t>
    </r>
    <r>
      <rPr>
        <vertAlign val="superscript"/>
        <sz val="10"/>
        <color theme="1"/>
        <rFont val="Calibri"/>
        <family val="2"/>
        <scheme val="minor"/>
      </rPr>
      <t>4,9</t>
    </r>
    <r>
      <rPr>
        <sz val="10"/>
        <color theme="1"/>
        <rFont val="Calibri"/>
        <family val="2"/>
        <scheme val="minor"/>
      </rPr>
      <t>.0</t>
    </r>
    <r>
      <rPr>
        <vertAlign val="superscript"/>
        <sz val="10"/>
        <color theme="1"/>
        <rFont val="Calibri"/>
        <family val="2"/>
        <scheme val="minor"/>
      </rPr>
      <t>12,29</t>
    </r>
    <r>
      <rPr>
        <sz val="10"/>
        <color theme="1"/>
        <rFont val="Calibri"/>
        <family val="2"/>
        <scheme val="minor"/>
      </rPr>
      <t>.0</t>
    </r>
    <r>
      <rPr>
        <vertAlign val="superscript"/>
        <sz val="10"/>
        <color theme="1"/>
        <rFont val="Calibri"/>
        <family val="2"/>
        <scheme val="minor"/>
      </rPr>
      <t>16,24</t>
    </r>
    <r>
      <rPr>
        <sz val="10"/>
        <color theme="1"/>
        <rFont val="Calibri"/>
        <family val="2"/>
        <scheme val="minor"/>
      </rPr>
      <t>.0</t>
    </r>
    <r>
      <rPr>
        <vertAlign val="superscript"/>
        <sz val="10"/>
        <color theme="1"/>
        <rFont val="Calibri"/>
        <family val="2"/>
        <scheme val="minor"/>
      </rPr>
      <t>18,23</t>
    </r>
    <r>
      <rPr>
        <sz val="10"/>
        <color theme="1"/>
        <rFont val="Calibri"/>
        <family val="2"/>
        <scheme val="minor"/>
      </rPr>
      <t>.0</t>
    </r>
    <r>
      <rPr>
        <vertAlign val="superscript"/>
        <sz val="10"/>
        <color theme="1"/>
        <rFont val="Calibri"/>
        <family val="2"/>
        <scheme val="minor"/>
      </rPr>
      <t>26,30</t>
    </r>
    <r>
      <rPr>
        <sz val="10"/>
        <color theme="1"/>
        <rFont val="Calibri"/>
        <family val="2"/>
        <scheme val="minor"/>
      </rPr>
      <t>]triaconta-1(29),2,4,6,8,12,14,16,18,20,22,26(30),27-tridecaene-11,25-dione</t>
    </r>
  </si>
  <si>
    <r>
      <t>4-Pyridinecarboxamide, N-((3R)-3,4,6,7-tetrahydro-9-methyl-4-oxo-1-phenylpyrrolo(3,2,1-jk)(1,4)benzodiazepin-3-yl)-; N-[(11R)-6-methyl-12-oxo-9-phenyl-1,10-diazatricyclo[6.4.1.0</t>
    </r>
    <r>
      <rPr>
        <vertAlign val="superscript"/>
        <sz val="10"/>
        <color theme="1"/>
        <rFont val="Calibri"/>
        <family val="2"/>
        <scheme val="minor"/>
      </rPr>
      <t>4,13</t>
    </r>
    <r>
      <rPr>
        <sz val="10"/>
        <color theme="1"/>
        <rFont val="Calibri"/>
        <family val="2"/>
        <scheme val="minor"/>
      </rPr>
      <t>]trideca-4(13),5,7,9-tetraen-11-yl]pyridine-4-carboxamide</t>
    </r>
  </si>
  <si>
    <r>
      <t>Rizolex; Risolex; Toclofos-methyl; (2,6-dichloro-4-methylphenoxy)-dimethoxy-sulfanylidene-λ</t>
    </r>
    <r>
      <rPr>
        <vertAlign val="superscript"/>
        <sz val="10"/>
        <color theme="1"/>
        <rFont val="Calibri"/>
        <family val="2"/>
        <scheme val="minor"/>
      </rPr>
      <t>5</t>
    </r>
    <r>
      <rPr>
        <sz val="10"/>
        <color theme="1"/>
        <rFont val="Calibri"/>
        <family val="2"/>
        <scheme val="minor"/>
      </rPr>
      <t>-phosphane</t>
    </r>
  </si>
  <si>
    <r>
      <t>O,O,O-Triphenyl phosphorothioate; Triphenyl phosphorothionate; Triphenyl phosphorothioate; Triphenyl thiophosphate; triphenoxy(sulfanylidene)-λ</t>
    </r>
    <r>
      <rPr>
        <vertAlign val="superscript"/>
        <sz val="10"/>
        <color theme="1"/>
        <rFont val="Calibri"/>
        <family val="2"/>
        <scheme val="minor"/>
      </rPr>
      <t>5</t>
    </r>
    <r>
      <rPr>
        <sz val="10"/>
        <color theme="1"/>
        <rFont val="Calibri"/>
        <family val="2"/>
        <scheme val="minor"/>
      </rPr>
      <t>-phosphane</t>
    </r>
  </si>
  <si>
    <r>
      <t>Azadirachtin A; Bioneem; NeemAzal; dimethyl (1S,4S,5R,6S,7S,8R,11S,12R,14S,15R)-12-acetyloxy-4,7-dihydroxy-6-[(1S,2S,6S,8S,9R,11S)-2-hydroxy-11-methyl-5,7,10-trioxatetracyclo[6.3.1.0</t>
    </r>
    <r>
      <rPr>
        <vertAlign val="superscript"/>
        <sz val="10"/>
        <color theme="1"/>
        <rFont val="Calibri"/>
        <family val="2"/>
        <scheme val="minor"/>
      </rPr>
      <t>2,6</t>
    </r>
    <r>
      <rPr>
        <sz val="10"/>
        <color theme="1"/>
        <rFont val="Calibri"/>
        <family val="2"/>
        <scheme val="minor"/>
      </rPr>
      <t>.0</t>
    </r>
    <r>
      <rPr>
        <vertAlign val="superscript"/>
        <sz val="10"/>
        <color theme="1"/>
        <rFont val="Calibri"/>
        <family val="2"/>
        <scheme val="minor"/>
      </rPr>
      <t>9,11</t>
    </r>
    <r>
      <rPr>
        <sz val="10"/>
        <color theme="1"/>
        <rFont val="Calibri"/>
        <family val="2"/>
        <scheme val="minor"/>
      </rPr>
      <t>]dodec-3-en-9-yl]-6-methyl-14-[(E)-2-methylbut-2-enoyl]oxy-3,9-dioxatetracyclo[6.6.1.0</t>
    </r>
    <r>
      <rPr>
        <vertAlign val="superscript"/>
        <sz val="10"/>
        <color theme="1"/>
        <rFont val="Calibri"/>
        <family val="2"/>
        <scheme val="minor"/>
      </rPr>
      <t>1,5</t>
    </r>
    <r>
      <rPr>
        <sz val="10"/>
        <color theme="1"/>
        <rFont val="Calibri"/>
        <family val="2"/>
        <scheme val="minor"/>
      </rPr>
      <t>.0</t>
    </r>
    <r>
      <rPr>
        <vertAlign val="superscript"/>
        <sz val="10"/>
        <color theme="1"/>
        <rFont val="Calibri"/>
        <family val="2"/>
        <scheme val="minor"/>
      </rPr>
      <t>11,15</t>
    </r>
    <r>
      <rPr>
        <sz val="10"/>
        <color theme="1"/>
        <rFont val="Calibri"/>
        <family val="2"/>
        <scheme val="minor"/>
      </rPr>
      <t>]pentadecane-4,11-dicarboxylate</t>
    </r>
  </si>
  <si>
    <r>
      <t>Bromophos; Bromophos-methyl; Bromovur; (4-bromo-2,5-dichlorophenoxy)-dimethoxy-sulfanylidene-λ</t>
    </r>
    <r>
      <rPr>
        <vertAlign val="superscript"/>
        <sz val="10"/>
        <color theme="1"/>
        <rFont val="Calibri"/>
        <family val="2"/>
        <scheme val="minor"/>
      </rPr>
      <t>5</t>
    </r>
    <r>
      <rPr>
        <sz val="10"/>
        <color theme="1"/>
        <rFont val="Calibri"/>
        <family val="2"/>
        <scheme val="minor"/>
      </rPr>
      <t>-phosphane</t>
    </r>
  </si>
  <si>
    <r>
      <t>(1S,2R,5R,7R,9R,10S,14R,15S,19S)-15-[(2R,5S,6R)-5-(dimethylamino)-6-methyloxan-2-yl]oxy-7-[(2R,3R,4R,5S,6S)-4-ethoxy-3,5-dimethoxy-6-methyloxan-2-yl]oxy-19-ethyl-14-methyl-20-oxatetracyclo[10.10.0.0</t>
    </r>
    <r>
      <rPr>
        <vertAlign val="superscript"/>
        <sz val="10"/>
        <color theme="1"/>
        <rFont val="Calibri"/>
        <family val="2"/>
        <scheme val="minor"/>
      </rPr>
      <t>2,10</t>
    </r>
    <r>
      <rPr>
        <sz val="10"/>
        <color theme="1"/>
        <rFont val="Calibri"/>
        <family val="2"/>
        <scheme val="minor"/>
      </rPr>
      <t>.0</t>
    </r>
    <r>
      <rPr>
        <vertAlign val="superscript"/>
        <sz val="10"/>
        <color theme="1"/>
        <rFont val="Calibri"/>
        <family val="2"/>
        <scheme val="minor"/>
      </rPr>
      <t>5,9</t>
    </r>
    <r>
      <rPr>
        <sz val="10"/>
        <color theme="1"/>
        <rFont val="Calibri"/>
        <family val="2"/>
        <scheme val="minor"/>
      </rPr>
      <t>]docos-11-ene-13,21-dione</t>
    </r>
  </si>
  <si>
    <r>
      <t>Trichlormethylfos; Chloropyriphos-methyl; Methyl chlorpyrifos; dimethoxy-sulfanylidene-(3,5,6-trichloropyridin-2-yl)oxy-λ</t>
    </r>
    <r>
      <rPr>
        <vertAlign val="superscript"/>
        <sz val="10"/>
        <color theme="1"/>
        <rFont val="Calibri"/>
        <family val="2"/>
        <scheme val="minor"/>
      </rPr>
      <t>5</t>
    </r>
    <r>
      <rPr>
        <sz val="10"/>
        <color theme="1"/>
        <rFont val="Calibri"/>
        <family val="2"/>
        <scheme val="minor"/>
      </rPr>
      <t>-phosphane</t>
    </r>
  </si>
  <si>
    <r>
      <t>Spinosad factor A; Lepicidin A; Spinosyn-A; (1S,2R,5S,7R,9R,10S,14R,15S,19S)-15-[(2R,5S,6R)-5-(dimethylamino)-6-methyloxan-2-yl]oxy-19-ethyl-14-methyl-7-[(2R,3R,4R,5S,6S)-3,4,5-trimethoxy-6-methyloxan-2-yl]oxy-20-oxatetracyclo[10.10.0.0</t>
    </r>
    <r>
      <rPr>
        <vertAlign val="superscript"/>
        <sz val="10"/>
        <color theme="1"/>
        <rFont val="Calibri"/>
        <family val="2"/>
        <scheme val="minor"/>
      </rPr>
      <t>2,10</t>
    </r>
    <r>
      <rPr>
        <sz val="10"/>
        <color theme="1"/>
        <rFont val="Calibri"/>
        <family val="2"/>
        <scheme val="minor"/>
      </rPr>
      <t>.0</t>
    </r>
    <r>
      <rPr>
        <vertAlign val="superscript"/>
        <sz val="10"/>
        <color theme="1"/>
        <rFont val="Calibri"/>
        <family val="2"/>
        <scheme val="minor"/>
      </rPr>
      <t>5,9</t>
    </r>
    <r>
      <rPr>
        <sz val="10"/>
        <color theme="1"/>
        <rFont val="Calibri"/>
        <family val="2"/>
        <scheme val="minor"/>
      </rPr>
      <t>]docosa-3,11-diene-13,21-dione</t>
    </r>
  </si>
  <si>
    <r>
      <t>Phenitrothion; Methylnitrophos; Ovadofos; dimethoxy-(3-methyl-4-nitrophenoxy)-sulfanylidene-λ</t>
    </r>
    <r>
      <rPr>
        <vertAlign val="superscript"/>
        <sz val="10"/>
        <color theme="1"/>
        <rFont val="Calibri"/>
        <family val="2"/>
        <scheme val="minor"/>
      </rPr>
      <t>5</t>
    </r>
    <r>
      <rPr>
        <sz val="10"/>
        <color theme="1"/>
        <rFont val="Calibri"/>
        <family val="2"/>
        <scheme val="minor"/>
      </rPr>
      <t>-phosphane</t>
    </r>
  </si>
  <si>
    <r>
      <t>Chlorthiophos I; Celathion; (2,5-dichloro-4-methylsulfanylphenoxy)-diethoxy-sulfanylidene-λ</t>
    </r>
    <r>
      <rPr>
        <vertAlign val="superscript"/>
        <sz val="10"/>
        <color theme="1"/>
        <rFont val="Calibri"/>
        <family val="2"/>
        <scheme val="minor"/>
      </rPr>
      <t>5</t>
    </r>
    <r>
      <rPr>
        <sz val="10"/>
        <color theme="1"/>
        <rFont val="Calibri"/>
        <family val="2"/>
        <scheme val="minor"/>
      </rPr>
      <t>-phosphane</t>
    </r>
  </si>
  <si>
    <r>
      <t>Chloroethoxyfos; Chlorethoxyphos; Fortress; diethoxy-sulfanylidene-(1,2,2,2-tetrachloroethoxy)-λ</t>
    </r>
    <r>
      <rPr>
        <vertAlign val="superscript"/>
        <sz val="10"/>
        <color theme="1"/>
        <rFont val="Calibri"/>
        <family val="2"/>
        <scheme val="minor"/>
      </rPr>
      <t>5</t>
    </r>
    <r>
      <rPr>
        <sz val="10"/>
        <color theme="1"/>
        <rFont val="Calibri"/>
        <family val="2"/>
        <scheme val="minor"/>
      </rPr>
      <t>-phosphane</t>
    </r>
  </si>
  <si>
    <r>
      <t>Counter; Contraven; tert-butylsulfanylmethylsulfanyl-diethoxy-sulfanylidene-λ</t>
    </r>
    <r>
      <rPr>
        <vertAlign val="superscript"/>
        <sz val="10"/>
        <color theme="1"/>
        <rFont val="Calibri"/>
        <family val="2"/>
        <scheme val="minor"/>
      </rPr>
      <t>5</t>
    </r>
    <r>
      <rPr>
        <sz val="10"/>
        <color theme="1"/>
        <rFont val="Calibri"/>
        <family val="2"/>
        <scheme val="minor"/>
      </rPr>
      <t>-phosphane</t>
    </r>
  </si>
  <si>
    <t>0, 15, 60, 240/90 or 480/120 µg/kg bw/day. Owing to toxicity that resulted in mortality, the dose of 480 µg/kg bw/day was reduced to 120 µg/kg bw/day 1 day before the start of week 6, and the dose of 240 µg/kg bw/day was decreased to 90 µg/kg bw/day 2 days after the beginning of week 8. Purity (89.6%) adjusted dose levels: 0, 13.4, 53.8, 80.6, or 107.5 µg/kg bw/day.</t>
  </si>
  <si>
    <t>Validation DB</t>
  </si>
  <si>
    <t>112-92-5</t>
  </si>
  <si>
    <t>1-Octadecanol</t>
  </si>
  <si>
    <t>Stearyl alcohol; Octadecan-1-ol; Octadecanol</t>
  </si>
  <si>
    <t>C18H38O</t>
  </si>
  <si>
    <t>CCCCCCCCCCCCCCCCCCO</t>
  </si>
  <si>
    <t>Wistar [Mol/WIST, SPF]</t>
  </si>
  <si>
    <t xml:space="preserve">0, 1500, 7500, or 30,000 ppm equal to 0, 99.25, 500.25, or 2146.5 mg/kg bw/day for males and 0, 120, 625, or 2435.5 mg/kg bw/day for females. Males were fed the diet continuously for 45 days and females for 54 days, i.e 14 days prior to mating, during mating and gestation.  </t>
  </si>
  <si>
    <t xml:space="preserve">In the repeat dose toxicity study, the NOAEL was established to be 30,000 ppm, equivalent to 2,146.5 mg/kg bw/day in males and 2,435.5 mg/kg bw/day in females, the highest dose tested in the absence of adverse and significant effects at the dose levels tested. Likewise, the NOAEL for reproductive and developmental effects was also considered to be 30,000 ppm, the highest dose tested, in the absence of adverse effects. </t>
  </si>
  <si>
    <t>Hansen, E., 1992. Combined repeat dose and reproductive/developmental toxicity screening test on 1-octadecanol in rats. Institute of Toxicology, National Food Agency, Denmark, IT 911130.  Available from ECHA at https://echa.europa.eu/mt/registration-dossier/-/registered-dossier/15937/7/6/2/?documentUUID=cc0f5bbf-5295-438d-b9c4-2dfec4e3120c and https://echa.europa.eu/mt/registration-dossier/-/registered-dossier/15937/7/9/2/?documentUUID=054dd9a9-333f-4919-949b-ac667604a4be and from OECD/SIDS. Screening Information Data Set (SIDS) of OECD High Production Volume Chemicals Programme, 26, (1993) at https://hpvchemicals.oecd.org/UI/handler.axd?id=85158815-c24d-4c55-a83f-d5eab0c9e8f6. Primary reference is available from Veenstra, G., Webb, C., Sanderson, H., Belanger, S. E., Fisk, P., Nielsen, A., ... &amp; Sedlak, R. (2009). Human health risk assessment of long chain alcohols. Ecotoxicology and Environmental Safety, 72(4), 1016-1030.</t>
  </si>
  <si>
    <t>68610-86-6</t>
  </si>
  <si>
    <t>C.I. Pigment Yellow 127</t>
  </si>
  <si>
    <t>N-(2,4-Dimethylphenyl)-N'-(2-methoxyphenyl)-3,3'-dioxo[2,2'-(3,3'-dichloro-4,4'-biphenylylenebisazo)dibutyramide]; 2-[[2-chloro-4-[3-chloro-4-[[1-(2-methoxyanilino)-1,3-dioxobutan-2-yl]diazenyl]phenyl]phenyl]diazenyl]-N-(2,4-dimethylphenyl)-3-oxobutanamide</t>
  </si>
  <si>
    <t>C35H32Cl2N6O5</t>
  </si>
  <si>
    <t>Cc1ccc(c(c1)C)NC(=O)C(C(=O)C)/N=N/c2ccc(cc2Cl)c3ccc(c(c3)Cl)/N=N/C(C(=O)C)C(=O)Nc4ccccc4OC</t>
  </si>
  <si>
    <t xml:space="preserve">0, 0.2, 1, or 5% in the diet. ECHA listed the 5% dose level to be equivalent to 2500 mg/kg bw in females and 2000 mg/kg bw in males. </t>
  </si>
  <si>
    <t xml:space="preserve">The test item did not reveal any substance related toxic effects under the conditions tested. The NOAEL in this subacute oral feeding study was 5% in the diet, corresponding to 2500 mg/kg bw in females and 2000 mg/kg bw in males. </t>
  </si>
  <si>
    <t>Unknown, 1971. Available from ECHA at https://echa.europa.eu/mt/registration-dossier/-/registered-dossier/10976/7/6/2/?documentUUID=5c8e1272-c3e2-4c65-b541-65c6a4e8338d</t>
  </si>
  <si>
    <t>4531-49-1</t>
  </si>
  <si>
    <t>Butanamide, 2,2'-[(3,3'-dichloro[1,1'-biphenyl]-4,4'-diyl)bis(2,1-diazenediyl)]bis[N-(2-methoxyphenyl)-3-oxo-</t>
  </si>
  <si>
    <t>2-[[2-chloro-4-[3-chloro-4-[[1-(2-methoxyanilino)-1,3-dioxobutan-2-yl]diazenyl]phenyl]phenyl]diazenyl]-N-(2-methoxyphenyl)-3-oxobutanamide; 2-[[2-chloro-4-[3-chloro-4-[[1-(2-methoxyanilino)-1,3-dioxobutan-2-yl]diazenyl]phenyl]phenyl]diazenyl]-N-(2-methoxyphenyl)-3-oxobutanamide; C.I. Pigment Yellow 17 (PY 17)</t>
  </si>
  <si>
    <t>C34H30Cl2N6O6</t>
  </si>
  <si>
    <t>COC1=CC=CC=C1NC(=O)C(N=NC1=CC=C(C=C1Cl)C1=CC(Cl)=C(C=C1)N=NC(C(C)=O)C(=O)NC1=CC=CC=C1OC)C(C)=O</t>
  </si>
  <si>
    <t xml:space="preserve">0, 0.2, 1, or 5% in the diet; 5% in the diet corresponded to 2500 mg/kg bw in females and 2000 mg/kg bw in males. Other daily intake values were not listed. </t>
  </si>
  <si>
    <t>The test item did not reveal any substance related toxic effects under the conditions tested. The NOAEL in this subacute oral feeding study was 5% in the diet, corresponding to 2500 mg/kg bw in females and 2000 mg/kg bw in males.</t>
  </si>
  <si>
    <t>Unknown, 1972</t>
  </si>
  <si>
    <t>Unknown, 1972. Available from https://echa.europa.eu/mt/registration-dossier/-/registered-dossier/14804/7/6/2/?documentUUID=e83068fc-90e2-4e53-b779-24a61a1399b3</t>
  </si>
  <si>
    <t>116-09-6</t>
  </si>
  <si>
    <t>Hydroxyacetone</t>
  </si>
  <si>
    <t>Acetol; 1-hydroxypropan-2-one; Acetone alcohol</t>
  </si>
  <si>
    <t>CC(=O)CO</t>
  </si>
  <si>
    <t xml:space="preserve">0, 150, 450, or 1,000 mg/kg bw/day. Males and females were dosed for 49-54 days. </t>
  </si>
  <si>
    <t xml:space="preserve">Given the lack of adverse effects noted at the dose levels tested, the NOAEL for systemic toxicity as well as reproductive and developmental toxicity is 1,000 mg/kg bw/day, the highest dose tested. </t>
  </si>
  <si>
    <t>Unknown, 2019. Available from ECHA at https://echa.europa.eu/mt/registration-dossier/-/registered-dossier/27189/7/6/2 and https://echa.europa.eu/mt/registration-dossier/-/registered-dossier/27189/7/9/2</t>
  </si>
  <si>
    <t xml:space="preserve">
17671-27-1</t>
  </si>
  <si>
    <t>Docosyl docosanoate</t>
  </si>
  <si>
    <t>Behenyl behenate; Docosanoic acid, docosyl ester; Docosanyl docosanoate</t>
  </si>
  <si>
    <t>C44H88O2</t>
  </si>
  <si>
    <t>CCCCCCCCCCCCCCCCCCCCCCOC(=O)CCCCCCCCCCCCCCCCCCCCC</t>
  </si>
  <si>
    <t>Wistar [Hannover RccHan]</t>
  </si>
  <si>
    <t xml:space="preserve">0, 100, 300, or 1,000 mg/kg bw/day. Males were dosed for 49 days, i.e. two weeks prior to mating, during mating, until scheduled sacrifice. Females were dosed for 53 days, i.e. two weeks prior to mating, during mating and gestation, until lactation day 4. </t>
  </si>
  <si>
    <t xml:space="preserve">In the absence of toxicologically significant, adverse effects, the NOAELs for systemic, reproductive, and developmental toxicity were considered to be 1,000 mg/kg bw/day, the highest dose tested, for both males and females. </t>
  </si>
  <si>
    <t>Unknown, 2014. Available from ECHA at https://echa.europa.eu/registration-dossier/-/registered-dossier/24990/7/6/2/?documentUUID=f09178c1-a8d0-4224-8918-625c38493e19 and https://echa.europa.eu/mt/registration-dossier/-/registered-dossier/24990/7/9/2</t>
  </si>
  <si>
    <t>26952-14-7</t>
  </si>
  <si>
    <t>Hexadecene</t>
  </si>
  <si>
    <t>1-Hexadecene; Hexadec-1-ene; Cetene; 1-Cetene</t>
  </si>
  <si>
    <t>C16H32</t>
  </si>
  <si>
    <t>CCCCCCCCCCCCCCC=C</t>
  </si>
  <si>
    <t xml:space="preserve">0, 100, 300, or 1,000 mg/kg bw/day. Males were dosed for 42 days, i.e. two weeks prior to mating, during mating, until scheduled necropsy. Females were dosed for 53-55 days, i.e. two weeks prior to mating, during mating and gestation, until day 4 post-partum. </t>
  </si>
  <si>
    <t xml:space="preserve">In the absence of toxicologically significant, adverse effects, the NOAELs for systemic, reproductive, and developmental toxicity were considered to be 1,000 mg/kg bw/day, or 976 mg/kg bw/day (the highest dose tested), for both males and females. </t>
  </si>
  <si>
    <t>Unknown, 2014. Available from ECHA at https://echa.europa.eu/mt/registration-dossier/-/registered-dossier/14268/7/6/2/?documentUUID=c05c05cf-f5e9-4a79-af40-5147447b3bb2 and https://echa.europa.eu/mt/registration-dossier/-/registered-dossier/14268/7/9/2/?documentUUID=9ed1307b-a3e9-4f71-8896-79f27bc2fbe9</t>
  </si>
  <si>
    <t>124-18-5</t>
  </si>
  <si>
    <t>Decane</t>
  </si>
  <si>
    <t>n-Decane; Nonane, methyl-</t>
  </si>
  <si>
    <t xml:space="preserve">C10H22 </t>
  </si>
  <si>
    <t>CCCCCCCCCC</t>
  </si>
  <si>
    <t xml:space="preserve">0, 25, 150, or 1,000 mg/kg bw/day. Males were dosed for 28 days, i.e.14 days pre-pairing and during pairing. Females were dosed for 53-56 days, i.e 14 days pre-pairing, during pairing and gestation, until day 4 of lactation. </t>
  </si>
  <si>
    <t>Evidence of irritation of the nonglandular mucosa of the stomach was observed, but was considered an artifact of the dosing method and not attributed to the inherent toxicity of the test material. Therefore, the NOAEL for general toxicity is considered to be 1,000 mg/kg bw/day, the highest dose tested, for both males and females. Similarly, in the absence of adverse effects, the NOAELs for reproductive and developmental toxicity is also considered to be 1000 mg/kg/day, the highest dose tested.</t>
  </si>
  <si>
    <t>Sasol NA, 1995</t>
  </si>
  <si>
    <t xml:space="preserve">Sasol NA. (1995). Initial submission: Combined repeated dose toxicity study w/the reproductive/developmental toxicity screening test in rats by oral route, with cover letter dated 121801. TSCATS Section 8E. OTS0574257.  Available from EPA (2009) Provisional Peer-Reviewed Toxicity Values for n-Decane at https://cfpub.epa.gov/ncea/pprtv/documents/Decanen.pdf  and from ECHA at https://echa.europa.eu/mt/registration-dossier/-/registered-dossier/13896/7/6/2 and https://echa.europa.eu/registration-dossier/-/registered-dossier/13896/7/9/2/?documentUUID=98ea7f87-625d-46e4-9f2a-adbf9b8e06f6. A summary can also be found on ChemView at https://chemview.epa.gov/chemview/proxy?filename=8e%2F88020000018_124185_5A6469BD02D3435C85257037005967FA.pdf and from OECD SIDS at https://hpvchemicals.oecd.org/UI/handler.axd?id=98d0f020-eef4-40e2-8d69-7f802c41785e </t>
  </si>
  <si>
    <t>111-03-5</t>
  </si>
  <si>
    <t>2,3-Dihydroxypropyl oleate</t>
  </si>
  <si>
    <t>Monoolein; Glyceryl monooleate; 1-Monoolein; 2,3-dihydroxypropyl (Z)-octadec-9-enoate</t>
  </si>
  <si>
    <t>C21H40O4</t>
  </si>
  <si>
    <t>CCCCCCCCC=CCCCCCCCC(=O)OCC(CO)O</t>
  </si>
  <si>
    <t>1dY (fatty acid pathway)</t>
  </si>
  <si>
    <t xml:space="preserve">0, 100, 300, or 1,000 mg/kg bw/day. Males were dosed for a total of 42 days, i.e. 14 days before mating, during mating, until necropsy. Females were dosed for a total of 53 days, i.e. 14 days before mating, during mating and gestation, until lactation day 4. </t>
  </si>
  <si>
    <t xml:space="preserve">Through the administration and recovery periods, there were no changes attributable to administration of the test substance. The NOAEL for 2,3- Dihydropropyl 9-cis-octadecenoate is considered to be 1000 mg/Kg/day for both males and females. Similarly, the male and female parental animals exhibited no alteration in reproductive parameters. On examination of neonates, there were no alteration in developmental parameters. Therefore, the NOAEL for reproductive and developmental toxicity is considered to be 1000 mg/Kg/day as well. </t>
  </si>
  <si>
    <t>JECDB, 2013</t>
  </si>
  <si>
    <t>National Institute of Technology and Evaluation, Japanese Chemicals Collaborative Knowledge Database, 2017. Reproductive/Developmental oral toxicity study of test material. Available from ECHA at https://echa.europa.eu/mt/registration-dossier/-/registered-dossier/20649/7/6/2/?documentUUID=ecbc3b8e-0d7b-4193-84fd-e115305656e5 and https://echa.europa.eu/registration-dossier/-/registered-dossier/20649/7/9/2/?documentUUID=8285bde3-13bd-463e-9405-463fc9c71c94</t>
  </si>
  <si>
    <t>100-79-8</t>
  </si>
  <si>
    <t>Solketal</t>
  </si>
  <si>
    <t>2,2-Dimethyl-1,3-dioxolane-4-methanol; (2,2-Dimethyl-1,3-dioxolan-4-yl)methanol; Isopropylidene glycerol</t>
  </si>
  <si>
    <t>CC1(C)OCC(CO)O1</t>
  </si>
  <si>
    <t>1N,2N,3N,4N,6N,7N,9N,10Y,11Y, acetone:1dY (Class I), glycerol: 1dY (Class I)</t>
  </si>
  <si>
    <t xml:space="preserve">0, 250, 500, or 1,000 mg/kg bw/day. Males were dosed for two weeks before pairing, during the pairing period (up to 5 days), until sacrifice, for a total period of five weeks. Females were dosed for two weeks before pairing, during the pairing period (up to 5 days), during gestation, during lactation until day 5 post partum for a total of 45 days. </t>
  </si>
  <si>
    <t xml:space="preserve">Based on the absence of adverse effects, the dose level of 1000 mg/kg/day was considered to be the NOAEL for parental and systemic toxicity  and the NOEL for reproductive performance (mating and fertility). </t>
  </si>
  <si>
    <t>Unknown, 2013. Available from ECHA at https://echa.europa.eu/registration-dossier/-/registered-dossier/12258/7/9/2/?documentUUID=83685cc4-7d06-47e1-a0e9-f239a8094ad8 and https://echa.europa.eu/mt/registration-dossier/-/registered-dossier/12258/7/6/2</t>
  </si>
  <si>
    <t>107-95-9</t>
  </si>
  <si>
    <t>beta-Alanine</t>
  </si>
  <si>
    <t>3-Aminopropanoic acid; 3-Aminopropionic acid</t>
  </si>
  <si>
    <t>NCCC(O)=O</t>
  </si>
  <si>
    <t xml:space="preserve">0, 40, 200, or 1,000 mg/kg bw/day. Males were dosed from 14 days before mating to the day before sacrifice, for a total of 42 days. Females were dosed from 14 days before mating until 4 days after delivery, for a total of 42-45 days.  </t>
  </si>
  <si>
    <t xml:space="preserve">The oral administration of beta-alanine to rats for a period of up to forty-five days at dose levels of up to 1000 mg/kg/day did not show any treatment-related effects at any dose level. Therefore, the NOAELs for systemic and reproductive toxicity was 1,000 mg/kg/day, the highest dose tested. </t>
  </si>
  <si>
    <t>Unknown, 2007. Available from ECHA at https://echa.europa.eu/registration-dossier/-/registered-dossier/2084/7/9/3/?documentUUID=c204e5bf-59f9-491b-868e-7add3fb14dd0 and https://echa.europa.eu/mt/registration-dossier/-/registered-dossier/2084/7/9/2</t>
  </si>
  <si>
    <t>108-59-8</t>
  </si>
  <si>
    <t>Dimethyl malonate</t>
  </si>
  <si>
    <t>Dimethyl propanedioate; Methyl malonate; Propanedioic acid, dimethyl ester; DMM</t>
  </si>
  <si>
    <t>COC(=O)CC(=O)OC</t>
  </si>
  <si>
    <t>HSDCpb-WU</t>
  </si>
  <si>
    <t xml:space="preserve">0, 100, 300, or 1,000 mg/kg bw/day. A high dose recovery and recovery control group of 5 animals of each sex per group was also included in the study. Males received the test item 2 weeks prior to mating, during the mating period and approximately 2 weeks post mating, with a total of 39 treatment days. Females were treated 2 weeks prior to mating, during the mating period, throughout pregnancy and up to lactation day 4, with a total of 53 treatment days. Recovery animals were treated for 39 days followed by a post exposure observation period of 14 days. </t>
  </si>
  <si>
    <t>At 1,000 mg/kg bw/day, the livers of males and females showed a significantly increased incidence of hepatocellular hypertrophy. The change was considered reversible as the incidence was not significantly increased in the high dose recovery animals. ECHA and OECD: Based on effects noted in the liver, the NOAEL was considered to be 300 mg/kg bw/day for systemic toxicity in males and females. Regarding reproductive and developmental parameters, no treatment related changes in the fertility index for males and females, gestation index, testes and epididymis weights were observed compared to the control and no treatment related changes in the duration of gestation, the gestation index, parturition and pre-implantation loss were noted compared to controls. Therefore, the NOAEL for reproductive and developmental toxicity was considered to be 1,000 mg/kg bw/day, the highest dose tested. EPA: EPA disagreed with ECHA's and OECD's conclusion and stated "EPA considered this effect" (i.e., hepatocellular hypertrophy) "reversible because there was not a significant increase in hypertrophy in the recovery groups.... Therefore, EPA considers 1000 mg/kg-day to be the NOAEL." FDA agrees with EPA's conclusion.</t>
  </si>
  <si>
    <t>Degussa, 2003e</t>
  </si>
  <si>
    <t>Degussa (2003e). Unpublished Report. Combined Repeated Dose Toxicity study with Reproduction/Developmental Screening Test by Gavage with Dimethyl malonate in Wistar Rats. Degussa AG REG. No. 2003-0146-DGT. Available from OECD SIDS (2005) Malonic Acid Diesters at https://hpvchemicals.oecd.org/UI/handler.axd?id=564218be-0bb8-498a-9bc4-4137878697fe and from ECHA at https://echa.europa.eu/mt/registration-dossier/-/registered-dossier/8170/7/6/2 and https://echa.europa.eu/mt/registration-dossier/-/registered-dossier/8170/7/9/2. Reference for NEL conclusion: EPA (2020). Supporting Information for Low-Priority Substance Propanedioic Acid, 1,3-Dimethyl Ester (CASRN 108-59-8) (Dimethyl Malonate) Final Designation at https://downloads.regulations.gov/EPA-HQ-OPPT-2019-0120-0009/content.pdf</t>
  </si>
  <si>
    <t>79953-85-8</t>
  </si>
  <si>
    <t>4-Chloro-3-[[1-[5-chloro-4-[[2-[[2-chloro-5-[[2-(4-chlorophenoxy)-5-(trifluoromethyl)phenyl]carbamoyl]phenyl]diazenyl]-3-oxobutanoyl]amino]-2-methylanilino]-1,3-dioxobutan-2-yl]diazenyl]-N-[2-(4-chlorophenoxy)-5-(trifluoromethyl)phenyl]benzamide</t>
  </si>
  <si>
    <t>Benzamide, 3,3'-[(2-chloro-5-methyl-1,4-phenylene)bis[imino(1-acetyl-2-oxo-2,1-ethanediyl)-2,1-diazenediyl]]bis[4-chloro-N-[2-(4-chlorophenoxy)-5-(trifluoromethyl)phenyl]-; 3,3'-[(2-chloro-5-methyl-p-phenylene)bis[imino(1-acetyl-2-oxoethylene)azo]]bis[4-chloro-N-[2-(4-chlorophenoxy)-5-(trifluoromethyl)phenyl]benzamide]</t>
  </si>
  <si>
    <t>C55H37Cl5F6N8O8</t>
  </si>
  <si>
    <t>CC1=CC(=C(C=C1NC(=O)C(C(=O)C)N=NC2=C(C=CC(=C2)C(=O)NC3=C(C=CC(=C3)C(F)(F)F)OC4=CC=C(C=C4)Cl)Cl)Cl)NC(=O)C(C(=O)C)N=NC5=C(C=CC(=C5)C(=O)NC6=C(C=CC(=C6)C(F)(F)F)OC7=CC=C(C=C7)Cl)Cl</t>
  </si>
  <si>
    <t xml:space="preserve">0, 100, 300, or 1,000 mg/kg bw/day. Males were dosed for 39 days, i.e. two weeks prior to pairing, during pairing, until scheduled necropsy. Females were dosed for 51-55 days, i.e. two weeks prior to pairing, during pairing and throughout gestation, until day 13 post partum. </t>
  </si>
  <si>
    <t xml:space="preserve">In the absence of toxicologically significant, adverse effects, the NOAELs for systemic, reproductive, and developmental toxicity were considered to be 1,000 mg/kg bw/day, the highest dose tested. </t>
  </si>
  <si>
    <t>Unknown, 2022. Available from ECHA at https://echa.europa.eu/mt/registration-dossier/-/registered-dossier/5548/7/6/2 and https://echa.europa.eu/mt/registration-dossier/-/registered-dossier/5548/7/9/2</t>
  </si>
  <si>
    <t>5580-57-4</t>
  </si>
  <si>
    <t>Benzamide, 3,3'-[(2-chloro-5-methyl-1,4-phenylene)bis[imino(1-acetyl-2-oxo-2,1-ethanediyl)-2,1-diazenediyl]]bis[4-chloro-N-(3-chloro-2-methylphenyl)-</t>
  </si>
  <si>
    <t>3,3'-[(2-Chloro-5-methyl-p-phenylene)bis[imino(1-acetyl-2-oxoethylene)azo]]bis[4-chloro-N-(3-chloro-o-tolyl)benzamide]; 4-chloro-3-[[1-[5-chloro-4-[[2-[[2-chloro-5-[(3-chloro-2-methylphenyl)carbamoyl]phenyl]diazenyl]-3-oxobutanoyl]amino]-2-methylanilino]-1,3-dioxobutan-2-yl]diazenyl]-N-(3-chloro-2-methylphenyl)benzamide</t>
  </si>
  <si>
    <t>C43H35Cl5N8O6</t>
  </si>
  <si>
    <t>CC(=O)C(N=NC1=CC(=CC=C1Cl)C(=O)NC1=CC=CC(Cl)=C1C)C(=O)NC1=CC(Cl)=C(NC(=O)C(N=NC2=CC(=CC=C2Cl)C(=O)NC2=CC=CC(Cl)=C2C)C(C)=O)C=C1C</t>
  </si>
  <si>
    <t xml:space="preserve">0, 100, 300, or 1,000 mg/kg bw/day. Males were dosed daily for 34-35 days, i.e. two weeks prior to pairing, during pairing, until scheduled necropsy. Females were dosed daily for 66 days, i.e. two weeks prior to pairing, during pairing and gestation, until day 13 post partum. </t>
  </si>
  <si>
    <t>Unknown, 2022. Available from ECHA at https://echa.europa.eu/registration-dossier/-/registered-dossier/5373/7/9/2 and https://echa.europa.eu/mt/registration-dossier/-/registered-dossier/5373/7/9/3</t>
  </si>
  <si>
    <t>86960-46-5</t>
  </si>
  <si>
    <t>Benzoic acid, 4-((1-oxodecyl)oxy)-; DOBA</t>
  </si>
  <si>
    <t>C17H24O4</t>
  </si>
  <si>
    <t>CCCCCCCCCC(=O)OC1=CC=C(C=C1)C(O)=O</t>
  </si>
  <si>
    <t>1N,2N,3N,4N,6N,7N,9N,10N,23N,29Y,33N,34bY, decanoic acid: 1aY (Class I), phenolic product: 1N,2N,3N,4N,6N,7N,9N,10N,23N,29Y,33N,34N,35aY,38N,39N,40b(i)Y (Class I)</t>
  </si>
  <si>
    <t>0, 100, 300, or 1000 mg/kg bw/day. Males were dosed daily for 42 days, i.e. two weeks prior to pairing, during pairing, until scheduled necropsy. Females were dosed for 49 days, i.e. two weeks prior to pairing, during pairing and gestation, until post partum day 4.</t>
  </si>
  <si>
    <t>In the absence of toxicologically significant, adverse effects, the NOEL for general toxicity in males and females as well as for reproduction/developmental toxicity was considered to be 1000 mg/kg bw/day, the highest dose level tested.</t>
  </si>
  <si>
    <t>Unknown, 2013. Available from ECHA at https://echa.europa.eu/mt/registration-dossier/-/registered-dossier/5452/7/9/2 and https://echa.europa.eu/mt/registration-dossier/-/registered-dossier/5452/7/9/3</t>
  </si>
  <si>
    <t>2512-29-0</t>
  </si>
  <si>
    <t>C.I. Pigment Yellow 1</t>
  </si>
  <si>
    <t>Hansa yellow; Hansa Yellow G; Toluidine Yellow; Sanyo Fast Yellow G; 2-[(4-methyl-2-nitrophenyl)diazenyl]-3-oxo-N-phenylbutanamide</t>
  </si>
  <si>
    <t>C17H16N4O4</t>
  </si>
  <si>
    <t>CC(=O)C(N=NC1=CC=C(C)C=C1[N+]([O-])=O)C(=O)NC1=CC=CC=C1</t>
  </si>
  <si>
    <t xml:space="preserve">0, 100, 300, or 1,000 mg/kg bw/day daily. Males were dosed for 32 days, i.e. two weeks prior to mating, during mating, until scheduled necropsy. Females were dosed for 49 days, i.e. two weeks prior to mating, during mating and gestation, until day 4 post-partum. </t>
  </si>
  <si>
    <t>During the treatment, faeces stained yellow were noted in all males and females receiving test item. This observation was due to staining properties of the test item. At the dose levels of 1000 and 300 mg/kg bw/day in males, statistically significantly reduced body weight gain was noted during the pre-pairing period. During the remaining study period body weight gain at the high- and mid-dose levels was similar to the control values. Body weights at these dose levels were similar to the control values during the entire study period. Because reduction of body weight gain was reversible and no statistically significant differences in body weights were noted at the high- and mid-dose levels, this effect was considered not to be adverse. Lastly, terminal examinations revealed changes in motility of sperms at the dose levels of 1000 and 300 mg/kg bw/day. Statistically significant reduction in mean count of progressive sperms and increase in mean count of not motile sperms were noted at the high dose level and statistically significant increase in mean count of not motile sperms was noted at the mid-dose level. No further effects on male reproductive system were noted during the study. Sperm morphology and sperm count at the high-dose level was similar to the control values. Weights of male reproductive organs, macroscopical and histopathological examination of testes and epididymides gave no indication of any treatment-related effect. Further, no indication of effects on reproduction was noted within this study up to and including the highest dose level. For this reason, changes in motility of sperms were considered not to be adverse. Based on these results, the NOAEL for general toxicity in males and females and for reproduction/developmental toxicity was considered to be 1000 mg/kg bw/day, the highest dose level used.</t>
  </si>
  <si>
    <t>Unknown, 2012. Available from ECHA at https://echa.europa.eu/mt/registration-dossier/-/registered-dossier/13177/7/6/2/?documentUUID=63c52855-e394-48e3-8568-18cdd62b461b and https://echa.europa.eu/mt/registration-dossier/-/registered-dossier/13177/7/9/2</t>
  </si>
  <si>
    <t>214559-61-2</t>
  </si>
  <si>
    <t>1,3-Naphthalenedisulfonic acid, 7-[2-[4-[[4,6-bis[(3-sulfopropyl)thio]-1,3,5-triazin-2-yl]amino]-3-methoxyphenyl]diazenyl]-, sodium salt (1:4)</t>
  </si>
  <si>
    <t>1,3-Naphthalenedisulfonic acid, 7-[[4-[[4,6-bis[(3-sulfopropyl)thio]-1,3,5-triazin-2-yl]amino]-3-methoxyphenyl]azo]-, tetrasodium salt; 7-[4-[4,6-Bis(3-sulfopropylthio)-1,3,5-triazine-2-ylamino]-3-methoxyphenylazo]naphthalene-1,3-disulfonic acid tetrasodium salt; tetrasodium;7-[[4-[[4,6-bis(3-sulfonatopropylsulfanyl)-1,3,5-triazin-2-yl]amino]-3-methoxyphenyl]diazenyl]naphthalene-1,3-disulfonate</t>
  </si>
  <si>
    <t>C26H24N6Na4O13S6</t>
  </si>
  <si>
    <t>[Na+].[Na+].[Na+].[Na+].COC1=C(NC2=NC(SCCCS([O-])(=O)=O)=NC(SCCCS([O-])(=O)=O)=N2)C=CC(=C1)N=NC1=CC=C2C=C(C=C(C2=C1)S([O-])(=O)=O)S([O-])(=O)=O</t>
  </si>
  <si>
    <t>1N,2N,3N,4Y,5aY,6N,7N,9N,10Y,11N,12N,13N,15N,16N,17Y,19N,20eY,47a(i)Y</t>
  </si>
  <si>
    <t xml:space="preserve">0, 100, 300, or 1,000 mg/kg bw/day. Males were dosed for 34 days, i.e. 14 days pre-mating and up to 20 days mating/post-mating. Females were dosed for 55 days, i.e. 14 days pre-mating, for up to 16 days mating period, through gestation and up to and including the day before necropsy, 4 days post-partum. </t>
  </si>
  <si>
    <t xml:space="preserve">In the absence of toxicologically significant, adverse effects, the NOAELs for reproductive and developmental toxicity were considered to be 1,000 mg/kg bw/day, the highest dose tested. </t>
  </si>
  <si>
    <t>Unknown, 2014. Available from ECHA at https://echa.europa.eu/mt/registration-dossier/-/registered-dossier/5381/7/9/2 and https://echa.europa.eu/mt/registration-dossier/-/registered-dossier/5381/7/9/3</t>
  </si>
  <si>
    <t>31138-65-5</t>
  </si>
  <si>
    <t>Monosodium D-glucoheptonate</t>
  </si>
  <si>
    <t>Glucoheptonate; Sodium glucoheptonate; sodium;(3R,4S,5R,6R)-2,3,4,5,6,7-hexahydroxyheptanoate</t>
  </si>
  <si>
    <t>C7H13NaO8</t>
  </si>
  <si>
    <t>[Na+].OC[C@@H](O)[C@@H](O)[C@H](O)[C@@H](O)C(O)C([O-])=O</t>
  </si>
  <si>
    <t xml:space="preserve">0, 30, 100, or 1,000 mg/kg bw/day. Males were dosed for 42 days, i.e. two weeks prior to pairing, during pairing, until scheduled necropsy. Females were dosed for 54 days, i.e. two weeks prior to pairing, during pairing and gestation, until post-partum day 5. Any female which did not produce a pregnancy was terminated on or after Day 25 post coitum. </t>
  </si>
  <si>
    <t xml:space="preserve">In the absence of toxicologically significant, adverse effects, the NOAEL for systemic toxicity was considered to be 1,000 mg/kg bw/day, the highest dose tested, for both males and females. The NOEL for reproductive and developmental toxicity was also considered to be 1,000 mg/kg bw/day. </t>
  </si>
  <si>
    <t>McRae &amp; Watson, 2013</t>
  </si>
  <si>
    <t xml:space="preserve">McRae, L.A., Watson, P. 2013. Sodium Glucoheptonate (EC 250-480-2): Oral (Gavage) Combined Repeat Dose Toxicity Study with Reproduction/Developmental Toxicity Screening Test in the Rat. Performing Laboratory: Harlan Laboratories Ltd., Derbyshire, UK. Project No. 41104692R. Sponsor: Harcros Chemicals Inc., Dalton, GA. Available from ECHA at https://echa.europa.eu/mt/registration-dossier/-/registered-dossier/8874/7/6/2 and https://echa.europa.eu/mt/registration-dossier/-/registered-dossier/8874/7/9/2 and from EPA (2020). Supporting Information for Low-Priority Substance D-GlucoHeptonic Acid, Sodium Salt (1:1), (2.xi.)-
(CASRN 31138-65-5) (Sodium Glucoheptonate) Final Designation at https://downloads.regulations.gov/EPA-HQ-OPPT-2019-0107-0010/content.pdf </t>
  </si>
  <si>
    <t>3681-71-8</t>
  </si>
  <si>
    <t>(3Z)-3-Hexenyl acetate</t>
  </si>
  <si>
    <t>cis-3-Hexenyl acetate; (Z)-3-hexenyl acetate; [(Z)-hex-3-enyl] acetate; Leaf acetate</t>
  </si>
  <si>
    <t>CC\C=C/CCOC(C)=O</t>
  </si>
  <si>
    <t xml:space="preserve">0, 100, 300, or 1,000 mg/kg bw/day. Males were dosed daily for a minimum of 28 days, i.e. two weeks prior to mating, during mating, until scheduled necropsy. Females were dosed daily for approximately 49 days, i.e. two weeks prior to mating, during mating and gestation, until post-partum day 4. </t>
  </si>
  <si>
    <t xml:space="preserve">Slight dyspnea and salivation were noted in treated animals, however this was considered to be a result of aspiration caused by the gavage procedure and was therefore deemed non-adverse. Histopathological findings in the decedents included minimal inflammatory cell infiltration, necrosis, congestion, alveolar edema, hemorrgae, and macrophages of the lung. Because these lesions were not toxicologically significant, adverse effects, the NOAEL for systemic toxicity was considered to be 1,000 mg/kg bw/day, the highest dose tested. Similarly, the NOAEL for reproductive and developmental toxicity was also considered to be 1,000 mg/kg bw/day in the absence of adverse effects on reproductive indices. </t>
  </si>
  <si>
    <t>Unknown, 2013. Available from ECHA at https://echa.europa.eu/mt/registration-dossier/-/registered-dossier/12829/7/6/2 and https://echa.europa.eu/mt/registration-dossier/-/registered-dossier/12829/7/9/2</t>
  </si>
  <si>
    <t>1,4-Benzenedicarboxylic acid, 2,2'-[1,4-phenylenebis[imino(1-acetyl-2-oxo-2,1-ethanediyl)-2,1-diazenediyl]]bis-, 1,1',4,4'-tetramethyl ester</t>
  </si>
  <si>
    <t>C34H32N6O12</t>
  </si>
  <si>
    <t>COC(=O)C1=CC=C(C(=O)OC)C(=C1)N=NC(C(C)=O)C(=O)NC1=CC=C(NC(=O)C(N=NC2=CC(=CC=C2C(=O)OC)C(=O)OC)C(C)=O)C=C1</t>
  </si>
  <si>
    <t>1N,2N,3N,4N,6N,7N,9N,10N,23N,29Y,33N,34bY. Methanol: 1N,2N,3N,4N,6N,7N,9N,10N,23Y,24N,25N,26aY,27N,28N (Class II), acid product: 1N,2N,3N,4N,6N,7N,9N,10N,23N,29Y,33N,34N,35N,47gY(Class II)</t>
  </si>
  <si>
    <t xml:space="preserve">0, 100, 300, or 1,000 mg/kg bw/day. Males were dosed for 41 days, i.e. two weeks prior to mating, during mating, until scheduled necropsy. Females were dosed for 52 days, i.e. two weeks prior to mating, during mating and gestation, until day 4 of lactation. </t>
  </si>
  <si>
    <t>Unknown, 2013. Available from ECHA at https://echa.europa.eu/mt/registration-dossier/-/registered-dossier/14162/7/6/2 and https://echa.europa.eu/mt/registration-dossier/-/registered-dossier/14162/7/9/2</t>
  </si>
  <si>
    <t>68134-22-5</t>
  </si>
  <si>
    <t>Butanamide, N-(2,3-dihydro-2-oxo-1H-benzimidazol-5-yl)-3-oxo-2-[2-[2-(trifluoromethyl)phenyl]diazenyl]-</t>
  </si>
  <si>
    <t>N-(2,3-Dihydro-2-oxo-1H-benzimidazol-5-yl)-3-oxo-2-[[2-(trifluoromethyl)phenyl]azo]butyramide; 3-oxo-N-(2-oxo-1,3-dihydrobenzimidazol-5-yl)-2-[[2-(trifluoromethyl)phenyl]diazenyl]butanamide</t>
  </si>
  <si>
    <t>C18H14F3N5O3</t>
  </si>
  <si>
    <t>CC(=O)C(N=NC1=CC=CC=C1C(F)(F)F)C(=O)NC1=CC2=C(NC(=O)N2)C=C1</t>
  </si>
  <si>
    <t>1N,2N,3N,4N,6N,7aY,8N,11N,12N,13N,15N,16N,17Y,19N,20d(ii)Y,21N,22N,47gY</t>
  </si>
  <si>
    <t>Wistar [RccHanTM: WIST(SPF)]</t>
  </si>
  <si>
    <t xml:space="preserve">0, 100, 300, or 1000 mg/kg bw/day. Males were dosed for a minimum of 28 days, i.e. two weeks prior to pairing, during pairing, until scheduled necropsy. Females were dosed for approximately 49 days, i.e. two weeks prior to pairing, through the pairing and gestation periods, until the F1 generation reached day 3 post partum. The reversibility of treatment-related changes was assessed after a treatment-free 14-day recovery period in an additional group of rats given 0 or 1,000 mg/kg bw/day. </t>
  </si>
  <si>
    <t>The only test item-related, yet non-adverse findings were restricted to staining of the feces in rats at all dose levels, which was considered to be a typical passive effect following large oral doses of a dyestuff. Because fecal discoloration (i.e. a secondary passive finding) was noted in treated rats at all dose levels, a NOEL could not be established. However, the NOAEL (No Observed Adverse Effect Level) for general toxicity in males and females, as well as for reproduction data and F1 offspring was considered to be 1,000 mg/kg bw/day, the highest dose level tested.</t>
  </si>
  <si>
    <t>Unknown, 2012. Available from ECHA at https://echa.europa.eu/mt/registration-dossier/-/registered-dossier/14436/7/6/2 and https://echa.europa.eu/mt/registration-dossier/-/registered-dossier/14436/7/9/2</t>
  </si>
  <si>
    <t>22393-85-7</t>
  </si>
  <si>
    <t>Tetradecyl oleate</t>
  </si>
  <si>
    <t>Myristyl oleate; Oleic acid, tetradecyl ester; tetradecyl (Z)-octadec-9-enoate</t>
  </si>
  <si>
    <t>C32H62O2</t>
  </si>
  <si>
    <t>CCCCCCCCCCCCCCOC(=O)CCCCCCCC=CCCCCCCCC</t>
  </si>
  <si>
    <t xml:space="preserve">0, 100, 300, or 1,000 mg/kg bw/day. Males were dosed for 28-29 days, i.e. two weeks prior to mating, during mating, until the day before sacrifice. Females were dosed for a maximum of 54 days, i.e. two weeks prior to mating, during mating and gestation, until day 3 post-partum. </t>
  </si>
  <si>
    <t xml:space="preserve">In the absence of toxicologically significant, adverse effects, the NOAELs for systemic, reproductive, and developmental toxicity was considered to be 1,000 mg/kg bw/day, the highest dose tested. </t>
  </si>
  <si>
    <t>Unknown, 2014. Available from ECHA at https://echa.europa.eu/registration-dossier/-/registered-dossier/22753/7/6/2 and https://echa.europa.eu/es/registration-dossier/-/registered-dossier/22753/7/9/2</t>
  </si>
  <si>
    <t>26322-14-5</t>
  </si>
  <si>
    <t>Dihexadecyl peroxodicarbonate</t>
  </si>
  <si>
    <t>Dicetyl peroxydicarbonate; Perkadox 24W40; Dihexadecyl peroxydicarbonate; hexadecoxycarbonyloxy hexadecyl carbonate</t>
  </si>
  <si>
    <t>C34H66O6</t>
  </si>
  <si>
    <t>CCCCCCCCCCCCCCCCOC(=O)OOC(=O)OCCCCCCCCCCCCCCCC</t>
  </si>
  <si>
    <t>Unclear: Sprague-Dawley or Wistar [Han:RccHan:WIST]</t>
  </si>
  <si>
    <t>0, 30, 300, or 1000 mg/kg bw/day. Males were dosed for 42 days, i.e. two weeks prior to mating, during mating, until the day before scheduled necropsy. Females were dosed for up to 56 days, i.e. two weeks prior to mating, during mating and gestation, until day 4 of lactation. Any females which failed to achieve pregnancy or produce a litter were killed on or after Day 25 post coitum.</t>
  </si>
  <si>
    <t xml:space="preserve">In the absence of toxicologically significant, adverse effects, the NOAEL for systemic toxicity was considered to be 1000 mg/kg bw/day and the NOEL for reproductive toxicity was considered to be 1000 mg/kg bw/day, the highest dose tested, for both males and females. </t>
  </si>
  <si>
    <t>Unknown, 2012. Available from ECHA at https://echa.europa.eu/mt/registration-dossier/-/registered-dossier/12051/7/6/2/?documentUUID=a8e90ba5-6bc8-47b8-96aa-690b6e21cb58 and https://echa.europa.eu/mt/registration-dossier/-/registered-dossier/12051/7/9/2</t>
  </si>
  <si>
    <t>28645-51-4</t>
  </si>
  <si>
    <t>Oxacycloheptadec-10-en-2-one</t>
  </si>
  <si>
    <t>Isoambrettolide; (10Z)-1-oxacycloheptadec-10-en-2-one; Cis-isoambrettolide; Isoambrettolide, (Z)-</t>
  </si>
  <si>
    <t>C16H28O2</t>
  </si>
  <si>
    <t>O=C1CCCCCCCC=CCCCCCCO1</t>
  </si>
  <si>
    <t>0, 250, 500, or 1000 mg/kg bw/day. Males were dosed for 37 days, i.e. two weeks pre-mating, during mating and up to the day before sacrifice during post-mating period. Females were dosed for approximately 64 days, i.e. two weeks pre-mating period, during mating, pregnancy (gestation) and up to lactation day 13.</t>
  </si>
  <si>
    <t xml:space="preserve">In the absence of toxicologically significant, adverse effects, the reproductive and developmental NOAEL was considered to be 1000 mg/kg bw/day, the highest dose tested, for both males and females. </t>
  </si>
  <si>
    <t>Unknown, 2018. Available from ECHA at https://echa.europa.eu/mt/registration-dossier/-/registered-dossier/16691/7/9/2 and https://echa.europa.eu/mt/registration-dossier/-/registered-dossier/16691/7/9/3</t>
  </si>
  <si>
    <t>5468-75-7</t>
  </si>
  <si>
    <t>Butanamide, 2,2'-[(3,3'-dichloro[1,1'-biphenyl]-4,4'-diyl)bis(azo)]bis[N-(2-methylphenyl)-3-oxo-</t>
  </si>
  <si>
    <t>2,2'-[(3,3'-Dichloro[1,1'-biphenyl]-4,4'-diyl)bis(azo)]bis[N-(2-methylphenyl)-3-oxobutyramide]; Resorcin Brown R; Radiant Yellow; Lake Yellow GA; Light Yellow JBV; 2-[[2-chloro-4-[3-chloro-4-[[1-(2-methylanilino)-1,3-dioxobutan-2-yl]diazenyl]phenyl]phenyl]diazenyl]-N-(2-methylphenyl)-3-oxobutanamide</t>
  </si>
  <si>
    <t>C34H30Cl2N6O4</t>
  </si>
  <si>
    <t>CC(=O)C(\N=N\C1=C(Cl)C=C(C=C1)C1=CC(Cl)=C(C=C1)\N=N\C(C(C)=O)C(=O)NC1=C(C)C=CC=C1)C(=O)NC1=C(C)C=CC=C1</t>
  </si>
  <si>
    <t xml:space="preserve">0, 100, 300, or 1000 mg/kg bw/day. Males were dosed for 42 days, i.e. two weeks prior to pairing, during pairing, until scheduled necropsy. Females were dosed for approximately 53 days, i.e. two weeks prior to pairing, during pairing and gestation, until lactation day 4. Sterile females were dosed for a total of 41 days. </t>
  </si>
  <si>
    <t xml:space="preserve">Yellowish feces were observed at 300 and 1,000 mg/kg bw/day; however, this finding did not reflect systemic toxicity because this discoloration is related to the properties of the test item. Also, absolute testes weights were significantly increased in males of the 1000 mg/kg bw group, but no related histopathological findings were reported. Therefore, in the absence of toxicologically significant, adverse effects, the NOEL for parents and for pups (F1) in this study was 1000 mg/kg bw/day. </t>
  </si>
  <si>
    <t>Unknown, 2007. Available from ECHA at https://echa.europa.eu/mt/registration-dossier/-/registered-dossier/15898/7/9/2/?documentUUID=7d8519e9-d926-44a8-bebd-84447db32baa</t>
  </si>
  <si>
    <t>99-96-7</t>
  </si>
  <si>
    <t>4-Hydroxybenzoic acid</t>
  </si>
  <si>
    <t>p-Hydroxybenzoic acid; 4-Carboxyphenol; p-Salicylic acid</t>
  </si>
  <si>
    <t>C7H6O3</t>
  </si>
  <si>
    <t>OC(=O)C1=CC=C(O)C=C1</t>
  </si>
  <si>
    <t xml:space="preserve">0, 40, 200, or 1000 mg/kg bw/day. Males were dosed for 42-45 days, i.e. two weeks before mating, during mating as well as two weeks after the mating period. Females were dosed for approximately 38-52 days, i.e. two weeks prior to mating, during mating and gestation, until day 3 of lactation. </t>
  </si>
  <si>
    <t xml:space="preserve">All animals survived in all treated groups. 4-Hydroxybenzoic acid induced rale and temporary salivation (sometimes accompanied by rhinorrhea) at 1,000 mg/kg and slightly at 200 mg/kg; however, these changes were suggesting the irritation of this chemical to respiratory tract. There were no adverse effects on body weight change and food consumption. At necropsy, no histological and morphological changes were observed. In hematological and blood chemical findings of males, a decrease in the percentage of lymphocytes and the blood glucose at 200 mg/kg or more groups and decrease in total protein and increase in A/G ratio, GPT and GOT at 1,000 mg/kg were observed. These changes were significant, but not considered adverse effects. Therefore, the NOAEL for systemic toxicity was considered to be 1,000 mg/kg/day. For reproductive and developmental toxicity, 4-Hydroxybenzoic acid showed no adverse effects on copulation, fertility, maintenance of pregnancy, parturition, and lactation at all treated groups. Similarly, no adverse effects were noted on viability, sex ratio, body weights and morphological appearance of pups in all treated groups. Therefore, the NOAELs for reproductive and developmental toxicity were also considered to be 1,000 mg/kg bw/day. </t>
  </si>
  <si>
    <t>Ministry of Health and Welfare: Japan, Toxicity Testing Reports of Environmental Chemicals 5, 247-273 (1997). Available from OECD SIDS (1999) 4-Hydroxybenzoic acid at https://hpvchemicals.oecd.org/UI/handler.axd?id=d8b1ccdf-dfa2-4b6e-a6f6-1b1ef7ef9f9f and MHLW at https://dra4.nihs.go.jp/mhlw_data/home/paper/paper99-96-7d.html. Also available from ECHA at https://echa.europa.eu/mt/registration-dossier/-/registered-dossier/15944/7/6/2 and https://echa.europa.eu/mt/registration-dossier/-/registered-dossier/15944/7/9/2</t>
  </si>
  <si>
    <t xml:space="preserve">
54074-94-1</t>
  </si>
  <si>
    <t>Isopropyl 3-hydroxybutyrate</t>
  </si>
  <si>
    <t>i-propyl-3-hydroxybutanoate; propan-2-yl 3-hydroxybutanoate</t>
  </si>
  <si>
    <t>CC(C)OC(=O)CC(C)O</t>
  </si>
  <si>
    <t>0, 250, 500, or 1000 mg/kg bw/day. Males were dosed for 28-29 days, i.e. from study day 0 through study day 27 or 28 (14 days prior to pairing through 1 day prior to scheduled euthanasia). Toxicity phase females were dosed for 28-29 days, i.e. from study day 0 through study day 27 or 28 (14 days prior to pairing through 1 day prior to scheduled euthanasia). The reproductive phase females were dosed for 40-52 days, i.e. from study day 0 through the day prior to euthanasia (14 days prior to pairing through lactation day 3). Females assigned to the reproductive phase but with no evidence of mating or that failed to deliver were dosed through the day prior to euthanasia (post-mating or post-cohabitation day 25) for a total of 39-52 doses.</t>
  </si>
  <si>
    <t xml:space="preserve">A test item-related, lower mean body weight gain and corresponding reduction in mean food consumption were noted for the 1000 mg/kg/day group males during the first week of test item administration and resulted in lower mean body weight gains when the pre-mating (study days 0-13) and entire treatment (study days 0-27) periods were evaluated. However, as the effects on mean body weight gains were not of sufficient magnitude to affect mean body weights for the 1000 mg/kg/day group males, the differences were not considered to be adverse. Mean body weights, body weight gains, and food consumption for males in the 250 and 500 mg/kg/day groups and for toxicity phase and reproductive phase females in the 250, 500, and 1000 mg/kg/day groups were unaffected by test item administration. No test item-related effects were noted during the FOB assessments or locomotor activity evaluations at any dosage level for males and toxicity phase females. There were no test item-related gross necropsy observations, final body weight alterations, or organ weight differences in the males, reproductive phase females, and repeat-dose toxicity phase females. There were no test item-related clinical pathology (hematology, coagulation, serum chemistry) alterations or histologic changes in the males and repeat-dose toxicity phase females. Male and reproductive phase female mating and fertility, male copulation, and reproductive phase female conception indices, mean number of days between pairing and coitus, gestation length, and the process of parturition were unaffected by test item administration at all dosage levels. Mean numbers of corpora lutea, unaccounted-for sites, and implantation sites, mean number of pups born, live litter size, the percentage of males at birth, and postnatal survival in the 250, 500, and 1000 mg/kg/day groups were similar to the control group values. There were no adverse test item-related effects on mean pup body weights and body weight gains and no remarkable clinical findings or macroscopic findings for F1 pups at all dosage levels. Therefore, the NOAELs for systemic, reproductive, and developmental toxicity were considered to be 1,000 mg/kg bw/day, the highest dose tested, for both males and females. </t>
  </si>
  <si>
    <t>Charlap, 2012</t>
  </si>
  <si>
    <t xml:space="preserve">Charlap, J. 2012. A Combined 28-Day Repeated Dose Oral (Gavage) Toxicity Study with the Reproduction/Developmental Toxicity Screening Test of Isopro-3-Hydroxybutyrate (IPHB) in Rats. OECD Guideline Test Number 422. Performing Lab. WIL Research, Ashland, OH. Unpublished study. MRID 49642122. Available from ECHA at https://echa.europa.eu/mt/registration-dossier/-/registered-dossier/23875/7/6/2 and https://echa.europa.eu/mt/registration-dossier/-/registered-dossier/23875/7/9/2 and from EPA (2016). IN-10841; N-Butyl-3-Hydroxybutyrate and Isopropyl-3-Hydroxybutyrate - request for Approval as Food-Use Inert Ingredients at https://downloads.regulations.gov/EPA-HQ-OPP-2015-0719-0006/content.pdf </t>
  </si>
  <si>
    <t>7452-79-1</t>
  </si>
  <si>
    <t>Ethyl 2-methylbutyrate</t>
  </si>
  <si>
    <t>(2R)-2-Methyl-butanoic Acid Ethyl Ester; 2-methyl butanoic acid ethyl ester; 2-Methyl-ethyl ester(.+-.)-Butanoic acid; 2-Methylbutanoic acid ethyl ester</t>
  </si>
  <si>
    <t>CCOC(=O)C(C)CC</t>
  </si>
  <si>
    <t>SPF (Specific Pathogen Free) Sprague-Dawley - Crl: OFA (SD)</t>
  </si>
  <si>
    <t xml:space="preserve">0, 250, 500, or 1000 mg/kg bw/day. Males were dosed daily for 28-41 days, i.e. prior to mating, during mating, and two weeks after mating. Females were dosed for 40-51 days, i.e. prior to mating, during mating and gestation, until day 4 post partum. </t>
  </si>
  <si>
    <t xml:space="preserve">In the absence of toxicologically significant, adverse effects, the NOAEL for systemic, reproductive, and developmental toxicity was considered to be 1000 mg/kg bw/day, the highest dose tested. </t>
  </si>
  <si>
    <t>Unknown, 2012. Available from ECHA at https://echa.europa.eu/es/registration-dossier/-/registered-dossier/5861/7/6/2 and https://echa.europa.eu/es/registration-dossier/-/registered-dossier/5861/7/9/2. Also available from Api, A. M., Belsito, D., Botelho, D., Bruze, M., Burton, G. A., Buschmann, J., ... &amp; Tsang, S. (2018). RIFM fragrance ingredient safety assessment, ethyl 2-methylbutyrate, CAS Registry Number 7452-79-1. Food and Chemical Toxicology, 122, S738-S746.</t>
  </si>
  <si>
    <t>20665-85-4</t>
  </si>
  <si>
    <t>Vanillin isobutyrate</t>
  </si>
  <si>
    <t>4-Formyl-2-methoxyphenyl isobutyrate; Isobutavan; Propanoic acid, 2-methyl-, 4-formyl-2-methoxyphenyl ester; (4-formyl-2-methoxyphenyl) 2-methylpropanoate</t>
  </si>
  <si>
    <t>COC1=C(OC(=O)C(C)C)C=CC(C=O)=C1</t>
  </si>
  <si>
    <t>1N,2N,3N,4N,6N,7N,9N,10N,23N,29Y,33N,34bY, acid product: 1bY (Class I), vanillin product: 1N,2N,3N,4N,6N,7N,9N,10N,23N,29Y,33N,34N,35aY,38N,39N,40bY (Class I)</t>
  </si>
  <si>
    <t xml:space="preserve">0, 100, 300, or 1,000 mg/kg bw/day. For males, the test article was administered, ad libitum, in the diet for a total of 42 days, i.e. two weeks prior to pairing, during the pairing period and a further two weeks before necropsy. For females, the test article was administered, ad libitum, in the diet for a total of 53 days, i.e. two weeks prior to pairing, during pairing and until Day 4 post-partum, inclusive. The females were allowed to litter and rear their offspring to Day 4 post-partum. </t>
  </si>
  <si>
    <t>In the absence of toxicologically significant, adverse effects, the NOAELs for systemic, reproductive, and developmental toxicity was established as nominal 1,000 mg Isobutavan/kg body weight/day, equal to an achieved mean high dose level of 986.4 mg/kg/day for males and 1,215.3 mg/kg/day for females.</t>
  </si>
  <si>
    <t>Unknown, 2016. Available from ECHA at https://echa.europa.eu/mt/registration-dossier/-/registered-dossier/18694/7/6/2 and https://echa.europa.eu/registration-dossier/-/registered-dossier/18694/7/9/2/?documentUUID=5e30fa22-e23c-4280-ae83-26aaae92eb70</t>
  </si>
  <si>
    <t>112-44-7</t>
  </si>
  <si>
    <t>Undecanal</t>
  </si>
  <si>
    <t>Undecanaldehyde; Undecylic aldehyde; n-Undecanal</t>
  </si>
  <si>
    <t>CCCCCCCCCCC=O</t>
  </si>
  <si>
    <t>0, 100, 300, or 1,000 mg/kg bw/day. Since undecanal made up 90% of the test material, the adjusted dose levels are 0, 90, 270, or 900 mg/kg bw/day. Males were exposed for 28 days, i.e. 2 weeks prior to mating, during mating, and up to termination. Females were exposed for at 42-48 days, i.e. during 2 weeks prior to mating, during mating, during post-coitum, and during at least 4 days of lactation.</t>
  </si>
  <si>
    <t xml:space="preserve">No toxicologically relevant changes were noted during clinical or functional observations or in body weight and food intake during treatment up to 1000 mg/kg bw and day day. Histopathological changes resulting from local irritation were seen in the stomach of either sex at 100, 300, and 1000 mg/kg bw and day. Based on these results, the NOAEL for systemic toxicity was considered to be 1,000 mg/kg bw/day, the highest dose tested. Similarly,  no reproductive/developmental toxicity was observed at any dose level; therefore, the NOAEL is also 1,000 mg/kg bw/day for reprodutive and developmental toxicity. </t>
  </si>
  <si>
    <t>Unknown, 2009. Available from ECHA at https://echa.europa.eu/mt/registration-dossier/-/registered-dossier/10847/7/6/2 and https://echa.europa.eu/mt/registration-dossier/-/registered-dossier/10847/7/9/2</t>
  </si>
  <si>
    <t>79771-28-1</t>
  </si>
  <si>
    <t>C.I. Reactive Blue 187</t>
  </si>
  <si>
    <t>Reactive Blue 187; Pyridinium, 1,1'-((6,13-dichloro-4,11-disulfo-3,10-triphenodioxazinediyl)bis(imino-2,1-ethanediylimino(6-((2,5-disulfophenyl)amino)-1,3,5-triazine-4,2-diyl)))bis(3-carboxy-, bis(inner salt), hexasodium salt; hexasodium;1-[4-[2-[[3-[2-[[4-(3-carboxylatopyridin-1-ium-1-yl)-6-(2,5-disulfonatoanilino)-1,3,5-triazin-2-yl]amino]ethylimino]-6,13-dichloro-4,11-disulfonato-7H-[1,4]benzoxazino[2,3-b]phenoxazin-10-yl]amino]ethylamino]-6-(2,5-disulfonatoanilino)-1,3,5-triazin-2-yl]pyridin-1-ium-3-carboxylate</t>
  </si>
  <si>
    <t>C52H32Cl2N16Na6O24S6</t>
  </si>
  <si>
    <t>[NaH].[NaH].[NaH].[NaH].[NaH].[NaH].[O-]C(=O)C1=C[N+](=CC=C1)C1=NC(NCCNC2=CC=C3N=C4C(Cl)=C5OC6=C(C=CC(NCCNC7=NC(NC8=C(C=CC(=C8)S([O-])(=O)=O)S([O-])(=O)=O)=NC(=N7)[N+]7=CC=CC(=C7)C([O-])=O)=C6S([O-])(=O)=O)N=C5C(Cl)=C4OC3=C2S([O-])(=O)=O)=NC(NC2=C(C=CC(=C2)S([O-])(=O)=O)S([O-])(=O)=O)=N1</t>
  </si>
  <si>
    <t>1N,2N,3N,4Y,5aY,6N,7aY,8N,11N,12N,13N,15N,16N,17Y,19N,20eY,47bY</t>
  </si>
  <si>
    <t xml:space="preserve">0, 100, 300, or 1000 mg/kg bw/day. Purity (78%) adjusted dose levels are 0, 78, 234, or 780 mg/kg bw/day. Males were dosed for 28 days, i.e. two weeks prior to mating and during the mating period, until scheduled sacrifice. Females were dosed for 40-55 days, i.e. two weeks prior to mating, during mating and gestation, until day 4 of lactation. </t>
  </si>
  <si>
    <t xml:space="preserve">Dose-related clinical observations in the treated groups included blue colored/soft feces, blue/blue-green colored urine, blue colored body skin and blue-purple hair stain on the back. Test article-related macro- or microscopic changes were discoloration in intestine, kidney, lung, mesenteric lymph node and uterus, and foamy alveolar macrophages, with intracytoplasmic blue pigment in the lung. These observations were indicative of the colour of the test item There were no test article-related effects on male and female rat's reproductive performance such as gonadal function, mating behavior, conception, development of the conceptus and parturition. Therefore, the NOAEL for reproductive performance was 1000 mg/kg/day, adjusted to 780 mg/kg bw/day, the highest dose tested. </t>
  </si>
  <si>
    <t>Unknown, 2017. Available from ECHA at https://echa.europa.eu/registration-dossier/-/registered-dossier/21105/7/9/2</t>
  </si>
  <si>
    <t>17647-86-8</t>
  </si>
  <si>
    <t>Potassium (dimethylamino)acetate</t>
  </si>
  <si>
    <t>Potassium N,N-dimethylglycinate; potassium;2-(dimethylamino)acetate</t>
  </si>
  <si>
    <t>C4H8KNO2</t>
  </si>
  <si>
    <t>[K+].CN(C)CC([O-])=O</t>
  </si>
  <si>
    <t xml:space="preserve">0, 1500, 4000, or 12,000 ppm. Content of the test substance (94.2 g/100 g) was listed as 0, 1592, 4246, or 12,739 ppm. These dose levels were equal to mean daily test substance intakes of 0, 112, 276, or 731 mg/kg bw/day for males. In pre-mating females, the intake was 0, 133, 352, or 960 mg/kg bw/day. During gestation, the intake was 0, 175, 457, or 1265 mg/kg bw/day. During lactation, the test substance intake was equal to 0, 206, 548, or 1407 mg/kg bw/day. Males were given the drinking water for 29 days, i.e. two weeks prior to mating, during mating, until scheduled necropsy. Females were given the drinking water for 53 days, i.e. two weeks prior to mating, during mating and gestation, until day 4 of lactation. </t>
  </si>
  <si>
    <t xml:space="preserve">Male animals at the top dose level showed a slight, significant lower body weight on pre-mating days 7 (-6.0 %) and 13 (-5.0 %); the body weight change in male animals given 12,000 ppm was decreased (-90.4 %) during pre-mating between day 0 and 7 and the overall value for pre-mating body weight change was decreased significantly (-42.3 %). No further alterations of the body weight were observed after the first two weeks of administration in males. These findings were considered as treatment-related, but based on the degree of change as well as on its transient character, they were assessed as not adverse. Food consumption at this dose level in males was also significantly decreased (-23.7%) and likely contributed to the effect on body weight. Therefore, in the absence of toxicologically significant, adverse effects, the NOAEL for systemic toxicity was considered to be 12,000 ppm, the highest dose tested, equal to test substance intakes of 731 mg/kg bw/day in males and 960 mg/kg bw/day in females. Similarly, the NOAEL for reproductive and developmental toxicity was also considered to be 12,000 ppm, equal to 731 mg/kg bw/day in males and 960 mg/kg bw/day in females. </t>
  </si>
  <si>
    <t>Unknown, 2016. Available from ECHA at https://echa.europa.eu/mt/registration-dossier/-/registered-dossier/17465/7/6/2, https://echa.europa.eu/mt/registration-dossier/-/registered-dossier/17465/7/9/2, and https://echa.europa.eu/mt/registration-dossier/-/registered-dossier/17465/7/9/3</t>
  </si>
  <si>
    <t>141-12-8</t>
  </si>
  <si>
    <t>Neryl acetate</t>
  </si>
  <si>
    <t>Nerol acetate; (Z)-3,7-Dimethylocta-2,6-dien-1-yl acetate; cis-Geranyl acetate; [(2Z)-3,7-dimethylocta-2,6-dienyl] acetate</t>
  </si>
  <si>
    <t>CC(C)=CCC\C(C)=C/COC(C)=O</t>
  </si>
  <si>
    <t xml:space="preserve">0, 1,000, 2,500, or 7,000 ppm. These dose levels correspond to achieved dosages of 0, 61, 150, or 440 mg/kg bw/day for toxicity and recovery phase males. For toxicity and recovery phase females, the doses are equal to 0, 65, 150, or 465 mg/kg bw/day. For reprodutive phase females, the achieved dosages are 0, 67, 172, or 484 mg/kg bw/day. Toxicity phase males were treated daily for three weeks before pairing, throughout pairing and up to necropsy after a minimum of five consecutive weeks. Toxicity phase females were treated daily for a minimum of five consecutive weeks up to necropsy in week 6. High dose recovery phase male and female rats were treated daily for a minimum of six consecutive weeks, followed by a 14 day period without treatment. </t>
  </si>
  <si>
    <t>In the absence of adverse effects, the NOAEL for systemic toxicity was 7500 ppm, the highest dose tested, corresponding to 440 mg/kg bw/day for males, 465 mg/kg bw/day for toxicity phase females and 484 mg/kg/day for reproductive phase females during pre-mating period. Similarly, the NOAEL for reproductive/developmental toxicity was 7500 ppm, corresponding to 440 mg/kg bw/day for males, 471-547 mg/kg bw/day during the gestation period and 624-1080 mg/kg bw/day during the lactation period for reproductive females.</t>
  </si>
  <si>
    <t>Unknown, 2014. Available from ECHA at https://echa.europa.eu/registration-dossier/-/registered-dossier/21334/7/6/2 and https://echa.europa.eu/mt/registration-dossier/-/registered-dossier/21334/7/9/2</t>
  </si>
  <si>
    <t>1120-21-4</t>
  </si>
  <si>
    <t>Undecane</t>
  </si>
  <si>
    <t>Hendecane; Decane, methyl-; N-Undecane</t>
  </si>
  <si>
    <t>C11H24</t>
  </si>
  <si>
    <t>CCCCCCCCCCC</t>
  </si>
  <si>
    <t xml:space="preserve">0, 100, 300, or 1,000 mg/kg bw/day. Males were dosed for 46 days, i.e. 14 days before mating, during mating, until scheduled necropsy. Females were dosed for 52 days, i.e. 14 days before mating, during mating and gestation, until day 3 of lactation. </t>
  </si>
  <si>
    <t xml:space="preserve">ECHA: Because effects noted had a lack of corresponding histopathology, they were determined not to be toxicologically relevant; therefore, the NOAEL for repeat dose toxicity was considered to be 1,000 mg/kg bw/day, the highest dose tested, for both sexes. Similarly, given the lack of effects on reproduction and development at all dose levels tested, the NOAEL was considered to be 1,000 mg/kg bw/day for both sexes. JECFA NOEL for systemic toxicity: 100 mg/kg bw/day. OECD: OECD SIDS discusses the study on page 72. OECD considered the NOAEL to be 100 mg/kg bw/day based on salivation in both sexes of the 300 mg/kg group or more and effects on blood and liver in the 1000 mg/kg bw/day group. But then in their overall remarks on pg. 84, they concluded a NOAEL for repeat dose toxicity to be 300 mg/kg bw/day for both sexes. The reproductive portion of the study is on pg. 104 of the document. The NOAEL for reproductive and maternal toxicity was considered to be 1000 mg/kg bw/day. The NOAEL for developmental toxicity was considered to be 300 mg/kg bw/day based on decreased body weight gain in male and female offspring at 1000 mg/kg bw/day. </t>
  </si>
  <si>
    <t xml:space="preserve">MHW (Ministry of Health, and Welfare), Japan. 1996. Combined repeat dose and reproductive / developmental toxicity screening study of undecane by oral administration. Japan Existing Chemical Data Base (JECDB, Safety Examination of Existing Chemicals and Safety Programmes in Japan). Safety Research Institute for Chemical Compounds Co., Ltd. at http://dra4.nihs.go.jp/mhlw_data/home/file/file1120-21-4.html  Also available from ECHA at https://echa.europa.eu/registration-dossier/-/registered-dossier/2075/7/9/2/?documentUUID=f17c90c2-efdf-4c36-907e-b43ca2e7c145 and https://echa.europa.eu/mt/registration-dossier/-/registered-dossier/2075/7/6/2/?documentUUID=c1d405cf-2688-4d2f-b3d0-e23dca4093ff and from OECD SIDS at https://hpvchemicals.oecd.org/UI/handler.axd?id=3f305f42-d268-4cee-96aa-7ebbf1c30963 </t>
  </si>
  <si>
    <t>23382-12-9</t>
  </si>
  <si>
    <t>2-Aminoethanol hydrobromide</t>
  </si>
  <si>
    <t>Ethanol, 2-amino-, hydrobromide; 2-aminoethanol;hydrobromide</t>
  </si>
  <si>
    <t>C2H8BrNO</t>
  </si>
  <si>
    <t>Br.NCCO</t>
  </si>
  <si>
    <t>1gY(decarboxylation of serine)</t>
  </si>
  <si>
    <t>0, 30, 100, or 300 mg/kg bw/day. Males were dosed for a minimum of 28 days, i.e. a minimum of two weeks prior to mating, during the mating period and approximately two weeks post mating. Females were dosed for 50-60 days, i.e. two weeks prior to mating, the variable time to conception, the duration of pregnancy and thirteen days after delivery, up to and including the day before scheduled sacrifice.</t>
  </si>
  <si>
    <t xml:space="preserve">In the absence of toxicologically significant, adverse effects, the NOAELs for systemic, reproductive, and developmental toxicity were considered to be 300 mg/kg bw/day, the highest dose tested. </t>
  </si>
  <si>
    <t>Unknown, 2018. Available from ECHA at https://echa.europa.eu/mt/registration-dossier/-/registered-dossier/27038/7/6/2 and https://echa.europa.eu/registration-dossier/-/registered-dossier/27038/7/9/2/?documentUUID=50bd48a4-7265-4be2-a952-61a54f16aa70</t>
  </si>
  <si>
    <t>7780-04-3</t>
  </si>
  <si>
    <t>1-Aminopropan-2-ol;hydrochloride</t>
  </si>
  <si>
    <t>2-Propanol, 1-amino-, hydrochloride; 1-Aminopropan-2-ol hydrochloride; Isopropanolammonium chloride; 2-Propanol, 1-amino-, hydrochloride (1:1)</t>
  </si>
  <si>
    <t>C3H10ClNO</t>
  </si>
  <si>
    <t>CC(CN)O.Cl</t>
  </si>
  <si>
    <t>1gY (Thr catabolism, and incorp into cobalamine)</t>
  </si>
  <si>
    <t>0, 100, 300, or 1000 mg/kg bw/day daily. Males were dosed for 38 days, i.e. two weeks prior to mating, during the mating period, and approximately two weeks after the mating period. Females were dosed for 45 days, i.e. two weeks prior to mating, during mating and gestation, until day 4 of lactation.</t>
  </si>
  <si>
    <t xml:space="preserve">Hematology determinations in high dose males revealed slightly, but statistically significantly reduced hemoglobin and hematocrit values, which are indicative of a mild anemic process. This is considered as an adverse substance-induced effect. The most prominent findings in clinical pathology were the reduced amounts of urine with subsequently increased specific gravity excreted by treated animals of either sex. The decreased urinary volume and the increased urinary specific gravity, however, are not considered as markers of kidney toxicity or an impairment of renal function. These findings are regarded non-renal in nature and are possibly due to decreased water intake. A reduction in water intake could also well account for the slightly increased urea and albumin levels of the high dose males and/or females. It is concluded that the changes in urinalysis and in blood chemistry examination are not caused by a direct toxic effect of the test compound and are not adverse in nature. This assessment is supported by the fact, that absolute and relative kidney weights as well as gross and histopathological evaluations of this organ did not give any indications for substance-induced alterations. The livers of female animals of the top dose did not reveal any histological findings. Nevertheless, the increase in liver weight in the top dose females is thought to be substance-related; however, these liver findings are regarded to be non-adverse in nature, but are considered to mirror adaptive responses to the test substance administration. Moreover, liver enzymes in these rats remained unaffected, but showed the usual range of biological variation. Regarding reproductive toxicity, no toxicologically significant, adverse effects were noted. Therefore, the NOAEL for systemic toxicity was considered to be 300 mg/kg bw/day for males and 1,000 mg/kg bw/day for females and the NOAEL for reproductive/developmental toxicity was considered to be 1,000 mg/kg bw/day. </t>
  </si>
  <si>
    <t>Unknown, 2008. Available from ECHA at https://echa.europa.eu/registration-dossier/-/registered-dossier/13935/7/9/2 and https://echa.europa.eu/mt/registration-dossier/-/registered-dossier/13935/7/6/2/?documentUUID=f5bf8669-5ceb-4438-b08b-d53e303d703f</t>
  </si>
  <si>
    <t>59231-34-4</t>
  </si>
  <si>
    <t>Isodecyl oleate</t>
  </si>
  <si>
    <t>8-Methylnonyl oleate; 9-Octadecenoic acid, isodecyl ester; 8-methylnonyl (Z)-octadec-9-enoate</t>
  </si>
  <si>
    <t>CCCCCCCCC=CCCCCCCCC(=O)OCCCCCCCC(C)C</t>
  </si>
  <si>
    <t xml:space="preserve">0, 100, 300, or 1000 mg/kg bw/day. In males, the daily administration of the test item was started two weeks before mating and lasted until test day 35, which was one day before sacrifice. For females, the daily administration of the test item was started two weeks before mating and continued to at least day 3 of lactation for a maximum of 56 days of treatment. </t>
  </si>
  <si>
    <t>There was a statistically significant decrease (-9.4%) in body weight in females during lactation at 1000 mg/kg bw/day which occurred alongside a 21.7% reduction in food consumption. In male animals, no substance-related damage occurred after the administration of isodecyl oleate doses of up to 1000 mg/kg bw/day for 35 days. The NOAEL was thus 1000 mg/kg bw/day for the male animals and for females that were not pregnant. Isodecyl oleate also did not affect the reproductive organs, spermatogenesis and the number of corpora lutea so the NOAEL for effects on fertility is 1000 mg isodecyl oleate/kg bw/day. Regarding developmental effects, the males tolerated isodecyl oleate doses of up to 1000 mg/kg bw/day and the females up to 300 mg/kg bw/day without substance-related effects. At 1000 mg isodecyl oleate/kg bw/day, post-implantation losses were increased in the females (21.7%, control animals 7.6%), and a 24.4% reduction in total litter weights compared with the value in the control animals and 9 stillbirths (none in the control group) were found. During lactation, the body weights of the dams were reduced by 9.4%. Four days after giving birth, 2 dams had only dead pups: in one case, 3 pups died immediately after birth and 7 were eaten by the mother. In the other case, none of the 11 pups had consumed milk. A total of 30 pups from 3 of the treated dams died, compared with 5 pups from 10 control animals. Only in the 3 animals with dead pups was the feed intake reduced (by 42% to 72%). The authors considered the complete loss of offspring in 2 of 7 dams to be substance-related. Therefore, the NOAEL for developmental toxicity is 300 mg isodecyl oleate/kg bw/day. ECHA: The systemic NOAEL was considered to be 300 mg/kg bw/day for females and 1,000 mg/kg bw/day for males. The NOAELs for reproductive toxicity was listed as 1000 mg/kg bw/day for males and 300 mg/kg bw/day for females; the NOAEL for developmental toxicity was considered to be 300 mg/kg bw/day.</t>
  </si>
  <si>
    <t>Zschimmer &amp; Schwarz, 2013</t>
  </si>
  <si>
    <t>Zschimmer &amp; Schwarz (2013). Combined repeated dose toxicity study with reproduction/developmental toxicity screening test of isodecyl oleate in rats by oral administration. LPT study no 29051, Laboratory of Pharmacology and Toxicology GmbH &amp; Co KG, Hamburg. 2013, Zschimmer &amp; Schwarz GmbH &amp; Co. KG, Lahnstein, unpublished. from Hartwig, A., Arand, M., &amp; MAK Commission. (2021). Isodecyl oleate. The MAK Collection for Occupational Health and Safety, 6(3), Doc059. Also available from ECHA at https://echa.europa.eu/mt/registration-dossier/-/registered-dossier/10076/7/6/2/?documentUUID=7cedfeac-5742-4247-87cd-536cdcf8e617 and https://echa.europa.eu/mt/registration-dossier/-/registered-dossier/10076/7/9/2</t>
  </si>
  <si>
    <t>66469-15-6</t>
  </si>
  <si>
    <t>Potassium isostearate</t>
  </si>
  <si>
    <t>Potassium 16-methylheptadecanoate; Isooctadecanoic acid, potassium salt; Potassium isooctadecanoate; potassium;16-methylheptadecanoate</t>
  </si>
  <si>
    <t>C18H35KO2</t>
  </si>
  <si>
    <t>CC(C)CCCCCCCCCCCCCCC(=O)[O-].[K+]</t>
  </si>
  <si>
    <t xml:space="preserve">0, 100, 300, or 1000 mg/kg bw/day. Males were dosed for approximately 32 days, i.e. two weeks prior to mating (day 15 to day 29), during the mating period (day 30 to day 33), and during the post-mating period until test day 47 (the day prior to sacrifice). Females were dosed for approximately 49-53 days, i.e. two weeks prior to mating (test day 15 until test day 29), during the mating period (from test day 30 until test day 33 at maximum) and during the lactation period until test day 64 to 68 (corresponding to lactation days 13 to 15). The last dosing was always one day before sacrifice. </t>
  </si>
  <si>
    <t xml:space="preserve">At 300 or 1000 mg test item/kg bw/day, a clear post-dosing salivation was noted in a dose related manner for the male and female animals. The saliva was reddish discoloured for one observation at the intermediate dose level and a few observations at the high dose level. The observation of salivation disappeared again after several minutes. This transient form of salivation maybe related to the taste or irritant properties of the test item rather than an indication of adverse toxicity. Several female animals also showed a reduced motility. Breathing sounds, piloerection and/or gasping were further noted for one or two female animals of the high dose group. At 1000 mg test item/kg bw/day, 2 of 10 pregnant females died on their gestation days 17 or 18 and the deaths were considered as test item-related. Test item-related changes for both prematurely deceased animals were noted during the macroscopic examination at necropsy (dark-red discoloured lungs, reddened thymus, haemorrhagic nose/snout, enlarged adrenal glands) and during the histopathological examination (marked congestion in the lungs, adrenal cortical hypertrophy, thymus atrophy), too. The body weight of the high dose females was slightly reduced at the end of the gestation period and during the lactation period; however, no influence was noted on the body weight of the male animals and on the food consumption of the male and female animals. No changes were noted during the neurological screening, the examination of the haematological and the biochemical parameters, the urinalysis, the examination of the sperm parameter and during the macroscopic examination at necropsy. Necropsy did reveal an increased absolute and relative liver weight for the male and female animals of the high dose group though. In the thyroid, the statistically significantly reduced T4 levels that were noted at the intermediate and the high dose level for the male and the female animals were not considered as of toxicological relevance, as no changes were noted for the TSH level, the thyroid weights and during the histopathological examination of the thyroid glands. Overall, the NOAEL for systemic toxicity was considered to be 300 mg/kg bw/day for both males and females. Regarding reproductive and developmental effects, a test item-related influence on prenatal development was noted at the high dose level in the form of a reduced birth index and an increased post-implantation loss. Also, during the postnatal development of the pups, a reduced viability index for the period after birth until lactation day 4 was noted at the high dose level. Therefore, the NOAEL for reprodutive toxicity is considered to be 1000 mg/kg bw/day, in the absence of adverse effects, and the NOAEL for developmental toxicity is considered to be 300 mg/kg bw/day based on the adverse effects on pre- and postnatal development. </t>
  </si>
  <si>
    <t>Unknown, 2018. Available from ECHA at https://echa.europa.eu/mt/registration-dossier/-/registered-dossier/22406/7/6/2 and https://echa.europa.eu/mt/registration-dossier/-/registered-dossier/22406/7/9/2</t>
  </si>
  <si>
    <t>68214-04-0</t>
  </si>
  <si>
    <t>2,7-Naphthalenedisulfonic acid, 4,4'-[1,4-phenylenebis[imino(6-chloro-1,3,5-triazine-4,2-diyl)imino]]bis[5-hydroxy-6-[2-(2-sulfophenyl)diazenyl]-, sodium salt (1:6)</t>
  </si>
  <si>
    <t>Reactive red 120; 4,4'-1,4-phenylenebisimino(6-chloro-1,3,5-triazine-4,2-diyl)iminobis5-hydroxy-6-(2-sulphonatophenyl)azonaphthalene -2,7-disulphonate (sodium salt); 2,7-Naphthalenedisulfonic acid, 4,4'-(1,4-phenylenebis(imino(6-chloro-1,3,5-triazine-4,2-diyl)imino))bis(5-hydroxy-6-((2-sulfophenyl)azo)-, hexasodium salt; hexasodium;5-[[4-chloro-6-[4-[[4-chloro-6-[[8-hydroxy-3,6-disulfonato-7-[(2-sulfonatophenyl)diazenyl]naphthalen-1-yl]amino]-1,3,5-triazin-2-yl]amino]anilino]-1,3,5-triazin-2-yl]amino]-4-hydroxy-3-[(2-sulfonatophenyl)diazenyl]naphthalene-2,7-disulfonate</t>
  </si>
  <si>
    <t>C44H24Cl2N14Na6O20S6</t>
  </si>
  <si>
    <t>[Na+].[Na+].[Na+].[Na+].[Na+].[Na+].OC1=C2C(NC3=NC(Cl)=NC(NC4=CC=C(NC5=NC(NC6=CC(=CC7=CC(=C(N=NC8=C(C=CC=C8)S([O-])(=O)=O)C(O)=C67)S([O-])(=O)=O)S([O-])(=O)=O)=NC(Cl)=N5)C=C4)=N3)=CC(=CC2=CC(=C1N=NC1=C(C=CC=C1)S([O-])(=O)=O)S([O-])(=O)=O)S([O-])(=O)=O</t>
  </si>
  <si>
    <t>1N,2N,3N,4Y,5aY,6N,7aY,8N,11N,12N,13N,15N,16N,17Y,19N,20eY,47a(i)Y</t>
  </si>
  <si>
    <t>Wistar [Wistar Han (IGS) (Crl:WI(Han))]</t>
  </si>
  <si>
    <t xml:space="preserve">0, 62.5, 250, or 1,000 mg/kg bw/day. During day 1-28, 1000 mg/kg bw was administered. This dose was then lowered to 500 mg/kg bw/day due to mortality of two animals in this group and one animal in the 250 mg/kg bw group showing signs of aspiration. Males were dosed for at least 47 days, i.e. 14 days prior to mating; during mating and 3-4 weeks post mating. Females were dosed for at least 51 days, i.e. 14 days prior to mating; during mating, during gestation and until day 13 of lactation. </t>
  </si>
  <si>
    <t xml:space="preserve">Three animals (two of the high dose groups and one of the medium dose group) were found dead during premating or first mating phase. Animals died soon after dosing. Therefore, a gavage-related reflux and, as a consequence, regurgitation and aspiration of test item into trachea and lung are assumed as cause of death. Two animals of the high dose groups were found dead and two animals of the medium dose groups were sacrificed due to technical gavage errors. The main clinical effect that was reported was salivation and this effect increased in incidence with increasing doses. Male dose groups also showed test item-related differences in water consumption, when compared to the respective vehicle control group; while this could be related to the physical characteristics of the test item, a test item related effect was not excluded. Other findings were not considered to be adverse or toxicologically significant. The NOAEL for systemic toxicity was considered to be 250 mg/kg bw/day based on the mortality noted at the highest dose level. Regarding reproductive toxicity, reduced fertility was noted at the highest dose level during the first mating period. However, as during the second mating period all remated females became pregnant, a final conclusion was not possible due to the changed dose level. Because of the inconclusivity, the NOAEL for reproductive toxicity was considered to be 250 mg/kg bw/day and the NOAEL for developmental toxicity was considered to be 500/1,000 mg/kg bw/day. </t>
  </si>
  <si>
    <t>Unknown, 2018. Available from ECHA at https://echa.europa.eu/mt/registration-dossier/-/registered-dossier/23196/7/6/2 and https://echa.europa.eu/mt/registration-dossier/-/registered-dossier/23196/7/9/2</t>
  </si>
  <si>
    <t>691-37-2</t>
  </si>
  <si>
    <t>4-Methyl-1-pentene</t>
  </si>
  <si>
    <t>4-Methylpent-1-ene; 1-Pentene, 4-methyl-</t>
  </si>
  <si>
    <t>CC(C)CC=C</t>
  </si>
  <si>
    <t>Sprague-Dawley [SPF Crj:CD(SD) IGS]</t>
  </si>
  <si>
    <t xml:space="preserve">0, 40, 200, or 1000 mg/kg bw/day. Male were dosed for 42 days, i.e. two weeks prior to mating, during mating, until scheduled sacrifice. Females were dosed for approximately 54 days, i.e. two weeks prior to mating, during mating and gestation, until 5 days after delivery.  A satellite group of high dose males and females were allowed to recover for 14 days after cessation of treatment. </t>
  </si>
  <si>
    <t xml:space="preserve">MHLW: There were no unscheduled deaths considered to be attributable to test material toxicity and all animals in treatment groups showed no noteworthy clinical findings. Similarly, behavioral investigations, bodyweight, and food consumption were unremarkable. Males given 40 mg/kg showed significant increase in platelets count and males in 200 mg/kg showed increased APTT. No other findings were observed. Females given 200 mg/kg showed increased AST and females given 1000 mg/kg showed significant increased BUN. In the 1000 mg/kg recovery group, female animals showed significant increases in creatinine and chloride and decreased beta-globulin fraction. No urinalysis findings were noted. At necropsy, one female given 200 mg/kg showed an enlarged spleen and a non-pregnant animal at 1000 mg/kg showed dilated right and left uterine horns and a dilated uterus cervix with white-yellow fluid and vaginal atresia. Male animals given 200 mg/kg showed significant decreases in the relative organ weight of thymus and one male in the recovery group showed a significant increase of absolute and relative weight of testes. In the kidney, histopathology revealed slight hyaline depositions in proximal tubular epithelium in three males of 40 mg/kg, seven males of 200 mg/kg and six of 1000 mg/kg. Slight accumulation of eosinophilic body was observed in proximal tubular epithelium in one male of 40 mg/kg, seven males of 200 mg/kg and six of 1000 mg/kg. These findings observed in the animals of groups of more than 200 mg/kg were significant when compared to control animals. These depositions were revealed to be positive to anti-alpha2 microglobulin immunohistochemical staining. A dilated renal pelvis was also observed in one animal given 40 mg/kg. In the same dose group, a cyst was observed in the renal capsule of one male which had renal cystis. In the testis, there were no significant changes in all stages of spermatogenesis to control animals after the treatment period. After the treatment-free period, treated animals in the recovery group showed significant increases in number of sperm(round) and spermatocytes in stage I-IV pachytene stage, spermatocytes in stage VII-VIII pre-leptotene and pachytene stage, spermatocytes in stage IX-XI pachytene stage and spermatocytes in stage XII-XIV zygotene and pachytene stage. Similar to what was noted at necropsy, an enlarged spleen was noted in one female given 200 mg/kg and mild infiltration of inflammatory cells in uterine horns was noted in another female given the highest dose. The NOAELs for systemic toxicity were considered to be 40 mg/kg/day for males and 200 mg/kg/day for females. Regarding reproductive and developmental toxicity, the body weight of offspring at 1000 mg/kg showed a tendency to lower than those of other groups and was statistically significant on Day 1. A NOEL for developmental toxicity was listed as 200 mg/kg/day but the NOAEL for reproductive and developmental toxicity was considered to be 1000 mg/kg/day for parents and pups. ECHA: The NOAEL for systemic toxicity was considered to be 40 mg/kg bw/day for males and 200 mg/kg bw/day for females based on kidney effects noted in males at the top two dose levels.  A NOEL for developmental toxicity was listed as 200 mg/kg/day but the NOAEL for reproductive and developmental toxicity was considered to be 1000 mg/kg/day for parents and pups. FDA: Kidney effects noted in males are consistent with findings due to alpha 2u-globulin protien, a male rat specific effect. This lesion has no equivalent in humans and is irrelevant when deriving a NOAEL for human risk assessment. The NOAEL for systemic toxicity was considered to be 200 mg/kg bw/day in both males and females. Regarding reproductive toxicity, the NOAEL was considered to be 1000 mg/kg bw/day and the NOAEL for developmental toxicity was considered to be 200 mg/kg bw/day. </t>
  </si>
  <si>
    <t>MHLW, 2005. Combined repeated-dose oral toxicity and reproductive and developmental toxicity study of 4-methyl-1-pentene in rats. Available at https://dra4.nihs.go.jp/mhlw_data/home/paper/paper691-37-2d.html Also available from ECHA at https://echa.europa.eu/mt/registration-dossier/-/registered-dossier/5494/7/6/2 and https://echa.europa.eu/mt/registration-dossier/-/registered-dossier/5494/7/9/2</t>
  </si>
  <si>
    <t>106-25-2</t>
  </si>
  <si>
    <t>(2Z)-3,7-Dimethylocta-2,6-dien-1-ol</t>
  </si>
  <si>
    <t>Nerol; Neryl alcohol; cis-Geraniol; (Z)-3,7-dimethylocta-2,6-dien-1-ol</t>
  </si>
  <si>
    <t>CC(C)=CCC\C(C)=C/CO</t>
  </si>
  <si>
    <t xml:space="preserve">0, 3000, 6000, or 12,000 ppm. For males, the intakes were equal to 0, 179.8, 360.3, or 671.8 mg/kg bw/day during the pre-pairing period, 0, 156.3, 318.2, or 621.3 mg/kg bw/day after the pairing period, and 670.4 mg/kg bw/day in the recovery group. In females, the test intake was equal to 0, 221.7, 415.7, or 778.7 mg/kg bw/day during the pre-pairing period, 0, 227.6, 442.0, or 796.4 mg/kg bw/day during the gestation period, and 0, 328.3, 702.3, or 1152.0 mg/kg bw/day during lactation. For the toxicity phase, the intakes were equal to 0, 207.0, 401.9, or 784.1 mg/kg bw/day. Lastly, in the recovery group, 12,000 ppm was equal to 793.8 mg/kg bw/day for females. ECHA listed the global mean achieved dosages to be 0, 191.2, 374, or 720 mg/kg bw/day. In the main phase groups, males were given the diet for 42 days. Females were fed the diet from day one of pre-pairing throughout pairing and gestation, until day 6 post-partum for a total of about 55 days. Recovery phase males and females (controls and high dose groups only) were fed the diet from day one until day 42 of treatment then were maintained without treatment for fourteen days. </t>
  </si>
  <si>
    <t xml:space="preserve">Body weight decreases and lower food consumption were considered to reflect a reluctance to eat the diet admixture due to its low palatability, particularly at the high dose. Treatment with the test item at the dose levels of 12,000 ppm caused a statistically significant decrease of total bilirubin, sodium level, globulin and triglycerides, and increase in creatinine, ALP and albumin in males and decreased potassium level in recovery phase females. Similar trends were observed in toxicity female groups without reaching statistical significance. During macroscopical examination, at 12,000 ppm, three main phase group males revealed an enlarged liver that correlated with slight centrilobular hypertrophy of liver cells which was considered to be test item-related. Furthermore, treatment-related irritant effects were present in forestomach of main phase males and toxicity phase females. Histopathology revealed microscopic abnormalities in liver (minimal centrilobular and partially reversible liver cell hypertrophy in all males) and thyroid (minimal diffuse follicular cell hypertrophy in males) at 12000 ppm. At 12000 ppm, partly reversible changes in kidney (slight increase in tubular hyaline droplets and minimal increase in tubular basophilia) were observed in main phase and recovery males. These kidney effects were considered to be related to alpha-2µglobulin nephropathy and of no relevance to humans. Implantation sites were slightly reduced at 3000 and 12000 ppm without reaching statistical significance. A significant dose-related increase in post-implantation loss was observed with the mean values outside the historical control data at mid and high doses. This change was considered to be test item-related. The NOAEL for systemic toxicity was considered to be 6,000 ppm in male and female rats. The NOAEL for reproductive toxicity was considered to be 12,000 ppm, the highest dose level, based on an absence of adverse effects observed on fertility and post-natal development of offspring. Based on the increased post-implantation loss at 6,000 ppm and above, the NOAEL for developmental toxicity was considered to be 3,000 ppm. </t>
  </si>
  <si>
    <t>Unknown, 2013. Available from ECHA at https://echa.europa.eu/registration-dossier/-/registered-dossier/10345/7/6/2/?documentUUID=168b7dda-4db5-4d32-8611-fafb1e1fc1fb and https://echa.europa.eu/mt/registration-dossier/-/registered-dossier/10345/7/9/2</t>
  </si>
  <si>
    <t>19910-65-7</t>
  </si>
  <si>
    <t>Bis-sec-butyl peroxydicarbonate</t>
  </si>
  <si>
    <t>Di-sec-butyl peroxydicarbonate; sec-Butyl peroxydicarbonate; Peroxydicarbonic acid, bis(1-methylpropyl) ester; butan-2-yl butan-2-yloxycarbonyloxy carbonate</t>
  </si>
  <si>
    <t>CCC(C)OC(=O)OOC(=O)OC(C)CC</t>
  </si>
  <si>
    <t xml:space="preserve">0, 50, 150, or 500 mg/kg bw/day. Males were dosed for 42 days, i.e. two weeks prior to pairing, during pairing, until scheduled necropsy. Females were dosed for 56 days, i.e. two weeks prior to pairing, during pairing and gestation, until day 4 post-partum. </t>
  </si>
  <si>
    <t>Unknown, 2014. Available from ECHA at https://echa.europa.eu/registration-dossier/-/registered-dossier/27539/7/6/2/?documentUUID=7a123ff9-4b83-4553-9563-e80695807877 and https://echa.europa.eu/mt/registration-dossier/-/registered-dossier/27539/7/9/2</t>
  </si>
  <si>
    <t>110-63-4</t>
  </si>
  <si>
    <t>1,4-Butanediol</t>
  </si>
  <si>
    <t>Butane-1,4-diol; 1,4-Butylene glycol; Tetramethylene glycol</t>
  </si>
  <si>
    <t xml:space="preserve">C4H10O2 </t>
  </si>
  <si>
    <t>OCCCCO</t>
  </si>
  <si>
    <t>Swiss (CD-1)</t>
  </si>
  <si>
    <t>0, 100, 300, or 600 mg/kg bw/day on GD 6-15</t>
  </si>
  <si>
    <t>Dams (60-100 %/group/day) at the mid and high doses exhibited symptoms of central nervous system intoxication (hypoactivity, immobility, loss of righting reflex and/or prone posture) during the first 4 hr following daily administration. Maternal effects at the mid and high doses also included reduced food intake (treatment and post treatment periods), reduced body weight, and reduced weight gain (treatment period, gestation period and corrected weight gain). The only definitive expression of developmental toxicity was a reduction in average fetal body weight at the middle and high doses (92% and 83% of control weight, respectively). This effect against fetus is considered to be secondary to maternal toxicity. OECD maternal NOAEL: 100 mg/kg bw/day, fetal and teratogencity NOAEL: 600 mg/kg bw/day. JECFA maternal NOAEL: 100 mg/kg bw/day.</t>
  </si>
  <si>
    <t>Price et al., 1993</t>
  </si>
  <si>
    <t xml:space="preserve">Price, C. J., Marr, M. C., Myers, C. B., Heindel, J. J., &amp; Schwetz, B. A. (1993). Developmental toxicity evaluation of 1, 4-butanediol (BUTE) in Swiss mice. Teratology, 47, 433. Reference for NEL conclusion: OECD SIDS 1,4-Butanediol at https://hpvchemicals.oecd.org/UI/handler.axd?id=eb88b00e-80ab-43b2-bea0-ea40fb023e17 </t>
  </si>
  <si>
    <t>925-21-3</t>
  </si>
  <si>
    <t>Butyl hydrogen maleate</t>
  </si>
  <si>
    <t>Monobutyl maleate; Maleic acid, monobutyl ester; mono-Butyl maleate; (Z)-4-butoxy-4-oxobut-2-enoic acid</t>
  </si>
  <si>
    <t>CCCCOC(=O)\C=C/C(O)=O</t>
  </si>
  <si>
    <t>1cY</t>
  </si>
  <si>
    <t xml:space="preserve">0, 30, 100, or 175 mg/kg bw/day. Males were dosed for 42 days, i.e. two weeks prior to pairing, during pairing, until scheduled necropsy. Females were dosed for up to 56 days, i.e. two weeks prior to pairing, during pairing and gestation, until day 5 of post-partum. </t>
  </si>
  <si>
    <t>Increased salivation and noisy respiration were recorded for animals of either sex treated with 175 mg/kg bw/day, and also some instances for males treated with 100 mg/kg bw/day. A statistically significant increase in bile acids was noted for males treated with 175 mg/kg bw/day when compared to controls and individual values were all outside of the normal range. Animals of either sex treated at all dose levels showed an increase in liver weights, both absolute and relative to terminal bodyweights, with statistical significance achieved for males treated with 175 and 100 mg/kg bw/day and for females treated at all treatment levels when compared to controls. Animals of either sex treated with 175 and 100 mg/kg bw/day, and females treated with 30 mg/kg bw/day showed an increase in kidney weights, both absolute and relative to terminal body weights, when compared to controls as well. Males treated with 175 mg/kg bw/day showed an increase in thyroid weights when compared to controls. Histopathology revealed that forestomach mucosal squamous cell hypertrophy and hyperkeratosis was evident for animals of either sex treated with 175 and 100 mg/kg bw/day but hese changes were considered to be attributable to the irritant property of the test item. Focal squamous cell hyperplasia of forestomach was recorded for animals of either sex treated with 175 mg/kg bw/day; this change was considered to be reparative following tissue injury in the forestomach so this lesion was considered to be adverse. A higher incidence and severity of diffuse hepatocellular hypertrophy was recorded for animals of either sex treated at all dose levels when compared to controls; however, hepatocellular hypertrophy is considered to be a metabolic change and adaptive in nature. Therefore, this finding is considered not to be adverse. Single cell death of hepatocytes was also observed for two males treated with 175 mg/kg bw/day. Single cell death was considered to be caused by the functional overload to the hepatocytes, and therefore, it was deemed to be adverse. Increased incidence/severity of proximal tubular degeneration/regeneration, proximal tubular hypertrophy, tubular dilatation, hyaline and/or granular cast(s), interstitial mononuclear cell focus/foci were recorded at 175 mg/kg bw/day and interstitial mononuclear cell focus/foci was seen at 175 and 100 mg/kg bw/day. Pelvic urothelial hypertrophy was also observed for one female treated with 175 mg/kg bw/day. These suggest that there was excessive cellular stress followed by injuries, and hence, were deemed to be adverse. Renal proximal tubular hypertrophy was recorded for animals of either sex treated with 100 and 175 mg/kg bw/day, in a dose-related manner. Since the proximal tubule is the segment having particularly a high metabolic demand in the kidney, such change was considered to be of metabolic nature and of adaptive character, and hence, deemed not to be adverse. Follicular cell hypertrophy was observed for males treated with 175 mg/kg bw/day and for females from all treatment groups but was associated with the increased hepatc metabolism of thyroid hormones due to hepatocellular hypertrophy. The effects detected at 100 and 30 were considered not to represent an adverse effect, therefore the NOAEL for systemic toxicity is 100 mg/kg bw/day. There were no treatment-related effects detected on the reproductive parameters investigated, therefore the NOEL for reproductive toxicity is 175 mg/kg bw/day.</t>
  </si>
  <si>
    <t>Unknown, 2013. Available from ECHA at https://echa.europa.eu/mt/registration-dossier/-/registered-dossier/10749/7/6/2 and https://echa.europa.eu/mt/registration-dossier/-/registered-dossier/10749/7/9/2</t>
  </si>
  <si>
    <t>71002-20-5</t>
  </si>
  <si>
    <t>1,5-Naphthalenedisulfonic acid, 2,2'-[1,4-phenylenebis[imino(6-chloro-1,3,5-triazine-4,2-diyl)imino(8-hydroxy-3,6-disulfo-1,7-naphthalenediyl)-2,1-diazenediyl]]bis-, sodium salt (1:8)</t>
  </si>
  <si>
    <t>2,2'-1,4-Phenylenebisimino(6-chloro-1,3,5-triazine-4,2-diyl)imino(1-hydroxy-3,6-disulphonatonaphthalene-2,8-diyl)azob isnaphthalene-1,5-disulphonate (sodium salt); 1,5-Naphthalenedisulfonic acid, 2,2'-[1,4-phenylenebis[imino(6-chloro-1,3,5-triazine-4,2-diyl)imino(8-hydroxy-3,6-disulfo-1,7-naphthalenediyl)azo]]bis-, octasodium salt; octasodium;3-[[4-chloro-6-[4-[[4-chloro-6-[[8-[(1,5-disulfonatonaphthalen-2-yl)diazenyl]-1-hydroxy-3,6-disulfonatonaphthalen-2-yl]amino]-1,3,5-triazin-2-yl]amino]anilino]-1,3,5-triazin-2-yl]amino]-5-[(1,5-disulfonatonaphthalen-2-yl)diazenyl]-4-hydroxynaphthalene-2,7-disulfonate</t>
  </si>
  <si>
    <t>C52H26Cl2N14Na8O26S8</t>
  </si>
  <si>
    <t>[Na+].[Na+].[Na+].[Na+].[Na+].[Na+].[Na+].[Na+].OC1=C(NC2=NC(NC3=CC=C(NC4=NC(Cl)=NC(NC5=C(O)C6=C(C=C(C=C6C=C5S([O-])(=O)=O)S([O-])(=O)=O)N=NC5=CC=C6C(C=CC=C6S([O-])(=O)=O)=C5S([O-])(=O)=O)=N4)C=C3)=NC(Cl)=N2)C(=CC2=CC(=CC(N=NC3=CC=C4C(C=CC=C4S([O-])(=O)=O)=C3S([O-])(=O)=O)=C12)S([O-])(=O)=O)S([O-])(=O)=O</t>
  </si>
  <si>
    <t>Wistar [Rcc:Han WIST]</t>
  </si>
  <si>
    <t>0, 100, 330, or 1,000 mg/kg bw/day. Males were dosed for a minimum of 35 days, i.e. two weeks before pairing up to necropsy. Females were dosed for approximately 62 days, i.e. two weeks before pairing, then throughout pairing and gestation until Day 13 of lactation.</t>
  </si>
  <si>
    <t>Treatment at 1000 mg/kg/day was not tolerated and dosing was suspended early for males and females on Days 11 and 18 of treatment, respectively. There were four premature deaths, three males and one female during the course of the study in the 1000 mg/kg/day group. The precise cause of these deaths were not established due to autolysis however they are considered to be related to treatment. Prior to the cessation of dosing at 1000 mg/kg/day, the signs observed were related to the colour of the test item. Body weight loss was observed in males and females during Week 1 and was still evident in females during Week 2 of dosing (prior to pairing); mean food consumption was lower for males only. Haematological examinations revealed changes in mean peripheral white blood cell numbers and prothrombin times were slightly prolonged in males only. The biochemical examination of the blood plasma revealed high bilirubin, bile acids and creatinine concentrations in both males and females given 1000 mg/kg/day. Macroscopic examination of the premature decedents and animals that were terminated early revealed pink colouration affecting numerous tissues. Histopathological evaluation of retained tissues for the animals receiving 1000 mg/kg/day and terminated early revealed treatment related changes in the kidneys, stomach, spleen and testes. In the kidneys, degeneration of cortical tubules was present in all animals and there was regeneration in the cortical tubules in one male and all females given 1000 mg/kg/day. Eosinophilic globules were present in the cytoplasm of epithelial cells in the mucosa of the glandular region of the stomach affecting the majority of animals and this was accompanied by foveolar epithelial hyperplasia in some animals; this was associated with submucosal inflammation in several males. Apoptosis of hepatocytes, hepatocyte vacuolation and prominent mitotic activity in hepatocytes were present in the liver of a few females receiving 1000 mg/kg/day and terminated early. An increase in Periodic acid-Schiff (PAS) staining was present in the interstitial macrophages of the testes in all males given 1000 mg/kg/day. In the spleen, an increase in cellularity of the white pulp was observed in one male and four females that received 1000 mg/kg/day. At the commencement of treatment (prior to pairing), males given 330 mg/kg/day and females given 100 or 330 mg/kg/day showed slightly lower mean body weight gain. Body weight gain of males receiving 330 mg/kg/day for the first week of pairing remained lower than that of control. After mating, the body weight gain of females receiving 330 mg/kg/day during gestation was lower (25%) than that of control, however following parturition, mean body weight gain for females was essentially similar to control. Mean food consumption for males receiving 100 and 330 mg/kg/day was generally similar to controls throughout the dosing period. Mean food consumption for females receiving 330 mg/kg/day was similar to the control during the pre-pairing period, however lower mean food intake periods were observed during the gestation and lactation periods for these females. The haematological examinations at scheduled termination revealed, when compared with controls, a dose-dependent reduction in total white blood cell count in males given 100 or 330 mg/kg/day. This was a result of lymphocyte, monocyte and neutrophil counts being lower in treated males; however of these, only the monocyte count for males receiving 330 mg/kg/day attained statistical significance. White blood cell counts for females on Day 14 of lactation were similar to control values at the 100 and 330 mg/kg/day dose levels. Changes in organ weights consisted of slightly lower body weight adjusted epididymides and testes weights in males receiving 330 mg/kg/day. In males receiving 100 or 330 mg/kg/day, slightly high body weight adjusted kidney weights were seen. Slightly high absolute and body weight adjusted kidney and liver weights were evident in females given 330 mg/kg/day. In addition, group mean adjusted ovary and uterus, cervix and oviducts weights were slightly low for females given 100 or 330 mg/kg/day. Macroscopic examination of the adult males and females revealed abnormally pink colouration of the kidneys in all males and females given 100 and 330 mg/kg/day. Abnormally pink colouration of multiple organs was recorded in the majority of animals given 330 mg/kg/day. Several males and females at 100 mg/kg/day were noted to have abnormal colour (pink) of the mesenteric lymph nodes. Histopathological evaluation of retained tissues revealed degeneration in the cortical tubules of the kidneys in most males and all females given 300 mg/kg/day; this was associated with regeneration in the cortical tubules for females only. An increase in Periodic acid-Schiff (PAS) staining was also present in the interstitial macrophages of the testes for males given 330 mg/kg/day. Based on adverse effects noted at the top two dose levels, the NOAEL for systemic toxicity was considered to be 100 mg/kg bw/day. Regarding reproductive and developmental toxicity, a slight shift towards longer gestation lengths was apparent for females receiving 330 mg/kg/day in comparison with the concurrent controls. One female given 330 mg/kg/day had a total litter loss on the day of parturition (Day 25 of gestation), too. There was also a reduction in the mean number of implantation sites of females receiving 330 mg/kg/day which resulted in lower mean litter size when compared with control. The post implantation survival index was also slightly low at 330 mg/kg/day; all values were outside the historical control data. This effect is considered to be related to treatment and it is likely that the male and/or female reproductive systems have been affected, but the mechanism is undetermined and potentially adverse. It was therefore concluded that within the context of this study, the NOAEL for reproductive performance was 100 mg/kg/day.</t>
  </si>
  <si>
    <t>LANXESS Coproration, 2018</t>
  </si>
  <si>
    <t>LANXESS Corporation, 2018. Available from ECHA at https://echa.europa.eu/mt/registration-dossier/-/registered-dossier/10897/7/6/2 and https://echa.europa.eu/mt/registration-dossier/-/registered-dossier/10897/7/9/2 and from EPA (2018) at https://chemview.epa.gov/chemview/proxy?filename=8e%2F8EHQ-18-21284_05.02.2018_Combined.pdf</t>
  </si>
  <si>
    <t>108419-32-5</t>
  </si>
  <si>
    <t>Acetic acid, C7-9-branched alkyl esters, C8-rich</t>
  </si>
  <si>
    <t>3,4-Dimethylhexyl acetate</t>
  </si>
  <si>
    <t>CCC(C)C(C)CCOC(=O)C</t>
  </si>
  <si>
    <t xml:space="preserve">0, 100, 500 or 1000 mg/kg bw/day during days 6 – 15 of gestation. </t>
  </si>
  <si>
    <t>Bio/Dynamics Inc., 1985</t>
  </si>
  <si>
    <t>Bio/Dynamics Inc., East Millstone, NJ, Oral Teratology Study in Rats Project # 330334. Available from EPA HPV (2000) Acetic acid, Cl l-14 branched alkyl esters. ExxonMobil Chemical Corporation at https://chemview.epa.gov/chemview/proxy?filename=HPVIS/Alkyl%20Acetates%20Category_groupfile.pdf Also available at EPA (2007) Screening-level Hazard Characterization of High Production Volume Chemicals:  Alkyl Acetates C6 to C13 at https://nepis.epa.gov/Exe/ZyPURL.cgi?Dockey=P101197S.txt and Api, A. M., Belsito, D., Botelho, D., Browne, D., Bruze, M., Burton Jr, G. A., ... &amp; Wahler, J. (2017). RIFM fragrance ingredient safety assessment, acetic acid, C7-9-branched alkyl esters, C8-rich, CAS Registry Number 108419-32-5.</t>
  </si>
  <si>
    <t>68971-49-3</t>
  </si>
  <si>
    <t>Fluorescent Brightener 264</t>
  </si>
  <si>
    <t>Hexasodium;2-[[4-[bis(2-hydroxyethyl)amino]-6-[4-[2-[4-[[4-[bis(2-hydroxyethyl)amino]-6-(2,5-disulfonatoanilino)-1,3,5-triazin-2-yl]amino]-2-sulfonatophenyl]ethenyl]-3-sulfonatoanilino]-1,3,5-triazin-2-yl]amino]benzene-1,4-disulfonate</t>
  </si>
  <si>
    <t>C40H38N12Na6O22S6</t>
  </si>
  <si>
    <t>[Na+].[Na+].[Na+].[Na+].[Na+].[Na+].OCCN(CCO)c1nc(Nc2ccc(\C=C\c3ccc(Nc4nc(Nc5cc(ccc5S(=O)(=O)[O-])S(=O)(=O)[O-])nc(n4)N(CCO)CCO)cc3S(=O)(=O)[O-])c(c2)S(=O)(=O)[O-])nc(Nc6cc(ccc6S(=O)(=O)[O-])S(=O)(=O)[O-])n1</t>
  </si>
  <si>
    <t>1N,2N,3N,4Y,5aY,6N,6N,7N,9N,10Y,11N,12N,13N,15N,16N,17Y,19N,20eY,47bY</t>
  </si>
  <si>
    <t xml:space="preserve">0, 80, 250, or 750 mg/kg bw/day. Parental males were dosed daily for 49 days, i.e. two weeks prior to mating, during mating, until scheduled necropsy. Parental females were dosed for 75 days, i.e. two weeks prior to mating, during mating and gestation, until day 12 of lactation. Satellite groups contained one control group (vehicle only) and one treated group (750 mg/kg/day) and were kept for 14 days of observation at the end of the treatment period. Nonpregnant females and non-mated females were kept on the treatment for 25 days after confirmed mating or the mating period. </t>
  </si>
  <si>
    <t xml:space="preserve">Body weight of males at the dose levels of 250 and 750 mg/kg/day were decreased during the whole study in comparison with the control group; from the 5th week to the end of the study, the decrease of body weight in males mainly at the dose level 750 mg/kg/day was marked and was considered to be biologically significant. The necropsy body weight at the dose levels of 250 and 750 mg/kg/day were also decreased in comparison with the control group. Similar findings were noted in satellite males. In females, body weight was lower during the pre-mating period; this was caused by sequential inclusion of animal groups to the study. During the pregnancy period, the body weight of treated females was also decreased in comparison with the control group; at the dose levels of 250 and 750 mg/kg/day, a decrease of body weight was statistically significant (except the day 0 of pregnancy period at the dose level of 250 mg/kg/day, when this decrease was insignificant). Statistically significantly decreased body weights of females at the dose levels of 250 and 750 mg/kg/day in lactation period were also recorded (except the 13th day of the lactation period). Body weights of satellite females were comparable to the control group throughout the study. An effect on food consumption was not noted for either males or females in both main and satellite groups. In males, hematology revealed a statistically significantly increased value of total leucocyte count at 750 mg/kg bw/day, a statistically significantly decreased portion of eosinophils at 750 mg/kg bw/day, and a statistically significantly decreased portion of monocytes in all treated groups. There was also a statistically significantly increased value of platelet counts at 750 mg/kg bw/day in males and the value of fibrinogen was statistically significantly increased at the dose levels of 250 and 750 mg/kg/day. In females, statistically significantly increased values of total leucocyte count in females of all treated groups was detected and the percentual portion of reticulocytes was statistically significantly increased at the dose levels 250 and 750 mg/kg/day. In satellite females, the values of total erythrocyte count, haemoglobin and haematocrite were statistically significantly decreased in satellite treated females in comparison with the satellite control group (in a range of historical control) and the portion of eosinophiles was statistically significantly decreased in satellite treated females in comparison with the satellite control group. The values of total leucocyte count (WBC) and fibrinogen in males were out of the historical control limits and the increased values of WBC may be related to the organism´s reaction to the test item administration. This effect was also reversible; no significant change of value of WBC was observed in satellite treated animals. Clinical biochemistry also revealed effects in males and females. Statistically significantly decreased values of total protein, albumin and bile acid in males at the dose level of 750 mg/kg/day were recorded. Statistically significantly increased activity of AST in males was noted at the highest dose level and the activity of ALP was statistically significantly decreased in all treated males in comparison with the control group (dose dependently). There was also a statistically significantly increased value of creatinine in males at the dose levels of 250 and 750 mg/kg/day (above historical controls) and a statistically significantly decreased value of bilirubin total in males at the dose levels of 250 and 750 mg/kg bw/day. In the satellite males, statistically significantly increased activity of AST, values of creatinine, and cholinesterase were recorded. Statistically significantly increased values of cholesterol total, triglyceride (above historical controls) and inorganic phosphorus in females at the dose levels of 80, 250 and 750 mg/kg/day were recorded, as well as a statistically significantly increased value of glucose in females at the dose levels of 250 and 750 mg/kg/day was detected. The activity of AST was also statistically significantly increased in females at the dose level 750 mg/kg/day in comparison with the control group. In the satellite group of females, statistically significantly increased values of calcium ions, inorganic phosphorus and bile acid were detected. The mean value of phosphorus also exceeded the upper limit of historical controls. The irreversible increased concentration of creatinine in males and irreversible increased concentration of inorganic phosphorus in females can be considered as biologically significant and can be related to the histopathological findings of kidneys (tubular necrosis), that were found during the histopathological examination. Urinalysis showed that the volume of urine was statistically significantly decreased in males at the dose levels of 80 and 750 mg/kg/day and there were proteins in 2/3/0/5 males, blood in 0/0/3/3 males, and leucocytes in 1/4/4/5 males. Similar findings were noted in the satellite group. These changes were also considered to be related to the findings in the kidneys found in histopathological examination. The relative weights of the kidneys and brain were statistically significantly increased in males at the dose level of 750 mg/kg/day in comparison with control males. In the satellite group, the relative weights of the brain, spleen, kidneys and pituitary gland and thyroid gland were statistically significantly increased. In females, the relative weight of the spleen was statistically significantly increased in females of all treated groups in comparison with control females. There was also a notation of statistically significantly increased relative weights of kidneys, liver and thyroid gland in females at the dose levels of 250 and 750 mg/kg/day (dose dependently) and the relative weight of the brain was also statistically significantly increased in females at the dose level of 750 mg/kg/day. These findings were also noted in the satellite females. Pathology noted the presence of light colored kidneys in all six males at the highest dose level and two males at 250 mg/kg bw/day. Females also showed this discoloration in five females at 250 mg/kg bw/day and all six at 750 mg/kg bw/day. Histopathology showed hydronephrosis in 0/3/0/2 males, hyaline casts in 0/1/1/0 males, and tubular necrosis in 0/0/2/6 males. Siderosis in the spleen was also found in two males at the highest dose level. Satellite males showed hydronephrosis in one male at the high dose and tubular necrosis in six males. In females, hydronephrosis was seen in 0/1/1/1 females and tubular necrosis was noted in 0/0/3/6 females. Siderosis of the spleen was seen in three controls and only one female at the high dose. The NOAEL for systemic toxicity was considered to be 80 mg/kg bw/day for both males and females on the basis of the overall decrease in body weight, organ weight changes in the kidney, liver, and spleen, as well as the irreversible damage to the kidneys noted. Regarding reproductive toxicity, the number of females achieving pregnancy was decreased in the middle and highest dose levels. The mean number of live born pups was also decreased in females at the dose levels of 80 and 750 mg/kg/day in comparison with the control females at all examination intervals; this finding was only statistically significant at 750 mg/kg bw/day though. There were also statistically significant decreases in the mean weight of litters at birth, at PND 4 and PND 13 at the top dose level. By PND 13, the mean weight of litters was significantly decreased at 80 and 250 mg/kg bw/day as well but the weight of pups was not changed compared to control group. In regards to fertility parameters, the fertility index was decreased at 250 and 750 mg/kg bw/day and the gestation index was decreased at 80 and 750 mg/kg bw/day. The post-natal losses were not significantly changed in treated and control groups. The mean of post-implantation losses were also markedly increased in females at the dose level of 750 mg/kg/day. The NOAEL for reproduction was considered to be 250 mg/kg bw/day on the basis of marked increased post-implantation losses and marked decreased total number of pups in females in the highest dose level. The NOAEL for developmental toxicity was considered to be 750 mg/kg bw/day as all changes in developmental parameters of pups observed at all dose levels were considered to be of no toxicological significance. </t>
  </si>
  <si>
    <t>Unknown, 2021. Available from ECHA at https://echa.europa.eu/registration-dossier/-/registered-dossier/19375/7/6/2 and https://echa.europa.eu/mt/registration-dossier/-/registered-dossier/19375/7/9/2/?documentUUID=4a1f935e-cad7-4709-9906-4ad6b44209bf</t>
  </si>
  <si>
    <t>7756-94-7</t>
  </si>
  <si>
    <t>Isobutene trimer</t>
  </si>
  <si>
    <t>Triisobutylene; 2,4,4,6,6-Pentamethylhept-2-ene; 2,4,4,6,6-pentamethyl-2-heptene</t>
  </si>
  <si>
    <t>C12H24</t>
  </si>
  <si>
    <t>CC(C)=CC(C)(C)CC(C)(C)C</t>
  </si>
  <si>
    <t xml:space="preserve">0, 30, 150, or 750 mg/kg bw/day. A recovery period of two weeks began after cessation of treatment in 0 and 750 mg/kg bw/day groups. </t>
  </si>
  <si>
    <t xml:space="preserve">MHW: Two males and one female in the 750 mg/kg group had drooling after 4 weeks of administration. During the recovery period, salivation was observed in one female in the 750 mg/kg group during the first week of recovery, but disappeared during the second week. No other abnormal animals were observed in either male or female group. Drooling was observed immediately before administration and disappeared after administration. In males and females of the 750 mg/kg group, a decrease in body weight gain during the recovery period was observed, but it was slight, and there was no difference in weekly comparisons. Haematological results showed slightly lower red blood cell counts in females at 150 and 750 mg/kg, and a slightly shorter prothrombin time in females at 750 mg/kg but these changes observed in females were all minor, and none were observed in males. Males and females in the 750 mg/kg group also had high albumin levels, high creatinine levels in males, and low GOT levels in females. All of the changes were slightly outside the range of physiological variation suggesting a relationship with the liver and kidneys, but no changes were observed in other related test items, suggesting that the functions of these organs were not impaired. Urinalysis showed a clear increase in urine output and a low urine specific gravity in males and females of the 750 mg/kg group. Organ weight measurements showed higher actual or relative liver weights in males at 150 mg/kg and in males and females at 750 mg/kg, and higher actual kidney weights in males at 150 and 750 mg/kg. In females of the 750 mg/kg group, lower actual and relative spleen weights were observed, too. As a result of pathological examination, necropsy findings suggesting the effects of administration of the test substance were hypertrophy of the liver in all males and females of the 750 mg/kg group and hypertrophy and paleness of the kidneys in males of the 750 mg/kg group. Histologically, in both males and females, hepatocellular swelling increased in the groups of 150 mg/kg or more, and in male kidneys, the number or degree of eosinophilic bodies increased in the groups of 150 mg/kg or more. On the other hand, no gross abnormalities were observed in the liver and kidneys in the recovery group. There were two males in the 750 mg/kg group and both had  lesions decrease (recover). Based on the above results, the target organs of this test substance were considered to be the liver and kidney, and the number and degree of occurrence decreased in the recovery group, indicating a reversible disorder. The toxic dose was determined to be 150 mg/kg in both males and females, and the NOEL was determined to be 30 mg/kg in both males and females because no clear change due to the administration of the test substance was observed. ECHA: A systemic toxicity NOEL of 30 mg/kg/day was established based on haematology, organ weight, and histopathology changes in the liver and kidneys at a dose level of 150 mg/kg bw/day. In animals dosed with 750 mg/kg bw/day for 28 days and then maintained for a 14 day recovery period, the only finding was basophilic change in the kidneys of both sexes. OECD SIDS: It was considered that the male kidney effects were possibly alpha-2u globulin nephropathy; however, it was not proven by the histochemical staining. The NOAEL for repeat dose toxicity was considered to be 30 mg/kg bw/day for both sexes. </t>
  </si>
  <si>
    <t>MHW (Ministry of Health and Welfare), Japan, 1993. Twenty-eight-day Repeat Dose Oral Toxicity Test of Triisobutylene in Rats. Japan Toxicity Testing Reports of Environmental Chemicals, 2, 443-468; available from https://dra4.nihs.go.jp/mhlw_data/home/paper/paper7756-94-7b.html Also available from ECHA at https://echa.europa.eu/registration-dossier/-/registered-dossier/5319/7/6/2/?documentUUID=6f0f4971-f94b-446e-869c-b732f9d7a2bc and OECD (2012) SIDS Triisobutylene at https://hpvchemicals.oecd.org/UI/SIDS_Details.aspx?key=00ad3bdd-662e-454f-b781-e0787fff7765&amp;idx=0</t>
  </si>
  <si>
    <t>95-92-1</t>
  </si>
  <si>
    <t>Diethyl oxalate</t>
  </si>
  <si>
    <t>Ethyl oxalate; Ethanedioic acid, diethyl ester; Diethyl ethanedioate</t>
  </si>
  <si>
    <t>CCOC(=O)C(=O)OCC</t>
  </si>
  <si>
    <t xml:space="preserve">An increase of the water consumption was recorded in males and females (with dependency on the dose level) in all treated groups. At the end of application period, significantly decreased values of hematocrit were noted in males of the high dose group and hemoglobin and total erythrocyte counts were insignificantly decreased in both sexes. At the end of the recovery period, the values of total erythrocyte count, hematocrit and hemoglobin were statistically significantly decreased in both sexes at the highest dose level. Clinical biochemistry testing revealed irreversible increased values of urea with statistical significance in both sexes at the highest dose level as well as a significantly decreased value of albumin in both sexes. Urinalysis revealed statistically significant decreased pH values in males and females at the end of the application period that were considered to be reversible. Regarding organ weights, irreversible significantly increased weights of kidneys in both sexes at the highest dose level and in females at the mid dose level were noted. At the highest dose level, the kidneys had severe oxalate nephrolithiasis in all animals; parenchymal damage was characterized by a deposition of the oxalate crystals in most of the cases in the cortical and in some of the medullar tubules and also freely in the renal pelvis. Tubules were mildly dilated and lined by flattened epithelium in some cases by the basophilic regenerating epithelium and occasionally, solitary necrotic epithelial cells were noted. At the mid dose level, a mild degree of oxalate nephrolithiasis was noted in all animals. Slight peritubular fibrosis and solitary tubules leucocytes were also observed. Based on findings in the kidneys, the NOAEL was considered to be 20 mg/kg bw/day and the LOAEL was 60 mg/kg bw/day. </t>
  </si>
  <si>
    <t xml:space="preserve">Unknown, 2011. Available from ECHA at https://echa.europa.eu/mt/registration-dossier/-/registered-dossier/14261/7/6/2/?documentUUID=4dbd7578-0067-48b6-ae7b-569087cd2366 </t>
  </si>
  <si>
    <t>872-36-6</t>
  </si>
  <si>
    <t>1,3-Dioxol-2-one</t>
  </si>
  <si>
    <t>Vinylene carbonate; Vinyl carbonate; Carbonic acid, cyclic vinylene ester</t>
  </si>
  <si>
    <t>C3H2O3</t>
  </si>
  <si>
    <t>O=C1OC=CO1</t>
  </si>
  <si>
    <t>1N,2N,3N,4N,6N,7N,9N,10Y,11Y, CO2: not in the domain, Diol: 1c(ii)Y</t>
  </si>
  <si>
    <t>0, 15, 50 or 150 mg/kg bw/day. Males were dosed daily for 28 days, i.e. 2 weeks prior to mating, during mating, and up to termination. Females were exposed for 40 to 44 days, i.e. during 2 weeks prior to mating, during mating, during post-coitum, and during at least 4 days of lactation.</t>
  </si>
  <si>
    <t xml:space="preserve">Statistically significant decreased body weights and body weight gain were observed from Day 8 onward in males and on Day 4 of lactation in females at the highest dose level. A toxicologically relevant effect on food consumption was not noted. Statistically significant effects in hematological parameters were confined to high dose animals. In males, an increased % of reticulocytes was observed. In females, decreases were observed in mean corpuscular volume, in mean corpuscular haemoglobin and in activated partial thromboplastin time, and increases were observed in white blood cell number, and platelet numbers. Clinical chemistry also revealed significant effects in the high dose animals. Decreases were observed in total protein and in albumin in both males and females, in creatinine for females only, and increases were observed in total bilirubin for both sexes, urea in just males, and alkaline phosphatase and cholesterol in females only. Liver weights were statistically significant increased in mid- and high dose males (rel) and in high dose females (abs/rel), and kidney weights were statistically significant increased in high dose males (rel) and in females (abs/rel). Spleen weights were non-statistically significant increased in mid- and high dose males (rel) and in mid- and high dose females (abs/rel). Microsopical examination showed changes in the liver of males, stomachs of females and the thymus of females at the mid dose level and changes in liver, stomach, thymus, spleen and mesenteric lymph nodes in both sexes and in mandibular lymph nodes in males at the highest dose level. The observed hepatic changes were bile duct hyperplasia, centriacinar individual cell necrosis (mid dose males and high dose male and females), periacinar hepatocytic hypertrophy and centriacinar fibrosis. In high dose animals, atrophy was observed in the  spleen, thymus and mandibular and mesenteric lymph nodes, with changes in the thymus also observed in mid-dose females, accompanied by an increase in severity. Ulceration of the keratinized stomach (limiting ridge) was observed in high dose animals and acanthosis of the keratinized stomach and submucosal oedema were present in mid-dose females and in high dose animals. Submucosal oedema in the glandular stoamch was observed in mid- and high dose females, too. Therefore, the NOAEL for systemic toxicity was considered to be 15 mg/kg bw/day for both males and females. Regarding reproductive toxicity, high dose females showed a reduced number of living pups and a reduced number of implantation sites, and females at the mid and high dose showed deficiencies in maternal care. Therefore, the NOAEL for reproductive toxicity was considered to be 15 mg/kg bw/day and the NOAEL for developmental toxicity was considered to be 150 mg/kg bw/day. </t>
  </si>
  <si>
    <t>Unknown, 2008. Available from ECHA at https://echa.europa.eu/mt/registration-dossier/-/registered-dossier/10740/7/6/2 and https://echa.europa.eu/mt/registration-dossier/-/registered-dossier/10740/7/9/2</t>
  </si>
  <si>
    <t>3452-97-9</t>
  </si>
  <si>
    <t>3,5,5-Trimethyl-1-hexanol</t>
  </si>
  <si>
    <t>3,5,5-Trimethylhexan-1-ol; Nonylol; 3,5,5-Trimethylhexanol</t>
  </si>
  <si>
    <t>CC(CCO)CC(C)(C)C</t>
  </si>
  <si>
    <t xml:space="preserve">0, 12, 60, or 300 mg/kg bw/day. Males were dosed for 46 days, i.e. two weeks prior to mating, during mating, until scheduled sacrifice. Females were dosed for approximately 52 days, i.e. two weeks prior to mating, during mating and gestation, until day 3 of lactation. </t>
  </si>
  <si>
    <t xml:space="preserve">In the 300 mg/kg group, one female died on day 21 of gestation and three others had to be killed because of weakness from days 14 to 19 of gestation. In these animals, body weights and food consumption were decreased, and histopathological examination revealed periportal fatty change in the liver, renal epithelial fatty change and other lesions. Food consumption was increased and body weights tended to be increased in males of the 300 mg/kg group, but the opposite was the case for females receiving the highest dose. Slight decreases in red blood cell counts, hematocrit, hemoglobin concentrations in males of the 300 mg/kg group were noted as well. Biochemical examinations revealed slight decreases in BUN and chloride and urinalysis revealed increases in urine volume and water consumption in males of the 300 mg/kg group. Absolute liver weights were increased in males and females of the 300 mg/kg group while relative liver weights were increased in males and females of the 60 and 300 mg/kg groups. Absolute and relative weights of the right and left kidneys were increased in males of the 60 and 300 mg/kg groups, and relative weights of the right and left kidneys were increased in females of the 300 mg/kg group. Autopsy revealed pale discoloration of the kidneys in males of the 60 and 300 mg/kg groups, swelling of the kidneys in males of the 300 mg/kg group, and yellowish white discoloration of the liver in females of the 300 mg/kg group. Histopathological examination revealed in males of the more than 12 mg/kg groups, a slight or moderate degree of hyaline droplet and eosinophilic body in proximal tubular epithelium in kidney, but these findings were not observed in female. These findings were associated with male rat-specific alpha2u-globulin nephropathy, which is not relevant to human risk assessment. Other histopathological findings included a slight degree of irregularity in the shape of follicles, columnar change of follicular epithelium and decrease in colloid in the thyroid in males of the 300 mg/kg group. In female rats, a slight degree of renal epithelial fatty change in females of the 60 and 300 mg/kg groups, and atrophy of the thymus in the 300 mg/kg group were noted. On the basis of these findings, the NOEL of 3,5,5 trimethylhexan-1-ol for repeat dose toxicity was considered to be 12 mg/kg/day for males and females. Regarding reproductive and developmental affects, no effects were detected in males, but continuous diestrous was observed in females of the 300 mg/kg group on estrous cycle examination. All litters of animals in the 300 mg/kg group died, and implantation rate and number of pups born alive were decreased in the 60 and 300 mg/kg groups, along with numbers of implantations and pups born in the 300 mg/kg group. With regard to the effects on neonates, viability on day 4 of lactation was decreased in the 300 mg/kg group, and male and female pups of the 300 mg/kg group showed lower body weights on day 0 of lactation. The NOEL for male reproduction is 300 mg/kg/day, the NOEL for female reproduction is 60 mg/kg/day, and the NOEL for the development of offspring is 12 mg/kg/day. ECHA: The NOAEL of 3,5,5 trimethylhexan-1-ol for repeat dose toxicity was considered to be 12 mg/kg/day for males and females and the NOAELs for reproductive/developmental toxicity were considered to be 300 mg/kg/day for males, 60 mg/kg/day for females, and 12 mg/kg/day for the F1 generation, respectively. OECD SIDS: The NOAEL for repeat dose toxicity was listed as 12 mg/kg bw/day for both males and females. The NOELs for reproductive/developmental toxicity were considered to be 300 mg/kg/day for males, 60 mg/kg/day for females, and 12 mg/kg/day for the F1 generation, respectively. </t>
  </si>
  <si>
    <t>Ministry of Health and Welfare: Japan (1997),Toxicity Testing Reports of Environmental Chemicals 5, 643-659. via JECDB at https://dra4.nihs.go.jp/mhlw_data/home/paper/paper3452-97-9d.html Also available from ECHA at https://echa.europa.eu/mt/registration-dossier/-/registered-dossier/5418/7/6/2/?documentUUID=002b7b39-ca01-4ad6-a132-b565762dbccd and https://echa.europa.eu/mt/registration-dossier/-/registered-dossier/5418/7/9/2 and OCED SIDS at https://hpvchemicals.oecd.org/UI/handler.axd?id=a6e82a25-aa5d-43fe-ac70-28d5f843bfce</t>
  </si>
  <si>
    <t>104-68-7</t>
  </si>
  <si>
    <t>Diethylene glycol monophenyl ether</t>
  </si>
  <si>
    <t>2-(2-Phenoxyethoxy)ethanol; Phenyl carbitol; Ethanol, 2-(2-Phenoxyethoxy)-</t>
  </si>
  <si>
    <t>C10H14O3</t>
  </si>
  <si>
    <t>OCCOCCOC1=CC=CC=C1</t>
  </si>
  <si>
    <t xml:space="preserve">0, 100, 300, or 1,000 mg/kg bw/day. Time-weighted average doses were 0, 102, 311, or 1054 mg/kg bw/day for males, and 0, 100, 308, or 1015 mg/kg bw/day for females during pre-breeding. During the gestation and lactation phases, respective time-weighted average doses of 0, 116, 337, or 1118 mg/kg bw/day and 0, 179, 511, or 1737 mg/kg bw/day were obtained for females. Males were fed the test diets for two weeks prior to breeding and continuing throughout breeding (two weeks) for a treatment period of 34 days. Females were fed the test diets for two weeks prior to breeding, continuing through breeding (up to two weeks), gestation (three weeks), and lactation (four days) for a total of 53 days. </t>
  </si>
  <si>
    <t>Dietary administration of 1000 mg/kg/day DiEPh resulted in treatment-related slight decreases in feed consumption, body weight and body weight gain during gestation and slightly decreased body weights during lactation, relative to controls. Males and females of the 1000 mg/kg/day had statistically significant higher serum urea concnetrations; however, this effect was considered to be non-adverse because there were no corresponding histopathologic alterations in the urinary tract, and no evidence of other predisposing conditions such as dehydration or increased protein catabolism. For organ weights, males and females given 1000 mg/kg/day had treatment-related statistically-significant higher relative liver weights (9.0 and 11.9% higher than controls, respectively); however, histopathologically, males and females given 1000 mg/kg/day had treatment-related very slight hypertrophy with altered tinctorial properties (increased cytoplasmic eosinophilia) of centrilobular and midzonal hepatocytes; this was deemed to be a non-adverse adaptive effect. There were no effects related to treatment at any exposure level on mating, conception, fertility, gestation indices, time to mating, gestation length, postimplantation loss, pup survival, or pup sex ratio. ECHA: The NOEL for general toxicity was established as 300 mg/kg/day for males and females and the NOEL for reproductive effects was 1,000 mg/kg/day, the highest dose level tested. FDA: NOAEL of 1000 mg/kg bw/day.</t>
  </si>
  <si>
    <t>Unknown, 2012. Available from ECHA at https://echa.europa.eu/registration-dossier/-/registered-dossier/12118/7/6/2/?documentUUID=eddc4b88-ba8c-49d4-8859-b502fba09619 and https://echa.europa.eu/mt/registration-dossier/-/registered-dossier/12118/7/9/2</t>
  </si>
  <si>
    <t>93803-87-3</t>
  </si>
  <si>
    <t>Isooctadecanoic acid, 2-octyldodecyl ester</t>
  </si>
  <si>
    <t>Octyldodecyl isostearate; 2-Octyldodecyl isooctadecanoate; 2-octyldodecyl 16-methylheptadecanoate</t>
  </si>
  <si>
    <t>C38H76O2</t>
  </si>
  <si>
    <t>CCCCCCCCCCC(CCCCCCCC)COC(=O)CCCCCCCCCCCCCCC(C)C</t>
  </si>
  <si>
    <t>1N,2N,3N,4N,6N,7N,9N,10N,23Y,24cY. Carboxylic acid: 1bY(Class I). Alcohol: 1N,2N,3N,4N,6N,7N,9N,10N,23Y,24N,25N,26aY,27N,28N(Class II)</t>
  </si>
  <si>
    <t xml:space="preserve">In the absence of toxicologically significant, adverse effects, the NOAEL for systemic toxicity was considered to be 1,000 mg/kg bw/day, the highest dose tested, for both males and females. </t>
  </si>
  <si>
    <t>Unknown, 1998. Available from ECHA at https://echa.europa.eu/mt/registration-dossier/-/registered-dossier/10874/7/6/2/?documentUUID=c7334025-cf85-4cbb-b66a-385019ef88e2</t>
  </si>
  <si>
    <t>15206-55-0</t>
  </si>
  <si>
    <t>Benzeneacetic acid, .alpha.-oxo-, methyl ester</t>
  </si>
  <si>
    <t>Methyl benzoylformate; Methyl 2-oxo-2-phenylacetate; Methyl phenylglyoxalate; Methyl oxophenylacetate</t>
  </si>
  <si>
    <t>COC(=O)C(=O)C1=CC=CC=C1</t>
  </si>
  <si>
    <t>1N,2N,3N,4N,6N,7N,9N,10N,23N,29Y,33N,34bY. Methanol: 1N,2N,3N,4N,6N,7N,9N,10N,23Y,24N,25N,26aY,27N,28N (Class II). Alpha-ketoacid product: 1N,2N,3N,4N,6N,7N,9N,10N,23N,29Y,33N,34N,35aY,38N,39N,40N,41N,42N,43N,44N,45N,28N (Class II)</t>
  </si>
  <si>
    <t xml:space="preserve">0, 100, 300, or 1,000 mg/kg bw/day. Males were dosed for 35 days, i.e. 2 weeks premating, during mating, and one week post-mating. Females were dosed for 67 days, i.e. 2 weeks premating, during mating and the entire gestation period as well as 4 days of lactation and 2 weeks thereafter. </t>
  </si>
  <si>
    <t xml:space="preserve">In the absence of toxicologically signifcant, adverse effects, the NOAEL for general toxicity was considered to be 1,000 mg/kg bw/day, the highest dose tested, for both males and females. Similarly, in the absence of effects on reproduction, the NOAEL for reproductive toxicity was also considered to be 1,000 mg/kg bw/day, the highest dose tested. </t>
  </si>
  <si>
    <t>Unknown, 2015. Available online from ECHA at https://echa.europa.eu/registration-dossier/-/registered-dossier/16435/7/6/2/?documentUUID=e359a0a6-1f9e-4442-8bd6-b9fc1d3416e0 and https://echa.europa.eu/registration-dossier/-/registered-dossier/16435/7/9/2</t>
  </si>
  <si>
    <t>115-70-8</t>
  </si>
  <si>
    <t>2-Amino-2-ethyl-1,3-propanediol</t>
  </si>
  <si>
    <t>2-amino-2-ethylpropane-1,3-diol; 1,3-Propanediol, 2-amino-2-ethyl-; AEPD</t>
  </si>
  <si>
    <t>C5H13NO2</t>
  </si>
  <si>
    <t>CCC(N)(CO)CO</t>
  </si>
  <si>
    <t>Sprague-Dawley [Crj:CD (SD) IGS SPF]</t>
  </si>
  <si>
    <t xml:space="preserve">0, 250, 500, or 1,000 mg/kg bw/day. Males were dosed for 42 days. Females were dosed for 42-48 days, i.e. 14 days prior to mating, during mating and gestation, until day 4 of lactation. </t>
  </si>
  <si>
    <t>Because AEPF did not cause systemic toxicity followed repeated oral exposure, the NOAEL was considered to be 1,000 mg/kg bw/day, the highest dose tested, for both males and females. Similarly, no effects on reproduction or fertiltity was noted; therefore, the NOAEL for reproductive/developmental toxicity was also considered to be 1,000 mg/kg bw/day, the highest dose tested. Note: local irritation in the stoach was seen.</t>
  </si>
  <si>
    <t>Ishida, 2004</t>
  </si>
  <si>
    <t>Ishida, S. (2004). Combined Repeated Dose and Reproductive/Developmental Toxicity Screening Test of 2-Amino-2-ethyl-1, 3-propanediol by Oral Administration in Rats. Japan Existing Chemical Data Base (JECDB). https://dra4.nihs.go.jp/mhlw_data/home/file/file115-70-8.html. Also available from ECHA at https://echa.europa.eu/mt/registration-dossier/-/registered-dossier/12802/7/6/2 and https://echa.europa.eu/registration-dossier/-/registered-dossier/12802/7/9/2/?documentUUID=ff2e6d5d-1e15-4d52-b8f3-14a843b88cd8</t>
  </si>
  <si>
    <t>108-65-6</t>
  </si>
  <si>
    <t>1-Methoxy-2-propyl acetate</t>
  </si>
  <si>
    <t>1-methoxypropan-2-yl acetate; Propylene glycol monomethyl ether acetate; 2-Acetoxy-1-methoxypropane</t>
  </si>
  <si>
    <t xml:space="preserve">C6H12O3 </t>
  </si>
  <si>
    <t>COCC(C)OC(C)=O</t>
  </si>
  <si>
    <t>1N,2N,3N,4N,6N,7N,9N,10N,23Y,24cY. Acetic acid:1aY(Class I). Alcohol: 25N,26aY,27N,28N</t>
  </si>
  <si>
    <t>0, 100, 300, or 1,000 mg/kg bw/day. The test substance was administered from 14 days before mating to males for 44 days, and to females for 3 days after parturition (41-45 days).</t>
  </si>
  <si>
    <t xml:space="preserve">A dose of 1,000 mg/kg/day of PMA exerted some effects in both male and female rats. In males, depressions of body weight gain and a tendency for decrease in food consumption were observed. In females, low body weight gain during the premating period at 1,000 mg/kg was also observed. Blood examination revealed decreases in glucose and inorganic phosphorus; however, this decrease in blood sugar and inorganic phosphorus is considered to be a change suggestive of mild malnutrition associated with decreased food intake. An increase in relative weight of the adrenals was also noted but the increase was presumed to be due to the mild effect of stress. In females, body weight gain was lower than in the control during the premating period. Tissue pathology revealed none of the alteration of tissues at the highest dose group for both sexes. Therefore, the NOAEL for general toxicity is 1,000 mg/kg bw/day for both males and females. Also, in the absence of adverse effects on reproduction and development, the NOAEL is also considered to be 1,000 mg/kg bw/day, the highest dose tested. </t>
  </si>
  <si>
    <t>MHW Japan, 1998</t>
  </si>
  <si>
    <t>Ministry of Health &amp; Welfare (Japan) (1998). Toxicity Testing Reports of Environmental Chemicals vol. 6 205- 227. Available from OECD SIDS 1-Methoxy-2-propanol-acetate at https://hpvchemicals.oecd.org/UI/handler.axd?id=5dfe957f-b28e-4c1a-a8e5-c22ea517dbb1 and from ECHA at https://echa.europa.eu/registration-dossier/-/registered-dossier/14773/7/9/2/?documentUUID=85738150-96a6-4238-9fc1-42c23522533b and https://echa.europa.eu/mt/registration-dossier/-/registered-dossier/14773/7/9/2/?documentUUID=f17c5fea-10ee-46e1-99e0-f7294653b23e</t>
  </si>
  <si>
    <t>121-47-1</t>
  </si>
  <si>
    <t>3-Aminobenzenesulfonic acid</t>
  </si>
  <si>
    <t>m-Aminobenzenesulfonic acid; m-Sulfanilic acid; 	
Metanilic acid</t>
  </si>
  <si>
    <t>C6H7NO3S</t>
  </si>
  <si>
    <t>NC1=CC(=CC=C1)S(O)(=O)=O</t>
  </si>
  <si>
    <t>ECHA: Water consumption was increased in males given 1,000 mg/kg bw/day. A decrease in urinary pH was also noted in both sexes at the top dose level. After 14 days of recovery, these changes were not present. ECHA NOEL: 300 mg/kg bw/day. MHLW: A decrease in urinary pH was observed in both males and females in the 1000 mg/kg group, and the values tended to be dose-dependent in the test substance-administered group. The reason for this was thought to be that the test substance or its metabolites were excreted in the urine and lowered the urinary pH because the test substance administration solution was acidic (pH 2.4 for a 1% aqueous solution). The urine pH value in this study fluctuated within the background data of the test facility (pH 6.0-8.5 for both males and females), and no effects of test substance administration on urinary qualitative properties, urine volume, and urinary system were observed. Therefore, it was considered that these changes were not harmful to the urinary system. All of the changes observed during the administration period described above disappeared after a 14-day rest period, confirming reversibility. In addition, a decrease in urine output was observed in females in the 1000 mg/kg group at the end of the recovery period. It was thought that this was due to the value and not related to the administration of the test substance. NOEL: 300 mg/kg bw/day. FDA NOAEL: 1000 mg/kg bw/day.</t>
  </si>
  <si>
    <t>Kamata, 2008</t>
  </si>
  <si>
    <t>Satoru Kamata, 2008. Available from ECHA at https://echa.europa.eu/registration-dossier/-/registered-dossier/19037/7/6/2/?documentUUID=2299d6a1-69a8-4e8f-995c-4cedb64ad37c and from MHLW at https://dra4.nihs.go.jp/mhlw_data/jsp/ResultPageENG.jsp?condition_item=cas&amp;condition_keyword=121-47-1&amp;condition_type=*</t>
  </si>
  <si>
    <t>3084-40-0</t>
  </si>
  <si>
    <t>Diethyl (hydroxymethyl)phosphonate</t>
  </si>
  <si>
    <t>Diethyl hydroxymethylphosphonate; Diethoxyphosphorylmethanol; Phosphonic acid, (hydroxymethyl)-, diethyl ester</t>
  </si>
  <si>
    <t>C5H13O4P</t>
  </si>
  <si>
    <t>CCOP(=O)(CO)OCC</t>
  </si>
  <si>
    <t>1N,2a&amp;e(i)</t>
  </si>
  <si>
    <t>0, 100, 300, or 1,000 mg/kg bw/day. Males were treated for a minimum of 35 days, i.e. two weeks before pairing, up to necropsy after a minimum of five consecutive weeks. Females were treated daily for 55 days, i.e. two weeks before pairing, throughout pairing, gestation and until Day 6 of lactation.</t>
  </si>
  <si>
    <t xml:space="preserve">In the absence of any evidence for adverse general systemic toxicity or effects on reproductive performance/offspring development, the NOAEL was considered to be 1,000 mg/kg bw/day, the highest dose tested. </t>
  </si>
  <si>
    <t>Unknown, 2016. Available from ECHA at https://echa.europa.eu/mt/registration-dossier/-/registered-dossier/32469/7/6/2</t>
  </si>
  <si>
    <t>10508-09-5</t>
  </si>
  <si>
    <t>Bis(2-methylbutan-2-yl) peroxide</t>
  </si>
  <si>
    <t>Di-tert-amyl peroxide; Di-tert-pentyl peroxide; Peroxide, bis(1,1-dimethylpropyl); Bis(1,1-dimethylpropyl) peroxide; 2-methyl-2-(2-methylbutan-2-ylperoxy)butane</t>
  </si>
  <si>
    <t>C10H22O2</t>
  </si>
  <si>
    <t>CCC(C)(C)OOC(C)(C)CC</t>
  </si>
  <si>
    <t>Unknown, 2012. Available from ECHA at https://echa.europa.eu/mt/registration-dossier/-/registered-dossier/15822/7/6/2</t>
  </si>
  <si>
    <t>116-75-6</t>
  </si>
  <si>
    <t>C.I. Solvent Blue 104</t>
  </si>
  <si>
    <t>1,4-Bis(mesitylamino)anthraquinone; Solvent Blue 104; Solvaperm Blue 2B; 1,4-bis(2,4,6-trimethylanilino)anthracene-9,10-dione</t>
  </si>
  <si>
    <t>C32H30N2O2</t>
  </si>
  <si>
    <t>CC1=CC(C)=C(NC2=CC=C(NC3=C(C)C=C(C)C=C3C)C3=C2C(=O)C2=CC=CC=C2C3=O)C(C)=C1</t>
  </si>
  <si>
    <t>1N,2N,3N,4N,6N,7N,9N,10N,23N,29Y,33N,34N,35N,47dY</t>
  </si>
  <si>
    <t>0, 100, 300, or 1,000 mg/kg bw/day. Males were dosed for 32 days, i.e. including 2 weeks prior to pairing during the pre pairing period and approximately 2 weeks post pairing. Females were dosed for 52 days, i.e. 2 weeks before pairing, during the pairing period, gestation period and up to Day 3 post partum.</t>
  </si>
  <si>
    <t>Unknown, 2012. Available from ECHA at https://echa.europa.eu/mt/registration-dossier/-/registered-dossier/5736/7/6/2 and https://echa.europa.eu/mt/registration-dossier/-/registered-dossier/5736/7/9/2 and https://echa.europa.eu/mt/registration-dossier/-/registered-dossier/5736/7/9/3</t>
  </si>
  <si>
    <t>126-57-8</t>
  </si>
  <si>
    <t>Trimethylolpropane trinonanoate</t>
  </si>
  <si>
    <t>2,2-bis(nonanoyloxymethyl)butyl nonanoate; Trimethylolpropane tripelargonate</t>
  </si>
  <si>
    <t>C33H62O6</t>
  </si>
  <si>
    <t>CCCCCCCCC(=O)OCC(CC)(COC(=O)CCCCCCCC)COC(=O)CCCCCCCC</t>
  </si>
  <si>
    <t>1N,2N,3N,4N,6N,7N,9N,10N,23Y,24cY,carboxylic acids:1aY(Class I). Triol: 1N,2N,3N,4N,6N,7N,9N,10N,23Y,24N,25N,26aY,27N,28N</t>
  </si>
  <si>
    <t xml:space="preserve">0, 100, 300, or 1,000 mg/kg bw/day. Males were dosed for 35 days, i.e. 14 days pre-pairing, during pairing, until scheduled necropsy. Females were dosed for 52 days, i.e. 14 days pre-pairing, during pairing and gestation, until day 3 post-partum. </t>
  </si>
  <si>
    <t xml:space="preserve">In the absence of adverse effects noted at any dose levels, the NOAELs for systemic, reproductive, and developmental toxicity were considered to be 1,000 mg/kg bw/day, the highest dose tested. </t>
  </si>
  <si>
    <t>Unknown, 2014. Available from ECHA at https://echa.europa.eu/registration-dossier/-/registered-dossier/10773/7/6/2/?documentUUID=daed3da4-8ccc-4b93-9f14-d3f50d8c7679 and https://echa.europa.eu/mt/registration-dossier/-/registered-dossier/10773/7/9/2</t>
  </si>
  <si>
    <t>3338-24-7</t>
  </si>
  <si>
    <t>Sodium O,O-diethyl dithiophosphate</t>
  </si>
  <si>
    <t>C4H10NaO2PS2</t>
  </si>
  <si>
    <t>[Na+].CCOP([S-])(=S)OCC</t>
  </si>
  <si>
    <t>1N,2a&amp;e(ii)Y</t>
  </si>
  <si>
    <t>Han:Wistar</t>
  </si>
  <si>
    <t>0, 150, 450, or 1,000 mg/kg bw/day. Male rats were dosed daily for 44 days, i.e. 14 days before mating up to the day before necroscopy. Female rats were dosed daily for 51 or 56 days, i.e. 14 days before mating up to lactation day 13 or 17, the day before necroscopy.</t>
  </si>
  <si>
    <t xml:space="preserve">In females at 450 and 1,000 mg/kg bw/day, squamous cell hyperplasia was noted in the non-glandular part of the stomach; however, this finding was considered to be a result of local irritation and therefore not a reflection of systemic toxicity. The NOAEL for systemic toxicity was considered to be 1,000 mg/kg bw/day, the highest dose tested, for both males and females. Similarly, the test item did not adversely influence the reproductive performance and therefore, the NOAEL for reproductive toxicity was also considered to be 1,000 mg/kg bw/day, the highest dose tested. </t>
  </si>
  <si>
    <t>Unknown, 2019. Available from ECHA at https://echa.europa.eu/mt/registration-dossier/-/registered-dossier/11566/7/6/2/?documentUUID=82468058-567b-498c-989d-943bf517898e and https://echa.europa.eu/mt/registration-dossier/-/registered-dossier/11566/7/9/2</t>
  </si>
  <si>
    <t>72214-18-7</t>
  </si>
  <si>
    <t>2-Anthracenesulfonic acid, 1-amino-4-[[3-[[4-chloro-6-[(sulfophenyl)amino]-1,3,5-triazin-2-yl]amino]-2,4,6-trimethyl-5-sulfophenyl]amino]-9,10-dihydro-9,10-dioxo-, sodium salt (1:3)</t>
  </si>
  <si>
    <t>2-Anthracenesulfonic acid, 1-amino-4-[[3-[[4-chloro-6-[(sulfophenyl)amino]-1,3,5-triazin-2-yl]amino]-2,4,6-trimethyl-5-sulfophenyl]amino]-9,10-dihydro-9,10-dioxo-, trisodium salt; trisodium;1-amino-4-[3-[[4-chloro-6-(2-sulfonatoanilino)-1,3,5-triazin-2-yl]amino]-2,4,6-trimethyl-5-sulfonatoanilino]-9,10-dioxoanthracene-2-sulfonate</t>
  </si>
  <si>
    <t>C32H23ClN7Na3O11S3</t>
  </si>
  <si>
    <t>[Na+].[Na+].[Na+].CC1=C(NC2=NC(Cl)=NC(NC3=CC=CC=C3S([O-])(=O)=O)=N2)C(C)=C(C(C)=C1NC1=C2C(=O)C3=C(C=CC=C3)C(=O)C2=C(N)C(=C1)S([O-])(=O)=O)S([O-])(=O)=O</t>
  </si>
  <si>
    <t>1N,2N,3N,4Y,5aY,6N,7aY,8N,11N,12N,13N,15N,16N,17Y,19N,20eY,47c&amp;dY</t>
  </si>
  <si>
    <t>Wistar [RccHan; WIST]</t>
  </si>
  <si>
    <t>0, 100, 330, or 1000 mg/kg bw/day. Males were dosed for a minimum of 35 days, i.e. two weeks prior to mating, during mating, until scheduled necropsy. Females were dosed for 55 days, i.e. two weeks prior to mating, during mating and gestation, until day 6 of lactation. Note: while the test substance purity was 77.3%, the above dose levels are already adjusted for purity.</t>
  </si>
  <si>
    <t xml:space="preserve">In the absence of toxicologically significant, adverse effects, the NOAELs for systemic, reproductive and developmental toxicity were considered to be 1,000 mg/kg bw/day, the highest dose tested. </t>
  </si>
  <si>
    <t>Unknown, 2016. Available from ECHA at https://echa.europa.eu/mt/registration-dossier/-/registered-dossier/16966/7/6/2 and https://echa.europa.eu/mt/registration-dossier/-/registered-dossier/16966/7/9/2</t>
  </si>
  <si>
    <t>2580-77-0</t>
  </si>
  <si>
    <t>2,2'-Sulfonyl bisethanol</t>
  </si>
  <si>
    <t>2,2'-Sulfonyldiethanol; Diethanol sulfone; Sulfonyldiethanol; 2-(2-hydroxyethylsulfonyl)ethanol; Bis(2-hydroxyethyl) sulfone</t>
  </si>
  <si>
    <t>C4H10O4S</t>
  </si>
  <si>
    <t>OCCS(=O)(=O)CCO</t>
  </si>
  <si>
    <t>1N,2N,3N,4N,6N,7N,9N,10N,23Y,24N,25N,26a&amp;cY,27N,28N</t>
  </si>
  <si>
    <t xml:space="preserve">0, 100, 300, or 1,000 mg/kg bw/day daily. Males were dosed for 42 days, i.e. two weeks prior to pairing, during pairing, until necropsy. Females were dosed for 53 days, i.e. two weeks prior to pairind, during pairing and gestation, until day 4 post-partum. </t>
  </si>
  <si>
    <t xml:space="preserve">In the absence of toxicologically significant, adverse effects, the NOAEL for systemic, reproductive, and developmental toxicity for males and females was considered to be 1,000 mg/kg bw/day, the highest dose tested. </t>
  </si>
  <si>
    <t>Unknown, 2017. Available from ECHA at https://echa.europa.eu/mt/registration-dossier/-/registered-dossier/21180/7/6/2 and https://echa.europa.eu/mt/registration-dossier/-/registered-dossier/21180/7/9/2</t>
  </si>
  <si>
    <t>28173-59-3</t>
  </si>
  <si>
    <t>Carbonic acid, 2-[(1-amino-9,10-dihydro-4-hydroxy-9,10-dioxo-2-anthracenyl)oxy]ethyl phenyl ester</t>
  </si>
  <si>
    <t>2-(1-amino-4-hydroxy-9,10-dioxoanthracen-2-yl)oxyethyl phenyl carbonate</t>
  </si>
  <si>
    <t>C23H17NO7</t>
  </si>
  <si>
    <t>NC1=C(OCCOC(=O)OC2=CC=CC=C2)C=C(O)C2=C1C(=O)C1=C(C=CC=C1)C2=O</t>
  </si>
  <si>
    <t>1N,2N,3N,4N,6N,7N,9N,10N,23N,29Y,33N,34bY, phenol: 1N,2N,3N,4N,6N,7N,9N,10N,23N,29Y,33N,34N,35aY,38N,39N,40N,41N,42N,43N,44N,45N,28N (Class II), tricyclic product: 1N,2N,3N,4N,6N,7N,9N,10N,23N,29Y,33N,34N,35bY,36dY,41N,42N,43N,44N,45Y,46N,47dY (Class II)</t>
  </si>
  <si>
    <t xml:space="preserve">0, 100, 300, or 1,000 mg/kg bw/day. Males were dosed for 42 days, i.e. two weels prior to pairing, during pairing, until scheduled necropsy. Females were dosed for 56 days, i.e. two weeks prior to pairing, during pairing and gestation, until day 13-14 of lactation. </t>
  </si>
  <si>
    <t xml:space="preserve">Based on the absence of toxicologically significant, adverse effects, the NOAELs for systemic, reproductive, and developmental toxicity were considered to be 1,000 mg/kg bw/day, adjusted to 885 mg/kg bw/day, the highest dose tested. </t>
  </si>
  <si>
    <t>Unknown, 2019. Available from ECHA at https://echa.europa.eu/mt/registration-dossier/-/registered-dossier/11449/7/6/2 and https://echa.europa.eu/mt/registration-dossier/-/registered-dossier/11449/7/9/2</t>
  </si>
  <si>
    <t>41672-81-5</t>
  </si>
  <si>
    <t>L-Proline, 1-(1-oxohexadecyl)-4-[(1-oxohexadecyl)oxy]-, (4R)-</t>
  </si>
  <si>
    <t>Dipalmitoyl hydroxyproline; trans-O, N-Dipalmitoylhydroxyproline; (2S,4R)-1-hexadecanoyl-4-hexadecanoyloxypyrrolidine-2-carboxylic acid</t>
  </si>
  <si>
    <t>C37H69NO5</t>
  </si>
  <si>
    <t>CCCCCCCCCCCCCCCC(=O)O[C@@H]1C[C@H](N(C1)C(=O)CCCCCCCCCCCCCCC)C(O)=O</t>
  </si>
  <si>
    <t>1N,2N,3N,4N,6N,7N,9N,10Y,11Y, palmitic acid product: 1aY (Class I), heterocyclic product: 1N,2N,3N,4N,6N,7N,9N,10Y,11N,12N,13N,15N,16N,17N,18N,28N (Class II)</t>
  </si>
  <si>
    <t xml:space="preserve">0, 100, 300, or 1,000 mg/kg bw/day. Males were dosed daily for about 30-31 days, i.e. two weeks prior to mating, during mating, and up to and including the day before sacrifice which was done after the completion of the mating process. Females were dosed for 54 days, i.e. two weeks prior to the mating period and continued through mating, pregnancy and up to lactation day 4, after which, pups were sacrificed on lactation day 4 and females (dams) were sacrificed on lactation day 5 after overnight fasting (water allowed). </t>
  </si>
  <si>
    <t>Unknown, 2012. Available from ECHA at https://echa.europa.eu/mt/registration-dossier/-/registered-dossier/20945/7/6/2 and https://echa.europa.eu/mt/registration-dossier/-/registered-dossier/20945/7/9/2</t>
  </si>
  <si>
    <t>94441-92-6</t>
  </si>
  <si>
    <t>Sodium N-(2-carboxyethyl)-N-(2-ethylhexyl)-β-alaninate</t>
  </si>
  <si>
    <t>Sodium N-(2-carboxyethyl)-N-(2-ethylhexyl)-beta-alaninate; disodium;3-[2-carboxylatoethyl(2-ethylhexyl)amino]propanoate</t>
  </si>
  <si>
    <t>C14H26NNaO4</t>
  </si>
  <si>
    <t>CCCCC(CC)CN(CCC(=O)O)CCC(=O)[O-].[Na+]</t>
  </si>
  <si>
    <t>1N,2N,3N,4Y,5aY,6N,7N,9N,10N,23Y,24N,25N,26ba&amp;bY,27N,28N</t>
  </si>
  <si>
    <t>0, 50, 300, or 1000 mg/kg bw/day</t>
  </si>
  <si>
    <t xml:space="preserve">In the absence of toxicologically significant, adverse effects, the NOAEL for systemic toxicity was considered to be 1,000 mg/kg bw/day. </t>
  </si>
  <si>
    <t>Unknown, 2012. Available fom ECHA at https://echa.europa.eu/mt/registration-dossier/-/registered-dossier/13158/7/6/2</t>
  </si>
  <si>
    <t>19139-31-2</t>
  </si>
  <si>
    <t>Dihexyl (2E)-2-butenedioate</t>
  </si>
  <si>
    <t>Dihexyl fumarate; di-n-Hexyl fumarate; dihexyl (E)-but-2-enedioate; Dihexyl trans-butenedioate</t>
  </si>
  <si>
    <t>C16H28O4</t>
  </si>
  <si>
    <t>CCCCCCOC(=O)\C=C\C(=O)OCCCCCC</t>
  </si>
  <si>
    <t>Wistar [HsdHan:WIST]</t>
  </si>
  <si>
    <t xml:space="preserve">0, 100, 300, or 1,000 mg/kg bw/day. Males were dosed daily for 35-36 days, i.e. two weeks prior to mating, during mating, until the day before sacrifice. Females were dosed for 56 days, i.e. two weeks prior to mating, during mating and gestation, until day 13-15 of lactation. </t>
  </si>
  <si>
    <t xml:space="preserve">Regarding organ weights adjusted to body weight, a dose-related increase in kidney and liver mean values was recorded in males and females. These mean values were statistically significant when compared to controls at 1000 mg/kg/day and for male liver weights at 300 mg/kg/day. However, they are all within the upper limit of historical ranges. The microscopic examination performed after treatment at 1000 mg/kg/day revealed test item-related changes in the stomach, including minimal to slight, diffuse epithelial hyperplasia of the nonglandular region (forestomach), of both males and females accompanied by a minimal degree of hyperkeratosis in all males and few females. A minimal to slight hypertrophy of centrilobular hepatocytes was observed in the liver of most of the males administered at 1000 mg/kg/day. These were both considered to be adaptive responses to the test item. Therefore, the NOAEL for systemic toxicity was considered to be 1,000 mg/kg bw/day, the highest dose tested, for both males and females. There was also no effect on on estrous cycle, pre-coital interval, mating performance, fertility and gestation length or in the offspring, on litter size, survival, sex ratio, clinical signs, body weights, ano‑genital distances or macropathology. So, the NOAEL for reproductive and developmental toxicity was also considered to be 1,000 mg/kg bw/day, the highest dose tested. </t>
  </si>
  <si>
    <t>Unknown, 2019. Available from ECHA at https://echa.europa.eu/mt/registration-dossier/-/registered-dossier/27510/7/6/2 and https://echa.europa.eu/mt/registration-dossier/-/registered-dossier/27510/7/9/2</t>
  </si>
  <si>
    <t>279246-65-0</t>
  </si>
  <si>
    <t>4-[(1E)-Prop-1-en-1-yl]-4'-propyl-1,1'-bi(cyclohexane)</t>
  </si>
  <si>
    <t>(trans,trans)-4-(Prop-1-en-1-yl)-4'-propyl-1,1'-bi(cyclohexane); (trans,trans)-4-((E)-Prop-1-en-1-yl)-4'-propyl-1,1'-bi(cyclohexane); 1-[(E)-prop-1-enyl]-4-(4-propylcyclohexyl)cyclohexane; trans,trans-4-Propenyl-4'-propyl-bicyclohexyl</t>
  </si>
  <si>
    <t>C18H32</t>
  </si>
  <si>
    <t>CCCC1CCC(CC1)C1CCC(CC1)\C=C\C</t>
  </si>
  <si>
    <t xml:space="preserve">0, 100, 300, or 1,000 mg/kg bw/day. Males were dosed for a minimum of 28 days, i.e. two weeks prior to mating and two weeks during the mating period. Females were dosed for 63 days, i.e. two weeks prior to mating, two weeks of mating, then gestation, until day 12 post partum. </t>
  </si>
  <si>
    <t xml:space="preserve">There were no adverse signs of general systemic toxicity or reproductive toxicity found up to the dose levels of 1000 mg/kg/day; therefore, the NOEL of the test material in this study is considered to be 1000 mg/kg body weight/day. Similarly, a NOAEL of 1,000 mg/kg bw/day was also established for developmental toxicity in the absence of adverse effects. </t>
  </si>
  <si>
    <t>Unknown, 2020. Available from ECHA at https://echa.europa.eu/mt/registration-dossier/-/registered-dossier/27399/7/9/2 and https://echa.europa.eu/mt/registration-dossier/-/registered-dossier/27399/7/9/3</t>
  </si>
  <si>
    <t>65870-94-2</t>
  </si>
  <si>
    <t>Trimethylolpropane tris(3,5,5-trimethylhexanoate)</t>
  </si>
  <si>
    <t>Hexanoic acid, 3,5,5-trimethyl-, 1,1'-(2-ethyl-2-(((3,5,5-trimethyl-1-oxohexyl)oxy)methyl)-1,3-propanediyl) ester; 2-Ethyl-2-(((3,5,5-trimethylhexanoyl)oxy)methyl)propane-1,3-diyl bis(3,5,5-trimethylhexanoate); 2,2-bis(3,5,5-trimethylhexanoyloxymethyl)butyl 3,5,5-trimethylhexanoate</t>
  </si>
  <si>
    <t>CCC(COC(=O)CC(C)CC(C)(C)C)(COC(=O)CC(C)CC(C)(C)C)COC(=O)CC(C)CC(C)(C)C</t>
  </si>
  <si>
    <t>1N,2N,3N,4N,6N,7N,9N,10N,23Y,24cY. Carboxylic acid: 1bY(Class I). Triol: 1N,2N,3N,4N,6N,7N,9N,10N,23Y,24N,25N,26aY,27N,28N(Class II)</t>
  </si>
  <si>
    <t>Sprague-Dawley [RjHan:SD]</t>
  </si>
  <si>
    <t>0, 100, 250, 500, or 1,000 mg/kg bw/day. Males were dosed daily for at least 35 days, i.e. two weeks prior to mating, during the mating period, and until sacrifice or treatment-free period. Females were dosed for approximately 54-55 days, i.e. two weeks prior to mating, during mating and gestation, until day 5-6 post-partum. At the end of the treatment period, the animals were sacrificed expect for certain animals given 0 or 1,000 mg/kg bw/day (the last five surviving males and the first five surviving lactating females). Animals that were not sacrificed were kept for a 2 week treatment-free period.</t>
  </si>
  <si>
    <t>Test item-related kidney and liver mean weight increases were seen in males treated with 100 mg/kg bw/day or above. Gross pathology revealed test item-related irregular colour and or tan discolouration of kidneys and increased incidence of accentuated lobular pattern together with tan discolouration in males treated with 100 mg/kg bw/day or above. At the end of the treatment-free period, there were no test item-related gross findings in either the liver or the kidneys. Also, a series of test-item related microscopic findings was found in the kidneys and liver of males treated with 100 mg/kg bw/day or above. These findings were degradation/necrosis of tubules (adverse) in 2/10 males treated at 1000 mg/kg bw/day, hyaline droplets in tubular epithelium, tubular dilation with or without eosinophilic content in kidneys, and hepatocellular hypertrophy plus increased periportal vacuolation in the liver. At the end of the treatment-free period, the reversibility of the liver changes was complete whilst reversibility of kidney changes was incomplete. However, the hyaline droplets were consistent with what is described in the literature as a2u-globulin nephropathy, which is known to increase after treatment with a wide range of drugs or chemicals (Greaves, 2012). These hyaline droplets were observed with a dose related trend and were associated with a higher incidence and/or severity of tubular basophilia. The prolonged accumulation of hyaline droplets is associated with chronic cell damage and increased cell turnover, which may explain the tubular basophilia seen in all test item-treated groups and the degeneration/necrosis seen at 1000 mg/kg bw/day. These findings were therefore considered to be adverse at 1000 mg/kg bw/day. However, humans excrete proteins of a similar nature in only trace amounts and these findings are therefore considered not to be relevant to humans (Hard et al, 1993; Swenberg 1993). Therefore, while the original NOAEL for males was considered to be 500 mg/kg bw/day based on adverse effects in the kidneys, the renal effects are not relevant to human risk assessment so they can be disregarded and a NOAEL of 1,000 mg/kg bw/day can be assigned for systemic toxicity for both males and females. Additionally, the NOAEL for parental reproductive performance was considered to be 1000 mg/kg bw/day based on the absence of effects in mean reproductive data at all dose levels, and the NOAEL for toxic effects on progency was considered to be 1000 mg/kg bw/day based on absence of adverse effects in pups at all dose levels.</t>
  </si>
  <si>
    <t>Unknown, 2015. Available from ECHA at https://echa.europa.eu/mt/registration-dossier/-/registered-dossier/5388/7/9/2 and https://echa.europa.eu/mt/registration-dossier/-/registered-dossier/5388/7/9/3/?documentUUID=1753c194-45b5-4c6a-a6a0-99d26a3abcf7</t>
  </si>
  <si>
    <t>20241-76-3</t>
  </si>
  <si>
    <t>Disperse blue 77</t>
  </si>
  <si>
    <t>9,10-Anthracenedione, 1,8-dihydroxy-4-nitro-5-(phenylamino)-; 1-anilino-4,5-dihydroxy-8-nitroanthracene-9,10-dione; 1-Anilino-4,5-dihydroxy-8-nitroanthraquinone</t>
  </si>
  <si>
    <t>C20H12N2O6</t>
  </si>
  <si>
    <t>C1=CC=C(C=C1)NC2=C3C(=C(C=C2)O)C(=O)C4=C(C=CC(=C4C3=O)[N+](=O)[O-])O</t>
  </si>
  <si>
    <t xml:space="preserve">0, 40, 200, or 1000 mg/kg bw/day. Males were dosed daily for 42 days, i.e. two weeks prior to mating, during mating, until scheduled necropsy. Females were dosed daily for 41-45 days, i.e. two weeks prior to matinfg, during mating and gestation, until day 4 of lactation. </t>
  </si>
  <si>
    <t xml:space="preserve">Colored feces (40, 200 and 1000 mg/Kg/day) and abnormal urine color (200 and 1000 mg/Kg/day) was noted in the treated animals of both sexes. This coloration was attributed to the test chemical or a metabolite of the test chemical. There was also a decrease in the TP, a decrease in the Alb and an increase in the percentage of alpha 2-Globulin (males only) in treated animals at 1000 mg/Kg/day. However, these treatment-related effects were not reflective of systemic toxicity and were reversible after the recovery period. In gross necropsy, colored aqueous content in the alimentary tract was observed in males, and in males and females both 40 mg/kg bw dose group and 200 mg/kg bw dose group, respectively. Also, mucosal discoloration of alimentary tract in males of 200 mg/kg bw was also observed. Colored aqueous content in the alimentary tract and  mucosal discoloration of alimentary tract in both males and females were observed in 1000 mg/kg bw dose group. However, these effects were reversed in the recovery group doses and thus were not considered to be of toxicological significance. Therefore, the NOAEL for systemic toxicity was considered to be 1,000 mg/kg bw/day, the highest dose tested, in the absence of toxicologically significant, adverse effects. Similarly, no adverse effects were noted on any reproductive and developmental indices evaluated; therefore, the NOAEL for reproductive and developmental toxicity was also considered to be 1,000 mg/kg bw/day. </t>
  </si>
  <si>
    <t>Unknown, 2019. Available from ECHA at https://echa.europa.eu/mt/registration-dossier/-/registered-dossier/19750/7/6/2 and https://echa.europa.eu/mt/registration-dossier/-/registered-dossier/19750/7/9/2</t>
  </si>
  <si>
    <t>35674-65-8</t>
  </si>
  <si>
    <t>1,1'-Propane-1,3-diylbis(3-octadecylurea)</t>
  </si>
  <si>
    <t>N,N''-Propane-1,3-diylbis[N'-octadecylurea]; 1,3-Bis(3-octadecylureido)propane; N,N''-Propane-1,3-diylbis(N'-octadecylurea); 1-octadecyl-3-[3-(octadecylcarbamoylamino)propyl]urea</t>
  </si>
  <si>
    <t>C41H84N4O2</t>
  </si>
  <si>
    <t>CCCCCCCCCCCCCCCCCCNC(=O)NCCCNC(=O)NCCCCCCCCCCCCCCCCCC</t>
  </si>
  <si>
    <t xml:space="preserve">0, 100, 300, or 1000 mg/kg bw/day. Males were dosed for 35 days, i.e. two weeks prior to pairing, during pairing, until scheduled sacrifice. Main phase (reproductive) females were dosed for approximately 45 days, i.e. two weeks prior to pairing, during pairing and gestation, until day 6 of lactation. Toxicity phase females were dosed for 35 days, i.e. two weeks prior to mating, during mating, until scheduled sacrifice. </t>
  </si>
  <si>
    <t xml:space="preserve">In the absence of toxicologically significant, adverse effects, the NOAELs for systemic, reproductive, and developmental toxicity were considered to be 1,000 mg/kg bw/day, the highest dose tested, in both males and females. </t>
  </si>
  <si>
    <t>Unknown, 2014. Available from ECHA at https://echa.europa.eu/mt/registration-dossier/-/registered-dossier/16791/7/6/2, https://echa.europa.eu/mt/registration-dossier/-/registered-dossier/16791/7/9/2, and https://echa.europa.eu/mt/registration-dossier/-/registered-dossier/16791/7/9/3</t>
  </si>
  <si>
    <t>70969-58-3</t>
  </si>
  <si>
    <t>1,2-Cyclohexanedicarboxylic acid, 1,2-bis(2-methylpropyl) ester</t>
  </si>
  <si>
    <t>Diisobutyl hexahydrophthalate; Diisobutyl cyclohexane-1,2-dicarboxylate; 1,2-Cyclohexanedicarboxylic acid, bis(2-methylpropyl) ester; 1,2-Cyclohexanedicarboxylic acid, diisobutyl ester; bis(2-methylpropyl) cyclohexane-1,2-dicarboxylate</t>
  </si>
  <si>
    <t>CC(C)COC(=O)C1CCCCC1C(=O)OCC(C)C</t>
  </si>
  <si>
    <t>0, 100, 300, or 1000 mg/kg bw/day. Males were dosed for 42 days, i.e. from 14 days before pairing, during pairing, until the day prior to necropsy. Females were dosed for 42- 52 days, i.e. from 14 days before pairing to day 3-4 post partum. Satellite (recovery) animals (male and female) were dosed daily for at least 4 weeks.</t>
  </si>
  <si>
    <t>Salivation was the most relevant clinical sign, observed approximately 1 hour after dosing in high dose (1000 mg/kg b.w./day) main and recovery animals during the treatment phase of the study. This finding disappeared during the 2 week recovery period. Alos, a number of treated males showed increases of triglycerides, albumin and calcium, and decrease of potassium. Changes were within 16% with the exception of triglycerides, which were increased by approximately 90%. In addition, increases of transaminases enzymes were noted in 2 individuals, one treated at 300 mg/kg/day and one at 1000 mg/kg/day. Treated females showed increased phosphorus (15% to 22%). Potassium was increased in those receiving 1000 mg/kg/day (11%) and creatinine showed a statistically significant decrease in females treated with 1000 mg/kg/day (approx 20%) and 300 mg/kg/day (approx 24%). The above findings were of low severity/incidence, not dose-related and/or inconsistent between sexes, therefore considered of no toxicological significance. No relevant changes were noted in males of the recovery groups at the end of the 2 week recovery period. Those statistically significant differences between control and treated animals that were observed (gamma-glutamyltransferase, protein and phosphorus) were of minimal severity and not observed during the dosing phase in the main groups, therefore considered unrelated to treatment. Urinalysis results revealed a slight reduction of pH and an increase of glycosuria and ketonuria were noted in some treated males, with no dose-relationship apparent. In the absence of any other changes, these differences were not considered as adverse. A statistically significant decrease was noted in the absolute thymus weight of females treated at 1000 mg/kg/day (approximately 28%) and a slight, statistically significant, increase was also noted in the relative kidney weight of males treated at 300 and 1000 mg/kg/day (approximately 10%) and in the relative kidney and liver weights of females of the recovery group treated at 1000 mg/kg/day (approximately 7%). However, changes in organ weights were considered of no toxicological significance and were not correlated with histological changes. Therefore, the NOAEL for general toxicity was considered to be 1000 mg/kg bw/day or both males and females. Regarding reproductive and developmental toxicity, there were no adverse effects on oestrous cycle, copulation, fertility, delivery or lactation and no changes related to gestation index, gestation length, numbers of corpora lutea, implantation sites or implantation index, and there were no changes in sex ratio, body weight, viability or morphology of pups. The NOAEL for reproductive and developmental toxicity was considered to be 1000 mg/kg/day for both parent animals and offspring, this being the highest dose level investigated.</t>
  </si>
  <si>
    <t>Unknown, 2013. Available from ECHA at https://echa.europa.eu/mt/registration-dossier/-/registered-dossier/10446/7/6/2/?documentUUID=b42b46e6-554a-45d9-a648-bfc02024f4f0 and https://echa.europa.eu/mt/registration-dossier/-/registered-dossier/10446/7/9/2</t>
  </si>
  <si>
    <t>839-90-7</t>
  </si>
  <si>
    <t>Tris(2-hydroxyethyl) isocyanurate</t>
  </si>
  <si>
    <t>1,3,5-Tris(2-hydroxyethyl)cyanuric acid; Theic; 1,3,5-Tris(2-hydroxyethyl)-1,3,5-triazinane-2,4,6-trione</t>
  </si>
  <si>
    <t>C9H15N3O6</t>
  </si>
  <si>
    <t>OCCN1C(=O)N(CCO)C(=O)N(CCO)C1=O</t>
  </si>
  <si>
    <t>Sprague-Dawley [SPF, Crj:CD(SD)IGS]</t>
  </si>
  <si>
    <t xml:space="preserve">0, 30, 100, 300, or 1000 mg/kg bw/day. Males were dosed for 49 days, i.e. 14 days before mating and 35 days including 14 days for mating. Females were dosed for approximately 40-46 days, i.e. from 14 days prior to mating to day 3 of lactation. </t>
  </si>
  <si>
    <t xml:space="preserve">There were no treatment related effects in male rats up to 1000 mg/kg bw/day. The only treatment related effect in females was very slight (marginally positive) extramedullary hematopoiesis in the liver in two female animals of the high dose group (1000 mg/kg bw/day). This finding was considered not to represent an adverse effect, because it did not differ statistically significantly from controls. Therefore, for treated male animals, the NOEL was estimated to be 1000 mg/kg bw/day, and for treated female animals, the NOAEL was estimated to be 1000 mg/kg bw/day. Similarly, for reproductive and developmental toxicity, no adverse effects were noted; therefore, the NOAEL for maternal toxicity and the NOEL for foetal toxicity were also considered to be 1000 mg/kg bw/day. OECD SIDS: Very slight (marginally positive) extramedullary hematopoiesis in the liver was noted histopathologically in two female of 12 animals administered 1,000 mg/kg bw/day. Although the author showed this change was the substance-related one in the original paper, it was considered to be a non adverse effect because the change was not statistically significant from control and no other changes were observed at this dose level. No treatment related adverse effect was found up to 1,000 mg/kg bw/day for males. Thus, the NOAEL values for repeated dose toxicity in male and female rats are estimated to be 1,000 mg/kg bw/day and the NOAELs for both maternal and foetal toxicity are 1,000 mg/kg bw/day. </t>
  </si>
  <si>
    <t>Ministry of Health, Labour and Welfare (MHLW), Japan (2001) Toxicity Testing Reports of Environmental Chemicals, 8, 837-865. Available from MHLW at https://dra4.nihs.go.jp/mhlw_data/home/paper/paper839-90-7d.html Also available from OECD SIDS at https://hpvchemicals.oecd.org/UI/handler.axd?id=c43abcb8-f9d0-48b6-9045-295f9aae1f50 and ECHA at https://echa.europa.eu/mt/registration-dossier/-/registered-dossier/14797/7/6/2 and https://echa.europa.eu/mt/registration-dossier/-/registered-dossier/14797/7/9/2</t>
  </si>
  <si>
    <t>4851-50-7</t>
  </si>
  <si>
    <t>9,10-Anthracenedione, 1,4-bis[[4-(1,1-dimethylethyl)phenyl]amino]-5,8-dihydroxy-</t>
  </si>
  <si>
    <t>Solvaperm Green G; Solvent Green 28; 1,4-bis(4-tert-butylanilino)-5,8-dihydroxyanthracene-9,10-dione</t>
  </si>
  <si>
    <t>C34H34N2O4</t>
  </si>
  <si>
    <t>CC(C)(C)C1=CC=C(C=C1)NC2=C3C(=C(C=C2)NC4=CC=C(C=C4)C(C)(C)C)C(=O)C5=C(C=CC(=C5C3=O)O)O</t>
  </si>
  <si>
    <t>0, 100, 300, or 1000 mg/kg bw/day. Males were dosed for a minimum of 35 days, i.e. two weeks before pairing up to necropsy. Females were dosed for approximately 62 days, i.e. two weeks before pairing, then throughout pairing and gestation until Day 13 of lactation. Animals of the F1 generation were not dosed.</t>
  </si>
  <si>
    <t>In the absence of toxicologically significant, adverse effects, the NOAEL for systemic toxicity was considered to be 1000 mg/kg/day and the NOAEL for reproductive/developmental toxicity was also considered to be 1000 mg/kg/day.</t>
  </si>
  <si>
    <t>Unknown, 2018. Available from ECHA at https://echa.europa.eu/mt/registration-dossier/-/registered-dossier/23919/7/6/2 and https://echa.europa.eu/mt/registration-dossier/-/registered-dossier/23919/7/9/2</t>
  </si>
  <si>
    <t>3699-54-5</t>
  </si>
  <si>
    <t>Hydroxyethyl imidazolidinone</t>
  </si>
  <si>
    <t>1-(2-Hydroxyethyl)-2-imidazolidinone; 1-(2-Hydroxyethyl)imidazolidin-2-one; 2-Imidazolidinone, 1-(2-hydroxyethyl)-</t>
  </si>
  <si>
    <t>C5H10N2O2</t>
  </si>
  <si>
    <t>OCCN1CCNC1=O</t>
  </si>
  <si>
    <t xml:space="preserve">0, 100, 300, or 1000 mg/kg bw/day. Parental animals were mated after two weeks of exposure. Treatment continued throughout gestation, lactation, and until terminal necropsy. Duration of dosing for males is unclear. Females were dosed for approximately 53 days. </t>
  </si>
  <si>
    <t xml:space="preserve">In the absence of toxicologically, significant adverse effects, the NOAEL for systemic, reproductive, and developmental toxicity was considered to be 1000 mg/kg bw/day, the highest dose tested, for both males and females. </t>
  </si>
  <si>
    <t>Unknown, 2002. Available from ECHA at https://echa.europa.eu/mt/registration-dossier/-/registered-dossier/12698/7/6/2 and https://echa.europa.eu/mt/registration-dossier/-/registered-dossier/12698/7/9/2</t>
  </si>
  <si>
    <t>99665-00-6</t>
  </si>
  <si>
    <t>Flomoxef</t>
  </si>
  <si>
    <t>Flomoxefum; FMOX; (6R,7R)-7-[[2-(difluoromethylsulfanyl)acetyl]amino]-3-[[1-(2-hydroxyethyl)tetrazol-5-yl]sulfanylmethyl]-7-methoxy-8-oxo-5-oxa-1-azabicyclo[4.2.0]oct-2-ene-2-carboxylic acid</t>
  </si>
  <si>
    <t>C15H18F2N6O7S2</t>
  </si>
  <si>
    <t>CO[C@@]1([C@@H]2N(C1=O)C(=C(CO2)CSC3=NN=NN3CCO)C(=O)O)NC(=O)CSC(F)F</t>
  </si>
  <si>
    <t>Jcl: SD</t>
  </si>
  <si>
    <t>0 740, 1,500, or 3,000 mg/kg/day</t>
  </si>
  <si>
    <t>Suppressive symptoms, ptosis, and gait ataxia due to hindlimb muscle paralysis, temporary respiratory irregularity, etc. were expressed in a dependent manner. One male in the 1,500 mg/kg administration group developed convulsions and died on the 9th day after administration of the sample. Local irritation where the rats were punctured was noted at 1,500 and 3,000 mg/kg/day. Females showed steady weight gain, and females showed a steady increase in body weight and food intake. Water intake also showed an increasing trend in both sexes. No abnormal findings were observed in both the hearing test and the ocular test. Females in the 6315-S 3,000 mg/kg group showed prothrombin. Although a shortened treatment time and a slight increase in reticulocyte count were observed, no changes were observed in the bone marrow. Males given 1,500 or more and all dose groups for females showed reductions in plasma glucose. Males in all treatment groups had increased GOT and GPT levels. However, there were no morphological abnormalities that gave meaning to these changes. In the urine test, 6315-S 3,000 mg/kg showed the presence of proteinuria. However, plasma urea nitrogen, which indicates kidney function, were not observed. Regarding the liver, an increase in metabolic enzyme activity was observed. Liver weights were also increased in males but not in females. These findings were considered to be mild changes. Organ weights and histological examination revealed no signs of cecal dilatation. Mild spleen and heart weight changes with no specific changes were noted. There was no dose dependence and no histological abnormalities observed. At 3,000 mg/kg/day, in males, the weight of the thymus was decreased accompanied by mild bleeding, a decrease in cortical lymphocytes, and weight loss in the adrenal glands. Also in this group, sub-hemorrhage and necrosis was noted in the kidneys. This finding was attributed to the large amounts of hypertonic fluid, which can cause a rupture of the adrenal sinusoidal wall, resulting in local circulation disorder. The author concluded that the toxicity is clearly lower than that of 1,500 mg/kg or less; however, when considering that cases died at a dose of 1,500 mg/kg, the maximum no-effect level was estimated to be 750 mg/kg/day.</t>
  </si>
  <si>
    <t>Muraoka, 1987</t>
  </si>
  <si>
    <t>Muraoka, Y. (1987). Intravenous acute and subacute toxicity studies of 6315-S (Flomoxef) in rats. Chemotherapy, 35(1), 207-225.</t>
  </si>
  <si>
    <t>5471-90-9</t>
  </si>
  <si>
    <t>Benzenesulfonamide, N-(4-hydroxyphenyl)-</t>
  </si>
  <si>
    <t>n-(4-hydroxyphenyl)benzenesulfonamide; p-benzenesulfonamidophenol</t>
  </si>
  <si>
    <t>C12H11NO3S</t>
  </si>
  <si>
    <t>OC1=CC=C(NS(=O)(=O)C2=CC=CC=C2)C=C1</t>
  </si>
  <si>
    <t xml:space="preserve">0, 100, 300, or 750 mg/kg bw/day. Purity (94.63%) adjusted dose levels are 0, 94.6, 284, or 710 mg/kg bw/day. Males were dosed for 43-44 days, i.e. two weeks prior to pairing, during pairing, until scheduled termination. Females were dosed for up to 56 days, i.e. two weeks prior to pairing, during pairing and gestation, until day 5 post-partum. Any female which did not produce a pregnancy was terminated on or after Day 25 post coitum. </t>
  </si>
  <si>
    <t xml:space="preserve">During the first two weeks of treatment, 750 mg/kg bw/day group males showed a slight reduction in body weight gains with improvement evident thereafter. Given the effect's transient nature, it was not considered to represent systemic toxicity; therefore, in the absence of adverse effects, the NOAEL for systemic toxicity was considered to be 750 mg/kg bw/day, or 709.7 mg/kg bw/day when adjusted, for both males and females. Similarly, the NOEL for reproductive toxicity was also considered to be the highest dose given in the absence of toxicologically significant, adverse effects. </t>
  </si>
  <si>
    <t>Unknown, 2015. Available from ECHA at https://echa.europa.eu/mt/registration-dossier/-/registered-dossier/27092/7/6/2 and https://echa.europa.eu/mt/registration-dossier/-/registered-dossier/27092/7/9/2</t>
  </si>
  <si>
    <t>23783-42-8</t>
  </si>
  <si>
    <t>2,5,8,11-Tetraoxatridecan-13-ol</t>
  </si>
  <si>
    <t>Tetraethylene glycol monomethyl ether; Tetraethyleneglycol monomethyl ether; mPEG4-OH; 2-[2-[2-(2-methoxyethoxy)ethoxy]ethoxy]ethanol; 3,6,9,12-Tetraoxatridecan-1-ol</t>
  </si>
  <si>
    <t>C9H20O5</t>
  </si>
  <si>
    <t>COCCOCCOCCOCCO</t>
  </si>
  <si>
    <t xml:space="preserve">0, 100, 300, or 1,000 mg/kg bw/day. However, the average actual doses received by males were 70, 222 and 688 mg/kg bw/day and by females 126, 393 and 1249 mg/kg bw/day. During the post partum/lactation phase, high dose females were receiving 1692 mg/kgbw/day. Males were given the drinking water for 36 days, i.e. two weeks prior to mating, during mating, until scheduled necropsy. Females were given the drinking water for 53-65 days, i.e. two weeks prior to mating, during mating and gestation, until lactation day 14. </t>
  </si>
  <si>
    <t xml:space="preserve">In the absence of toxicologically significant, adverse effects, the NOAELs for systemic, reproductive, and developmental toxicity was considered to be 1,000 mg/kg bw/day, equal to 688 mg/kg bw/day in males and 1,249 mg/kg bw/day in females.  </t>
  </si>
  <si>
    <t>Unknown, 2021. Available from ECHA at https://echa.europa.eu/registration-dossier/-/registered-dossier/5185/7/6/2 and https://echa.europa.eu/mt/registration-dossier/-/registered-dossier/5185/7/9/2</t>
  </si>
  <si>
    <t>132638-45-0</t>
  </si>
  <si>
    <t>Carbonic acid, 2-methoxy-4-methylphenyl methyl ester</t>
  </si>
  <si>
    <t>2-methoxy-4-methylphenyl methyl carbonate; 2-methoxy-4-methyl-phenyl methyl carbonate; (2-methoxy-4-methylphenyl) methyl carbonate</t>
  </si>
  <si>
    <t>C10H12O4</t>
  </si>
  <si>
    <t>COC(=O)OC1=CC=C(C)C=C1OC</t>
  </si>
  <si>
    <t>1N,2N,3N,4N,6N,7N,9N,10N,23N,29Y,33N,34bY. Methanol: 1N,2N,3N,4N,6N,7N,9N,10N,23Y,24N,25N,26aY,27N,28N (Class II), phenol product: 1N,2N,3N,4N,6N,7N,9N,10N,23N,29Y,33N,34N,35aY,38N,39N,40N,41N,42aY (Class II)</t>
  </si>
  <si>
    <t>Han Wistar: [RccHan: WIST]</t>
  </si>
  <si>
    <t xml:space="preserve">0, 30, 300, or 650 mg/kg bw/day. Males were dosed for a total of 35 days, i.e. two weeks pre-pairing until scheduled necropsy. Females were dosed for a total of 62 days, i.e. two weeks pre-pairing, throughout pairing and gestation, until day 13 of lactation. </t>
  </si>
  <si>
    <t xml:space="preserve">In the absence of adverse effects noted at any dose levels, the NOAELs for systemic, reproductive, and developmental toxicity were considered to be 650 mg/kg bw/day, the highest dose tested. </t>
  </si>
  <si>
    <t>Unknown, 2017. Available from ECHA at https://echa.europa.eu/mt/registration-dossier/-/registered-dossier/16996/7/9/2 and https://echa.europa.eu/mt/registration-dossier/-/registered-dossier/16996/7/9/3</t>
  </si>
  <si>
    <t>78110-38-0</t>
  </si>
  <si>
    <t>Aztreonam</t>
  </si>
  <si>
    <t>Azactam; Primbactam; Azthreonam; 2-[(Z)-[1-(2-amino-1,3-thiazol-4-yl)-2-[[(2S,3S)-2-methyl-4-oxo-1-sulfoazetidin-3-yl]amino]-2-oxoethylidene]amino]oxy-2-methylpropanoic acid; SQ</t>
  </si>
  <si>
    <t>C13H17N5O8S2</t>
  </si>
  <si>
    <t>C[C@H]1[C@@H](C(=O)N1S(=O)(=O)O)NC(=O)/C(=N\OC(C)(C)C(=O)O)/C2=CSC(=N2)N</t>
  </si>
  <si>
    <t>1N,2N,3N,4Y,5aY,6b(iii)Y</t>
  </si>
  <si>
    <t xml:space="preserve">SQ, in a concentration of 40% was given at total daily doses of 0, 40, 150 and 650 mg/kg/day for 30 days </t>
  </si>
  <si>
    <t xml:space="preserve">SQ produced no deaths and no drug-induced effects on body weight, food and water consumptions, urine output, behavior, or physical condition. Results of ophthalmoscopic examinations and electrocardiography were unremarkable. No drug-related changes were observed in hematology, serum chemistry, or urinalyses. There were no alterations in organ weights and no gross pathological lesions. Histopathological evaluation revealed, in high-dose dogs only, thrombosis in the cephalic veins used for repeated injections of drug; however, no tissue necrosis, oedema, or inflammation was observed at the injection sites. There were no other drug-induced histopathological changes. The NOAEL is 650 mg/kg/day in the absence of adverse effects. </t>
  </si>
  <si>
    <t>Keim et al., 1981</t>
  </si>
  <si>
    <t>Keim, G. R., Sibley, P. L., Hines, F. A., Miller, M. M., Peterson, A. E., &amp; Yoon, Y. H. (1981). Parenteral toxicological profile of the monocyclic β-lactam antibiotic SQ 26,776 in mice, rats and dogs. Journal of Antimicrobial Chemotherapy, 8(suppl_E), 141-146.</t>
  </si>
  <si>
    <t>141702-36-5</t>
  </si>
  <si>
    <t>Faropenem daloxate</t>
  </si>
  <si>
    <t>Faropenem medoxomil; Faropenem medoxil; (5-methyl-2-oxo-1,3-dioxol-4-yl)methyl (5R,6S)-6-[(1R)-1-hydroxyethyl]-7-oxo-3-[(2R)-oxolan-2-yl]-4-thia-1-azabicyclo[3.2.0]hept-2-ene-2-carboxylate</t>
  </si>
  <si>
    <t>C17H19NO8S</t>
  </si>
  <si>
    <t>CC1=C(OC(=O)O1)COC(=O)C2=C(S[C@H]3N2C(=O)[C@@H]3[C@@H](C)O)[C@H]4CCCO4</t>
  </si>
  <si>
    <t>0, 100, 300, 600, or 1,400 mg/kg bw/day (QID doses of 0, 25, 75, 150, or 350 mg/kg bw/dose) were administered daily approximately 6 h apart. At the end of the dosing period, 2 puppies/sex/group were held for a 1 month recovery period.</t>
  </si>
  <si>
    <t>No mortality was observed in any of the dose levels and no apparent clinical signs of toxicity were observed in male and female puppies. Body weights were significantly reduced on several occasions (Days 18, 21, 25 and 28) in male puppies at 1,400 mg/kg/day when compared to the control animals. Body weights were only affected on one occasion (Day 28) in the female puppies at 1,400 mg/kg/day. No body weight effect was seen in the lower dose groups in male or female puppies. The absolute erythrocyte count and hemoglobin were significantly reduced at 1,400 mg/kg/day on Weeks 2 and 4 in comparison to controls. Likewise, the absolute reticulocyte count was significantly decreased with 1,400 mg/kg/day FPM at Week 2.  There were no meaningful differences at the end of the recovery period between the control and 1,400 mg/kg/day dose group and altered values returned to normal over the recovery period. In addition, there were no FPM-related effects on coagulation or clinical chemistry parameters. The changes in erythrocytes, hemoglobin and hematocrit were considered to be mild hematological changes with negligible toxicological implications. There were no adverse effects on urinary parameters. There were no FPM-related macroscopic observations at terminal and recovery necropsy. All macroscopic observations were considered to be incidental. Tibia length was not adversely affected by any of the dose levels of FPM. There were no definitive FPM-related organ weight changes observed. Females at 1,400 mg/kg/day were observed with a 60% increase in the mean pituitary weight to brain weight ratio over the control mean ratio. However, the toxicological significance of this change is uncertain since the sample size was small and no microscopic correlation was reported. In addition, no similar pituitary gland weight change was present in males in the same group. At the recovery necropsy, there was no mean pituitary to brain weight difference between test and control groups. Therefore, the increase in pituitary weight was not considered to be FPM-related. Microscopic changes from the main study necropsy were limited to the kidneys of both males and females and consisted of minimal to mild tubular degeneration/necrosis, minimal to mild vacuolar change within tubules, and minimal chronic inflammation in animals at 300, 600 and 1,400 mg/kg/day. In addition, minimal to mild basophilic staining in the tubular cortex was observed in all dose groups including the control. Most of these kidney lesions did not manifest in a dose-dependent manner and no effects on kidney function were observed to substantiate the severity of the kidney lesions. Animals from the recovery groups did not demonstrate FPM-related microscopic changes; indicating the FPM-related kidney changes had resolved. Nevertheless, the microscopic changes (mild tubular degeneration/necrosis) seen at 1,400 mg/kg/day were considered to be test article related. In this study, FPM was well tolerated and did not cause toxicity at dose of 600 mg/kg/day. Based on the renal findings of this study, the NOAEL for FPM in puppies was considered to be 600 mg/kg/day.</t>
  </si>
  <si>
    <t>Faqi et al., 2010</t>
  </si>
  <si>
    <t xml:space="preserve">Faqi, A. S., Lanphear, C., Gill, S., &amp; Colagiovanni, D. B. (2010). Juvenile toxicity study of faropenem medoxomil in beagle puppies. Reproductive Toxicology, 30(4), 619-624.
</t>
  </si>
  <si>
    <t>73384-59-5</t>
  </si>
  <si>
    <t>Ceftriaxone</t>
  </si>
  <si>
    <t>Biotrakson; Rocephin; Ceftriaxon; (6R,7R)-7-[[(2Z)-2-(2-amino-1,3-thiazol-4-yl)-2-methoxyiminoacetyl]amino]-3-[(2-methyl-5,6-dioxo-1H-1,2,4-triazin-3-yl)sulfanylmethyl]-8-oxo-5-thia-1-azabicyclo[4.2.0]oct-2-ene-2-carboxylic acid</t>
  </si>
  <si>
    <t>C18H18N8O7S3</t>
  </si>
  <si>
    <t>CN1C(=NC(=O)C(=O)N1)SCC2=C(N3[C@@H]([C@@H](C3=O)NC(=O)/C(=N\OC)/C4=CSC(=N4)N)SC2)C(=O)O</t>
  </si>
  <si>
    <t>The dose level of 586 mg/kg/day was listed; others were not. Duration is estimated.</t>
  </si>
  <si>
    <t xml:space="preserve">No adverse effects were noted on various reproductive parameters during gestation and lactation, including postnatal growth, functional behavior and reproductive ability of the offspring, at doses of 586 mg/kg/day or less. </t>
  </si>
  <si>
    <t>Unknown, n.d. Available from FDA (2010) Rocephin (ceftriaxone sodium) at https://www.accessdata.fda.gov/drugsatfda_docs/label/2010/050585s064lbl.pdf</t>
  </si>
  <si>
    <t>13477-62-8</t>
  </si>
  <si>
    <t>2H-Pyran, tetrahydro-4-methyl-2-(2-methylpropyl)-</t>
  </si>
  <si>
    <t>4-methyl-2-(2-methylpropyl)oxane; Dihydroroseoxide</t>
  </si>
  <si>
    <t>CC(C)CC1CC(C)CCO1</t>
  </si>
  <si>
    <t xml:space="preserve">0, 50, 150, or 500 mg/kg bw/day. Males were dosed for a minimum of 34 days, i.e. 2 weeks premating, during mating, until one week after mating. Females were dosed for a minimum of 55 days, i.e. 2 weeks premating, during mating and gestation, and about three weeks of the lactation period. </t>
  </si>
  <si>
    <t>1559-35-9</t>
  </si>
  <si>
    <t>2-(2-Ethylhexyloxy)ethanol</t>
  </si>
  <si>
    <t>2-(2-ethylhexoxy)ethanol; Ethanol, 2-[(2-ethylhexyl)oxy]-; 2-((2-Ethylhexyl)oxy)ethanol</t>
  </si>
  <si>
    <t>CCCCC(CC)COCCO</t>
  </si>
  <si>
    <t>0, 50, 150, or 500 mg/kg bw/day. Males were dosed daily for a minimum of 35 days, i.e. for two weeks before pairing, up to necropsy after a minimum of five consecutive weeks. Females were dosed daily for 62 days, i.e. for two weeks before pairing, throughout pairing, gestation and until Day 13 of lactation.</t>
  </si>
  <si>
    <t xml:space="preserve">In the absence of toxicologically significant, adverse effects, the NOAEL for systemic and reprodutive toxicity was considered to be 500 mg/kg bw/day, the highest dose tested. </t>
  </si>
  <si>
    <t>Unknown, 2018. Available from ECHA at https://echa.europa.eu/registration-dossier/-/registered-dossier/23864/7/6/2/?documentUUID=276e756d-0bea-432a-a7e2-a54b2673556d and https://echa.europa.eu/es/registration-dossier/-/registered-dossier/23864/7/9/2</t>
  </si>
  <si>
    <t>3039-83-6</t>
  </si>
  <si>
    <t>Sodium ethenesulfonate</t>
  </si>
  <si>
    <t>Sodium vinylsulfonate; Sodium ethylenesulphonate; Sodium ethylenesulfonate; sodium;ethenesulfonate</t>
  </si>
  <si>
    <t>C2H3NaO3S</t>
  </si>
  <si>
    <t>[Na+].[O-]S(=O)(=O)C=C</t>
  </si>
  <si>
    <t xml:space="preserve">0, 500, 1,000, or 2,000 mg/kg bw/day. Purity (25.09%) adjusted dose levels are 0, 125, 250, or 500 mg/kg bw/day. Males were dosed daily for 28 days, i.e. two weeks prior to mating, during mating, until scheduled necropsy. Females were dosed for 53 days, i.e. two weeks prior to mating, during mating and gestation, until postpartum day 4. </t>
  </si>
  <si>
    <t xml:space="preserve">In the absence of toxicologically significant, adverse effects, the NOAELs for systemic, reproductive, and developmental toxicity were considered to be 2,000 mg/kg bw/day, corresponding to about 500 mg/kg bw/day when adjusted for purity of the test solution. </t>
  </si>
  <si>
    <t>Unknown, 2010. Available from ECHA at https://echa.europa.eu/mt/registration-dossier/-/registered-dossier/5927/7/6/2/?documentUUID=67c803a3-bcc7-4bab-b30a-bf3718443bfd and https://echa.europa.eu/mt/registration-dossier/-/registered-dossier/5927/7/9/2/?documentUUID=18ad0c15-a204-4321-a3ef-de1fe29e5d99</t>
  </si>
  <si>
    <t>1760-24-3</t>
  </si>
  <si>
    <t>N-[3-(Trimethoxysilyl)propyl]ethane-1,2-diamine</t>
  </si>
  <si>
    <t>N-[3-(Trimethoxysilyl)propyl]ethylenediamine; 3-(2-Aminoethylamino)propyltrimethoxysilane; en-APTAS; N'-(3-trimethoxysilylpropyl)ethane-1,2-diamine</t>
  </si>
  <si>
    <t>C8H22N2O3Si</t>
  </si>
  <si>
    <t>CO[Si](CCCNCCN)(OC)OC</t>
  </si>
  <si>
    <t xml:space="preserve">0, 25, 125, or 500 mg/kg bw/day. Males were dosed for 28 days, i.e. two weeks prior to mating, during mating, until scheduled necropsy. Toxicity phase females were dosed for 29 days, i.e. two weeks prior to mating, during mating, until scheduled necropsy. Reproductive phase females were dosed for 39-44 days, i.e. two weeks prior to mating, throughout mating and pregnancy until day 3 postpartum. </t>
  </si>
  <si>
    <t xml:space="preserve">One male in the 125 mg/kg bw/day dose group was found dead on study day 17 due to renal disease unrelated to treatment and there were two females in the reproductive groups that died due to dosing errors. All other animals survived to scheduled sacrifice. Clear perioral soiling was slightly more common in the high dose group. In the high dose groups, there were also increased nasal sounds, laboured breathing and/or soft squeaky vocalisation for one male and four toxicity and five reproductive group females. At 125 mg/kg bw/day, one toxicity group and one reproductive group female had increased nasal sounds. At 25 mg/kg bw/day, one toxicity group female exhibited soft squeaky vocalisation for three days of the study. The incidence of nasal sounds/squeaky vocalisation was noted in some animals and several times in others to a maximum of 18 days during the study. These findings were not observed in control rats. However, these clinical signs were not considered to reflect systemic toxicity; therefore, the NOAEL was considered to be 500 mg/kg bw/day, the highest dose tested, for both males and females. Similarly, the NOAEL for reproductive and developmental toxicity was at least 500 mg/kg bw/day, as no significant adverse effects were observed up to the highest dose level. </t>
  </si>
  <si>
    <t>Dow Corning Corporation, 2002</t>
  </si>
  <si>
    <t>Dow Corning Corporation, 2002. Report No. 9610. Prepared for the Silicone Environmental, Health and Safety Council. Available from ECHA at https://echa.europa.eu/mt/registration-dossier/-/registered-dossier/15039/7/6/2, https://echa.europa.eu/mt/registration-dossier/-/registered-dossier/15039/7/9/2, and https://echa.europa.eu/mt/registration-dossier/-/registered-dossier/15039/7/9/3/?documentUUID=1f57c694-4729-4083-a18e-4e91a965160e and from OECD SIDS  N-(3-(TRIMETHOXYSILYl)PROPYL)EHTYLENEDIAMINE (AEAPTMS) at https://hpvchemicals.oecd.org/UI/handler.axd?id=dcc95a20-250f-4211-b2b1-23909be90958</t>
  </si>
  <si>
    <t>108419-35-8</t>
  </si>
  <si>
    <t>Acetic acid, C11-14-branched alkyl esters, C13-rich</t>
  </si>
  <si>
    <t>3,4-Diethyl-6-methyloctyl acetate; (3,4-diethyl-6-methyloctyl) acetate</t>
  </si>
  <si>
    <t>CCC(C)CC(CC)C(CC)CCOC(=O)C</t>
  </si>
  <si>
    <t>1N,2N,3N,4N,6N,7N,9N,10N,23Y,24cY. Carboxylic acid: 1aY (Class I). Alcohol: 1N,2N,3N,4N,6N,7N,9N,10N,23Y,24N,25N,26aY,27N,28N</t>
  </si>
  <si>
    <t xml:space="preserve">0, 500, 1300, or 2500 mg/kg bw/day during days 6-15 of gestation. </t>
  </si>
  <si>
    <t>Maternal toxicity was seen at the 1300 and 2500 mg/kg doses as evidenced by decreases in body weight. There were no statistically significant deleterious effects on fetal survival, body weight, or crown-rump length and no evidence of treatment-related malformations. The NOAEL for maternal toxicity was considered to be 500 mg/kg bw/day and the NOAEL for teratogenecity was 2500 mg/kg bw/day.</t>
  </si>
  <si>
    <t>Bio/dynamics Inc., East Millstone, NJ, Oral Teratology Study in Rats; Project # 352134. Available from EPA HPV (2000) Acetic acid, Cl l-14 branched alkyl esters. ExxonMobil Chemical Corporation at https://chemview.epa.gov/chemview/proxy?filename=HPVIS/Alkyl%20Acetates%20Category_groupfile.pdf</t>
  </si>
  <si>
    <t>58-71-9</t>
  </si>
  <si>
    <t>Cephalothin Sodium</t>
  </si>
  <si>
    <t>Cephalothin sodium salt; Sodium cephalothin; sodium;(6R,7R)-3-(acetyloxymethyl)-8-oxo-7-[(2-thiophen-2-ylacetyl)amino]-5-thia-1-azabicyclo[4.2.0]oct-2-ene-2-carboxylate</t>
  </si>
  <si>
    <t>C16H15N2NaO6S2</t>
  </si>
  <si>
    <t>CC(=O)OCC1=C(N2[C@@H]([C@@H](C2=O)NC(=O)CC3=CC=CS3)SC1)C(=O)[O-].[Na+]</t>
  </si>
  <si>
    <t>0, 500, 1,000, 2,000, or 3,000 mg/kg/day</t>
  </si>
  <si>
    <t xml:space="preserve">Two subjects administered 3,000 mg/kg/day died after the third and fourth doses with vomiting, tonic convulsions, and respiratory problems, and pathological examination revealed pulmonary edema. Hemorrhage and edema in the brain and meninges were observed. At 2,000 mg/kg/day, symptoms such as vomiting, salivation, and drooling occurred after each dose, but all cases survived for the specified period of time. At 1,000 mg/kg/day, the frequency of vomiting decreased, and in the 500 mg/kg/day group, no changes in general conditions were observed throughout the period. There were no abnormalities in blood tests, blood biochemistry tests, PSP tests, BASP tests, and blood coagulation tests conducted during the administration period for the 2,000 mg/kg/day or less groups. All animals were sacrificed and autopsied 24 hours after the end of the final administration, and pathological examinations were performed. The results showed that in the 2,000 mg/kg/day group, there were lipid droplets and renal ascending limb and distal tubular epithelium, and venous sinuses in the liver. An expansion was noted. The maximum no effect dose was considered to be 500 mg/kg/day. </t>
  </si>
  <si>
    <t>Hayashi et al., 1975</t>
  </si>
  <si>
    <t>Hayashi, Y., Matsuura, M., Nara, H., Imi, K., &amp; Hariwara, A. (1975). The Japanese journal of antibiotics, 28(2), 205–230.</t>
  </si>
  <si>
    <t>2372-21-6</t>
  </si>
  <si>
    <t>tert-Butylperoxy isopropyl carbonate</t>
  </si>
  <si>
    <t>Carbonoperoxoic acid, OO-(1,1-dimethylethyl) O-(1-methylethyl) ester; t-butylperoxy isopropyl carbonate; tertbutylperoxy isopropyl carbonate; (2-methylpropan-2-yl)oxy propan-2-yl carbonate</t>
  </si>
  <si>
    <t>C8H16O4</t>
  </si>
  <si>
    <t>CC(C)OC(=O)OOC(C)(C)C</t>
  </si>
  <si>
    <t>1N,2N,3N,4N,6N,7N,9N,10N,23Y,24N,25N,26aY,28N</t>
  </si>
  <si>
    <t xml:space="preserve">Wistar [Han:RccHan:WIST] </t>
  </si>
  <si>
    <t xml:space="preserve">0, 50, 150, or 450 mg/kg bw/day. Males were dosed for 42 days, i.e two weeks prior to mating, during mating, until scheduled necropsy. Females were dosed for 56 days, i.e. two weeks prior to mating, during mating and gestation, until day 4 post-partum. </t>
  </si>
  <si>
    <t>Akzo Nobel Services lnc., 2017</t>
  </si>
  <si>
    <t>Akzo Nobel Services lnc., 2017. Available from ECHA at https://echa.europa.eu/mt/registration-dossier/-/registered-dossier/23536/7/6/2 and https://echa.europa.eu/mt/registration-dossier/-/registered-dossier/23536/7/9/2 and from EPA Chemview at https://chemview.epa.gov/chemview/proxy?filename=8e%2F8EHQ-17-20804_373662.pdf</t>
  </si>
  <si>
    <t>67674-46-8</t>
  </si>
  <si>
    <t>6,6-Dimethoxy-2,5,5-trimethylhex-2-ene</t>
  </si>
  <si>
    <t>1,1-Dimethoxy-2,2,5-trimethylhex-4-ene; Methyl pamplemousee</t>
  </si>
  <si>
    <t>COC(OC)C(C)(C)CC=C(C)C</t>
  </si>
  <si>
    <t>1N,2N,3N,4N,6N,7N,9N,10N,23Y,24cY. Methanol: 1N,2N,3N,4N,6N,7N,9N,10N,23Y,24N,25N,26aY,27N,28N(Class II). Aldehyde: 1bY(Class I)</t>
  </si>
  <si>
    <t>0, 1500, 5000, or 15,000 ppm in the diet, equal to mean daily test intakes of 0, 113, 386, or 1102 mg/kg bw/day in males and 0, 204, 615, or 1458 mg/kg bw/day in females. Males received the diet for a minimum of 28 days, i.e. two weeks prior to mating and during the mating period. Females received the diet for 
Females will receive test diet for 62 days, i.e. at least 14 days prior to mating (with the objective of covering at least two complete estrous cycles), the variable time to conception, the duration of pregnancy and at least thirteen days after delivery, up to and including the day before scheduled necropsy.</t>
  </si>
  <si>
    <t xml:space="preserve">At 15,000 ppm, body weight gain and body weights of males were statistically significantly lower from Day 1 of the mating period and were 8% lower compared to controls by the end of treatment. Females at 15,000 ppm also showed slightly lower body weight gain being statistically significantly at Days 7-14 of the post-coitum period. Thereafter, their weight gain tended to return to control values; mean body weights were less than 5% lower compared to controls. At 5000 and 15,000 ppm, food intake of females was also lower during the post-coitum and lactation period, up to 20 or 40% lower than controls at 5000 and 15,000 ppm respectively; this was considered to be the result of palatability issues of the test substance. Test item-related changes were noted in the weights (absolute and relative to body weight) of the liver of males at 15,000 ppm and in the kidneys of males at 5000 and 15,000 ppm. Gross pathology also revealed findings in the spleen of females, liver of both sexes, and the kidneys of male rats. In the spleen, a minor increase in incidence and severity (up to slight degree) of hemosiderin pigmentation was recorded at 5000 and 15,000 ppm. In the liver, hepatocellular hypertrophy of the centrilobular area was recorded at a minimal degree in two males and two females at 15,000 ppm. And in the kidneys, a combination of increased incidence and severity (up to marked degree) of hyaline droplet accumulation, tubular basophilia and granular casts was recorded at 5000 and 15,000 ppm. At 1500 ppm, treatment-related renal findings were limited to an increased incidence of hyaline droplet accumulation (up to slight degree). The NOAEL was originally considered to be 1500 ppm based on the renal changes in males at 5000 ppm (combination of hyaline droplet accumulation, tubular basophilia and granular casts, and associated higher renal weight). Given that the renal changes are considered to represent a male rat specific response, a NOAEL of 5000 ppm was considered for risk assessment purposes based on the significantly lower food intake of females at 15,000 ppm. Regarding reproductive and developmental toxicity, at 15,000 ppm, mean body weights of male and female pups were reduced at PND 7 and 13 (statistically significant on PND 13 for both sexes) and the relative differences from controls were approximately 15 and 30% on PND 7 and 13, respectively). Pup body weights at the lower dose levels (1500 and 5000 ppm) were not considered affected by treatment. Therefore, the NOAEL for reproductive toxicity was considered to be 15,000 ppm and the NOAEL for developmental toxicity was considered to be 5,000 ppm. </t>
  </si>
  <si>
    <t>Unknown, 2017. Available from ECHA at https://echa.europa.eu/mt/registration-dossier/-/registered-dossier/20624/7/6/2 and https://echa.europa.eu/mt/registration-dossier/-/registered-dossier/20624/7/9/2</t>
  </si>
  <si>
    <t>108-58-7</t>
  </si>
  <si>
    <t>1,3-Benzenediol, 1,3-diacetate</t>
  </si>
  <si>
    <t>1,3-Diacetoxybenzene; Resorcinol diacetate; 1,3-phenylene diacetate; m-Phenylenediacetate; (3-acetyloxyphenyl) acetate</t>
  </si>
  <si>
    <t>CC(=O)OC1=CC(OC(C)=O)=CC=C1</t>
  </si>
  <si>
    <t>1N,2N,3N,4N,6N,7N,9N,10N,23N,29Y,33N,34bY, acetic acid: 1aY (Class I), phenolic product: 1N,2N,3N,4N,6N,7N,9N,10N,23N,29Y,33N,34N,35aY,38N,39N,40N,41N,42N,43N,44N,45N,28N(Class II)</t>
  </si>
  <si>
    <t>Wistar [RccHan WIST]</t>
  </si>
  <si>
    <t xml:space="preserve">0, 100, 330, or 1,000/500 mg/kg bw/day. The highest dose of 1000 mg/kg bw/day was lowered to 500 mg/kg bw/day after four days. Males were dosed for two weeks before pairing until necropsy, for a minimum of 35 days of treatment. Females were dosed for two weeks before mating, throughout pairing, gestation, until lactation day 13, for a total of 62 days. </t>
  </si>
  <si>
    <t>Clinical signs and mortality</t>
  </si>
  <si>
    <t xml:space="preserve">Four animals receiving 1,000 mg/kg bw/day died on Day 4 of treatment; they were killed on welfare grounds because of the occurrence of continuous convulsions after dosing. Macroscopically, findings were limited to depressions of the forestomach and dark coloration of the stomach corpus, which, in the males, correlated histologically with erosion/ulceration and inflammatory cell infiltrate in the mucosa. No significant histopathological findings were identified in the female decedents. The cause of death of these animals was undetermined, but was considered likely to be related to treatment due to the occurrence in the high dose group. On Days 5 and 6, two females receiving 1000/500 mg/kg/day were noted to be tremoring and one of the affected animals also appeared to be nervous and unsteady. Piloerection was recorded in one female received 330 mg/kg/day on Day 10. Because it was not possible to determine if the clinical signs were observed after the reduction in the high dose or before, a NOAEL of 330 mg/kg bw/day was determined for systemic toxicity in both males and females. Reproductive performance, fertility, litter size and offspring survival and growth were unaffected by parental treatment were note affected; therefore, the NOAEL for reprodutive and developmental toxicity was considered to be 1,000/500 mg/kg bw/day. </t>
  </si>
  <si>
    <t>Unknown, 2017. Available from ECHA at https://echa.europa.eu/registration-dossier/-/registered-dossier/24405/7/6/2/?documentUUID=bd255d7e-241f-48d3-a024-6df7567e98ff and https://echa.europa.eu/mt/registration-dossier/-/registered-dossier/24405/7/9/2</t>
  </si>
  <si>
    <t>1H-3a,7-Methanoazulene, octahydro-6-methoxy-3,6,8,8-tetramethyl-, (3R,3aS,6R,7R,8aS)-</t>
  </si>
  <si>
    <t>C[C@@H]1CC[C@@H]2[C@]13CC[C@@]([C@H](C3)C2(C)C)(C)OC</t>
  </si>
  <si>
    <t>0, 1500, 3000, or 6000 ppm equal to 0, 79, 166, or 330 mg/kg bw/day in males and 0, 99, 203, or 406 mg/kg bw/day in females. Males were dosed for 28 days. Females received the  substance for 46-48 days, i.e. during a premating period of 2 weeks, during mating (1 week), gestation, and lactation until 4-6 days after delivery.</t>
  </si>
  <si>
    <t>Male rats in the high-dose group had a statistically significant increase in creatinine concentrations, which was considered to be related to the alpha2-microglobuline nephropathy in kidneys observed in this group. Microscopic evaluation revealed a treatment-related increase of accumulation of hyalin droplets in tubular epithelial cells in the outer cortex of the kidneys of 11/11 high-dose and 6/12 mid-dose males. This was accompanied by degenerative changes of the epithelial cells involved. In most cases these kidneys also showed scattered tubular dilatation in the corticomedullary area, containing granular material, representing accumulation of sloughed degenerated epithelial cells. Further, a treatment-related increased incidence of basophilic tubules was observed. The characteristics of the findings in the kidneys, along with the observation that they occurred in males only, were highly suggestive for alpha 2-microglobulin (alpha 2u-) nephropathy. To further specify these changes the kidneys were immunohistochemically stained with a monoclonal antibody against alpha 2-microglobulin. The kidneys of all males showed positive staining. However, alpha 2u-nephropathy is considered species-specific toxicity and is therefore not considered relevant for humans so based on the absence of adverse effects in male and female rats, the NOAEL for parental toxicity was stablished at ≥ 6000 mg test substance per kg diet (corresponding to a dose of 330 mg/kg body weight for males and 406 mg/kg body weight for females). Regarding reproductive toxicity, there were no effects of the test substance on female and male fertility, reproductive performance, or developmental parameters. Based on the absence of effects on fertility, the NOAEL for fertility toxicity was stablished at ≥ 6000 mg test substance per kg diet (corresponding to a dose of 330 mg/kg body weight for males and 406 mg/kg body weight for females).</t>
  </si>
  <si>
    <t>Unknown, 2016. Available from ECHA at https://echa.europa.eu/registration-dossier/-/registered-dossier/18809/7/6/2 and https://echa.europa.eu/registration-dossier/-/registered-dossier/18809/7/9/2</t>
  </si>
  <si>
    <t>103-26-4</t>
  </si>
  <si>
    <t>Methyl cinnamate</t>
  </si>
  <si>
    <t>Methyl trans-cinnamate; Methyl (E)-cinnamate; Methyl (E)-3-phenylprop-2-enoate</t>
  </si>
  <si>
    <t>COC(=O)C=CC1=CC=CC=C1</t>
  </si>
  <si>
    <t>1N,2N,3N,4N,6N,7N,9N,10N,23N,29Y,33N,34bY, methanol: 1N,2N,3N,4N,6N,7N,9N,10N,23Y,24N,25N,26aY,27N,28N (Class II), acid product: 1N,2N,3N,4N,6N,7N,9N,10N,23N,29Y,33N,34N,35aY,38N,39N,40N,41N,42N,43N,44N,45N,28N</t>
  </si>
  <si>
    <t xml:space="preserve">0, 100, 300, or 1,000 mg/kg/day. The highest dose was lowered to 600 mg/kg/day after two weeks. Males were dosed for at least 28 days and female rats for 14 days prior to pairing, through the pairing and gestation periods until the F1 generation reached day 4 post partum, for a total of about 53 days. </t>
  </si>
  <si>
    <t xml:space="preserve">At 1000/600 mg/kg, treatment with the test item resulted in a reduction of absolute body weights and food consumption in males. Since absolute body weights did not fully recover - even though showing a tendency of reversibility due to compensatory increases in body weight gains – this finding was considered to be adverse. In hematology, changes were noted dose-dependently and mainly in both sexes, often showing statistical significance of p&lt;0.01. In regard to reproduction data, the post-implantation loss was slightly increased, the birth index slightly reduced in females at 300 and 1000/600 mg/kg bw/day and the gestation index slightly reduced in females at 1000/600 mg/kg bw/day. Litter data or microscopic evaluation of reproductive organs in parent animals did not reveal a test item-related effect. Therefore, based on these results, the NOAEL for general toxicity was 300 mg/kg/day and the NOAEL for reproduction/developmental toxicity was 1,000/600 mg/kg/day, the highest doses tested. </t>
  </si>
  <si>
    <t>Unknown, 2012. Available from ECHA at https://echa.europa.eu/registration-dossier/-/registered-dossier/12366/7/9/2/?documentUUID=6b1e16a2-fd52-42b1-9574-b94ce8b9c981 and https://echa.europa.eu/mt/registration-dossier/-/registered-dossier/12366/7/6/2/?documentUUID=9f58062c-75c3-48cd-9c50-5035f50deb52</t>
  </si>
  <si>
    <t>110-05-4</t>
  </si>
  <si>
    <t>Di-tert-butyl peroxide</t>
  </si>
  <si>
    <t>tert-Butyl peroxide; Di-t-butyl peroxide; t-Butyl peroxide; 2-tert-butylperoxy-2-methylpropane</t>
  </si>
  <si>
    <t xml:space="preserve">C8H18O2 </t>
  </si>
  <si>
    <t>CC(C)(C)OOC(C)(C)C</t>
  </si>
  <si>
    <t xml:space="preserve">0, 100, 300, or 1,000 mg/kg bw/day. Males were dosed for 42 days, i.e. 14 days prior to pairing until day 4 post-partum. Females were dosed for 53 days i.e. 14 days prior to mating, through mating and gestation, until day 4 of lactation. </t>
  </si>
  <si>
    <t xml:space="preserve">Treatment at 1000 mg/kg/day and 300 mg/kg/day was associated with statistically significant increased liver and kidney weights. Both findings were considered to be related to metabolism and excretion of the test item. Histopathological effects were noted in liver, including minimal centrilobular hepatocellular hypertrophy in 3/5 males and 3/5 females at 300 mg/kg bw/day and 2/5 males and 2/5 females at 1,000 mg/kg bw/day. Minimal to slight diffuse hepatocellular hypertrophy occurred in 1/5 males at 300 mg/kg bw/day and 3/5 males and 3/5 females at 1,000 mg/kg bw/day. In the thyroid, minimally to moderately increased incidence and minimally increased severity of diffuse follicular cell hypertrophy was noted in 4/5 males and 5/5 females at 1,000 mg/kg bw/day and was likely consequent to an enhanced liver cell metabolism due to the hepatocellular hypertrophy. In the kidneys, moderate diffuse tubular degeneration/regeneration was found in 5/5 males, in all males associated with minimal to slight multifocal single cell necrosis, and in 3/5 males associated with minimal to moderate hyaline casts. In addition, slightly increased severity of hyaline droplets occurred in proximal convoluted tubules of group 4 males, representing alpha-2μ-globulin in the cytoplasm (phagolysosomes) of proximal convoluted tubules of sexually mature males. Lastly, in the forestomach, minimally increased incidence and severity of diffuse hyperkeratosis was diagnosed in males at 1,000 mg/kg bw/day and females given 300 and 1,000 mg/kg bw/day. ECHA concluded a NOAEL of 100 mg/kg bw/day and a LOAEL of 300 mg/kg bw/day for general toxicity for males and females. For reproductive toxicity, in the absence of adverse effects at all dose levels, the NOAEL is considered to be 1,000 mg/kg bw/day, the highest dose tested. Another place, ECHA states that the NOAEL for systemic toxicity is 300 mg/kg bw/day. OECD SIDS systemic NOAEL: 100 mg/kg bw/day. IMAP (Australia): NOAEL: 300 mg/kg bw/day (FDA agrees). </t>
  </si>
  <si>
    <t xml:space="preserve">Unknown, 2008. Available from ECHA at https://echa.europa.eu/registration-dossier/-/registered-dossier/14549/7/9/2/?documentUUID=769bdc28-3d1b-4a20-b4ed-8041347661b2 and https://echa.europa.eu/mt/registration-dossier/-/registered-dossier/14549/7/6/2 and https://echa.europa.eu/mt/registration-dossier/-/registered-dossier/14549/7/9/3/?documentUUID=0e354e79-1287-4448-81b4-e0c3f02421f4. Reference for NEL conclusion: IMAP (Australia) (2020) Peroxide, bis(1,1-dimethylethyl): Human health tier II assessment at https://www.industrialchemicals.gov.au/sites/default/files/Peroxide%2C%20bis%281%2C1-dimethylethyl%29_Human%20health%20tier%20II%20assessment.pdf </t>
  </si>
  <si>
    <t>2212-81-9</t>
  </si>
  <si>
    <t>1,1'-[1,3-Phenylenebis(1-methylethylidene)]bis[2-(1,1-dimethylethyl) peroxide]</t>
  </si>
  <si>
    <t>1,3-Bis(tert-butylperoxyisopropyl)benzene; 1,3-bis(2-tert-butylperoxypropan-2-yl)benzene; 1,3-bis(t-butylperoxyisopropyl)benzene; Peroxide,1,1'-[1,3-phenylenebis(1-methylethylidene)]bis[2-(1,1-dimethylethyl)</t>
  </si>
  <si>
    <t>C20H34O4</t>
  </si>
  <si>
    <t>CC(C)(C)OOC(C)(C)C1=CC(=CC=C1)C(C)(C)OOC(C)(C)C</t>
  </si>
  <si>
    <t>1N,2N,3N,4N,6N,7N,9N,10N,23N,29Y,33N,34bY. Alcohol:1N,2N,3N,4N,6N,7N,9N,10N,23Y,24N,25N,26bY,27N,28N(Class II). Aromatic:1N,2N,3N,4N,6N,7N,9N,10N,23N,29Y,33N,34N,35aY,38N,39N,40N,41N,42N,43N,44N,45N,28N</t>
  </si>
  <si>
    <t>0, 100, 300, or 1,000 mg/kg bw/day. Males were treated for 29 days, i.e. 2 weeks prior to mating, during mating, and up to and including the day before scheduled necropsy.
Females that delivered were treated for 50-56 days, i.e. 14 days prior to mating, the variable time to conception, the duration of pregnancy and 14 or 16 days after delivery, up to and including the day before scheduled necropsy. Females which failed to deliver were treated for 41 days.</t>
  </si>
  <si>
    <t>Liver and Kidney</t>
  </si>
  <si>
    <t xml:space="preserve">One death of a female at the highest dose level was considered to be treatment-related; dead fetuses were found at necropsy and hepatocellular necrosis was considered to be the main cause of death. Statistically significantly lower hemoglobin concentration (9%) was noted in males at 1,000 mg/kg bw/day when compared to controls, as well as significantly lower mean corpuscular volume (MCV) and mean corpuscular haemoglobin (MCH) in females at 1000 mg/kg bw/day (5 and 6%, respectively).  As these changes were slight (less than 10% difference from control values), they would not impact tissue oxygenation and were, therefore, regarded as non-adverse. Clinical chemistry results showed changes in some liver- or kidney-related parameters in 1000 mg/kg bw/day males. Additional changes, all in males, consisted of higher plasma levels of total protein and potassium starting at 300 mg/kg bw/day and higher albumin at 1,000 mg/kg bw/day. Although these changes could not be related to adverse anatomic pathology findings, they were considered to be toxicologically relevant based on their magnitude because mean values in treated males exceeded historical control ranges. Microscopic examination revealed test item-related changes in several organs as well. At 1000 mg/kg bw/day, test item-related renal toxicity was indicated by the presence of tubular degeneration in the kidneys of several males (1/5 slight, 2/5 moderate) and females (2/5 minimal). The increased plasma level of creatinine in males was likely related to the renal toxicity. Additional microscopic renal findings consisted of increases in the incidence and/or severity of tubular basophilia at 300 mg/kg bw/day in males (2/5 minimal, 2/5 slight) and 1000 mg/kg bw/day in males (3/5 slight) and females (2/5 minimal, 1/5 slight), hyaline droplet accumulation in males at 300 mg/kg bw/day (1/5 slight, 4/5 moderate) and at 1000 mg/kg bw/day (3/5 slight, 2/5 moderate), and tubular mineralization in females at 300 mg/kg bw/day (2/5 minimal, 1/5 slight, 1/5 moderate) increases in relative renal weights at 300 mg/kg bw/day in males and at 1000 mg/kg bw/day in both sexes. The renal findings at 300 mg/kg bw/day were regarded as non-adverse since they were not associated with degenerative changes. In the liver, hepatocellular necrosis was observed in one 1000 mg/kg bw/day male (at slight degree) and one 1000 mg/kg bw/day female (at moderate degree; this female died prematurely); this necrosis was considered an adverse change. Additional microscopic changes in the liver consisted of centrilobular hepatocellular hypertrophy in males at 100 mg/kg bw/day (3/5 minimal, 1/5 slight), at 300 mg/kg bw/day (4/7 minimal, 1/7 slight), at 1000 mg/kg bw/day (1/10 minimal, 8/10 slight) and in females at 1000 mg/kg bw/day (2/5 minimal, 3/5 slight), and pigment deposition in the liver in males at 300 mg/kg bw/day (1/7 minimal, 1/7 slight) and at 1000 mg/kg bw/day (2/10 minimal). The hepatocellular hypertrophy correlated with enlargement of the liver and the pigment deposition sometimes correlated with macroscopic black-brown discoloration. Some changes in clinical biochemistry parameters noted in 1000 mg/kg bw/day males may be related to the effect on the liver (higher alanine aminotransferase (ALAT) activity and lower cholesterol). The hepatocellular hypertrophy at 1000 mg/kg bw/day was associated with a degenerative change (hepatocellular necrosis) and therefore considered part of a group of effects indicating adversity. Furthermore, the magnitude of the liver enlargement at 1000 mg/kg bw/day (males had about 80% higher relative liver weights) was considered to exceed thresholds for adversity. The hepatic changes observed at 100 and 300 mg/kg bw/day were considered to be non-adverse as they occurred in the absence of any degenerative or inflammatory changes. Microscopic changes in the thyroid gland included an increased incidence and/or severity of follicular cell hypertrophy in males at 100 mg/kg bw/day (1/5 minimal, 3/5 slight), at 300 mg/kg (2/5 minimal, 3/5 slight), at 1000 mg/kg (1/6 minimal, 5/6 slight) and in females at 300 mg/kg (1/5 minimal, 4/5 slight) and at 1000 mg/kg (2/5 slight, 3/5 moderate), and the presence of colloid alteration at 1000 mg/kg w/day in males (1/6 minimal) and females (4/5 minimal). This was associated with higher thyroid weights at 300 in males and 1000 mg/kg bw/day in both sexes. As these findings occurred in the absence of any degenerative change in the thyroid, they were regarded as non-adverse. While increased follicular cell hypertrophy occurred in both sexes, serum levels of thyroid hormones were affected only in males. Starting at 300 mg/kg bw/day, serum levels of T4 were decreased dose-dependently (about 50% at 1000 mg/kg bw/day) and TSH levels were increased (on average nearly 10-fold at 1000 mg/kg bw/day). A decrease in T4, with increases in TSH and thyroid follicular cell hypertrophy and growth as compensatory responses, may be due to increased T4 turnover resulting from metabolic enzyme induction in the liver (hepatocellular hypertrophy). Lymphoid atrophy in the thymus was observed in males at 1000 mg/kg bw/day (3/5 minimal). Based on its minimal severity, the lymphoid atrophy was regarded as non-adverse. It correlated with a decrease (of about 40%) in the weight of the thymus. The smaller decrease in thymus weight noted in 300 mg/kg bw/day males was not associated with microscopic changes, and therefore not regarded adverse. Therefore, the NOAEL for general toxicity was considered to be 300 mg/kg bw/day, based on adverse effects on the liver and kidneys at 1000 mg/kg bw/day in both sexes. No reproduction toxicity was observed up to the highest dose level tested; therefore, the NOAEL was considered to be 1,000 mg/kg bw/day. </t>
  </si>
  <si>
    <t>Unknown, 2018. Available from ECHA at https://echa.europa.eu/mt/registration-dossier/-/registered-dossier/11708/7/6/2/?documentUUID=b12c9160-3ff1-43e7-ba15-f2ea42b478b4 and https://echa.europa.eu/mt/registration-dossier/-/registered-dossier/11708/7/9/2</t>
  </si>
  <si>
    <t>25371-54-4</t>
  </si>
  <si>
    <t>Dimethyl octadecylphosphonate</t>
  </si>
  <si>
    <t>1-dimethoxyphosphoryloctadecane; Phosphonic acid, octadecyl-, dimethyl ester</t>
  </si>
  <si>
    <t>C20H43O3P</t>
  </si>
  <si>
    <t>CCCCCCCCCCCCCCCCCCP(=O)(OC)OC</t>
  </si>
  <si>
    <t>0, 100, 300, or 1,000 mg/kg bw/day. The 1,000 mg/kg bw/day dose level was reduced to 600 mg/kg bw/day after day 14 of treatment. Males were exposed for 36 days, i.e. 3 weeks prior to mating, during mating, and up to the day prior to scheduled necropsy. Females were exposed for 47-60 days, i.e. during 3 weeks prior to mating, during mating, during post-coitum, and during at least 4 days of lactation (up to the day prior to scheduled necropsy).</t>
  </si>
  <si>
    <t xml:space="preserve">At 1000 mg/kg one male was euthanized in extremis after adverse clinical signs and severe weight loss (28% loss by Day 11) were seen. In general, animals at 1000 mg/kg had adverse treatment-related effects, and the dose level was switched to 600 mg/kg from Day 14 onwards. At 1,000 mg/kg bw/day, significant weight loss was noted but when the dose was reduced to 600 mg/kg bw/day, animals regained weights although still remained lighter than controls. At 600 mg/kg bw/day, significant increases in ALAT in both sexes was noted. At 300 mg/kg bw/day, females also had a significant increase in ALAT and males also had a significant decrease in total protein. Absolute and relative liver weights were higher for 600 mg/kg in both sexes and relative thyroid weights were lower for females. Liver weights (%) were increased in 300 mg/kg males and to a lesser extent in females, too. This was considered to be an non-adverse, adaptive change. At 1,000 mg/kg bw/day, gross pathological findings included emaciation, GI tract gas distension, irregular surface forestomach, small thymuses, and discoloration in the mesenteric lymph nodes. At 600 mg/kg bw/day, four females also had dark or red discolorated mesenteric lymph nodes as well. The discolored lymph nodes were also noted in one male and one female at 100 mg/kg bw/day. Local irritation in the stomach was noted in all treatment groups; however, this was not considered to represent systemic toxicity. The NOAEL for parental toxicity was considered to be 300 mg/kg bw/day as a result. Regarding reproductive toxicity, no toxicologically relevant effects on reproductive parameters were noted; therefore, the NOAEL for reproductive and developmental toxicity was considered to be 600 mg/kg bw/day, the highest dose tested. </t>
  </si>
  <si>
    <t>Unknown, 2013. Available from ECHA at https://echa.europa.eu/mt/registration-dossier/-/registered-dossier/10087/7/6/2 and https://echa.europa.eu/mt/registration-dossier/-/registered-dossier/10087/7/9/2</t>
  </si>
  <si>
    <t>112-59-4</t>
  </si>
  <si>
    <t>2-[2-(Hexyloxy)ethoxy]ethanol</t>
  </si>
  <si>
    <t>Diethylene glycol monohexyl ether; Hexol carbitol; Hexyl carbitol; 2-(2-hexoxyethoxy)ethanol; DGHE</t>
  </si>
  <si>
    <t>C10H22O3</t>
  </si>
  <si>
    <t>CCCCCCOCCOCCO</t>
  </si>
  <si>
    <t>Sprague-Dawley [Crl: CD(SD)IGS BR]</t>
  </si>
  <si>
    <t xml:space="preserve">0, 100, 300, or 1,000 mg/kg bw/day. Males were given the diet for a total of 33 days, i.e. 14 days prior to mating, continuing through mating, until scheduled necropsy. Females were given the diet for a total of 39-52 days, i.e. 1 days prior to mating, during mating and gestation, until day 4 of lactation. OECD SIDS listed the duration as 53 days. </t>
  </si>
  <si>
    <t xml:space="preserve">Females given 1000 mg/kg bw/day had treatment-related increases in serum ALT and ALP activities, along with increases in relative liver weight, which corresponded with slight panlobular hepatocyte hypertrophy in the liver. Males given 1000 mg/kg bw/day had treatment-related increases in relative liver weight and very slight evidence of periportal hepatocyte hypertrophy.  At 1000 mg/kg bw/day, other findings included slightly increased blood urea nitrogen and decreased absolute thymus weights in females, and decreased urine pH and increased relative kidney weights in males. Very slight diffuse acinar hypertrophy of the submandibular salivary gland in males, and very slight atrophy of the mesenteric adipose tissue in females were also seen at the highest dose. ECHA stated that hypertrophy of the submandibular salivary gland is mediated through an adrenergic mechanism and is considered likely to be an exaggerated physiological response and the very slight atrophy in females was consistent with the lower body weight noted in the group. The NOAEL for repeated dose toxicity was 300 mg/kg bw/day. In the absence of reproductive and developmental adverse effects, the reproductive/developmental NOAEL is considered to be 1,000 mg/kg bw/day for both sexes. </t>
  </si>
  <si>
    <t>Carney et al., 2004</t>
  </si>
  <si>
    <t>Carney EW, Zablotny CL, Andrus AK, Marable BR and Thomas J (2004). Diethylene glycol hexyl ether: A combined dietary toxicity study with the reproduction/developmental toxicity screening test in CD rats. Toxicology &amp; Environmental Research and Consulting, The Dow Chemical Company. Study dated February 17, 2004 (unpublished study). Available from OECD (2005) SIDS Initial Assessment Report Diethylene Glycol Ethers Category at https://hpvchemicals.oecd.org/UI/handler.axd?id=e5d7cca4-a0ff-44ca-b30f-85d30ef8d54a and from ECHA at https://echa.europa.eu/registration-dossier/-/registered-dossier/5882/7/9/2/?documentUUID=e135bbfc-32c5-4a10-93eb-ff693f91e07f</t>
  </si>
  <si>
    <t>35325-02-1</t>
  </si>
  <si>
    <t>Benzenesulfonamide, N-(2-hydroxypropyl)-</t>
  </si>
  <si>
    <t>N-(2-hydroxypropyl)benzenesulfonamide</t>
  </si>
  <si>
    <t>C9H13NO3S</t>
  </si>
  <si>
    <t>CC(O)CNS(=O)(=O)C1=CC=CC=C1</t>
  </si>
  <si>
    <t xml:space="preserve">0, 150, 300, or 600 mg/kg bw/day. Males were dosed for 28 days, i.e. two weeks prior to mating and then two weeks after. Females were dosed for 53-56 days, i.e. two weeks prior to mating, during mating (1-14 days), gestation (21-24 days), parturition and till day 4 post partum. </t>
  </si>
  <si>
    <t xml:space="preserve">In high dose males, signs of toxicity like dullness, polyuria,piloerection, respiratory distress were observed, whereas there were no clinical signs observed in any other group during the observation period nor in any treated females. There was also a statistical significant decrease noted in body weight of males during day 14 to 28 at the highest dose level when compared to the control group. In females, a statistically significant decrease in body weight was also observed at gestation day 14 at the highest dose level but the effect was transient and therefore not attributed to the test substance. A statistically significant change in feed consumption on premating day 11 and 12 in high dose males and on day 5 in intermediate dose males compared with control group was also noted. Clinical chemistry revealed statistically significant increases in biochemistry parameters like ALT and AST in high dose males and females; this finding correlated with evidence of hepatocellular hypertrophy in 2/5 females at the highest dose level. In the stomach, histopathological findings included marked ulceration, acute inflammation, mild to moderate hyperkeratosis, and mild hyperplasia of squamous cell. The NOAEL for systemic toxicity was considered to be 300 mg/kg bw/day. Regarding reproductive and developmental toxicity, in the absence of adverse effects, the NOAEL was considered to be 600 mg/kg bw/day, the highest dose tested. </t>
  </si>
  <si>
    <t>Unknown, 2012. Available from ECHA at https://echa.europa.eu/mt/registration-dossier/-/registered-dossier/20690/7/6/2 and https://echa.europa.eu/mt/registration-dossier/-/registered-dossier/20690/7/9/2</t>
  </si>
  <si>
    <t>3558-60-9</t>
  </si>
  <si>
    <t>(2-Methoxyethyl)benzene</t>
  </si>
  <si>
    <t>2-methoxyethylbenzene; Methyl phenethyl ether; 2-Phenylethyl methyl ether</t>
  </si>
  <si>
    <t>COCCC1=CC=CC=C1</t>
  </si>
  <si>
    <t xml:space="preserve">Wistar [HanTac: WH] </t>
  </si>
  <si>
    <t xml:space="preserve">0, 100, 300, or 1,000 mg/kg bw/day. Males were dosed for 42 days, i.e. two weeks prior to mating, during mating post-mating, until sacrifice. Females were dosed for 62 days, i.e. two weeks prior to mating, during mating and gestation, up to day 13 of lactation. </t>
  </si>
  <si>
    <t xml:space="preserve">Transient clinical signs were observed in the high dose group animals for a few hours after dose formulation administration and the animals recovered within 1-2 hours. Ataxia and recumbence were also observed for a short period of time post-dose administration and the animals recovered within hours, indicating an adaptation to treatment. Treatment also caused a decrease in bodyweight at the highest dose level by day 42 of the study in males. Females showed no such effect. While overall feed consumption was not considered to be altered by treatment, there were incidences of significantly lower food consumption during days 1-8 in the 1000 mg/kg bw/day dose group in males and during days 1-8 in the 300 and 1000 mg/kg bw/day dose groups in females. At 1000 mg/kg bw/day, increased plasma glucose concentration was noted in both males (65%) and females (45%) and was considered a test item related change. Organ weight data revealed an increase in liver weight at 1000 mg/kg bw/day in males and females and considered this increase to be test item related. This weight increase was microscopic correlated with hepatocellular hypertrophy which was considered to be an adaptive response to treatment. Grossly, thickening of non-glandular stomach noted in males at 1000 mg/kg bw/day (2/10) was also considered related to test item administration. Microscopically, non-glandular epithelial hyperplasia was noted in these rats; these lesions were considered as local responses to the presence of test item. ECHA concluded a NOAEL of 300 mg/kg bw/day for systemic toxicity. Regarding reproductive and developmental toxicity, the Day 4 survival index was significantly lower at 1000 mg/kg bw/day. This significant difference observed is due to the total litter loss (dead/cannibalism) observed in five dams. The lower survival index could be due to poor lactation ability of the dam, maternal neglect, and acute intoxication during the treatment period. Therefore, the NOAEL for reproductive toxicity was considered to be 1,000 mg/kg bw/day and the NOAEL for developmental toxicity was considered to be 300 mg/kg bw/day on the basis of mortality at the highest dose level. </t>
  </si>
  <si>
    <t>Unknown, 2018. Available from ECHA at https://echa.europa.eu/mt/registration-dossier/-/registered-dossier/12533/7/6/2/?documentUUID=52228348-b791-4cf6-9fc2-804ac875e27f</t>
  </si>
  <si>
    <t>7443-25-6</t>
  </si>
  <si>
    <t>Dimethyl (p-methoxybenzylidene)malonate</t>
  </si>
  <si>
    <t>Dimethyl (4-methoxybenzylidene)malonate; Cyasorb UV 1988; dimethyl 2-[(4-methoxyphenyl)methylidene]propanedioate</t>
  </si>
  <si>
    <t>C13H14O5</t>
  </si>
  <si>
    <t>COC(=O)C(=CC1=CC=C(OC)C=C1)C(=O)OC</t>
  </si>
  <si>
    <t>1N,2N,3N,4N,6N,7N,9N,10N,23N,29Y,33N,34bY. Methanol: 1N,2N,3N,4N,6N,7N,9N,10N,23Y,24N,25N,26aY,27N,28N (Class II), diacid: 1N,2N,3N,4N,6N,7N,9N,10N,23N,29Y,33N,34N,35aY,38N,39N,40N,41N,42N,43N,44N,45N,28N(Class II)</t>
  </si>
  <si>
    <t>Wistar [HsdHan: WIST]</t>
  </si>
  <si>
    <t xml:space="preserve">0, 100, 300, or 1,000 mg/kg bw/day. Males were dosed fror 42 days, i.e. two weeks prior to mating, during mating, and then two weeks after mating. Females were dosed for 62 days, i.e. two weeks prior to mating, during mating and gestation, until day 13 of lactation. </t>
  </si>
  <si>
    <t xml:space="preserve">In males, there were no treatment-related variations in the mean body weights at all the dose groups during the treatment period; however, the mean body weight was significantly lower in high dose recovery animals. This finding correlated with a reported significant decrease in food consumption in males at 1,000 mg/kg bw/day. In the recovery group, the food consumption was also significantly lower on weeks 2 and 3 but was  considered to be transient and not of biological significance. Biometry of organ weights revealed test item-related changes in males at the highest dose level, including a decreased terminal body weight, a decreased prostate, and decreased seminal vesicle with coagulating gland weight. These findings were considered to be secondary to a reduction in body weight due to the lack of associated microscopic findings. An increased kidney weight was also noted in males. Gross pathology also noted signs of irritation in the nonglandular mucosa of the stomach in male rats at 1,000 mg/kg bw/day. Histopathology supported these changes with findings noted in both the kidneys and stomach. In the stomach, hyperkeratosis and epithelial hyperplasia in nonglandular mucosa and mucosal necrosis were reported in both sexes at the highest dose level. In the kidneys, the test item caused dilated tubules and tubular degeneration/regeneration. These changes showed complete recovery. Nonetheless, the NOAEL for systemic toxicity was considered to be 300 mg/kg bw/day for both sexes. Regarding reproductive toxicity, the test item did not induce any adverse effects on fertility and reproductive perfomance; therefore, the NOAEL was considered to be 1,000 mg/kg bw/day, the highest dose tested. </t>
  </si>
  <si>
    <t>Unknown, 2016. Available from ECHA at https://echa.europa.eu/mt/registration-dossier/-/registered-dossier/25520/7/6/2 and https://echa.europa.eu/mt/registration-dossier/-/registered-dossier/25520/7/9/2</t>
  </si>
  <si>
    <t>498-66-8</t>
  </si>
  <si>
    <t>Norbornylene</t>
  </si>
  <si>
    <t>Bicyclo[2.2.1]hept-2-ene; Norbornene; 2-Norbornene</t>
  </si>
  <si>
    <t>C7H10</t>
  </si>
  <si>
    <t>C1CC2CC1C=C2</t>
  </si>
  <si>
    <t>0, 150, 300, or 600 mg/kg bw/day on GD 6-20</t>
  </si>
  <si>
    <t xml:space="preserve">Maternal animals were assigned a NOAEL of 600 mg/kg bw/day. However, effects were noted in offspring. Fetal weight at birth was significantly reduced in male and female fetuses in all dose groups. The effect was dose-dependent and most prominent at the high dose [-11.4% (males and -11.8% (females)]. Birth weight reductions &gt;10% are considered to be adverse. A significant increase of supernummary ribs was also seen in fetuses of the high dose group (40% versus 8% in the control) and on litter basis (90% vs. 39%) in the vehicle control. Therefore, the NOAEL for developmental toxicity was considered to be 300 mg/kg bw/day. </t>
  </si>
  <si>
    <t>Unknown, 2015. Available from ECHA at https://echa.europa.eu/mt/registration-dossier/-/registered-dossier/5195/7/9/3</t>
  </si>
  <si>
    <t>6425-39-4</t>
  </si>
  <si>
    <t>4,4'-(Oxydiethylene)bis(morpholine)</t>
  </si>
  <si>
    <t>Morpholine, 4,4'-(oxydi-2,1-ethanediyl)bis-; Bis(2-morpholinoethyl) Ether; 4,4'-(Oxybis(ethane-2,1-diyl))dimorpholine; Dimorpholinodiethyl ether; 4-[2-(2-morpholin-4-ylethoxy)ethyl]morpholine</t>
  </si>
  <si>
    <t>C12H24N2O3</t>
  </si>
  <si>
    <t>C(CN1CCOCC1)OCCN1CCOCC1</t>
  </si>
  <si>
    <t>0, 50, 150, or 300 mg/kg bw/day. Males were dosed for 41-21 days, i.e. two weeks prior to mating, during mating, until scheduled necropsy. Females were dosed for 53 days, i.e. two weeks prior to mating, during mating and gestation, until day 4 post partum. Satellite animals (5 animals per sex of the control and 5 animals per sex of the high dose group) were kept for 14 days after the scheduled necropsy of parental animals without treatment, for observation of reversibility, persistence or delayed occurrence of toxic effects. Satellite animals were not mated and, consequently, were not used for assessment of reproduction/developmental toxicity.</t>
  </si>
  <si>
    <t xml:space="preserve">In the absence of toxicologically significant, adverse effects, the NOAELs for systemic, reproductive, and developmental toxicity is considered to be 300 mg/kg bw/day, the highest dose tested. Note: In a 28-days study, a NOAEL of 150 mg/kg bw/day and a LOAEL of 600 mg/kg bw/day were established (see ECHA). Surviving animals in the 600 mg/kg group were dosed for 7 days and killed in extremes on day 8, as deaths of many animals were observed in this dose group. In the 600 mg/kg bw/day dose group, several clinical signs were noted, including salivation, decreased spontaneous locomotion, hypopnea, ptosis, flush of auricle, flush of extremity, swelling of extremity, stained around nose and mouth, decreased respiratory rate, and subnormal temperature. Salivation was also noted at 40 mg/kg bw/day and above for both males and females. Also at the highest dose level, there was a transient decrease in body weight and food consumption in both males and females. In animals killed in extremis during the dosing period, an increased liver, kidney, lung, heart, and adrenal weights were all noted, corresponding to changes noted in gross pathology like spleen discoloration, kidney discoloration and enlargement, lung dark reddish change and edema, whitish foamy substance in lumen in trachea, subcutaneous edema in hind limb, and thickening in the auricle. </t>
  </si>
  <si>
    <t>85-42-7</t>
  </si>
  <si>
    <t>Hexahydrophthalic anhydride</t>
  </si>
  <si>
    <t>Hexahydroisobenzofuran-1,3-dione; HHPA; 1,2-Cyclohexanedicarboxylic anhydride; 3a,4,5,6,7,7a-hexahydro-2-benzofuran-1,3-dione</t>
  </si>
  <si>
    <t>O=C1OC(=O)C2CCCCC12</t>
  </si>
  <si>
    <t xml:space="preserve">0, 100, 300, or 1000 mg/kg bw/day. The F0 animals were treated for 15 days before pairing, throughout pairing, gestation and lactation until the day before termination. F0 males were terminated after approximately 48 days of treatment. F0 females were allowed to litter and rear their offspring to day 7 of age and were killed on day 7 of lactation, totaling approximately 71 days. </t>
  </si>
  <si>
    <t>There were 7 mortalities. At 1000 mg/kg/day, during the two-week pre-pairing period, 2 males and 2 females were killed for welfare reasons and 1 female was found dead. One further male was found dead at the end of Week 3. All of these animals showed noisy respiration (rales) prior to death or sacrifice and 1 male and 2 females showed gasping respiration. Two males and 2 females showed bodyweight loss prior to sacrifice. At 300 mg/kg/day, 1 female was killed for welfare reasons after showing noisy and gasping respiration and reduced body tone. Among animals surviving to scheduled termination, signs of chin rubbing, salivation and noisy respiration (rales) were apparent after dosing of males and females at 1000 mg/kg/day. At 300 mg/kg/day, there was a low incidence of chin rubbing after dosing of both sexes and a low incidence of post-dose noisy respiration and salivation among females. Transient chin rubbing and/or post—dosing salivation is commonly observed where animals are dosed by oral gavage and the reaction is generally regarded as reflecting distaste of the dosing formulations rather than a sign of toxicity. Clinical signs observed at routine physical examination which were considered to be related to treatment were restricted to noisy respiration (rales) among some animals receiving 1000 mg/kg/day. Males receiving 1000 mg/kg/day showed markedly low mean bodyweight gain during the first week of dosing compared with controls, while females receiving 1000 mg/kg/day showed mean bodyweight stasis during this period. Thereafter, the weight gain of males and females was essentially similar to controls to termination or pairing respectively, although, as a consequence of the performance during Week 1, overall gain for males at 1000 mg/kg/day was 80% that of controls. There was no clear effect of treatment at 300 or 100 mg/kg/day on mean bodyweight gain of males or females, and the mean bodyweight gain of females during gestation and lactation was unaffected by treatment at all dose levels investigated. At 1000 mg/kg/day, males showed low mean food consumption during Week 1 and to a lesser extent during Week 2 of treatment. Females in this dose group also showed statistically significantly low food consumption during Week 1, however food intake in Week 2 was similar to control. There was no effect of treatment at 300 or 100 mg/kg/day on mean food consumption for males and females during the pre-pairing period. There was no effect of treatment on food consumption for females during gestation or lactation at any dose level investigated. At 1000 mg/kg/day, mean absolute spleen weights were slightly high for males and females, and adjusted spleen weights were statistically significantly high for males. Mean absolute and adjusted ovary weights were marginally high and analysis of the adjusted weights attained statistical significance. There was no evidence of an effect of treatment on the limited list of weighed organs for males and females at 100 or 300 mg/kg/day. Treatment-related macroscopic findings were restricted to stomach changes, apparent as a thickened glandular region (at 1000 mg/kg/day) and discolored/roughened/thickened non glandular region (at 1000 mg/kg/day and to a much lesser extent at 300 mg/kg/day). The incidence and distribution of all other findings were consistent with the common background incidence. There were no changes in the reproductive organs which were considered related to treatment. The seminiferous tubules were evaluated with respect to their stage in the spermatogenic cycle and the integrity of the various cell types present within the different stages. No cell or stage abnormalities were observed. Based on the findings at 1,000 mg/kg bw/day, the systemic NOAEL was considered to be 300 mg/kg bw/day for both males and females. Regarding reproductive and developmental toxicity, in the absence of adverse effects at the highest dose tested, the NOAEL was considered to be 1,000 mg/kg bw/day.</t>
  </si>
  <si>
    <t>Unknown, 2010. Available from ECHA at https://echa.europa.eu/mt/registration-dossier/-/registered-dossier/14406/7/9/2 and https://echa.europa.eu/mt/registration-dossier/-/registered-dossier/14406/7/9/3</t>
  </si>
  <si>
    <t>80-04-6</t>
  </si>
  <si>
    <t>4,4'-Propane-2,2-diyldicyclohexanol</t>
  </si>
  <si>
    <t>4,4'-Isopropylidenedicyclohexanol; Perhydrobisphenol A; HBPA; 2,2-Bis(4-hydroxycyclohexyl)propane; 4-[2-(4-hydroxycyclohexyl)propan-2-yl]cyclohexan-1-ol</t>
  </si>
  <si>
    <t>C15H28O2</t>
  </si>
  <si>
    <t>CC(C)(C1CCC(O)CC1)C1CCC(O)CC1</t>
  </si>
  <si>
    <t>Sprague-Dawley  [Crl:CD(SD)]</t>
  </si>
  <si>
    <t>0, 100, 300, or 1000 mg/kg bw/day administered daily. Males were dosed for a minimum of 35 days, i.e. two weeks before pairing up to necropsy. Females were dosed for 55 days, i.e. two weeks before pairing, throughout pairing and gestation, up to Day 6 of lactation.</t>
  </si>
  <si>
    <t xml:space="preserve">Overall bodyweight gain for males receiving 1000 mg/kg/day was significantly low when compared with controls during the study period (weeks 0-5). In females, during days 0-6 of gestation, females receiving 1000 mg/kg/day showed slightly but significantly high weight gain, whilst during days 13-20 of gestation, weight gain was significantly low when compared with controls. Overall bodyweight gain during gestation (Days 0-20) did not show any adverse effect of treatment at dose levels up to 1000 mg/kg/day. Food consumption for males during treatment and for females before pairing, during gestation and lactation did not show any clear effects of treatment. There was also an effect on motor activity in males at 1000 mg/kg/day with high scores throughout the majority of the one-hour recording period for both rearing and ambulatory activity. During week 2 of treatment, plasma creatinine levels for both males and females at 1000 mg/kg/day were significantly high when compared with the controls. Males receiving 300 or 1000 mg/kg/day and females receiving 1000 mg/kg/day also had significantly high total protein when compared with controls. In addition, males receiving 300 or 1000 mg/kg/day had significantly low glucose levels and males at all dose levels had low phosphorous levels, although a dose response was not apparent. Females receiving 1000 mg/kg/day also showed high cholesterol and triglyceride levels and high potassium and calcium plasma concentrations, when compared with controls and females receiving 300 or 1000 mg/kg/day showed elevated alanine amino-transferase activities. The albumin/globulin ratio for females at 1000 mg/kg/day was also significantly low when compared with controls. Several findings in the blood plasma may be secondary to the effect on the liver, namely increased cholesterol and triglyceride levels, with elevated alanine amino-transferase activities in females, and increased total protein in both sexes; all of which may be associated with altered liver metabolism. Also, as calcium is bound in the plasma to albumin, the increased calcium concentrations seen in the females may be associated with the increase in total protein. Plasma creatinine levels were high for both males and females, however in the absence of any effect on kidney weight and any macroscopic or microscopic findings in the kidney, the aetiology of this finding remains unclear. At 1000 mg/kg/day, organ weight analysis for males after 5 weeks of treatment and for females on Day 7 of lactation showed significantly high adjusted liver weights when compared with the controls. Histopathologically, changes related to treatment were seen in the liver and thyroid. Minimal centrilobular hepatocyte hypertrophy was seen at 1000 mg/kg/day in both sexes which correlated with the increased organ weight noted in males and females at 1000 mg/kg/day. Hepatocytic hypertrophy is encountered commonly in rodents following exposure to high levels of a xenobiotic and is normally attributed to induction of hepatocellular enzymes and therefore indicative of metabolic adaptation and it is considered that this is the most likely explanation in this study. An increased incidence of minimal follicular cell hypertrophy of the thyroid was present at 1000 mg/kg/day in males and females and was characterised by colloid depletion, obliteration of follicular space or partial collapse of follicles lined by hypertrophic thyroid follicular epithelium. At this dose level, the morphological changes seen in the thyroid were considered to be a secondary response to liver enzyme induction and correlated with the significant increase in the liver organ weight. The NOAEL for systemic toxicity was considered to be 300 mg/kg bw/day based on behavioral findings and decreased body weight at the highest dose level. Regarding reproductive and developmental toxicity, there was no adverse effect of treatment on mating performance, fertility and offspring survival and development up to Day7 of age, however at 1000 mg/kg/day, litter size was low from implantation. Therefore, the NOAEL for reproductive function was considered to be 300 mg/kg bw/day. </t>
  </si>
  <si>
    <t>Unknown, 2013. Available from ECHA at https://echa.europa.eu/mt/registration-dossier/-/registered-dossier/11451/7/6/2 and https://echa.europa.eu/mt/registration-dossier/-/registered-dossier/11451/7/9/2</t>
  </si>
  <si>
    <t>59323-76-1</t>
  </si>
  <si>
    <t>(2R,4S)-2-Methyl-4-propyl-1,3-oxathiane</t>
  </si>
  <si>
    <t>cis-2-Methyl-4-propyl-1,3-oxathiane; 2-Methyl-4-propyl-1,3-oxathiane, cis-; 1,3-Oxathiane, 2-methyl-4-propyl-, cis-; (2S,4R)-2-methyl-4-propyl-1,3-oxathiane</t>
  </si>
  <si>
    <t>C8H16OS</t>
  </si>
  <si>
    <t>CCC[C@H]1CCO[C@@H](C)S1</t>
  </si>
  <si>
    <t>0, 150, 300, or 600 mg/kg bw/day. Toxicity phase males were treated for two weeks before pairing up to necropsy after six weeks. Toxicity phase females were treated for six weeks. Recovery phase males were treated for two weeks before pairing up to necropsy after six weeks followed by a 2-week recovery period. Recovery phase females were treated for six weeks followed by a 2-week recovery period. Reproductive phase females were treated for two weeks before pairing, throughout pairing, gestation and until Day 12 of lactation. The offspring received no direct administration of the test item; any exposure was in utero or via the milk.</t>
  </si>
  <si>
    <t>Reproductive and developmental toxicity</t>
  </si>
  <si>
    <t>There were no treatment-related premature mortalities among adult animals during the course of the study and there was no adverse effect on clinical condition, sensory reactivity and grip strength, motor activity, ophthalmic changes and/or pre-coital interval, mating performance gestation length on the adult animals. Body weight gain was variable throughout the treatment period in males and non-mated females at 600 mg/kg bw/day but overall gains were similar to control in both. Following cessation of treatment, females showed body weight loss, compared with body weight stasis in the control. Body weight gain was variable during both gestation and lactation, but again overall gains in treated animals were similar to control. Food consumption was similarly affected by treatment in all study phases, but was noticeably low during Days 4-10 of lactation. Water consumption was consistently high in males and non mated females at 300 or 600 mg/kg bw/day, during gestation at 600 mg/kg bw/day and lactation at 300 or 600 mg/kg bw/day. There were no toxicologically significant changes in haematology, blood chemistry and plasma parameters following five weeks of treatment in males and unmated females and on Day 13 of lactation except for minor elevated plasma cholesterol concentration in non-mated females and plasma urea concentration in males and minor change in creatinine concentrations in males/females receiving 600 mg/kg bw/day. These changes were attributed to changes in microscopic changes observed in the male kidney and/or male/female liver. At the end of treatment, liver weight and kidney weight were high in males/females at 300 and 600 mg/kg bw/day and 600 mg/kg bw/day, respectively. Urinalysis indicated a high urinary volume as a result of the higher water intake in both sexes at 600 mg/kg bw/day; this may be attributed to higher plasma and urinary protein concentrations. Macroscopic examination performed after 5 weeks of treatment or 2 weeks recovery or reproductive females after day 13 lactation revealed no test item treatment related lesions. However, microscopic examination revealed a dose-dependent hepatocellular periportal vacuolation in males and females treated at 150, 300 or 600 mg/kg/day that correlated at 600 mg/kg/day with increased storage of lipids within the cytoplasm of the hepatocytes and minor elevation of plasma cholesterol and elevated urea concentration in females or males in Week 5. This metabolic alteration may also be reflected by the presence of an increase in urinary ketones in all males at 600 mg/kg/day. The presence of periportal vacuolation correlated with the statistically significant increase in liver weights in males and females at 600 mg/kg/day. Examination of the liver in males and females at 600 mg/kg/day, following two weeks without treatment indicated partial recovery of the hepatocellular periportal vacuolation and normalisation of plasma cholesterol and urea concentrations. This treatment related change was not accompanied by inflammation or necrosis of the hepatocytes, therefore changes were considered unlikely to be adverse. A dose-dependent accumulation of hyaline droplets and basophilic tubules was evident in males receiving 300 or 600 mg/kg/day. Hyaline droplets are composed of poorly catabolized α2µ globulin probably binding to the test item and accumulating within the phagolysosomes of the renal tubular cells. The presence of increased α2µ globulin in males was confirmed immunohistochemically. Examination of the kidneys from control and males previously treated at 600 mg/kg/day revealed resolution of the hyaline droplets however basophilic tubules persisted in the previously treated males. Basophilic tubules were only present focally and were consistent with background levels of this finding. Only partial recovery was evident following two weeks without treatment. Relevance for toxicity in humans through this α2µ globulin mechanism is considered unlikely. Regarding reproductive and developmental toxicity, at 600 mg/kg/day, two females were not pregnant. Three litters indicated mortality by Day 2, that was attributed to the reduced secretory activity of the mammary gland in the adults. Two females exhibited irregularities of the estrous cycle before mating. Of the three females with total litter loss, one showed extended estrus, and a second had an irregular cycle. The offspring from adults treated at 600 mg/kg/day were small on Day 1 of age and subsequent growth, especially during Days 4-7, to Day 13, correlated with clinical signs of poor maternal care. There was some evidence of poor maternal care at 300 mg/kg/day, too. Ano-genital distance in the offspring was unaffected by maternal treatment but male offspring did not develop nipples. Overall, the NOAEL for systemic toxicity was considered to be 600 mg/kg bw/day. While the α2µ globulin mediated kidney changes were deemed adverse in the rat, toxicity to humans by this mechanism is considered unlikely. For reproductive/developmental toxicity for males and females, a precautionary NOAEL is set at 300 mg/kg bw/day due to low pregnancy rate and high litter loss reported at 600 mg/kg bw/day. Applicant assessment indicates that whilst the effects on lipid metabolism where not adverse in adults since they were deemed reversible, they may have led to adverse outcome in offspring via reduced secretory activity in female adults and consequential poor maternal care. On this basis, a precautionary NOAEL has been adopted.</t>
  </si>
  <si>
    <t>Unknown, 2018. Available from ECHA at https://echa.europa.eu/mt/registration-dossier/-/registered-dossier/12066/7/6/2 and https://echa.europa.eu/mt/registration-dossier/-/registered-dossier/12066/7/9/2</t>
  </si>
  <si>
    <t>89-32-7</t>
  </si>
  <si>
    <t>1H,3H-Benzo(1,2-c:4,5-c')difuran-1,3,5,7-tetrone</t>
  </si>
  <si>
    <t>Pyromellitic dianhydride; Pyromellitic anhydride; Pyromellitic acid anhydride; Pyromellitic acid dianhydride; furo[3,4-f][2]benzofuran-1,3,5,7-tetrone</t>
  </si>
  <si>
    <t>C10H2O6</t>
  </si>
  <si>
    <t>O=C1OC(=O)C2=CC3=C(C=C12)C(=O)OC3=O</t>
  </si>
  <si>
    <t xml:space="preserve">0, 50, 250, or 700 mg/kg bw/day. Males were dosed for 42 days, i.e. two weeks prior to pairing, during pairing, until scheduled necropsy. Females were dosed for 54 days, i.e. two weeks prior to pairing, during pairing and gestation, until post-partum day 5. </t>
  </si>
  <si>
    <t xml:space="preserve">A slight reduction in body weight gains was evident for males treated with 750 mg/kg bw/day during the first two weeks of treatment, with statistically significant differences detected during the first week in comparison to control values (p&lt;0.05). This resulted in a lower overall body weight gain for the study period at 750 mg/kg bw/day in comparison to the concurrent control group. Similarly, reduced body weight gains were also noted for females treated with 750 mg/kg bw/day during the first two weeks of treatment, although statistical significance was only achieved during Week 1 when compared to controls. ECHA: A NOAEL of 250 mg/kg bw/day was concluded for males and females as a result. For reproductive toxicity, the NOAEL was considered to be 750 mg/kg bw/day, the highest dose tested, in the absence of adverse effects. </t>
  </si>
  <si>
    <t>Unknown, 2013. Available from ECHA at https://echa.europa.eu/registration-dossier/-/registered-dossier/22089/7/9/2</t>
  </si>
  <si>
    <t>85-41-6</t>
  </si>
  <si>
    <t>Phthalimide</t>
  </si>
  <si>
    <t>Isoindole-1,3-dione; 1H-Isoindole-1,3(2H)-dione</t>
  </si>
  <si>
    <t>C8H5NO2</t>
  </si>
  <si>
    <t>C1=CC=C2C(=C1)C(=O)NC2=O</t>
  </si>
  <si>
    <t>Sprague-Dawley [Crj:CD(SD) IGS SPF]</t>
  </si>
  <si>
    <t xml:space="preserve">0, 250, 500, or 1000 mg/kg bw/day. Males were dosed for 46 days, i.e. two weeks prior to mating, during mating, until scheduled necropsy. Females were dosed for approximately 52 days, i.e. two weeks prior to mating, during mating and gestation, until day 3 of lactation. </t>
  </si>
  <si>
    <t xml:space="preserve">MHW: No effects of phthalimide were detected on general appearance, body weight, food consumption, organ weights, autopsy, gross pathology, urinalysis, hematological or biochemical parameters, or histopathological findings in males. Histopathological examination revealed periportal fatty change in the liver, renal epithelial fatty change, and atrophy in the thymus in one female given 1000 mg/kg. No effects of phthalimide were detected on general appearance, body weight, food consumption, organ weights, autopsy gross pathology of females, or by histopathological examination of the other females. The no observed effect level (NOEL) for repeated oral administration of phthalimide in the study was determined to be 1000 mg/kg/day for males and 500 mg/kg/day for females. For reprodutive and developmental toxicity, no effects were observed in any dose levels in males. However, one female in the 500 mg/kg bw/day dose group did not deliver until day 26 of gestation. Autopsy of the female revealed dilatation of the uterus and vagina and five implatation sites, suggesting early embryonic death. Body weights and food consumption were decreased in one female dosed with 1000 mg/kg bw/day which demonstrated abnormal findings on histopathological examination. Eight of its pups were dead or cannibalized, and the surviving nine pups showed body weight loss. Male and female pups of the 500 and 1000 mg/kg bw/day groups showed lower body weights or body weight gains in the lactation period at day 4 as well. The no-observed-effect level (NOEL) for phthalimide on male reproduction in this study was 1000 mg/kg/day and the no-observed-effect level (NOEL) for female reproduction was determined to be 250 mg/kg/day. The no-observed-effect level (NOEL) for neonatal development was determined to be 250 mg/kg/day. ECHA: For systemic toxicity, the NOAEL was 500 mg/kg bw/day for females and 1000 mg/kg bw/day for males. For reproductive toxicity, the NOEL was 1000 mg/kg bw/day for males and 250 mg/kg bw/day for females. For developmental toxicity, the NOEL is also 250 mg/kg bw/day for males and females. OECD SIDS: For repeat dose toxicity, the NOAEL is considered to be 500 mg/kg bw/day for females and 1000 mg/kg bw/day for males. For reproductive toxicity, the NOEL for parental females was considered to be 250 mg/kg bw/day and 1000 mg/kg bw/day for males. For developmental toxicity, the NOEL was listed as 250 mg/kg bw/day. </t>
  </si>
  <si>
    <t>MHW Japan (1999). Toxicity Testing Reports of Environmental Chemicals 7, 97-124. Available at https://dra4.nihs.go.jp/mhlw_data/home/paper/paper85-41-6d.html Also available from ECHA at https://echa.europa.eu/registration-dossier/-/registered-dossier/13146/7/9/2/?documentUUID=e8ea9ccf-755d-45bc-abd3-bc7739e776fd and https://echa.europa.eu/mt/registration-dossier/-/registered-dossier/13146/7/6/2 and from OECD SIDS (2005). Phthalimide at https://hpvchemicals.oecd.org/UI/handler.axd?id=9a4286ea-6a63-4044-99e2-51bf01d3497c</t>
  </si>
  <si>
    <t>76-22-2</t>
  </si>
  <si>
    <t>Camphor</t>
  </si>
  <si>
    <t>2-Camphanone; DL-Camphor; 2-Bornanone; 1,7,7-trimethylbicyclo[2.2.1]heptan-2-one</t>
  </si>
  <si>
    <t>CC1(C)C2CCC1(C)C(=O)C2</t>
  </si>
  <si>
    <t>0, 216, 464, or 1000 mg/kg bw/day from GD 6 to 17</t>
  </si>
  <si>
    <t>D-Camphor elicited no evidence of teratogenicity when administered orally during the fetal period of organogenesis to pregnant rats at doses up to 1000 mg/kg b.w./day, and to pregnant rabbits at doses up to 681 mg/kg b.w./day. The no-observed-effect level for the fetal organism for the rat was above 1000 mg/kg b.w., and for the rabbit above 681 mg/kg b.w. In rat dams a dose-dependent reduction in food intake and salivation was noted from 464 mg/kg b.w./p.o. onwards. The high dose of 1000 mg/kg b.w./d p.o. resulted in fairly pronounced signs of toxicity such as clonic convulsion, pilo-erection, reduced motility and reduced body weight gain. In rabbit dams the high dose level of 681 mg/kg b.w./d p.o. resulted in reduced body weight gain and food consumption. No increased incidence in variations, retardations or malformations were observed at any of the treated dose levels not even at the highest tested dose level (rat: 1000 mg/kg b.w./d p.o.; rabbit: 681 mg/kg b.w./d p.o.).</t>
  </si>
  <si>
    <t>Leuschner, 1997</t>
  </si>
  <si>
    <t>Leuschner, J. (1997). Reproductive toxicity studies of D-camphor in rats and rabbits. Arzneimittel-forschung, 47(2), 124-128.</t>
  </si>
  <si>
    <t>24800-44-0</t>
  </si>
  <si>
    <t>Tripropylene glycol</t>
  </si>
  <si>
    <t>2-[2-(2-hydroxypropoxy)propoxy]propan-1-ol; 2-(2-(2-Hydroxypropoxy)propoxy)propan-1-ol; ((Methylethylene)bis(oxy))dipropanol</t>
  </si>
  <si>
    <t>C9H20O4</t>
  </si>
  <si>
    <t>CC(CO)OCC(C)OCC(C)O</t>
  </si>
  <si>
    <t xml:space="preserve">0, 8, 40, 200, or 1000 mg/kg bw/day. Males were dosed for 49 days, i.e. two weeks prior to mating, 2 weeks of mating and 2 weeks after the completion of the mating period. Females were dosed for 52 days, i.e. from 14 days before mating to Day 3 of lactation. </t>
  </si>
  <si>
    <t>The 1000 mg/kg males showed significantly higher values for absolute and relative liver weights and relative kidney weight, and the 1000 mg/kg bw/day females showed higher values for relative liver weight.  In histopathological examinations, any changes which may have been caused by the test substance were not observed in the heart, kidneys, liver, thymus, testes, ovaries, epididymides, adrenal, brain or spleen in both sexes. ECHA: The NOAEL for general toxicity was considered to be 200 mg/kg bw/day for both males and females. Regarding reproductive toxicity, no effects on mating, fertility, and oestrus cycle or on dams during the pregnancy and lactation period at the highest dose tested were noted; therefore, the NOAEL for reproductive and developmental toxicity was considered to be 1,000 mg/kg bw/day, the highest dose tested. OECD SIDS: NOEL: 200 mg/kg bw/day for general toxicity. MHLW: "These results suggest that the general toxicologically unaffected dose under these test conditions was 200 mg/kg for both sexes."</t>
  </si>
  <si>
    <t xml:space="preserve">MHW, Japan (1993) Unpublished Report on Combined Repeat Dose and Reproductive/Developmental Toxicity Screening Test of Tripropylene glycol. (HPV/SIDS Test conducted by MHW, Japan). Available from ECHA at https://echa.europa.eu/mt/registration-dossier/-/registered-dossier/14788/7/6/2/?documentUUID=928dde10-d68a-446b-8b3c-d860fa6f2d04 and https://echa.europa.eu/mt/registration-dossier/-/registered-dossier/14788/7/9/2/?documentUUID=0718bc54-c12f-481e-9c41-cf42397849d4 and from OECD SIDS at https://hpvchemicals.oecd.org/UI/handler.axd?id=00205ec6-f694-448b-bbb2-be4121e9a7fe and from MHLW at https://dra4.nihs.go.jp/mhlw_data/home/paper/paper24800-44-0d.html </t>
  </si>
  <si>
    <t>14246-53-8</t>
  </si>
  <si>
    <t>Glycine, N-(1-oxooctyl)-</t>
  </si>
  <si>
    <t>2-(octanoylamino)acetic acid; 2-octanamidoacetic acid; Caprylylglycine; capryloylglycine; Capryloyl glycine</t>
  </si>
  <si>
    <t>C10H19NO3</t>
  </si>
  <si>
    <t>CCCCCCCC(=O)NCC(O)=O</t>
  </si>
  <si>
    <t xml:space="preserve">0, 25, 75, or 200 mg/kg bw/day. Males were dosed for 37-38 days, i.e. 2 weeks beforing mating until the end of mating. Females were dosed for 42-55 days, i.e. 2 weeks before mating, during mating and gestation, until day 5 postpartum. </t>
  </si>
  <si>
    <t xml:space="preserve">In the absence of adverse effects, the NOAEL for systemic toxicity was considered to be 200 mg/kg bw/day, the highest dose tested, for both males and females. Similarly, the NOAEL for reprodutive and developmental toxicity was considered to be 200 mg/kg bw/day, too. </t>
  </si>
  <si>
    <t>Unknown, 2008. Available from ECHA at https://echa.europa.eu/mt/registration-dossier/-/registered-dossier/11322/7/6/2 and https://echa.europa.eu/registration-dossier/-/registered-dossier/11322/7/9/2/?documentUUID=a03c82dd-98ca-4f1e-8deb-def1e41c8d21</t>
  </si>
  <si>
    <t>624-48-6</t>
  </si>
  <si>
    <t>Dimethyl maleate</t>
  </si>
  <si>
    <t>Maleic acid, dimethyl ester; Methyl maleate; dimethyl (Z)-but-2-enedioate</t>
  </si>
  <si>
    <t>COC(=O)\C=C/C(=O)OC</t>
  </si>
  <si>
    <t>1N,2N,3N,4N,6N,7N,9N,10N,23Y,24cY. Methanol: 28N(Class II). Acid:1c(i)Y(Class I)</t>
  </si>
  <si>
    <t xml:space="preserve">0, 50, 200, 400, or 800 mg/kg bw/day. The dose level of 800 mg/kg bw/day was removed from the study for ethical reasons. Males were dosed for 28-44 days, i.e. two weeks prior to pairing, during pairing, until the day before scheduled necropsy. Females were dosed for 52 days, i.e. two weeks prior to pairing, during pairing and gestation, until day 3 or 4 post partum. </t>
  </si>
  <si>
    <t xml:space="preserve">Marked signs of systemic toxicity was noted in rats treated with 800 mg/kg bw/day; this group was therefore not followed. At 400 mg/kg bw/day, a higher rate of deaths was noted; one male was killed for ethical reasons on day 11 of pre-pairing and a second male was found dead on day 7 of the pairing period. One female was sacrificed for ethical reasons on day 19 of gestation and two females were found dead. Clinical signs included increased salivation (red or clear) noted with increasing frequency at 200 and 400 mg/kg bw/day as well as increased activity, pica, and ruffled fur. At 400 mg/kg bw/day, body weight in males showed a transient reduction which correlated with an initially lower food consumption. There were also treatment-related findings consistent with local irritation in the stomach of animals receiving the high dose of 400 mg/kg/day. These consisted of thickened/irregular stomach and crateriform retractions at necropsy, and erosion, ulceration, and epithelial hyperplasia at microscopic examination. While the NOEL for general toxicity in males and females was considered to be below 50 mg/kg/day because of salivation noted at all dose levels, this finding was not considered to be adverse so the NOAEL for systemic toxicity was considered to be 200 mg/kg/day for both males and females. Regarding reproductive toxicity, at 400 mg/kg/day, higher mean postnatal loss, number of affected litters and the total postnatal loss were noted at the end of the lactation period. These differences were considered to be related to the treatment with the test item. The viability index of the females treated with 400 mg/kg/day was lower when compared with the controls. In the offspring, findings included reduced body weight development to day 4 post partum and lower mean pup weights on day 4 post partum at 400 mg/kg/day. Therefore, the NOEL and NOAEL for reproductive and developmental toxicity was also considered to be 200 mg/kg bw/day. </t>
  </si>
  <si>
    <t>Unknown, 2013. Available from ECHA at https://echa.europa.eu/mt/registration-dossier/-/registered-dossier/10938/7/6/2 and https://echa.europa.eu/mt/registration-dossier/-/registered-dossier/10938/7/9/2</t>
  </si>
  <si>
    <t>827-52-1</t>
  </si>
  <si>
    <t>Cyclohexylbenzene</t>
  </si>
  <si>
    <t>Phenylcyclohexane; Benzene, cyclohexyl-; cyclohexyl-benzene</t>
  </si>
  <si>
    <t>C12H16</t>
  </si>
  <si>
    <t>C1CCC(CC1)C1=CC=CC=C1</t>
  </si>
  <si>
    <t>0, 40, 200, or 1000 mg/kg bw/day. Males were dosed daily for 42 days, i.e. 2 weeks before the mating, during the mating, and 2 weeks after the end of the mating. Females were dosed for 53 days, i.e. 2 weeks before the mating, during the mating, during the gestation and 4 days after delivery.</t>
  </si>
  <si>
    <t>The effects related to repeated-dose toxicity to parental animals was demonstrated by clinical, clinical pathological and pathological changes at 1000 mg/kg bw/day. Regarding clinical examinations, salivation was observed at more dose levels and was considered to be due to local irritation in the stomach, therefore it was not of systemic nature. However, signs of general systemic toxicity (poor general state and piloerection) were observed in some female parental animals at 1000 mg/kg bw/day. The most relevant clinical pathological changes were decreased serum glucose and chloride levels in both sexes, increased serum cholesterol, triglyceride and potassium levels in females, and higher incidences of urinary protein in both sexes. Major macroscopic and microscopic pathological changes were seen in the kidneys (increased absolute/relative weight, light brown discoloration and eosinophilic droplets, alpha 2u globulin and intratubular casts in males) and liver (increased absolute/relative weight and enlarged size in both sexes, diffuse hepatocellular hypertrophy with centrilobular accentuation in both sexes). Further findings seen at all dose levels (with increasing incidence) were findings of the forestomach (1 to 2 animals with multifocal ballooning degeneration of squamous epithelial cells and inflammatory cell infiltrates at 40 and 200 mg/kg bw/day; the same findings in most females as well as squamous cell hyperplasia and hyperkeratosis in all animals at 1000 mg/kg bw/day). The latter forestomach findings findings were considered to be local irritation in rat stomach due to gavage, however humans do not have a forestomach. The kidney findings in male rats are also known to be of no human relevance, whereas the urinary protein changes may indicate urinary tract pathology, therefore the liver and urinary tract/kidney are considered as the major target organ in both sexes at the highest dose level, related to some clinical and clinical pathology changes as mentioned above. Evident systemic toxicity was seen in two mother animals dosed at 1000 mg/kg bw/day, expressed by poor general condition towards the end of pregnancy, leading to stillborn pups in these animals (partly due to post-implantation loss). Another animal at this dose group delivered 16 pups with smaller size, of which most were cannibalized by the mother on PND 1 -2. When these outlier animals were not taken into account, litter sizes at birth were comparable between groups, whereas litter size on day 4 was slightly lower at 1000 mg/kg bw/day compared to control. The findings seen in the litters at 1000 mg/kg bw were assumed to be secondary to maternal toxicity and stress and/or coincidental outranging high litter size in a few dams. No other relevant findings were retained between groups for reproductive/developmental changes in parents and litters. The systemic NOAEL was considered to be 200 mg/kg bw/day based on the clinical findings and pathology noted at 1,000 mg/kg bw/day in males and females. The local irritation LOAEL was listed as 40 mg/kg bw/day based on local irritation in the forestomach and glandular stomach (noted only in 1-2 females of 40 and 200 mg/kg dose groups). The NOAEL for fertility and reproductive performance was 1000 mg/kg bw/day. The NOAEL for developmental toxicity in the F1 progeny of the test substance-treated groups was found to be 200 mg/kg bw/day.</t>
  </si>
  <si>
    <t>Unknown, 2013. Available from ECHA at https://echa.europa.eu/mt/registration-dossier/-/registered-dossier/5362/7/6/2 and https://echa.europa.eu/registration-dossier/-/registered-dossier/5362/7/9/2/?documentUUID=99553b19-3e8a-44f3-acac-a0b123c55a0a</t>
  </si>
  <si>
    <t>121-03-9</t>
  </si>
  <si>
    <t>2-Methyl-5-nitrobenzenesulfonic acid</t>
  </si>
  <si>
    <t>4-Nitrotoluene-2-sulfonic acid; p-Nitrotoluene-o-sulfonic acid; 5-Nitro-o-toluenesulfonic acid</t>
  </si>
  <si>
    <t>C7H7NO5S</t>
  </si>
  <si>
    <t>CC1=CC=C(C=C1S(O)(=O)=O)[N+]([O-])=O</t>
  </si>
  <si>
    <t xml:space="preserve">0, 175, 350, or 700 mg/kg bw/day. Males were dosed for 49-50 days, including the 14 day premating and mating period. Females were dosed for 41-48 days, including a 14 day pre-mating period, during the mating period and gestation, until day 3 of lactation. </t>
  </si>
  <si>
    <t xml:space="preserve">Two females died in the 700 mg/kg bw/day group; one was found dead and one was sacrificed in extremis. All other animals survived until the end of the study. In hematological testing, significantly low values for mean corpuscular volume and mean corpuscular hemoglobin were found in the 700 mg/kg group. In the blood biochemical test, a significantly high value for serum iron was seen in the 700 mg/kg group, too. Changes caused by the administration of the test substance were found in the stomach in males and females of the 350 and 700 mg/kg groups. More specifically, very mild or mild mucosal hyperplasia in the limiting ridge was seen in 9 males and 3 females of the 350 mg/kg group and in 11 males and 7 females of the 700 mg/kg group; very mild or mild mucosal atrophy in the cardiac region was seen in 9 males and 3 females of the 350 mg/kg group and in all males and females of the 700 mg/kg group; very mild to moderately-severe erosion (including healed erosion) in the glandular stomach was found in 6 males and 5 females of the 700 mg/kg group; and very mild or mild superficial hemorrhage in the glandular stomach was found in 5 males and 1 female of the 700 mg/kg group. In these findings, the manifestation frequencies of mucosal hyperplasia in the limiting ridge and mucosal atrophy in the cardiac region were significantly high in males of the 350 mg/kg group and in males and females of the 700 mg/kg group; and the level was higher in the 700 mg/kg group than that in the 350 mg/kg group. The manifestation frequency of erosion (including healed erosion) in the glandular stomach was also significantly high in males of the 700 mg/kg group. The NOAEL for general toxicity was considered to be 175 mg/kg bw/day for males and females. In regards to reproductive function and developmental toxicity, the NOAEL is considered to be 700 mg/kg bw/day, the highest dose tested, in teh absence of adverse effects at all dose levels. </t>
  </si>
  <si>
    <t>Ishida, 2010</t>
  </si>
  <si>
    <t>Shigeru Ishida, 2010. Available from ECHA at https://echa.europa.eu/mt/registration-dossier/-/registered-dossier/14674/7/6/2/?documentUUID=a1c2d592-4ab8-46ac-9655-fff14a72c6af and https://echa.europa.eu/mt/registration-dossier/-/registered-dossier/14674/7/9/2 and from MHLW (Japan) at https://dra4.nihs.go.jp/mhlw_data/home/paper/paper121-03-9d.html</t>
  </si>
  <si>
    <t>586-62-9</t>
  </si>
  <si>
    <t>Terpinolene</t>
  </si>
  <si>
    <t>Isoterpinene; Terpinolen; alpha-Terpinolene; 1-methyl-4-propan-2-ylidenecyclohexene</t>
  </si>
  <si>
    <t>CC(C)=C1CCC(C)=CC1</t>
  </si>
  <si>
    <t>0, 800, 2500, or 5000 ppm, equal to mean achieved dosages of 0, 54.1, 154.6, or 300.8 mg/kg bw/day. Main phase males were dosed for 42 days, i.e. during premating and mating periods. Main phase females were dosed for up to 56 days, i.e. a three week maturation phase, pairing, gestation and early lactation for females. Toxicity phase females were dosed for up to 42 days. Lastly, recovery phase animals were treated with the high dose or basal laboratory diet alone for 42 consecutive days and then maintained without treatment for a further 14 days.</t>
  </si>
  <si>
    <t xml:space="preserve">Reduced body weight gain was evident in animals of either sex treated with 5000 ppm (-24% in males, -50% in females) and in females treated with 2500 ppm (-41%). Males treated with 2500 ppm and females treated with 800 ppm also showed a reduction in body weight gain during the first week of treatment (-22%, -28% respectively). No such effects were detected in males treated with 800 ppm. Reduced dietary intake was also evident during the first week of treatment in animals of either sex treated with 5000 ppm (-14% in males, -24% in females); it was considered to reflect an initial reluctance to eat the diet admixture due to its low palatability. Similarly, food efficiency was reduced in animals of either sex treated with 5000 ppm. Reductions were evident during Weeks 1, 2, 4 and 5 for males and during Weeks 1 to 3 for females. No such effects were detected in males treated with 800 or 2500 ppm. Main phase males treated with 5000 ppm showed an increase in liver weight both absolute and relative to terminal body weight when compared to controls. Recovery 5000 ppm males continued to show an increase in absolute and relative liver weight following fourteen days without treatment. No toxicologically significant effects were detected in any treated toxicity phase female or in main phase males treated with 800 or 2500 ppm. Minimal to slight centrilobular hepatocellular hypertrophy was evident in main phase males treated with 2500 and 5000 ppm. The hepatocellular hypertrophy was partly reversible in severity following fourteen days without treatment however it was still at a minimal severity in all recovery males treated with 5000 ppm. Hepatocyte enlargement is commonly observed in the rodent liver following the administration of xenobiotics and in the absence of associated inflammatory or degenerative changes, is generally considered to be adaptive in nature and does not represent an adverse health effect. In the kidneys, minimal to marked multifocal tubular degeneration/regeneration in the renal cortical tubules was evident in main phase males from all treatment groups. Slight to marked hyaline droplets were present in the proximal convoluted tubules and minimal to moderate granular casts were also present in the tubules of the inner cortex in one male at 800 ppm, two males at 2500 ppm and four males at 5000 ppm. The focal to multifocal tubular basophilia present incidentally in some males at 0, 800 and 2500 ppm was not evident at 5000 ppm. Recovery 5000 ppm males showed minimal to slight tubular basophilia, minimal to slight multifocal tubular degeneration/ regeneration in the renal cortical tubules and minimal to slight hyaline droplets in the proximal convoluted tubules. Minimal to moderate granular casts were also present in the tubules of the inner cortex. This finding is commonly observed in male rats following treatment with some xenobiotics and is not predictive of any adverse effect in humans. Under the test conditions, the NOAEL for systemic toxicity for females and males was 2500 and 5000 ppm, respectively (equivalent to 161.5 and 294.6 mg/kg bw/day, respectively). A combined NOAEL for males and females was determined as 154.6 mg/kg bw/day and was used for risk assessment. Regarding reproductive and developmental toxicity, reduced litter weights were evident for females treated with 5000 ppm on Day 7 post partum when compared to controls. Mean offspring weights were reduced from these litters on Day 7 post partum resulting in a reduction in body weight gain between Days 4 and 7 post partum. In the absence of any effect in litter size or litter viability, the intergroup differences detected in offspring development were considered to be related to the decline in heath of the adult female rather than a direct toxic effect on the offspring. Therefore, the NOAEL for reproductive toxicity was 5000 ppm (corresponding to 294.6 mg/kg bw/day) and the NOAEL for maternal toxicity and developmental toxicity was 2500 ppm (corresponding to 356 mg/kg bw/day). Note: ECHA has the developmental NOAEL equal to 2500 ppm (corresponding to 356 mg/kg bw/day) and NICNAS has the developmental NOAEL equal to 2500 ppm (equivalent to 161.5 mg/kg bw/day). </t>
  </si>
  <si>
    <t xml:space="preserve">Unknown, 2013. Available from ECHA at https://echa.europa.eu/mt/registration-dossier/-/registered-dossier/10412/7/6/2 and https://echa.europa.eu/mt/registration-dossier/-/registered-dossier/10412/7/9/2 and from NICNAS (2020). Terpinene, terpinolene and phellandrene: Human health tier II assessment at https://www.industrialchemicals.gov.au/sites/default/files/Terpinene%2C%20terpinolene%20and%20phellandrene_Human%20health%20tier%20II%20assessment.pdf </t>
  </si>
  <si>
    <t>Phosphorodithioic acid, mixed O,O-bis(iso-Bu and pentyl) esters, zinc salts</t>
  </si>
  <si>
    <t>C16H36O4P2S4Zn</t>
  </si>
  <si>
    <t>CC(C)COP(=S)(OCC(C)C)[S-].CC(C)COP(=S)(OCC(C)C)[S-].[Zn+2]</t>
  </si>
  <si>
    <t>0, 10, 40, or 160 mg/kg bw/day. Males were dosed for a total of 28 days, i.e. 14 days prior to mating through 1 day prior to euthanasia. Females that delivered a litter were dosed for a total of 40-52 days, i.e. 14 days prior to mating through lactation day 3; females that failed to deliver were dosed through the day prior to euthanasia (post-mating day 25) for a total of 40 doses.</t>
  </si>
  <si>
    <t xml:space="preserve">Test item-related microscopic findings in the non glandular portion of the stomach, characterized by epithelial hyperplasia, hyperkeratosis, and inflammation, were observed in the 160 mg/kg/day group. The injury to the nonglandular portion of the stomach was localized and considered to be irritation from test item portal-of-entry effects. Based on these results, the NOEL for portal-of-entry effects was considered to be 40 mg/kg/day, and excluding the histologic injury to the nonglandular stomach, the NOAEL for systemic toxicity was considered to be 160 mg/kg/day. Similarly, no test material-related effects on reproductive performance, gestation length, parturition, reproductive organs, or neurobehavioral parameters were noted at any dosage level. Based on these results, a dosage level of 160 mg/kg/day was considered to be the NOEL for reproductive toxicity. </t>
  </si>
  <si>
    <t>Unknown, 2010. Available from ECHA at https://echa.europa.eu/mt/registration-dossier/-/registered-dossier/14513/7/6/2 and https://echa.europa.eu/mt/registration-dossier/-/registered-dossier/14513/7/9/2</t>
  </si>
  <si>
    <t>17832-28-9</t>
  </si>
  <si>
    <t>4-(Ethenyloxy)butan-1-ol</t>
  </si>
  <si>
    <t>4-(Vinyloxy)butan-1-ol; 1,4-Butanediol vinyl ether; 1-Butanol, 4-(ethenyloxy)-; 4-Hydroxybutyl vinyl ether; 4-ethenoxybutan-1-ol</t>
  </si>
  <si>
    <t>OCCCCOC=C</t>
  </si>
  <si>
    <t xml:space="preserve">0, 50, 150, or 450 mg/kg bw/day. Males were dosed for 30 days, i.e. two weeks prior to pairing, during pairing, and one week post-pairing. Females were dosed for 53 days, i.e. two weeks prior to pairing, during pairing and gestation, until lactation day 4. </t>
  </si>
  <si>
    <t xml:space="preserve">Slight general systemic toxicity was noted in the F0 parents at 450 mg/kg bw/d. Some males and females showed abdominal position exclusively when they were treated with the test substance for the first time. Furthermore, motor activity was slightly decreased in the high-dose males. Although no other effects were noted in daily cageside, detailed clinical examinations in an open field and detailed observations in a functional observational battery (FOB) these findings might indicate a minimal sedative effect, and therefore, were considered to be treatment-related. An additional clinical finding was a decreased body weight gain in high-dose males. Based on these effects, the NOAEL for systemic toxicity was considered to be 150 mg/kg bw/day for both males and females. Regarding reproductive toxicity, no impairment was noted; therefore, the NOAELs for reproductive and developmental toxicity was considered to be 450 mg/kg bw/day, the highest dose tested. </t>
  </si>
  <si>
    <t>Unknown, 2010. Available from ECHA at https://echa.europa.eu/mt/registration-dossier/-/registered-dossier/11952/7/6/2 and https://echa.europa.eu/registration-dossier/-/registered-dossier/11952/7/9/2/?documentUUID=f217b7e1-d3ac-4096-8043-16cd6d83a494</t>
  </si>
  <si>
    <t>85-52-9</t>
  </si>
  <si>
    <t>Benzoic acid, 2-benzoyl-</t>
  </si>
  <si>
    <t>2-Benzoylbenzoic acid; o-Benzoylbenzoic acid; Benzoic acid, 2-benzoyl-; 2-Carboxybenzophenone</t>
  </si>
  <si>
    <t>C14H10O3</t>
  </si>
  <si>
    <t>OC(=O)C1=C(C=CC=C1)C(=O)C1=CC=CC=C1</t>
  </si>
  <si>
    <t>Wistar [CRL:WI]</t>
  </si>
  <si>
    <t>0, 50, 150, or 500 mg/kg bw/day. Males: 28 days and females: about 53 days.</t>
  </si>
  <si>
    <t xml:space="preserve">The effects observed in the parental animals included an increase in urine volumes, increaseed kidney and liver weights, increaseed food consumption, and an increase in thyroid weights (males only). There were also some clinical signs at the top dose like thin fur and noisy respiration. ECHA considered the NOAEL for systemic toxicity to be 150 mg/kg bw/day. The reproductive NOAEL was also considered to be 150 mg/kg bw/day. FDA: it is unclear based on what the reproductive and F1 NOAEL was assigned as 150 mg/kg bw/day. ECHA noted ""The final version of this OECD 422 study has not yet been received.  Once the final report is received, the dataset will be updated accordingly, and the dossier will be submitted as a spontaneous update. Interim results however have been issued by the contracted laboratory and as much information as possible has been entered to create the robust study summary." </t>
  </si>
  <si>
    <t>Unknown, 2019. Available from ECHa at https://echa.europa.eu/mt/registration-dossier/-/registered-dossier/28396/7/6/2 and https://echa.europa.eu/mt/registration-dossier/-/registered-dossier/28396/7/9/2</t>
  </si>
  <si>
    <t>7212-44-4</t>
  </si>
  <si>
    <t>Nerolidol</t>
  </si>
  <si>
    <t>trans-Nerolidol; 3,7,11-Trimethyldodeca-1,6,10-trien-3-ol; (6E)-3,7,11-trimethyldodeca-1,6,10-trien-3-ol</t>
  </si>
  <si>
    <t>C15H26O</t>
  </si>
  <si>
    <t>CC(C)=CCCC(C)=CCCC(C)(O)C=C</t>
  </si>
  <si>
    <t xml:space="preserve">0, 1500, 4000, or 12,000 ppm equal to about 0, 104, 270, or 755 mg/kg bw/day in males; 0, 105, 279, or 705 mg/kg bw/day in non-pregnant females; 0, 120, 340, or 824 mg/kg bw/day in pregnant females; and 0, 193, 468, or 1194 mg/kg bw/day in lactating females. Males were given the diet for about 37 days, i.e. two weeks prior to mating, during mating, until scheduled necropsy. Females were given the diet for about 58 days, i.e. two weeks prior to mating, during mating and gestation, until day 4 of post-partum. </t>
  </si>
  <si>
    <t xml:space="preserve">At 12,000 ppm, there was a statistically significant reduction in food consumption in males and females as well as a statistically significant reduction in body weights in both sexes. Also at the highest dose level, clinical pathology revealed increased GGT values in both sexes, reduced prothrombin time in females, decreased glucose levels in males, and increased calcium levels in females. Also, statistically significant absolute and relative liver weights were increased in males and females at 12,000 ppm. Females also showed significantly increased absolute and relative liver weights at 4,000 ppm. Significant gross lesions were not noted; however, histopathologically, minimal or slight central hepatocellular hypertrophy and central fatty changes were noted in females at the highest dose level. ECHA: The NOAEL was considered to be 1,500 ppm for females and 4,000 ppm for males. For reproductive toxicity, reproductive indices were unchanged; therefore, the NOAEL was considered to be 12,000 ppm. For developmental toxicity, a statistically significantly reduced mean pup body weight was noted at 12,000 ppm. Therefore, the NOAEL for developmental toxicity was considered to be 4,000 ppm, based on impaired growth of offspring, secondary to maternal toxicity. </t>
  </si>
  <si>
    <t>Unknown, 2010. Available from ECHA at https://echa.europa.eu/registration-dossier/-/registered-dossier/1931/7/6/2/?documentUUID=76c0b99c-1cf2-4c4f-843b-51c777bd0b63 and https://echa.europa.eu/mt/registration-dossier/-/registered-dossier/1931/7/9/2</t>
  </si>
  <si>
    <t>Bis(t-butyl dioxyisopropyl)benzene</t>
  </si>
  <si>
    <t>Peroxide, [1,4-phenylenebis(1-methylethylidene)]bis[(1,1-dimethylethyl); 1,4-Bis(1-tert-butyldioxy-1-methylethyl)benzene; 1,4-bis(2-tert-butylperoxypropan-2-yl)benzene</t>
  </si>
  <si>
    <t>CC(C)(C)OOC(C)(C)c1ccc(cc1)C(C)(C)OOC(C)(C)C</t>
  </si>
  <si>
    <t>1N,2N,3N,4N,6N,7N,9N,10N,23N,29Y,33N,34bY. t-butyl alcohol:28N (Class II). Aromatic portion: 1N,2N,3N,4N,6N,7N,9N,10N,23N,29Y,33N,34N,35aY,38N,39N,40N,41N,42N,43N,44N,45N,28N</t>
  </si>
  <si>
    <t xml:space="preserve">0, 100, 300, or 1,000 mg/kg bw/day. Males were dosed for at least 44 days, i.e. from 14 days prior to pairing until the first dams had reached day 4 of post-partum. Females were dosed for 44-53 days, i.e. throughout the pre-pairing (14 days), pairing , gestation (21 days) and lactation periods (until day 4 of post-partum). 
</t>
  </si>
  <si>
    <t>A minimal to slight multifocal tubular degeneration/regeneration was noted in 3/5 males at 300 mg/kg and 5/10 females at 1000 mg/kg, in two females associated with minimal to slight tubular casts and in one female also with minimal pelvic dilation. In addition, a slightly increased incidence of focal tubular degeneration/regeneration was noted in females at 1000 mg/kg. Kidney effects in males were disregarded as they were associated with alpha 2µ-globulin nephropathy, a findging that lacks relevance to human risk assessment. Therefore, the NOAEL is considered to be 300 mg/kg bw/day, based on microscopic changes in the kidneys of females observed at 1000 mg/kg bw/day. Regarding reproductive toxicity, the fertility index was 100 %, 100 %, 100 % and 70 % at 0, 100, 300, and 1,000 mg/kg bw/day. Also at 1,000 mg/kg bw/day, the number of corpora lutea, the implantation rate, and the number of living pups at first litter check were slightly reduced and the postnatal loss was increased. In offspring, the mean body weight of pups per group was statistically significantly reduced on day 4 post partum at 300 and 1,000 mg/kg bw/day. Therefore, the NOAEL for the fertility was 1000 mg/kg bw/day in males and 300 mg/kg bw/day in females and the NOAEL for the foetal development was 100 mg/kg body weight/day based a lower body weight gain at 300 and 1000 mg/kg bw/day.</t>
  </si>
  <si>
    <t xml:space="preserve">Unknown, 2008. Available from ECHA at https://echa.europa.eu/mt/registration-dossier/-/registered-dossier/15785/7/6/2/?documentUUID=b89aaaf1-d659-468d-b53a-3d3da6dcd7cd and https://echa.europa.eu/mt/registration-dossier/-/registered-dossier/15785/7/9/2/?documentUUID=b0c6e4fd-a3db-404f-807d-276fc7ddf3cf and from OECD SIDS at https://hpvchemicals.oecd.org/UI/handler.axd?id=a0704288-6658-4de9-832a-d3200904e582 </t>
  </si>
  <si>
    <t>123-42-2</t>
  </si>
  <si>
    <t>Diacetone alcohol</t>
  </si>
  <si>
    <t>4-Hydroxy-4-methylpentan-2-one; Diacetonalkohol; 4-Hydroxy-4-methyl-2-pentanone</t>
  </si>
  <si>
    <t>CC(=O)CC(C)(C)O</t>
  </si>
  <si>
    <t>1N,2N,3N,4N,6N,7N,9N,10N,23Y,24N,26bY,27N,28N</t>
  </si>
  <si>
    <t>Sprague-Dawley [(Crj:CD(SD)) SPF]</t>
  </si>
  <si>
    <t xml:space="preserve">0, 30, 100, 300, or 1,000 mg/kg bw/day. Males were dosed for 44 days, i.e. 14 days before mating, during mating, until necropsy. Females were dosed for 41-45 days, i.e. 14 days prior to mating, during mating and gestation, until lactation day 3.  </t>
  </si>
  <si>
    <t>In females, a significant reduction in the amount of weight gain (-31%) during the premating period was noted in the 1000 mg/kg group; no changes in food consumption was noted. Also, in the 1000 mg/kg group in males (females not done), significant increases (50% ) in GOT, cholinesterase (x1.8), total protein (10%), total cholesterol (76%), total bilirubin (33%), blood urea nitrogen (19%), creatinine (17%) and calcium (6%) were noted, as well as a significant reduction in glucose (23%). Furthermore, while not a significant difference, an increasing trend was noted in the 300 mg/kg group for cholinesterase and total protein, an increasing trend was noted in the 1000 mg/kg group for GTP and albumin, along with a decreasing trend for the A/G ratio and triglycerides. Organ weights were also affected. Significant increases in the absolute (15%) and relative (13%) weights of the kidneys were noted in males in the 300 mg/kg group, and the same increasing trend was noted in the 1000 mg/kg group. Additionally, in the 1000 mg/kg group, significant increases in the absolute (21%) and relative (24%) weights of the adrenals were noted, along with a significant increase in the relative (17%) weight of the liver, and there was an increasing trend exhibited for the absolute weights of the liver. In the females, significant increases in the absolute (26%) and relative (25%) weights of the liver were noted in the 1000 mg/kg group. Corresponding histopathological changes were also noted. Five out of ten males in the 1000 mg/kg group exhibited central lobular hepatocellular hypertrophy. Increased deposition of hyaline droplets in the proximal tubular epithelium of the kidney was noted in 8/10 males in the 100 mg/kg group, 10/10 in the 300 mg/kg group and 9/10 in the 1000 mg/kg group, exhibiting a strong dose dependency; additionally, there were 6 animals with increased basophilic tubules in the kidneys in the 300 and 1000 mg/kg group and dilation of the distal tubules noted in 4/10 animals in the 1000 mg/kg group. However, these effects are suggestive of chronic progressive nephropathy and alpha 2u globulin nephropathy, a condition not relevant for human risk assessment. Vacuolization of the cells of the zona fasciculata in the adrenals was noted in one in the 300 mg/kg group and 5 in the 1000 mg/kg group. In females at the 1000 mg/kg dose level, central lobular hepatocellular hypertrophy was noted in 6/10 females, vacuolization of the cells of the zona fasciculata in the adrenals in 3/10 females and dilation of the distal tubules of kidneys in 3/10 females. ECHA: The NOAEL for general toxicity was considered to be 100 mg/kg bw/day for both males and females. Relative to reproductive function in parent animals, there was a tendency for a decrease in fertilization rates, number of implantations and implantation rate. The fertilization rate was 90% in the control group, 100% in the 30 mg/kg group, 80% in the 100 mg/kg group, 90% in the 300 mg/kg group and 60% in the 1000 mg/kg group, and while not a statistically significant change, the 1000 mg/kg group exhibited a reducing trend. In the 1000 mg/kg group, the 18.2 corpus luteum, 14.2 implantations and 79.0% implantation rate was not statistically significant but a decreasing trend was noted for the number of implantations and implantation rate. Also at 1,000 mg/kg bw/day, there was a reducing trend in the 1000 mg/kg group for the overall birth rate, delivery rate, number of live pups, live birth rate, number of live pups at day 4 of lactation and survival rate at day 4 of lactation. The number of newborns was 10.0, the live birth rate was 88.7%, the number surviving at day 4 of lactation was 8.0, with a survival rate of 69.4%. ECHA: The NOAEL for reproductive and developmental toxicity was considered to be 300 mg/kg bw/day. OECD SIDS: OECD concluded systemic NOAELs of 30 mg/kg bw/day for males and 100 mg/kg bw/day for females for repeat dose toxicity; however, ECHA considered the kidney effects in males to be irrelevant to human risk assessment. MHLW: The NOEL was considered to be 30 mg/kg bw/day for males and 100 mg/kg bw/day for females. Note: Shank, P. D., Slaga, T. J., &amp; Snyder, P. W. (2020). Safety Assessment of Diacetone Alcohol as Used in Cosmetics. concludes a NOAEL of 100 mg/kg bw/day for systemic toxicity.</t>
  </si>
  <si>
    <t>MHW, 1997</t>
  </si>
  <si>
    <t>Ministry of Health and Welfare: Japan, Toxicity Testing Reports of Environmental Chemicals 5, 475-498 (1997). Available from OECD SIDS at https://hpvchemicals.oecd.org/UI/handler.axd?id=5b452a36-b0df-4c3b-b8a5-4e8dac676133 OECD and from ECHA at https://echa.europa.eu/mt/registration-dossier/-/registered-dossier/13357/7/6/2/?documentUUID=c1e1e686-b367-4f30-8488-12f7b344fc9b and https://echa.europa.eu/mt/registration-dossier/-/registered-dossier/13357/7/9/2</t>
  </si>
  <si>
    <t>8000-41-7</t>
  </si>
  <si>
    <t>Terpineol</t>
  </si>
  <si>
    <t>alpha-Terpineol; 2-(4-Methylcyclohex-3-en-1-yl)propan-2-ol; p-Menth-1-en-8-ol</t>
  </si>
  <si>
    <t>CC1=CCC(CC1)C(C)(C)O</t>
  </si>
  <si>
    <t xml:space="preserve">0, 100, 300, or 1,000 mg/kg bw/day. Males were dosed from the 14th day before mating to up to 30 days after mating, for a total of 44 days. Females were dosed from the 14th day before mating up to four days of lactatioon, for a total of 41-51 days. Non-mating females were dosed at levels of 0 or 1,000 mg/kg bw/day for 44 days. There was also a recovery period of 14 days. </t>
  </si>
  <si>
    <t xml:space="preserve">Six females at the top dose level were found dead or euthanized. Significant low value of urinary osmotic pressure was observed in the 1000 mg/kg/day dose group of males and non-mating females compared with the control group. At the end of the recovery period, significant high values for liver and kidney and significant low values for testes and epididymis in absolute and relative weights of males and significant high relative weights for liver of non-mating females were observed in the 1000 mg/kg/day dose group. In the mating group females, significant high values for liver in absolute and relative weights were observed in the 300 mg/kg/day dose group, too. Additionally, the minor to mild vacuolation of cortical cells in the adrenal gland was found in the group administered 300 mg/kg/day or more in the mating group female and in the 1000 mg/kg/day dose group of the non-mating group female. In the kidneys, after histopathological examination, minor vacuolization of the proximal tubule, minor to mild vacuolization in the distal tubule/collecting duct, minor to mild regeneration of the cortical renal tubule, minor to mild renal tubule dilation, minor single cell necrosis of papillary duct, minor cortical cell infiltration, minor regeneration of papillary collecting duct, minor to mild papillary necrosis, and minor papillary cell infiltration were found in the 1000 mg/kg/day dose group and/or 300 mg/kg/day dose group. After examination in the liver, minor hepatocytic hypertrophy and minor to mild hepatocyte vacuolation was found in the 1000 mg/kg/day dose group. In the urinary bladder, minor to mild atrophy of umbrella cells and minor to mild hypertrophy/hyperplasia of epithelial cells were observed in the 1000 mg/kg/day dose group, and minor vacuolation of umbrella cells were observed in the 300 mg/kg/day dose group. Lastly, in the pancreas, an increased frequency of decreased minor to moderate zymogen granules was observed in the 300 mg/kg/day dose group of mating females and in the 1,000 mg/kg/day dose groups of non-mating females. In the 1000 mg/kg/day dose group of mating females, 9/12 cases were infertile, 2/12 cases were pregnant, and 1/12 cases died on day 3 pregnancy. Female infertility was considered to be caused by the effects found in histopathology of testis at the end of recovery period. These effects included mild to moderate atrophy of the seminiferous tubules, minor multinucleated giant cells, and minor to mild vacuolization of seminiferous tubules. In the epididymis, a moderate reduction of sperm and mild to moderate cell debris content of the lumen was noted. These effects were noted at the end of the recovery period, too. Additionally, 7/7 males had small testis in the 1,000 mg/kg/day dose group, and at the end of the recover period, 5/5 cases of small testes were observed. The nsemination index (males) and fertility index (females) were 100% for control group and for administration doses of 300 mg/kg/day or less. However, in the 1000 mg/kg/day dose group Insemination index (males) was 2/11 (18.2%) and fertility index was 2/10 (20%), with significant differences noted from control group. In two female animals, all littermates died on 2nd day of lactation in the 300 and 1000 mg/kg/day dose groups, respectively. Since these conditions were supported by the histopathological examination, it is suggested that it was influenced by the administration of the test substance. Based on these effects, the NOEL was determined to be 100 mg/kg bw/day for general toxicity in males and females. The NOAEL for reproduction was established at 300 mg/kg bw/day for males and 100 mg/kg bw/day for females, and the NOAEL for development toxicity was determined as 1,000 mg/kg bw/day, the highest dose tested. </t>
  </si>
  <si>
    <t>Unknown, 2013. Available from ECHA at https://echa.europa.eu/mt/registration-dossier/-/registered-dossier/27677/7/6/2/?documentUUID=0ff94188-2db9-4c84-8e4d-e57929a06a12 and https://echa.europa.eu/mt/registration-dossier/-/registered-dossier/27677/7/9/2</t>
  </si>
  <si>
    <t>919-94-8</t>
  </si>
  <si>
    <t>Butane, 2-ethoxy-2-methyl-</t>
  </si>
  <si>
    <t>tert-Amyl Ethyl Ether; 2-Ethoxy-2-methylbutane; 1,1-Dimethylpropyl Ethyl Ether</t>
  </si>
  <si>
    <t>CCOC(C)(C)CC</t>
  </si>
  <si>
    <t xml:space="preserve">0, 100, 375, or 750 mg/kg bw/day. Males were dosed for 56 days, i.e. two weeks prior to pairing, during pairing, until the day before necropsy. Females were dosed for 41-46 days, i.e. two weeks prior to pairing, during pairing and gestation, until day 4 post partum. </t>
  </si>
  <si>
    <t xml:space="preserve">One female given 750 mg/kg/day was killed at the end of the pre-pairing period following clinical observation of uncoordinated movement, piloerection and a swollen abdomen. Necropsy revealed a severely enlarged liver, spleen and adrenals. All other animals survived through the study period. Clinical observations noted increased activity immediately post-dose in all treated animals throughout the dosing periods and the frequency/number of animals affected was dose-related. Decreased activity was noted for up to 2 hours post-dose in all males given 750 mg/kg/day over the first 4 days of dosing and in some females in this group over the first 2 days of dosing, and again in Week 2. These changes in activity appeared treatment related and linked to findings from the functional observational battery. The functional observational battery revealed ataxia in the majority of males and a few females at the highest dose level as well as males at 375 mg/kg bw/day and decreased activity in males and females at the top dose. Necropsy findings were observed in the adrenals, liver and kidneys. However, while adrenal weights were statistically significantly increased at the highest dose tested in both sexes, microscopic findings in the adrenals of animals given 750 mg/kg bw/day were comparable with controls, and there was no correlation with the macroscopic findings of large adrenals or with the increase in adrenal weights seen at necropsy. In the kidneys, dose-related increases in male adjusted relative kidney were observed. Macroscopically, pale kidneys were seen in treated males. Microscopically, a dose related increase in the severity of hyaline droplets was apparent in treated males compared with controls, which correlated with the findings of pale kidney recorded macroscopically. Hyaline droplets were characterised by eosinophilic cytoplasmic inclusions in the proximal tubular cells of the kidney. Males from the high dose groups also showed an increase in incidence of minor focal nephropathy compared with controls. Focal nephropathy was characterised by foci of basophilic tubules, with occasional casts and inflammatory cell infiltration. The levels of focal nephropathy in males given 100 or 375 mg/kg bw/day were considered to be within the normal background range. The kidneys of treated females were comparable with controls. The observed kidney effects in males at all dose levels resemble the male rat-specific syndrome of α2u-globulin nephropathy as a primary mode of action for kidney toxicity. This pathologic process has no human counterpart and is therefore not relevant for human risk assessment. Lastly, in the liver, dose-related increases in male adjusted relative liver weights were reported at all dose levels; the livers of treated females were comparable with controls. Microscopically, hepatocyte hypertrophy was present in all males and correlated with the finding of large liver recorded macroscopically. The changes were characterized in high dose males by a diffuse enlargement of the hepatocytes, with an overall increase in the size of the liver lobules and without the normal zonal pattern. At the lower doses, the enlarged hepatocytes were more obvious in the centrilobular areas of the liver lobule. Alterations in clinical chemistry parameters were unremarkable in males, but females showed a significant trend for increased ALT activity (+82%, +89% for intermediate and high dose groups, respectively). Although the increases in relative liver weights with minor histopathological changes have been observed at all dose levels, the effects observed at 100 mg/kg bw/day are considered to be of minor importance, taking into account the magnitude of the relative weight increase (&lt;20%) and the slight nature of the histopathological effects at this dose; therefore, these effects are presumably mainly related to metabolic adaptation. Overall, the NOAEL for systemic toxicity was considered to be 100 mg/kg bw/day. (FDA note: systemic NOAEL of 100 mg/kg bw/day for males but females have a NOAEL of 375 mg/kg bw/day because they only noted adverse effects for females at the top dose level.) Regarding reproductive toxicity, there was no effect of treatment on mating (mating index, pregnancy rate, implantations, gestational length etc) or pup parameters (pup numbers, litter size, survival to PND 4, body weights etc); therefore, the NOAEL for reproductive toxicity was considered to be 750 mg/kg bw/day, the highest dose tested. </t>
  </si>
  <si>
    <t>Unknown, 2009. Available from ECHA at https://echa.europa.eu/mt/registration-dossier/-/registered-dossier/12668/7/6/2/?documentUUID=df9720db-603a-4187-85b0-e24ce0b91712 and https://echa.europa.eu/mt/registration-dossier/-/registered-dossier/12668/7/9/2/?documentUUID=fbbba6a7-92bc-4c75-8041-f60c4cb9e2fc</t>
  </si>
  <si>
    <t>99-85-4</t>
  </si>
  <si>
    <t>gamma-Terpinene</t>
  </si>
  <si>
    <t>p-Mentha-1,4-diene; Crithmene; Moslene; 1-methyl-4-propan-2-ylcyclohexa-1,4-diene</t>
  </si>
  <si>
    <t>CC(C)C1=CCC(C)=CC1</t>
  </si>
  <si>
    <t xml:space="preserve">0, 25, 100, or 250 mg/kg bw/day. Males were dosed daily for 28 days, i.e. two weeks prior to mating and then two weeks during mating. Females were dosed for 63 days, i.e. two weeks prior to mating, two weeks of mating, about 22 days of gestation, and then 13 days of the lactation period. The animals designated for post-treatment observation (5 animals per sex in control and high groups, respectively) remained untreated for subsequent 14 days. </t>
  </si>
  <si>
    <t xml:space="preserve">ECHA: Relative weights of the liver in the low, mid and high dose males were significantly increased compared to the control group, and a significant increase of kidney and spleen relative weight and a decrease of relative weight of thymus at the high dose were also observed. In satellite males, no differences between controls and high dose treated rats were observed. No findings were seen in females either. Therefore, these effects were considered to be reversible and not reflective of systemic toxicity. So, the NOAEL for systemic toxicity in males and females was concluded to be 250 mg/kg bw/day. Regarding reproductive toxicity, females at 250 mg/kg showed a significant decrease in pregnancy achievement and decreased number of implantations; there was also an increase of preimplantation loss noted in all treated females with marked influence noted at the highest dose level. Therefore, the NOAEL for reproductive toxicity was considered to be 100 mg/kg bw/day for females. RIFM:  RIFM concluded a NOAEL of 250 mg/kg bw/day for systemic toxicity. For reproductive toxicity, because of the increased pre-implantation loss was observed in all the treatment groups, the Expert Panel for Fragrance Safety supported the use of the benchmark dose (BMD) approach instead of the NOAEL approach. Using dose-response modeling, a BMD lower confidence limit for a benchmark response of 10% (BMDL10) was calculated as being 75.29 mg/kg/day for incidences of pre-implantation loss in rats. Further, as no adverse effects were observed on the development of the pups, the NOAEL for developmental toxicity was considered to be 250 mg/kg/day, the highest dose tested. </t>
  </si>
  <si>
    <t>RIFM, 2017</t>
  </si>
  <si>
    <t>RIFM (Research institute for Fragrance Materials, Inc.), 2017. p-Mentha-1,4-diene (Gamma Terpinene): Combined Repeated Dose Toxicity Study with the Reproduction/developmental Toxicity Screening Test. Unpublished report from Chemical Inspection &amp; Regulation Service. RIFM report number 75379. RIFM, Woodcliff Lake, NJ, USA. Available from ECHA at https://echa.europa.eu/mt/registration-dossier/-/registered-dossier/26624/7/6/2 and https://echa.europa.eu/mt/registration-dossier/-/registered-dossier/26624/7/9/2 and from Api, A. M., Belsito, D., Botelho, D., Bruze, M., Burton Jr, G., Buschmann, J., ... &amp; Tokura, Y. (2021). RIFM fragrance ingredient safety assessment, p-mentha-1, 4-diene, CAS Registry Number 99-85-4. Food Chem. Toxicol, 153(112359.10), 1016.</t>
  </si>
  <si>
    <t>53423-65-7</t>
  </si>
  <si>
    <t>Sodium 2,4,5-trichlorobenzenesulphonate</t>
  </si>
  <si>
    <t>sodium;2,4,5-trichlorobenzenesulfonate; Benzenesulfonic acid, 2,4,5-trichloro-, sodium salt</t>
  </si>
  <si>
    <t>C6H2Cl3NaO3S</t>
  </si>
  <si>
    <t>[Na+].[O-]S(=O)(=O)C1=CC(Cl)=C(Cl)C=C1Cl</t>
  </si>
  <si>
    <t>1N,2N,3N,4Y,5aY,6N,7aY,8N,33N,34N,35aY,38N,39N,40N,41N,42N,43N,44N,45Y,46N,47cY</t>
  </si>
  <si>
    <t xml:space="preserve">0, 100, 300, or 1,000 mg/kg bw/day. Males were dosed for 29 days, i.e two weeks prior to mating, during mating, until the day before scheduled necropsy. Females that delivered were dosed for 50-62 days, i.e. two weeks prior to mating, the variable time to conception, the duration of pregnancy and at least 13 days after delivery, up to and including the day before scheduled necropsy. Females that failed to deliver were dosed for 41-51 days. </t>
  </si>
  <si>
    <t>Urinary bladder and Kidney</t>
  </si>
  <si>
    <t xml:space="preserve">ECHA: Slight changes in body weight and food consumption were noted for males and females at 1,000 mg/kg bw/day, and while considered to be treatment-realted, these findings were not adverse. Clinical biochemistry findings did reveal adverse effects though, including higher alanine aminotransferase activity (ALAT) in males at 300 and 1000 mg/kg (1.5x higher than control values; means outside historical control range), higher aspartate aminotransferase activity (ASAT) in males at 300 and 1000 mg/kg (1.3x and 1.5x higher than control values, respectively; means within historical control range), higher urea in males and females at 1000 mg/kg (2.0x and 1.2x of control, respectively; mean outside historical control range), higher creatinine in males at 1000 mg/kg (1.7x higher than control; mean outside historical control range), and lower potassium in males at 1000 mg/kg (0.9x of control; mean outside historical control range). Additionally, lower serum levels of T4 in F0 males at 1000 mg/kg were noted.; levels were 0.5x lower than control values. For three males at 1000 mg/kg (nos. 31, 33 and 36), the T4 value was below the detection limit of 1.00 ug/dL. There was also an apparent test item-related decrease in thymus weight in males at 100, 300 and 1000 mg/kg and in females at 300 and 1000 mg/kg, but this was only significant in males treated at 1000 mg/kg/day (absolute). In addition, there was a test item-related increase in kidney weight in males treated at 1000 mg/kg/day (absolute and relative to body weight). These findings were supported by test item-related macroscopic findings like pale discoloration in the kidneys of 5/10 males at the highest dose level and a reduction noted in the thymus size in 1/10 rats. Test item-related microscopic findings were also noted in the urinary bladder, kidneys, thymus and stomach of both males and females. Urothelial hypertrophy of the urinary bladder was present in males at 300 and 1000 mg/kg (up to moderate degree) and in females at 1000 mg/kg (up to slight degree). An increased incidence and/or severity of tubular basophilia in the kidneys was present in males at 1000 mg/kg (up to moderate degree) and in females at 300 and 1000 mg/kg (up to slight degree) and renal casts were present at increased incidence and severity in males at 1000 mg/kg (up to slight degree). Renal tubular dilation was also present at increased incidence and severity in males and females at 1000 mg/kg (up to marked and slight degree, respectively). For males, tubular dilation correlated with the macroscopic pale discolouration and with the increase in kidneys weight. Lymphoid depletion in the thymus was present at minimal degree in females at 300 and 1000 mg/kg and in males at 1000 mg/kg. For males, this correlated with the macroscopic reduction in size and with the decrease in thymus weight. Squamous cell hyperplasia of the limiting ridge of the stomach was present at minimal degree in males and females at 1000 mg/kg, too. A systemic NOAEL of 100 mg/kg was established based on adverse morphological changes in the urinary bladder and kidneys, which were minimal to slight in males only at 300 mg/kg. Other non-adverse renal changes were recorded in females at 100 and 300 mg/kg. Minimal degrees of tubular dilation in females at 100 and 300 mg/kg were considered to be within normal limits. Tubular basophilia was recorded in females at 100 mg/kg at minimal degree and at slight degree in females at 300mg/kg. However, these occurred in the absence of other supportive adverse related renal changes at these dose levels and as such were not considered adverse. Therefore, a systemic NOAEL of 300 mg/kg bw/day could be considered for females. Regarding reproductive toxicity, there was an absence of adverse effects; therefore, the NOAEL for reproductive and developmental toxicity was considered to be 1,000 mg/kg bw/day, the highest dose tested. Charles River Laboratories: The parental NOAEL was considered to be 100 mg/kg bw/day and the reproductive and developmental NOAELs were 1,000 mg/kg bw/day. The findings in the stomach of thymus were not considered to be true adverse effects; the hyperplasia in the stomach was due to a local irritating response and the lymphoid depletion was considered to be a result of test item-induced stress. The T4 findings could not be properly assessed but they were considered to be compound-related. Several other clinical pathology changes were recorded at 300 and 1000 mg/kg that were considered to be related to treatment but non-adverse in the absence of correlating morphological changes and the generally slight magnitude of change. These changes consisted of higher alanine and aspartate aminotransferase activity in males at 300 and 1000 mg/kg, lower potassium in males at 1000 mg/kg, and lower mean total bilirubin and higher cholesterol in females at 1000 mg/kg. </t>
  </si>
  <si>
    <t>Charles River Laboratories, 2018</t>
  </si>
  <si>
    <t xml:space="preserve">Charles River Laboratories, 2018. Combined 28-Day Repeated Dose Toxicity Study with the Reproduction/Developmental Toxicity Screening Test of Sodium 2,4,5-trichlorobenzenesulphonate by Oral Gavage in Rats. Available from ECHA at https://echa.europa.eu/mt/registration-dossier/-/registered-dossier/26765/7/6/2 and https://echa.europa.eu/mt/registration-dossier/-/registered-dossier/26765/7/9/2 and from EPA ChemView at https://chemview.epa.gov/chemview/proxy?filename=8e%2F8EHQ-18-21371_07.12.2018_Combined.pdf </t>
  </si>
  <si>
    <t>697-82-5</t>
  </si>
  <si>
    <t>2,3,5-Trimethylphenol</t>
  </si>
  <si>
    <t>Isopseudocumenol; 1-Hydroxy-2,3,5-trimethylbenzene; Phenol, 2,3,5-trimethyl-</t>
  </si>
  <si>
    <t>CC1=CC(=C(C(=C1)O)C)C</t>
  </si>
  <si>
    <t>1N,2N,3N,4N,6N,7N,9N,10N,23N,29Y,33N,34N,35a-Y,38N,39N,40N,41N,42N,43N,44N,45N,28N</t>
  </si>
  <si>
    <t>0, 100, 300, or 1000 mg/kg bw/day. Males were dosed daily for 42 days, i.e. two weeks prior to mating, during mating, until scheduled necropsy. Females were dosed daily for 42-46 days, i.e. two weeks prior to mating, during mating and gestation, until day 4 of lactation. A recovery group was also included in the study at a dose level of 0 or 1000 mg/Kg/day consisting of 5 males and 5 females.</t>
  </si>
  <si>
    <t xml:space="preserve">In male and female rats when treated with 300 and 1000 mg/kg/day, soiled perigenitalia with urine was observed and in male rats at 1000 mg/Kg/day and in female rats at 300 and 1000 mg/kg/day, transient lethargy and ataxic gait after dosing was observed as compared to control. Treatment-related mortality was also noted; one female each treated with 300 and 1000 mg/kg bw/day were found dead during the study. In males, at 300 and 1000 mg/kg bw/day, a decrease in body weight gain was observed. This effect was also noted in females at 1000 mg/kg bw/day. Findings on food consumption revealed that food consumption was decreased in 300 and 1000 mg/kg/day test groups and increased in the 1000 mg/kg/day recovery group in males; similarly, females also showed a decrease in food consumption at 1,000 mg/kg bw/day but an increased consumption during the recovery period. In males, hematology data revealed an increase in the RET at 300 and 1000 mg/kg/day and in recovery group at 1000 mg/kg/day, an increase in the MCV at 1000 mg/kg/day and  increase in the MCV at recovery in 1000 mg/kg/day, and a decrease in the MCHC at recovery in 1000 mg/kg/day dose group. In females, a decrease in the RBC was noted at 1000 mg/kg/day and during recovery at 1000 mg/kg/day. A decrease in the Hgb at 1000 mg/kg/day and at recovery in 1000 mg/kg/day concentration, as well as a decrease in the MCHC at 1000 mg/kg/day and an increase in the MCV, MCH and RET at 1000 mg/kg/day were also noted. Males also showed an increase in the TCho, PL and ALT at 1000 mg/kg/d and a decrease in K at 1000 mg/kg/ day dose level. Females showed an increase in the TP at 300 and 1000 mg/kg/day, an increase in the Alb at 300 and 1000 mg/kg/day, an increase in the TCho, PL and ALP at 1000 mg/kg/day, an increase in the AST at recovery in 1000 mg/kg/day, as well as an increase in the ALT at 1000 mg/kg/day and at recovery in 1000 mg/kg/day and an increase in the TBil at 1000 mg/kg/day dose level. Urinalysis revealed that males had a decrease in protein at 300 and 1000 mg/kg/day and a decrease in ketone bodies at 300 and 1000 mg/kg/day and in the recovery group at 1000 mg/kg/day. Male rats showed an increase in the absolute and relative kidney weight at 300 and 1000 mg/kg/day, an increase in the absolute and relative spleen weight at 300 and 1000 mg/kg/day, an increase in the absolute and relative liver weight at 1000 mg/kg/day, and an increase in the absolute and relative adrenal weight at 1000 mg/kg/day as well as after recovery at 1000 mg/kg/day. Also, an increase in the relative weight of testis at 1000 mg/kg/day, an increase in the relative brain weight at 1000 mg/kg/day and after recovery at 1000 mg/kg/day, and a decrease in the absolute epididymides weight at 1000 mg/kg/day and after recovery at the 1000 mg/kg/day dose level were noted, too. Female rats showed an increase in the absolute and relative kidney weight at 300 and 1000 mg/kg/day and after recovery at 1000 mg/kg/day (tendency), an increase in the relative weight of liver at 300 and 1000 mg/kg/day, an increase in the relative brain weight at 300 and 1000 mg/kg/day, an increase in the absolute and relative spleen weight at 1000 mg/kg/day, and an increase in the relative heart weight at 1000 mg/kg/day. In males, histopathology revealed centrilobular hypertrophy of hepatocytes in the liver at 1000 mg/kg/day, inflammatory cell nest in the liver after recovery at 1000 mg/kg/day, deposits of hemosiderin in the spleen at 1000 mg/kg/day and at recovery at 1000 mg/kg/day, extramedullary hematopoiesis in the spleen after recovery at 1000 mg/kg/day, vacuolization in the seminiferous tubule, germ cell necrosis and multinucleated giant cell formation in the testis at 1000 mg/kg/day and after recovery at 1000 mg/kg/day, as well as inflammatory infiltration in the mucosa and the lamina propria of small and large intestines at 1000 mg/kg/day. In females, an increase in extramedullary hematopoiesis in the liver was noted at 1000 mg/kg/day, as well as inflammatory cell nest in the liver after recovery at 1000 mg/kg/day, deposits of hemosiderin in the spleen at 1000 mg/kg/day and after recovery at 1000 mg/kg/day, an increase in the extramedullary hematopoiesis in the spleen at 1000 mg/kg/day, inflammation in forestomach at 1000 mg/kg/day and squamous cell hyperplasia in forestomach at 300 and 1000 mg/kg/day, and atrophy of the thymus at 300 and 1000 mg/kg/day. The NOAEL for systemic toxicity was considered to be 100 mg/kg bw/day for both males and females. Regarding reproductive and developmental toxicity, abnormal estrous cycles were observed in 1000 mg/kg bw treated female rats as compared to control. There was also a decrease in the gestation length, number of copora lutea, and number of implantations noted in 1000 mg/kg bw treated female rats as compared to controls. In the offspring, a significant change in viability of pups on PND 4 was observed in treated rats at 1000 mg/kg bw as compared to control as well as a significant change in the body weight of pups. Therefore, the NOAEL for reproductive and developmental toxicity was considered to be 300 mg/kg bw/day. </t>
  </si>
  <si>
    <t>National Institute of Technology and Evaluation, 2016</t>
  </si>
  <si>
    <t>National Institute of Technology and Evaluation, 2016. Japan Chemicals Collaborative Knowledge database. Combined Repeated Dose Toxicity Study with the Reproduction/ Developmental Toxicity Screening Test (OECD TG422) for 2,3,5 Trimethylphenol. Available from ECHA at https://echa.europa.eu/mt/registration-dossier/-/registered-dossier/19015/7/6/2 and https://echa.europa.eu/mt/registration-dossier/-/registered-dossier/19015/7/9/2</t>
  </si>
  <si>
    <t>544-01-4</t>
  </si>
  <si>
    <t>Di-iso-amyl ether</t>
  </si>
  <si>
    <t>Diisopentyl ether; Diisoamyl ether; Isoamyl ether; Isopentyl ether; 3-methyl-1-(3-methylbutoxy)butane</t>
  </si>
  <si>
    <t>CC(C)CCOCCC(C)C</t>
  </si>
  <si>
    <t>0, 100, 300, or 1000 mg/kg bw/day. Males were exposed for 29 days, i.e. two weeks prior to mating, during mating, and up to termination. Females were exposed for 41-47 days, i.e. two weeks prior to mating, during mating, during post-coitum, and during at least 4 days of lactation.</t>
  </si>
  <si>
    <t xml:space="preserve">No treatment related mortality occurred during the study period. One female (no. 55) at 100 mg/kg was killed in extremis on Day 1 of lactation. Piloerection and pale appearance were noted one day earlier. She delivered after 23 days of pregnancy, which is slightly above normal. All nine pups were found dead at first litter check; cannibalism was noted for most of them. At macroscopic examination, the dam showed black contents of stomach and cecum, enlarged liver with many grey-white foci, watery-clear fluid in the thoracic cavity and pale discoloration of the whole body. Moderate coagulative necrosis of the liver was considered the main cause of moribundity. No toxicologically relevant clinical signs of toxicity were noted during the observation period. Salivation seen after dosing among animals of the 300 and 1000 mg/kg dose groups, with the highest incidence in the high dose group, was considered to be a physiological response rather than a sign of systemic toxicity considering the nature and minor severity of the effect and its time of occurrence (i.e. after dosing). This sign may be related to irritancy/taste of the test substance. Body weights and body weight gain of treated animals remained in the same range as controls over the treatment period and no toxicologically relevant changes in food consumption before or after allowance for body weight were noted. Decreased mean corpuscular haemoglobin concentration (MCHC) levels were noted for males at 100, 300 and 1000 mg/kg and females at 1000 mg/kg. Red blood cell counts were lower for high dose females, and mean corpuscular volume (MCV) levels were increased for females at 300 and 1000 mg/kg. These variations were not considered toxicologically relevant as they were slight and without corroborative findings. At 1000 mg/kg, females showed increased levels of alanine aminotransferase (ALAT), cholesterol and calcium. In addition, an increased concentration of alkaline phosphatase (ALP) was noted for one low dose female (no. 54) and four high dose animals (male nos. 32, 34 and female nos. 71, 76). Motor activity was unaffected for males up to 1000 mg/kg. All groups showed a similar habituation profile with very high activity in the first interval that decreased over the duration of the test period. The motor activity test at the end of treatment revealed decreased counts for females of all dose groups, however without a clear dose related trend and only statistically significant for total counts at the mid dose. As other functional and clinical observations did not show any abnormalities, this finding was considered not to be adverse. At 1000 mg/kg, statistically significantly increased liver and kidneys weights (absolute and relative) were noted for both sexes and decreased thymus weights (absolute and relative) were noted for females and males (not statistically significant). In addition, relative liver weights were also increased for females treated at 300 mg/kg. Gross pathology revealed that one female (no. 71) treated at 1000 mg/kg showed reduced size of the thymus; this was considered treatment related. There were also treatment-related microscopic findings in the kidneys, liver, thyroid glands, thymus, and stomach. In the kidneys of males, there was a dose related increase in incidence and severity of hyaline droplets consisting of 3/5 (2 minimal, 1 slight) in the 100 mg/kg, 4/5 (2 minimal, 2 slight) in the 300 mg/kg and 5/5 (1 minimal, 2 slight, 2 moderate) in the 1000 mg/kg treated rats. Hyaline droplets were considered to represent alpha2u-globulin, a normal protein in male rats which undergoes re-absorption in the proximal cortical tubules, and were considered to be male rat specific and not relevant to humans. In the liver, hepatocellular centrilobular hypertrophy was recorded in all selected 1000 mg/kg treated rats. Recorded severities were low (males: 3 minimal and 2 slight, females: 2 minimal and 3 slight). In the thyroid gland of males, hyperplasia/hypertrophy of the follicular epithelium was recorded at minimal degree in 1/5 0 mg/kg, in 1/5 100 mg/kg and in 5/5 300 mg/kg treated rats and at slight degree in 3/5 1000 mg/kg treated rats. This finding may reflect an increase in thyroxine production in response to feedback mechanisms as a result of increased turnover of thyroxine by the hypertrophic hepatocytes. Lymphoid atrophy was noted in 1/5 (minimal) 100 mg/kg and 3/5 (2 minimal, 1 slight) 1000 mg/kg treated rats of the scheduled necropsies. The recorded moderate degree of lymphoid atrophy in female 55 (100 mg/kg, killed moribund) was considered to be caused by the bad condition of this dam due to moderate liver necrosis. Lastly, a slight degree of hyperplasia and a minimal degree of lymphogranulocytic inflammation were noted focal in the forestomach of 1/5 1000 mg/kg treated rats (Group 4); however, this focal finding at low incidence and severity is considered to be within background findings. Based on the increased liver weights (mid and high dose females and high dose males) and treatment-related microscopic findings in thyroid (males), thymus (males) and liver (both sexes), the parental NOAEL was considered to be 100 mg/kg bw/day. Regarding reproductive and developmental toxicity, in the absence of toxicologically relevant, adverse effects, the NOAEL was considered to be 1000 mg/kg bw/day, the highest dose tested. </t>
  </si>
  <si>
    <t>Diphenylethane</t>
  </si>
  <si>
    <t>1,1-Diphenylethane; 1-phenylethylbenzene; Benzene, 1,1'-ethylidenebis-; Ethane, 1,1-diphenyl-</t>
  </si>
  <si>
    <t>C14H14</t>
  </si>
  <si>
    <t>CC(C1=CC=CC=C1)C2=CC=CC=C2</t>
  </si>
  <si>
    <t xml:space="preserve">0, 100, 400, or 800 mg/kg bw/day from GD 6 to 20 </t>
  </si>
  <si>
    <t xml:space="preserve">No test item-related premature deaths were noted. At 400 mg 1,1-Diphenylethane/kg bw/day, salivation was noted for all dams (22 of 22), piloerection for 4 of 22 dams and an increased drinking water consumption (by visual appraisal) for 2 of 22 dams. Salivation was also noted for all dams (22 of 22) of the high dose level; an increased drinking water consumption (by visual appraisal) was noted for 10 of 22 dams, whereas piloerection was only noted for 1 of 22 dams. At 400 mg/kg bw/day, statistically significant reductions in body weight were noted from gestation day 7 onwards until the end of the study with a maximum value on gestation day 21 (10.1% below the value of the control group). Similar reductions in body weight were noted for the dams of the high dose group; the maximal reduction was noted on gestation day 21 with a body weight that was 11.8% below the value of the control group. Body weight gain for the whole study period for the dams of the intermediate and the high dose group was 20.7% or 28.0% below the value of the control group. At 100 mg/kg bw/day, a statistically significant reduction in food consumption was noted for 1 day after the start of treatment (19.5% below the value of the control group). At 400 mg/kg bw/day, the start of treatment evoked a statistically significant reduction in food consumption for 3 days. The food consumption was 41.5% (gestation day 6) to 15.0% (gestation day 9) below the value of controls. A slightly more pronounced reduction was noted for the dams at the highest dose level, 53.7% to 21.4% below the value of the control groups. These reductions continued between gestation days 11 to 14 and 17 to 21. An increased drinking water consumption was noted for 2 of 22 dams of the intermediate and for 10 of 22 dams of the high dose group by visual appraisal, too. Necropsy revealed a reduction in spleen size for 3 of 22 dams of the high dose group. Statistically significant reductions in the gravid uterus weight were also noted for dams in the intermediate and high dose groups (8.5% to 14.7% below the value of the control group). The carcass weight of the dams of the intermediate and the high dose group was statistically significantly reduced in comparison to the control group by 10.6% at 400 mg/kg bw/day and 10.8% at 800 mg/kg bw/day. No influence on the reproductive parameter (number of implantation sites, resorptions and fetuses) was noted. In offspring, a statistically significant reduction in the fetal body weight was noted for the dams of the intermediate and high dose groups  (12.3% or 15.3% below the value of controls for males anf female fetuses together). No malformations were noted; however, a test item-related variation was noted during the skeletal examination according to DAWSON in the form of a slight, but statistically significantly increased incidence of wavy ribs that was noted for the fetuses of the intermediate and the high dose group (4.2% or 6.5% fetuses with wavy ribs in the intermediate and the high dose group in comparison to 0.7% in the control group). At 800 mg/kg bw/day, a statistically significant increase was noted in the incidence of incompletely ossified thoracic vertebral bodies (thoracic vertebral body/bodies bipartite); 9.4% of the high dose fetuses showed a bipartite ossification pattern of one or more thoracic vertebral body/bodies in comparison to 2.9% in the control group. The parental and developmental NOAELs were 100 mg/kg bw/day. </t>
  </si>
  <si>
    <t>Unknown, 2016. Available from ECHA at https://echa.europa.eu/mt/registration-dossier/-/registered-dossier/12348/7/9/3/?documentUUID=cc84c672-9ac6-4323-94d4-03f87e71540a</t>
  </si>
  <si>
    <t>81-68-5</t>
  </si>
  <si>
    <t>C.I. Disperse Red 86</t>
  </si>
  <si>
    <t>Disperse Red 86; N-(4-amino-3-methoxy-9,10-dioxoanthracen-1-yl)-4-methylbenzenesulfonamide</t>
  </si>
  <si>
    <t>C22H18N2O5S</t>
  </si>
  <si>
    <t>COC1=C(N)C2=C(C(=O)C3=C(C=CC=C3)C2=O)C(NS(=O)(=O)C2=CC=C(C)C=C2)=C1</t>
  </si>
  <si>
    <t>Wistar [Crl: WI(Han) (Full Barrier)]</t>
  </si>
  <si>
    <t>0, 100, 300, or 1000 mg/kg bw/day. Purity (91.7%) adjusted dose levels correspond to 0, 91.7, 275.1, or 971 mg/kg bw/day. Dosing was completed for a period of 54 days, i.e., during 14 days of pre-mating and 14 days of mating in both males and females, during the gestation period and up to post-natal day 3 in females. Males were dosed after the mating period until the minimum total dosing period of 28 days was completed.</t>
  </si>
  <si>
    <t xml:space="preserve">In males and females, there were findings of toxicological relevance at the mid and highest dose levels. In males, there was statistically significantly lower mean RBC, HCT, and Hb noted in both the mid and high dose groups, statistically significantly higher mean MCV and reticulocyte count in mid and high dose groups, and statistically significantly higher mean MCH at the highest dose level. In females, there was statistically significantly lower mean RBC, Hb, and HCT value at the highest dose level, statistically significantly higher mean MCV at the mid and high dose, and higher MCH and reticulocyte counts at the highest dose level. These findings were associated with microscopically observed erythrocytic extramedullary hemopoiesis in the spleen of both sexes at 300 and 1,000 mg/kg bw/day, along with an increase in incidence and/or severity of hemosiderin deposition in the spleen and erythropoiesis in the bone marrow. These findings are most likely to be the histomorphologic indicator of hemolytic anemia and were considered to be adverse event attributable to treatment with the test item. Similarly, pathology revealed enlarged spleens, which correlated microscopically with increased extramedullary erythrocytic hemopoiesis, in three males at the mid dose and four males and one female at the highest dose. This was considered to be a treatment-related change. Based on these findings, the NOAEL for systemic toxicity was considered to be 100 mg/kg bw/day for both males and females. Regarding reproductive and developmental toxicity, adverse effects on these indices were not observed; therefore, the NOAEL was considered to be 1,000 mg/kg bw/day, the highest dose tested. </t>
  </si>
  <si>
    <t>Unknown, 2014. Available from ECHA at https://echa.europa.eu/registration-dossier/-/registered-dossier/10354/7/6/2/?documentUUID=18c83bdd-c05d-4c83-bfc5-a0da2c327d8a, https://echa.europa.eu/mt/registration-dossier/-/registered-dossier/10354/7/9/2, and https://echa.europa.eu/mt/registration-dossier/-/registered-dossier/10354/7/9/3</t>
  </si>
  <si>
    <t>12262-58-7</t>
  </si>
  <si>
    <t>Cyclohexanone, peroxide</t>
  </si>
  <si>
    <t>Perhexa P; 1-Hydroperoxycyclohexyl 1-hydroxycyclohexyl peroxide; 1-(1-hydroperoxycyclohexyl)peroxycyclohexan-1-ol</t>
  </si>
  <si>
    <t>C12H22O5</t>
  </si>
  <si>
    <t>C1CCC(CC1)(O)OOC2(CCCCC2)OO</t>
  </si>
  <si>
    <t xml:space="preserve">0, 30, 100, or 200 mg/kg bw/day. Males were dosed for 42 days, i.e 14 days pre-pairing, during pairing, until scheduled necropsy. Females were dosed for 56 days, i.e. 14 days pre-pairing, during pairing and gestation, until post-partum day 4. Dose levels adjusted for purity (39%) are 0, 11.7, 39, or 78 mg/kg bw/day. Note: original test report list purity to be 39%, ECHA lists it as 33.9%. </t>
  </si>
  <si>
    <t xml:space="preserve">Prior to death, these early decedents showed clinical signs of respiratory distress which correlated with inflammatory changes observed histopathologically in the trachea in three of these animals. Some surviving animals of either sex receiving 200 mg/kg bw/day also showed a few instances of respiratory signs during dosing, but there were no histopathology correlates. The premature deaths of the three females were considered likely due to an irritant nature of the test item rather than an indication of its systemic toxicity and, as such the NOAEL for systemic toxicity, was considered to be 200 mg/kg bw/day for both males and females. Also, in the absence of effects on mating performance, fertility, gestation length, and other parameters, the NOAEL for reproductive toxicity was also considered to be 200 mg/kg bw/day, the highest dose tested. </t>
  </si>
  <si>
    <t>Akzo Nobel Services, Inc., 2016</t>
  </si>
  <si>
    <t>Akzo Nobel Services Inc., 2016. Available from EPA ChemView at https://chemview.epa.gov/chemview/proxy?filename=8e%2F8EHQ-14-19458-Combined.pdf. Also available from ECHA at https://echa.europa.eu/mt/registration-dossier/-/registered-dossier/23069/7/6/2 and https://echa.europa.eu/registration-dossier/-/registered-dossier/23069/7/9/2/?documentUUID=a26138d0-0463-4908-ab92-3115f749d489 and https://echa.europa.eu/mt/registration-dossier/-/registered-dossier/23069/7/9/3</t>
  </si>
  <si>
    <t>2167-23-9</t>
  </si>
  <si>
    <t>2,2-Bis(tert-butylperoxy)butane</t>
  </si>
  <si>
    <t>2,2-di(tert-Butylperoxy)butane; Trigonox D</t>
  </si>
  <si>
    <t>C12H26O4</t>
  </si>
  <si>
    <t>CCC(C)(OOC(C)(C)C)OOC(C)(C)C</t>
  </si>
  <si>
    <t>0, 50, 150, or 500 mg/kg bw/day. Purity (50.4%) adjusted dose levels were 0, 25.2, 75.6, or 252 mg/kg bw/day. Males were dosed for 43-44 days, i.e. two weeks prior to mating, during mating, until scheduled necropsy. Females were dosed for 49 days, i.e. two weeks prior to mating, during mating and gestation, until post-partum day 5. Any females which failed to achieve pregnancy were killed on or after Day 25 post coitum.</t>
  </si>
  <si>
    <t xml:space="preserve">Clinical signs, like salivation and piloerection, were noted Iin animals of either sex treated with 150 and 500 mg/kg bw/day. Males treated with 500 mg/kg bw/day were affected with reductions in body weight development during Weeks 1 and 2 of treatmen, and subsequently a reduction in overall body weight gain was evident in these males. However, slight reductions in food consumption (Weeks 1 and 2) and food efficiency (Week 1) generally accompanied the fluctuations in body weight development. Water consumption was also increased for males treated with 500 mg/kg bw/day during the first two weeks of treatment. In females treated with 500 mg/kg bw/day, a slight reduction in body weight gain and food conversion was noted during the first week of treatment as well. Macroscopic findings detected at necropsy were confined to mottled, fluid filled and enlarged kidneys and increased renal pelvic space in a number of males treated with 500 and 150 mg/kg bw/day. Microscopic examination of the kidneys revealed an increase in hyaline droplets, basophilic tubules and proteinaceous casts in males treated with 500 and 150 mg/kg bw/day and in one male treated with 500 mg/kg bw/day, moderate nephropathy was apparent (tubular basophilia along with dilation and interstitial changes). Kidney weights were also elevated in 500 and 150 mg/kg bw/day males. Although tubular basophilia and proteinaceous casts can be regarded as an adverse effect, the histopathological appearance of these findings together with hyaline droplets can be directly linked to the accumulation of alpha 2u-globulin, which is unique to the male rat. This finding is not found in immature rats, female rats or humans and therefore is considered to be of no relevance to man. Additionally, histopathological examinations of the thyroid and liver revealed follicular cell hypertrophy in the thyroids and periportal pigment in the bile ducts and periportal Kupffer cell pigmentation in the liver of animals of either sex treated with 500 mg/kg bw/day and in males treated with 150 mg/kg bw/day. Further microscopic examination of liver sections revealed inflammatory cell infiltration in the periportal area in two males and one female treated with 500 mg/kg bw/day and centrilobular hypertrophy was evident in four males and four females treated with 500 mg/kg bw/day and in two males and one female treated with 150 mg/kg bw/day. Special staining performed on liver sections from a control and a male treated with 500 mg/kg bw/day was negative for bile pigment, lipofuscin and hemosiderin and therefore the accumulation of pigment in and around the bile ducts is an unusual change and is considered likely to be due to accumulation of the test item or its metabolites. It was associated with inflammatory change in some of the affected animals and the significance of this finding is not clear. The hypertrophic change in the liver of animals of either sex treated with 500 and 150 mg/kg bw/day is likely to be linked to the thyroid follicular hypertrophy evident at 500 mg/kg bw/day, and correlates with the increased weight noted in the liver. An increase in liver weight and centrilobular hypertrophy are generally considered to be due to an adaptive response to mixed function oxidase induction. This change results in the increased clearance of thyroid hormones and the subsequent compensatory increased production causes hypertrophy of the follicular cells. Blood chemical investigations at 500 mg/kg bw/day revealed a number of changes in either total protein, albumin, alanine aminotransferase, glucose, cholesterol and aspartate aminotransferase. Although the majority of the individual values were within the normal ranges for rats of the strain and age used, the intergroup differences may have been associated with altered metabolism as a result of the liver changes observed. The NOAEL for systemic toxicity was considered to be 150 mg/kg bw/day for both males and females, or 75.6 when adjusted for purity. Regarding reproductive and developmental toxicity, the NOAEL was considered to be 500 mg/kg bw/day, or 252 when adjusted for purity, in the absence of adverse effects at the highest dose tested. </t>
  </si>
  <si>
    <t>Unknown, 2017. Available from ECHA at https://echa.europa.eu/mt/registration-dossier/-/registered-dossier/22574/7/6/2 and https://echa.europa.eu/mt/registration-dossier/-/registered-dossier/22574/7/9/2</t>
  </si>
  <si>
    <t>2163-00-0</t>
  </si>
  <si>
    <t>1,6-Dichlorohexane</t>
  </si>
  <si>
    <t>Hexane, 1,6-dichloro-; Hexamethylene dichloride</t>
  </si>
  <si>
    <t>C6H12Cl2</t>
  </si>
  <si>
    <t>ClCCCCCCCl</t>
  </si>
  <si>
    <t xml:space="preserve">0, 70, 210, or 630 mg/kg bw/day. Males were dosed for 28- 35 days, i.e. two weeks prior to mating, during mating, until scheduled sacrifice. Females were dosed for 59 days, i.e. two weeks prior to mating, during mating and gestation, until day 4 post partum. </t>
  </si>
  <si>
    <t xml:space="preserve">In males at 210 mg test item/kg bw/day, slightly or moderately reduced motility was noted in 3 of 10 male rats and slightly increased salivation was noted in one further male on one or two test days. One male revealed piloerection for a period of seven days. At 630 mg test item/kg bw/day, 10 of 10 animals revealed reduced motility and 9 of 10 revealed ptosis during the first test week. Thereafter the number of affected animals declined rapidly. During the further course of study, piloerection and slightly or moderately increased salivation were observed in 6 or 7 males on several test days. In females, the intermediate dose level of 210 mg test item/kg bw/day caused slightly or moderately increased salivation and piloerection in 2 of 10 females each on one or two days during the pre-mating, mating, gestation or lactation period. Reduced motility and ptosis were noted in 10 of 10 animals treated with 630 mg test item/kg bw/day during the first test week. Thereafter, reduced motility was only noted in three animals during the gestation period. Piloerection and slightly or moderately increased salivation were partly noted in all animals during different time periods lasting from one day to more than half of study duration. In males at 210 mg test item/kg bw/day onwards, a dose-dependent reduction in body weight and body weight gain was noted from test day 8 until termination of the study. The body weight gain was statistically significant reduced in the groups treated with 210 mg test item/kg bw/day or 630 mg test item/kg bw/day at all time points. In females, a temporary reduction in body weight gain was noted during the first test week in the highest treatment group (630 mg test item/kg bw/day) and a more pronounced and dose-related reduction in body weight was noted for the female rats on lactation day 4, being statistically significant compared to the control at 210 and 630 mg test item/kg bw/day. The body weight gain was statistically significant decreased on lactation day 4 at all tested dose levels (70, 210 or 630 mg test item/kg bw/day). Similarly, in males, a statistically significant reduction in food consumption compared to the control was noted in the groups treated with 210 or 630 mg test item/kg bw/day during the first test week. No test item-related influence was noted on the drinking water consumption (visual appraisal) at any of the tested dose levels. In females, a statistically significant reduction in food consumption compared to the control was noted at 210 or 630 mg test item/kg bw/day during the first test week and at all tested dose levels (70, 210 or 630 mg test item/kg bw/day) during the lactation period. An increased drinking water consumption was noted in 4 of 10 high dose animals (630 mg test item/kg bw/day) during the pre-mating, mating and gestation period. Gross pathology and histopathology did not reveal any treatment-related findings at any dose level tested. The parental NOAEL was considered to be 210 mg/kg bw/day for both males and females. Regarding reproductive and developmental parameters, at 630 mg test item/kg bw/day, a slightly increased post-implantation loss of 17.5% was noted and a statistically significant reduction compared to the control was noted in the live birth index with 94.5%. In offspring, at 630 mg test item/kg bw/day, the viability index of the pups was statistically significant reduced to 74.1% in comparison to the control group (98.6%) due to the high incidence of cannibalised and prematurely deceased pups. Also, at 210 and 630 mg test item/kg bw/day, a dose-dependent reduction in mean litter weight was noted on lactation day 4, being statistically significant when compared to the control. A statistically significant reduction in total litter weight was noted for the high dose group (630 mg test item/kg bw/day) on lactation days 1 and 4, too. Therefore, the NOAEL for reproductive toxicity is considered to be 210 mg/kg bw/day and the NOAEL for developmental toxicity was considered to be 70 mg/kg bw/day. </t>
  </si>
  <si>
    <t>Unknown, 2012. Available from ECHA at https://echa.europa.eu/mt/registration-dossier/-/registered-dossier/5784/7/6/2 and https://echa.europa.eu/mt/registration-dossier/-/registered-dossier/5784/7/9/2</t>
  </si>
  <si>
    <t>108-87-2</t>
  </si>
  <si>
    <t>Methylcyclohexane</t>
  </si>
  <si>
    <t>Cyclohexane, methyl-; Hexahydrotoluene; Cyclohexylmethane</t>
  </si>
  <si>
    <t>C7H14</t>
  </si>
  <si>
    <t>CC1CCCCC1</t>
  </si>
  <si>
    <t xml:space="preserve">0, 62.5, 250, or 1,000 mg/kg bw/day. Males were dosed for 28 days, i.e. 14 days before mating and 14 days during mating. Females were dosed for about 45 days, i.e. 14 days before mating, 1- 5 days during mating, 22 or 23 days during resulting pregnancies, and 4 days during lactation. </t>
  </si>
  <si>
    <t xml:space="preserve">ECHA: ALT, gamma-GT, total protein and Ca values were significantly increased, and Cl significantly decreased, in males at 1000 mg/kg bw/day after the administration period. Cl values were slightly but significantly decreased at 250 mg/kg bw/day. ALT and total cholesterol were still significantly increased in males of the satellite recovery group dosed 1000 mg/kg bw/day. Also in males at the dose level of 1000 mg/kg bw/day, absolute and relative weight of liver and kidney were significantly increased in comparison with the control group after the administration period. Relative liver weight was slightly (by 8.5%) but significantly increased in males dosed 250 mg/kg bw/day after the administration period. In females dosed 1000 mg/kg bw/day, absolute and relative weights of adrenals as well as relative weight of the kidneys and liver were significantly increased compared with the control group after the administration period. No differences in liver and kidney weights were observed after the recovery period at any dose level. Slight bilateral hyaline droplet in renal tubule was observed in all males at 1000 mg/kg bw/day and 4 males at 250 mg/kg bw/day. Changes at 1000 mg/kg bw/day were statistically significant and dose-dependent; however, hyaline droplet formation was likely related to alpha2µ-globulin accumulation, which is an effect specific for male rats and not relevant for humans. Based on the results of clinical chemistry examinations and organ weights, the test item may affect the liver. However, no changes were found at histopathological examinations in the liver; the test item did not cause any organic change. Based on the effects observed at 1,000 mg/kg bw/day, in particular the non-reversible increases in ALT and total cholesterol values in males and relative liver weight in females, the systemic NOAEL for males and female rats was 250 mg/kg bw/day. Based on the overall lack of adverse effects on reproductive and offspring parameters, the NOAEL for fertility and development was 1000 mg/kg bw/day, the highest dose tested. OECD: OECD concluded a NOAEL of 62.5 mg/kg bw/day for the study. They wrote "Observed effects were related to liver function (increased liver weight, and non-reversible increased ALT and total cholesterol at 1000 mg/kg bw/day) and kidney (increased absolute and/or relative weights at 1000 mg/kg bw/day in both sexes, and slight bilateral hyaline droplet in the renal tubules at 250 mg/kg bw/day (4/6) and 1000 mg/kg bw/day (6/6) in males). In the immunohistochemical examination, α-2μ globulin positive reactions (+) were observed at similar level in male animals at 0 and 1000 mg/kg bw/day (3/3 and 3/3 respectively). Strong positive reactions (++) of the positive control samples were confirmed in this examination. Therefore, these effects in the kidney were considered to be independent of the α-2μ globulin accumulation. The NOAEL was determined as 62.5 mg/kg bw/day." For the reproductive and developmental toxicity, the NOAEL was listed as 1,000 mg/kg bw/day.  </t>
  </si>
  <si>
    <t xml:space="preserve">Unknown, 2011. Available from ECHA at https://echa.europa.eu/registration-dossier/-/registered-dossier/15991/7/6/2/?documentUUID=2c821dc5-9d34-4106-916a-96533fb67baf and https://echa.europa.eu/mt/registration-dossier/-/registered-dossier/15991/7/9/2/?documentUUID=14f35f1b-f007-463d-8579-0928d6c60ce4 and OECD SIDS (2004) Methyl Ethylcyclohexane Category at https://hpvchemicals.oecd.org/UI/handler.axd?id=05fc63c8-e637-45aa-b3ff-6c19545e6c76 </t>
  </si>
  <si>
    <t>29598-76-3</t>
  </si>
  <si>
    <t>Propanoic acid, 3-(dodecylthio)-, 2,2-bis[[3-(dodecylthio)-1-oxopropoxy]methyl]-1,3-propanediyl ester</t>
  </si>
  <si>
    <t>2,2-Bis[[3-(dodecylthio)-1-oxopropoxy]methyl]propane-1,3-diyl bis[3-(dodecylthio)propionate]; Sumilizer TP-D; Neopentanetetrayl 3-(dodecylthio)propionate; [3-(3-dodecylsulfanylpropanoyloxy)-2,2-bis(3-dodecylsulfanylpropanoyloxymethyl)propyl] 3-dodecylsulfanylpropanoate</t>
  </si>
  <si>
    <t>C65H124O8S4</t>
  </si>
  <si>
    <t>CCCCCCCCCCCCSCCC(=O)OCC(COC(=O)CCSCCCCCCCCCCCC)(COC(=O)CCSCCCCCCCCCCCC)COC(=O)CCSCCCCCCCCCCCC</t>
  </si>
  <si>
    <t>1N,2N,3N,4N,6N,7N,9N,10N,23Y,24cY. Tetraol: 1N,2N,3N,4N,6N,7N,9N,10N,23Y,24N,25N,26aY,27N,28N(Class II). Acid: 1N,2N,3N,4N,6N,7N,9N,10N,23Y,24N,25N,26a&amp;bY,27N,28N(Class II)</t>
  </si>
  <si>
    <t xml:space="preserve">0, 15, 60, 250, or 1,000 mg/kg bw/day. Males were dosed for 28 days, i.e. two weeks prior to mating and during mating. Females were dosed for 62 days, i.e. two weeks prior to mating, during mating and gestation, until PND 13. </t>
  </si>
  <si>
    <t xml:space="preserve">While males experienced a transient decrease in body weight gain at the highest dose level, females had a lower body weight gain during the lactation period which was considered to be adverse and test-item related. Food consumption was also concurrently decreased. Clinical biochemistry revealed statistically high urea levels at 60, 250 and 1000 mg/kg bw/day in male dose groups, with no significant reversal in the recovery males. This change was considered to be test item-related. The difference at 60 mg/kg bw/day was generally within the historical control range, and at 250 and 1000 mg/kg bw/day, there were no other indications of potentially adverse liver or kidney effects to support that the high urea was adverse; however, the results were well outside the historical range and there was no indication of recovery at 14 days post-exposure. In males, significantly higher absolute and/or relative kidney weights were also recorded in the 250 and 1,000 mg/kg bw/day groups. Absolute and relative liver weights were also increased at these dose levels, compared to the controls. In main females, significantly higher absolute and relative liver weights were also recorded at the top two dose levels but the kidney weights were comparable to the controls. The changes in the liver and kidney weights were considered to be test item related. After the recovery period, the kidney weights of the male recovery high dose animals became comparable to the control, however, the liver weights were still significantly higher than the control, but this difference decreased compared to the main animals. In the female recovery high dose animals, the liver weights were still significantly higher than the control, but the organ weights started to decrease compared to the main animals. Macroscopic findings also revealed effects in the liver, including treatment related diffuse pale discoloration of the liver in the 250 and 1,000 mg/kg bw/day groups. Even after the recovery period, diffuse pale discoloration of the liver was observed in 3/5 males and in 4/5 females at the highest dose level. Microscopic findings also revealed lesions in the liver and kidneys. At 250 mg/kg bw/day, minimal to moderate diffuse/centrilobular/periportal hepatocellular vacuolation of the liver was noted in 9/12 males and 3/12 females. At 1,000 mg/kg bw/day, minimal to slight diffuse vacuolation in the cortex, medulla and tubule of the kidneys was observed in 12/12 males and 6/10 females and minimal to moderate diffuse/multifocal/centrilobular/periportal hepatocellular vacuolation of the liver was noted in 12/12 males and 9/10 females. After the recovery period, minimal to slight diffuse vacuolation in the cortex, medulla and tubule of the kidneys in 3/5 males and 1/5 females remained, as well as minimal to slight diffuse/centrilobular/periportal hepatocellular vacuolation of the liver in 5/5 males and 5/5 females. The severity and frequency of the kidney vacuolation decreased compared the main animals, indicating an ongoing resolution. The severity of the liver vacuolation also decreased, while the incidence remained the same. Based on the findings listed, the NOAEL was considered to be 60 mg/kg bw/day. Regarding reproductive and developmental toxicity, no test item-related changes were noted in the reproductive parameters during mating and gestation, delivery and post-partum/lactation period until PPD14 at 15, 60, or 250 mg/kg bw/day. However, the pup mortality was increased at 1,000 mg/kg bw/day and lower growth of developing pups was seen. These data correlated with dam low body weight gain and low food consumption during the lactation period and the effect was considered as probably secondary to maternal toxicity. No developmental or endocrine changes were seen in the pups at any of the dose levels. The NOAEL for reprodutive toxicity was considered to be 1,000 mg/kg bw/day and the NOAEL for developmental toxicity was considered to be 250 mg/kg bw/day. </t>
  </si>
  <si>
    <t>Unknown, 2018. Available from ECHA at https://echa.europa.eu/mt/registration-dossier/-/registered-dossier/17388/7/6/2 and https://echa.europa.eu/mt/registration-dossier/-/registered-dossier/17388/7/9/2</t>
  </si>
  <si>
    <t>70974-33-3</t>
  </si>
  <si>
    <t>Tin(II) p-phenol sulfonate</t>
  </si>
  <si>
    <t>4-hydroxybenzenesulfonic acid;4-oxidobenzenesulfonate;tin(2+); Benzenesulfonic acid, 4-hydroxy-, tin (2+) salt (MW: 465.04 was divided by 2 due to 2 identical subunits)</t>
  </si>
  <si>
    <t>C12H10O8S2Sn</t>
  </si>
  <si>
    <t>C1=CC(=CC=C1O)S(=O)(=O)O.C1=CC(=CC=C1[O-])S(=O)(=O)[O-].[Sn+2]</t>
  </si>
  <si>
    <t>1N,2N,3N,4Y,5e(i)Y(Class II). Organic part: 1N,2N,3N,4N,6N,7N,9N,10N,23N,29Y,33N,34N,35aY,38N,39N,40N,41N,42N,43N,44N,45,46N,47cY(Class II)</t>
  </si>
  <si>
    <t xml:space="preserve">0, 12, 60, or 300 mg/kg bw/day. Males were dosed for 42 days, including a 14-day pre-mating period and subsequent mating period. Females were dosed for 41-51 days, including 14 day pre-mating, mating, and gestation periods, and the time until lactation day 4. Five animals/sex/dose administered 0 and 300 mg/kg bw/day were treated as a recovery group and examined after a 14 day recovery period. </t>
  </si>
  <si>
    <t>Salivation was observed after 4 weeks of administration in males at 300 mg/kg bw/day. After the administration period, rats administered 300 mg/kg bw/day showed decreased hemoglobin and hematocrit levels in females and increased serum alanine transaminase levels in males. By gross pathology, both sexes exhibited thickening of the limiting ridge of the stomach and dilatation of the cecum at 300 mg/kg bw/ day. Upon histopathological examination, both sexes had minimal hypertrophy of the duodenal mucosal epithelia at 300 mg/kg bw/day. These changes resolved after the recovery period. Based on the changes in the blood and gastrointestinal organs, the NOAEL of repeated dose toxicity was determined to be 60 mg/kg bw/day in male and female rats. Regarding reproductive and developmental toxicity, there were no effects on reproductive and developmental parameters at 300 mg/kg bw/day. The NOAEL for the rat reproductive/developmental toxicity of benzenesulfonic acid, 4-hydroxy-, tin (2+) salt was determined to be 300 mg/kg bw/day, the highest dose tested.</t>
  </si>
  <si>
    <t>Matsumoto et al., 2015</t>
  </si>
  <si>
    <t>2579-20-6</t>
  </si>
  <si>
    <t>1,3-Cyclohexanedimethanamine</t>
  </si>
  <si>
    <t>Cyclohexane-1,3-diyldimethanamine; 1,3-Bis(aminomethyl)cyclohexane; 1,3-Cyclohexanebis(methylamine); [3-(aminomethyl)cyclohexyl]methanamine</t>
  </si>
  <si>
    <t>C8H18N2</t>
  </si>
  <si>
    <t>NCC1CCCC(CN)C1</t>
  </si>
  <si>
    <t xml:space="preserve">0, 10, 60, or 300 mg/kg bw/day. Males were dosed for 42 days, including a 14 day pre-mating period and subsequent mating period, whereas females were dosed for up to 52 days, including 14 day pre-mating, mating, and gestation periods, and the time until lactation day 4. Five out of 12 males at 0 and 300 mg/ kg bw/day were treated as a recovery group. In addition, 5 females/dose administered 0 and 300 mg/kg bw/day were dosed for 42 days without mating and examined after the recovery period. </t>
  </si>
  <si>
    <t>One male died in the 300 mg/kg bw/day group. At this dose, transient salivation was observed in both sexes and decreased body weight gain was observed in males. The relative and absolute weights of the adrenal gland in males and relative weights of the kidneys and adrenal gland in females were increased in the 300 mg/kg bw/day groups. Upon histopathological examination, inflammatory cell infiltration, focal hyperkeratosis, focal squamous cell hyperplasia, and ulceration in the forestomach were noted in both sexes, and atrophy of seminiferous tubules of the testis in males were observed at 300 mg/kg bw/day. All of these changes resolved after the recovery period. The NOAEL for the male and female rat repeated dose toxicity of 1,3-cyclohexanedimethanamine was determined to be 60 mg/kg bw/day. There were no effects on reproductive and developmental parameters at 300 mg/kg bw/day. The NOAEL for the rat reproductive/ developmental toxicity of 1,3-cyclohexanedimethanamine was regarded as 300 mg/kg bw/day, the highest dose tested. ECHA: The NOAEL for repeat dose toxicity was considered to be 60 mg/kg bw/day in both sexes and the NOEL for reproductive and developmental toxicity was considered to be 300 mg/kg bw/day, the highest dose tested, in the absence of adverse effects. Matsumoto: Based on the decreased body weight gain and histopathological changes in the forestomach, the NOAEL for the male and female rat repeated dose toxicity of 1,3-cyclohexanedimethanamine was determined to be 60 mg/kg bw/day and the NOAEL for the rat reproductive/ developmental toxicity of 1,3-cyclohexanedimethanamine was regarded as 300 mg/kg bw/day, the highest dose tested.</t>
  </si>
  <si>
    <t>MHW, 2007</t>
  </si>
  <si>
    <t>MHW Japan, 2007. A combined repeated-dose/reproductive-developmental toxicity study of 1,3-Bis (aminomethyl) cyclohexane by oral administration in rats. Mitsubishi Safety Institute Ltd. Study Number B041798. via the Japan Existing Chemical Data Base (JECDB) at https://dra4.nihs.go.jp/mhlw_data/home/IUCLID/IUCLID2579-20-6y.pdf Summaries of the study are available from ECHA at https://echa.europa.eu/registration-dossier/-/registered-dossier/15661/7/6/2/?documentUUID=9c6b6232-ebb3-498b-a330-f722df59560 and Matsumoto, M., Kobayashi, K., Takahashi, M., Hirata-Koizumi, M., Ono, A., &amp; Hirose, A. (2015). Summary information of human health hazard assessment of existing chemical substances (I). Kokuritsu Iyakuhin Shokuhin Eisei Kenkyusho Hokoku, 133, 42-47.</t>
  </si>
  <si>
    <t>134652-60-1</t>
  </si>
  <si>
    <t>Tri(propan-2-yl)silyl 2-methylprop-2-enoate</t>
  </si>
  <si>
    <t>Triisopropylsilyl methacrylate; 2-Propenoic acid, 2-methyl-, tris(1-methylethyl)silyl ester; Triisopropylsilylmethacrylate; Tri(propan-2-yl)silyl 2-methylprop-2-enoate</t>
  </si>
  <si>
    <t>C13H26O2Si</t>
  </si>
  <si>
    <t>CC(C)[Si](OC(=O)C(C)=C)(C(C)C)C(C)C</t>
  </si>
  <si>
    <t>Wistar [CRL:(WI) BR]</t>
  </si>
  <si>
    <t>0, 50, 250, or 1,000 mg/kg bw/day. Males were dosed for 28 days, i.e. 14 days pre-mating and 14 days mating/post-mating period. Females were dosed for 53 days, i.e. 14 days pre-mating, for up to 14 days mating period, through gestation and up to and including the day before necropsy, which was day 4 post-partum.</t>
  </si>
  <si>
    <t xml:space="preserve">One high dose male was euthanized on day 8 in moribund condition; clinical signs such as activity decreased, hunched back position, piloerection, uncoordination, emaciation, vocalization and/or difficult respiration preceded his death. One high dose female was found dead on gestation day 22 and similar clinical signs were also noted. There were no clinical signs of mortality attributed to the test material at 50 and 250 mg/kg bw/day. Statistically lower body weights in males and females at 250 and 1,000 mg/kg bw/day correlated with statisically lower food consumption. When compared to controls, a statistically higher white blood cells count was noted at 1000 mg/kg bw/day up to 63% in the males and 86% in the females and was considered potentially related to test article administration, although they were associated with a relatively low control value in the females. In addition, a tendency for lower than control RBC and APTT was observed in both sexes at 250 and/or 1000 mg/kgbw/day, although the dose response was not clear and the differences have not reached consistently statistical significance;  thus, they were considered equivocal in the conditions of this study in correlation with test article administration. Furthermore, there was a statistically lower total protein mean value noted at 1000 mg/kg bw/day compared to controls, with differences of -25% in the males and -17% in the females. Mean albumin was also statistically lower than the controls at 1,000 mg/kg bw/day with differences of -25% in males and -20% in females; these variations were considered equivocal in correlation with test article administration under the conditions of this study. Cholesterol was also staistically higher at 48% and 15% in the high dose males and females compared to controls. Statistically higher absolute and/or relative liver and/or kidney weights were observed at 250 and/or 1000 mg/kg bw/day, with an apparent dose response and considered related to TIS-M administration. This findings corresponded with the potentially test article related minimal to mild centrilobular hepatocellular vacuolation noted in all lobes of the liver in 5/12 high dose females. These findings were not observed in males. The NOAEL for systemic toxicity was considered to be 50 mg/kg bw/day for both males and females. Regarding reproductive toxicity, at 1,000 mg/kg bw/day, the litter mean number of liveborn, total number of viable pups on PND4, as well as the number of viable pups on PND0 and PND4 calculated as litter means were statistically lower than controls, an effect potentially ascribed to test-article administration. There was also a lower mean number of implantation sited at the highest dose. Therefore, the NOAEL for reprodutive toxicity was considered to be 250 mg/kg bw/day for females and 1,000 mg/kg bw/day for males. </t>
  </si>
  <si>
    <t>Unknown, 2011. Available from ECHA at https://echa.europa.eu/mt/registration-dossier/-/registered-dossier/13779/7/6/2 and https://echa.europa.eu/mt/registration-dossier/-/registered-dossier/13779/7/9/2</t>
  </si>
  <si>
    <t>78-38-6</t>
  </si>
  <si>
    <t>Diethyl ethylphosphonate</t>
  </si>
  <si>
    <t>CCOP(=O)(CC)OCC</t>
  </si>
  <si>
    <t>0, 25, 50, or 150 mg/kg bw/day. Females were treated for 63 days, i.e. 14 days pre-mating, 14 days mating (maximum),  22 days of gestation, and 13 days of lactation. Males were treated for 28 days, i.e. 14 days pre-mating and 14 days of mating. The animals designated for post-treatment observation (5 animals per sex in control and high groups, respectively) remained untreated for subsequent 14 days.</t>
  </si>
  <si>
    <t xml:space="preserve">In the absence of toxicologically significant, adverse effects, the NOAEL for systemic toxicity for males and females was considered to be 150 mg/kg bw/day, the highest dose tested. Regarding reproductive toxicity, there was an incidence of mortality noted at the highest dose; other groups were not affected. There was also a reduction of body weight at day 13 post-partum in high dose females. In offspring, at the highest dose level, an increased retention was noted in nipples/areolaes in males. Therefore, the NOAEL for reproductive toxicity was considered to be 50 mg/kg bw/day. </t>
  </si>
  <si>
    <t>Unknown, 2018. Available from ECHA at https://echa.europa.eu/en/registration-dossier/-/registered-dossier/26623/7/6/2 and https://echa.europa.eu/en/registration-dossier/-/registered-dossier/26623/7/9/2</t>
  </si>
  <si>
    <t>1185-55-3</t>
  </si>
  <si>
    <t>Trimethoxymethylsilane</t>
  </si>
  <si>
    <t>Methyltrimethoxysilane; Trimethoxy(methyl)silane; Silane, trimethoxymethyl-</t>
  </si>
  <si>
    <t>C4H12O3Si</t>
  </si>
  <si>
    <t>CO[Si](C)(OC)OC</t>
  </si>
  <si>
    <t xml:space="preserve">0, 50, 250, or 1,000 mg/kg bw/day. Males were dosed for 28-29 days. Females were dosed for 40-51 days, i.e. 14 days prior to the mating period, during the mating period, and then up to and including post partum day 3. </t>
  </si>
  <si>
    <t>A marked 2-fold increase in prothrombin time was observed for males at 250  and 1000 mg/kg bw/day whereas females were unaffected. Exposure was also associated with increased blood platelet concentration for males (16%) and females (21%), and increased red blood cell concentration (16%) in males at 1000 mg/kg bw/day. Also, a significant increase in liver weight was noted for male and female animals at 250 and 1000 mg/kg bw/day. In males given 250 mg/kg bw/day, there was also a significant increase in thymus weight (24%). For females given 250 mg/kg bw/day, there was evidence of centrilobular hepatocellular hypertrophy in 5/10 rats and periportal vacuolation in 10/10 rats. Thyroid gland follicular cell  hyperplasia/hypertrophy was also observed at this dose level in all female rats (10/10). At the top dose level, several significant histopathological lesions were noted. In males, these included diffuse hepatocellular hypertrophy (10/10), thyroid gland follicular cell hyperplasia/hypertrophy (10/10), mucosal lipidosis in the duodenum  (4/10), mucosal lipidosis in the jejunum (7/10), decreased relative thymus weight (29%), ancanthocytosis (5/10), and an increased serum alanine aminotransferase (48%). At the top dose in female rats, the following lesions were noted: centrilobular hepatocellular hypertrophy (10/10), periportal vacuolation (8/10), thyroid gland follicular cell hyperplasia/hypertrophy (10/10), adrenal gland hyperplasia/hypertrophy (10/10), adrenal gland apoptosis (9/10), adrenal gland lymphocytic infiltration of the zona reticularis (5/10),  mucosal lipidosis in the duodenum (5/10), mucosal lipidosis in the  jejunum (5/10), and ancanthocytosis (4/10). ECHA: The NOAEL for systemic effects was considered to be 50 mg/kg bw/day based on the organ weight and histopathological effects noted at the dose level of 250 mg/kg bw/day and above. Regarding the reproductive parameters examined, no adverse effects were noted; therefore, the NOAEL for reproductive toxicity was considered to be 1,000 mg/kg bw/day, the highest dose tested. OECD: Systemic NOAEL: 50 mg/kg bw/day.</t>
  </si>
  <si>
    <t>Dow Corning Corporation, 2005</t>
  </si>
  <si>
    <t>Dow Corning Corporation (2005) Combined Repeated Dose Toxicity Study with the Reproductive/Developmental Toxicity Screening Test for Methyltrimethoxysilane in Sprague-Dawley Rats. Study Number 9896-102. Report No. 2005-I0000-55426.  Available from ECHA at https://echa.europa.eu/mt/registration-dossier/-/registered-dossier/14707/7/6/2/?documentUUID=602a199e-5826-4ebe-a3fe-d2a2220584f1 and https://echa.europa.eu/mt/registration-dossier/-/registered-dossier/14707/7/9/2/?documentUUID=3b30d3c4-693e-497f-8700-191ece957017 and from OECD SIDS at https://hpvchemicals.oecd.org/UI/handler.axd?id=184ee547-dd54-4b30-8aa1-d3f114342c1f OECD SIDS</t>
  </si>
  <si>
    <t>92077-08-2</t>
  </si>
  <si>
    <t>3-[3-(Prop-2-en-1-yl)hexa-2,5-dien-1-yl]oxolane-2,5-dione</t>
  </si>
  <si>
    <t>Dihydro-3-(tripropenyl)furan-2,5-dione; 3-(3-prop-2-enylhexa-2,5-dienyl)oxolane-2,5-dione</t>
  </si>
  <si>
    <t>R-C4H3O3 , whereas R=C8-C10-alkyl-(branched, unsaturated)</t>
  </si>
  <si>
    <t>C=CCC(CC=C)=CCC1CC(=O)OC1=O</t>
  </si>
  <si>
    <t>1N,2N,3N,4N,6N,7N,9N,10Y,11Y, diacid product: 1N,2N,3N,4N,6N,7N,9N,10N,23Y,24N,25N,26aY,27N,28N</t>
  </si>
  <si>
    <t xml:space="preserve">0, 50, 150, or 250 mg/kg bw/day. Males were dosed daily for 28 days, i.e. two weeks prior to mating and during the two weeks mating period. Females were dosed daily for 54 days, i.e. two weeks prior to mating, during the mating period and gestation, until day 3 post-partum. </t>
  </si>
  <si>
    <t xml:space="preserve">One male animal from the mid dose group was found dead on premating day 6, and 8 females at the highest dose level died on premating day 5, 5, 6, and GD 11, 21, 22, 23, and 21. These deaths were considered to be treatment-related. Test item-related clinical signs were observed in male and female mid and high dose group animals. Predominant clinical signs observed in male animals included slight and moderate salivation, slight and moderate piloerection, moving the bedding and abnormal breathing. In females, signs observed were slight and moderate salivation, moving the bedding and clonic convulsions and tremors. In males, no statistically significant effect on body weight and body weight change was observed throughout the study period in treatment groups; however, biologically significant decreases in body weight and bodyweight change was observed in both mid and high dose groups when compared with controls. In females, no statistically significant effect on body weight and body weight change was observed throughout the study period in treatment groups but similar to males, biologically significant decreases in body weight and bodyweight change were observed from gestation day 20 to postnatal day 4 in mid and high dose groups when compared with controls. This effect on male and female body weight development could be considered as treatment related. In males, a statistically significant decrease in food consumption during premating day 1-7 and biologically significant decrease during premating day 7-14 was observed in the mid and high groups when compared with controls. This effect on male food consumption could be considered as treatment related. In females, statistical analysis of food consumption data revealed no test item related effect on food consumption in treatment groups during entire study period when compared with controls.Gross pathological lesions were not noted in treated males but high dose females had a white area on a left liver lobe (1/10), discoloured stomachs (3/10), gaseous distension of the intestinal tract (3/10), dark spots on the lungs (1/10), a discoloured red thymus (2/10) as well as a small thymus (1/10). The significance of these lesions remain uncertain but an influence of autolysis was not excluded. In females, a statistically significant increase in relative kidney weights (left and total) was observed in the mid and high dose groups when compared with controls. In light of histopathological findings in the kidneys, this effect on kidney weights in females was considered to be test item related. In all decedents, combinations of histopathological findings were noted in several organs like the kidney, forestomach, lymphoid organs, lung, adrenal gland and heart, and were considered to have contributed to the death of these animals. Renal tubular degeneration/regeneration was considered to be possibly directly test item-related. In the forestomach, minor (sub)mucosal mixed cell infiltration, submucosal congestion/hemorrhage and (peri)vasculitis were also considered to represent direct effects of the test item. For lymphoid atrophy and single cell death of lymphoid organs, as well as for leukocytostasis and vasculitis/thrombi in the lung, a direct test item relationship was not clear. Adrenal gland changes (cortical degeneration/necrosis and diffuse cortical hypertrophy) and heart changes (cardiomyocyte vacuolation, focal myocardial degeneration) were considered to be secondary. At terminal sacrifice, the kidneys were evaluated in all surviving females. Against a background incidence noted in control females, minimal to moderate numbers of basophilic (regenerative) tubules in the cortex and medulla occurred in the females of all three dose groups, without a clear dose relationship. Renal changes were considered to be possibly directly test item-related. Based on the findings noted, the systemic NOAEL was considered to be 50 mg/kg bw/day for both males and females. For reproductive and developmental toxicity, the NOAEL was considered to be 250 mg/kg bw/day, the highest dose tested, in the absence of adverse effects. </t>
  </si>
  <si>
    <t>Unknown, 2013. Available from ECHA at https://echa.europa.eu/mt/registration-dossier/-/registered-dossier/6377/7/6/2/?documentUUID=bda15efc-52ee-498c-8fe6-eaa45d93aba7 and https://echa.europa.eu/mt/registration-dossier/-/registered-dossier/6377/7/9/2</t>
  </si>
  <si>
    <t>35265-04-4</t>
  </si>
  <si>
    <t>Ethanol, 2-[(1-methylpropyl)amino]-</t>
  </si>
  <si>
    <t>2-(butan-2-ylamino)ethanol; 2-[(1-Methylpropyl)amino]ethanol; 2-[(butan-2-yl)amino]ethan-1-ol</t>
  </si>
  <si>
    <t>C6H15NO</t>
  </si>
  <si>
    <t>CCC(C)NCCO</t>
  </si>
  <si>
    <t xml:space="preserve">0, 10, 50, or 100 mg/kg bw/day. Males were dosed for at least 35 days, i.e. two weeks prior to mating, during the mating period (3 weeks), until sacrifice. Females were dosed for approximately 60 days, i.e. two weeks prior to mating, during the mating period (3 weeks), during pregnancy, until day 4 of lactation. Females that failed to deliver were dosed until day 25 post coitum. </t>
  </si>
  <si>
    <t xml:space="preserve">There were no treatment-related effects on mean body weights or mean body weight changes in males and in females during the premating period. However, on day 20 p.c. and at 100 mg/kg/day, there was a statistically significant reduction in mean body weight (-21.3% vs. controls). Mean body weight change was also markedly reduced at 100 mg/kg/day on periods of days 7 to 14 (-33.3% vs. controls) and on periods of days 14 to 20 p.c. ( 92.4% vs. controls), resulting in an overall reduction of -55.6% vs. controls) on period of days 0 to 20 p.c.. Taking into account both the amplitude of the effects and their presence in the high-dose group only, these finding were considered to be related to the treatment by the test item. At 100 mg/kg/day, mean food consumption was reduced on days 14 to 20 (-16.1 vs. controls) in females only; this effect was considered to be related to the treatment by the test item as well. Treatment-related lower mean absolute and relative liver weights were noted at 100 mg/kg/day, females being more affected than males. It correlated microscopically with a dose-related lower glycogen content in hepatocytes of treated animals. The effect was more severe in males than in females, and taking into account the amplitude of the change, this effect was not considered to be adverse. Treatment-related microscopic change was also observed in the ovaries of animals given 100 mg/kg/day. It consisted of a higher incidence and severity of increased size of follicular structures. Follicles were larger, with constant internal cavities (late stage follicles). It was observed in 1/10 control females, 1/10 females given 10 mg/kg/day, 2/10 animals treated at 50 mg/kg/day and 7/10 females given 100 mg/kg/day. Although marginal, the increased incidence and severity of the change in females given 100 mg/kg/day was considered to be likely related to the test item. Based on the findings discussed, the NOAEL for systemic toxicity was considered to be 50 mg/kg bw/day for females and 100 mg/kg bw/day for males. Regarding reproductive and developmental toxicity, all treatment-related effects were observed at 100 mg/kg/day only. Statistically significant differences from controls included: an increase in mean duration of gestation (22.3 days vs. 21.1 days in controls) in females which delivered, a lower mean number of corporea lutea (10.2 vs. 15.6 in controls) in pregnant females, a lower mean number of implantations sites (9.3 vs. 15.5 in controls) in pregnant females, and a lower mean number of pups delivered (3.0 vs. 13.7 in controls). In addition, at 100 mg/kg/day in pregnant females, there were increased mean pre implantation loss (8.3 vs. 0.7% in controls) and increased mean post implantation loss (75.1 vs. 12.0% in controls). In the offspring, no direct effect on the progeny during the lactation period was noted; however, the low number of litters and pups delivered at 100 mg/kg/day preclude drawing any conclusion at this dose-level. Therefore, the NOAELs for reproductive and developmental toxicity was considered to be 50 mg/kg bw/day. </t>
  </si>
  <si>
    <t>Spezia, 2011</t>
  </si>
  <si>
    <t>Spezia, 2011. Available from ECHA at https://echa.europa.eu/mt/registration-dossier/-/registered-dossier/12064/7/6/2 and https://echa.europa.eu/mt/registration-dossier/-/registered-dossier/12064/7/9/2 and from NTRL at https://ntrl.ntis.gov/NTRL/dashboard/searchResults/titleDetail/OTS0601328.xhtml</t>
  </si>
  <si>
    <t>5973-71-7</t>
  </si>
  <si>
    <t>3,4-Dimethylbenzaldehyde</t>
  </si>
  <si>
    <t>Benzaldehyde, 3,4-dimethyl-</t>
  </si>
  <si>
    <t>CC1=C(C)C=C(C=O)C=C1</t>
  </si>
  <si>
    <t xml:space="preserve">0, 50, 250, or 1000 mg/kg bw/day. Males were dosed for 42 days, i.e. two weeks prior to mating, during mating, until scheduled necropsy. Females were dosed for up to 46 days, i.e. two weeks prior to mating, during mating and gestation, until post partum day 5. </t>
  </si>
  <si>
    <t>One female treated with 250 mg/kg/day was killed in extremis on gestation Day 24, following difficulties encountered during parturition. In isolation and in the absence of any histopathological correlates, this death was considered unrelated to treatment. Treatment related effects were confined to sporadic episodes of increased salivation detected immediately after dosing for animals of either sex treated with 1000 mg/kg/day from Day 4; however, these observations are often reported following the oral administration of a slightly unpalatable or irritant test material formulation, and in isolation, are considered to be of no toxicological importance. Also, a statistically significant reduction in dietary intake was evident for females treated with 1000 mg/kg/day during lactation when compared to controls; however, no effect on body weight was recorded. Liver weights relative to terminal bodyweight were also elevated for animals of either sex treated with 1000 mg/kg/day. In the absence of relating histopathological evidence to suggest damage or impaired function of the liver, this finding was considered unrelated to test material toxicity. Acanthosis, occasionally with associated hyperkeratosis, was observed in relation to treatment in the forestomach among animals of either sex treated with 1000 mg/kg/day. Such changes were also observed for one female treated with 250 mg/kg/day and also in the premature death animal from this treatment level. Although such changes in the forestomach do occasionally occur spontaneously in untreated laboratory maintained rats, a relationship to treatment at this dose level cannot be reliably excluded. Therefore, the NOAEL for treatment-related changes was considered to be 250 mg/kg/day for males and 50 mg/kg/day for females. Regarding reproductive and developmental toxicity, no adverse effects on mating performance, fertility or gestation were detected. Females treated with 1000 mg/kg/day showed a lower live birth and viability index in comparison to controls, due to the birth of less offspring per litter and a lower survival rate for offspring during the lactation period. At 1000 mg/kg/day, fourteen pups were either missing or found dead at Day 1 of lactation. In addition, nine other deaths of pups were observed throughout the remaining days of lactation. Offspring from the 1000 mg/kg/day dose group also showed less successful completion of surface righting assessments. In addition, lower total litter weights and lower offspring bodyweight was detected at this dose level. These effects are thought to be a consequence of the impaired physical health of the females caused by the irritation of the stomach. Finally, three litters from this treatment group had distension of the abdomen throughout the lactation period with one of these litters having gaseous distension of the stomach and intestines at necropsy. Therefore, the NOEL for fertility and developmental toxicity was considered to be 1000 and 250 mg/kg/day, respectively. FDA note: This substance is irritating to the eye, skin, and the respiratory and digestive tracts. Unclear if effects seen in forestomach are due to giving this substance via gavage, or it would also be irritating if mixed into the food (no dietary study is available). hence the NOAEL for females.</t>
  </si>
  <si>
    <t>Unknown, 2007. Available from ECHA at https://echa.europa.eu/mt/registration-dossier/-/registered-dossier/12006/7/6/2 and https://echa.europa.eu/mt/registration-dossier/-/registered-dossier/12006/7/9/2</t>
  </si>
  <si>
    <t>93-69-6</t>
  </si>
  <si>
    <t>1-(o-Tolyl)biguanide</t>
  </si>
  <si>
    <t>o-Tolylbiguanide; o-Tolyl biguanide; 2-Tolylbiguanide; 1-(diaminomethylidene)-2-(2-methylphenyl)guanidine</t>
  </si>
  <si>
    <t>C9H13N5</t>
  </si>
  <si>
    <t>CC1=C(NC(=N)NC(N)=N)C=CC=C1</t>
  </si>
  <si>
    <t>0, 10, 50/25, or 300/50 mg/kg bw/day. Treatment that started at 300 mg/kg bw/day was reduced to 50 mg/kg bw/day from day 3 after adverse clinical signs. Treatment that started at 50 mg/kg bw/day was reduced to 25 mg/kg bw/day from day 3 after adverse clinical signs. Males were dosed for 48-56 days, i.e. two weeks prior to mating, during mating, and approximately 4 weeks post mating. Females were dosed for approximately 62 days, i.e. two weeks prior to mating, during mating, and during pregnancy until 13 days after delivery. In the control and high dose recovery groups, the treatment period was followed by a 14 day no treatment (recovery) period.</t>
  </si>
  <si>
    <t xml:space="preserve">The clinical sign of slight salivation was observed, approximately after 50 minutes after dosing on Day 1 at 50 mg/kg/day dose. At 300 mg/kg/day, the clinical signs of slight salivation, piloerection, dehydration and emaciation were observed. Based on the severity of the clinical signs, the doses of 50 and 300 mg/kg/day were reduced to 25 and 50 mg/kg/day, respectively from treatment Day 3. There were no clinical signs observed at the reduced mid dose of 25 mg/kg/day. At the final high dose of 50 mg/kg/day, all animals became normal from two to three days after reducing the dose and slight salivation was observed 30 minutes after dosing towards the end of the treatment period (Day 48 to 51). Additionaly, at 300 mg/kg/day dose, the mean body weights were significantly lower, measured on Day 3, with reduction up to 10% in both the sexes. After reducing the dose to 50 mg/kg bwt/day, the mean body weights were apparently (-2.6% to -6.7%) lower and net body weight gains were significantly lower during treatment period in males, when compared to concurrent vehicle control. In females, the mean body weights and net body weight gains were comparable to concurrent vehicle control group. The net body weight gains were apparently higher during the recovery period in males indicating the reversibility of effects observed during the treatment period. Similary, the food consumption was not altered by the treatment in both the sexes at low and mid doses. At 300 mg/kg/day dose, the food consumption was significantly lower during Days 1-3 in both sexes, with reduction up to 77 % when compared to vehicle control group. After reducing to 50 mg/kg bwt/day, the food consumption was significantly lower during Days 43-50 in main group males with concomitant apparent decrease in body weight during the same period. The systemic NOAEL was considered to be 50 mg/kg bw/day for both males and females. Also, in the absence of adverse effects, the NOAEL for reproduction was also considered to be 50 mg/kg bw/day. Regarding developmental toxicity, the NOAEL was listed to be 25 mg/kg bw/day, citing fetal/pup weight body changes; however, in the results section, fetal pup body weight changes were not listed as observed and there was no overall developmental toxicity listed. Therefore, FDA assigns the dose level of 50 mg/kg bw/day as the developmental NOAEL instead. </t>
  </si>
  <si>
    <t>Unknown, 2017. Available from ECHA at https://echa.europa.eu/es/registration-dossier/-/registered-dossier/21899/7/6/2, https://echa.europa.eu/es/registration-dossier/-/registered-dossier/21899/7/9/2, and https://echa.europa.eu/es/registration-dossier/-/registered-dossier/21899/7/9/3</t>
  </si>
  <si>
    <t>27157-94-4</t>
  </si>
  <si>
    <t>O,O-Ditolyl phosphorodithioate</t>
  </si>
  <si>
    <t>C14H15O2PS2</t>
  </si>
  <si>
    <t>CC1=CC=CC=C1OP(=S)(OC2=CC=CC=C2C)S</t>
  </si>
  <si>
    <t>0, 13.7, 45.7, 137.1/182.2 mg/kg bw/day. The high dose level was increased from 137.1 mg/kg bw/day to 182.8 mg/kg bw/day on test day 18. Males were dosed for a minumum of 28 days, i.e. two weeks before mating and lasted until the day before sacrifice. Females were dosed for 52 days, i.e. two weeks before mating and lasted up to at least day 3 of lactation.</t>
  </si>
  <si>
    <t xml:space="preserve">At the highest dose level, slight to moderate salivation was noted in males and females. In the high dose group (137.1/182.8 mg/kg bw/day), a decreased body weight was noted from test day 8 until test day 42, reaching statistical significance on test days 29, 36 and on test day 42, with a maximum reduction of 10.9% in comparison to the control rats. In females, a slightly decreased body weight was noted from the end of the gestation period (gestation day 20) until the end of the lactation period, reaching statistical significance on lactation day 4, with a maximum reduction of 8.1% in comparison to the control rats. A statistically significant reduction in food consumption compared to the control was noted in the high dose group during the first test week. There was also a statistically significant decreased noted in albumin and in total protein concentration in males at the highest dose level. Histopathological evaluation revealed a mild to moderate squamous cell hyperplasia with mild to moderate hyperkeratosis in the forestomach of the male and female rats of the high dose groups (137.1/182.8 mg Cresyl-P1/kg b.w./day). These lesions were considered to be test item-related. Therefore, the NOAEL for general toxicity was considered to be 45.7 mg/kg bw/day for both males and females. Regarding reproductive toxicity, no test item-related influence was noted on reproductive parameters; therefore, the NOAEL was considered to be 137.1/182.8 mg/kg bw/day, the highest dose tested. </t>
  </si>
  <si>
    <t>Unknown, 2012. Available from ECHA at https://echa.europa.eu/mt/registration-dossier/-/registered-dossier/11888/7/6/2 and https://echa.europa.eu/mt/registration-dossier/-/registered-dossier/11888/7/9/2</t>
  </si>
  <si>
    <t>2768-02-7</t>
  </si>
  <si>
    <t>Vinyltrimethoxysilane</t>
  </si>
  <si>
    <t>Trimethoxyvinylsilane; Trimethoxy(vinyl)silane; Silane, ethenyltrimethoxy-; Ethenyl(trimethoxy)silane</t>
  </si>
  <si>
    <t>C5H12O3Si</t>
  </si>
  <si>
    <t>CO[Si](OC)(OC)C=C</t>
  </si>
  <si>
    <t xml:space="preserve">1N,2N,3N,4Y,5d(ii)Y  </t>
  </si>
  <si>
    <t>0, 40, 100, or 300 mg/kg bw/day. Parental males: dosed until the minimum total dosing of 10 weeks, i.e. during 14 days of pre-mating, maximum 14 days of mating and post-mating until terminal sacrifice. Parental females: dosed during 14 days of pre-mating, maximum 14 days of mating, during gestation and lactation until weaning (PND 21). F1 offspring: received treatment with the test item from weaning (PND 21) to terminal sacrifice of the respective cohort.</t>
  </si>
  <si>
    <t>Bladder and kidney</t>
  </si>
  <si>
    <t xml:space="preserve">NOAEL for general systemic toxicity for P and F1 (Cohort 1A) animals was concluded to be 40 mg/kg bw/day based on test substance related effects in the urinary system at 100 and 300 mg/kg bw/day; the reproductive toxicity NOAEL for P and F1 (Cohort 1A and 1B) animals was at least 300 mg/kg bw/day based on no adverse effects on male and female reproductive organs, on oestrous cycle and sperm parameters, and male and female fertility and performance; the developmental toxicity NOAEL for F1 (Cohort 1A and 1B) and F2 (Cohort 1B extension) was at least 300 mg/kg bw/day based on no adverse effects on pre- and post-natal development; the developmental immunotoxicity NOAEL for F1 (Cohort 3) was at least 300 mg/kg bw/day based on no adverse effects on immune system development and response. The most obvious finding in P-generation animals was diffuse urothelial hyperplasia in the urinary bladder, and this was observed in 20/25 males and 12/25 females of Group 3 (100 mg/kg/day) and all males and females of Group 4 (300 mg/kg/day). Diffuse urothelial hyperplasia was also found in the kidney of both sexes of Groups 3 (100 mg/kg/day) and 4 (300 mg/kg/day) and in the ureter of both sexes of Group 4 (300 mg/kg/day), although it occurred at lower frequency or severity compared to that of the urinary bladder. In the urinary bladder, the following findings that were considered to be treatment-related were also observed in both sexes of animals: Mixed inflammatory cell infiltration in the mucosa (epithelial layer and lamina propria) at 100 and 300 mg/kg/day; increased incidence and/or severity of mononuclear cell focus/foci in lamina propria at 100 and 300 mg/kg/day; submucosal edema at 100 and 300 mg/kg/day; congestion at 300 mg/kg/day; hemorrhage in one male at 100 mg/kg/day and both sexes at 300 mg/kg/day. In addition, the following changes recorded in the kidneys and ureters were also considered to be treatment-related. In the kidneys: mixed inflammatory cell infiltration in the suburothelium in one male at 100 mg/kg/day and in both sexes at 300 mg/kg/day; fibrosis at/around the fornix and focal to multifocal interstitial fibrosis in males at 300 mg/kg/day; there were also pelvic luminal precipitates, as well as appearance of foreign body giant cells at/around the fornix, in males at 300 mg/kg/day; increased incidence and/or severity of pelvic dilation, focal to multifocal mononuclear cell infiltration, tubular basophilia and tubular dilatation in males at 300 mg/kg/day. Thus, the overall incidence and severity of the treatment-related renal lesions was higher in males than in females. In the ureters, there was an increased incidence and severity of luminal dilatation noted in males at 300 mg/kg/day as well as findings of mixed inflammatory cell infiltration and submucosal edema in the ureters on the prostate sections. </t>
  </si>
  <si>
    <t>Unknown, 2021. Available from ECHA at https://echa.europa.eu/mt/registration-dossier/-/registered-dossier/14728/7/9/2</t>
  </si>
  <si>
    <t>1678-91-7</t>
  </si>
  <si>
    <t>Ethylcyclohexane</t>
  </si>
  <si>
    <t>Cyclohexane, ethyl-; Ethyl cyclohexane</t>
  </si>
  <si>
    <t>CCC1CCCCC1</t>
  </si>
  <si>
    <t>Sprague-Dawley [Crl: CD (SD) SPF]</t>
  </si>
  <si>
    <t xml:space="preserve">0, 40, 200, or 1,000 mg/kg bw/day. Satellite animals were concurrently administered at doses of 0 or 1000 mg/kg bw/day and set as the 14 day
recovery test groups. </t>
  </si>
  <si>
    <t xml:space="preserve">The effects of ethylcyclohexane were found in some hematological parameters, increased gamma-GT activity (males only), and increased liver weight accompanied with centrilobular hypertrophy of hepatocytes at 1000 mg/kg bw/day. An increased relative and/or absolute weight of kidneys was observed at 200 mg/kg bw/day and higher in both sexes, and which was accompanied with hyaline droplets in the epithelium of renal proximal tubules in males. Appearance of eosinophilic bodies was found at 1000 mg/kg bw/day in males. Of these, only appearance of eosinophilic bodies was considered as a male rat-specific nephropathy as evidenced by α-2μ globulin positive reaction. ECHA and OECD: The NOAEL for repeated dose toxicity was considered to be 40 mg/kg bw/day. </t>
  </si>
  <si>
    <t xml:space="preserve">Unknown, n.d. Available from OECD (2014) SIDS Initial Assessment Profile Methyl-Ethylcyclohexane Category at https://hpvchemicals.oecd.org/UI/handler.axd?id=05fc63c8-e637-45aa-b3ff-6c19545e6c76 and from ECHA at https://echa.europa.eu/mt/registration-dossier/-/registered-dossier/24823/7/6/2 </t>
  </si>
  <si>
    <t>780-69-8</t>
  </si>
  <si>
    <t>Triethoxy(phenyl)silane</t>
  </si>
  <si>
    <t>Phenyltriethoxysilane; Triethoxyphenylsilane; Silane, triethoxyphenyl-</t>
  </si>
  <si>
    <t>C12H20O3Si</t>
  </si>
  <si>
    <t>CCO[Si](OCC)(OCC)C1=CC=CC=C1</t>
  </si>
  <si>
    <t>0, 40, 120, or 360 mg/kg bw/day daily for 28 days in males, i.e. two weeks prior to mating, during mating, until scheduled necropsy. Females were dosed for up to 63 days, i.e. two weeks prior to mating, during mating and gestation, until PND 13. Non-pregnant females were sacrificed on day 26 from the day of mating or from the last day of mating period. The females of the recovery groups were subjected to necropsy 14 days after the first scheduled necropsy of dams of any main group and the males of the recovery groups were subjected to necropsy 14 days after the last administration (end of recovery period).</t>
  </si>
  <si>
    <t>Kidney and bladder</t>
  </si>
  <si>
    <t xml:space="preserve">At the high and mid dose, frequently observed clinical sings included moving the bedding, salivation, piloerection and alopecia. Salivation and moving the bedding were mainly observed immediately after dose administration and, therefore, were considered to be a sign of discomfort due to a local reaction to the test item or adverse taste. One high-dose recovery male rat (no. 92) was euthanised on study day 15. Clinical signs included markedly reduced spontaneous activity, prone position, slight salivation, wasp waist, dehydration, moderate piloerection, hypothermia, abnormal breathing. At necropsy, both kidneys were found enlarged, one kidney was white and of viscous consistency and ureters were dilated. Histopathological examination results show that the cause of morbidity is assumed to be a consequence of backflow nephrosis and it is considered to be treatment related. Body weights were statistically significantly lower in high-dose males throughout the study period when compared with the control group (up to 10 % below controls). In recovery males, no statistically significant changes were observed when compared to the respective control group. In females, no statistically significant effect on body weight was observed during the premating and mating period. At the end of the gestation and start of the lactation period, however, body weights were statistically significantly lower in high-dose dams when compared to the controls (between 6 and 11% below controls). Statistically significantly lower body weight gain was also observed in those animals on gestation day 14-20. During the recovery period, a slight but statistically significantly higher body weight was seen in high-dose females when compared to the recovery control group (approx. 6% higher). A tendency towards higher body weights, however, was seen in these animals already during the treatment period showing a statistical significance on day 42. During the premating period, food consumption of high-dose males was slightly lower when compared to controls (30% and 28% below controls in premating week 1 and 2, respectively), while food consumption of low- and mid-dose males was comparable to the controls. Slightly lower food consumption was also found in high-dose females, i.e., between gestation days 7 and 20 (approx. 16% below controls). Food consumption during the recovery period in males and females were found to be comparable to the controls. At the end of the treatment period, statistically significantly higher relative kidney weights in high-dose females were observed when compared to the control group (22% above controls) and yhe relative kidney weight of high-dose males was also higher (22% above controls) when compared to control, although not statistically significant. In the presence of histopathological findings in these organs the effect on organ weights at the end of treatment period was considered to be adverse. No considerable difference in kidney weight was observed at the end of the recovery period. Males and females sacrificed at the end of treatment period also showed statistically significantly lower absolute and relative thymus weights in high dose (77% and 76% in males and 47% and 42% in females below controls, respectively) which was associated with thymic atrophy found histopathologically in this dose group. There were also a slightly but not statistically significantly higher relative weight of adrenal glands observed in high-dose males (32% above controls) and a tendency towards increased liver weight (approx. 10% above controls) was observed in high- and mid-dose females. A backflow nephrosis was recorded in two males at 120 mg/kg bw/day, and in all males and four females at 360 mg/kg bw/day. In the kidneys of males at 120 mg/kg bw/day, the incidence of minimal tubular basophilia exceeded the background incidence levels. At 360 mg/kg bw/day, both sexes were affected, whereby the mean severity increased in both sexes, and males were much more affected than females. This finding was associated with inflammatory lesions, i.e., pyelitis was noted in males at 120 mg/kg bw/day, and pyelitis and interstitial inflammation, interstitial fibrosis and papillary necrosis were noted in both sexes at 360 mg/kg bw/day. The papillary necrosis appeared focally at the urothelium. Furthermore, the incidence of pelvic dilatation increased in males with dose (all doses), and tubular dilatation was noted in almost all males at 360 mg/kg bw/day. The findings caused urothelial hyperplasia, in two males at 120 mg/kg bw/day, and in all males and four females at 360 mg/kg bw/day. The ureters of one male at 120 mg/kg bw/day, and from all males and three females at 360 mg/kg bw/day were dilated. In animals at 360 mg/kg bw/day, the findings were associated in some cases with mucosal and/or muscularis hyperplasia, and/or inflammation. Mucosal hyperplasia was occasionally observed, but the highest severity degrees were noted in ureter segments adjacent to the vagina and prostate gland. The findings in the urinary bladder were characterized mainly by diffuse urothelial hyperplasia in both sexes at 120 and 360 mg/kg bw/day. This finding was associated with an increased incidence and severity of mononuclear cell foci. In one male, the urethra was found in its full length and diameter within the prostate tissue. The urothelium showed a moderate hyperplasia accompanied by a minimal subacute inflammation. At some locations, in mucosal folds, precipitation of an unknown material was seen. After the recovery period, findings were still present but decreased in severity. All animals were affected. Pelvic dilatation was noted in the decedent male only. No tissue from the urethra could be evaluated from recovery animals. Diffuse cortical hypertrophy was noted in females at 40 mg/kg bw/day, and in both sexes at 120 and 360 mg/kg bw/day. After the recovery period, there were no differences between controls and test item-treated animals. Increased thymic atrophy was noted in females at 40 mg/kg bw/day, and in both sexes at 120 and 360 mg/kg bw/day. After the recovery period, there were no differences between controls and test item-treated animals. The systemic NOAEL was considered to be 40 mg/kg bw/day for both males and females based on the effects noted in the kidney and bladder at 120 and 360 mg/kg bw/day. For reproductive and developmental toxicity, an absence of adverse effects was noted; therefore, the NOAEL was considered to be 360 mg/kg bw/day, the highest dose tested.  </t>
  </si>
  <si>
    <t>Unknown, 2019. Available from ECHA at https://echa.europa.eu/mt/registration-dossier/-/registered-dossier/15777/7/6/2/?documentUUID=4ade0ca1-1041-4920-92ab-33863041d737 and https://echa.europa.eu/registration-dossier/-/registered-dossier/15777/7/9/2</t>
  </si>
  <si>
    <t>606-28-0</t>
  </si>
  <si>
    <t>Methyl o-benzoylbenzoate</t>
  </si>
  <si>
    <t>Methyl 2-benzoylbenzoate; 2-Benzoylbenzoic Acid Methyl Ester</t>
  </si>
  <si>
    <t>C15H12O3</t>
  </si>
  <si>
    <t>COC(=O)C1=C(C=CC=C1)C(=O)C1=CC=CC=C1</t>
  </si>
  <si>
    <t>1N,2N,3N,4N,6N,7N,9N,10N,23N,29Y,33N,34bY.Methanol: 28N(Class II). Aromatic portion: 1N,2N,3N,4N,6N,7N,9N,10N,23N,29Y,33N,34N,35bY,36cY,41N,42N,43N,44N,45N,28N</t>
  </si>
  <si>
    <t>0, 31.25, 125, or 500 mg/kg bw/day. Males were dosed for up to 30 days, i.e. 14 days pre-mating and up to 16 days mating/post-mating and then euthanized and subjected to necropsy examination. Females were dosed for 53 days, i.e. 14 days pre-mating, during the mating period, through gestation and until the day before the necropsy (at least 4 days post-partum dosing).</t>
  </si>
  <si>
    <t xml:space="preserve">In clinical chemistry analysis, the albumin concentration was higher than the controls in both sexes (by ~11% at the high dose). Consequently, total protein concentration was also higher and attained statistical significance in both high dose male and female treated groups. These changes could be associated with the organ weight changes and the microscopic liver findings. Test item related differences were found in liver and kidney weights at 500 mg/kg bw/day in both sexes and at 125 mg/kg bw/day in males, in correlation with histopathological changes like hepatocellular hypertrophy of the liver, and degeneration in the cortical/corticomedullary tubules of the kidney in the mid and the high dose in both sexes. The incidence and severity suggested dose relationship in both alterations. Hypertrophy occurred in the liver with centrilobular zonation, minimal and mild severity in both sexes at the high dose, and with minimal intensity in the mid dose males. This change was regarded as non-adverse adaptive response. No hypertrophy was observed in the mid and low dose females and in the low dose males. In the kidney, test item related degeneration altered tubules were noted in high dose animals with minimal to mild intensity and mainly bilateral distribution, in one mid dose male and one mid dose female as unilateral with minimal intensity. There was no evidence of tubule degeneration in the kidneys at the low dose level. The NOAEL for systemic toxicity was considered to be 31.25 mg/kg bw/day for both sexes. Regarding reproductive toxicity, there were no adverse effects on the F1 offspring viability, clinical signs, development or at observations following euthanasia. No test item-related microscopic changes were noted in the reproductive organs either. Therefore, the NOAEL for reproductive and developmental toxicity was considered to be 500 mg/kg bw/day, the highest dose tested. </t>
  </si>
  <si>
    <t>Unknown, 2015. Available from ECHA at https://echa.europa.eu/mt/registration-dossier/-/registered-dossier/16686/7/6/2 and https://echa.europa.eu/mt/registration-dossier/-/registered-dossier/16686/7/9/2</t>
  </si>
  <si>
    <t>105-05-5</t>
  </si>
  <si>
    <t>1,4-Diethylbenzene</t>
  </si>
  <si>
    <t>p-Diethylbenzene; Benzene, 1,4-diethyl-; p-Ethylethylbenzene</t>
  </si>
  <si>
    <t>CCC1=CC=C(CC)C=C1</t>
  </si>
  <si>
    <t xml:space="preserve">0, 30, 150, or 750 mg/kg bw/day. Males were dosed for 44 days, including the 14 days before mating. Females were dosed for 52 days, including the 14 days before mating to day 3 of lactation. </t>
  </si>
  <si>
    <t xml:space="preserve">Based on blood clinical examination, increases in the BUN and GPT were observed in male rat receiving 150 and 750 mg/kg/day, and increases in total protein, albumin, creatinine and total bilirubin and decrease in glucose were observed in male rats receiving 750 mg/kg/day, suggesting that those changes were due to the effect on kidneys and liver. As the results of organ weight analysis suggest, increases in liver weight were observed in both male and female rats receiving 750 mg/kg/day, moreover increases in kidneys weights were observed in male rats receiving 150 mg/kg/day or more groups. In relation to the increase of liver weights, increases in incidence of brown colored livers or enlargement of the livers were observed in male rats receiving 750 mg/kg/day, and swelling of the liver cells was observed in them, histopathologically. Based on these effects, the conclusion was made that the NOEL for repeat dose toxicity was 30 mg/kg/day in males and 150 mg/kg/day in females. Influences of the test substance on reproductive and developmental toxicity were not observed in both male and female rats receiving 750 mg/kg/day, therefore maximum NOELs were considered to be 750 mg/kg/day in both sexes. Note: OECD and ECHA had the same conclusions, but ECHA called the values to be NOAELs and OECD listed them as NOELs. </t>
  </si>
  <si>
    <t>MHW Japan, 1993</t>
  </si>
  <si>
    <t>MHW, Japan (1993) Unpublished Report on Combined Repeat Dose and Reproductive/Developmental Toxicity Screening Test of 1,4-diethylbenzene. (HPV/SIDS Test conducted by MHW, Japan). Summary is available from OECD SIDS (1994). 1,4-Diethylbenzene at https://hpvchemicals.oecd.org/UI/handler.axd?id=e3ce92b8-c5fa-4f3a-860d-c8fb634d1bbc</t>
  </si>
  <si>
    <t>7378-99-6</t>
  </si>
  <si>
    <t>N,N-Dimethyloctylamine</t>
  </si>
  <si>
    <t>N,N-Dimethyl-n-octylamine; Dimethyloctylamine; Octyldimethylamine; N,N-dimethyloctan-1-amine</t>
  </si>
  <si>
    <t>CCCCCCCCN(C)C</t>
  </si>
  <si>
    <t>0, 30, 75, or 150 mg/kg bw/day. The animals were treated for a maximum period of 63 days, i.e. during 14 days of pre-mating and maximum 14 days of mating in both males and females, during the gestation period and up to post-natal day 12 in females. Males were dosed after the mating period until the minimum total dosing period of 28 days is completed.</t>
  </si>
  <si>
    <t xml:space="preserve">The clinical symptoms of salivation and moving the bedding were observed in all high dose animals and most mid dose females. Piloerection was also observed in two high dose females in the study. These clinical symptoms were considered to be treatment-related and are typical signs of irritation possible caused by the test item. Similarly, lesions were noted in the forestomachs of high dose females, including minor degrees of focal acute inflammation, focal parakeratosis and/or diffuse hyperkeratosis, and these findings were also considered to be due to a local irritation by the test item. Because these effects only reflect local toxicity, the systemic NOAEL was considered to be 150 mg/kg bw/day, the highest dose tested. Regarding reproductive and developmental effects, the mean viability index of pups from PND 0 to 4 was markedly lower in the high dose group, which was due to two females (no. 71 and 79), wherein 3 pups of dam 71 and 1 pup of dam 79 were found dead on PND 1. Additionally, one pup of dam 79 was found dead on PND 3. The pups of dam 71 were hypothermic (cold) and the pups of dam 79 showed no indication of suckling. The parent females did not show any sign of distress or adverse toxicity due to test-item toxicity and therefore, the maternal toxicity was discounted. The findings were attributed to developmental toxicity. Though there were lower mean number of live pups and lower mean number of female pups in the high dose group on PND 0 and 4 compared to the corresponding control group, there were no statistically significant or dose-response-related effects on live births, stillbirths and runts on PND 0 and total number of pups, number of male or female pups, or the sex ratio of pups on PND 0 , 4, 13. Though not achieving statistical significance, there was a higher number of stillbirths and pup mortality in the HD group. These findings were related to test item treatment. Other findings like "no indication of suckling” and/ or “hypothermic (cold)” were seen in the control group (1/10 females) and test-item groups (LD 1/10 females, MD 1/9 females, HD 3/9 females). The findings in the high dose group only were considered to be an effect of treatment with AD 1 because of the increased incidences and were considered a sign of developmental toxicity. Pup mortality was also increased from PND 0 to PND 4 in the high dose group (15.9%) when compared to controls (4%), and was considered to be an effect of treatment. The mean viability index of pups was also markedly lower in the high dose group although these findings were confirmed to two females (no. 71 and 79), wherein 3 pups of dam 71 and 1 pup of dam 79 were found dead on PND 1. Additionally, 1 pup of dam 79 was found dead on PND 3. The pups of dam 71 were hypothermic (cold) and the pups of dam 79 showed no indication of suckling. The parent females did not show any sign of distress or adverse toxicity due to test-item toxicity and therefore, the maternal toxicity was discounted. The findings were also attributed to developmental toxicity. Mean pup weight in the high dose group was also slightly lower (6.06 g) compared to the control (6.53 g) on PND 0 but became markedly lower on PND 4 and PND 13. This coincided with negative mean body weight gains (-9.88 g) in HD dams during this same interval. However, these changes were not statistically significantly different. Further, mean total litter weight and mean total female litter weight were lower in the low dose and high dose  groups and the mean total male litter weight was lower in the high dose group than in the control group on PND 0, 4 and 13 without attaining statistical significance and also no dose response relationship was noted. But considering the markedly lower mean litter weights in the high dose group, the finding was attributed to higher pup mortality at 150 mg/kg bw/day during the lactation period. Therefore, the finding was considered to be an effect of test-item treatment. Overall, the NOAEL for reproductive toxicity was considered to be 150 mg/kg bw/day and the NOAEL for developmental toxicity was considered to be 30 mg/kg bw/day. </t>
  </si>
  <si>
    <t>Eurofins BioPharma Product Testing/BSL Bioservice Scientific Laboratories, 2017</t>
  </si>
  <si>
    <t xml:space="preserve">Eurofins BioPharma Product Testing/BSL Bioservice Scientific Laboratories, 2017. Available from ECHA at https://echa.europa.eu/mt/registration-dossier/-/registered-dossier/25761/7/6/2 and https://echa.europa.eu/mt/registration-dossier/-/registered-dossier/25761/7/9/2 and from EPA (2017). Summary based on preliminary findings describing the nature of the adverse effects being reported under TSCA Section 8(e) for:
Octytdimethylamine at https://chemview.epa.gov/chemview/proxy?filename=8e%2F8EHQ-17-20744_373360.pdf </t>
  </si>
  <si>
    <t>474510-57-1</t>
  </si>
  <si>
    <t>1,1'-[Methylenedi(4,1-phenylene)]bis(2-hydroxy-2-methylpropan-1-one)</t>
  </si>
  <si>
    <t>1,1'-(Methylene-di-4,1-phenylene)bis[2-hydroxy-2-methyl-1-propanone]; 2-Hydroxy-1-(4-(4-(2-hydroxy-2-methylpropionyl)benzyl)phenyl)-2-methylpropan-1-one; 2-hydroxy-1-[4-[[4-(2-hydroxy-2-methylpropanoyl)phenyl]methyl]phenyl]-2-methylpropan-1-one</t>
  </si>
  <si>
    <t>CC(C)(O)C(=O)C1=CC=C(CC2=CC=C(C=C2)C(=O)C(C)(C)O)C=C1</t>
  </si>
  <si>
    <t xml:space="preserve">0, 10, 30, or 90 mg/kg bw/day. Males were dosed daily for 28 days, i.e. two weeks prior to pairing, during pairing, until scheduled necropsy. Females were dosed for approximately 49 days, i.e. two weeks prior to pairing, during pairing and gestation, until day 5 post partum. </t>
  </si>
  <si>
    <t xml:space="preserve">At the highest dose level, one male was killed for ethical reasons; histopathological examination of the male showed slight diffuse hyperkeratosis in forestomach and minimal erosion in glandular stomach, signs of moderate stress in thymus and adrenal glands as well as slight diffuse atrophy in the prostate, coagulating gland and seminal vesicles. A relationship to treatment was not excluded. A female also died but this death was spontaneous and considered to be unrelated to treatment. Also at the highest dose level, hunched posture, ruffled fur, and discolored feces were seen in both males and females throughout the treatment period. The mean body weight gain of males receiving 90 mg/kg bw/day was lower from day 5 of pre-pairing period when compared to controls and it was statistically significantly reduced between days 8 and 14; this decrease was correlated with a significant decrease in food consumption. A slightly lower locomotor activity of the high dose group was seen, and a treatment-related effect was not excluded. For females at the dose level of 90 mg/kg body weight/day, total level of locomotor activity was statistically significantly reduced. Organ weight data showed statistically significant increases in absolute and relative liver weights in both males and females at the highest dose level; there was also a statistically significant decrease in absolute and relative thymus weights at the top dose level. Gross pathology noted irritative effects in the stomach at all dose levels and attributed the reduced size of the thymus in females to atrophy noted. Although this was considered to be most likely to be stress related, a test item-relationship was not excluded at the 90 mg/kg body weight/day dose level. Histopathology revealed treatment-related but adaptive liver cell hypertrophy at the top dose level; this was also associated with follicular cell hypertrophy in the thyroid glands at 90 mg/kg bw/day. This was likely the result of enhanced liver cell metabolism causing an acceleration of thyroid hormone breakdown. The NOAEL for systemic toxicity was considered to be 30 mg/kg bw/day for both males and females. Regarding reproductive toxicity, the mean postnatal loss between days 0 and 4 post partum was higher and the mean number of living pups on day 4 post partum were lower consequently the viability index was statistically significantly lower in the high dose group therefore these were considered to be test item-related effects. The mean body weight of  pups on day 4 post partum at 90 mg/kg bw/day was significantly lower and therefore considered to be a test item-related effect as well. The NOAEL for reproductive toxicity was considered to be 90 mg/kg bw/day and the NOAEL for developmental toxicity was considered to be 30 mg/kg bw/day. </t>
  </si>
  <si>
    <t>Unknown, 2012. Available from ECHA at https://echa.europa.eu/mt/registration-dossier/-/registered-dossier/5067/7/6/2 and https://echa.europa.eu/mt/registration-dossier/-/registered-dossier/5067/7/9/2</t>
  </si>
  <si>
    <t>4904-61-4</t>
  </si>
  <si>
    <t>1,5,9-Cyclododecatriene</t>
  </si>
  <si>
    <t>Cyclododeca-1,5,9-triene; trans,trans,cis-1,5,9-Cyclododecatriene</t>
  </si>
  <si>
    <t>C1CC=CCCC=CCCC=C1</t>
  </si>
  <si>
    <t xml:space="preserve">0, 30, 100, or 300 mg/kg bw/day. Males were dosed for 55 days, i.e. four weeks prior to mating, during mating, until the day prior to scheduled sacrifice. Females were dosed for approximately 55-63 days, i.e. four weeks prior to mating, during mating and gestation, until day 4 of lactation. </t>
  </si>
  <si>
    <t>Food effeciency</t>
  </si>
  <si>
    <t xml:space="preserve">A test substance related reduction in bodyweight gain occurred in male rats administered 300 mg/kg/day. Decreased body weight gain in the 300 mg/kg/day males was accompanied by increased food consumption and decreased food efficiency. Females administered 100 or 300 mg/kg/day had test substance-related, significantly decreased body weight and body weight gain during gestation that was accompanied by a significant increase in food consumption (300 mg/kg/day group only), and significantly decreased food efficiency. During this study, statistically significant treatment-related changes were observed in several clinical pathology parameters. The decreases in red cell mass (RBC,HGB,HCT) were minimal and, due to the magnitude, were not expected to result in biological effects. Similarly, minimally increased potassium and mildly decreased triglycerides were not of a magnitude to bebiologically significant. Finally, changes in serum enzymes (AST,ALT,ALP), urea nitrogen, and serum protein occurred in directions that are not associated with toxicity. The changes in urine volume, urine concentration, and urea nitrogen may be the result of elevated glomerular filtration rate and altered tubular fluid flow, in the absence of any histopathological change. No effects on reproduction in parental males or females were produced by CDDT. Body weights of pups in the 300mg/kg group were significantly decreased on postpartum days 0 and 4. There were no test-substance related effects on clinical observations, number of pups born, and thenumber of pups born alive, or the number of pups surviving throughlactation day 4. The NOAEL for CDDT was 30 mg/kg/day based on decreased body weight and bodyweight gain, increased food consumption, and decreased food efficiency in females administered 100 or 300 mg/kg/day. The NOEL in pups was 100 mg/kg/day, based on decreased bodyweights of pups in the 300 mg/kg/day group during lactation. ECHA: The systemic NOAEL was considered to be 100 mg/kg bw/day for males and 30 mg/kg bw/day for females. The NOAEL for reproductive toxicity is considered to be 300 mg/kg bw/day and the NOAEL for developmental toxicity is 100 mg/kg bw/day. </t>
  </si>
  <si>
    <t>Malley et al., 2002</t>
  </si>
  <si>
    <t>Malley, L. A., Everds, N. E., Tracy Makovec, G., &amp; Kennedy Jr, G. L. (2002). Reproductive and repeated dose toxicity of cyclododecatriene (CDDT) in rats following oral (gavage) treatment. Drug and chemical toxicology, 25(2), 149-170. Also available from ECHA at https://echa.europa.eu/mt/registration-dossier/-/registered-dossier/27656/7/6/2, https://echa.europa.eu/registration-dossier/-/registered-dossier/27656/7/9/2, and https://echa.europa.eu/mt/registration-dossier/-/registered-dossier/27656/7/9/3/?documentUUID=e9d6a059-e262-4810-b540-b47f55d40c35</t>
  </si>
  <si>
    <t>89-04-3</t>
  </si>
  <si>
    <t>Tri-n-octyl trimellitate</t>
  </si>
  <si>
    <t>Trioctyl trimellitate; Trioctyl benzene-1,2,4-tricarboxylate; 1,2,4-Benzenetricarboxylic acid, trioctyl ester; trioctyl benzene-1,2,4-tricarboxylate</t>
  </si>
  <si>
    <t>CCCCCCCCOC(=O)C1=CC(=C(C=C1)C(=O)OCCCCCCCC)C(=O)OCCCCCCCC</t>
  </si>
  <si>
    <t>1N,2N,3N,4N,6N,7N,9N,10N,23N,29Y,33N,34bY. Alcohol:1aY (Class I).Aromatic:1N,2N,3N,4N,6N,7N,9N,10N,23N,29Y,33N,34N,35aY,38N,39N,40N,41N,42N,43N,44N,45N,28N (Class II)</t>
  </si>
  <si>
    <t>Sprague-Dawley [Crj:CD(SD) IGS, SPF]</t>
  </si>
  <si>
    <t xml:space="preserve">0, 30, 125, or 500 mg/kg bw/day. Males were dosed for 42 days, i.e. two weeks prior to pairing, during pairing, until scheduled sacrifice. Females were dosed for approximately 53 days, i.e. two weeks prior to pairing, during pairing and gestation, until day 4 of lactation. </t>
  </si>
  <si>
    <t xml:space="preserve">One female treated at 500 mg/kg/day died 42 days after the start of treatment (day 23 of gestation). In addition to salivation after dosing, which was seen intermittently from day 14, there was brown discolouration around the eyes and blood contamination observed. Surviving animals typically exhibited salivation following dosing; this was observed in 11 (of 13) males and 5 (of 13) females treated at 500 mg/kg/day. Individual males and females exhibited hair loss, emaciation, loose stools and peri-anal staining. In males, there was no significant differences between control and treatment groups. In females, there was no significant difference in the measured values of body weight although a significantly lower weight gain was noted, relative to controls, in animals treated at 500 mg/kg/day in the period 7 to 14 days of gestation. There were no significant difference between control and treatment group regarding food consumption. In females, RBC was reduced, relative to controls, in animals treated at 125 or 500 mg/kg/day. A significant decrease in white blood cell count was observed in animals treated at 500 mg/kg/day. Females treated at 125 mg/kg/day exhibited a statistically significant reduction, relative to controls, in haematocrit and haemoglobin, too. A statistically significant decrease in neutrophils was apparent in animals treated at 30 mg/kg/day but this parameter did not show a dose-related trend. A significant decrease in total protein concentration was observed in males and females administered 500 mg/kg/day. Males treated at this level also exhibited a significantly increased alkaline phosphatase activity. Females treated at 500 mg/kg/day also showed a significantly decreased creatinine concentration and a significantly increased concentration of glucose. Males treated at 30 mg/kg/day showed a statistically significant decrease in activity of γ-GTP although no dose-related trend was apparent. The pH of the urine was also high, particularly so in males treated at 500 mg/kg/day. Other parameters were not remarkable. In males, a single animal treated at 125 mg/kg/day exhibited a small and oedematous right testis. Nodules on the left epididymis were noted in a single male treated at 500 mg/kg/day. One animal of the control group exhibited an elevated area on the seroa of the ileum. Single animals treated at 500 mg/kg/day exhibited an enlarged spleen and/or a thickening of the gastric mucosa of the fore-stomach together with a white cloudy mucosa. One female treated at 500 mg/kg/day died on Day 23 of pregnancy. The kidneys appeared dark, the spleen and liver pale. The thymus appeared small and the adrenals enlarged. The glandular mucosa of the fore-stomach was yellowed. In surviving females, black or dark red points of colouration of the glandular stomach mucosa were observed in two animals treated at 500 mg/kg/day and a single animal treated at 30 mg/kg/day. One animal treated at 125 mg/kg/day exhibited an enlarged liver, spleen and mesenteric lymph nodes, together with an area of yellow/white adhesion to the kidney, ovary, stomach and adipose tissue. The colouration of the bone marrow also appeared pale. The thymus of a second animal treated at 125 mg/kg/day and two control animals appeared small. The spleen of these control animals appeared small and the kidney and liver appeared pale. Testis weight of males treated at 125 mg/kg/day was statistically significantly reduced although no dose-related trend was apparent. No other significant differences between control and treatment groups were noted. In females, a statistically significant increase in liver weight was observed, relative to controls, in animals treated at 125 mg/kg/day and higher. The relative weight of the heart, relative to controls, was significantly reduced in all treated groups. This significance was not apparent in absolute weights of the organ. In the decedent female at 500 mg/kg bw/day, histopathology revealed expansion of the lumen in the cortex accompanied by cell debris vacuolar degeneration and necrosis of proximal and distal tubule of the kidney. Deposition of pigment in the proximal tubule and eosinophilic bodies were observed in many cortical tubules and the medulla, too. In the spleen, extramedullary haematopoiesis and brown pigmentation was observed in the white pulp and the red pulp was atrophic. The thymus was atrophied, there was erosion of the gastric mucosa, an increase of lipid droplets in the zona fasciculata of the adrenal gland and peri-portal fatty change of the liver. In the sex organs of surviving animals, one animal each of the control group and those treated at 30 mg/kg/day, in two animals treated at 125 mg/kg/day and one animal treated at 500 mg/kg/day, atrophy of seminiferous tubules was observed. In the epididymis, cell debris in the lumen and reduced epididymal sperm were observed in single animals of the control group and groups treated at 30 and 500 mg/kg/day. The animal treated at 500 mg/kg/day also exhibited spermatic granuloma. Interstitial lymphocytic infiltration was observed in each of two control animals and those treated at 30 mg/kg/day and in single animals of the groups treated at 125 or 500 mg/kg/day. Cellular infiltration of lymphocytes and plasma cells was observed in the interstitium/epithelium of the prostate of two animals treated at 500 mg/kg/day and four control animals. No ovarian abnormalities were observed in females. In other organs, mild hypertrophy of hepatocytes in the centrilobular region of the liver was observed in five males treated at 500 mg/kg/day. Peri-portal fatty change was observed in male animals of all groups, including controls, although this was reduced in severity in animals treated at 500 mg/kg/day. Micro-granulomas were noted in individual animals of all groups. Similar findings were noted in female animals, one female treated at 500 mg/kg/day also exhibiting focal necrosis. Mild squamous cell hyperplasia of the forestomach was seen in three control females, four females treated at 30 mg/kg/day, two females treated at 125 mg/kg/day and five females treated at 500 mg/kg/day. Erosion of the gastric mucosa was seen in one female treated at 500 mg/kg/day and ulceration in one female treated at 30 mg/kg/day. No remarkable changes were noted in the stomach of male animals. The kidney of males of the control group and those treated at 500 mg/kg/day exhibited eosinophilic bodies and basophilic tubules of the cortex. Similar findings were noted in females and, in addition, females treated at 500 mg/kg/day showed vacuolar degeneration of the proximal tubule in one animal and mineral deposits in two animals. Extended necrosis and vacuolar degeneration of the proximal tubule was noted in two control females. No treatment-related effects were apparent. In one female animal treated at 125 mg/kg/day, enlargement of the spleen was observed at autopsy. Deposition of brown pigment, extramedullary haematopoiesis, fibroblasts and infiltration of macrophages and neutrophils and localised necrotic areas were observed microscopically. The liver of this animal showed proliferation of Kupffer cells with sinusoidal swelling, infiltration of lymphocytes and neutrophils, hyperplasia, granulomatous small bile duct observed. In the mesenteric lymph nodes proliferation of plasma cells in the medullary cord and macrophages in the sinus was noted. Increased haematopoiesis of granulocyte lineage cells was observed in the bone marrow. In addition to the female treated at 125 mg/kg/day, atrophy of the thymus was noted in a female of the control group and two females treated at 500 mg/kg/day. An accumulation of foam was noted in the lungs of individual animals of both sexes from both the control group and those treated at 500 mg/kg/day. Mineral deposition was observed in the lungs of one male treated at 500 mg/kg/day and one control female. Degeneration and fibrosis of the myocardium was seen in one control male and lymphocyte infiltration was observed in the lamina propria of the urinary bladder of two control males. Overall, mild anaemia and increased liver weight were observed in females treated at levels of 125 mg/kg/day or greater. Centrilobular hypertrophy of hepatocytes in the liver was observed in males treated at 500 mg/kg/day. The NOEL for repeated-dose toxicity under the conditions of this study was therefore regarded as being 30 mg/kg/day in females and 125 mg/kg/day in males. Regarding reproductive and developmental effects, no adverse effects on oestrous cycle, copulation, fertility, delivery or lactation and no changes related to gestation index, gestation length, numbers of corpora lutea, implantation sites or implantation index were noted. There were no changes in sex ratio, body weight, viability or morphology of pups either. The NOEL for reproductive and developmental toxicity was considered to be 500 mg/kg/day for both parent animals and offspring, this being the highest dose level investigated. </t>
  </si>
  <si>
    <t>Ohta et al., n.d.</t>
  </si>
  <si>
    <t>Ryo Ohta, Makiko Kuwagata, Sanae Noguchi, Hiroyasu Kato, Takayuki Seki, Mami Furuya, Hideki Marumo, Shinji Horiuchi, Hiroko Inada, Katsuhiko Saegusa, and Takako Anjo (n.d.). Hatano Research Institute, Food and Drug Safety Center, Japan. Combined Repeated Oral Dose Toxicity and Reproductive Developmental Toxicity of 1,2,4-Benzenetrioctyl in Rats. Available from MHLW at https://dra4.nihs.go.jp/mhlw_data/home/paper/paper89-04-3d.html. Also available under Unknown, 2001 from ECHA at https://echa.europa.eu/mt/registration-dossier/-/registered-dossier/16120/7/6/2/?documentUUID=79ad905e-9df8-408f-865a-05f8fdf37149 and https://echa.europa.eu/mt/registration-dossier/-/registered-dossier/16120/7/9/2</t>
  </si>
  <si>
    <t>123-07-9</t>
  </si>
  <si>
    <t>4-Ethylphenol</t>
  </si>
  <si>
    <t>p-Ethylphenol; Phenol, 4-ethyl-; Phenol, p-ethyl-</t>
  </si>
  <si>
    <t>CCC1=CC=C(O)C=C1</t>
  </si>
  <si>
    <t>Sprague-Dawley (SD) [Crl:CD(SD), SPF]</t>
  </si>
  <si>
    <t xml:space="preserve">0, 30, 100, or 300 mg/kg bw/day. Male were dosed for 42 days. Females were dosed for approximately 53 days, i.e. during the 2-week pre-mating period, the mating period and the period from day 1 of pregnancy to day 4 of postnatal lactation. </t>
  </si>
  <si>
    <t>Two dams from the 300 mg/kg group died prematurely at the late stage of pregnancy and all offspring born to 2 females from the same group died during the lactation period. After the start of treatment, these dams showed changes in general condition probably attributable to PEP treatment. The histopathological findings as to the lung, thymus, stomach, liver and kidney of these dams suggest intense stress, cardiovascular disorders, anemia and hepatic/renal dysfunction. The histopathological examination of their stomachs revealed changes resembling those observed in the other animals autopsied upon completion of the treatment period. These findings suggest that these dams died prematurely or were unable to maintain nursing because of deterioration of their condition arising from changes in general condition (beginning during pregnancy) and the stress related to pregnancy and delivery. One dam from the 30 mg/kg group showed suppressed increase of her own body weight and offspring’s body weight and reduced diet consumption during the lactation period. Autopsy and histopathological examination of this dam suggested renal dysfunction. However, considering the absence of similar changes in the other animals and the findings from the autopsy and histopathological examination conducted upon completion of the treatment period during this test, the renal dysfunction observed in this dam is unlikely to represent a change caused by PEP. Observation of general condition revealed reduced spontaneous locomotor activity and salivation in males and females from the 300 mg/kg group and seemed to reflect an influence from PEP treatment. The mean body weight on Day 20 of pregnancy was significantly smaller for the females from the 100 mg/kg group, probably because the body weight of one female having only two residual placentas in the uterus remained small throughout the pregnancy period. However, considering that the other females in the 100 and 300 mg/kg groups showed no tendency for increase of early embryo absorption and that there was no difference between the control group and any PEP treatment group in terms of the implantation index or the delivery index, we judged PEP treatment to have no effect in suppressing weight gain or inducing early embryo death during the pregnancy period. In analysis of organ weights, both males and females from the 300 mg/kg group showed an increase in relative liver weight. The increase of liver weight seemed to reflect an influence from PEP treatment. However, no change corresponding to the increase of weight was revealed by the histopathological examination of the liver. In addition, the 100 mg/kg group showed an increase in the epididymis weight. This change seemed to be accidental in nature considering that there was no difference in relative weight, that no such change was observed in the 300 mg/kg group and that no corresponding change was revealed by the autopsy or histopathological examination. When autopsied upon completion of the treatment period, females from the 100 mg/kg group showed an edematous change of the proventricular mucosa and hyperplasia of the small intestinal wall. Histopathologically, females from the 100 mg/kg and higher dose groups showed edema of the proventricular lamina propria mucosae, hyperplasia of the proventricular squamous epithelial cells and hypertrophy of the duodenal mucosa, and males from the 300 mg/kg group showed hyperplasia of the proventricular squamous epithelial cells. Considering that PEP is known to stimulate the skin and mucosa, the changes observed in the gastric and duodenal mucosa in the 100 and 300 mg/kg groups seem to reflect an influence from PEP treatment. A small number of males from the 100 and 300 mg/kg groups showed histopathological changes in the testis and epididymis. However, all of these males were shown to be fertile and no influence of PEP treatment was observed in the litter size of the pairs involving these males suggesting that PEP has no influence on the male reproductive system. During the mating period, copulation was not confirmed in one pair from the 300 mg/kg group. The estrous cycle of the female constituting this pair had shown a regular return of estrus during the pre-mating treatment period but the return of estrus in this female ceased after mating. Considering that this pair had no histopathological abnormality of the reproductive organs or no abnormality in general condition, it seemed that the start of mating resulted in temporary suspension of the estrous cycle. The other animals from the same group were confirmed to have achieved copulation, resulting in fertilization. Therefore, it was concluded that PEP had no influence on the estrous cycle or mating results. No influence of PEP treatment was observed in the pregnancy period, number of corpora lutea, number of implants, implantation index, number of offspring at birth or delivery index. There was no influence of PEP treatment on the offspring’s male-to-female ratio, general condition or body weight, either. In the 300 mg/kg group, 2 dams died during the perinatal period and all offspring of 2 dams died during the lactation period, suggesting influence of PEP treatment on delivery, nursing and survival of offspring. However, considering that no influence of the test substance was observed in the surviving offspring, it seems that the death of offspring reflects the test substance’s influence on dams, rather than on the offspring. A check for external anomaly on Day 0 of lactation revealed one offspring without a tail and having an imperforate anus in the 30 mg/kg group. Because no such anomalies were noted in any other offspring, these anomalies were considered to be natural. Taken together, these results allow to conclude that the NOAEL of PEP in dams under the current testing conditions is 100 mg/kg bw/day for males and 30 mg/kg bw/day for females from the standpoint of general toxicity and is 100 mg/kg bw/day from the standpoint of developmental and reproductive toxicity, with the NOAEL for the next generation being 100 mg/kg bw/day.</t>
  </si>
  <si>
    <t>Unknown, 2011. Available from ECHA at https://echa.europa.eu/mt/registration-dossier/-/registered-dossier/22337/7/9/2</t>
  </si>
  <si>
    <t>105-83-9</t>
  </si>
  <si>
    <t>N,N-Bis(3-aminopropyl)methylamine</t>
  </si>
  <si>
    <t>3,3'-Diamino-N-methyldipropylamine; N1-(3-Aminopropyl)-N1-methylpropane-1,3-diamine; Bis(3-aminopropyl)methylamine; N'-(3-aminopropyl)-N'-methylpropane-1,3-diamine</t>
  </si>
  <si>
    <t>CN(CCCN)CCCN</t>
  </si>
  <si>
    <t>0, 25, 100, or 500 mg/kg bw/day. Males were dosed for the two week premating period as well as the mating period for a total of about 28 days. Females were dosed from the 2 weeks prior to mating, through mating, gestation, and day 4 of lactation for a total of about 53 days (ECHA). EPA: duration for females was 56 days.</t>
  </si>
  <si>
    <t>Mortality and decreased motor activity</t>
  </si>
  <si>
    <t>ECHA: Due to the reduced general state of health and the severe observations noted in animals at 500 mg/kg bw/day, all animals in the treatment group were sacrificed in a moribund state during the first five days of the administration period. Observations included labored respiration, unsteady gait, hypothermia, semiclosed eyes, and abdominal position during study days 1-4. Based on mortality at the highest dose level and the absence of adverse effects at the two lower doses, the NOAEL for general toxicity and reproductive toxicity is 100 mg/kg bw/day for males and females. EPA: In the high-dose group, there was 100% mortality (both sexes) within the first four days of treatment. One male was found dead on study day 3 and one female was found dead on study day 1. Due to clinical signs including labored respiration, piloerection, unsteady gait, hypothermia, semiclosed eyelids, and abdominal position, all animals of the high-dose group were sacrificed in extremis between study days 1 and 4. Treatment-related post mortem findings in these animals included red discoloration and lesions of the gastrointestinal track including extensive areas of erosion and/or ulceration, hemorrhagic inflammation, and blunting and fusion of villi. Tubular necrosis of the kidney was also observed. No treatment-related mortality or clinical signs were observed in the low- and mid-dose groups. There were no treatment-related effects on mean body weight, food consumption, clinical pathology, or gross and microscopic necropsy findings of the low- and mid-dose groups. Motor activity was decreased by 24% at 100 mg/kg/day. Body weight loss was observed in the middose group (-2.2 g vs. 4.6 g in control) during lactation, but was not considered adverse because it did not affect mean body weights. Water consumption was decreased by 22-47% during premating through GD 14 and was significantly decreased by 19% in females of the mid-dose group at the end of gestation (GD 19-20). In the absence of correlated effects on clinical signs, clinical pathology, organ weights, and/or gross or microscopic findings, the toxicological significance of the decreased water consumption is unclear. Deaths occurred in the dams at 500 mg/kg bw/day. Therefore, the parental systemic NOAEL is 25 mg/kg bw/day, and the LOAEL is 100 mg/kg/day based on decreased motor activity and water consumption, results from the surviving animals. No animals in the high-dose groups were mated due to excessive toxicity and mortality during the premating period. No evidence of reproductive toxicity was found. Maternal treatment did not result in decreased in utero or postnatal survival, altered growth, abnormal clinical signs, or an increased incidence of gross abnormalities of the offspring. Therefore, the reproductive/developmental LOAEL is not identified, and the reproductive/developmental NOAEL is 100 mg/kg bw/day.</t>
  </si>
  <si>
    <t xml:space="preserve">Unknown, 2015. Available from ECHA at https://echa.europa.eu/registration-dossier/-/registered-dossier/11925/7/9/2/?documentUUID=64bd8631-3b59-44de-957f-9b878ab160fa and https://echa.europa.eu/mt/registration-dossier/-/registered-dossier/11925/7/6/2 and from EPA, 2016. Dicamba and Dicamba BAPMA Salt: Human-Health Risk Assessment for Proposed Section 3 New Uses on Dicamba-tolerant Cotton and Soybean at https://downloads.regulations.gov/EPA-HQ-OPP-2010-0496-0021/content.pdf </t>
  </si>
  <si>
    <t>1067-53-4</t>
  </si>
  <si>
    <t>Tris(2-methoxyethoxy)vinylsilane</t>
  </si>
  <si>
    <t xml:space="preserve">Vinyltris(2-methoxyethoxy)silane; Vinyl tris(2-methoxyethoxy) silane; Tris(2-methoxyethoxy)(vinyl)silane; ethenyl-tris(2-methoxyethoxy)silane; VTMOEOS </t>
  </si>
  <si>
    <t>C11H24O6Si</t>
  </si>
  <si>
    <t>COCCO[Si](OCCOC)(OCCOC)C=C</t>
  </si>
  <si>
    <t xml:space="preserve">0, 25, 75, or 250 mg/kg bw/day. Males were dosed 14 days priot to mating and continued throughout mating for a total of 28 days. Females were dosed for a minimum of 14 days prior to mating, throughout mating and gestation and continuing through lactation day 3, for a total of about 52 days. </t>
  </si>
  <si>
    <t xml:space="preserve">Food consumption was reduced in the 250 mg/kg/day group males during study days 0-7 and mean body weight gains were reduced in these males during study days 14-21 and 21-28. Mean body weight in the 250 mg/kg/day group males was 6.7% lower than the control group value on study day 28. There were no test article-related effects on mean body weights, body weight gains or food consumption in females. Decreases in mean red blood cell counts, hemoglobin levels, hematocrit, mean corpuscular hemoglobin concentration, reticulocyte counts, platelet counts, basophil counts and eosinophil counts were observed in both sexes in the 250 mg/kg/day group. Examination of the bone marrow smears revealed an overall decrease in the myeloid:erythrocyte (M/E) ratio. When evaluated in combination with the blood count data and bone marrow histopathology, the decreased M:E ratio does not indicate erythroid hyperplasia, but rather a disproportionate mild supression of both myeloid and erythroid elements. However, ineffective erythropoiesis or an early regenerative response cannot be excluded. Increases in monocyte counts were also
observed in these animals, which correlated with the microscopic finding of hypocellularity in the sternal bone marrow, in which aggregates of mature granulocytes were absent. Mean albumin, total protein and globulin levels were also reduced in the 250 mg/kg/day male and female groups, resulting in increased mean albumin/globulin ratios. Test article-related macroscopic changes, microscopic changes and/or reductions in organ weights were observed in the 75 mg/kg/day group males and the 250 mg/kg/day group males and females.  Small and/or soft testes and/or epididymides were observed in the 250 mg/kg/day group males. Mean absolute and relative testes and epididymides weights were also reduced in this group. Microscopically, small/soft testes correlated with seminiferous tubule degeneration observed in all males in the 250 mg/kg/day group. Secondary to the loss of spermatogenesis in the testes was hypospermia and luminal cellular debris in the epididymides, corresponding to macroscopic findings. Mean absolute and relative prostate weights in the 75 and 250 mg/kg/day group males were reduced; the reduction correlated microscopically with decreased secretion and/or atrophy.  Mean absolute and relative seminal vesicle weights were also reduced in the 250 mg/kg/day group males; there were no correlating microscopic findings. Adhesions and/or white areas on the spleen were observed in the 75 mg/kg/day group males and the 250 mg/kg/day group males, toxicity phase females and a reproductive phase female; these findings corresponded with capsular fibrosis microscopically. Small thymus was observed in the 250 mg/kg/day group males and toxicity phase females.  Mean absolute and relative thymus weights were also reduced in males and females at 250 mg/kg/day and correlated to the microscopic finding of lymphoid depletion. Lymphoid depletion was also observed in the mesenteric and/or mandibular lymph nodes in the 250 mg/kg/day group males and toxicity phase females. Mean absolute and relative adrenal gland weights were reduced in the 250 mg/kg/day group males and toxicity phase females; there was no microscopic correlate to this decrease though. Mean gestation body weight gains and food consumption were reduced in the 250 mg/kg/day group females throughout gestation; mean body weight on gestation day 20 was 22.1% lower than the control group value. Reductions in mean body weight and body weight gain late in gestation were attributed to the increased number (five of nine) of entirely resorbed litters in the 250 mg/kg/day group. Evaluation of lactation body weight and food consumption in the 250 mg/kg/day group was precluded by reduced fertility, embryonic death and total litter loss. Additionally, in the reproductive phase, one female in the 75 mg/kg/day group was euthanized in extremis on gestation day 22. The cause of moribundity for this female was considered to be dystocia. In addition, one female in the 250 mg/kg/day group had total litter loss on lactation day 0 and one female in the 75 mg/kg/day group had total litter loss on lactation day 2. All other reproductive phase females survived to the scheduled necropsy. Test article-related effects on reproductive performance was observed in the 250 mg/kg/day groups. Male and female fertility indices were 60.0% in this group compared to 90.0% in the control group. The mean number of days between pairing and coitus was increased in the 250 mg/kg/day group. Mean gestation length was increased in the 75 mg/kg/day group and in the single female in the 250 mg/kg/day group that delivered. Of the nine reproductive phase females in the 250 mg/kg/day group with evidence of mating, three were nongravid and five had entirely resorbed litters. Only one female in this group delivered, but all pups were found dead on postnatal day (PND) 0, precluding evaluation of pup body weights. In the 75 mg/kg/day group, the mean numbers of implantation sites, pups born and live litter size on PND 0 were reduced while the number of unaccounted for implantation sites was increased. These effects were considered test article-related; however, only the live litter size on PND 0 was statistically significantly different from the control group. Postnatal survival in the 75 mg/kg/day group was reduced throughout the lactation period, primarily due to one female with total litter loss on lactation day 2; the differences from the control group were not statistically significant but were considered test article-related. A slight increase was observed in the number of pups found dead or missing and presumed cannibalized in the 75 mg/kg/day group. The NOAELs for systemic toxicity was 25 mg/kg bw/day for males and 75 mg/kg bw/day for females. The NOAEL for male and female reproductive toxicity was 25 mg/kg/day. The NOAEL for fetotoxicity/developmental toxicity is 75 mg/kg/day. </t>
  </si>
  <si>
    <t>WIL Research Laboratories, 2005</t>
  </si>
  <si>
    <t xml:space="preserve">WIL Research Laboratories (2005) A combined 28-day repeated oral (gavage) toxicity study with the reproductive/developmental screening test for vinyl-tris(2-methoxyethoxy)silane in rats. WIL-401005. Available from OECD SIDS (2006). SIDS Initial Assessment Report Tris(2-methoxyethoxy)vinylsilane (VTMOEOS) at https://hpvchemicals.oecd.org/UI/handler.axd?id=ec1216c3-7477-4b76-abb7-8fe73f7246b0 and from EPA ChemView, 2005. Final report of Study. Notification of Substantial Risk: Vinyl-Tris(2-methoxyethoxy)silane at https://chemview.epa.gov/chemview/proxy?filename=8e%2F89050000639_1067534_0D385D1ADB308F42852570A5005298FE.PDF </t>
  </si>
  <si>
    <t>107-51-7</t>
  </si>
  <si>
    <t>Dimeticone; Dimethyl-bis(trimethylsilyloxy)silane; 2,2,4,4,6,6-Hexamethyl-3,5-dioxa-2,4,6-trisilaheptane</t>
  </si>
  <si>
    <t>C8H24O2Si3</t>
  </si>
  <si>
    <t>C[Si](C)(C)O[Si](C)(C)O[Si](C)(C)C</t>
  </si>
  <si>
    <t>0, 5, 25, 250, or 1000 mg/kg bw/day for 4 weeks followed by 2 weeks of recovery</t>
  </si>
  <si>
    <t xml:space="preserve">A treatment-related reduction in the body weight / body weight gain compared to the control animals was recorded in the males at 1000 mg/kg/day at the end of the treatment period.  During recovery, a significant compensatory increase in the body weight gain was noted in males and females at 1000 mg/kg bw/day.  There were dose-response related increases in liver weights in males at 25, 250 and 1000 mg/kg bw/day, and females at 250 and 1000 mg/kg bw/day.  Hepatocellular hypertrophy and protoporphyrin accumulation with associated bile duct proliferation and periportal chronic inflammation was observed in males at 250 and 1000 mg/kg bw/day and in females at the top dose only. Hematological parameters for high dose males showed an increased red blood cell (RBC) count with a reduction in the fraction associated with immature RBCs, and a decrease in mean corpuscular volume (MCV) and mean corpuscular hemoglobin (MCH).  Increased cholesterol and other changes in clinical chemistry were observed at the two highest doses in males and at the highest dose in females.  After the 14-day recovery period, hepatocellular hypertrophy showed complete regression while protoporphyrin accumulation and periportal chronic inflammation was still present in both sexes at 1000 mg/kg bw/day.  Bile duct proliferation persisted only in high dose males.  There was an increased incidence and severity of hyaline droplets in males at 25, 250, and 1000 mg/kg bw/day and higher levels of alpha-2µ-globulin in males at all doses, which is not likely to be relevant to humans.  Thyroid gland follicular cell hypertrophy of minimal severity was observed in both sexes at 1000 mg/kg bw/day.  Hyaline deposits of the male kidneys and follicular cell hypertrophy of the thyroid gland showed complete regression after the 14-day recovery period.  Based on multiple effects at 250 mg/kg bw/day, the NOAEL for males was considered to be 25 mg/kg bw/day, while for females it was 250 mg/kg bw/day, based on multiple effects at 1000 mg/kg bw/day. </t>
  </si>
  <si>
    <t>Unknown, 2010. Available from ECHA at https://echa.europa.eu/registration-dossier/-/registered-dossier/16055/7/6/2 and from OECD at https://hpvchemicals.oecd.org/UI/SIDS_Details.aspx?key=35f3637d-36b1-492a-9249-e6372903a70a&amp;idx=0</t>
  </si>
  <si>
    <t>1740-19-8</t>
  </si>
  <si>
    <t>Dehydroabietic acid</t>
  </si>
  <si>
    <t>(1R,4aS,10aR)-1,4a-dimethyl-7-propan-2-yl-2,3,4,9,10,10a-hexahydrophenanthrene-1-carboxylic acid; Dehydroabietate</t>
  </si>
  <si>
    <t>CC(C)C1=CC2=C(C=C1)C3(CCCC(C3CC2)(C)C(=O)O)C</t>
  </si>
  <si>
    <t>0, 50, 500, or 5000 ppm corresponding to approximately 0, 2.5, 25, or 250 mg/kg bw/day. Purity: 78.3%, unclear if dose levels are adjusted for purity.</t>
  </si>
  <si>
    <t>The absolute weights of liver and spleen were reduced at 500 and 5000 mg dehydroabietic acid/kg diet after 14, but not after 28 days. No effects on liver proteins, but an increase in aniline hydroxylase activity in the high dose group were observed after 28 days. The remaining biochemical parameters (serum cholesterol, bilirubin, blood urea nitrogen, sodium, potassium and alkaline phosphatase were unchanged except for a decrease in serum protein values in all dose groups after feeding for 14, but not for28 days. The activity of alkaline phosphatase was only increased in the high dose group after feeding for 28 days. Urinalysis yielded no findings (protein, glucose, blood, pH). Gross pathological and microscopic examination of the organs (larynx, thyroid, heart, lungs, liver, spleen, kidneys and brain) did not yield unusual findings. The NOAEL is 25 mg/kg bw/day. Note: in a prenatal development toxicity study, the NOAEL was 250 mg/kg bw/day and the LOAEL was 1000 mg/kg bw/day (EPA ChemView).</t>
  </si>
  <si>
    <t>Villeneuve et al., 1977</t>
  </si>
  <si>
    <t>Villeneuve, D. C., Yagminas, A. P., Marino, I. A., &amp; Becking, G. C. (1977). Toxicity studies on dehydroabietic acid. Bulletin of Environmental Contamination and Toxicology, 18, 42-47.</t>
  </si>
  <si>
    <t>75-91-2</t>
  </si>
  <si>
    <t>tert-Butyl hydroperoxide</t>
  </si>
  <si>
    <t>TBHP; T-Butyl hydroperoxide; tert-Butylhydroperoxide; 2-hydroperoxy-2-methylpropane</t>
  </si>
  <si>
    <t>CC(C)(C)OO</t>
  </si>
  <si>
    <t xml:space="preserve">Nominal concentrations were listed as 0, 3, 10, or 30 mg/kg bw/day daily; however, the actual concentrations were 0, 2.1, 7, or 21 mg/kg bw/day. 
The test substance was administered once daily by oral gavage for 41-45 consecutive days. </t>
  </si>
  <si>
    <t>Microscopic examination revealed treatment-related changes in the kidneys of male rats, characterised by multifocal increased accumulation of tubular proteinaceous material (e.g. occurrence of rounded intracytoplasmatic hyaline inclusions) and tubular nephrosis (including pyknotic nuclei in the proximal tubular cells). Similar renal lesions were present in a few control males however the incidence and severity of the findings in treated animals appeared dose-related; these lesions were described by the study pathologist as multifocal increased accumulation of tubular proteinaceous material and multifocal tubular nephrosis and  were observed in males at all doses. Females were unaffected. There were no other findings of note. The study pathologist concluded that the kidney lesions resembled those associated with alpha-2u-globulin nepthropathy, however a retrospective, independent expert histological evaluation of kidney tissue did not confirm this finding (Hard, 2007). The NOAEL for systemic toxicity (both sexes) from this study was therefore 21 mg/kg bw/day for both sexes. Similarly, the NOAEL for reproductive toxicity was also considered to be 21 mg/kg bw/day in the absence of adverse effects. Note (see ECHA): The 2007 reevaluation stated: “Kidneys were examined for histological evidence of chemically-induced cytotoxicity, alpha-2u-globulin nephropathy and spontaneous chronic progressive nephropathy. They concluded "This re-evaluation could not confirm the induction of hyaline droplets or any renal changes associated with alpha-2u-globulin nephropathy. In addition, TBHP was found not to have caused any exacerbation of chronic progressive nephropathy. Loss of H&amp;E-staining intensity of hyaline droplets with time was not considered to have influenced this lack of findings. It was the opinion of the author of the report that TBHP did not cause any nephropathic alteration in either study, including cytotoxicity, hyaline droplet accumulation or exacerbation of chronic progressive nephropathy. Therefore, the NOEAL for renal toxicity from these studies in 21 mg/kg bw/day (actual dose received), the highest dose tested."  Note:  Behl, M., Kadiiska, M. B., Hejtmancik, M. R., Vasconcelos, D., &amp; Chhabra, R. S. (2012). Subacute oral and dermal toxicity of tert-butyl hydroperoxide in Fischer F344/N rats and B6C3F1 mice. Cutaneous and Ocular Toxicology, 31(3), 204-213. F344/N rats were given doses of 0, 22, 44, 88, 176 or 352 mg/kg via gavage. Dosages were administered daily during weekdays for a total of 12 days. There were two treatment-related deaths in the male F344 rats at the highest dose group (352 mg/kg) in the gavage studies. There were also statistically significant reductions in group mean terminal body weights in this group (56.2% in males, 31.8% in females). Clinical signs of toxicity occurred in the high dosage animals only. In the gavage study, clinical observations which occurred sporadically in the rats included lethargy, abnormal breathing, ruffled fur, thinness, and ataxia. Gross lesions included dose-dependent microscopic changes in the forestomach and glandular stomach at 44-352 mg/kg dose groups in male and female rats. Exposure to TBHP also resulted in esophageal hyperplasia at the highest dose level in rats. The NOAEL was considered to be 22 mg/kg in male and female rats. As the rats had 10 doses over 12 days (ten killed), the dosing schedule adjusted dose elevels are 0, 18.3, 36.7, 73.3, 146.7, and 293.3 mg/kg bw/day.</t>
  </si>
  <si>
    <t>Unknown, 1993. Available from ECHA at https://echa.europa.eu/mt/registration-dossier/-/registered-dossier/13623/7/6/2 and https://echa.europa.eu/mt/registration-dossier/-/registered-dossier/13623/7/9/2/?documentUUID=55e5d2c5-97a6-414d-bd05-77cc618fc917</t>
  </si>
  <si>
    <t>26472-00-4</t>
  </si>
  <si>
    <t>Methylcyclopentadiene dimer</t>
  </si>
  <si>
    <t>CC1=CC2C3CC(C2C1)C=C3C</t>
  </si>
  <si>
    <t xml:space="preserve">0, 20, 100, or 300 mg/kg bw/day. Males were dosed for 31 day, i.e. two weeks prior to mating, during mating, until scheduled necropsy. Females were dosed for 53 days, i.e. two weeks prior to mating, a cohabitation (mating) period of approximately 2 weeks, a gestation period of approximately 3 weeks and a lactation period of approximately 4 days.
</t>
  </si>
  <si>
    <t>Increased incidences of salivation, stained fur and/or wet fur were observed in males and females dosed at 100 or 300 mg/kg bw/day, and lachrymation was observed in females dosed at 300 mg/kg bw/day. Salivation was observed in males and satellite females dosed at 20 mg/kg bw/day as well. Treatment related decreases in body weight and/or weight gain were observed in males and females dosed at 300 mg/kg bw/day; by test day 28, the body weight of males and females dosed at 300 mg/kg bw/day was 7.5% and 4% lower than control values, respectively. Body weight gain over the interval of test days 1-28 for males and females dosed at 300 mg/kg bw/day was 19% and 16% lower than control values, respectively. Instances of decreased body weight and/or weight gain were observed in males and females dosed at 100 mg/kg bw/day. However, these decreases were correlated with significant decreases in food consumption and/or food efficiency in females dosed at 300 mg/kg bw/day with food consumption being 9% lower than control value over the test days 1-28 interval. Transient changes in food consumption and/or food efficiency were also observed in males and/or females dosed at 100 or 300 mg/kg bw/day. Significantly decreased motor activity was observed in males dosed at 300 mg/kg bw/day during the last 20 minutes of the assessment period for the Week 4 evaluation; this was not apparent in females dosed at the same level. Females dosed at 300 mg/kg bw/day exhibited a slight increase in kidney weight and increased liver weight observed in females dosed at 100 and 300 mg/kg bw/day and in males dosed at 300 mg/kg bw/day. Adrenal gland weights in females dosed at 300 mg/kg bw/day were also slightly increased. Histopathology revealed effects in the kidneys, liver, and thyroids. In the kidneys, an increase in hyaline droplets in the kidneys was observed in all treated male rats but not in females. The hyaline droplet accumulation in male rats is species and sex specific and is not predictive of an effect on other species; therefore, it was not considered when defining systemic toxicity for human risk assessment. In the liver, hepatocellular hypertrophy was observed in females dosed at 100 and 300 mg/kg bw/day and in males dosed at 300 mg/kg bw/day. It was considered that this change may be secondary to enzyme induction as a pharmacological response to treatment with the substance. In the thyroid, minimal to mild thyroid follicular hypertrophy was observed in males dosed at 300 mg/kg bw/day which was considered to be substance related. Lastly, the change in adrenal gland weights noted in females dosed at 300 mg/kg bw/day was not associated with morphological changes. Based on these findings, the NOAEL for systemic toxicity was 20 mg/kg/day in females and was not established in males (note: effects in males at 20 mg/kg bw/day are not relevant to humans, hence they are disregarded). Regarding reproductive toxicity, pups born from females treated at 100 and 300 mg/kg bw/day showed decreased body weight; therefore, the NOEL for reproductive toxicity was considered to be 300 mg/kg bw/day, the highest dose tested, and the NOEL for developmental toxicity was considered to be 20 mg/kg bw/day.</t>
  </si>
  <si>
    <t>Unknown, 2003. Available from ECHA at https://echa.europa.eu/mt/registration-dossier/-/registered-dossier/21710/7/6/2 and https://echa.europa.eu/mt/registration-dossier/-/registered-dossier/21710/7/9/2</t>
  </si>
  <si>
    <t>1,2,3,6-Tetrahydromethyl-3,6-methanophthalic anhydride</t>
  </si>
  <si>
    <t>C10H10O3</t>
  </si>
  <si>
    <t>CC12C3CC(C1C(=O)OC2=O)C=C3</t>
  </si>
  <si>
    <t xml:space="preserve">1N,2N,3N,4N,6N,7N,9N,10Y,11Y, diacid product: 1N,2N,3N,4N,6N,7N,9N,10N,23N,29N,30a(iii)Y,31N,32N,28N </t>
  </si>
  <si>
    <t xml:space="preserve">0, 7, 20, or 50 mg/kg bw/day daily. Males were dosed for 42 days, i.e. two weeks prior to mating, during mating, until scheduled necropsy. Females were dosed for 41-47 days, i.e. two weeks prior to mating, during mating and gestation, until lactation days 3-10. Non-pregnant animals were treated for 42 days. </t>
  </si>
  <si>
    <t xml:space="preserve">One female at 50 mg/kg bw/day was found dead on postpartum day 4 and histopathological investigations revealed serious catarrhal-purulent pyelitis and groups of bacteria in the kidneys to be the probable cause of death. This finding was considered as an individual disease (probably ascending bacterial infection via the urinary tract). Another female given 50 mg/kg bw/day was euthanized on gestation day 21. Piloerection, prone position, marked activity decrease, body tone decrease and dyspnoea as well as paleness were observed. Acute alveolar emphysema and haemorrhages were detected in the lungs at necropsy and slight focal tubular basophilia accompanied with flattened tubular epithelial cells was observed in the kidneys. Mean body weight and food consumption were decreased in females at 50 mg/kg bw/day during the gestation and lactation periods. Slightly higher weights of kidneys (absolute and relative to body and brain weights) were also noted and considered may be indicative of an influence of treatment in female animals at 50 mg/kg/day. Histopathology revealed focal or multifocal tubular basophilia accompanied with flattened tubular epithelial cells in the kidneys of male animals (5/12) and females (5/10) as well as slight inter-tubular lymphocytic infiltration (females 2/10) in the cortical region affecting the proximal convoluted tubules. The tubular basophilia accompanied with slight inter-tubular lymphocytic infiltration in the cortical region affecting the proximal convoluted tubules reflected a tubular damage and decreased functional activity of these tubules. The above mentioned lesions were not detectable in the kidneys of male and female animals treated at lower levels of 20 or 7 mg/kg/day and were considered to be treatment related. Based on the effects in the kidneys in males and females, the NOAEL for systemic toxicity was considered to be 20 mg/kg bw/day. Regarding reproductive toxicity, adverse effects wre not noted; therefore, the NOAEL was considered to be 50 mg/kg bw/day, the highest dose tested. </t>
  </si>
  <si>
    <t>Unknown, 2012. Available from ECHA at https://echa.europa.eu/mt/registration-dossier/-/registered-dossier/11950/7/6/2 and https://echa.europa.eu/mt/registration-dossier/-/registered-dossier/11950/7/9/2</t>
  </si>
  <si>
    <t>80-73-9</t>
  </si>
  <si>
    <t>N,N'-Dimethylimidazolidinone</t>
  </si>
  <si>
    <t>1,3-Dimethyl-2-imidazolidinone; 1,3-Dimethylimidazolidin-2-one; Dimethyl imidazolidinone; N,N'-Dimethylethyleneurea</t>
  </si>
  <si>
    <t>C5H10N2O</t>
  </si>
  <si>
    <t>CN1CCN(C)C1=O</t>
  </si>
  <si>
    <t>Sprague-Dawley [Crl:CD(SD), SPF]</t>
  </si>
  <si>
    <t>0, 4, 20, or 100 mg/kg bw/day daily. Males were dosed for 42 days, i.e. two weeks prior to mating, during mating (14 days) as well as an additional two weeks after the mating period. Parental females were dosed for approximately 42-54 days, i.e. two weeks prior to mating, during mating, throughout pregnancy, until day 4 of lactation. Five males from the main groups and an additional 5 females (satellite groups) were used for the observation of reversibility for 14 days post treatment.</t>
  </si>
  <si>
    <t xml:space="preserve">During the dosing period, gains in the body weight were lower or tended to be lower in the males and females of the 100 mg/kg group. However, the body weight gains were higher during the recovery period. Therefore, the given test material showed a tendency to reduce the body weight gain and a tendency to recovery of the weight gain by the withdrawal was seen. As an effect on the food consumption, the mean daily food consumption of female 100 mg/kg group was lower during the lactation period. In the hematological examination of the female 100 mg/kg group, hematocrit, hemoglobin and red blood cell count were higher and reticulocyte ratio tended to be lower on day 5 of lactation. In the blood chemical examination of the male 100 mg/kg group, triglyceride and total cholesterol were higher or tended to be higher. In the males at the end of the recovery period, total protein level was statistically significantly lower in the 100 mg/kg group as compared with the control group, but this change was very slight. Moreover, total protein was lower in the female 100 mg/kg group on day 5 of lactation; however this change was not noted at the end of the recovery period. In the serum protein electrophoresis of the female 100 mg/kg group on day 5 of lactation, the concentrations and ratios of albumin and gamma-globulin fractions and A/G ratio were statistically significantly lower, and the ratio of beta-globulin fraction was statistically significantly higher. In the females of the recovery groups, no statistical difference was observed in the parameters between the control group and each test material treated group. In males, absolute and relative weights of the testes and epididymides were statistically significantly lower in the 100 mg/kg group as compared with the control group at each end of the dosing and recovery periods. In females on day 5 of lactation, the only significant effect noted on organ weights were statistically significantly higher absolute and relative spleen weights at 100 mg/kg. However, this change was judged to be caused by the lower body weights because the mean body weight of this dose group was statistically significantly lower at the necropsy. Gross pathology also revealed atrophy of testis and epididymis in the male 100 mg/kg group at the end of the dosing period. Atrophy of testis was observed in the same dose group at the end of the recovery period. These changes were considered to be an effect of the administration of the test material. Histopatholgically, as an effect of the administration of the test material, atrophy and vacuolation of seminiferous tubule and interstitial cell hyperplasia was observed in testis of all males (7/7 males including the males which did not fertilize females) of the 100 mg/kg group at the end of the dosing period. The incidences of these changes were statistically significantly higher than the control group. At the end of the recovery period, all males (5/5 males) showed atrophy and vacuolation of seminiferous tubule and interstitial cell hyperplasia and 4/5 rats showed formation of multinucleated giant cell. The incidences of these changes were statistically significantly higher than the control group. In addition, Sertoli cell-only syndrome (most of germ cells disappeared and only Sertoli cell remain in the seminiferous tubule) was found in 3/5 males. In the other 2/5 males which did not show Sertoli cell-only syndrome, the germ cells remained partly. In the 100 mg/kg group, decrease of sperm and cell debris in the lumen were observed in the epididymis at the end of the dosing period and decrease of sperm was observed at the end of the recovery period. The incidences of decrease of sperm in the epididymis were statistically significantly higher than the control group at each end of the dosing and recovery periods. The males which did not fertilize females showed the same findings in their epididymides as the males which examined at the end of the dosing period. At the end of the dosing period, as the effect of dosing of test substance was detected in the 100 mg/kg group, the males in each of the 4 and 20 mg/kg groups were examined histopathologically. However, none of these animals of the lower dose groups showed the same findings as the 100 mg/kg group. Therefore, the parental systemic NOAEL was considered to be 20 mg/kg bw/day for males based on the effects noted in the testis and epididymis at 100 mg/kg bw/day. Similarly, the NOAEL was considered to be 20 mg/kg bw/day for females based on lower body weight gain and daily food consumption. Regarding reproductive toxicity, 23 offspring of the 100 mg/kg group died on day 0 of lactation, and delivery index, number of live offspring (day 0) and live birth index (day 0) tended to be lower in the same dose group. One of the reasons for these findings was that the test substance had inhibited the fetal growth and it induced the immaturity of offspring, indicated as the lower body weights of male and female live offsprings (day 0). Also, the lower body weights of male and female live offsprings were found in the same dose group on day 4 of lactation and the body weights did not increase so much from the day 0. It is considered that the decreases of number of live offspring and of live birth index on day 4 of lactation were caused by the growth inhibition effect of the test substance after birth. The external examination and necropsy of newborns on day 4 of lactation revealed no abnormalities caused by the dosing of the test substance. Therefore, for the F1 animals, the NOEL and NOAEL of the test substance were judged to be 20 mg/kg/day each because of the fetal growth inhibition and lower viability index on day 4 of lactation of 100 mg/kg group. </t>
  </si>
  <si>
    <t>Unknown, 2011. Available from ECHA at https://echa.europa.eu/mt/registration-dossier/-/registered-dossier/11777/7/6/2/?documentUUID=32f46f7f-0e0c-434e-aa3d-bfd332809f5f and https://echa.europa.eu/mt/registration-dossier/-/registered-dossier/11777/7/9/2</t>
  </si>
  <si>
    <t>80-09-1</t>
  </si>
  <si>
    <t>4,4'-Sulfonyldiphenol</t>
  </si>
  <si>
    <t>Bisphenol S; Bis(4-hydroxyphenyl) sulfone; Phenol, 4,4'-sulfonylbis-; 4-(4-hydroxyphenyl)sulfonylphenol</t>
  </si>
  <si>
    <t>C12H10O4S</t>
  </si>
  <si>
    <t>C1=CC(=CC=C1O)S(=O)(=O)C2=CC=C(C=C2)O</t>
  </si>
  <si>
    <t>1N,2N,3N,4N,6N,7N,9N,10N,23N,29Y,33N,34N,35bY,36a,bY,41N,42N,43N,44N,45N,28N</t>
  </si>
  <si>
    <t>0, 20, 60, or 180 mg/kg bw/day. F0 animals were dosed daily for approximately 10 weeks prior to breeding and continuing through breeding (up to two weeks), and for a maximum of 6 post-mating weeks (males) or gestation (three weeks) and lactation (three weeks) for females. Selected F1 offspring (cohorts 1A, 1B, 2A, 3) received the test substance daily by gavage from PND 21 until one day before sacrifice. Cohort 1B (= F1 generation parental animals) was selected to produce F2 pups.</t>
  </si>
  <si>
    <t>In the F0 generation, clinical observations included dose-dependent temporary salivation that was assumed to be test substance-induced, however, was considered to be no sign of systemic toxicity. One female was sacrificed moribund on Day 63. Histopathological findings were consistent with a gavage error. Body weights were statistically significantly increased in mid-dose females during premating days 7 – 14, in mid-dose male animals during the weeks 3 - 4 after the premating period (study weeks 14 - 15), and in mid-dose females during premating days 0 - 7. Body weight change of high-dose males was statistically significantly below the concurrent control values during premating days 56 - 63 (about 26%). All findings were considered as spontaneous in nature. Food consumption of the high-dose F0 females was statistically significantly increased during major parts of the premating period and during GD 14 - 20 (up to 36% and 8%, respectively). Food consumption of the mid-dose F0 females was statistically significantly increased during premating days 0 - 7, 28 - 35 and during GD 14 - 20 (up to 9%, 14% and 6%, respectively). Regarding water consumption, there was a statistically significantly increase in males during major parts of the pre-mating period (up to 22%) in 180 mg/kg bw/day and females of the high dose group during major parts of the pre-mating and gestation period (up to 25% and 28%, respectively). At the high dose, mean corpuscular hemoglobin (MCH) was significantly increased in males at the end of administration calculated from measured hemoglobin and red blood cell counts. Both measured parameters were not statistically significantly altered. Therefore, the MCH change was regarded as incidental and not treatment related. At 20 mg/kg bw/day, in males, relative basophil cell counts were significantly lower compared to controls, but values were not dose-dependently changed. Thus, alteration was regarded as incidental and not treatment related. At the mid dose level in females, cholesterol values were significantly increased; however, this change was not dose-dependent and, thus, was regarded as incidental and not treatment-related. In males and females, urine pH values decreased (not statistically significant in females) at the high dose, which may be treatment-related but was regarded as non-adverse due to absence of other findings in the urine. No clinical signs or changes of general behavior, which may be attributed to the test substance, were detected in any of the male and female animals in any of the groups. At 180 mg/kg bw/day, in 21 out of 24 males, increased mineralization was noted in the transition from medulla to cortex (minimal to severe), and nuclear crowding (accumulation of nuclei protruding into tubular lumen) was recorded in the kidneys in 22/24 male animals (minimal to moderate). Similarly, tubular dilation was noted in the kidneys in 13/24 male animals (minimal to slight). In males, the absolute and relative weights of the adrenal glands were significantly increased at the mid and high dose, which was regarded to be treatment related. No further findings were noted macroscopically or histopathologically in the adrenal glands. This effect was regarded to be not adverse. In male animals, the absolute and relative weights of the kidneys were significantly increased at the high dose and there were correlating macroscopic (enlarged) and histopathological findings including increased mineralization, nuclear crowding, and dilation of tubules in the outer zone of the outer medulla. Findings in the kidney in the high dose group were assessed as treatment-related and adverse. The increased relative liver weight in high dose females were assumed to be treatment related, but in the absence of any other findings (histopathology or clinical chemistry) regarded as non-adverse. There were no treatment-related alterations of T4 and TSH levels in males and females of all test groups. Regarding reproductive toxicity of the F0 animals, there were overall regular cycles in all females; however, mean estrous cycle duration was slightly but statistically significantly increased in the high dosed females (4.1 days vs 3.9 days of control). Sperm measures were unaffected by treatment. The male and female mating indices reflected a normal range of biological variation. Mean duration was gestation was 22 days in all test groups. The mean number of resorptions (0.5/0.8/1.3*/1.5**) and post implantation loss (3.1%/5.9%/9.4%*/10.5%**) were statistically significantly above control values in the 60 and 180 mg/kg bw/day groups and the F1 pups delivered per dam lower in mid-and high dose groups, although not statistically significant (14.9/14.0/13.5 and 12.7 pups/dam, respectively). In F1 animals, transient salivation was noted for several males and females in 180 mg/kg bw/day which was considered to be test substance-induced, however not considered a sign of systemic toxicity. One female animal was found dead on pre-mating day 3. As the animal was partly cannibalized and no histopathological examination was conducted, the cause of the death was not determined. Body weights of high- and mid-dose females were statistically significantly increased during major parts of the premating period (up to 10% and 9%, respectively) and for mid-dose females additionally on PND 14 (about 6%). Body weight change of high-dose females was also statistically significantly increased during premating days 0 - 21 and 0 – 70 (up to 18% and 10%, respectively) and for mid-dose females statistically significantly increased during premating days 0 - 21 (up to 20%). Similarly, body weights of the high- and mid-dose male F1B rats were statistically significantly decreased on premating day 14 (about 9% and 7%, respectively). This was a single event which is unlikely to be treatment related. Decreased body weight changes of high-dose males during pre-mating days 7-14, 42-49 and 63-70 (up to 27%), mid-dose males during pre-mating days 7-14 (about 29%), and low-dose males during pre-mating days 7-14 (about 18%) were recorded, as well as statistically significantly increased body weight change in the high-dose male animals during premating days 14 - 21 and in the mid-dose males during premating days 14 - 21, 35 - 42 and study weeks 3 - 4. - 21, 35 - 42. All of these changes were inconsistent in terms of timing and direction of the apparent effect. Thus, they are not considered to be test substance related. Regarding food consumption, high dose females showed statistically significantly increased food consumption during pre-mating days 28-49 and 0-70 (up to 22% and 13%, resp.). During pre-mating days 7-14, food consumption was statistically significantly increased in mid-dose females (about 13%). In contrast, statistically significantly decreased food consumption in the high-dose males during premating days 7 - 14 was considered as spontaneous in nature. Statistically significantly decreased food consumption in the high-dose females during PND 4 - 7 was considered as spontaneous in nature, too. High dose females showed increased water consumption during major parts of the pre-mating period (up to 26%) and mid dose females showed increased water consumption during pre-mating days 14-17 and 42-45 (about 14% and 15%, resp.). Statistically significantly increased water consumption in the mid-dose males during premating days 0 - 17 was considered as spontaneous in nature and statistically significantly decreased water consumption in the high-dose females during PND 4 - 5 was considered as spontaneous in nature. No clinical signs or changes of general behavior, which may be attributed to the test substance, were detected in any of the male and female animals in any of the groups. At 180 mg/kg bw/day, in males, absolute (not statistically significant) and relative increased adrenal gland weights (108% and 113%, resp.) were recorded. There were also absolute and relative increases in kidney weights (126% and 132%, resp.) in males and absolute and relative decrease in liver weights (90% and 94%, resp.). These findings were considered to be possibly treatment related. In females, increased absolute kidney weight (107%) was noted. At 60 mg/kg bw/day, in males, absolute and relative increased adrenal gland weights (113% and 111%, resp.) were observed as well as absolute and relative increased kidney weights (113% and 110%, resp.). In females, the terminal body weight was statistically significantly increased in 60 mg/kg bw/day and without statistical significance in 180 mg/kg bw/day (106%). This possibly explains the increased absolute kidney weights in 180 mg/kg bw/day as no changes were seen in relative weights. Additionally, there were no histopathological findings in the kidneys of female animals of test group 180 mg/kg bw/day. At gross pathology, at 180 mg/kg bw/day in males, enlarged kidneys were found in 10/24 animals. The female animals, which were not pregnant as well as the male mating partners, did not show relevant gross findings consistent with impaired fertility. No treatment-related effects on mammary gland and mammary fat pad were seen in cohort 1B male animals. The female animals, which were not pregnant as well as the male mating partners, did not show relevant histopathological findings consistent with impaired fertility. Reproductive parameters for F1 animals were mostly unaffected. The only adverse effect was the number of resorptions and post implantation loss were statistically significantly increased in the high-dose group (0.9/0.8/1.1/3.3** [*= p ≤ 0.05 / **= p ≤ 0.01] and 6.4%/5.3%/11.1% and 24.6%** in control/low/mid/high dose groups, respectively). Two high-dose females had a complete litter loss and the mean number of F2 pups was statistically significantly decreased in the high-dose group (14.3/13.8/14.9 and 11.4** pups/dam, respectively for control/low/mid/high dose groups). There was a lower mean number of F1 pups (14.9/14.0/13.5 and 12.7 pups/dam, respectively in control/low/mid/high dose group, resp.) in mid-and high dose groups (subsequent to higher resorption rate); however, the decrease did not attain statistical significance. The number of liveborn pups was statistically significantly below control in high dose group (340/289/322/285*, respectively). The rate of liveborn pups indicated by live birth indices of 99%/98%/99% and 97% in control/low/mid/high dose groups) showed no significant differences. Also, the number of stillborn pups was statistically significantly above control in high dose group (2/5/3/8*, respectively). Eight, however, does not seem unusually compared to 6 stillborn pups in F2 controls. In cohort 1A animals, transient salivation was noted for several males and females in 180 mg/kg bw/day which was considered to be test substance-induced; however, there were no signs of systemic toxicity. In cohort 2A animals, transient salivation was noted for a few high-dose male and female animals during several parts of the treatment period. This dose-dependent temporary salivation was considered to be test substance-induced; however, it did not represent signs of systemic toxicity. In cohort 3 animals, no effects were observed. The number of cannibalized and dead F1 pups were evenly distributed about the groups. The viability index was 99%, 97%, 99%, and 99% (during early lactation, PND 0-4) for control, low, mid, and high dose, respectively. The lactation index indicating pup survival on PND 4 - 21 was 100% in all test groups. In cohort 1A animals, one female animal showed abdominal position and gasping on study day 0 and was found dead thereafter on day 0. No association to test substance was assumed. In cohort 2A animals, no adverse effects were observed. In cohort 3, one animal of the low dose was found dead on study day 18; however, this was not considered to be treatment related. At 180 mg/kg bw/day, mean body weights of male and female pups were statistically significantly increased during PND 1-4 (up to 10%) and the mean body weight change of male pups was statistically significantly increased during PND 1-4 (about 16%). At 60 mg/kg bw/day, the mean body weights of male and female pups were statistically significantly increased during PND 1-7 and on PND 21 (up to 12%, 11% and 6%, respectively) and the mean body weight change of male and female pups during PND 1-4 (about 19% and 16%, resp.). At 20 mg/kg bw/day, no effects were observed on body weight. Increased weights may reflect the advantageous nutritional condition of the pups in the smaller mid- and high-dose litters. In the pups of cohort 1A, body weights of high and mid-dose females were statistically significantly increased on study days 14 and 28 (up to 7%) and body weight change of high dose males were statistically significantly decreased during study days 56-63 (up to 52%). As this had no impact on average body weights, this is considered as an incidental finding. The body weight change of high and mid dose females were statistically significantly increased during study days 7-14 and 0-7 (about 19% and 9%, respectively). In cohort 2A, there were comparable body weight and body weight changes of all treated groups to controls. In cohort 3, there were also comparable body weight and body weight changes of all treated groups to controls. At the high dose, females showed increased food consumption during major parts of the study period (up to 21%). In cohort 2A and 3, no effects on food consumption were noted. In pups at 180 mg/kg bw/day, females showed increased water consumption during major parts of the study period (up to 25%) . At the mid dose, females also showed increased water consumption during days 7-17 (up to 20%). In cohort 1A, high-dose females showed statistically significant increase during major parts of the study period (up to 25%) and females of the mid-dose showed increased water consumption during days 7-17 (up to 20%). In cohort 2A and 3, no effects were noted. In males at the high dose in cohort 1A, prothrombin time was prolonged at the end of the administration period. Because this was the only measured plasma coagulation parameter besides platelet counts which can be affected by a dysregulated coagulation, this alteration has to be regarded as treatment-related and adverse. Also in males, hemoglobin values were significantly higher; however, this was the only changed red blood cell parameter (i.e., hemoglobin, hematocrit and red blood cell (RBC) counts), and therefore, the hemoglobin change alone, was regarded as maybe treatment-related, but non-adverse. In cohort 1A, there were no alterations in absolute and relative lymphocyte subpopulation cell counts in spleen tissue (B-, T-lymphocytes, CD4-, CD8-T-lymphocytes and natural killer (NK) cells) in both sexes 180 mg/kg bw/day. In females, total protein, albumin and calcium levels were significantly increased at the end of administration period which was regarded as treatment-related and adverse. Sodium levels in all treated groups were also significantly increased; however, mean and median values of sodium in the test groups were not changed dose-dependently and sodium was the only altered electrolyte parameter among these individuals. In males of the low-dose group, calcium levels were significantly decreased, but again these values were not dose-dependently altered. At 180 mg/kg bw/day, in females, urine volume was significantly higher and urine specific gravity significantly lower reflecting the physiological function of the kidneys towards higher fluid income and thus, without any other alterations in the urine, it was regarded as adaptive and non-adverse finding. There were no test item related alterations in sexual maturation, anogenital distance (AGD), or nipple retention. In high dose cohort 1A males, increased absolute and relative kidney weights (112% and 117%, resp.) were noted as well as decreased absolute liver, prostate, spleen, and thymus weights (86%, 90%, 83%, and 81%, resp.) Also in males, increased relative adrenal glands (113%) and decreased relative liver and spleen weights (91% and 87%, resp.) were recorded. At 60 mg/kg bw/day in males, decreased absolute prostate and absolute and relative spleen weight (91%, 91%, and 92%, resp.) were noted but absolute and relative spleen weights did not follow conspicuous histopathological examination and no findings in clinical chemistry were found. Thus, this was regarded as equivocal and as not adverse. No findings in clinical chemistry were found regarding decreased absolute thymus weight in the highest dose group and thus, this was regarded to be an equivocal finding and as not adverse. The absolute weights of the prostate in test groups 60 and 180 mg/kg bw/day were decreased but no significant change was seen in relative weights, therefore the decrease in absolute weights was regarded as incidental. Decreased absolute and relative liver weights in 180 mg/kg bw/d group was regarded as possibly treatment related. In cohort 2A and 2B, no mean absolute and relative weights were significantly changed in any test group. In cohort 3 at 180 mg/kg bw/day, in males, significantly decreased relative thymus weights (81%) were observed; however, similar weight changes occurred in cohort 1A without histopathological correlations and clinical chemistry findings. Thus, the decrease of the relative thymus weight was regarded as equivocal and non-adverse. Relative spleen weights were decreased in all treated groups, however, without reaching statistical significance. There were no correlates in clinical chemistry and there was no statistical significance, therefore, this was regarded as incidental. A few F1 pups showed spontaneous findings at gross necropsy, such as postmortem autolysis, discolored eye(s), empty stomach and hemorrhagic testis. Without any relation to dosing, these findings were considered to be not treatment related. Cohort 1A, 2A, 2B, and 3 showed no gross pathological findings. In cohort 1A males given 180 mg/kg bw/day, there was an increased mineralization in the kidneys in the transition from medulla to cortex in 7/20 male animals (minimal to moderate), nuclear crowding in the kidneys in 6/20 male animals (minimal to slight), and tubular dilation in the kidneys in 7/20 male animals (minimal to slight). There was also increased incidences of atrophy in the mammary gland (7/20) and mammary fat pad (7/20). In cohort 2A, 2B, and 3, no treatment-related findings were seen. Regarding developmental neurotoxicity of F1 pups, cohort 2A and 2B showed no influence of the test substance on auditory startle habituation (maximum amplitude and latency) observed. Similarly, home cage observations without findings, open-field observations did not reveal any test-substance related findings, sensorimotor tests/reflexes without findings, and quantitative parameter revealed no impaired parameters. Motor activity measurement was not influenced by the test compound. There were statistically significant increases in activity during interval 11 in low-, mid- and high dose males; however, this isolated finding was not related to the dose and did neither influence the total session beam interruptions significantly, nor did it impair habituation. Thus, it was not considered to be related to the test substance. There was no influence in the ability of rats to acquire position of a hidden platform and memory was also considered to be unaffected. All length and width measurements were without any findings and all morphometric brain measurements were without any findings. Only some single parameters in male (Nucleus caudatus width left, Corpus callosum width) or female (Nucleus caudatus width left) animals of test group 180 mg/kg bw/day showed a statistically significant increase or decrease. As no other values were changed, this minimal width in-/decrease is assumed as incidental and not related to treatment. Developmental immunotoxicity was not compromised by the test item; there were no changes in SRBC IgM titer found in males and females. Regarding the F2 pups, the mean number of F2 pups delivered per dam (average litter size) was statistically significantly decreased in the high-dose group (14.3/13.8/14.9 and 11.4** pups/dam, respectively in control/low/mid/high dose group, resp.); however, the rate of liveborn pups not affected (live birth indices: 98%, 99%, 99%, and 98% for control, low, mid, and high-dose, resp.). The number of cannibalized and dead F2 pups were evenly distributed about the groups, and the viability and lactation indices were unaffected by treatment. Mean body weights of the high-dose female pups were statistically significantly above the concurrent control values on PND 1 (about 7%). However, this isolated finding was considered to be incidental. Anogenital distance and nipple retention were not affected. Organ weight data was unremarkable. A few F2 pups showed spontaneous findings at gross necropsy, such as postmortem autolysis, empty stomach, dilated renal pelvis and small testis. These findings occurred without any relation to dosing. Thus, all these findings were not considered to be associated to the test substance. There were no substantial differences in the sex ratio. Sex ratio: no substantial differences; slight differences were regarded to be spontaneous in nature. The NOAEL for general, systemic toxicity is 60 mg/kg bw/day for the F0 and F1 parental as well as adolescent animals, based on evidence for kidney toxicity, as well as corresponding effects on clinical-pathological parameters, which were observed at the LOAEL of 180 mg/kg bw/d. The NOAEL for fertility and reproductive performance for the F0 and F1 parental rats is 180 mg/kg bw/day, the highest dose tested. The NOAEL for developmental toxicity in the F1 and F2 progeny is 20 mg/kg bw/day, based on increased post implantation loss in the F1 progeny, which was observed at the LOAEL of 60 mg/kg bw/day. The NOAEL for developmental neurotoxicity for the F1 progeny is 180 mg/kg bw/day, the highest dose tested, and the NOAEL for developmental immunotoxicity for the F1 progeny is 180 mg/kg bw/day, the highest dose tested.</t>
  </si>
  <si>
    <t>Unknown, 2019. Available from ECHA at https://chem.echa.europa.eu/100.001.137/dossier-view/2c405b30-c0bd-497a-944a-1754da992ca0/983a3d70-e279-4b80-9781-7d9b5c3cef85_135f68ca-730e-4b5a-8e5a-084d78b6dd72?searchText=80-09-1</t>
  </si>
  <si>
    <t>155041-85-3</t>
  </si>
  <si>
    <t>(trans,trans)-4-(p-Tolyl)-4'-vinyl-1,1'-bi(cyclohexane)</t>
  </si>
  <si>
    <t>1-[4-(4-ethenylcyclohexyl)cyclohexyl]-4-methylbenzene; trans,trans-4-(4-Methylphenyl)-4'-vinylbicyclohexyl; 1-[(trans,trans)-4'-ethenyl[1,1'-bicyclohexyl]-4-yl]-4-methylbenzene</t>
  </si>
  <si>
    <t>C21H30</t>
  </si>
  <si>
    <t>CC1=CC=C(C=C1)C1CCC(CC1)C1CCC(CC1)C=C</t>
  </si>
  <si>
    <t xml:space="preserve">0, 15, 45, or 135 mg/kg bw/day. Males were dosed for 42 days, i.e. two weeks prior to pairing, during pairing, until scheduled necropsy. Females were dosed for 49 days, i.e. two weeks prior to pairing, during pairing, until day 4 post partum. </t>
  </si>
  <si>
    <t>Unknown, 2012. Available from ECHA at https://echa.europa.eu/registration-dossier/-/registered-dossier/30138/7/6/2/?documentUUID=d05dded1-b376-48f4-a602-5a623c2c79e3 and https://echa.europa.eu/es/registration-dossier/-/registered-dossier/30138/7/9/2</t>
  </si>
  <si>
    <t>2-Amino-1-butanol hydrochloride</t>
  </si>
  <si>
    <t>2-Aminobutanol hydrochloride; 1-Butanol, 2-amino-, hydrochloride; 2-aminobutan-1-ol;hydrochloride</t>
  </si>
  <si>
    <t>CCC(CO)N.Cl</t>
  </si>
  <si>
    <t>0, 10, 50, or 300 ppm equal to 0, 11.1, 56.1, or 322 mg/kg bw/day for males and 0, 10.5-14.3, 54.3-70.5, or 318 mg/kg bw/day (pre-breeding only) for females. Female rats were fed diets for approximately 53-64 days, i.e. two weeks prior to breeding, continuing through breeding (two weeks), gestation (three weeks), and through lactation day 4. Male rats were fed diets for 33 days, i.e. 14 days prior to mating, during mating, and after the completion of mating.</t>
  </si>
  <si>
    <t>Dietary exposure to 300 ppm or 50 ppm of 2-AB-HCl produced treatment-related systemic toxicity in parental animals. In the 300 ppm group, male and female adult toxicity included decreased body weight and feed consumption, dermal irritation (acanthosis, inflammation, erosions and/or ulcers) possibly induced by feed contact during grooming, and an increased incidence of very slight centrilobular/midzonal hepatocyte hypertrophy, a finding associated with increased relative liver weight in males but not females. In high-dose males, there were treatment-related increases in serum urea nitrogen, alanine aminotransferase, aspartate aminotransferase, and cholesterol, with increased urea nitrogen and cholesterol likely being secondary to the lower body weight and reflective of a marginal change in protein catabolism and fat mobilization. In the 50 ppm group, parental toxicity was limited to increases in relative liver weights in males and adrenal weights in females. There was no systemic toxicity in the animals given 10 ppm. Exposure to 2-AB-HCl did not affect mating performance or conception, but caused marked, dose-related increases in postimplantation loss (embryo resorption). At the high-dose level, all pregnant females showed evidence of complete litter resorption (100% postimplantation loss), while at 50 mg/kg/day, postimplantation loss was 24% (vs. 3.9% in controls). Offspring in the 50 mg/kg/day group were normal at birth, survived until termination on PND 4, and were without any treatment-related effects. There were no treatment-related reproductive or developmental findings in the 10 mg/kg/day group. 
The NOEL for general toxicity was 10 mg/kg/day in males and females and the NOEL for reproductive effects was 10 mg/kg/day, based upon postimplantation loss at higher doses.</t>
  </si>
  <si>
    <t>Dow Chemical Co., 2009</t>
  </si>
  <si>
    <t xml:space="preserve">Dow Chemical Co., 2009. Available from ECHA (under Unknown, 2010) at https://echa.europa.eu/mt/registration-dossier/-/registered-dossier/12299/7/6/2 and https://echa.europa.eu/mt/registration-dossier/-/registered-dossier/12299/7/9/2/?documentUUID=3709b351-d992-46da-9d2d-7f628554fc7a and from the National Technical Reports Library (MTRL) at https://ntrl.ntis.gov/NTRL/dashboard/searchResults/titleDetail/OTS0604533.xhtml </t>
  </si>
  <si>
    <t>34036-80-1</t>
  </si>
  <si>
    <t>Phenyltris(butanoxime)silane</t>
  </si>
  <si>
    <t>2-Butanone, O,O',O''-(phenylsilylidyne)trioxime; Phenyltris(methylethylketoximino)silane; (E)-N-[bis[[(E)-butan-2-ylideneamino]oxy]-phenylsilyl]oxybutan-2-imine</t>
  </si>
  <si>
    <t>C18H29N3O3Si</t>
  </si>
  <si>
    <t>CCC(C)=NO[Si](ON=C(C)CC)(ON=C(C)CC)C1=CC=CC=C1</t>
  </si>
  <si>
    <t>1N,2N,3g(ii)Y(Class IV) and 5d(ii)Y(Class II)</t>
  </si>
  <si>
    <t>0, 10, 150, or 300 mg/kg bw/day</t>
  </si>
  <si>
    <t xml:space="preserve">A dose-dependent increase in the incidence of severe abnormal clinical findings was noted in 150 and 300 mg/kg bw/day dose group for both males and females during the treatment period, which included red matted material/clear wet matting around the nose/mouth and salivation. Pale extremities were also noted in 300 mg/kg bw/day females. The clinical abnormalities resolved completely by the end of the recovery period. In males at the end of the treatment period (day 29), statistically and/or toxicologically significant abnormalities were observed in several of the hematology parameters evaluated. These abnormalities were noted in the 150 and 300 mg/kg bw/day dose groups and reflected a dose-related regenerative anemia. These generally included a decrease in RBC's, hemoglobin and hematocrit, as well as increased MCV, MCH, platelets, NRBC's and leukocytes (segmented neutrophils and lymphocytes). In addition, abnormalities in the RBC morphology were apparent in the 150 and 300 mg/kg bw/day dose males and generally included varying degrees of polychromasia, basophilic stippling, anisocytosis and macrocytes. In the 300 mg/kg bw/day males at the end of the recovery period (day 42), the hematological abnormalities noted above generally diminished as values were more comparable to controls and RBC morphology was considered normal. However, statistically significant differences remained and included decreased RBC's and elevated hemoglobin, hematocrit, MCV and MCH.
In females at the end of the treatment period (day 29), abnormalities similar to those noted in the males were observed in the 150 and 300 mg/kg bw/day dose groups. These generally included a dose-related decrease in RBC's, hemoglobin and hematocrit as well as increased MCV, MCH, platelets, NRBC's and leukocytes (segmented neutrophils, monocytes and lymphocytes). In addition, abnormalities in the RBC morphology were also apparent in the 150 and 300 mg/kg bw/day dose females and generally included varying degrees of polychromasia, basophilic stippling, anisocytosis and macrocytes. In the 300 mg/kg bw/day females at the end of the recovery period (day 42), the hematological abnormalities noted above generally diminished as values were more comparable to controls and RBC morphology was considered normal. However, statistically significant differences remained and included decreased RBC's and elevated MCV, MCH and eosinophils.
No statistically or toxicologically significant abnormalities were noted in the 10 mg/kg bw/day dose animals at the end of the treatment phase. The most notable abnormality observed in the biochemistry parameters at the end of the treatment period was statistically elevated total serum bilirubin. This finding was noted in the 150 and 300 mg/kg bw/day dose male and female groups and was most likely a secondary result of the anemia noted previously. A dose-related increase in total urine volume was observed in the 150 and 300 mg/kg bw/day males at the end of the treatment period and in the 300 mg/kg bw/day dose males at the end of the recovery phase; however, statistically significant increases in total urine volume were only noted in the 300 mg/kg bw/day males at the end of the treatment period. At the end of the treatment phase, a dose-related statistically significant increase in absolute and relative spleen weight was observed in the 150 and 300 mg/kg bw/day dose males and females. Also, absolute and relative liver weights were statistically increased in the 300 mg/kg bw/day dose females and absolute and/or relative heart weights were statistically increased in the 150 and 300 mg/kg bw/day dose females. Relative heart weight was statistically increased in the 300 mg/kg bw/day dose males. At the end of the recovery phase, spleen weights (absolute and relative) remained statistically increased in the 300 mg/kg bw/day dose males. Heart weights (absolute and relative) in the 300 mg/kg bw/day dose females also remained statistically increased. Enlarged, blackish-purple spleens were observed grossly in all 150 and 300 mg/kg bw/day dose males and females at the end of the treatment phase on day 29. By the end of the recovery phase, the incidence of the above abnormalities was slightly reduced in the males (4/5) as compared to a notable decrease in the females (1/5). Histopathologically, gross observation of splenic enlargement in the 300 mg/kg bw/day dose group was associated with extramedullary hematopoiesis and accumulations of numerous hemosiderin laden macrophages in the red pulp of the spleen. Similar findings were also noted in the spleens of 150 mg/kg bw/day but to a lesser degree. Hepatic changes in the 300 mg/kg bw/day dose animals consisted of multiple, scattered foci of extramedullary hematopoiesis within sinusoids and numerous hemosiderin laden macrophages (Kupffer cells) lining sinusoids. These changes were again observed in the livers of the 150 mg/kg bw/day dose animals though the severity was slightly less. Hemosiderin in the macrophages was the result of red blood cell degradation. The NOAEL was considered to be 10 mg/kg bw/day for both males and females. </t>
  </si>
  <si>
    <t>Unknown, 2000. Available from ECHA at https://echa.europa.eu/registration-dossier/-/registered-dossier/10559/7/6/2/?documentUUID=81209bb9-5a9c-42af-99fb-3f483fd58dcc</t>
  </si>
  <si>
    <t>542-18-7</t>
  </si>
  <si>
    <t>Chlorocyclohexane</t>
  </si>
  <si>
    <t>Cyclohexyl chloride; Cyclohexane, chloro-; Monochlorocyclohexane</t>
  </si>
  <si>
    <t>C6H11Cl</t>
  </si>
  <si>
    <t>C1CCC(CC1)Cl</t>
  </si>
  <si>
    <t xml:space="preserve">0, 10, 60, or 300 mg/kg bw/day. Males were dosed for 42 days, including a 14 day premating period and subsequent mating period. Females were dosed for up to 55 days, including 14 day premating, mating, and gestation periods, and the time until lactation day 4. Five out of 12 males dosed at 0 and 300 mg/kg bw/day were treated as a recovery group. In addition, 5 females/dose 0 and 300 mg/kg bw/day groups were dosed for 42 days without mating and examined after the recovery period. </t>
  </si>
  <si>
    <t>Kidney and urinary bladder</t>
  </si>
  <si>
    <t>At 300 mg/kg bw/day, increased salivation and decreased body weight gain were observed in both sexes. Absolute and relative kidney weights were also increased and hyaline droplet formation in the proximal tubular epithelium was increased in males administered 300 mg/kg bw/day. Hyperplasia of the urinary bladder mucosal epithelium was observed in males administered 60 and 300 mg/kg bw/day and in females administered 300 mg/kg bw/day. Among these changes, increased relative kidney weight in males and hyperplasia of the urinary bladder mucosal epithelium in females persisted after the recovery period. Based on these effects in the kidney and urinary bladder, the NOAELs for repeated dose toxicity were determined to be 10 mg/kg bw/day and 60 mg/kg bw/day in male and female rats, respectively. Regarding reproductive toxicity, there were no effects on reproductive and developmental parameters at 300 mg/kg bw/day. The NOAEL for the rat reproductive/developmental toxicity of chlorocyclohexane was determined to be 300 mg/kg bw/day, the highest dose tested.</t>
  </si>
  <si>
    <t>903-19-5</t>
  </si>
  <si>
    <t>2,5-Bis(1,1,3,3-tetramethylbutyl)hydroquinone</t>
  </si>
  <si>
    <t>2,5-bis(2,4,4-trimethylpentan-2-yl)benzene-1,4-diol; 2,5-Ditertoctylhydroquinone; Bistetramethylbutylhydroquinone</t>
  </si>
  <si>
    <t>C22H38O2</t>
  </si>
  <si>
    <t>CC(C)(C)CC(C)(C)C1=CC(O)=C(C=C1O)C(C)(C)CC(C)(C)C</t>
  </si>
  <si>
    <t>0, 10, 50, or 250 mg/kg bw/day daily. Males were dosed for 42 days, i.e. two weeks prior to mating, during mating, until scheduled necropsy. Females were dosed for 42-46 days, i.e. two weeks prior to mating, during mating and gestation, until day 4 of nursing after delivery. In the female recovery group, the duration of administration was 42 days as with the males.</t>
  </si>
  <si>
    <t xml:space="preserve">During the test substance administration period, mild loose stools were noted in 12/12 males and 9/12 females in the 250 mg/kg bw/day group and 5/5 females in the 250 mg/kg bw/day recovery group. Loose stools were observed transiently after test substance administration and the animals recovered prior to test substance administration the following day. Mild soiled fur with urine was also observed in 11/12 males and 7/12 females in the 250 mg/kg bw/day group and 5/5 females in the 250 mg/kg bw/day recovery group. In addition, salivation was observed in 11/12 males and 8/12 females in the 250 mg/kg bw/day group and 3/5 females in the 250 mg/kg bw/day recovery group. Salivation was also observed in 1/12 females in the 50 mg/kg bw/day group. The salivation was transient and involved mild wetness around the mouth immediately after test substance administration. No changes in general condition were observed in the 10 mg/kg group. At the top dose level, one female died on gestation day 21 and  another female of the same group was moribund and therefore sacrificed on gestation day 22. In the female found dead, a tendency for suppression of body weight increase was observed during gestation as this female had not eaten when food intake was measured on gestation day 20; the animal was emaciated, and adopted the recumbent position and died the following day. The moribund animal showed a similar tendency for suppression of body weight. Histopathological tests on the dead animals also revealed a high incidence of the changes due to administration of the test substance, particularly changes in the kidneys, and death was inferred to have occurred as a result of this combined with stress from the end of gestation until the start of delivery. During the test substance administration period, significantly decreased body weight gain in males and significantly higher body weight gain during the period prior to mating in females was recorded in the 250 mg/kg bw/day group. Similarly, significantly higher body weight (compared to controls) on administration day 21 and 28 and body weight gain during the test substance administration period were observed in the female recovery group. No significant changes were observed in males or females in the 10 and 50 mg/kg bw/day groups. During the recovery period in males, significantly low body weight was recorded from the from the end of administration and throughout the recovery period, but no changes in body weight gain during the recovery period were noted overall; however, the body weights of the animals selected for the recovery period were coincidentally lower than those for animals sacrificed at the end of the administration period. In the female recovery group, significantly low body weight gain was observed during the recovery period, and body weight, which had been rather higher than in the control group during the test substance administration period, now approached that in the control group, and there was no longer any difference in recovery days 7-14. In the 250 mg/kg bw/day group, significantly higher food intake in males on test substance administration day 14, 28, 35 and 41 and in females on test substance administration day 14 and gestation day 14, and lower food intake were observed in females on nursing day 3. In the female recovery group, significantly higher food intake was observed in the 250 mg/kg bw/day group on administration day 14. Although significantly low levels of food intake were observed in males in the 10 mg/kg bw/day group on administration day 35, these appeared to be incidental changes. No significant changes were observed in males or females in the 50 mg/kg bw/day groups. Tests on animals sacrificed at the end of the administration period revealed significantly low levels of haemoglobin and MCH in males in the 50 and 250 mg/kg bw/day group and significantly low levels for red blood count and haematocrit in males in the 250 mg/kg bw/day group. In females, significantly low levels of haemoglobin were observed in the 50 mg/kg bw/day group, and significantly low levels of MCH and a tendency for low levels of haemoglobin were observed in the 250 mg/kg w/day group. Furthermore, in males, for white blood cell percentages, significantly low levels of neutrophils and significantly high levels of lymphocytes were observed in the 50 mg/kg bw/day group and significantly low levels of neutrophils and a significantly high white blood count were observed in the 250 mg/kg bw/day group. In addition, significantly high platelet count and significantly low prothrombin time were observed in females in the 250 mg/kg bw/day group. Tests on animals sacrificed at the end of the recovery period revealed a decrease in the amount of variation from the control group and a tendency for recovery, although a significant difference remained in terms of low levels of MCHC and high platelet count in females. Clinical biochemistry findings included significantly low levels of calcium in males and significantly high levels of γ-GTP, total protein, albumin and total cholesterol and significantly low levels of creatinine and chlorine in females of the 250 mg/kg bw group. Significantly high levels of calcium were observed in the 10 mg/kg bw/day group, but no dose correlation was observed. No significant changes in any test item were observed in males or females in the 50 mg/kg bw/day group. Tests on animals sacrificed at the end of the recovery period revealed significantly high levels of total protein, albumin and total cholesterol and significantly low levels of creatinine and chlorine in females, but a decrease in the amount of variation from the control group and a tendency for recovery were observed in all cases in comparison with female animals sacrificed at the end of the test substance administration period. In addition, significantly low levels of alkaline phosphatase and significantly high levels of calcium and inorganic phosphorus were observed in females, but all changes were slight. Urinalysis noted significantly low levels of both specific gravity in the 10 mg/kg bw/day group and potassium in the 50 mg/kg bw/day group. Individual values, however, were all within the reference range of the background data from the research institute and, in addition, the changes had no dose correlation.They were therefore considered to be incidental. No significant changes were observed in the 250 mg/kg bw/day group. Among animals sacrificed at the end of the administration period, biometry of organ weights revealed significantly high absolute and relative weights of the liver and the kidneys in males of the 50 and 250 mg/kg bw/day groups and significantly high absolute and relative weights of the liver in females of the 50 and 250 mg/kg bw/day groups; in addition, high relative weight of the kidneys and heart, absolute and relative weight of the adrenal and thyroid gland were noted in females of the 250 mg/kg bw/day group. As there was no change in absolute heart weight, the variation in relative weight was slight, and there were no accompanying histopathological changes, this was determined to be an incidental change. No significant changes were observed in males or females of the 10 mg/kg bw/day groups. Among animals sacrificed at the end of the recovery period, significantly high relative weight for the kidneys in males and females of the 250 mg/kg bw/day group, a significantly high absolute and relative weight for the liver, a significantly high relative weight for the heart in females of the 250 mg/kg bw/day group were all noted. In addition, a significantly low body weight immediately prior to dissection and significantly high relative weights for the thymus, pituitary gland and thyroid gland was observed in males of the 250 mg/kg bw/day group. Gross pathological findings revealed enlargement of the liver in 2/12 males and 2/12 females in the 50 mg/kg bw/day group and 6/7 males and 10/10 females in the 250 mg/kg bw/day group. In addition, among females in the 250 mg/kg bw/day group, thymic atrophy in an animal that died and thymic atrophy and red urine in the urinary bladder in a moribund sacrifice were recorded findings. Among animals sacrificed at the end of the recovery period, a decrease in the size of the testes and epididymides (bilateral) was noted in 1/5 males in the 250 mg/kg bw/day group. Histopathology revealed changes attributable to administration of the test substance in the liver, kidneys and thyroid gland. In the liver, findings reported included centrilobular hepatocellular hypertrophy in 3/12 males and 5/12 females in the 50 mg/kg bw/day group and 5/7 males and 11/12 females in the 250 mg/kg bw/day group (significant difference in number of incidences compared to the control group in females in the 50 mg/kg bw/day group and males and females in the 250 mg/kg bw group). The degree of the change tended to be more severe in the 250 mg/kg group than in the 50 mg/kg group for both males and females. No hepatocellular hypertrophy was observed in the liver among animals sacrificed at the end of the recovery period. In the kidneys, PAS stain-negative hyaline droplets in the renal proximal tubular epithelium in all groups was recorded, including the control group, but the number increased in the 50 and 250 mg/kg bw/day groups (there was a tendency for enlargement, and a comparison of graded data with the control group revealed a significant difference in the 250 mg/kg bw/day group). These PAS stain-negative hyaline droplets were confirmed to be alpha2u-globulin immunostain-positive. In females, lesions in the kidneys included fatty degeneration of the renal proximal tubular epithelium (5/12 animals) and appearance of PAS stain-positive hyaline droplets in the renal proximal tubular epithelium (12/12 animals) in the 250 mg/kg bw/day group (significant difference from the control group). Hyaline droplets in males had recovered to the same level as the control group and the incidence rate of hyaline droplets and fatty degeneration of the renal proximal tubular epithelium in females had decreased to 1/5 and 2/5 animals, respectively, and a tendency for recovery was observed at the end of the recovery period. In the thyroid, diffuse follicular epithelial cell hyperplasia was noted in 7/7 males and 12/12 females in the 250 mg/kg bw/day group (significant difference from the control group in both males and females). After the recovery period, in the 250 mg/kg bw/day group, thyroid follicles had decreased in size, epithelial cells had become cuboidal or cylindrical, and colloids within the follicles tended to decrease. No follicular epithelial cell hyperplasia in the thyroid gland was observed among animals sacrificed at the end of the recovery period. In addition to the histopathological changes listed above, fatty degeneration of hepatocytes in the perilobular zone (males: 0, 10, 50, 250 mg/kg bw/day groups, females: 10 mg/kg bw/day group) was observed in animals such as those with yellowing of the liver revealed by necropsy to be unrelated to administration of the test substance. Also, dilation of the renal tubules in the kidneys, interstitial oedema in the prostate, inflammation of the seminal vesicles and dilation of the lumen, calculus in the urinary bladder and inflammation of the transitional epithelium were observed in the animal in the 10 mg/kg bw/day group with renal enlargement, prostatomegaly, distension of the seminal vesicles and distension of the urinary bladder. In addition, microgranuloma (males: 0, 10, 50 mg/kg bw/day groups, females: 0, 50, 250 mg/kg bw/day groups, recovery group males: 250 mg/kg bw/day group, females: 0, 250 mg/kg bw/day groups), focal necrosis (males: 0, 50, 250 mg/kg bw/day groups, females: 50 mg∕kg bw/day group, recovery group males: 0 mg/kg bw/day group) and granuloma that appeared to be a sign of repairs (males: 10 mg/kg bw/day group, females:10, 50, 250 mg/kg bw/day groups) were noted in the liver. So-called eosinophilic bodies with a connection to PAS stain-negative hyaline droplets in the renal proximal tubular epithelium (males: 10 mg/kg bw/day group), basophilic renal tubules (males: 0, 10, 50, 250 mg/kg bw/day groups, females: 10, 50, 250 mg/kg bw/day groups, recovery group males: 0, 250 mg/kg bw/day groups, females: 0 mg/kg bw/day group), cortical lymphocyte infiltration (males: 10, 50 mg/kg bw/day groups, recovery group males: 250 mg/kg bw/day group), cortical fibrosis (males: 0 mg/kg bw/day group, females: 10 mg/kg bw/day group), mineralisation of the medullary tubules (females: 10 mg/kg bw/day group), hyaline casts (males: 0, 10, 50, 250 mg/kg bw/day groups, recovery group females: 0 mg∕kg bw/day group, females: 250 mg/kg bw/day group), solitary cyst (males: 0, 10, 250 mg/kg bw/day groups) and regenerating renal tubules (males:10 mg/kg bw/day group) were recorded in the kidneys. Foam cell accumulation (males: 0, 250 mg/kg bw/day groups, females: 0 mg/kg bw/day group) and arterial wall mineralisation (males: 0, 250 mg/kg bw/day groups, females: 0, 250 mg/kg bw/day groups) were observed in the lungs. In the heart, myocardial degeneration and fibrosis (males: 0, 250 mg/kg bw/day groups, females: 0, 250 mg/kg bw/day groups) was noted. Also, dilation of the gastric fundal gland (males: 0, 250 mg/kg bw/day groups, females: 0, 250 mg/kg bw/day groups) was a lesion recorded in the glandular stomach. Vacuolation of cytoplasm in cortical cells (males: 250 mg/kg bw/day group) and cortical focal fatty metamorphosis (females: 0 mg/kg bw/day group) were noted in the adrenal glands. In the epididymides, interstitial lymphocyte infiltration and sperm granuloma were recorded in males at 250 mg/kg bw/day. In the prostate, interstitial lymphocyte infiltration was also noted in males at 250 mg/kg bw/day. In the ovaries, at a low incidence rate, follicular cysts were noted at 250 mg/kg bw/day. These changes are all spontaneously occurring lesions in rats, and no increase in incidence rates due to administration of the test substance was observed. Another effect recorded was the high incidence of extramedullary haematopoiesis and brown pigmentation in the spleen in both male and female rats; however, no difference in the incidence rate or severity of changes was observed between the 250 mg/kg bw/day group and the control group. The changes were therefore deemed to have no relationship to administration of the test substance in any case. In the liver, regarding the centrilobular hepatocellular hypertrophy, this was not associated with regressive changes in hepatocytes, blood biochemical tests produced no findings suggestive of liver disorders, and high levels of total cholesterol were observed in females and an increase in cholesterol has been reported to be correlated to an increase in drug metabolising enzymes, which suggested that these findings were the result of adaptation reflecting induction of drug metabolising enzymes by administration of the test substance. Regarding the effect on the kidneys, both high absolute weights and relative weights were observed in males in the 50 and 250 mg/kg bw/day groups, and an increase in PAS stain-negative hyaline droplets in the renal proximal tubular epithelium was observed as a corresponding histological change. In addition, high relative weight of the kidneys was observed, and appearance of PAS stain-positive hyaline droplets and fatty degeneration of the renal proximal tubular epithelium were observed in females in the 250 mg/kg bw/day group. The PAS-negative hyaline droplets in the proximal tubules of the kidneys observed in males were confirmed by immunostaining to be alpha2u-globulin deposits, and a specific so-called alpha2u-globulin nephropathy was confirmed in male rats. The PAS stain-positive hyaline droplets observed in the kidneys of females in the 250 mg/kg bw/day group, on the other hand, were observed to show signs of reabsorption of a protein other than alpha2u-globulin, fatty degeneration was also present, and this was determined to be a toxic effect on the kidneys. In addition, regarding the low levels of chlorine observed in the clincical chemistry evaluation in females, individual values were within the reference range of the background data, but the change was thought to involve the effect on the kidneys described above. Regarding the effect on the thyroid gland, both high absolute weights and relative weights were observed in females in the 250 mg/kg bw/day group, and histological tests revealed follicular epithelial hyperplasia in males and females. In addition, high levels of total cholesterol were observed in females in the 250 mg/kg bw/day group as an apparently treatment-related change. Regarding the follicular epithelial hyperplasia, since rats lack thyroxine binding globulin, little T3 and T4 is bound to plasma proteins and their half-lives are short. Blood levels are known to be more easily reduced than in humans. The follicular epithelial hyperplasia observed during the present study may have involved a decrease in blood T3 and T4 concentrations caused by induction of drug metabolising enzymes in the liver as described above, stimulation of TSH secretion by a negative feedback mechanism, and hyperplasia of the thyroid follicular epithelium. Lastly, spermatogenetic cycle tests revealed ignificantly low spermatogonia count at stage II-III in the 250 mg/kg bw/day group, but histopathological tests found no changes in the testes. The NOAEL for systemic toxicity was considered to be 10 mg/kg bw/day for both males and females. Regarding reproductive and developmental toxicity, a low total number of live offspring, number of male live offspring and viability index were observed on lactation day 4 in the 250 mg/kg bw/day group. Low body weight was also recorded in males and females in the 10 mg/kg bw/day group on lactation day 4 and low body weight on lactation days 0 and 4 in the 250 mg/kg bw/day group. No significant changes were observed in the 50 mg/kg bw/day group. The significantly low body weight in males and females observed in the 10 mg/kg bw/day group was due solely to the low body weight of the offspring of the female animal in the 10 mg/kg bw/day group with low milk secretion, which reduced the body weight of the group as a whole. No significant difference was observed when this case was excluded from the statistical treatment. Based on these findings, the NOAEL for toxicity to reproduction was estimated to be 50 mg/kg bw/day. This is higher than the estimated NOAEL for maternal toxicity of 10 mg/kg bw/day and the observed effects on reproduction are therefore considered to be secondary effects caused by the maternal toxicity. </t>
  </si>
  <si>
    <t>78-10-4</t>
  </si>
  <si>
    <t>Tetraethyl orthosilicate</t>
  </si>
  <si>
    <t>Tetraethoxysilane; Tetraethyl silicate; TEOS</t>
  </si>
  <si>
    <t>C8H20O4Si</t>
  </si>
  <si>
    <t>CCO[Si](OCC)(OCC)OCC</t>
  </si>
  <si>
    <t>Sprague-Dawley [[Crl:CD (SD) IGS BR]]</t>
  </si>
  <si>
    <t xml:space="preserve">0, 10, 50, or 100 mg/kg bw/day. Males were dosed for at least 28 days, i.e. throughout the pre-mating period (15 days), during the mating and post-mating periods until final sacrifice. Females were dosed for approximately 53 days, i.e. throughout pre-mating (15 days) and mating period, during pregnancy and lactation, until day 4 post-partum inclusive (or until sacrifice for un-mated females). </t>
  </si>
  <si>
    <t xml:space="preserve">During lactation, there was a transient decrease noted in body weight gain in females at the highest dose level; no change in body weight was noted in males of the principal group at any dose level. Slight degenerative/necrotic tubular nephropathy was observed in 4/10 males at 50 mg/kg bw/day, 9/10 males at 100 mg/kg bw/day, and 3/10 females at 100 mg/kg/day. This was associated with slightly lower plasma levels of sodium, potassium and glucose in males given 100 mg/kg bw/day. No signs of substance-induced maternal or paternal toxicity occurred at 10 mg/kg/day. Therefore, the NOAEL for parental toxicity was considered to be 50 mg/kg/day for the females and 10 mg/kg/day for the males. Regarding reproductive and developmental toxicity, there were no effects on mating performance or fertility and there were no intergroup differences for litter size, sex ratio or viability. No adverse effects on offspring development were noted either. Therefore, the NOEL for reproductive and developmental toxicity was considered to be 100 mg/kg bw/day. </t>
  </si>
  <si>
    <t>CIT, 2002</t>
  </si>
  <si>
    <t>CIT Safety &amp; Health Research Laboratories (2002) Tetraethyl Orthosilicate: Combined Repeated Dose Toxicity Study with Reproductive/Developmental Toxicity Screening Test. Laboratory Study Number 24300 RSR. Available from OECD (2010). SIDS Dossier for Tetraethyl Orthosilicate at https://hpvchemicals.oecd.org/UI/handler.axd?id=bb7d3903-371c-4c9f-abac-b19522c7081e and from ECHA at https://echa.europa.eu/mt/registration-dossier/-/registered-dossier/14920/7/6/2/?documentUUID=70d87ac5-6037-4da2-a99f-07935c222588 and . https://echa.europa.eu/mt/registration-dossier/-/registered-dossier/14920/7/9/2/?documentUUID=e73a71a2-03ed-497b-88ee-ee6402261e76 under Unknown, 2005.</t>
  </si>
  <si>
    <t>40766-30-1</t>
  </si>
  <si>
    <t>Phenyltolylethane</t>
  </si>
  <si>
    <t>1-Methyl-2-(1-phenylethyl)benzene; Methyl(1-phenylethyl)benzene; Toluene, (alpha-methylbenzyl)-; Benzene, methyl(1-phenylethyl)-</t>
  </si>
  <si>
    <t>C15H16</t>
  </si>
  <si>
    <t>CC1=CC=CC=C1C(C)C2=CC=CC=C2</t>
  </si>
  <si>
    <t>0, 10, 30, or 100 mg/kg bw/day. Main males were exposed for 29 days, i.e. two weeks prior to mating, during the mating period and up to the day prior to necropsy. Main females were exposed for 43-46 days, i.e prior to mating, during mating, during the post-coitum and lactation periods, and up to the day prior to necropsy. Recovery males were exposed during the same period as main males (i.e. for 29 days), followed by a 14-days treatment-free recovery period. There were two cohorts of recovery females in this study. Treatment of the 1st cohort of recovery females was erroneously stopped together with that of the recovery males (i.e. after 29 days), followed by a 15-days recovery period. Therefore, a 2nd cohort of recovery females was added to this study. This 2nd cohort of recovery females was exposed for a period comparable to that of the main females (i.e. for 47 days), followed by a 14-days recovery period. Females nos. 53 (Group 1), 79 and 83 (Group 3) and 93 (Group 4) were not dosed during littering.</t>
  </si>
  <si>
    <t xml:space="preserve">Parental toxicity was evident at 100 mg/kg bw/day. At 100 mg/kg bw/day, five females had hunched posture and/or piloerection on several days during treatment. Toxicologically relevant changes in haematology parameters were noted for (paired) main females at 100 mg/kg only. These changes included slightly increased red blood cells with corresponding slightly increased haemoglobin. In addition, decreased reticulocytes with corresponding decreased red blood cell distribution width (RDW), and decreased platelets were noted. These latter changes are in line with the microscopic observation of decreased hemopoietic foci in the spleen of main females at 100 mg/kg bw/day. It should be noted that for (nulliparous) recovery females, there were no haematology changes. Moreover, no difference was noted in hemopoietic foci in the spleen from control recovery females (3/5 minimal) and recovery females at 100 mg/kg bw/day (2/5 minimal, 1/5 slight). Pregnancy normally leads to an increase in hemopoietic foci in the spleens of female rats as well but the hemopoietic foci seen in main females at 100 mg/kg bw/day more closely resembles the amount present in nulliparous females; this may indicate that the normal increase seen at pregnancy is blocked by the test item. Since the recovery group animals were not mated, the possible recovery from this could not be investigated. The changes in blood parameters noted for main females at the lower dose levels of 10 and 30 mg/kg bw/day were not considered adverse due to the absence of any corroborative changes at the organ level. Several clinical biochemistry parameters were affected by treatment. Decreased cholesterol, glucose, potassium and calcium, and higher creatinine, chloride and sodium were recorded for males or reproductive females at 30 and/or 100 mg/kg bw/day at end of treatment, and higher chloride for males at 100 mg/kg bw/day at end of recovery. In the absence of any correlating organ weight changes and/or microscopic findings, these clinical biochemistry alterations were not considered adverse. The increased liver weights (absolute and relative to body weight) recorded for males at 100 mg/kg bw/day at end of treatment correlated to the microscopic finding of increased centrilobular hypertrophy. No underlying mechanistic cause for centrilobular hypertrophy of the liver could be established based on the examinations conducted in this study. Most likely it was an adaptive response to the treatment (enzyme induction). Complete recovery of the liver was observed after the 14-day treatment free period. Without any correlating microscopic findings, the decreased epididymides weights (absolute) for males at 100 mg/kg bw/day and increased thyroid weights (absolute and relative to body weight) for main females at 10, 30 and 100 mg/kg bw/day at end of treatment were not regarded as toxicologically relevant. In addition, the thyroid weight values of all groups were within normal limits with the concurrent control values at the lower end. No parental toxicity was observed at 10 and 30 mg/kg bw/day. The parental NOAEL was considered to be 30 mg/kg bw/day for both males and females. Regarding reproductive and developmental toxicity, no reproduction toxicity was observed up to 100 mg/kg bw/day; however, developmental toxicity was observed at 30 and 100 mg/kg bw/day. At 100 mg/kg bw/day, the numbers of dead and living pups were increased and decreased, respectively, at first litter check. In addition, postnatal loss was increased with consequently decreased viability index. These findings were primarily due to four dams with total litter loss on Days 1 and 2 of lactation. Clinical signs of pups at 100 mg/kg bw/day found dead or missing (after first litter check) consisted of little or no milk in the stomach, and cold appearance. At necropsy, absence of milk in the stomach was recorded for all dead pups that could be evaluated. No underlying cause could be established based on the examinations conducted in this study. The mammary gland area from three out of four females with total litter loss was examined at the microscopic level and no abnormalities were noted that could indicate an impaired milk production. All examined mammary glands had proteinaceous contents in their ducts. Furthermore, there were no signs for dams neglecting their pups. Body weights were slightly lower for pups at 30 mg/kg bw/day (males only) and 100 mg/kg bw/day (both sexes) as compared to control pups on lactation day 1. On Day 4 of lactation, body weights of treated and control pups were within comparable ranges. No developmental toxicity was observed at 10 mg/kg bw/day; therefore, the NOAEL was considered to be 10 mg/kg bw/day. </t>
  </si>
  <si>
    <t>Unknown, 2012. Available from ECHA at https://echa.europa.eu/mt/registration-dossier/-/registered-dossier/12348/7/6/2/?documentUUID=6b74bc36-e2b3-498e-aa85-a61c4d2bb5ba</t>
  </si>
  <si>
    <t>87135-01-1</t>
  </si>
  <si>
    <t>2,11-Dioxa-3,10-disiladodecane, 3,3,10,10-tetramethoxy-</t>
  </si>
  <si>
    <t>1,6-Bis(trimethoxysilyl)hexane; 3,3,10,10-Tetramethoxy-2,11-dioxa-3,10-disiladodecane; Trimethoxy(6-trimethoxysilylhexyl)silane</t>
  </si>
  <si>
    <t>C12H30O6Si2</t>
  </si>
  <si>
    <t>CO[Si](CCCCCC[Si](OC)(OC)OC)(OC)OC</t>
  </si>
  <si>
    <t>0, 8, 40, 200, or 1000 mg/kg bw/day for 28 days followed by 14 days of recovery</t>
  </si>
  <si>
    <t xml:space="preserve">White turbid urine was noted in the 200 and 1,000 mg/kg bw/day males and females during the dosing period. In hematological examinations, a decrease in platelet count was noted in the 1,000 mg/kg bw/day females at the end of the treatment period. In urinalysis, turbid urine and irregular granular substance were noted in the 40, 200, and 1,000 mg/kg bw/day males and in the 200 and 1,000 mg/kg bw/day females. In necropsy, whitish region in the kidney was noted in the males receiving 1,000 mg/kg bw/day. Interstitial round cell infiltration, fibrosis, pyelitis, basophilic tubules, degeneration and necrosis of the tubules with neutrophils and multinucleate giant cells, dilation of the tubules, degeneration of the tubules with neutrophils and dilation of tubules in the papilla were noted in the 1,000 mg/kg bw/day males at the end of the dosing period. In the recovery period, at 1,000 mg/kg bw/day, whitish regions of the kidneys persisted as well as the histopathological changes in the kidneys in males. The NOEL was considered to be 8 mg/kg bw/day. </t>
  </si>
  <si>
    <t>Dow Corning, 1996</t>
  </si>
  <si>
    <t>Dow Corning, 1996. Available from EPA (2009). TSCA Section 8(e) Notification of Substantial Risk: Final Report: Twenty-eight-day Repeat-dose Oral Toxicity Study of AY43-083 in Rats at https://chemview.epa.gov/chemview/proxy?filename=8e%2F2009-12-8EHQ-09-17781A_8ehq_1209_17781a.pdf</t>
  </si>
  <si>
    <t>26530-20-1</t>
  </si>
  <si>
    <t>Octhilinone</t>
  </si>
  <si>
    <t>2-Octyl-4-isothiazolin-3-one; 2-octylisothiazol-3(2H)-one; 2-n-Octyl-4-isothiazolin-3-one; 2-octyl-1,2-thiazol-3-one</t>
  </si>
  <si>
    <t>C11H19NOS</t>
  </si>
  <si>
    <t>CCCCCCCCN1SC=CC1=O</t>
  </si>
  <si>
    <t>0, 1, 5, or 30 mg a.i./kg bw/day on GD 6-15</t>
  </si>
  <si>
    <t xml:space="preserve">Maternal toxicity was observed at 30 mg/kg bw/day. Signs of toxicity at 30 mg/kg bw/day include: one death; salivation and decreased defecation; decreased body weight and body weight gain; decreased corrected body weight and body weight gain; and decreased food consumption. The investigator also concluded that there was a slight, treatment-related increase in resorptions/dam and post-implantation loss at 30 mg/kg bw/day. Upon further inspection, however, the values appear comparable to control values, as well as other treatment groups. Additionally, these changes did not reach statistical significance. Although the investigator concluded that maternal toxicity also was observed at 5 mg/kg bw/day, this determination does not seem reasonable. Changes in body weight, corrected body weight and body weight gain, and food consumption observed at the mid-dose and deemed treatment-related by the investigator were slight, and the values were not statistically different in comparison to the control values. The values actually appear to be comparable to control values, especially when standard deviations are taken into consideration. The findings at the mid-dose do not warrant being called a treatment-related effect. Consequently, the maternal LOAEL is 30 mg/kg bw/day, based on death, salivation and decreased defecation, decreased body weight and body weight gain, decreased corrected body weight and body weight gain, and decreased food consumption. The maternal NOAEL is 5 mg/kg bw/day. Developmental toxicity was not observed at any dose level. Consequently, the developmental NOAEL is 30 mg/kg bw/day. </t>
  </si>
  <si>
    <t>Nemec, 1987</t>
  </si>
  <si>
    <t>Nemec, M. (1987) A Teratology Study in Rats with Skane M-8 HQ: Final Report: Lab Project Number: WIL-91003: 87RC-0009. Unpublished study prepared by WIL Research Laboratories, Inc. 269 p. MRID 41482508. Available from EPA (2020). Hazard Characterization of Isothiazolinones in Support of FIFRA Registration Review. Available at https://downloads.regulations.gov/EPA-HQ-OPP-2014-0403-0010/content.pdf Also available from EPA (2014). Octhilinone (OIT) Final Work Plan. Registration review: Initial Docket Case Number 2475 at https://downloads.regulations.gov/EPA-HQ-OPP-2014-0160-0004/content.pdf</t>
  </si>
  <si>
    <t>102-54-5</t>
  </si>
  <si>
    <t>Ferrocene</t>
  </si>
  <si>
    <t>Catane; Biscyclopentadienyliron; Dicyclopentadienyl iron; Iron bis(cyclopentadienide); cyclopenta-1,3-diene;iron(2+); (MW: 186.03 was divided by 2 due to 2 identical subunits)</t>
  </si>
  <si>
    <t>C10H10Fe</t>
  </si>
  <si>
    <t>[Fe++].[CH-]1C=CC=C1.[CH-]1C=CC=C1</t>
  </si>
  <si>
    <t>1N,2N,3N,4Y,5aY,6N,7aY,8N,33N,34N,35aY,38N,39N,40N,41N,42N,43N,44N,45N,28N</t>
  </si>
  <si>
    <t>Unknown, 1988. Available from ECHA at https://echa.europa.eu/mt/registration-dossier/-/registered-dossier/13240/7/6/2/?documentUUID=601c3e7d-ddde-4da1-93f0-8bc9045d666a. Reference for note: Yeary, R. A. (1969). Chronic toxicity of dicyclopentadienyliron (ferrocene) in dogs. Toxicology and applied pharmacology, 15(3), 666-676. Also available from ECHA at https://echa.europa.eu/registration-dossier/-/registered-dossier/13240/7/6/2</t>
  </si>
  <si>
    <t>2445-53-6</t>
  </si>
  <si>
    <t>Silanetriol</t>
  </si>
  <si>
    <t>Methylsilanetriol; Trihydroxymethylsilane; Trihydroxy(methyl)silane; Monomethylsilanetriol</t>
  </si>
  <si>
    <t>CH6O3Si</t>
  </si>
  <si>
    <t>C[Si](O)(O)O</t>
  </si>
  <si>
    <t>0, 10, 30 and 100 mg MSS/kg bw/day, equal to 0, 3.7, 11.1 and 37 mg monomethylsilanetriol/kg bw/day from GD 6-15</t>
  </si>
  <si>
    <t>Embryotoxicity</t>
  </si>
  <si>
    <t xml:space="preserve">No mortality of dams occurred during the course of the study. No effects on maternal growth, food consumption and fertility were observed either. However, compared to the controls, the difference in the number of resorptions/female with implantations and the percentage of resorptions/female, were not statistically significant for the animals treated with the lowest dose (10 mg MSS/kg bw/day) but were about 3-fold higher at the mid and highest doses (30 and 100 mg MSS/kg bw/day). Fetal growth and ossification were slightly but statistically significantly decreased in a dose-dependent manner, too. The Panel considered the dose level of 10 mg MSS/kg bw/day (the lowest dose level tested) as the NOAEL for embryotoxicity in the rat. </t>
  </si>
  <si>
    <t>Unknown, n.d. Available from EFSA Panel on Food Additives and Nutrient Sources (ANS). (2010). Scientific Opinion in relation to the use of monomethylsilanetriol to be added for nutritional purposes to food supplements in the light of new data provided. EFSA Journal, 8(7), 1657. http://dx.doi.org/10.2903/j.efsa.2010.1657</t>
  </si>
  <si>
    <t>17526-94-2</t>
  </si>
  <si>
    <t>3,3'-(4-Methylbenzene-1,3-diyl)bis(1,1-dimethylurea)</t>
  </si>
  <si>
    <t>1,1'-(4-Methyl-1,3-phenylene)bis(3,3-dimethylurea); 3-[3-(dimethylcarbamoylamino)-4-methylphenyl]-1,1-dimethylurea</t>
  </si>
  <si>
    <t>C13H20N4O2</t>
  </si>
  <si>
    <t>CN(C)C(=O)NC1=CC=C(C)C(NC(=O)N(C)C)=C1</t>
  </si>
  <si>
    <t xml:space="preserve">0, 100, 300, or 1,000 mg/kg bw/day. Males were dosed for 43 days, i.e. 14 days of prior to mating, during mating, until scheduled necropsy. Females were dosed for 53-56 days, i.e. two weeks prior to mating, during mating and gestation, until day 4 post-partum. </t>
  </si>
  <si>
    <t>Unknown, 2012. Available from ECHA at https://echa.europa.eu/mt/registration-dossier/-/registered-dossier/12195/7/6/2, https://echa.europa.eu/registration-dossier/-/registered-dossier/12195/7/9/2, and https://echa.europa.eu/mt/registration-dossier/-/registered-dossier/12195/7/9/3</t>
  </si>
  <si>
    <t>15471-17-7</t>
  </si>
  <si>
    <t>3-(Pyridinium-1-yl)propane-1-sulfonate</t>
  </si>
  <si>
    <t>3-(1-Pyridinio)-1-propanesulfonate; 1-(3-Sulphonatopropyl)pyridinium; 3-pyridin-1-ium-1-ylpropane-1-sulfonate</t>
  </si>
  <si>
    <t>C8H11NO3S</t>
  </si>
  <si>
    <t>[O-]S(=O)(=O)CCC[N+]1=CC=CC=C1</t>
  </si>
  <si>
    <t xml:space="preserve">0, 100, 300, or 1,000 mg/kg bw/day. Males were dosed for 42 days, i.e. 14 days prior to pairing until day 4 post-partum. Females were dosed for 53-56 days i.e. 14 days prior to mating, through mating and gestation, until day 4 of lactation. </t>
  </si>
  <si>
    <t>Unknown, 2013. Available from ECHA at https://echa.europa.eu/registration-dossier/-/registered-dossier/10188/7/6/2/?documentUUID=0513727f-770d-4c19-b625-1b4260239f8e, https://echa.europa.eu/es/registration-dossier/-/registered-dossier/10188/7/9/2, and https://echa.europa.eu/es/registration-dossier/-/registered-dossier/10188/7/9/3</t>
  </si>
  <si>
    <t>C2H9N4O5P</t>
  </si>
  <si>
    <t>C(=NC(=O)N)(N)N.OP(=O)(O)O</t>
  </si>
  <si>
    <t>0, 100, 300, or 1,000 mg/kg bw/day. Females were dosed for a maximum period of 63 days in females, i.e. during 14 days of pre-mating and maximum 14 days of mating in both males and females, during the gestation period and up to post-natal day 12 in females. Males were dosed after the mating period until the minimum total dosing period of 28 days was completed.</t>
  </si>
  <si>
    <t xml:space="preserve">In the absence of toxicologically significant, adverse effects, the NOAEL for systemic, reprodutive, and developmental toxicity was considered to be 1,000 mg/kg bw/day, the highest dose tested. </t>
  </si>
  <si>
    <t>Unknown, 2018. Avaialable from ECHA at https://echa.europa.eu/registration-dossier/-/registered-dossier/26551/7/6/2, https://echa.europa.eu/mt/registration-dossier/-/registered-dossier/26551/7/9/2, and https://echa.europa.eu/mt/registration-dossier/-/registered-dossier/26551/7/9/3</t>
  </si>
  <si>
    <t>12542-30-2</t>
  </si>
  <si>
    <t>Dihydrodicyclopentadienyl acrylate</t>
  </si>
  <si>
    <t>C=CC(=O)OC1C=CC2C3CCC(C3)C12</t>
  </si>
  <si>
    <t>1N,2N,3N,4N,6N,7N,9N,10N,23N,29N,30a(iii)Y,31N,32N,28lY. Acrylic acid: 1N,2N,3N,4N,6N,7N,9N,10N,23Y,24N,25N,26aY,27N,28l(Y)(Class III). Fused rings: 1N,2N,3N,4N,6N,7N,9N,10N,23N,29N,30a(iii)Y,31N,32N,28N(Class II)</t>
  </si>
  <si>
    <t xml:space="preserve">0, 100, 300, or 1,000 mg/kg bw/day. Males were dosed for 35 days, i.e. 14 days pre-mating, during mating, and one week post-mating. Females were dosed for 63 days, i.e. 14 days pre-mating, during mating and gestation, as well as approximately 2 weeks of the lactation period. </t>
  </si>
  <si>
    <t>Unknown, 2013. Available from ECHA at https://echa.europa.eu/registration-dossier/-/registered-dossier/11922/7/6/2/?documentUUID=153467b3-4a1b-4da2-bd8c-d7683de86708 and https://echa.europa.eu/mt/registration-dossier/-/registered-dossier/11922/7/9/2</t>
  </si>
  <si>
    <t>142-90-5</t>
  </si>
  <si>
    <t>Dodecyl 2-methylacrylate</t>
  </si>
  <si>
    <t>Dodecyl methacrylate; Lauryl methacrylate; 2-Propenoic acid, 2-methyl-, dodecyl ester; dodecyl 2-methylprop-2-enoate</t>
  </si>
  <si>
    <t>C16H30O2</t>
  </si>
  <si>
    <t>CCCCCCCCCCCCOC(=O)C(C)=C</t>
  </si>
  <si>
    <t>1N,2N,3N,4N,6N,7N,9N,10N,23Y,24cY. Primary alcohol:1aY(Class I). Methacrylic acid:25N,26aY,27N,28lY(Class III)</t>
  </si>
  <si>
    <t xml:space="preserve">0, 100, 300, or 1,000 mg/kg bw/day. Males were dosed for approximately 42 days, i.e. 15 days before mating, during mating, and post-mating until sacrifice. Females were dosed for approximately 55 days, i.e. 15 days before mating, during mating and gestation, until post partum day 5. </t>
  </si>
  <si>
    <t xml:space="preserve">In the absence of adverse effects, the NOAEL for general toxicity was considered to be 1,000 mg/kg bw/day and the NOAEL for reproductive and developmental toxicity was also 1,000 mg/kg bw/day. </t>
  </si>
  <si>
    <t>Unknown, 2007. Available from ECHA at https://echa.europa.eu/registration-dossier/-/registered-dossier/14902/7/6/2/?documentUUID=63225345-9800-4ec8-9b01-76835b19a8ce and https://echa.europa.eu/mt/registration-dossier/-/registered-dossier/14902/7/9/2 and https://echa.europa.eu/mt/registration-dossier/-/registered-dossier/14902/7/9/3</t>
  </si>
  <si>
    <t>6413-10-1</t>
  </si>
  <si>
    <t>1,3-Dioxolane-2-acetic acid, 2-methyl-, ethyl ester</t>
  </si>
  <si>
    <t>Ethyl 2-(2-methyl-1,3-dioxolan-2-yl)acetate; Fructone; Ethyl 2-methyl-1,3-dioxolane-2-acetate</t>
  </si>
  <si>
    <t>CCOC(=O)CC1(C)OCCO1</t>
  </si>
  <si>
    <t>1N,2N,3N,4N,6N,7N,9N,10Y,11Y. Ethanol: 1aY (Class I). Beta-hydroxybutyrate product: 1c(i),(ii)Y (Class I). Ethylene glycol: 1N,2N,3N,4N,6N,7N,9N,10N,23Y,24bY (Class III)</t>
  </si>
  <si>
    <t xml:space="preserve">0, 100, 300, or 1,000 mg/kg bw/day. Males received dose formulations for 2 weeks before pairing, during the 2 week pairing period, until sacrifice (at least 5 weeks in total). Females received dose formulations for 2 weeks before mating, during the 2 week pairing period, during gestation, and during lactation until day 5 post partum inclusive (or until sacrifice) for a total of about 54 days. </t>
  </si>
  <si>
    <t xml:space="preserve">The NOAEL was determined to be 1000 mg/kg bw/day, the highest dose tested, in terms of systemic toxicity of the parental animals as well as reproductive and developmental toxicity. </t>
  </si>
  <si>
    <t>31098-20-1</t>
  </si>
  <si>
    <t>2-Propenoic acid, 3-sulfopropyl ester, potassium salt (1:1)</t>
  </si>
  <si>
    <t>Potassium 3-sulphonatopropyl acrylate; 3-Sulfopropyl acrylate potassium salt; Potassium 3-(acryloyloxy)propane-1-sulfonate; potassium;3-prop-2-enoyloxypropane-1-sulfonate</t>
  </si>
  <si>
    <t>C6H9KO5S</t>
  </si>
  <si>
    <t>[K+].[O-]S(=O)(=O)CCCOC(=O)C=C</t>
  </si>
  <si>
    <t>1N,2N,3N,4Y,5aY,6N,7N,9N,10N,23Y,24cY. Acrylic acid: 1N,2N,3N,4N,6N,7N,9N,10N,23Y,24N,25N,26aY,27N,28lY(Class III), S-containing fragment: 1N,2N,3N,4N,6N,7N,9N,10N,23Y,24N,25N,26cY,27N,28N(Class II)</t>
  </si>
  <si>
    <t xml:space="preserve">0, 100, 300, or 1,000 mg/kg bw/day daily. Males were dosed for 28 days, i.e. two weeks prior to mating, during mating, until scheduled necropsy. Females were dosed for 43-49 days, i.e. two weeks prior to mating, the variable time to conception and the duration of pregnancy; until 4 days after delivery. Satellite groups of males and females were dosed for 28 days and then held for observation for 14 days post-treatment. </t>
  </si>
  <si>
    <t xml:space="preserve">In females of the high dose group, the average body weight was statistically significantly decreased on gestation day 20 compared to the control group; however, the body weights were found to be comparable with control group in the lactation phase. As body weights of the high dose females were only decreased by 8.1% (control females: 340.1 ± 22.91 g; high dose females (1000 mg/kg bw/day): 312.7 ± 27.44 g), this finding was not considered to be toxicologically relevant. Hematology revealed a statistically significant decrease in the number of erythrocytes and a statistically significant increase in MCV and MCH levels in males and females in the high dose group compared with the control group. Furthermore, the number of reticulocytes in males from the high dose group was statistically significantly increased. However, the data indicate that the statistically significant differences observed for MCV, MCH, erythrocytes and reticulocytes in the high dose group are within or similar to the normal biological variation of Wistar rats. Clinical chemistry also revealed decreased albumin concentration and a decreased albumin/globulin ratio in males from the mid dose group but there was no dose-response relationship so the effects were considered not to be toxicologically significant. Forelimb grip strength was also reported to be significantly weakened; however the satelite group did not support the results so the decrease was considered to be incidental. A decrease in absolute and relative weights of the thymus and an increase in absolute and relative weights of the spleen in high dose males were found, and in high dose females, an increase in absolute and relative weights of the spleen, and in relative weights of the kidneys were observed. In males and females from the low and mid dose groups, no statistically significant changes were noted compared to the control group. No macroscopic or microscopic abnormalities were found in these organs during the gross pathology and histopathological examinations and the toxicokinetic behaviour of the test substance gave no indication that any of the organs with changed weights are target organs of the test substance so these changes were considered to be a non-specific response. Based on the lack of toxicologically significant, adverse findings, the NOAEL for systemic toxicity was considered to be 1,000 mg/kg bw/day, the highest dose tested. Similarly, the NOAEL for reproductive and developmental toxicity was also considered to be 1,000 mg/kg bw/day. </t>
  </si>
  <si>
    <t>Unknown, 2015. Available from ECHA at https://echa.europa.eu/mt/registration-dossier/-/registered-dossier/11313/7/6/2 and https://echa.europa.eu/mt/registration-dossier/-/registered-dossier/11313/7/9/2</t>
  </si>
  <si>
    <t>5261-99-4</t>
  </si>
  <si>
    <t>5-(Dimethyliminio)-3-hydroxypentanimidate--hydrogen chloride (1/1)</t>
  </si>
  <si>
    <t>Carnitinamide chloride; DL-Carnitinamide hydrochloride; 1-Butanaminium, 4-amino-2-hydroxy-N,N,N-trimethyl-4-oxo-, chloride (1:1); 4-Amino-2-hydroxy-N,N,N-trimethyl-4-oxobutan-1-aminium chloride</t>
  </si>
  <si>
    <t>C7H17ClN2O2</t>
  </si>
  <si>
    <t>C[N+](C)(C)CC(CC(=O)N)O.[Cl-]</t>
  </si>
  <si>
    <t xml:space="preserve">0, 62.5, 250, or 1,000 mg/kg bw/day. Males were dosed for 28 days, i.e. 14 days before mating and 14 days during mating/post-mating period. Females were dosed for about 44 days, i.e. 14 days before mating, for up to 5 days of mating, through gestation, up to the day of necropsy which was at least 4 days post partum. </t>
  </si>
  <si>
    <t>Unknown, 2013. Available from ECHA at https://echa.europa.eu/mt/registration-dossier/-/registered-dossier/11504/7/6/2 and https://echa.europa.eu/mt/registration-dossier/-/registered-dossier/11504/7/9/2</t>
  </si>
  <si>
    <t>39072-70-3</t>
  </si>
  <si>
    <t>Urea, N,N''-1,6-hexanediylbis[N'-(phenylmethyl)-</t>
  </si>
  <si>
    <t>1,1'-(Hexane-1,6-diyl)bis(3-benzylurea); N,N''-hexane-1,6-diylbis[N'-benzylurea]; 1-benzyl-3-[6-(benzylcarbamoylamino)hexyl]urea</t>
  </si>
  <si>
    <t>C22H30N4O2</t>
  </si>
  <si>
    <t>O=C(NCCCCCCNC(=O)NCC1=CC=CC=C1)NCC1=CC=CC=C1</t>
  </si>
  <si>
    <t xml:space="preserve">0, 100, 300, or 1,000 mg/kg bw/day. Males were exposed for 29 days, i.e. 2 weeks prior to mating, during mating, and up to the day prior to scheduled necropsy. Females were exposed for 42-53 days, i.e. during 2 weeks prior to mating, during mating, during post-coitum, and during at least 4 days of lactation (up to the day prior to scheduled necropsy). </t>
  </si>
  <si>
    <t>Unknown, 2013. Available from ECHA at https://echa.europa.eu/mt/registration-dossier/-/registered-dossier/13773/7/6/2 and https://echa.europa.eu/mt/registration-dossier/-/registered-dossier/13773/7/9/2</t>
  </si>
  <si>
    <t>26591-72-0</t>
  </si>
  <si>
    <t>3-Methyl-1-vinyl-1H-imidazolium methyl sulphate</t>
  </si>
  <si>
    <t>3-Methyl-1-vinyl-1H-imidazol-3-ium methyl sulfate; 1H-Imidazolium, 3-ethenyl-1-methyl-, methyl sulfate (1:1); 1-ethenyl-3-methylimidazol-3-ium;methyl sulfate</t>
  </si>
  <si>
    <t>COS([O-])(=O)=O.C[N+]1=CN(C=C)C=C1</t>
  </si>
  <si>
    <t>Methylsulfate ion: 1N,2N,3N,4N,6N,7N,9N,10N,23Y,24N,25N,26a-Y,27N,28N (Class II), imidazolidinium ion: 1N,2N,3f(vii)Y(Class III)</t>
  </si>
  <si>
    <t>0, 100, 300, or 1,000 mg/kg bw/day. Males were dosed for a minimum of 28-49 days, i.e. two weeks prior to mating, during the mating period, and approximately 3 weeks post-mating. Females were dosed for 53 days, i.e. two weeks prior to mating, the variable time of conception, the duration of pregnancy and at least four days after delivery.</t>
  </si>
  <si>
    <t>Unknown, 2013. Available from ECHA at https://echa.europa.eu/mt/registration-dossier/-/registered-dossier/11722/7/6/2 and https://echa.europa.eu/mt/registration-dossier/-/registered-dossier/11722/7/9/2</t>
  </si>
  <si>
    <t>68133-60-8</t>
  </si>
  <si>
    <t>1-Benzyl-3-carboxypyridinium chloride sodium salt</t>
  </si>
  <si>
    <t>Pyridinium, 3-carboxy-1-(phenylmethyl)-, chloride, sodium salt; sodium;1-benzylpyridin-1-ium-3-carboxylate;chloride; BN-βine</t>
  </si>
  <si>
    <t>C13H11ClNNaO2</t>
  </si>
  <si>
    <t>C1=CC=C(C=C1)C[N+]2=CC=CC(=C2)C(=O)[O-].[Na+].[Cl-]</t>
  </si>
  <si>
    <t>0, 100, 300, or 1000 mg/kg bw/day. Males were exposed for 29 days, i.e. 2 weeks prior to mating, during mating, and up to the day prior to scheduled necropsy. Females were exposed for 44-49 days, i.e. during 2 weeks prior to mating, during mating, during post-coitum, and during at least 4 days of lactation (up to the day prior to scheduled necropsy).</t>
  </si>
  <si>
    <t xml:space="preserve">The NOAEL for systemic toxicity and reproductive/developmental toxicity was considered to be 1,000 mg/kg bw/day, the highest dose tested, in the absence of adverse effects. </t>
  </si>
  <si>
    <t>Unknown, 2013. Available from ECHA at https://echa.europa.eu/mt/registration-dossier/-/registered-dossier/5318/7/6/2 and https://echa.europa.eu/mt/registration-dossier/-/registered-dossier/5318/7/9/2</t>
  </si>
  <si>
    <t>68130-25-6</t>
  </si>
  <si>
    <t>2-{[(2-Ethylhexanoyl)oxy]methyl}-3-hydroxy-2-(hydroxymethyl)propyl decanoate</t>
  </si>
  <si>
    <t>[2-(2-Ethylhexanoyloxymethyl)-3-hydroxy-2-(hydroxymethyl)propyl] decanoate</t>
  </si>
  <si>
    <t>C23H44O6</t>
  </si>
  <si>
    <t>CCCCCCCCCC(=O)OCC(CO)(CO)COC(=O)C(CC)CCCC</t>
  </si>
  <si>
    <t>1N,2N,3N,4N,6N,7N,9N,10N,23Y,24a(ii)Y. Linear carboxylic acid: 1aY(Class I). Ethyl substituted carboxylic acid: 1N,2N,3N,4N,6N,7N,9N,10N,23Y,24a(i)(Class III). Tetraol: 1N,2N,3N,4N,6N,7N,9N,10N,23Y,24N,25N,26aY,27N,28N(Class II)</t>
  </si>
  <si>
    <t>Sprague-Dawley [Crl:CD(SD]</t>
  </si>
  <si>
    <t>0, 100, 330, or 1000 mg/kg bw/day. Males were dosed for at least 35 days, i.e. two weeks before pairing, up to two weeks during the mating period, one week of observations after the end of the mating period. Females were dosed for approximately 53-63 days, i.e two weeks before mating, up to 2 weeks during the mating period, then up to 25 days post-mating (females failing to provide a viable litter) or day 14 of lactation.</t>
  </si>
  <si>
    <t>In the absence of toxicologically significant, adverse effects, the NOAEL for systemic toxicity and reproductive/developmental toxicity was considered to be 1,000 mg/kg bw/day, the highest dose tested.</t>
  </si>
  <si>
    <t>Unknown, 2017. Available from ECHA at https://echa.europa.eu/mt/registration-dossier/-/registered-dossier/22267/7/6/2 and https://echa.europa.eu/mt/registration-dossier/-/registered-dossier/22267/7/9/2</t>
  </si>
  <si>
    <t>51410-72-1</t>
  </si>
  <si>
    <t>N,N,N-Trimethyl-3-[(2-methylacryloyl)amino]propan-1-aminium chloride</t>
  </si>
  <si>
    <t>Methacrylamidopropyltrimethylammonium chloride; 3-Methacrylamido-N,N,N-trimethylpropan-1-aminium chloride; MAPTC; [3-(Methacryloylamino)propyl]trimethylammonium chloride; trimethyl-[3-(2-methylprop-2-enoylamino)propyl]azanium;chloride</t>
  </si>
  <si>
    <t>C10H21ClN2O</t>
  </si>
  <si>
    <t>[Cl-].CC(=C)C(=O)NCCC[N+](C)(C)C</t>
  </si>
  <si>
    <t>0, 100, 300, or 1,000 mg/kg bw/day. Males were dosed for 31 days, i.e. two weeks prior to mating, during mating, until the day before scheduled necropsy. Females were dosed for 52 days, i.e. two weeks prior to mating, during mating and gestation, until post partum day 3 or the day before sacrifice. The females which did not give birth 25 days after positive identification of mating were killed shortly after.</t>
  </si>
  <si>
    <t>Unknown, 2012. Available from ECHA at https://echa.europa.eu/es/registration-dossier/-/registered-dossier/10262/7/6/2 and https://echa.europa.eu/es/registration-dossier/-/registered-dossier/10262/7/9/2</t>
  </si>
  <si>
    <t>7328-22-5</t>
  </si>
  <si>
    <t>2-(2-Butoxyethoxy)ethyl methacrylate</t>
  </si>
  <si>
    <t>2-(2-butoxyethoxy)ethyl 2-methylprop-2-enoate; 2-Propenoic acid,2-methyl-, 2-(2-butoxyethoxy)ethyl ester; Diethylene glycol butyl ether methacrylate</t>
  </si>
  <si>
    <t>CCCCOCCOCCOC(=O)C(C)=C</t>
  </si>
  <si>
    <t>1N,2N,3N,4N,6N,7N,9N,10N,23Y,24cY. Methacrylic acid: 1N,2N,3N,4N,6N,7N,9N,10N,23Y,24N,25N,26aY,27N,28lY(Class III). Alcohol: 1N,2N,3N,4N,6N,7N,9N,10N,23Y,24N,25N,26a&amp;bY,27N,28N(Class II)</t>
  </si>
  <si>
    <t xml:space="preserve">0, 100, 300, or 1000 mg/kg bw/day. Males were dosed for 28-29 days, i.e. a minimum of two consecutive weeks prior to pairing and thereafter through the day before necropsy (day 29 - 30 of treatment). Females were dosed for approximately 52 days, i.e. a  minimum of two consecutive weeks prior to pairing and thereafter during pairing, post coitum and post partum periods until day 3 post partum (the day before sacrifice). </t>
  </si>
  <si>
    <t>Unknown, 2014. Available from ECHA at https://echa.europa.eu/mt/registration-dossier/-/registered-dossier/10356/7/6/2, https://echa.europa.eu/mt/registration-dossier/-/registered-dossier/10356/7/9/2, and https://echa.europa.eu/mt/registration-dossier/-/registered-dossier/10356/7/9/3/?documentUUID=a6573ef6-9905-45dc-a8cd-11d1b8d5a840</t>
  </si>
  <si>
    <t>4051-63-2</t>
  </si>
  <si>
    <t>Pigment Red 177</t>
  </si>
  <si>
    <t>(1,1'-Bianthracene)-9,9',10,10'-tetrone, 4,4'-diamino-; 4,4'-Diamino-[1,1'-bianthracene]-9,9',10,10'-tetraone; 1-amino-4-(4-amino-9,10-dioxoanthracen-1-yl)anthracene-9,10-dione</t>
  </si>
  <si>
    <t>C28H16N2O4</t>
  </si>
  <si>
    <t>NC1=CC=C(C2=CC=C(N)C3=C2C(=O)C2=CC=CC=C2C3=O)C2=C1C(=O)C1=CC=CC=C1C2=O</t>
  </si>
  <si>
    <t>Wistar [Crl :WI(Han)]</t>
  </si>
  <si>
    <t xml:space="preserve">0, 100, 300, or 1000 mg/kg bw/day. Males were dosed for 34-35 days, i.e. two weeks prior to mating, during mating, and approximately one week post-mating. Females were dosed for 49 days, i.e. two weeks prior to mating, during mating and gestation, as well as 4 days of lactation followed by an additional treatment until one day before sacrifice. </t>
  </si>
  <si>
    <t xml:space="preserve">In the absence of toxicologically significant, adverse effects, the NOAELs for systemic, reproductive, and developmental toxicity is considered to be 1000 mg/kg bw/day, the highest dose tested. </t>
  </si>
  <si>
    <t>Unknown, 2013. Available from ECHA at https://echa.europa.eu/mt/registration-dossier/-/registered-dossier/5631/7/6/2 and https://echa.europa.eu/mt/registration-dossier/-/registered-dossier/5631/7/9/2</t>
  </si>
  <si>
    <t>121627-17-6</t>
  </si>
  <si>
    <t>6-(2-tert-Butyl-6-{3-tert-butyl-2-[(dodecahydro-6H-dibenzo[d,f][1,3,2]dioxaphosphepin-6-yl)oxy]-5-methoxycyclohexyl}-4-methoxyphenoxy)dodecahydro-6H-dibenzo[d,f][1,3,2]dioxaphosphepine</t>
  </si>
  <si>
    <t>BiPhePhos; 6,6'-[(3,3'-Di-tert-butyl-5,5'-dimethoxy-1,1'-biphenyl-2,2'-diyl)bis(oxy)]bis(dibenzo[d,f][1,3,2]dioxaphosphepin); 6-[2-(2-benzo[d][1,3,2]benzodioxaphosphepin-6-yloxy-3-tert-butyl-5-methoxyphenyl)-6-tert-butyl-4-methoxyphenoxy]benzo[d][1,3,2]benzodioxaphosphepine</t>
  </si>
  <si>
    <t>C46H44O8P2</t>
  </si>
  <si>
    <t>CC(C)(C)C1=CC(=CC(=C1OP2OC3=CC=CC=C3C4=CC=CC=C4O2)C5=C(C(=CC(=C5)OC)C(C)(C)C)OP6OC7=CC=CC=C7C8=CC=CC=C8O6)OC</t>
  </si>
  <si>
    <t>1N,2a&amp;d(ii)Y</t>
  </si>
  <si>
    <t>Wistar [Han:HsdRccHan:WIST]</t>
  </si>
  <si>
    <t>0, 100, 300, or 1,000 mg/kg bw/day. When adjusting for the ChemView reported purity of 93%, the dose levels are equal to 0, 93, 279, or 930 mg/kg bw/day. Males were dosed for 42 days, i.e. two weeks pre-pairing, during pairing, until necropsy. Females were dosed for up to 54 days, i.e. two weeks pre-pairing, during pairing and gestation, until day 4 post partum.</t>
  </si>
  <si>
    <t>2495-37-6</t>
  </si>
  <si>
    <t>Benzyl methacrylate</t>
  </si>
  <si>
    <t>benzyl 2-methylprop-2-enoate; 2-Propenoic acid, 2-methyl-, phenylmethyl ester</t>
  </si>
  <si>
    <t>CC(=C)C(=O)OCC1=CC=CC=C1</t>
  </si>
  <si>
    <t>1N,2N,3N,4N,6N,7N,9N,10N,23N,29Y,33N,34bY. Benzyl alcohol: 1jY (Class I), methacrylic acid: 1N,2N,3N,4N,6N,7N,9N,10N,23Y,24N,25N,26aY,27N,28lY (Class III)</t>
  </si>
  <si>
    <t>0, 50, 175, or 500 mg/kg bw/day. Males were dosed for 33 days, i.e. two weeks prior to pairing, during pairing, and thereafter through the day before necropsy. Females were dosed for 52 days, i.e. two weeks prior to pairing and thereafter during pairing, post coitum and post partum periods until Day 3 post partum (the day before sacrifice).</t>
  </si>
  <si>
    <t xml:space="preserve">In the absence of toxicologically significant, adverse effects, the NOAEL for systemic, reproductive, and developmental toxicity for males and females was considered to be 500 mg/kg bw/day, the highest dose tested. </t>
  </si>
  <si>
    <t>Unknown, 2012. Available from ECHA at https://echa.europa.eu/mt/registration-dossier/-/registered-dossier/10958/7/6/2 and https://echa.europa.eu/mt/registration-dossier/-/registered-dossier/10958/7/9/2</t>
  </si>
  <si>
    <t>106-58-1</t>
  </si>
  <si>
    <t>1,4-Dimethylpiperazine</t>
  </si>
  <si>
    <t>N,N'-dimethylpiperazine; Lupetazine</t>
  </si>
  <si>
    <t>CN1CCN(C)CC1</t>
  </si>
  <si>
    <t>0, 0.125, 0.25, or 0.5% equal to mean dosages of 0, 120, 240, or 480 mg/kg bw/day</t>
  </si>
  <si>
    <t>Animals fed 0.5% of the product had a marked, significant reduction in mean body weight and mean food intake. Animals also fed 0.25% of the product had a slight, but significant decrease in mean food intake, too. There was no apparent effect on the efficicency of food utilization at any of the feeding levels. ECHA: NOAEL was considered to be 120 mg/kg bw/day. FDA: effects seen indicate palatability problem and not an adverse effect. Note: no other studies conducted with this test substance were identified.</t>
  </si>
  <si>
    <t>Unknown, 1964</t>
  </si>
  <si>
    <t>Unknown, 1964. Available from ECHA at https://echa.europa.eu/mt/registration-dossier/-/registered-dossier/10370/7/6/2/?documentUUID=867118a1-36ae-4992-850c-0c26ae5216a7</t>
  </si>
  <si>
    <t>2082-81-7</t>
  </si>
  <si>
    <t>Butane-1,4-diyl bis(2-methylprop-2-enoate)</t>
  </si>
  <si>
    <t>Tetramethylene dimethacrylate; 1,4-Butylene glycol dimethacrylate; 1,4-Butanediol dimethacrylate; 4-(2-methylprop-2-enoyloxy)butyl 2-methylprop-2-enoate</t>
  </si>
  <si>
    <t>CC(=C)C(=O)OCCCCOC(=O)C(C)=C</t>
  </si>
  <si>
    <t>1N,2N,3N,4N,6N,7N,9N,10N,23Y,24cY.Methcrylic acid:25N,26aY,27N,28lY(Class III). Diol: 1cY(Class I)</t>
  </si>
  <si>
    <t xml:space="preserve">0, 100, 300, or 1,000 mg/kg bw/day. Males were dosed for 35 days, i.e. two weeks prior to pairing, during pairing, until scheduled necropsy. Females were dosed for 56 days, i.e. two weeks prior to pairing, during pairing and gestation, until day 3 post-partum. Non-pregnant females were dosed for 26 days and one female that did not mate was dosed for 40 days. </t>
  </si>
  <si>
    <t xml:space="preserve">Body weight and body weight gain were lower in the high dose group compared to controls throughout the study; food consumption was also reduced in the high dose group. These effects were considered to be a direct consequence of the emerging methacrylic acid. Another relevant change was the increased value of bile acids in treated groups compared to controls with a clear dose-relation in males. Other treatment-related findings were limited to the high dosed animals and were seen in the stomach of both sexes and in the liver of the females only. In the stomach, the treatment-related change seen in the high dosed animals (1/10 and 5/10, respectively in males and females), consisted of mild diffused hyperplasia of the squamous epithelium in the non-glandural stomach, which was associated with mild thickening (i.e., hyperkerathosis) of the keratin layer. The findings in the forestomach of the animals are considered as main result of the study, treatment-related and adverse and the reason for the adverse alteration in the forestomach is the emerging methacrylic acid. In the liver, in 3/10 high dose females, a minimal degree of multifocal perilobular hepatocytic vacuolaiton, which is suggested to be consistent with fatty change, was noted. The vacuoles were of mixed type (i.e., micro- and macrovesicular) and no presence of inflammation and/or necrosis was noted. The minimal degree of multifocal perilobular hepatocytic vacuolation in the liver of females which is not accompanied with necrosis or functional restrictions is considered to be not adverse since it is part of the normal background changes in the liver observed in animal studies. Based on the findings listed, the NOAEL for general toxicity was considered to be 300 mg/kg bw/day for both males and females. Regarding reproductive toxicity, reduced litter and mean pup weights were found in the high dose group compared to controls and the percentage of cumulative pup loss on Day 4 post partum starting from the total litter size at birth, was increased in the high dose group. A total of 8 females were found not pregnant at necropsy: one each in the control and low dose groups and 6 in the high dose group. The number of females with live pups on Day 4 post-partum were: 9 in the control group, 9 in the low dose group, 10 in the mid-dose group and 4 in the high dose group. The fertility index was markedly reduced in the high dose group (40% compared to 90% of the control group). Therefore, the NOAEL for reproductive and developmental toxicity was also considered to be 300 mg/kg bw/day. </t>
  </si>
  <si>
    <t>Unknown, 2013. Available from ECHA at https://echa.europa.eu/registration-dossier/-/registered-dossier/13815/7/6/2, https://echa.europa.eu/mt/registration-dossier/-/registered-dossier/13815/7/9/2/?documentUUID=a64225cf-1c1e-4d4e-b21c-88c2af29e42a, and https://echa.europa.eu/mt/registration-dossier/-/registered-dossier/13815/7/9/3</t>
  </si>
  <si>
    <t>54982-83-1</t>
  </si>
  <si>
    <t>1,4-Dioxacyclohexadecane-5,16-dione</t>
  </si>
  <si>
    <t>Ethylene dodecanedioate; Muskonate; Ethylenedodecanedioate</t>
  </si>
  <si>
    <t>C14H24O4</t>
  </si>
  <si>
    <t>O=C1CCCCCCCCCCC(=O)OCCO1</t>
  </si>
  <si>
    <t>1N,2N,3N,4N,6N,7N,9N,10Y,11N,12dY. Ethylene glycol: 1N,2N,3N,4N,6N,7N,9N,10N,23Y,24bY (Class III), diacid product: 1cY (Class I)</t>
  </si>
  <si>
    <t>0, 100, 300, or 1,000 mg/kg bw/day. Males were dosed for 28 days, i.e. two weeks prior to mating, during mating, until scheduled necropsy. Pregnant females were dosed for 62 days, i.e. two weeks prior to mating, during mating and gestation, until PND 13. Non-pregnant females were dosed for at at least 25 days post-coitum for not pregnant females and females with total litter resorption and at least 22 days of gestation for females sacrificed unable to deliver.</t>
  </si>
  <si>
    <t xml:space="preserve">Two females in the 1000 mg/kg bw/day group were unable to deliver pups and were sacrificed in a moribund condition on gestation day 22 or 23; in the absence of an indication of prolonged pregnancy or peri-natal pup death for the remaining 8 females in the group (gestation length of 22 or 23 days), these cases were considered to be incidental and not compound-related. When compared with controls, treatment-related increased absolute and relative mean kidney weights were noted in males at 1,000 mg/kg bw/day (55 and 60%, respectively) and with minor increasing mean weights at 300 or 100 mg/kg bw/day (only statistically significant for absolute weight). These values showed statistical significance in treated animals from the high dose group and were histologically correlated with minimal or moderate interstitial inflammation, cortical tubular degeneration/regeneration with tubular dilatation accompanied by multifocal intratubular crystals. Irregular surface (bilateral) of the kidney was also noted in 7/10 males given 1,000 mg/kg bw/day, accompanied by bilateral enlarged appearance in 2/10 males. Histopathological findings found minimal to slight and in some cases moderate multifocal cortical tubular degeneration/regeneration characterized by tubular basophilia, karyomegaly, nuclear crowding with intratubular cell debris observed in the corticomedullary junction following acute tubule epithelial injury, accompanied by interstitial inflammation and tubular dilatation. Microscopic examination with polarised light showed presence of intratubular translucent crystals of calcium oxalate which are expected to be the result of a metabolite of Zenolide, which is oxalic acid  based on work on ethylene glycol. The formation of these crystals is rat species dependent and Wistar rats (used in the present study and mainly males) are more sensitive compared with other rat strains. In addition, no treatment-related findings in the kidneys were noted for either sex at 100 or 300 mg/kg bw/day. The microscopic tubular effects and the crystals in males at 1000 mg/kg/day were therefore associated with one of zenolide’s metabolites, which is ethylene glycol. Based on the findings listed, the NOAEL for systemic toxicity was considered to be 300 mg/kg bw/day for males and 1,000 mg/kg bw/day for females. Regarding reproductive toxicity, toxicologically significant, adverse effects were not observed; therefore, the NOAEL is considered to be 1,000 mg/kg bw/day, the highest dose tested.  </t>
  </si>
  <si>
    <t>Unknown, 1993. Available from ECHA at https://echa.europa.eu/mt/registration-dossier/-/registered-dossier/2219/7/6/2/?documentUUID=1e6bbe8d-a849-4987-a265-eb8091015942 and https://echa.europa.eu/mt/registration-dossier/-/registered-dossier/2219/7/9/2</t>
  </si>
  <si>
    <t>7328-17-8</t>
  </si>
  <si>
    <t>2-(2-Ethoxyethoxy)ethyl prop-2-enoate</t>
  </si>
  <si>
    <t>2-(2-Ethoxyethoxy)ethyl acrylate; Carbitol acrylate; Di(ethylene glycol) ethyl ether acrylate</t>
  </si>
  <si>
    <t>CCOCCOCCOC(=O)C=C</t>
  </si>
  <si>
    <t>1N,2N,3N,4N,6N,7N,9N,10N,23Y,24cY. Acrylic acid: 1N,2N,3N,4N,6N,7N,9N,10N,23Y,24N,25N,26aY,27N,28lY (Class III). Other fragment: 1N,2N,3N,4N,6N,7N,9N,10N,23Y,24N,25N,26bY,27N,28N(Class II)</t>
  </si>
  <si>
    <t xml:space="preserve">0, 30, 100, or 300 mg/kg bw/day. Males were dosed for 28 days, i.e. two weeks prior to mating, during mating, until the day prior to scheduled necropsy. Females were dosed for 62 days, i.e. two weeks prior to mating, during mating and gestation, until PND 13. </t>
  </si>
  <si>
    <t xml:space="preserve">Salivation within 2 hours after the administration was observed in 8 of 10 females of the 300 mg/kg bw/day group; this finding was considered to be related to treatment but not assessed as adverse because administration was linked to the bad taste of the test substance. The stomach was considered to be the target organ in this study. All male and female animals at 300 mg/kg bw/day showed foci in the forestomach and male animals also showed a thickened margo plicatus. Diffuse squamous hyperplasia and erosion/ulcer) were also observed in the forestomach of male and females in the 100 mg/kg and 300 mg/kg group. Erosion/ulcer in the glandular stomach were additionally seen in a few animals: one animal each at 100 mg/kg bw/day of males and females and in 2 males only at 300 mg/kg bw/day. The findings in the stomach were interpreted as a direct reaction to a locally corrosive test compound; these findings were regarded as adverse without any systemic toxicity. Therefore, the NOAEL for local irritation was considered to be 30 mg/kg bw/day and the NOAEL for systemic toxicity was considered to be 300 mg/kg bw/day. Similarly, the NOAEL for reproductive and developmental toxicity was also considered to be 300 mg/kg bw/day. </t>
  </si>
  <si>
    <t xml:space="preserve">Unknown, 2018. Available from ECHA at https://echa.europa.eu/mt/registration-dossier/-/registered-dossier/21707/7/6/2/?documentUUID=63b247ba-5f5e-4feb-ba67-a9f7d0eb0d6b </t>
  </si>
  <si>
    <t>39670-09-2</t>
  </si>
  <si>
    <t>Ethyltriglycol methacrylate</t>
  </si>
  <si>
    <t>2-[2-(2-Ethoxyethoxy)ethoxy]ethyl methacrylate; Ethoxytriethyleneglycol methacrylate; 2-(2-(2-Ethoxyethoxy)ethoxy)ethyl methacrylate; Ethyltriglycolmethacrylate; 2-[2-(2-ethoxyethoxy)ethoxy]ethyl 2-methylprop-2-enoate</t>
  </si>
  <si>
    <t>CCOCCOCCOCCOC(=O)C(C)=C</t>
  </si>
  <si>
    <t>1N,2N,3N,4N,6N,7N,9N,10N,23Y,24cY. Methacrylic acid: 1N,2N,3N,4N,6N,7N,9N,10N,23Y,24N,25N,26aY,27N,28lY (Class III). Alcohol fragment: 1N,2N,3N,4N,6N,7N,9N,10N,23Y,24N,25N,26a&amp;bY,27N,28N(Class II)</t>
  </si>
  <si>
    <t>0, 100, 300, or 1000 mg/kg bw/day. Males were dosed for 32-35 days, i.e. two consecutive weeks prior to pairing and thereafter through the day before necropsy. Females were dosed for approximately 52-56 days, i.e. two consecutive weeks prior to pairing and thereafter during pairing, post coitum and post partum periods until Day 3 post partum (the day before sacrifice).</t>
  </si>
  <si>
    <t>Fertility</t>
  </si>
  <si>
    <t xml:space="preserve">In the absence of toxicologically significant, adverse effects, the NOAEL for systemic toxicity was considered to be 1000 mg/kg bw/day for both males and females. However, regarding reproductive toxicity, no copulation plugs were found in the cage tray of 9 out of 10 females receiving 1000 mg/kg/day. In addition, low sperm was found in the vaginal smear of these females. A total of 8 females were found not pregnant: 3 females in the mid-dose group (300 mg/kg/day) and 5 females in the high dose group (1000 mg/kg/day) and the number of females with live pups on Day 4 post partum was: 10 in each of the control and low dose groups, 7 in the mid-dose group and 4 in the high dose group. Therefore, the NOAEL for reproductive toxicity was considered to be 300 mg/kg bw/day for both males and females, based on adverse effects on fertility, and the NOAEL for developmental toxicity was 1000 mg/kg bw/day. </t>
  </si>
  <si>
    <t>Unknown, 2013. Available from ECHA at https://echa.europa.eu/mt/registration-dossier/-/registered-dossier/15995/7/6/2, https://echa.europa.eu/mt/registration-dossier/-/registered-dossier/15995/7/9/2, and https://echa.europa.eu/mt/registration-dossier/-/registered-dossier/15995/7/9/3</t>
  </si>
  <si>
    <t>86261-90-7</t>
  </si>
  <si>
    <t>2-Propenoic acid, 2-methyl-, 2-(2-oxo-1-imidazolidinyl)ethyl ester</t>
  </si>
  <si>
    <t>2-(2-oxoimidazolidin-1-yl)ethyl 2-methylprop-2-enoate; 2-(2-Oxoimidazolidin-1-yl)ethyl methacrylate</t>
  </si>
  <si>
    <t>C9H14N2O3</t>
  </si>
  <si>
    <t>CC(=C)C(=O)OCCN1CCNC1=O</t>
  </si>
  <si>
    <t>1N,2N,3N,4N,6N,7N,9N,10Y,11Y. methacrylic acid: 1N,2N,3N,4N,6N,7N,9N,10N,23Y,24N,25N,26aY,27N,28lY (Class III), alcohol product: 13N,15N,16N,17N,18N,28N (Class II)</t>
  </si>
  <si>
    <t xml:space="preserve">0, 100, 300 or 1000 mg a.i./kg bw/day, daily for eight weeks. </t>
  </si>
  <si>
    <t xml:space="preserve">There were no treatment-related deaths noted in female parental animals during premating, gestation or lactation, in pups during lactation, or in males throughout the study at dose levels up to including 1000 mg a.i./kg bw/day. There were also no treatment-related clinical signs in any group. Similarly, body weight, food consumption, and clinical chemistry remained unaffected. No treatment-related effects on hematology parameters or white blood cell counts (total or differential) were observed in females at any dose level or in males up to and including 300 mg a.i./kg bw/d. Treatment-related decreases in hemoglobin (6%), hematocrit (7%), and mean cell volume (4%) were noted in males at 1000 mg a.i./kg bw/d. In addition, platelet counts were increased (14%) at this level. Statistically significant decreases in mean cell volume and cell hemoglobin noted in females at 300 mg/kg a.i./kg bw/d were considered incidental since similar effects weren't seen at the higher doses. Treatment-related increases in absolute and relative kidney weights (10-11%) and in absolute and relative liver weights (20%) were noted in both sexes at 1000 mg a.i./kg bw/d. Absolute and relative liver weights were also increased (12-16%) in males at 300 mg a.i./kg bw/d. A statistically significant decrease in absolute epididymis weight in males at 1000 mg a.i./kg bw/d was considered incidental and not treatment-related. There was not a statistically significant change in relative epididymis weight and there were no corresponding histopathologic findings in the epididymis or in the prostrate or testes. In addition, there were no adverse reproductive effects noted at this level. Statistically significant decreases in absolute and relative testes weights at 300 mg a.i./kg bw/d, and an increase in relative spleen weight in females at 100 mg a.i./kg bw/d were considered incidental since similar effects were not seen at higher levels. There were no treatment-related gross findings and histopathology was unremarkable. Based on the increased liver weights noted at the two highest dose levels, the NOAEL for males was considered to be 100 mg/kg bw/day. For females, based on increased liver and kidney weights, the NOAEL for systemic toxicity was considered to be 300 mg/kg bw/day. No treatment-related effects on reproduction and offspring were noted; therefore, the NOAEL reproductive toxicity was considered to be 1000 mg/kg bw/day. FDA: Because of the lack of corresponding gross findings or histopathological findings for the increased liver and kidney weights in males and females, that finding is considered to be non-adverse. NOAEL for systemic toxicity is considered to be 300 mg/kg bw/day for males and 1,000 mg/kg bw/day for females. </t>
  </si>
  <si>
    <t>Unknown, 2002. Available from ECHA at https://echa.europa.eu/mt/registration-dossier/-/registered-dossier/13683/7/6/2/?documentUUID=66ab3433-ae34-4961-a661-97c202436f96 and https://echa.europa.eu/mt/registration-dossier/-/registered-dossier/13683/7/9/2/?documentUUID=70664960-5aca-4ed7-bbf5-c9ac60109e14</t>
  </si>
  <si>
    <t>27813-02-1</t>
  </si>
  <si>
    <t>Hydroxypropyl methacrylate</t>
  </si>
  <si>
    <t>2-Hydroxypropyl methacrylate; 2-Hydroxypropylmethacrylate; HPMA; 2-hydroxypropyl 2-methylprop-2-enoate</t>
  </si>
  <si>
    <t>C7H12O3</t>
  </si>
  <si>
    <t>CC(COC(=O)C(=C)C)O</t>
  </si>
  <si>
    <t>1N,2N,3N,4N,6N,7N,9N,10N,23Y,24cY. Metacrylic acid: 1N,2N,3N,4N,6N,7N,9N,10N,13Y,24N,25N,26aY,27N,28lY(Class III). Diol: 1c(ii)Y (Class I)</t>
  </si>
  <si>
    <t xml:space="preserve">0, 30, 100, 300, or 1000 mg/kg bw/day. Males were dosed for 49 days, i.e. two weeks prior to mating, during mating, until scheduled necropsy. Females were dosed for approximately 41-48 days, i.e. two weeks prior to mating, during mating and gestation, until day 4 of lactation. </t>
  </si>
  <si>
    <t xml:space="preserve">MHW &amp; OECD SIDS: At 1000 mg/kg bw/day for males, two of the 12 animals died. Salivation, decreases in locomotor activity, ptosis were observed. The decrease in hematocrit and the tendencies for decrease in erythrocyte (RBC) and hemoglobin were found in haematological examination as well. The statistically significant increase in the relative liver weights was observed in organ weight. At that for females, one of the 12 animals died. Salivation, decreases in locomotor activity, ptosis were observed. Other significant toxicological changes were not observed. At 0, 30, 100 and 300 mg/kg bw/day for both sexes, no animals died and no abnormal clinical changes were observed. Moreover, significant toxicological changes were not observed in body and organ weight, food consumption, haematological examination, blood chemical examination, necropsy, and histopathological examination. Therefore, no adverse effect was observed in both sexes. The NOAELs for the repeated dose toxicity are considered to be 300 mg/kg bw/day for both sexes. Regarding reproductive and developmental toxicity, there were no effects of the test substance on the estrus frequency, copulation index, number of days to conception, fertility index, length of gestation, number of corpora lutea or gestation index. There were also no effects of the test substance on the number of live pups born, birth index, number of dead pups, number of pups born, delivery index, live birth index, sex ratio, viability index, external anomalies, body weight or necropsy. Therefore, the NOAEL for reproductive/developmental toxicity is considered to be 1000 mg/kg bw/day, the highest dose tested. ECHA: The NOAELs for the repeated dose toxicity are considered to be 300 mg/kg bw/day and the NOAEL for reproductive/developmental toxicity is considered to be 1000 mg/kg bw/day, the highest dose tested. </t>
  </si>
  <si>
    <t>16111-62-9</t>
  </si>
  <si>
    <t>Peroxydicarbonic acid, bis(2-ethylhexyl) ester</t>
  </si>
  <si>
    <t>CCCCC(CC)COC(=O)OOC(=O)OCC(CC)CCCC</t>
  </si>
  <si>
    <t>1N,2N,3N,4N,6N,7N,9N,10N,23Y,24a(ii)Y.1N,2N,3N,4N,6N,7N,9N,10N,23Y,24a(i)Y</t>
  </si>
  <si>
    <t>0, 100, 300, or 1,000 mg/kg bw/day on GD 5-19</t>
  </si>
  <si>
    <t>No treatment-related effects in mortality, clinical signs or gross pathological changes were seen in any maternal animals. Moreover, no test item related effects of toxicological relevance were noted for adjusted maternal weight, number of corpora lutea, implantation sites, early and late resorptions and pre- and post-implantation loss. But, in the high dose group, toxicologically relevant adverse effects on body weight development and food consumption were noted. At a dose level of 1000 mg/kg bw/day, mean fetus weight was moderately, statistically significantly lower when compared to the control group, too. This resulted in a statistically significantly lower total litter weight when compared to controls. Furthermore, at 1000 mg/kg bw/day, statistically significantly reduced ossification of some bones was observed which was indicative of a generalized delayed ossification associated with fetal growth retardation. The observed fetal effects at 1000 mg/kg bw/day might be secondary to maternal toxicity. No effects on prenatal data, fetal external, visceral, and craniofacial parameters were observed at 1000 mg/kg bw/day. No effects of Bis(2-ethylhexyl)peroxydicarbonate on females and fetuses were found at dose levels up to 300 mg/kg bw/day. Based on the results, the NOAEL for both maternal toxicity and fetal toxicity of Bis(2-ethylhexyl)peroxydicarbonate in this study is considered to be 300 mg/kg bw/day. Note: For a 90-day study, available from ECHA: There was no mortality. No clinical signs of toxicity were noted during the treatment period and no alterations in parameters of clinical pathology and no test item-related gross lesions were recorded at the end of the treatment period. An effect of bis(2-ethylhexyl)peroxydicarbonate on body weight development of male animals was noted which is assumed to be related to species specific histopathological findings in the kidney. The test item caused a minimal hepatocellular hypertrophy in the liver of a few animals at 1000 mg/kg without any further associated adverse lesion. Therefore, liver findings were deemed to be of metabolic adaptation only. In the kidneys, there was an increase of hyaline inclusions and α2-microglobulin in males of all test item-treated groups. The increase of this protein was statistically significant in all test item groups compared to controls. The positivity for α2-microglobulin increased dose-dependently in males from all test item-treated groups and shows that histomorphological changes in the kidneys can be interpreted as species-specific findings that are not relevant to human. There were no further lesions recorded in kidneys. Based on the pathology evaluation, the NOAEL can be established at 1000 mg/kg/day.</t>
  </si>
  <si>
    <t>Unknown, 2016. Available from ECHA at https://echa.europa.eu/mt/registration-dossier/-/registered-dossier/14207/7/6/2</t>
  </si>
  <si>
    <t>13048-33-4</t>
  </si>
  <si>
    <t>1,6-Hexanediol diacrylate</t>
  </si>
  <si>
    <t>Hexamethylene diacrylate; Hexane-1,6-diyl diacrylate; Kayarad HDDA; 6-prop-2-enoyloxyhexyl prop-2-enoate</t>
  </si>
  <si>
    <t>C=CC(=O)OCCCCCCOC(=O)C=C</t>
  </si>
  <si>
    <t>1N,2N,3N,4N,6N,7N,9N,10N,23Y,24cY.Diol:1cY(Class I). Acrylic acid:1N,2N,3N,4N,6N,7N,9N,10N,23Y,24N,25N,26aY,27N,28lY(Class III)</t>
  </si>
  <si>
    <t xml:space="preserve">0, 75, 250, or 750 mg/kg bw/day. Males were dosed for a total of 28 days, i.e. 14 days prior to mating, throughout mating, until the day before euthanasia. Females that delivered were dosed for a total of 41-49 days, i.e. 14 days prior to mating, during mating and gestation, until day 4 of lactation. Females that failed to deliver were dosedthrough the day prior to euthanasia (post-mating or post cohabitation day 25) for a total of 39-52 days. </t>
  </si>
  <si>
    <t>The mean urea nitrogen value was higher for the 750 mg/kg bw/day group males (43.7%) and females (16.6%) when compared with the control group and the difference was statistically significant for the 750 mg/kg bw/day group males. The mean bile acids value was also higher for the 750 mg/kg bw/day group males (218%) and females (82.3%) when compared with the control group and the difference was statistically significant for the 750 mg/kg/day group males. Also, the mean alanine aminotransferase (ALT) concentration was higher in the 250 and 750 mg/kg/day group females when compared with the control group (60 and 70%, respectively), and a dose relationship was present. The mean cholesterol and triglycerides concentrations were higher for the 750 mg/kg bw/day group females when compared with the control group (81.6 and 78.7%, respectively). The mean calcium and phosphorous concentrations were statistically significantly higher for the 750 mg/kg bw/day group females when compared with the control group (7.8 and 27.4%, respectively). In regards to organ weights, the mean liver weight was higher for the 750 mg/kg bw/day group males and females when compared with the control group with the difference in the absolute liver weight and liver weight relative to brain weight being significant for the 750 mg/kg bw/day group females, and the difference in mean liver weight relative to body weight was significant for both the 750 mg/kg bw/day group males and females. All of the 750 mg/kg bw/day group males and females also exhibited mild to moderate epithelial hyperplasia and mild to severe hyperkeratosis in the non-glandular portion of the stomach. This consisted of thickening of the squamous epithelial lining with multiple superficial layers of keratin. This change was also observed in a single 250 mg/kg/day group male and 2 females in the 250 mg/kg bw/day group. It was not observed in any of the 75 mg/kg bw/day group or control group animals. Nine of 12 males from the 750 mg/kg bw/day group had diffuse vacuolation of periportal hepatocytes; these hepatocytes were swollen with abundant fine well-delineated microvesicular cytoplasmic vacuoles. This change was also observed in 9 of the 250 mg/kg bw/day group males, 4 of the 75 mg/kg bw/day group males, and a single control group male. Although the change was present in 1 control group male, a dose-response relationship was present among the test substance-treated males; therefore, the change was considered to be test substance-related. Eight of 12 of the 750 mg/kg bw/day group females exhibited periportal to midzonal hepatocellular vacuolation. This differed from the periportal vacuolation observed in the 750 mg/kg bw/day group males in that the vacuoles ranged from fine (microvesicular) to large with displacement of the nucleus (macrovesicular), and the hepatocytes did not appear swollen. This change was also observed in 8 of the 250 mg/kg bw/day females and 3 of the 75 mg/kg bw/day females, as well as a single 75 mg/kg bw/day male. Although the change was also observed in a single control group male and a single control group female, a dose response relationship was present among the test substance-treated females; therefore, the change was considered to be test substance-related. The NOAEL for general toxicity was considered to be 250 mg/kg bw/day. No test substance-related effects on reproductive performance were observed at any dosage level.</t>
  </si>
  <si>
    <t>Unknown, 2010. Available from ECHA at https://echa.europa.eu/registration-dossier/-/registered-dossier/14690/7/6/2/?documentUUID=a929f0ff-1bcf-47fa-bd44-fc7095705f9a and https://echa.europa.eu/mt/registration-dossier/-/registered-dossier/14690/7/9/2</t>
  </si>
  <si>
    <t>686-31-7</t>
  </si>
  <si>
    <t>Hexaneperoxoic acid, 2-ethyl-, 1,1-dimethylpropyl ester</t>
  </si>
  <si>
    <t>C13H26O3</t>
  </si>
  <si>
    <t>CCCCC(CC)C(=O)OOC(C)(C)CC</t>
  </si>
  <si>
    <t>1N,2N,3N,4N,6N,7N,9N,10N,23Y,24a(ii)Y. Acid: 1N,2N,3N,4N,6N,7N,9N,10N,23Y,24a(i)Y(Class III). Alcohol: 1N,2N,3N,4N,6N,7N,9N,10N,23Y,24N,25N,26aY,27N,28N(Class II)</t>
  </si>
  <si>
    <t>0, 50, 250, or 1000 mg/kg bw/day. Males were dosed for 28-29 days, i.e. two consecutive weeks prior to pairing and thereafter through the day before necropsy (Days 29 and 30 of study). Females were dosed for approximately 54 days, i.e. two consecutive weeks prior to pairing and thereafter during pairing, post coitum and post partum periods until Day 5 post partum. The females with total litter loss were killed on the day of the occurrence of total litter loss or shortly after and the females showing no evidence of copulation were killed after 25 days of the last day of the mating session (Days 26 and 27 post coitum).</t>
  </si>
  <si>
    <t>One female with litter, receiving 50 mg/kg/day was sacrificed for humane reasons on PPD 1. Histopathological evaluation revealed a severe atrophy of thymus, lymphoid depletion of spleen, mucosal ulceration of forestomach (non glandular region), villous atrophy of jejunum and ileum and cortical vacuolation and nephropathy of kidneys. These changes were considered as factors contributory to the illness status of the animal. The major clinical signs noted in treated males receiving 1000 mg/kg/day were matted fur and salivation, while only salivation was recorded in females receiving the same dose level. Soft faces were observed in the cage tray of animals of both sexes receiving 1000 mg/kg/day and sometimes in males receiving 250 mg/kg/day. Body weight of males receiving 1000 mg/kg/day was slightly lower (&lt;10%) than the control group, as well as body weight gain on Days 8 and 15 of the study. Food consumption was decreased in females receiving 1000 mg/kg/day before pairing and on PPD 6. Post-implantation loss was slightly increased in females receiving 1000 mg/kg/day when compared to the control group. Stillbirths or total litter loss were noted in 5 females receiving 1000 mg/kg/day the day of parturition or the day after parturition. Increased incidences of pup loss at birth and cumulative loss on PPD 6 were also noted. Decreases in the number of males and consequently in the total number of pups were noted on PPD 6 in females receiving 1000 mg/kg/day when compared to controls. Sex ratios on PPD 6 was also decreased when calculated as the percentage of males. Marked mortality of pups or missing pups were noted at 1000 mg/kg/day. Cold to touch, apparently no food intake (milk) and small appearance were noted in the surviving pups of dams receiving 1000 mg/kg/day, in control pups and in those receiving the dose levels ≥ 50 mg/kg/day. Necropsy findings observed in decedent control and treated pups, were similar. No necropsy findings were observed in all pup of control and treated groups, sacrificed on PPD 6. Slight decrease in terminal body weight was observed in high dose animals of both sexes receiving 1000 mg/kg/day. Some changes in absolute and relative organ weights (adrenals, liver, kidneys, uterus, testes and thymus) were noted in treated animals mainly in those receiving 1000 mg/kg/day. However, the differences were not accompanied by histological findings, with the exception of those observed in thymus of high dose females. At macroscopic observations the most remarkable change was an increased incidence of reduced size of the thymus in high dose females. At microscopic observations, treatment-related atrophic changes were noted in the thymus of female treated at 1000 mg/kg/day. On the basis of the results obtained, the NOAEL for parental toxicity and fertility is 1000 mg/kg/day for males and 250 mg/kg/day for females and the NOAEL for the toxicity on development is 250 mg/kg/day.</t>
  </si>
  <si>
    <t xml:space="preserve">Unknown, 2015. Available from ECHA at https://echa.europa.eu/mt/registration-dossier/-/registered-dossier/10648/7/6/2/?documentUUID=5296fcb9-b02c-4b42-affa-343e75b8565f and https://echa.europa.eu/mt/registration-dossier/-/registered-dossier/10648/7/9/2. Also available under the reference Akzo Nobel Services lnc., 2017 from EPA Chemview at https://chemview.epa.gov/chemview/proxy?filename=8e%2F8EHQ-17-20811_373699.pdf </t>
  </si>
  <si>
    <t>1070-70-8</t>
  </si>
  <si>
    <t>1,4-Butanediol diacrylate</t>
  </si>
  <si>
    <t>Butane-1,4-diyl diacrylate; Tetramethylene glycol diacrylate; Butylene diacrylate; 4-prop-2-enoyloxybutyl prop-2-enoate</t>
  </si>
  <si>
    <t>C=CC(=O)OCCCCOC(=O)C=C</t>
  </si>
  <si>
    <t>1N,2N,3N,4N,6N,7N,9N,10N,23Y,24cY. Diol: 1N,2N,3N,4N,6N,7N,9N,10N,23Y,24N,25N,26Y,27N,28N(Class II). Acrylic acid: 1N,2N,3N,4N,6N,7N,9N,10N,23Y,24N,25N,26Y,27N,28lY(Class III)</t>
  </si>
  <si>
    <t xml:space="preserve">0, 20, 60, or 200 mg/kg bw/day. Males were dosed daily for two weeks before pairing up to necropsy after a minimum of five weeks of treatment, or about 35 days. Females were dosed daily for two weeks before pairing, throughout pairing, gestation, until day 13 of lactation, or about 62 days. </t>
  </si>
  <si>
    <t xml:space="preserve">Haematocrit and haemoglobin concentrations, reticulocyte counts, mean cell volume, and monocyte counts were significantly increased for males receiving Laromer BDDA at 200 mg/kg/day, when compared with the control animals; however, these effects were said to be related to elevations in potassium, calcium, and phosphorous blood levels and resulted from an imbalanced water intake. These effects were not considered to be adverse. Liver weights were also increased in rats given 200 mg/kg/day but this finidg was also considered non-adverse. Lastly, test-item related changes were noted in the non-glandular region of all animals given 200 mg/kg/day. These changes consisted predominantly of hyperkeratosis and squamous cell hyperplasia, with additional mucosal ulceration, submucosal inflammation and haemorrhage in some animals; however, the changes observed in the stomach were considered to be adaptive owing to an irritant effect of BDDA. Therefore, the NOAEL for systemic toxicity was considered to be 200 mg/kg/day for males and females. In regards to reproductive performance, estrous cyclicity, pre-coital interval, fertility and mating performance were unaffected by treatment with Laromer BDDA. Likewise, there were no effects of treatment on mating performance, fertility or the post natal survival, development or growth of the offspring. Therefore, the NOAELs for reproductive and developmental toxicity was also concluded to be 200 mg/kg/day. </t>
  </si>
  <si>
    <t>527-60-6</t>
  </si>
  <si>
    <t>2,4,6-Trimethylphenol</t>
  </si>
  <si>
    <t>Mesitol; Mesityl alcohol; Phenol, 2,4,6-trimethyl-</t>
  </si>
  <si>
    <t>CC1=CC(C)=C(O)C(C)=C1</t>
  </si>
  <si>
    <t xml:space="preserve">0, 10, 100, or 200 mg/kg bw/day. Males were dosed for at least 28 days, i.e. two weeks prior to mating, during mating, until scheduled necropsy. Females were dosed for approximately 70 days, i.e. two weeks prior to mating, during mating and gestation, until the end of the lactation period. At weaning, at least 1 female and 1 male (whenever possible) from each F1 litter were randomly selected for a total of 10/sex/group to continue treatment for 7 more weeks, with dosing for F1 selected pups begun on pnd 22 until all pups were at least 70 days of age. Five additional F0 males per group from the control and 200 mg/kg/day groups were designated as recovery animals and held without dosing for 2 weeks after the F0 male dosing period was completed, to evaluate recovery from any possible treatment-related effects identified in the high-dose group. Five additional females each from the 0 and 200 mg/kg/day groups (designated "28-day females") were not mated and were terminated after 28 days of dosing. Similarly, 5 females each from the 0 and 200 mg/kg/day groups (designated "28-day recovery females") were dosed for 28 days and held without dosing for an additional 2 weeks as for the recovery group of males.  </t>
  </si>
  <si>
    <t>In conclusion, in the absence of any parental or offspring toxicity, the F0 male and female (either pregnant or nonpregnant) systemic NOAEL was at least 200 mg/kg/day. Similarly, the NOAEL for F0 reproductive toxicity was at least 200 mg/kg/day and the NOAEL for F1 offspring toxicity was also at least 200 mg/kg/day.</t>
  </si>
  <si>
    <t>Unknown, 2005. Available from ECHA at https://echa.europa.eu/mt/registration-dossier/-/registered-dossier/17922/7/6/2/?documentUUID=1adf5252-d8dd-4e0c-9077-bfbd2dc65231 and https://echa.europa.eu/mt/registration-dossier/-/registered-dossier/17922/7/9/2</t>
  </si>
  <si>
    <t>3655-00-3</t>
  </si>
  <si>
    <t>beta-Alanine, N-(2-carboxyethyl)-N-dodecyl-, disodium salt</t>
  </si>
  <si>
    <t>Disodium lauriminodipropionate; Deriphat 160; disodium;3-[2-carboxylatoethyl(dodecyl)amino]propanoate</t>
  </si>
  <si>
    <t>C18H33NNa2O4</t>
  </si>
  <si>
    <t>CCCCCCCCCCCCN(CCC(=O)[O-])CCC(=O)[O-].[Na+].[Na+]</t>
  </si>
  <si>
    <t>1N,2N,3N,4Y,5aY,6N,7N,9N,10N,23Y,24N,25aY</t>
  </si>
  <si>
    <t>Wistar [HanRcc: WIST (SPF)]</t>
  </si>
  <si>
    <t xml:space="preserve">0, 43, 160, or 600 mg/kg bw/day. Males were dosed for 28 days, i.e. two weeks prior to mating, during mating, until scheduled necropsy. Females were dosed for up to 40 days, i.e. two weeks prior to mating, during mating and gestation, until day 4 of lactation. </t>
  </si>
  <si>
    <t>Mild signs of local irritation/taste were noted at the top dose level; consequently, food consumption during the pre-mating period was decreased in males and females (19% and 16% below control value, respectively) at 600 mg/kg/day. Body weight gain was also decreased at 160 and 600 mg/kg/day in males (23% and 51% below control value, respectively) and in females (37% and 56% below control value, respectively). In males at 600 mg/kg/day, urea and potassium concentrations were statistically significantly increased (24% and 15% above control value, respectively). The changes correlated with the histopathological findings in the kidney. No treatment-related effects on clinical chemistry parameters were observed in females. Mean absolute liver weight was slightly increased (12% above control value) and mean relative liver and kidney weights were statistically significantly increased in males at 600 mg/kg/day (18% and 11% above control value, respectively). Mean absolute and relative liver weights were significantly increased in females at 600 mg/kg/day (19% and 24% above control value, respectively), too. No treatment-related macroscopic findings in treated males were observed, except possibly enlarged liver in one male at 600 mg/kg/day. At 600 mg/kg/day, dark red foci in the stomach of a female were observed. Since changes in the stomach were noted on histopathological examination, this finding could be treatment-related. On microscopic examination, the incidence of the following findings was increased in the high-dose group: diffuse hypertrophy of the liver in males and females; tubular degeneration/regeneration and hyaline droplets/granulation of the kidneys in males; follicular hypertrophy of the thyroid in males and females; acanthosis of the non-glandular stomach in males and females; inflammation of the non-glandular stomach in males; and congestion, thrombosis and inflammation of the glandular stomach in females. The severity of hyaline droplets/granulation in males and thyroid follicular cell hypertrophy in males and females was also increased. The increased thyroid follicular cell hypertrophy may have been secondary to the enhanced liver cell metabolism. The incidence of splenic congestion was increased in males at 600 mg/kg/day. In females, hematopoiesis was reported in all animals, including the control; the severity was slightly increased in females at 600 mg/kg/day. In females, the incidence of thymus atrophy was slightly increased (3/5 vs. 2/5 in control group), but there was no effect in severity. At 160 mg/kg/day, the incidence of the following was increased: hypertrophy in the liver in males, tubular degeneration/ regeneration and hyaline droplets/granulation of the kidneys in males, and congestion and inflammation of the glandular plus non-glandular stomachs in females. The changes in the liver of males and females at the mid and high doses are considered adaptive in nature and not toxicologically significant. The NOAEL for systemic toxicity was considered to be 160 mg/kg bw/day for both males and females. Regarding reproductive and developmental toxicity, no treatment-related effects on litter size or survival were observed and no treatment-related effects on body weight were observed in offspring. Body weight gain was slightly decreased in males and females at 160 and 600 mg/kg/day, but there was no dose response. No findings were observed on macroscopic examination of the offspring either. The reproductive/developmental NOAEL is 600 mg/kg bw/day, the highest dose tested, in males and females.</t>
  </si>
  <si>
    <t>Unknown, 2009. Available from ECHA at https://echa.europa.eu/mt/registration-dossier/-/registered-dossier/23413/7/6/2/?documentUUID=d0a889d3-a8c3-450d-b594-bd8ec23a09bd and https://echa.europa.eu/mt/registration-dossier/-/registered-dossier/23413/7/9/2</t>
  </si>
  <si>
    <t>46729-07-1</t>
  </si>
  <si>
    <t>4-(1,1-Dimethylethyl)cyclohexyl methacrylate</t>
  </si>
  <si>
    <t>4-tert-Butylcyclohexyl methacrylate; (4-tert-butylcyclohexyl) 2-methylprop-2-enoate; Methacrylic acid 4alpha-tert-butylcyclohexane-1beta-yl ester</t>
  </si>
  <si>
    <t>CC(=C)C(=O)OC1CCC(CC1)C(C)(C)C</t>
  </si>
  <si>
    <t>1N,2N,3N,4N,6N,7N,9N,10N,23N,29N,30a(iii)Y,31N,32N,28lY. Methacrylic acid: 1N,2N,3N,4N,6N,7N,9N,10N,23Y,24N,25N,26aY,27N,28lY(Class III). Cyclic fragment:1N,2N,3N,4N,6N,7N,9N,10N,23N,29N,30a(iii)Y,31N,32N,28N(Class II)</t>
  </si>
  <si>
    <t xml:space="preserve">0, 50, 150, or 450 mg/kg bw/day. Males were dosed daily for 42 days, i.e. two weeks prior to mating, during mating, until scheduled necropsy. Females were dosed for up to 56 days, i.e. two weeks prior to mating, during mating and gestation, until day 13 post-partum. </t>
  </si>
  <si>
    <t xml:space="preserve">Clinical signs included occasional body tremors, tiptoe gait, and hunched posture in females at the highest dose level. Histopathological examination of an extended list of tissues from these females did not identify any treatment-related observations. Post-dosing salivation was also noted in both males and females at 450 mg/kg bw/day. Males treated with 450 mg/kg bw/day showed a statistically significant reduction in body weight gain during the first week of treatment; however, improvement was made during weeks 2 and 3 of the study and recovery was evident from week 4 onwards. Similarly, females at the highest dose level also showed a decrease in mean body weight gain during the first week of the study (not significant) but recovery was evident thereafter. Food consumption remained unaffected in males but did correlate with the decrease in body weight noted in females. Clinical biochemisty revealed that males from all treatment groups showed a statistically significant increase in creatinine levels. Although all of the individual values were within historical control range, the increase was considered to be related to the microscopic kidney changes evident in these males and therefore treatment-related. Males at 450 mg/kg bw/day also showed statistically significant increases in kidney weight both absolute and relative to terminal body weight and all values were outside of the control range. In all treatment groups, males showed statistically significantly increases in liver weight both absolute and relative to terminal body weight; however, the majority of individual values were within historical control ranges and in the absence of any associated histology correlates, the intergroup differences were considered not to be of toxicological significance. No treatment related changes were evident in the organ weights measured for treated females. At necropsy, nine males treated with 450 mg/kg bw/day, eight males treated with 150 mg/kg bw/day and seven males treated with 50 mg/kg bw/day showed mottled kidneys. Increased pelvic space in both kidneys was also evident in one of the males treated with 50 mg/kg bw/day and in one of the males treated with 450 mg/kg bw/day. Histopathology also revealed an increase in hyaline droplets in all males treated with the test item. Multifocal basophilic tubules (mild or moderate) and proteinaceous casts (mild or moderate) were evident in nine males treated with 450 mg/kg bw/day. Multifocal basophilic tubules (minimal or mild) were evident in eight males and proteinaceous casts (minimal to moderate) were evident in six males treated with 150 mg/kg bw/day. Multifocal basophilic tubules (minimal or mild) were evident in three males and proteinaceous casts (minimal) were evident in two males treated with 50 mg/kg bw/day. Although the kidney findings of tubular basophilia and proteinaceous casts in male kidneys could be considered an adverse effect, these findings were considered to be associated with alpha 2u-globulin and formation of hyaline droplets, an effect recognized as being both species and sex specific and not relevant for humans. In terms of risk assessment, these findings observed on this study would suggest that a NOAEL can be established at 150 mg/kg bw/day for males because the findings do not reflect true systemic toxicity. For females, the NOAEL was also established as 150 mg/kg bw/day for systemic toxicity. Regarding reproductive and developmental toxicity, at 450 mg/kg bw/day, group mean body weight gains in both male and female offspring were statistically significantly lower than controls between Days 4 and 13 post partum, which resulted in statistically significantly lower body weights on Day 13 post partum and statistically significantly lower cumulative weight gains and litter weights between Days 4 and 13 post partum (statistical significance for litter weights only achieved on Day 13). Therefore, the NOEL and NOAEL for reproductive and developmental toxicity was considered to be 150 mg/kg bw/day. </t>
  </si>
  <si>
    <t>Unknown, 2018. Available from ECHA at https://echa.europa.eu/mt/registration-dossier/-/registered-dossier/25818/7/6/2 and https://echa.europa.eu/mt/registration-dossier/-/registered-dossier/25818/7/9/2</t>
  </si>
  <si>
    <t>5919-74-4</t>
  </si>
  <si>
    <t>2,3-Dihydroxypropyl methacrylate</t>
  </si>
  <si>
    <t>Glyceryl methacrylate; 2,3-dihydroxypropyl 2-methylprop-2-enoate; 2,3-dihydroxypropylMethacrylate</t>
  </si>
  <si>
    <t>C7H12O4</t>
  </si>
  <si>
    <t>CC(=C)C(=O)OCC(O)CO</t>
  </si>
  <si>
    <t>1N,2N,3N,4N,6N,7N,9N,10N,23Y,24cY. Methacrylic acid: 1N,2N,3N,4N,6N,7N,9N,10N,23Y,24N,25N,26aY,27N,28lY(Class III). Triol: 1N,2N,3N,4N,6N,7N,9N,10N,23Y,24N,25N,26aY,27N,28N(Class II)</t>
  </si>
  <si>
    <t>0, 50, 150, or 500 mg/kg bw/day. Males were dosed for a minimum of 35 days, i.e. two weeks before pairing up to necropsy. Females were dosed for 62 days, i.e. two weeks before pairing, then throughout pairing and gestation until Day 13 of lactation.</t>
  </si>
  <si>
    <t>Two females receiving 500 mg/kg bw/day were killed for welfare reasons due to poor clinical condition. The major factor contributing to the deterioration in the clinical condition of both females was aspiration pneumonia as demonstrated by neutrophilic inflammation or granulomas within the bronchi and alveoli which surrounded foreign material. There was no evidence of oral gavage catheter placement error (there was no damage to the trachea and oesophagus) and the aspiration pneumonia was likely caused by gastro-oesophageal reflux, or direct aspiration of fluid during or after the dosing procedure, coupled with the known irritant properties of the test substance. Another female was found dead but the cause of death could not be determined. Mean body weight losses were recorded in unpaired females during the first week of treatment at 150 or 500 mg/kg bw/day (-125% of Control at 500 mg/kg bw/day) and food intake was marginally low at 500 mg/kg bw/day. Body weight gain at 500 mg/kg bw/day was also low during days 14-20 of gestation to Day 4 of lactation and overall food intake during lactation was low. These differences likely reflected the low litter size at 500 mg/kg bw/day. Males did not show any effect on body weight or food consumption. The analysis of organ weights performed after five weeks of treatment in males and on Day 14 of lactation in females revealed, in those treated at 500 mg/kg bw/day, marginally but statistically significantly higher body weight adjusted kidney weight in males and females (110% and 118% of control, respectively), higher body weight adjusted liver weight in males (113% of control) and higher body weight adjusted brain weight in females (106%). HIstopathology did not reveal treatment-related effects. The NOAEL for systemic toxicity was considered to be 150 mg/kg bw/day for both males and females. Regarding reproductive toxicity, the number of implantations and subsequent litter size at 500 mg/kg bw/day was low (69% or 68% of control, respectively) compared with the concurrent control and the historical control data range from the testing laboratory. Five litters contained 10 or fewer pups compared with just 1 litter in the other 3 groups. Therefore, the NOAEL for reproductive toxicity was 150 mg/kg bw/day. No effects on in utero development were observed. Thus, a NOAEL of 500 mg/kg bw/day was derived for developmental toxicity.</t>
  </si>
  <si>
    <t>7182-21-0</t>
  </si>
  <si>
    <t>3-Methyl-1-benzofuran-5-ol</t>
  </si>
  <si>
    <t>3-Methyl-5-Benzofuranol; 3-Methylbenzofuran-5-ol; 5-Benzofuranol,3-methyl-</t>
  </si>
  <si>
    <t>CC1=COC2=C1C=C(O)C=C2</t>
  </si>
  <si>
    <t>0, 750, 2500, or 7500 ppm equal to 0, 42.4, 138.0, or 412.8 mg/kg bw/day for males and 0, 56.1, 162.9, or 463.0 mg/kg bw/day for females during the pre-pairing phase and 0, 56.6, 192.3 and 546 for female rats during gestation. Males were fed the diet for 42 days, i.e. two weeks prior to pairing, during pairing, until scheduled necropsy. Females were given the diet for 54 days, i.e. two weeks prior to pairing, during pairing and gestation, until post-partum day 5.</t>
  </si>
  <si>
    <t xml:space="preserve">ECHA: The effect on body weight gain and food consumption/food conversion efficiency in both males and females at 7500 ppm and in males treated with 2500 ppm was considered to reflect the reluctance to eat the dietary formulation and not to represent an adverse effect of treatment. Hyperkeratosis and acanthosis of the stomach and oesophagus identified at 7500 ppm may be considered to be an adverse effect of treatment, although they are also considered to be a result of local irritation of the test item rather than a true effect of systemic toxicity. Also, males treated with 7500 and 2500 ppm showed a statistically significant increase in absolute and body weight-relative kidney weight when compared to controls. Although a true dose related response was not evident, the increased weights did correlate with hyaline droplets seen microscopically in treated males. A NOAEL is 2500 ppm for animals of either sex, based on the exclusion of the observed effects related to alpha 2u-globulin nephropathy in males. The reproductive/developmental NOEL is 2500 ppm due to lower litter weights on Days 1 and 4 post partum at 7500 ppm (with statistical significance achieved on Day 4 post partum), which was caused by marginally lower litter size. A relationship with reduced maternal body weight gain during gestation and lactation as a consequence of reduced food consumption due to gastric irritancy caused by the test substance in the diet cannot be excluded for the lower litter weights at 7500 ppm. NICNAS: For repeat dose toxicity, NICNAS also concluded a NOAEL of 138 mg/kg bw/day for male rats and a NOAEL of 162.9 mg/kg bw/day for female rats but also mentioned the same effects like reduced body weight and food consumption, kidney effects not relevant to man, and irritation in the stomach. For reproductive toxicity, a NOEL of 162.9 mg/kg bw/day was concluded based on the marginal effects on litter size and weights secondary to the reduction in maternal weight gain. </t>
  </si>
  <si>
    <t>Envigo, 2015</t>
  </si>
  <si>
    <t>93-04-9</t>
  </si>
  <si>
    <t>2-Methoxynaphthalene</t>
  </si>
  <si>
    <t>Naphthalene, 2-methoxy-; Nerolin; Yara yara</t>
  </si>
  <si>
    <t>C11H10O</t>
  </si>
  <si>
    <t>COC1=CC2=CC=CC=C2C=C1</t>
  </si>
  <si>
    <t xml:space="preserve">0, 62.5, 125, or 250 mg/kg bw/day. Parental males were dosed daily for 70 days and parental females were dosed for about 71 days, i.e. during two weeks of premating, during mating and gestation, and during lactation. Dosing of selected F1 males and females begun at weaning and continued until scheduled necropsy, depending on cohort assignment. Cohort 1A males and females were dosed for 74 days. Cohort 1B (P1) males were dosed for 87 days; the duration for Cohort 1B females was not listed. Cohort 2A males and females were dosed for 57 days. Lastly, Cohort 3 males and females were dosed for 39 days. </t>
  </si>
  <si>
    <t xml:space="preserve">During observations, it was seen that no treatment-related clinical signs or symptoms were observed in any of the parent animals up to 125 mg/kg body weight of the test chemical. However, mild salivation was observed in a total of 13/30 males of G4 group (250 mg/kg), starting from the 27th day of treatment and continuing until termination. All adult animals were found normal with respect to all the parameters examined during detailed clinical examinations through the course of the study and no treatment-related symptoms were found up to the dose level of 250 mg/kg body weight in either sex. Mean body weights remained comparable among all the groups for every time point recorded during the 70 days exposure period for males. No significant difference was found for the mean body weights of females during the two weeks pre-mating period, during mating, during gestation or during lactation period. However, the mean percent change in body weight on all the instances (days 8, 15, 22, 29, 36, 43, 50, 57, 64 and 71) with respect to the first day of exposure was significantly reduced for parental males of G4 group (250 mg/kg) (P≤0.05 to P≤0.001) as compared to control animals, whereas mean body weight change for G2 (62.5 mg/kg) and G3 (125 mg/kg) males remained comparable to control animals. Among the females, mean percent change in body weights remained statistically comparable among all groups during pre-mating, mating, gestation and lactation periods. The mean feed consumed per animal per day significantly increased on day 8 of treatment for G2 (62.5 mg/kg) (P≤0.01) and G3 (125 mg/kg) (P≤0.05) males as compared to G1 (control) animals. However, it was found to be similar for all other time points across the groups. The mean feed consumption of treatment group (G2, G3 &amp; G4) females remained statistically comparable to control group during pre-mating, mating, gestation and lactation period except for one instance, where mean feed consumption on day 8 of treatment was significantly reduced for G2 (62.5 mg/kg) (P≤0.01) as compared to control females. The differences found in mean feed consumption of male and female animals were neither dose-dependent nor consistent, hence it was deemed to be independent of test-item treatment. Feed efficiency for the G4 males had statistically reduced in the first two weeks of treatment, i.e. on days 8 and 15. It was also found to have increased significantly during the penultimate week of treatment, i.e. on day 63. For all other groups among the males, the feed efficiency was statistically comparable across the groups. Among the parental females, no statistical differences were observed for feed efficiency in any of the groups. No significant difference was observed in any of the measured hematology parameters in all the groups of both the sexes, except in the WBC count, which was found to be significantly increased in males of G4 group (250 mg/kg) (P≤0.01) as compared to control males. A significant increase was observed in phosphorus, sodium, and chloride levels in G4 males (250 mg/kg) (P≤0.05) as compared to control males. All the other clinical chemistry parameters in males and females were found comparable in control and treatment groups. No significant difference was observed in absolute organ weight or organ weight relative to body weight for the entire set of measured organs in parent male and female animals. However, significant reduction was observed in absolute and relative liver weight in G4 females (250 mg/kg) (P&lt;0.05) as compared to control animals. In the current study, however, the decreased liver weights with respect to body weights in G4 females does not correlate with any histological observations made, making it inconsequential from the point of view of toxic effects of test-chemical. External examination of all male and female rats of control and all treated groups did not reveal any lesion of pathological significance. Internal examination of the rats revealed reduced testicular size in two animals (Male: G2: 1/30, G4:1/30), increased prostate size in one animal (Male: G2: 1/30) and reduced prostate size in one animal (Male: G3: 1/30). Remaining animals of parent generation did not reveal any abnormality of pathological significance. No treatment-related histopathological findings are reported in this study that could arise out of test-item administration. Minimal to moderate and focal lymphocytic infiltrates were observed in some slides of liver, kidney, lung, heart, colon, thymus and adrenals with mild to moderate cyst in thyroid gland, which were distributed randomly across the experimental groups and did not show any pattern of either dose-dependency or sex-based selectivity. While TSH, estradiol, progesterone and testosterone remained statistically comparable among the groups of parental males, the mean level of T4 was found reduced in G3 males (125 mg/kg) (P&lt;0.01) as compared to controls. This is likely an incidental result, given that G4 (250 mg/kg) was statistically comparable to control. The mean T4, TSH, estradiol and testosterone levels remained comparable among the groups of parental females whereas progesterone was found to be significantly reduced in G4 females (250 mg/kg) (P&lt;0.001). This could be a test-chemical related effect. Based on all the available data, it was observed that there were no effects observed on male and female animals up to 125 mg/kg bw of the test chemical administration. However, at 250 mg/kg bw (High Dose-G4) dose group, clinical signs, effects on weights of liver and effects on hormonal levels was observed, due to test chemical administration. Therefore, it was concluded that the NOAEL and LOAEL of the test chemical was 125 mg/kg bw and 250 mg/kg bw, respectively. Regarding reproductive and developmental toxicity in the F1 generations, mild salivation was observed in some males treated at 250 mg/kg body weight (G4) from treatment day 51 in the F1 generation. Treatment-related increases were also noted in male pup body weight, AGD and normalized AGD at 250 mg/kg group (G4). There was also a dose-dependent and treatment-related decrease observed in serum levels of T4, TSH, estradiol and testosterone in cohort 1A females at 250 mg/kg group (G4) as compared to control animals. A battery of observations carried out for functional and neurobehavioural assessment of animals included in-cage observations, handling response, open-field behaviour, hindlimb footsplay, sensory response, motor activity measurement, auditory startle response and grip strength measurements. Treatment-related changes in auditory startle response were observed in male and females of cohort 2A in G4 group (250 mg/kg) when compared to controls. Also, treatment-related effects were observed in motor activity parameters in cohort 2A females of G4 group (250 mg/kg) as compared to control. Based on the effects noted at 250 mg/kg bw/day, the NOAEL for developmental toxicity for F1 generations was considered to be 125 mg/kg bw/day and the LOAEL was 250 mg/kg bw/day. </t>
  </si>
  <si>
    <t>Unknown, 2020. Available from ECHA at https://echa.europa.eu/es/registration-dossier/-/registered-dossier/5694/7/6/2/?documentUUID=a61f72af-390e-4438-b91a-81413802ea87 and https://echa.europa.eu/es/registration-dossier/-/registered-dossier/5694/7/9/2</t>
  </si>
  <si>
    <t>118-56-9</t>
  </si>
  <si>
    <t>3,3,5-Trimethylcyclohexyl salicylate</t>
  </si>
  <si>
    <t>Homosalate; Homomenthyl salicylate; Coppertone; (3,3,5-trimethylcyclohexyl) 2-hydroxybenzoate</t>
  </si>
  <si>
    <t>C16H22O3</t>
  </si>
  <si>
    <t>CC1CC(CC(C)(C)C1)OC(=O)C1=C(O)C=CC=C1</t>
  </si>
  <si>
    <t xml:space="preserve">0, 60, 120, 300, or 750 mg/kg bw/day. Males were dosed for 47 days, i.e. from 14 days before pairing until scheduled necropsy. Females were dosed for 52 days, i.e. 14 days before pairing, during pairing and gestation, until lactation day 3. </t>
  </si>
  <si>
    <t xml:space="preserve">Mortality was noted in two females at 750 mg/kg bw/day; one was found dead on day 6 of the pre-pairing period and the other one was killed for ethical reasons on day 7 of the pre-pairing period. Both deaths were considered to be test-item related. At the dose level of 750 mg/kg bw/day, reduced food consumption, reduced absolute body weights and reduced body weight gain were noted in males and females. Reduction in body weights was noted in males starting from day 3 of the pre-pairing until completion of the study whereas significant reduction in body weight gain was noted during the pre-pairing period and at the end of the after pairing period. In females, body weight loss was noted during the first 7 days of the pre-pairing and reduced body weight gain until the completion of this period resulting in reduction in absolute body weights noted during the entire pre-pairing period. The effects were considered to be adverse. During clinical laboratory investigations, higher concentration of albumin and lower concentra­tion of globulin resulting in higher albumin/globulin ratio were noted in males at the dose level of 750 mg/kg bw/day. Higher albumin concentration was noted in males at the dose level of 300 mg/kg bw/day, too. These changes were considered to be related to the treatment with the test item. At scheduled necropsy, a reduction in the weights of the prostate and seminal vesicles were noted in males at the dose level of 750 mg/kg bw/day. Further, significant changes in sperm morphology and reduction in sperm motility were noted at this dose level. These effects were considered to be test item-related and adverse. Increased liver weights were noted in both sexes at the dose level of 750 and 300 mg/kg bw/day. Microscopic examination of this organ revealed minimal or mild centrilobular hypertrophy of hepatocytes, consistent in appearance with enzyme induction in males at the dose levels of 750, 300 and 120 mg/kg bw/day and in females at the dose levels of 750 and 300 mg/kg bw/day. In the absence of related changes in clinical biochemistry parameters, findings in the liver were considered to probably be of adaptive reaction to increased metabolic burden caused by the treatment with the test item. In thyroid glands higher incidence and/or severity of diffuse hypertrophy of the follicular epithelium was noted in males at the dose level of 750 mg/kg bw/day and in females at the dose levels of 300 and 750 mg/kg bw/day. This finding was most probably associated with the presence of enzyme induction in the liver and consequent increased hepatic clearance of thyroid hormone. Similarly, reduced thymus weights were noted in both sexes at the dose level of 750 mg/kg bw/day. During microscopic examination of thymus, a greater incidence and severity of decreased cortical lymphocytes was noted in males at the dose levels of 750 and 300 mg/kg bw/day and in females at the dose level of 750 mg/kg bw/day. In the absence of any effects in other lymphatic tissues, this effect was considered to be a nonspecific response to stress rather than an effect of immunosupression. Lastly, a minimal to moderate increase in intra-epithelial hyaline droplets was noted in the kidneys of males in all groups treated with the test item when compared to the control group; in a few of the affected animals the finding was associated with an increase in foci of basophilic (regenerating) tubules, single cell death and/or the presence of granular casts. All of these findings were considered to be manifestations of hyaline droplet nephropathy, which is a male-rat-specific lession that is not relevant for human risk assessment. Increased kidney weighs were noted in females at the dose level of 750 mg/kg bw/day. In the absence of any microscopic changes, this effect was considered not to be adverse. Therefore, based on the adverse effects on food consumption, body weight, and mortality at 750 mg/kg bw/day, the NOAEL for systemic toxicity was considered to be 300 mg/kg bw/day. In regards to reproductive toxicity, several effects were noted. Increased infertility was observed across all groups without dose-dependency resulting in 8, 4, 5, 7 and 3 pregnant females at the dose levels of 0, 60, 120, 300 and 750 mg/kg bw/day, respectively, resulting in fertility indices of 80.0, 40.0, 50.0, 70.0 and 37.5%, respectively. Poor mating performance of animals might be related to the disturbance of the light / dark cycle during study. At the dose level of 750 mg/kg bw/day, the number of corpora lutea in three females was lower when compared to the controls. Due to the low number of pregnant females, these results were considered to be equivocal. There was also a significantly higher total incidence of post-implanation loss at 300 and 750 mg/kg bw/day; this effect was also noted to influence the birth index. At the dose level of 750 mg/kg bw/day, a statistically significantly reduced birth index was noted: 12.5% compared to 91.8% in the control group. While this reduction was due to increased post implantation loss, only one litter (no. 95) with one living pup was recorded at the high-dose level, these values were not representative for an entire group. At the dose level of 300 mg/kg bw/day, a statistically significantly reduced birth index was noted: 79.5% compared to 91.8% in the control group, which was also considered the result of increased post implantation loss. No indication of any effect on reproduction was noted at the dose levels of 60 and 120 mg/kg bw/day. However, because of low numbers of pregnant females, none of these dose levels could be conclusively confirmed as NOAEL. The NOEL for reproductive/developmental toxicity is considered to be 120 mg/kg bw/day. </t>
  </si>
  <si>
    <t xml:space="preserve">Unknown, 2013. Available from ECHA at https://echa.europa.eu/mt/registration-dossier/-/registered-dossier/13246/7/6/2/?documentUUID=012296f1-7059-4929-bd7d-9b701db9b0ac and https://echa.europa.eu/mt/registration-dossier/-/registered-dossier/13246/7/9/2/?documentUUID=81f594a7-2470-4232-9714-a2820d227dd4 and from ChemView at https://chemview.epa.gov/chemview/proxy?filename=8e%2FFYI-1608-1744_08.23.2016_Combined.pdf </t>
  </si>
  <si>
    <t>2455-24-5</t>
  </si>
  <si>
    <t>Tetrahydrofurfuryl methacrylate</t>
  </si>
  <si>
    <t>Sartomer SR 203; Methacrylic acid tetrahydrofurfuryl ester; (tetrahydrofuran-2-yl)methyl methacrylate; oxolan-2-ylmethyl 2-methylprop-2-enoate</t>
  </si>
  <si>
    <t>C9H14O3</t>
  </si>
  <si>
    <t>CC(=C)C(=O)OCC1CCCO1</t>
  </si>
  <si>
    <t>1N,2N,3N,4N,6N,7N,9N,10Y,11Y, alcohol product: 13N,15N,16N,17N,18N,28N (Class II), Methacrylic acid: 1N,2N,3N,4N,6N,7N,9N,10N,23Y,24N,25N,26aY,27N,28lY (Class III)</t>
  </si>
  <si>
    <t>Hsd: Sprague-Dawley SD</t>
  </si>
  <si>
    <t>0, 50, 120, or 300 mg/kg bw/day. Males were dosed for 29 days, i.e. two weeks prior to pairing and thereafter through the day before necropsy. Females were also dosed for approximately 29-52 days, i.e. two weeks before pairing, thereafter during pairing, gestation and lactation periods until the day of necropsy or Day 3 post partum for females with live pups at Day 4 post partum.</t>
  </si>
  <si>
    <t xml:space="preserve">In regards to systemic toxicity, there was an absence of toxicologically significant, adverse effects noted; therefore, the NOAEL for males and females was considered to be 300 mg/kg bw/day, the highest dose tested. However, regarding reproductive and developmental toxicity, adverse effects were recorded. High dose females had more prolonged gestation length that was statistically significant, compared to controls. In particular, 4 females gave birth on Day 25 post coitum, 2 gave birth on Day 24 post coitum and only 1 on Day 22 post coitum. The pre-birth loss was also significantly increased at statistical analysis in high dose females, compared to controls. In the high dose group, 3 females had total resorption and 7 females had total litter loss within 1 day of parturition. Therefore, the number of females with live pups on Day 4 post partum was: 6 in the control, 10 in the low dose (50 mg/kg bw/day), 9 in the mid-dose (120 mg/kg bw/day) group and none in the high dose (300 mg/kg bw/day) group.  This increase could be attributable to the prolonged gestation period which caused most probably pup suffering and the death during or shortly after the birth. In the offspring, an increased presence of missing or dead pups was noted in females receiving 300 mg/kg bw/day. No other treatment-related findings were noted in pups. The NOAEL for reproductive and developmental toxicity was considered to be 300 mg/kg bw/day for males and 120 mg/kg bw/day for females and their litters. </t>
  </si>
  <si>
    <t>Kowu American Corporation, 2014</t>
  </si>
  <si>
    <t xml:space="preserve">Kowu American Corporation, 2014. Available from ECHA (under Unknown, 2015) at https://echa.europa.eu/mt/registration-dossier/-/registered-dossier/21317/7/6/2, https://echa.europa.eu/mt/registration-dossier/-/registered-dossier/21317/7/9/2, and https://echa.europa.eu/mt/registration-dossier/-/registered-dossier/21317/7/9/3 and from NTRL at https://ntrl.ntis.gov/NTRL/dashboard/searchResults/titleDetail/OTS0603337.xhtml </t>
  </si>
  <si>
    <t>2935-90-2</t>
  </si>
  <si>
    <t>Methyl 3-mercaptopropionate</t>
  </si>
  <si>
    <t>Methyl 3-mercaptopropanoate; Methyl 3-sulfanylpropanoate; Propanoic acid, 3-mercapto-, methyl ester</t>
  </si>
  <si>
    <t>COC(=O)CCS</t>
  </si>
  <si>
    <t>1N,2N,3N,4N,6N,7N,9N,10N,23Y,24cY. Methanol: 28N(Class II). Acid:25N,26bY,27N,28n(iii)Y</t>
  </si>
  <si>
    <t>0, 25, 50, or 100 mg/kg bw/day. Males were dosed for 28 days, i.e. two weeks prior to mating, during mating, until scheduled necropsy. Females were dosed for 51 days, i.e. two weeks prior to mating, during mating and gestation, until day 4 post-partum. If birth did not occur on the expected date (day 21 post coitum), the females were treated until day 24 post coitum and sacrificed on day 25 or 26 post coitum.</t>
  </si>
  <si>
    <t>EPA: A minimal to slight hyperplasia of the forestomach squamous epithelium partly associated with a minimal to slight hyperkeratosis and minimal inflammatory cell infiltrations was recorded in four males in the high dose group. Proliferative lesions of the rodent non-glandular stomach region are relatively common in gavage and feeding studies ranging from mild hyperplasia of the keratinized stratified squamous epithelium to extensive papillomatous hyperplasia. As no similar findings were noted in the forestomach epithelium of the control group, this finding was considered to be test substance-related. Therefore, the NOAEL for males was considered to be 50 mg/kg bw/day. Regarding reproductive toxicity, in the absence of adverse effects, the NOEL for reproduction and developmental toxicity was considered to be 100 mg/kg/day. OECD SIDS: The observed effects were related to the corrosive properties of the test substance.  Therefore, the NOAEL and LOAEL for local effects were considered to be 50 and 100 mg/kg bw/day, respectively.  The NOAEL for systemic effects was 100 mg/kg bw/day (highest dose tested).</t>
  </si>
  <si>
    <t>RCC Ltd., 2006</t>
  </si>
  <si>
    <t>13846-31-6</t>
  </si>
  <si>
    <t>Diprop-2-en-1-yl cyclohexane-1,2-dicarboxylate</t>
  </si>
  <si>
    <t>Diallyl hexahydrophthalate; bis(prop-2-enyl) cyclohexane-1,2-dicarboxylate; 1,2-Cyclohexanedicarboxylic acid, di-2-propenyl ester</t>
  </si>
  <si>
    <t>C=CCOC(=O)C1CCCCC1C(=O)OCC=C</t>
  </si>
  <si>
    <t>1N,2N,3N,4N,6N,7N,9N,10N,23N,29N,30a(iii)Y,31N,32N,28iY. Acid: 1N,2N,3N,4N,6N,7N,9N,10N,23N,29N,30a(iii)Y,31N,32N,28N(Class II). Allyl alcohol: 1N,2N,3N,4N,6N,7N,9N,10N,23Y,24N,25N,26aY,27N,28iY(Class III)</t>
  </si>
  <si>
    <t>0, 25, 100, or 400 mg/kg bw/day. Males were dosed for 28 days, i.e. 14 days pre-mating and 14 days mating/post-mating. Females were dosed for 55 days, i.e. 14 days pre-mating, during the mating period, through gestation and until the day before the necropsy (13-day post-partum dosing).</t>
  </si>
  <si>
    <t xml:space="preserve">Four deaths occurred at the highest dose level in males; hepatic effects were considered to be the cause of death of these animals. Significantly higher aspartate aminotransferase activity (AST/GOT) and alanine aminotransferase activity (ALT/GPT) were measured in the male high dose group, reflecting hepatic damage seen at histology. High dose females had normal values and no test item-related findings were seen at the low or mid dose levels. At necropsy, increased liver and kidney organ weights were recorded in the male and female high dose groups; the liver of the mid dose males and the kidney of the mid dose females were also slightly increased. The livers were discoloured and/or enlarged in the high dose group, and at histopathology, massive hepatocellular necrosis, multifocal bile duct hyperplasia and periportal fibrosis were seen. Other histological changes seen only in early death animals were considered to be secondary to liver necrosis. Based on these effects in the liver, the NOAEL for systemic toxicity was 100 mg/kg bw/day. Regarding reproductive toxicity, 6/12 females had irregular oestrus cycles at the high dose level. From these, 3/6 were pseudo-pregnancy (diestrus ≥10 days) and 2/6 were prolonged diestrus. This slightly increased incidence of irregular cycles might be test item-related, but possibly a secondary effect, related to the systemic toxicity of treatment. Also, significantly more stillborn pups were recorded for the high dose group, mainly for dams that did not survive and the live born pups of the high dose group were born with significantly slightly lower bodyweights and their weight gains to day 13 was also lower. Besides this, there were no effects on the F1 offspring viability, clinical signs, development or at observations following euthanasia. No developmental or endocrine changes were seen in the pups at any of the dose levels. Therefore, the NOAEL for reproductive and developmental toxicity was considered to be 100 mg/kg bw/day. </t>
  </si>
  <si>
    <t>Unknown, 2019. Available from ECHA at https://echa.europa.eu/registration-dossier/-/registered-dossier/25270/7/6/2/?documentUUID=52ec1461-6a00-4357-b1a7-f5088c519ca0 and https://echa.europa.eu/mt/registration-dossier/-/registered-dossier/25270/7/9/2</t>
  </si>
  <si>
    <t>79915-74-5</t>
  </si>
  <si>
    <t>2-(Propan-2-yloxy)ethyl 2-hydroxybenzoate</t>
  </si>
  <si>
    <t>2-Isopropoxyethyl salicylate; Benzoic acid, 2-hydroxy-, 2-(1-methylethoxy)ethyl ester; 2-propan-2-yloxyethyl 2-hydroxybenzoate</t>
  </si>
  <si>
    <t>C12H16O4</t>
  </si>
  <si>
    <t>CC(C)OCCOC(=O)C1=CC=CC=C1O</t>
  </si>
  <si>
    <t xml:space="preserve">0, 50, 100, or 200 mg/kg bw/day daily. Males were dosed for 28-29 days, i.e. a minimum of 2 consecutive weeks prior to pairing and daily thereafter until the day before necropsy (days 29 and 30 of study). Females were dosed for 42-52 days, i.e. for 2 consecutive weeks prior to pairing and thereafter during pairing, postcoitum and postpartum periods until day 3 post partum. </t>
  </si>
  <si>
    <t xml:space="preserve">A male dosed at 50 mg/kg/day was found dead on Day 6 of premating phase (due to a malignant leukemia), while two females dosed at 200 mg/kg/day were sacrificed for humane reasons or found dead on Day 22 of gestation phase and Day 0 post-partum, respectively. The factor contributory to the death of the early decedent animal could be attributed mainly to hepatic, renal and pancreatic injuries and as consequence of thymus atrophy, while the poor health conditions of the second female (humanely sacrificed) could be stress related, maybe associated to the difficulty in parturition. With the exception of the male, the observed deaths were considered treatment-related. No clinical signs of toxicological relevance or signs of neurotoxicity (weekly observations at removal from the cage and in an open arena, alterations in motor activity, grip strength and sensory reaction to stimuli) were observed during the study in males at any of the investigated dose levels. Increases in motor activity (+48%) and grip strength (2.9 folds) were observed in the females dosed at 200 mg/kg/day. No differences in body weight and food consumption were observed in treated male animals compared to the control group, while very slight reductions in both were seen in the females dosed at 200 mg/kg/day on Day 4 post-partum. Macrocytic anemia and reticulocytosis were seen in the females dosed at 200 mg/kg/day. These animals showed reduction of erythrocytes (21%), haemoglobin (14%), haematocrit (4%), and increase of mean corpuscular volume (22%), mean corpuscular haemoglobin (9%) and mean corpuscular haemoglobin concentration (11%). Reticulocytosis was recorded in two females, those showing the lowest haemoglobin levels. Concerning females dosed at 100 mg/kg/day, only two animals showed similar changes. Males showed only minimal decrease of erythrocytes, increase of mean corpuscular volume and mean corpuscular haemoglobin (changes were 6%). No relevant changes were detected at postmortem examination (terminal body weight, organ weights, macroscopic and microscopic examinations) in treated male animals, when compared with controls. An increase of the absolute and relative weight of the spleen (+15 % and 26 %, respectively) and decrease of the absolute and relative weight of the adrenals (-21% and -14%, respectively) were seen in the females dosed at 200 mg/kg/day. In addition, the weight of the uterus (+62% and +78%, respectively) was increased in the 3 non-pregnant high dose females. This change, due to hydrometra, was also observed in 1 control animal and is related to physiological changes, therefore, was not considered treatment related. However, the other above changes, supported by histopathological findings, were considered to be treatment-related. Treatment-related changes, consisting in increased severity of extramedullary hemopoiesis (minimal to moderate), associated or not with yellow / brown pigmentation (mild to marked), were observed in the spleen of all females treated at 200 mg/kg/day (high dose) sacrificed at the end of the study. These changes were considered to be adaptative, due to the alterations observed in hematological parameters. Based on the adverse effects noted in females only at the highest dose level, the NOAEL for general toxicity was considered to be 100 mg/kg/day for females and ≥ 200 mg/kg bw/day for males. Regarding reproductive and developmental toxicity, the number of females with live pups on day 4 postpartum was: 9 in the control group, 10 in the low and mid-dose groups (50 and 100 mg/kg/day) and 5 in the high dose group (200 mg/kg/day).
No treatment-related anomalies were noted in the oestrous cycle and the copulatory index was 100 % for both sexes from Groups 2, 3 and 4 and 90 % for Group 1. The fertility indices were 90 %, 100 %, 100 % and 70% and the reduction in fertility index observed in animals dosed at 200 mg/kg/day was considered to be treatment-related. In the offspring, a reduction in total litter size at birth, a severe increase in pre-birth loss and a reduction in the number of females with live pups on Day 4 post partum were observed at the high dose of 200 mg/kg/day. No significant differences were observed in the remaining parameters between the treated groups and the controls. Necropsy findings in pups did not reveal any treatment-related effect, with the exception of 1 pup, found dead in the uterus of the dam killed for humane reasons, which showed anencephaly, spina bifida, short trunk and curled tail. Litter weight was also significantly reduced, at statistical analysis, in animals dosed at 200 mg/kg/day on Days 1 and 4 post partum (-29% and -31%, respectively), while mean pup weight was comparable among all treated groups and controls on Days 1 and 4 post partum. Therefore, the NOAELs for reproductive and developmental toxicity were also considered to be 100 mg/kg bw/day.  </t>
  </si>
  <si>
    <t>Unknown, 2017. Available from 2017 at https://echa.europa.eu/mt/registration-dossier/-/registered-dossier/23834/7/6/2 and https://echa.europa.eu/mt/registration-dossier/-/registered-dossier/23834/7/9/2</t>
  </si>
  <si>
    <t>5888-33-5</t>
  </si>
  <si>
    <t>Isobornyl acrylate</t>
  </si>
  <si>
    <t>Sartomer 506; (1R,2R,4R)-rel-1,7,7-Trimethylbicyclo[2.2.1]heptan-2-yl acrylate; Acrylic acid, isobornyl ester; [(1R,2R,4R)-1,7,7-trimethyl-2-bicyclo[2.2.1]heptanyl] prop-2-enoate</t>
  </si>
  <si>
    <t>CC1(C)[C@H]2CC[C@]1(C)[C@H](C2)OC(=O)C=C</t>
  </si>
  <si>
    <t>0, 25, 100, or 500 mg/kg bw/day. Males were dosed for 30-35 days, i.e. two consecutive weeks prior to pairing and thereafter through the day before necropsy. Females were dosed for approximately 42 days, i.e. two consecutive weeks prior to pairing and thereafter during pairing, post coitum and post partum periods until Day 3-4 post partum or the day before sacrifice. Nonpregnant females were killed after Day 25 post-coitum.</t>
  </si>
  <si>
    <t>Salivation was the most relevant clinical sign detected in males and females of the mid- and high dose group. Slight decreases in body weight and body weight gain was recorded in high dose females during post coitum and post partum periods; these decreases correlated with slight reductions in food consumption in high dose females on day 20 post coitum. Clinical chemistry also revealed an increase of urea in most of the animals dosed with 500 mg/kg/day (approximately 40%), and high proteinuria was recorded in males dosed with 100 and 500 mg/kg/day, with a dose-related trend, too. Increased kidney weights in mid and high-dose males was also revealed and a decrease of thymus weight in high dose females was found. Treatment-related findings were seen in the glandular stomach of both sexes and in the thymus of the females only. In the stomach, in a single male and a single female, treated with the mid- dose and in two males and a single female treated with the high dose, single erosions were seen in the mucosa. In the thymus, in 1/10 and 2/10 animals, respectively from the mid- and high female dose groups, different degrees of atrophy of the cortex were seen. Regarding reproductive and developmental toxicity, statistically significant reduced litter size and litter weight were found in the high dose group compared to controls, starting from birth up to Day 4 post partum. In addition, the percentage of cumulative pup loss on Day 4 post partum, starting from the total litter size of birth, was increased in the high dose group. On the basis of these results, the NOAEL for both general toxicity and reproduction/developmental toxicity was determined to 100 mg/kg/day for males and females.</t>
  </si>
  <si>
    <t>Unknown, 2012. Available from ECHA at https://echa.europa.eu/mt/registration-dossier/-/registered-dossier/14494/7/6/2 and https://echa.europa.eu/mt/registration-dossier/-/registered-dossier/14494/7/9/2</t>
  </si>
  <si>
    <t>74091-64-8</t>
  </si>
  <si>
    <t>2,5-Bis-isocyanatomethyl-bicyclo[2.2.1]heptane</t>
  </si>
  <si>
    <t>Bicyclo[2.2.1]hept-2-ene;diisocyanate; Bicyclo[2.2.1]heptane, 2,5(or 2,6)-bis(isocyanatomethyl)-</t>
  </si>
  <si>
    <t>C11H14N2O2</t>
  </si>
  <si>
    <t>O=C=NCC1C2CC(CN=C=O)C(C2)C1</t>
  </si>
  <si>
    <t>0, 15, 100, or 500 mg/kg bw/day</t>
  </si>
  <si>
    <t xml:space="preserve">Almost all rats of both sexes of the 500 mg/kg bw/day dose group had salivation after administration continuously after 5 days of treatment (reversible). Although related to the substance, it was only slight and readily improved, disappearing after discontinuation. Some male rats also had soft faeces, reduced spontaneous movement and rales but these symptoms were transient and seemed to be slight. Body weight gains were suppressed in male rats of the 500 mg/kg bw/day dose group during treatment and recovery (up to 13% on day 7 and day 28) and food consumption was decreased in rats of both sexes of the high dose group early in treatment, returned to normal or tended to increase thereafter, and thus considered only slight. Starting at the 15 mg/kg bw/day dose group, the hematocrit values decreased in the female animals: at 15 mg/kg bw/day: 5% decrease compared to control, at 100 mg/kg bw/day: 4.8% decrease compared to control, and at 500 mg/kg bw/day: 6.4% decrease compared to control. These changes, although statistically significant, are not considered toxicologically relevant, since the decrease is not dose-dependent and only minor. Clinical biochemistry findings revealed that at the highest dose, there was an increase in GPT in rats of both sexes, an increase in GOT in males, decrease in glucose and increase in A/G ratio in female rats. Urinalysis findings included the presence of occult blood in male rats of high dose group and decreased protein in female rats of the high dose dose group; however, these effects were not considered to be toxicologically relevant. Female rats of 500 mg/kg bw/day dose group showed an increase of absolute (12%) and relative (7%) liver weights as well as a reduction in relative (14%) and absolute (18%) ovary weight, and decreased relative and absolute adrenal weight. The latter was also seen in the low dose groups (small change and not dose related). Male rats of 500 mg/kg bw/day dose group showed a statistically significant but very slight decrease in absolute liver weight only (2%). Also, in female rats of the high dose group, deposition of glycogen in the liver (6/6) was seen. Based on an increase of liver weights and a reduction in ovary weights in the females and a suppression of body weight gain in males at 500 mg/kg bw/day, the NOAEL was considered to be 100 mg/kg bw/day. </t>
  </si>
  <si>
    <t>Unknown, 1991. Available from ECHA at https://echa.europa.eu/mt/registration-dossier/-/registered-dossier/10112/7/6/2</t>
  </si>
  <si>
    <t>63451-47-8</t>
  </si>
  <si>
    <t>Zinc, hydroxy(2-methyl-2-propenoato-.kappa.O)-</t>
  </si>
  <si>
    <t>Zinc, hydroxy(2-methyl-2-propenoato-kappaO)-; 2-methylprop-2-enoic acid;zinc;hydrate; Zinc hydroxide 2-methylacrylate (1:1:1); Hydroxy(2-methylprop-2-enoato-O)zinc</t>
  </si>
  <si>
    <t>C4H8O3Zn</t>
  </si>
  <si>
    <t>[OH-].[Zn+2].CC(=C)C([O-])=O</t>
  </si>
  <si>
    <t>1N,2N,3N,4Y,5aY,6N,7N,9N,10N,23Y,24N,25N,26aY,27N,28lY</t>
  </si>
  <si>
    <t>0, 100, 300, or 1000 mg/kg bw/day. Males were dosed for a minimum of 35 days, i.e. two weeks before pairing up to necropsy. Females were dosed for approximately 56 days, i.e. two weeks before pairing, throughout pairing, gestation and lactation until the day prior to termination on Day 7 of lactation.</t>
  </si>
  <si>
    <t xml:space="preserve">Hydroxy(2-methylprop-2-enoato-O)zinc at 1000 mg/kg bw/day was not tolerated by pregnant/lactating females, with 7/10 females prematurely killed between mid-gestation and Day 1 of lactation. One female was killed for welfare reasons on Day 12 of gestation due to deteriorating clinical condition suggested possible disturbance to the respiratory tract. The remaining six females that were prematurely killed showed evidence of abnormal parturition, manifest as either failure of onset or completion. These females had all shown low weight gain during the last week of gestation, and were killed for welfare reasons between Day 23 of gestation and formal assignment to Day 1 of lactation due to deteriorating clinical condition; three of these females had shown no evidence of the onset of parturition and three had given birth to a small number of pups, however all of the females were found to have several pups retained in utero, the majority of which were dead, and therefore the aetiology of the poor clinical condition of the six females was considered to be attributable to intrauterine fetal deaths. Among parental animals that survived to scheduled termination, there were no signs observed during the detailed arena observations/physical examinations or in relation to dose administration that were attributable to treatment. At 1000 mg/kg bw/day, overall mean bodyweight gain of males during the course of the study was 0.80x controls, attributable to reduced weight gain during the first two weeks of treatment. In females at this dose level, mean weight gain was unaffected in Week 1, but lower than controls during week 2 (0.40x control) due to two females which recorded weight loss during this period. Thereafter, mean weight gain of these females was similar to controls until the final week of gestation, when the marked decline in clinical condition became apparent. Bodyweight performance of animals receiving 100 or 300 mg/kg bw/day was unaffected by treatment. Similarly, food consumption of males and females receiving 1000 mg/kg bw/day was slightly lower than controls during week 1 of treatment. Thereafter, mean food intake of all groups of treated animals was similar to controls. A dose dependent decrease in haematocrit and haemoglobin concentration was evident in all groups of treated males after two weeks of treatment. At 1000 mg/kg bw/day, decreases in erythrocytes, mean cell haemoglobin and mean cell volume and an increase in red cell distribution width were apparent in males and females, with females also showing a decrease in haematocrit, haemoglobin concentration and mean cell haemoglobin concentration. Assessment of leucocytic parameters revealed an increase in all leucocyte parameters at 1000 mg/kg bw/day, particularly neutrophil concentrations in males and females and eosinophil concentrations in males, with an associated increase in total white blood cell counts; females also showed an increase in platelet counts. Also at 1000 mg/kg bw/day, an increase in alkaline phosphatase and alanine amino-transferase activities and bilirubin concentrations and a reduction in total protein and albumin concentrations in males and females were observed after two weeks of treatment. Males also showed a decrease in bile acids and increased triglyceride concentrations, and females a decrease in aspartate amino-transferase activity and cholesterol concentrations. Chloride concentrations were high for males receiving 300 or 1000 mg/kg bw/day and for females receiving 1000 mg/kg bw/day. At scheduled termination, there were increased spleen weights in males and increased kidney weights in females at 1000 mg/kg bw/day without any association of macroscopic/microscopic abnormalities. Macroscopic examination revealed pale areas in the prostate of 2/10 males receiving 300 mg/kg bw/day and 4/10 males receiving 1000 mg/kg bw/day. Treatment-related histopathological changes occurred in the stomach, duodenum, pancreas, eyes, and prostate. In the stomach, a dose dependent incidence/severity of inflammatory cell infiltrate composed of a variable number of eosinophils and neutrophils and globule leukocytes infiltration in the glandular stomach in males and females at 300 and 1000 mg/kg bw/day; minor inflammatory changes at 100 mg/kg bw/day; mucosal erosion/ulceration in females at 1000 mg/kg bw/day; focal intestinal metaplasia in the glandular stomach in a single male at 1000 mg/kg bw/day. At 1000 mg/kg bw/day, slight villous hypertrophy, characterised by a diffuse increase in villous height was seen in in the duodenum, moderate acinar degeneration/atrophy was observed in the pancreas and slight to moderate retinal atrophy in the eyes. In the prostate, suppurative inflammation/abscess(es) was seen with increased degree/severity at 300 and 1000 mg/kg bw/day. Minor inflammatory changes in the prostate were also seen in a single male at 100 mg/kg bw/day. Histopathological changes detected among the females killed prematurely at 1000 mg/kg bw/day which were considered secondary effects of treatment comprised: minimal to slight leukocytic infiltration of the endometrium of the uterus (in the presence of dead fetuses); cortical hypertrophy of the adrenal glands; involution/atrophy of the thymus. The NOAEL for systemic toxicity was considered to be 100 mg/kg bw/day for both males and females. Regarding reproductive and developmental toxicity, mating performance and fertility of the F0 generation animals were unaffected by treatment. Gestation length, parturition and gestation index of females receiving 1000 mg/kg bw/day was adversely affected by treatment with test item. Of the eight pregnant females in the dose group which survived to the end of gestation, only two dams completed parturition and one of these two females had a gestation length of 23.5 days, slightly longer than the expected range of 22-23 days. Abnormal parturition was apparent in the remaining six pregnant females requiring premature termination of these animals; either the onset of parturition did not occur, or a small number of pups were born with the remainder retained in utero. At 300 mg/kg bw/day, there was a suggestion of a slight shift towards a longer gestation length with 5/10 females showing a gestation length of 23 days compared to 2/10 controls. Among females receiving 1000 mg/kg bw/day that survived to scheduled termination on Day 7 of lactation, there was a suggestion of a slight reduction in implantation counts, with a concomitant slight reduction total litter size on Day 1 of lactation. In offspring, post implantation and viability index was similar in all groups, however live litter size on Day 1 and the live birth index was low at 1000 mg/kg bw/day, as a consequence of two and three pup deaths in two litters. The mean percentage of male offspring in the 1000 mg/kg bw/day group was lower than controls, however this was as a consequence of only having two surviving litters available to contribute towards the group mean, and no effect of treatment was inferred. Mean litter size, offspring survival and sex ratio of litters at 100 or 300 mg/kg bw/day was unaffected by treatment. Mean bodyweight gain of male and female offspring in the two litters in the 1000 mg/kg bw/day group was slightly low between Days 1 and 4 of age, although weight gain between Days 4 and 7 of age was similar to controls. The weight gain of offspring in the 100 or 300 mg/kg bw/day groups was unaffected by treatment. Lastly, among offspring found dead or killed prior to scheduled termination, the predominant macroscopic observation was no milk in the stomach; offspring which were found dead or killed prematurely in two litters at 1000 mg/kg bw/day had abnormal green or yellow fluid in the stomach. At scheduled termination of F1 offspring on Day 7 of age macroscopic findings were unremarkable and no effect of parental treatment was inferred. The NOAEL for reproductive and developmental toxicity was considered to be 300 mg/kg bw/day. </t>
  </si>
  <si>
    <t>Unknown, 2013. Available from ECHA at https://echa.europa.eu/mt/registration-dossier/-/registered-dossier/10073/7/6/2/?documentUUID=a791b063-b82c-49bd-9b5b-48de02fe8d38 and https://echa.europa.eu/mt/registration-dossier/-/registered-dossier/10073/7/9/2/?documentUUID=859f58e1-6fb9-490f-940e-9561e6a8ec58</t>
  </si>
  <si>
    <t>102-36-3</t>
  </si>
  <si>
    <t>3,4-Dichlorophenyl isocyanate</t>
  </si>
  <si>
    <t>1,2-Dichloro-4-isocyanatobenzene; Benzene, 1,2-dichloro-4-isocyanato-; Isocyanic Acid 3,4-Dichlorophenyl Ester</t>
  </si>
  <si>
    <t>C7H3Cl2NO</t>
  </si>
  <si>
    <t>C1=CC(=C(C=C1N=C=O)Cl)Cl</t>
  </si>
  <si>
    <t xml:space="preserve">0 or 100 mg/kg bw/day </t>
  </si>
  <si>
    <t xml:space="preserve">No mortality and no clinical signs were reported. Other details were not specified. The NOAEL was considered to be 100 mg/kg bw/day, the only dose tested. </t>
  </si>
  <si>
    <t>88-18-6</t>
  </si>
  <si>
    <t>2-tert-Butylphenol</t>
  </si>
  <si>
    <t>2-(tert-butyl)phenol; 2-t-Butylphenol; Phenol, 2-(1,1-dimethylethyl)-</t>
  </si>
  <si>
    <t>CC(C)(C)C1=CC=CC=C1O</t>
  </si>
  <si>
    <t xml:space="preserve">0, 200, 1,000, or 5,000 ppm, equal to 0, 17.70, 89.51, or 364.3 mg/kg bw/day. </t>
  </si>
  <si>
    <t>No animals died during the study. The number of females with live fetuses on gestation Day 20 was 23 in the control and high dose groups and 24 in the low and mid-dose groups. No clinical signs were noted during the study and no signs of reaction to treatment were observed during the dosing period. Statistically significant differences in the body weight were limited up to -8% during the study, between control and high dose females. On the contrary, the differences (decrease) in body weight gain were more pronounced throughout the study and particularly evident on Day 9 post coitum. A statistically significant decrease in food consumption was detected starting from Day 9 up to Day 18 post coitum in females of the high dose group. Although a trend of recovery was noted, food consumption of the high dose group was still lower than control group on Day 20 post coitum. A statistically significant decrease in terminal body weight, uterus weight and absolute weight gain was observed in females of the high dose group compared to controls. An increased incidence in the number of intrauterine deaths (early and total) and post and total implantation loss, expressed as percentage, was observed in females of the high dose group compared to the control. As a consequence, the total number of viable fetuses was decreased. Litter weight was also decreased. Animals killed at termination did not show any relevant macroscopic changes. No abnormalities were detected at the external examination of fetuses. A total of 16 small fetuses were detected; two out of 351 in the control group, four out of 359 in low dose group, five out of 364 in the mid-dose group and five out of 302 in the high dose group. One small fetus of the high dose group showed multiple malformations at skeletal examination: unossified ischium, pubis and basisphenoid and ulna and radius misshaped. An additional small fetus in the same group showed fused ribs. At visceral examination, 2 fetuses of the high dose group showed major alterations localized to the kidneys and ureters. Moreover, an increase incidence (in terms of litters affected) in minor alterations, classified as variations or anomalies, always related to kidneys or ureters, was also observed. The incidences of these findings were above the background range, but the maternal toxicity observed probably indicates that they may be secondary to maternal stress. Taking into account that some alterations in the urinary system were also noted in the control group, the findings noted at the mid-dose level could be considered incidental. The NOAEL for maternal toxicity and developmental toxicity was considered to be 1,000 ppm, equal to 89.51 mg/kg bw/day. Developmental effects were found only in maternal toxic dosage.</t>
  </si>
  <si>
    <t xml:space="preserve">Unknown, 2017. Available from ECHA at https://echa.europa.eu/da/registration-dossier/-/registered-dossier/14446/7/9/3 </t>
  </si>
  <si>
    <t>1745-89-7</t>
  </si>
  <si>
    <t>4,4'-Isopropylidenebis(2-allylphenol)</t>
  </si>
  <si>
    <t>Diallyl bisphenol A; 2,2'-Diallylbisphenol A; 4,4'-(Propane-2,2-diyl)bis(2-allylphenol); Allyl bisphenol A; 4-[2-(4-hydroxy-3-prop-2-enylphenyl)propan-2-yl]-2-prop-2-enylphenol</t>
  </si>
  <si>
    <t>C21H24O2</t>
  </si>
  <si>
    <t>CC(C)(C1=CC(CC=C)=C(O)C=C1)C1=CC=C(O)C(CC=C)=C1</t>
  </si>
  <si>
    <t xml:space="preserve">0, 85, 250, or 750/500 mg/kg bw/day. Due to adverse body weight effects for some males at 750 mg/kg bw/day during Week 1 of the study, the high dosage was reduced to 500 mg/kg bw/day from Week 2 of the study. Males were dosed for 42 days, i.e. two weeks prior to pairing, during pairing, until scheduled necropsy. Females were dosed for 53 days, i.e. two weeks prior to pairing, during pairing and gestation, until day 4 post-partum. </t>
  </si>
  <si>
    <t xml:space="preserve">At 750/500 mg/kg bw/day, two unscheduled deaths occurred. One male showed excessive weight loss during week 1. Despite the reduction of dosage to 500 mg/kg bw/day for Week 2, this animal subsequently showed hunched posture and emaciation prior to dosing on Day 9 and was killed for animal welfare considerations. Necropsy revealed dark liver, enlarged kidneys with a dark area, enlarged stomach with sloughing of the non-glandular region, enlarged adrenals and small seminal vesicles. Another male at the top dose was found dead prior to dosing on day 10 of the study. Necropsy revealed an enlarged stomach with sloughing and raised limiting ridge, enlarged adrenals and mesenteric lymph nodes and small seminal vesicles. Although both of these males died while receiving a dosage of 500 mg/kg bw/day, it is considered that these deaths were most likely to be attributable to the previous treatment at 750 mg/kg bw/day. At 750 mg/kg bw/day, males showed a mean body weight loss during the first week of treatment resulting in statistically significantly lower mean body weight on Day 8. While the majority of animals showed body weight loss, which was quite marked for a few animals, five of the twelve males showed similar body weight gain as control. Following the lowering of the dosage to 500 mg/kg bw/day, mean body weights continued to be statistically significantly lower than control to termination although overall mean body weight gain during this period (Days 8-43) was only slightly lower than control. There was no effect of treatment on body weight gain for both sexes at 85 and 250 mg/kg bw/day and for females at 750/500 mg/kg bw/day during the study (including pre-pairing, gestation and lactation phases for females). For males at 750 mg/kg bw/day, food conversion efficiency during the first week of treatment was inferior to control reflecting the mean body weight loss apparent for these animals. At 750/500 mg/kg bw/day, hemoglobin, erythrocyte count and hematocrit for males were statistically significantly lower than control and at 250 mg/kg bw/day, erythrocyte count for males was statistically significantly lower than control. At 250 and 750/500 mg/kg bw/day, alanine aminotransferase levels were statistically significantly higher than control for both sexes. Additionally, for females at these dosages, higher aspartate aminotransferase levels attained statistical significance compared to control. At 250 and 750/500 mg/kg bw/day, total billirubin levels for both sexes were statistically significantly higher than control with differences attaining statistical significance. Higher total cholesterol levels for males attained statistical significance at 250 and 750/500 mg/kg bw/day when compared to controls but only two values at each dosage exceeded the historical control range. At necropsy, at the 750/500 mg/kg bw/day dose level, the majority of surviving males showed some macroscopic kidney findings, such as enlargement, pallor, mottled appearance, and at 250 mg/kg bw/day, one male showed enlargement of the kidneys and another pale kidneys at terminal necropsy. Statistically significant increased kidney weights were also noted at 250 and at both sexes at 750/500 mg/kg bw/day.  The absolute and relative liver weights were also significantly increased for males at 250 and both sexes at 750/500 mg/kg bw/day. At 250 mg/kg bw/day and 750/500 mg/kg bw/day, higher absolute and body weight relative spleen weights for males attained statistical significance when compared with control, although only mean body weight relative values showed a dosage relationship. At 250 mg/kg bw/day, two individual absolute values and three body weight relative vales exceeded the historical control range, while at 750/500 mg/kg bw/day three individual absolute values and two body weight relative values exceeded this historical range. Microscopic findings considered to be treatment related were observed for the liver and kidneys. In the liver, diffuse midzonal/centrilobular hypertrophy at minimal degree were recorded in 1/5 males at 250 mg/kg bw/day and at minimal or slight in 6/7 males and 1/5 females at 750/500 mg/kg bw/day. For the kidneys, cortical hyaline droplets at minimal or slight degree were recorded in 4/5 control males, at minimal to moderate in all 5/5 males at 85 mg/kg bw/day, at slight or moderate in 4/5 males at 250 mg/kg bw/day and at minimal or slight degree in 5/10 males at 750/
500 mg/kg bw/day. Tubular dilation with atrophic epithelium was recorded at minimal to moderate degree in 4/5 males at 250 mg/kg bw/day and at slight to very severe in 10/10 males at 750/500 mg/kg bw/day and at minimal or slight degree in 2/5 females at 250 mg/kg bw/day and at slight degree in 2/5 females at 750/500 mg/kg bw/day. Hyaline/granular casts at minimal to moderate degree were noted in 5/5 males at 250 mg/kg bw/day and at moderate to severe degree in 8/10 males at 750/500 mg/kg bw/day and at slight degree in 1/5 males at 85 mg/kg bw/day, minimal in 2/5 females at 250 mg/kg bw/day and at minimal to moderate in 2/5 females at 750/500 mg/kg bw/day. Granulolymphocytic inflammatory infiltrate at minimal degree were seen in 1/5 control males and 1/5 males at 85 mg/kg bw/day, at minimal or slight in all 5/5 males at 250 mg/kg bw/day and at slight or moderate degree in all 10/10 males at 750/500 mg/kg bw/day and at minimal degree in 3/5 females at 250 mg/kg bw/day and at minimal to slight in 2/5 females at 750/500 mg/kg bw/day. Corticomedullary tubular basophilia was recorded at minimal degree in 2/5 control males and 4/5 males at 85 mg/kg bw/day, at slight to severe in all 5/5 males at 250 mg/kg bw/day and at moderate to severe in 10/10 males at 750/500 mg/kg bw/day and at minimal to moderate in 4/5 females at 250 mg/kg bw/day and 4/5 females at 750/500 mg/kg bw/day. Additionally papillary necrosis at slight or moderate degree was noted in both decedent males at 750/500 mg/kg bw/day. Therefore, the NOAEL for systemic toxicity was considered to be 85 mg/kg bw/day based on nephrotoxicity observed at 250 and 700/500 mg/kg bw/day. Regarding reproductive toxicity, at 750/500 mg/kg bw/day, the number of matings that resulted in a pregnancy was clearly lower than the control and the other treated groups although mating performance, as assessed by pre-coital interval, was unaffected. The lower pregnancy rate at 750 mg/kg bw/day may have been a consequence of adverse adult toxicity apparent during the pre-pairing phase. Despite this adverse toxicity for the parental animals, there was no effect on their litters and the NOEL for the survival, growth and development of the offspring was at least 500 mg/kg bw/day. The NOAEL for reprodutive toxicity was considered to be 250 mg/kg bw/day. 
 </t>
  </si>
  <si>
    <t>109-01-3</t>
  </si>
  <si>
    <t>1-Methylpiperazine</t>
  </si>
  <si>
    <t>N-Methylpiperazine; 4-Methylpiperazine</t>
  </si>
  <si>
    <t>C5H12N2</t>
  </si>
  <si>
    <t>CN1CCNCC1</t>
  </si>
  <si>
    <t xml:space="preserve">0, 80, 200, or 500 mg/kg bw/day. A satellite group of males and females was given 0 or 500 mg/kg bw/day and then allowed to recover for 14 days. Males were dosed for 42 days. Females were dosed from 14 days before mating to day 4 of lactation for a total of about 53 days. The satellite group was dosed for 42 days. </t>
  </si>
  <si>
    <t>Erythroid</t>
  </si>
  <si>
    <t xml:space="preserve">Body weight gain was significantly lower during the gestation period in females of 200 and 500 mg/kg groups. In 500 mg/kg group, average body weight was significantly low on and after Day 10 of gestation. Food consumption was significantly lowe during the gestation period in females of 200 and 500 mg/kg groups, and the percent body weight gain was significantly lower in males of 500 mg/kg group. In hematology at the end of administration, WBC tended to be low in males of 200 mg/kg group and males and females of 500 mg/kg group. At 500 mg/kg/day, there was also a decrease in reticulocytes and eosinophil percentage in males. In females, other findings at 500 mg/kg/day included a decrease in lymphocytes and red blood cells, too. In males and females of the 500 mg/kg group, spleenic absolute and relative weight was significantly low, and histopathology revealed slight atrophy of white pulp in the spleen in females. There were no changes related to the test substance administration in the estrous cyclicity, reproductive performance, gestation, delivery, nursing behavior of dams, or viability index, general appearance, body weight or autopsy findings in offspring. Therefore, the NOAEL for repeat dose toxicity was 80 mg/kg/day for males and females and 500 mg/kg/day for reproductive/developmental toxicity. </t>
  </si>
  <si>
    <t>6428-31-5</t>
  </si>
  <si>
    <t>C.I. Direct Black 19, disodium salt</t>
  </si>
  <si>
    <t>Direct black 19; Direct Fast Black G; Viscose Black G; Rayon Black G; disodium;4-amino-3,6-bis[[4-[(2,4-diaminophenyl)diazenyl]phenyl]diazenyl]-5-hydroxynaphthalene-2,7-disulfonate</t>
  </si>
  <si>
    <t>C34H27N13Na2O7S2</t>
  </si>
  <si>
    <t>[Na+].[Na+].NC1=CC(N)=C(C=C1)N=NC1=CC=C(C=C1)N=NC1=C(C=C2C=C(C(N=NC3=CC=C(C=C3)N=NC3=C(N)C=C(N)C=C3)=C(O)C2=C1N)S([O-])(=O)=O)S([O-])(=O)=O</t>
  </si>
  <si>
    <t>1N,2N,3N,4Y,5aY,6N,7N,9N,10N,23N,29Y,33N,34N,35N,47a(ii)Y. Sulfonate fragment: 35bY,36aY,37N,47bY(Class I). Benzene with 2xNH2: 35aY,38N,39N,40N,41N,42N,43a(i)Y(Class IV). Benzene with 3xNH2:33N,34N,35aY,38N,39N,40N,41N,42N,43N,44N,44a(i)Y(Class IV)</t>
  </si>
  <si>
    <t>0, 20, 80, or 320 mg/kg bw/day daily. Parental males were dosed for 42 days, i.e. two weeks prior to mating, during mating, until scheduled necropsy. Satellite males (0 or 320 mg/kg bw/day) were also dosed for 42 days and then observed for 14 days without treatment. Parental females were dosed for 52 days, i.e. two weeks prior to mating, during mating and gestation, until day 3 of lactation. Satellite females (0 or 320 mg/kg bw/day) were dosed for 42 days and then observed for 14 days without treatment. Non pregnant females (mated females without parturition) were dosed for 25 days after the confirmed mating.</t>
  </si>
  <si>
    <t>Unknown, 2012. Available from ECHA at https://echa.europa.eu/registration-dossier/-/registered-dossier/11334/7/9/2/?documentUUID=e0441e42-1e31-40a0-83f4-e56b1c6bc5d8 and https://echa.europa.eu/mt/registration-dossier/-/registered-dossier/11334/7/9/2</t>
  </si>
  <si>
    <t>124-02-7</t>
  </si>
  <si>
    <t>Diallylamine</t>
  </si>
  <si>
    <t>2-Propen-1-amine, N-2-propenyl-; Di-2-propenylamine; Bis(prop-2-en-1-yl)amine; N-prop-2-enylprop-2-en-1-amine</t>
  </si>
  <si>
    <t>C6H11N</t>
  </si>
  <si>
    <t>C=CCNCC=C</t>
  </si>
  <si>
    <t>0, 15, 30, or 75 mg/kg bw/day. Males were dosed for 41-44 days, i.e. 14 days pre-pairing, during pairing, until necropsy. Females were dosed for 53-56 days, i.e. 14 days of a pre-pairing period, during pairing and gestation, untul day 4 of lactation.</t>
  </si>
  <si>
    <t xml:space="preserve">No toxicologically significant effects were detected in animals of either sex treated at any of the dose levels tested; therefore, the NOAEL for general toxicity is considered to be 75 mg/kg bw/day, the highest dose tested. Similarly, in the absence of adverse effects on reproduction, the NOAEL for reproductive toxicity is also considered to be 75 mg/kg bw/day, the highest dose tested. </t>
  </si>
  <si>
    <t>Unknown, 2017. Available from ECHA at https://echa.europa.eu/registration-dossier/-/registered-dossier/20978/7/6/2/?documentUUID=8023ebb2-df93-441e-ad2c-4b211c27e967 and https://echa.europa.eu/mt/registration-dossier/-/registered-dossier/20978/7/9/2</t>
  </si>
  <si>
    <t>140-31-8</t>
  </si>
  <si>
    <t>1-(2-Aminoethyl)piperazine</t>
  </si>
  <si>
    <t>N-Aminoethylpiperazine; N-(2-Aminoethyl)piperazine; 2-(piperazin-1-yl)ethanamine; 2-piperazin-1-ylethanamine</t>
  </si>
  <si>
    <t>NCCN1CCNCC1</t>
  </si>
  <si>
    <t>0, 25. 75. or 150 mg/kg bw/day</t>
  </si>
  <si>
    <t xml:space="preserve">Administration at 150 mg/kg/day was associated with intermittent abnormal fecal output in 5/24 animals including small, decreased, abnormal color and liquid feces. Periods of decreased or small feces in individual animals in the 150 mg/kg/day group were associated with extended periods of greatly reduced food consumption. Also, at 150 mg/kg bw/day, there was a slight reduction in group mean body weight gain throughout the dosing period (-17%), when compared to controls. When the body weight gain over Days 6-29 of gestation is adjusted for gravid uterine weight, all groups show a body weight loss; however, it is noted that the group mean body weight loss at 150 mg/kg/day is slightly higher than controls. An associated reduction in food consumption was also noted throughout the dosing period. This was most notable over Days 7-21 of gestation where the daily group mean food consumption was found to be reduced by up to -38%. Regarding fetotoxicity, administration at 150 mg/kg/day was associated with an increase in the number of fetuses with unossified/incompletely ossified bones including skull bone(s), hyoid, odontoid process, cervical centrum, pubis(es), epiphyses, metacarpals and phalanges. Also at 150 mg/kg bw/day, there was an increase in dead implants (early deaths, late deaths and dead fetuses) with a corresponding reduction in live implants, when compared to total implants and controls. The percentage of dead implants increased from 8% in controls to 20% at 150 mg/kg/day, resulting in an increase in post-implantation loss at this dose level. A slight decrease in fetal weight and gravid uterine weight was also noted at this dose level, with a 7% and 11% reduction in the mean litter mean fetal weight and mean gravid uterine weight, respectively, compared to controls. Based on these effects, the maternal and fetal NOAELs were considered to be 75 mg/kg bw/day. </t>
  </si>
  <si>
    <t xml:space="preserve">Unknown, 2015. Available from ECHA at https://echa.europa.eu/mt/registration-dossier/-/registered-dossier/16054/7/9/3 </t>
  </si>
  <si>
    <t>Octinoxate</t>
  </si>
  <si>
    <t>(E)-2-Ethylhexyl3-(4-methoxyphenyl)acrylate; (E)-Octinoxate; (E)-Octyl methoxycinnamate; 2- ethylhexyl 4- methoxycinnamate; 2-ethylhexyl (E)-3-(4-methoxyphenyl)prop-2-enoate</t>
  </si>
  <si>
    <t>C18H26O3</t>
  </si>
  <si>
    <t>CCCCC(CC)COC(=O)C=CC1=CC=C(C=C1)OC</t>
  </si>
  <si>
    <t>1N,2N,3N,4N,6N,7N,9N,10N,23N,29Y,33N,34bY, alcohol product: 1N,2N,3N,4N,6N,7N,9N,10N,23Y,24a(i)Y (Class III), acid product: 1N,2N,3N,4N,6N,7N,9N,10N,23N,29Y,33N,34N,35aY,38N,39N,40N,41N,42N,43N,44N,45N,28N (Class II)</t>
  </si>
  <si>
    <t>Hsd: Sprague Dawley SD</t>
  </si>
  <si>
    <t>0, 1000, 3000, or 6000 ppm. Chemical intake for F0 females from GD 6-21 was approximately 0, 69.6, 207.2, or 418.7 mg/kg bw/day, respectively; from LD 1-13, intake was approximately 0, 161.2, 474.8, or 920.2 mg/kg bw/day, respectively. Intake by the F1 generation postweaning (PND 28 through PND 91) was approximately 0, 79.9, 242.3, or 491.4 mg/kg bw/day (males) and 0, 87.0, 262.6, or 528.1 mg/kg bw/day (females), respectively. Chemical intake by the F1 females in the reproductive performance cohort was approximately 0, 73.2, 220.5, or 435.1 mg/kg bw/day (GD 0-21) and 0, 138.5, 417.5, or 842.4 mg/kg bw/day (LD 1-13), respectively. Chemical intake by the F1 females in the prenatal cohort was approximately 0, 74.4, 220.0, or 430.3 mg/kg bw/day (GD 0-21). F0: from GD6 to LD 28. F1 reproductive cohort: from PND 28 to PND 150. F1 prenatal cohort: from PND 28 to PND 120. F1 subchronic cohort: from PND 28 to PND 96. F2: not directly exposed.</t>
  </si>
  <si>
    <t xml:space="preserve">EHMC did not induce overt F0 or F1 maternal toxicity or affect mating or pregnancy indices. Dam feed consumption (approx 6%) and body weights (approx 3%) were slightly lower during lactation in the 6,000 ppm group. EHMC exposure at 6,000 ppm was associated with significantly decreased F1 and F2 preweaning mean body weights, with an onset at approximately PND 13, consistent with the beginning of pup feed consumption. Significantly decreased F1 preweaning mean body weights were observed in males and females exposed to 3,000 or 6,000 ppm, whereas only F2 male and female preweaning mean body weights of the 6,000 ppm group were significantly decreased relative to their respective control groups. Although mean body weight gains of males (PND 28–105) and females (PND 28–91) in all EHMC-exposed groups were similar to those of the respective control groups, postweaning F1 male and female mean body weights of the 6,000 ppm group were significantly decreased by 5%–14% relative to the respective control animals. Both male and female mean body weights of the 3,000 ppm groups were significantly decreased by approximately 5% on PND 28, but by PND 56, their mean body weights were comparable to those of the control groups. Lower F1 postweaning body weights were not associated with concurrent lower feed consumption. EHMC exposure did not alter anogenital distance or areola/nipple retention. The timing of weaning weight-adjusted vaginal opening (VO) and balanopreputial separation (BPS) was significantly delayed by approximately 2.1 days and 2.2 days, respectively, in the 6,000 ppm group. F1 rats exposed to 6,000 ppm EHMC displayed slightly more time in estrus (approximately 28% of the days versus approximately 20%, respectively); this finding was considered equivocal evidence of developmental toxicity. Reproductive performance (fertility and fecundity) was not affected by EHMC exposure. The numbers of live fetuses and pups were not affected. EHMC exposure was not associated with any effects on fetal weight or the incidences of external, visceral, or skeletal malformations. The 6,000 ppm group did exhibit a higher combined fetal incidence of lumbar 1 rudimentary rib variants (approximately 10% versus 4% in the control group). Overall, it was concluded that there was equivocal evidence of developmental toxicity of EHMC in Hsd:Sprague Dawley SD rats based on the observed postnatal effects on body weight that showed some indication of recovery by study end, delays in postnatal day 28-adjusted vaginal opening and balanopreputial separation, which could have influenced the apparent transient effects on body weight, and time in estrus that was slightly longer in EHMC-exposed females relative to that of the control group. The NOAEL was considered to be 1000 ppm for F1 and F2 animals. </t>
  </si>
  <si>
    <t>National Toxicology Program (2022). NTP Developmental and Reproductive Toxicity Technical Report on the Modified One-Generation Study of 2-Ethylhexyl-p-methoxycinnamate (CASRN 5466-77-3) Administered in Feed to SpragueDawley (Hsd:Sprague Dawley SD) Rats with Prenatal, Reproductive Performance, and Subchronic Assessments in F1 Offspring. NTP DART 06. Available from NTP at https://ntp.niehs.nih.gov/publications/reports/dart/dart06/index.html?utm_source=direct&amp;utm_medium=prod&amp;utm_campaign=ntpgolinks&amp;utm_term=dart06abs</t>
  </si>
  <si>
    <t>7651-02-7</t>
  </si>
  <si>
    <t>N-[3-(Dimethylamino)propyl]stearamide</t>
  </si>
  <si>
    <t>Stearamidopropyl dimethylamine; Octadecanamide, N-[3-(dimethylamino)propyl]-; N-[3-(Dimethylamino)propyl]octadecanamide</t>
  </si>
  <si>
    <t>C23H48N2O</t>
  </si>
  <si>
    <t>CCCCCCCCCCCCCCCCCC(=O)NCCCN(C)C</t>
  </si>
  <si>
    <t>1N,2N,3N,4N,6N,7N,9N,10N,23Y,24N,25a,bY</t>
  </si>
  <si>
    <t xml:space="preserve">0, 20, 70, or 200 mg/kg bw/day. Males were dosed for 28 days, i.e. two weeks prior to mating, during mating, up to the day prior to scheduled necropsy. Females were dosed for 41-54 days, i.e. two weeks prior to mating, during mating, during post-coitum, during at least 4 days of lactation (up to the day prior to scheduled necropsy); one female of the control group was not dosed during littering. </t>
  </si>
  <si>
    <t xml:space="preserve">No toxicologically relevant clinical signs were noted and the three mortalities were the result of gavage trauma. At 200 mg/kg bw/d, males showed weight loss up to 15% of day 1 weight during the first 2 weeks of treatment, which largely recovered during the treatment period; however, the mean body weight and body weight gain remained statistically significantly lower throughout treatment. Females of the same dose group showed statistically significant reduced body weight gain during the first two weeks of treatment, as well as during pregnancy. Food intake was reduced for males during the premating period, and for females during the first week of the premating period; for females food intake remained slightly lower throughout pregnancy and lactation. No treatment-related changes were noted in any of the remaining parental parameters investigated in this study (i.e. macroscopic examination, organ weights, and microscopic examination). The parental NOAEL was considered to be 70 mg/kg bw/day for both males and females. Regarding reproductive and developmental toxicity, the mean number of corpora lutea was slightly lower in the 70 and 200 mg/kg bw/d dose groups compared with the control animals, however, this was not statistically significant. A statistically significant lower number of implantation sites were noted for females at 200 mg/kg bw/day which was attributable to extremely low numbers of implantation sites in two females (3 and 6, respectively); upon exclusion of the values for these two females, the mean number of implantation sites was similar to that of the 70 mg/kg bw/d group, which showed also a slight, but not statistically significant reduction of implantations when compared to control animals. A statistically significant lower number of living pups was noted in the 70 and 200 mg/kg bw/d dose groups. However, as the lower litter size correlated with lower number of implantation sites also when regarding single animals, this was considered to be a consequence of the reduced number of implantation sites. No treatment-related changes were noted in any of the remaining reproductive parameters investigated in this study (i.e. mating, fertility and conception indices and precoital time, testes and epididymides weights, spermatogenic staging profiles). Based on these findings, the NOAEL for fertility was considered to be 70 mg/kg bw/day for females and 200 mg/kg bw/day for males. In the absence of adverse effects in the offspring, the NOAEL for developmental toxicity was considered to be 200 mg/kg bw/day. </t>
  </si>
  <si>
    <t xml:space="preserve">Unknown, 2013. Available from ECHA at https://echa.europa.eu/mt/registration-dossier/-/registered-dossier/14377/7/9/2 and from Burnett, C. L., Boyer, I., Bergfeld, W. F., Belsito, D. V., Hill, R. A., Klaassen, C. D., ... &amp; Heldreth, B. (2019). Safety assessment of fatty acid amidopropyl dimethylamines as used in cosmetics. International journal of toxicology, 38(1_suppl), 39S-69S. </t>
  </si>
  <si>
    <t>13811-50-2</t>
  </si>
  <si>
    <t>2-Imidazolidinone, 1,3-diethenyl-</t>
  </si>
  <si>
    <t>1,3-Divinylimidazolidin-2-one; n,n'-divinylethyleneurea; 1,3-bis(ethenyl)imidazolidin-2-one</t>
  </si>
  <si>
    <t>C7H10N2O</t>
  </si>
  <si>
    <t>C=CN1CCN(C=C)C1=O</t>
  </si>
  <si>
    <t xml:space="preserve">0, 50, 150, or 450 mg/kg bw/day. Males were dosed for 29 days. Females were dosed for 40-45 days. </t>
  </si>
  <si>
    <t xml:space="preserve">The following changes in clinical biochemistry parameters distinguished animals treated at 450 mg/kg bw/day from control animals: lower total protein in both sexes (statistically significant in males only), slightly lower albumin (not statistically significant), higher total bilirubin in males (statistically significant), higher creatinine in both sexes (statistically significant in males only),  higher potassium in males (statistically significant), lower sodium in females (statistically significant), and  lower inorganic phosphate in females (not statistically significant). There was also a treatment-related decrease in total T4 levels in both sexes. In males, total T4 levels were statistically significantly lower at all dose levels, most markedly at 450 mg/kg bw/day (at 50 and 150 mg/kg bw/day, total T4 levels were reduced to the same extent, thus without a clear dose relationship). The total T4 levels in treated males at all dose levels were below the historical control range (concurrent controls were at the lower endof this range). In females, total T4 levels were decreased at 150 and 450 mg/kg bw/day; however, as values were below the lower limit of quantification, it was not possible to assess whether the differences from the control group were statistically significant and/or dose related. TSH values in all females treated at 450 mg/kg bw/day were higher compared to concurrent and historical controls. In males, TSH was higher than controls (concurrent and historical) in 2/5 animals at 450 mg/kg bw/day. Males at 450 mg/kg bw/day had treatment-related and toxicologically relevant changes in the weights (absolute and relative to body weight) of the testes (mean relative weight 14% lower than control value) and thyroid (mean relative weight 75% higher than control value). In the thyroid gland, follicular cell hypertrophy was present at increased incidence and/or severity in males treated at 150 (1 minimal, 4 slight) and 450 (2 minimal, 2 slight, 1 moderate) mg/kg bw/day compared to background severities in control (1 minimal) and 50 (3 minimal) mg/kg bw/day treated males. In females, follicular cell hypertrophy was present at increased incidence and severity at 450 (2 minimal, 2 slight, 1 moderate) compared to background incidences and severities in control (none), 50 (1 minimal, 1 slight) and 150 (2 minimal, 1 slight) mg/kg bw/day treated females. In the testes, multinucleated giant cells were present in all males treated at 450 mg/kg bw/day, as well as germ cell depletion and degeneration. In the epididymis, cell debris was present in all males treated at 450 mg/kg bw/day, as well as a reduction in sperm. A NOAEL of 50 mg/kg bw/day was derived for sytemic toxicity. Regarding reprodutive toxicity, there were morphological findings in the reproductive organs of the males treated at 450 mg/kg bw/day which could be attributed to the test item. The spermatogenic staging profiles were abnormal for these males, too. No treatment-related changes were noted in any of the remaining reproductive parameters investigated in this study (i.e. mating, fertility and conception indices, precoital time, and numbers of corpora lutea and implantation sites, and histopathological examination of female reproductive organs). Therefore, the NOAEL for reproductive toxicity was considered to be 150 mg/kg bw/day and 450 mg/kg bw/day for developmental toxicity. </t>
  </si>
  <si>
    <t>Unknown, 2015. Available fom ECHA at https://echa.europa.eu/mt/registration-dossier/-/registered-dossier/16731/7/6/2 and https://echa.europa.eu/mt/registration-dossier/-/registered-dossier/16731/7/9/2</t>
  </si>
  <si>
    <t>111-49-9</t>
  </si>
  <si>
    <t>Hexamethyleneimine</t>
  </si>
  <si>
    <t>Azepane; Hexahydroazepine; Perhydroazepine</t>
  </si>
  <si>
    <t>C6H13N</t>
  </si>
  <si>
    <t>C1CCCNCC1</t>
  </si>
  <si>
    <t xml:space="preserve">0, 10, 25, or 50 mg/kg bw/day. Males were dosed for 28 days, i.e. 2 weeks prior to mating, during mating, until termination. Females were dosed for 38-56 days, i.e. 2 weeks prior to mating, during mating and gestation, until at least 3 days of lactation. </t>
  </si>
  <si>
    <t>Local irritation</t>
  </si>
  <si>
    <t xml:space="preserve">At the high dose group, four females showed stomach abnormalities. These consisted of glandular mucosa thickened, forestomach thickened, and/or glandular mucosa gelatinous. One female of the intermediate dose group showed an isolated dark red focus on the glandular mucosa of the stomach. Therefore, a NOAEL of 25 mg/kg bw/day was considered to be the NOAEL for local toxicity and the NOAEL for systemic toxicity was considered to be 50 mg/kg bw/day, the highest dose tested. In regards to reproductive toxicity, there were no changes for reproduction, breeding data and pup development that were considered to be an effect of treatment;  the definitive reproduction, breeding and developmental NOAEL was established as being 50 mg/kg body weight/day for the test material. </t>
  </si>
  <si>
    <t>Unknown, 2006. Available from ECHA at https://echa.europa.eu/registration-dossier/-/registered-dossier/10383/7/6/2/?documentUUID=94ae2f1e-4765-4f13-8339-73f25e86d5cd and https://echa.europa.eu/mt/registration-dossier/-/registered-dossier/10383/7/9/2</t>
  </si>
  <si>
    <t>111-88-6</t>
  </si>
  <si>
    <t>1-Octanethiol</t>
  </si>
  <si>
    <t>Octane-1-thiol; 1-Mercaptooctane; n-Octyl mercaptan</t>
  </si>
  <si>
    <t>C8H18S</t>
  </si>
  <si>
    <t>CCCCCCCCS</t>
  </si>
  <si>
    <t xml:space="preserve">0, 10, 50, or 250 mg/kg bw/day. Males were dosed for 35 days, i.e. 2 weeks before pairing and during pairing until scheduled necropsy. Females were dosed for 53 days, i.e. 14 days before pairing, during pairing and gestation, until day 4 of lactation. </t>
  </si>
  <si>
    <t xml:space="preserve">ECHA: For males, decreased red blood cell count, hemoglobin concentration, MCHC, and concentration of chloride, and increased MCV, reticulocyte ratio, concentration of albumin and calcium and A/C ratio were observed at 250 mg/kg bw. For females, decreased red blood cell count, MCHC, ALAT (GPT) and total billirubin, and increased MCV, MCH, reticulocyte ratio, and concentration of triglyceride were observed at 250 mg/kg bw. A relative weight increase of the liver, kidney, heart, and relative and absolute weight increase in spleen as well as a decrease in relative and absolute weight of the thymus was observed in males at 250 mg/kg bw; at 50 mg/kg bw/day, males also showed a relative increase in liver weight, too. Females showed an absolute and relative increase in weight of the spleen, liver, adrenal, a relative weight increase in the kidney, and a decrease in absolute and relative weight in the thymus in 250 mg/kg bw. Necrospy findings revealed a dark reddish spleen and thickening of the forestomach in males and females at 250 mg/kg bw/day. Associated histopathological changes included edema of the forestomach, hyperkeratosis, and inflammatory cell infiltration in males and females at 50 and 250 mg/kg bw/day. Erosion and ulceration was also noted in the forestomach at the top two dose levels in males and females. In the spleen, a significant increase in congestion was noted at 250 mg/kg bw/day as well as a significant increase in erythrocytic extramedullary hematopoiesis in males and females at 250 mg/kg bw/day. Consistent with the dark spleens noted at necropsy, a significant increase in hemosiderin deposition was noted in males and females at 250 mg/kg bw/day. In the liver, hypertrophy was noted in males at 250 mg/kg bw/day and females at 50 and 250 mg/kg bw/day. Lastly, the bone marrow demonstrated an increase in erythrocytic hematopoietic cells in males at 250 mg/kg bw/day. Effects of the forestomach were attributed to localized inflammation and did not appear to be systemic. Therefore, based on the effects noted in the liver and spleen, the NOAEL for general toxicity was considered to be 50 mg/kg bw/day for males and females. Regarding reproductive toxicity, there were no treatment-related effects at any dose on reproductive and developmental parameters for males. For females, there was an extension of the mean estrous cycle and gestation length as well as a low delivery index at 250 mg/kg bw/day. Therefore, the NOAEL for reproductive/developmental toxicity was 250 and 50 mg/kg bw/day for males and females, respectively. OECD: Systemic NOAEL: 50 mg/kg bw/day. Based on irritative changes in the stomach, the NOAEL for local toxicity was 10 mg/kg bw/day for both males and females. </t>
  </si>
  <si>
    <t>105-16-8</t>
  </si>
  <si>
    <t>2-(Diethylamino)ethyl methacrylate</t>
  </si>
  <si>
    <t>Diethylaminoethyl methacrylate; Daktose B; 2-(diethylamino)ethyl 2-methylprop-2-enoate; N,N- Diethylaminoethyl methacrylate</t>
  </si>
  <si>
    <t>C10H19NO2</t>
  </si>
  <si>
    <t>CCN(CC)CCOC(=O)C(C)=C</t>
  </si>
  <si>
    <t>1N,2N,3N,4N,6N,7N,9N,10N,23Y,24cY. Methacrylic acid: 1N,2N,3N,4N,6N,7N,9N,10N,23Y,24N,25N,26aY,27N,28lY(Class III). Tertiaty amine:1N,2N,3N,4N,6N,7N,9N,10N,23Y,24N,25N,26a&amp;bY,27N,28N(Class II)</t>
  </si>
  <si>
    <t xml:space="preserve">0, 50, 150, or 500 mg/kg bw/day. Males were dosed for 49 days. Females were dosed from 14 days before mating to day 3 of lactation for a total of about 52 days. </t>
  </si>
  <si>
    <t>Hematological and kidney</t>
  </si>
  <si>
    <t xml:space="preserve">In males of the 500 mg/kg/day group, low values for hemoglobin, mean corpuscular volume, mean corpuscular hemoglobin and mean corpuscular hemoglobin concentration and high values for unsaturated iron-binding capacity and total iron-binding capacity were seen, as well as low alpha 2u globulin and high beta globulin fraction ratios. In addition, high values for BUN and absolute and renal relative weights of kidneys were observed. Also, in the 150 mg/kg/day group, high values for BUN and relative weights of kidneys were observed. In the 50 mg/kg/day group, no effects were noted. As for females, there were no effects of the test substance in any treatment groups. The NOELs for repeat dose toxicity are considered to be 50 mg/kg/day for males and 500 mg/kg/day for females. With regard to male and female parents, there were no effects of the test sunstance on most reproductive parameters; the only exception was that there was a tendency toward low numbers of pups born and a low delivery index was observed at the 500 mg/kg/day dose level. No effects noted in pups. The NOELs for reproductive and developmental toxicity were considered to be 500 mg/kg/day for males, 150 mg/kg/day for females, and 500 mg/kg/day for pups. </t>
  </si>
  <si>
    <t>70969-70-9</t>
  </si>
  <si>
    <t>3,5,5-Trimethylhexanoic acid, 2-ethylhexyl ester</t>
  </si>
  <si>
    <t>C17H34O2</t>
  </si>
  <si>
    <t>CCCCC(CC)COC(=O)CC(C)CC(C)(C)C</t>
  </si>
  <si>
    <t>1N,2N,3N,4N,6N,7N,9N,10N,23Y,24a(ii)Y. Alcohol: 1N,2N,3N,4N,6N,7N,9N,10N,23Y,24a(ii)Y(Class III). Carboxylic acid: 1N,2N,3N,4N,6N,7N,9N,10N,23Y,24N,25N,26aY,27N,28N(Class II)</t>
  </si>
  <si>
    <t>Wistar [RccHan:WIST(SPF)]</t>
  </si>
  <si>
    <t>0, 50, 250, or 1000/500 mg/kg bw/day. 1000 mg/kg bw/day was given on day 1, and 500 mg/kg bw/day as of day 2 onwards. Males were administered the test item for at least 28 days, i.e. two weeks prior to pairing, during pairing, until scheduled necropsy. Female rats were dosed for 49 days, i.e. two weeks prior to pairing, during pairing and gestation, until post partum day 4.</t>
  </si>
  <si>
    <t>Administrations at 250 and 500 mg/kg/day caused an increased premature mortality in females, adverse clinical signs in females, a reduction of food consumption and body weights in both sexes at 500 mg/kg and also in females at 250 mg/kg bw/day, changes in hematology parameters in males at 500 mg/kg and in biochemistry parameters in both sexes at 250 and 500 mg/kg bw/day. At 250 and 500 mg/kg bw/day, the gestation index and birth index were markedly reduced and the post implantation and post-natal loss was markedly increased, and the pup body weight development was significantly reduced in groups receiving 250 and 500 mg/kg bw/day. At necropsy, an increase of the liver weights or ratios in both sexes at 250 and 500 mg/kg bw/day, of kidney weights or ratios in males at 500 and additionally in females at 250 mg/kg bw/day and of adrenal weights in females at 250 and 500 mg/kg bw/day was observed. These findings correlated with findings noted during the histopathology examination including single cell necrosis in the liver of decedent females at 500 mg/kg bw/day, periportal fatty change or hypertrophy in the liver of females in all treated groups and in both sexes at 500 mg/kg bw/day, hyaline droplet nephropathy in males in treated groups, tubular vacuolation in the kidneys in females at 250 and 500 mg/kg bw/day, and vacuolation, cortical cell hypertrophy and hemorrhagic necrosis in the adrenal glands in females at 250 and 500 mg/kg bw/day. Due to a low severity grade and in the absence of any altered parameters of toxicological relevance in females at 50 mg/kg bw/day, such as changes in biochemistry, clinical signs or mortality, the finding of fatty change in this dose group were considered to be not adverse. Hyaline droplet nephropathy recorded in males is deemed to be related to treatment and is considered to represent an adverse change for the male rat only. Since the hyaline droplets in the male rat relate to accumulation of alpha 2-micoglobulin, and little or none of this protein is present in man, a nephropathy in man that involves the same mechanism is unlikely to occur with the test item and has limited relevance for other species including man. Because of hyaline droplet nephropathy noted in males down to the low dose level, no NOEL for general toxicity was established in males by ECHA. FDA disregards kidney effects in males at 50 mg/kg bw/day. However, the NOAEL for general toxicity in females was established at 50 mg/kg bw/day and the NOAEL for reproduction/developmental toxicity was considered to be 50 mg/kg/day, based on a higher post-implantation and post-natal loss in the mid and high dose group.</t>
  </si>
  <si>
    <t>Unknown, 2013. Available from ECHA at https://echa.europa.eu/mt/registration-dossier/-/registered-dossier/17574/7/6/2 and https://echa.europa.eu/mt/registration-dossier/-/registered-dossier/17574/7/9/2</t>
  </si>
  <si>
    <t>2437-25-4</t>
  </si>
  <si>
    <t>n-Undecyl cyanide</t>
  </si>
  <si>
    <t>Dodecanenitrile; Undecyl cyanide; Lauronitrile; Dodecanonitrile</t>
  </si>
  <si>
    <t>CCCCCCCCCCCC#N</t>
  </si>
  <si>
    <t xml:space="preserve">0, 50, 250, or 1,000 mg/kg bw/day daily. Males were dosed for 28 days, i.e. two weeks prior to pairing, during pairing, until scheduled necropsy. Females were dosed for 53 days, i.e. two weeks prior to pairing, during pairing and gestation, until post-partum day 4. </t>
  </si>
  <si>
    <t xml:space="preserve">ECHA: At 250 and 1000 mg/kg/day, all males pushed their heads through the bedding starting on day 4 of the pairing period and continuing until the end of the treatment. This was considered to be test item-related and may be an indicator of discomfort after administration of the test item. At 1000 mg/kg/day, six females died or were killed for ethical reasons during or directly after giving birth or by day 4 post partum. In general, all these females showed significant signs of toxicity including piloerection, hunch back or lateral recumbency after giving birth. One female, for which no mating was noted, was killed for ethical reasons three days after its pairing period after exhibiting piloerection and hunch back; this female was determined to be not pregnant. Only one female showed no clinical signs after giving birth and reared its pups until day 4 post partum, as scheduled. Two females were not pregnant, which was considered to be incidental. At 50 and 250 mg/kg/day, all females survived until the scheduled necropsy. Also at the highest dose level, a transient decrease in body weight and food consumption was noted throughout the prepairing period. At 1,000 mg/kg bw/day, 60% of the males had an enlarged liver and of these males 30% also had a thymus reduced in size; these findings were considered to be test item-related. Females were also noted to have an enlarged liver as well as discoloration of the stomach, crateriform retractions and foci, and enlarged adrenal glands. Secondary to the spontaneous death the start of autolysis, ileum distended with gas, discoloration and incompletely collapsed of the lungs, urinary bladder distended and discolouration of the liver were observed. Similarly, males showed staistically significantly increased absolute and relative liver weights, which was considered to be test-item related. In females, only one was alive at the highest dose level so no assessment of organ weights was completed. Histopathologically, males at the highest dose level showed minimal to moderate centrilobular to diffuse hepatocellular hypertrophy as well as an increased incidence and severity of atrophy/involution in the thymus. In the forestomach of males, an increased incidence of ulceration, erosion and mucosal necrosis in the forestomach and glandular stomach at 250 and 1,000 mg/kg bw/day was noted as well as other lesions like submucosal edema, mucosal edema, squamous hyperplasia, hyperkeratosis, increased submucosal inflammatory infiltrates and inflammatory cell foci in the serosa at the top two dose levels. Slightly increased incidences of tubular basophilia in the kidneys was noted at 1,000 mg/kg bw/day  as well as moderate mutlifocal vacuolar tubular degeneration in both testes of one male at the highest dose level. Minimal degrees of inflammatory cell infiltrates, cellular detritus and tubular degeneration were also observed in the prostate gland and there were minimal inflammatory cell infiltrates in both seminal vesicles and coagulating glands. A test item-relation was not excluded. In females, in the liver, minimal to moderate centrilobular to diffuse hepatocellular hypertrophy, moderate centrilobular necrosis, and slight to moderate hepatocellular apoptosis were all noted at the highest dose level. Also at 1,000 mg/kg bw/day, minimal to moderate lymphoid atrophy was noted as well as an increased incidence and severity of atrophy/involution in the thymus. In the stomach, increased incidences of ulceration, erosion and mucosal necrosis in the forestomach and glandular stomach were observed at 250 and 1,000 mg/kg bw/day. Further lesions of different degrees were: submucosal edema, mucosal edema, squamous hyperplasia, hyperkeratosis, increased submucosal inflammatory infiltrates and inflammatory cell foci in the serosa. In the duodenum, slight ulceration was noted in one female at the highest dose and, in the kidneys, increased severity of tubular basophilia was also observed. Clinical biochemistry revealed a markedly decreased glocuse concentration and a slightly increased sodium concentration in males at the top dose level. In females, no assessment was possible since only one pregnant female survived. Hematology also revealed slightly decreased Hb, Hb distribution width, and MCH as well as a increased platelet count at 250 and 1,000 mg/kg bw/day. Data on females was not gathered due to mortality at the highest dose levels. A NOAEL of 50 mg/kg bw/day for overall toxicity was derived based on effects in clinical signs and histopathological findings noted at 250 mg/kg bw/day. Regarding reproductive toxicity, several effects were listed. One female at 50 mg/kg bw/day and two females at 1,000 mg/kg bw/day were not pregnant. The resulting fertility indices were 100% in controls, 90% at 50 and 250 mg/kg bw/day, and 70% at 1,000 mg/kg bw/day. Since for male No. 35, which was mated with the non pregnant female No. 75, histopathological findings were noted in both testes, a test item-related effect at the highest dose level cannot be excluded. At 1,000 mg/kg bw/day, a test item-related increase in post-implantation loss was noted;  the total incidence of post-implantation loss was 53 (compared with 35 in the vehicle control). As a consequence of the increased incidence of post-implantation loss, the mean litter size noted at first litter check at 1,000 mg/kg bw/day was reduced (11.6 pups per litter compared with 13.3 pups in the control group, combined data for live and dead pups). In addition to the smaller litter size, the incidence of living pups at first litter check was decreased in this group (7.6 living pups per litter compared with 12.2 in the control group), and the incidence of dead pups at first litter check was increased (4.0 dead pups per litter compared with 1.1 in the control group). Female Nos. 71, 74, and 79 had only dead pups at first litter check and for female Nos. 71 and 74 severely cannibalized pups were additionally found, for which no sex determination was possible. Most probably, the reason for the high incidence of post implantation loss was the bad conditions of the females after parturition, resulting in spontaneous death or the killing for ethical reasons of the females. Similarly, pups at the highest dose level were shown to have no milk in their stomachs; this neglect was also considered to be a consequence of the bad condition in which the dams had been. As a result, the NOAEL for reproductive and developmental toxicity was considered to be 250 mg/kg bw/day. EPA: EPA concluded a NOAEL of 50 mg/kg bw/day but did consider the lymphoid atrophy and hypertrophy of the adrenal glands at 250 mg/kg bw/day to be possibly promoted by stress. </t>
  </si>
  <si>
    <t>Senn et al., 2007</t>
  </si>
  <si>
    <t>65405-77-8</t>
  </si>
  <si>
    <t>(3Z)-Hex-3-en-1-yl salicylate</t>
  </si>
  <si>
    <t>(Z)-3-Hexenyl salicylate; (Z)-Hex-3-en-1-yl 2-hydroxybenzoate; cis-3-Hexenyl salicylate; [(Z)-hex-3-enyl] 2-hydroxybenzoate</t>
  </si>
  <si>
    <t>CC\C=C/CCOC(=O)C1=C(O)C=CC=C1</t>
  </si>
  <si>
    <t xml:space="preserve">0, 50, 200, or 700 mg/kg bw/day. Males were dosed for 28 days, i.e. two weeks prior to mating, during mating, until scheduled necropsy. Females were dosed for 49 days, i.e. two weeks prior to mating, through the mating and gestation periods until the F1 generation reached day 4 post partum. </t>
  </si>
  <si>
    <t>Mortality was high at the top two dose levels. Two 700 mg/kg bw/day males were found spontaneously dead on days five and six of the pre-pairing period. Similarly, two 200 mg/kg bw/day females were found spontaneously dead on days 23 and 24 of the gestation period; the death of one of them was considered to be due to incidental influx of dosing solution into the respiratory tract. Three 700 mg/kg bw/day females were found spontaneously dead on days five, six and seven of the pre-pairing period, one female of this dose group was sacrificed in extremis on day two of the pre-pairing period and another female of this group was sacrificed in extremis on day 18 of the gestation period. Apart from the deaths considered to be due to incidental influx of dosing solution into the respiratory tract, the death of one 200 mg/kg bw/day female was considered to probably be pregnancy toxemia but this was not considered to be directly attributable to the test material. In the remainder of the animals, the worsened general condition which was caused by the effects on the forestomach and kidneys and the continual stressful condition attributable to treatment with the test material were considered to be the cause of death. Clinical signs noted at 700 mg/kg bw/day included slightly decreased activity, slight breathing noises, prostration and hunched posture, as well as single incidences of convulsions and hair loss. Slight decreases in body weight with corresponding decreases of food consumption were also noted at 700 mg/kg bw/day in males and females. Clinical chemistry also revealed that mean values of bilirubin were decreased in 200 and 700 mg/kg bw/day males when compared to the controls; this decrease showed a dose-response relationship and was therefore considered to be test material related. The mean triglyceride value of 700 mg/kg bw/day males was increased when compared to the controls; this value exceeds the mean standard deviation of the historical reference data and is therefore considered to be test material related. The mean albumin content was increased, the mean globulin content was decreased and, due to this, the mean albumin to globulin ratio was increased in 700 mg/kg bw/day males; it cannot be excluded that this is test material related. The mean bilirubin values decreased in 200 and 700 mg/kg bw/day females when compared to the controls; this decrease showed a dose response relationship and is therefore considered to be test material related. The mean triglyceride value in 700 mg/kg bw/day females was increased when compared to the controls; this value exceeds the mean standard deviation of the historical reference data and is considered to be test material related. The mean protein value decreased in 200 and 700 mg/kg bw/day females when compared to the controls. The mean content of globulin decreased in all treated groups compared to the controls; due to this the mean albumin to globulin ratio increased in 700 mg/kg bw/day females when compared to the controls and it cannot be excluded that this is test material related. In 700 mg/kg bw/day males, the mean liver weight, the mean liver to body weight ratio and the mean liver to brain weight ratio were statistically significantly increased when compared to controls, and the mean thymus weight, the mean thymus to body weight ratio and the mean thymus to brain weight ratio of this dose group were statistically significantly decreased when compared to controls, too. Both findings were considered to be test item related. Differences in organ weights were not noted in treated females when compared to controls. Lastly, the test material induced histomorphological changes in testes, epididymides, prostate glands, seminal vesicles, coagulating glands, kidneys, stomach, liver, adrenal glands, thymus and trachea. Degeneration of spermatocytes/spermatids and increased incidence and/or severity of Sertoli cell vacuolation were recorded in testes of males receiving 700 mg/kg bw/day. There was also an increase in cellular debris in the tubules, a decrease in elongate spermatids and/or loss of germ cells observed in the affected testes of males at the highest dose. No abnormalities were identified on the spermatogonia. Although continual stressful condition of the animals suggested by thymic atrophy and/or adrenocortical hypertrophy might have contributed to the testicular lesions, the possible effects on the spermocytes/spermatids could not be excluded. Increased cellular debris in the duct lumen as well as oligospermia in epididymides was recorded in males at 700 mg/kg bw/day; these were considered to be secondary effects of the testicular lesions observed in this group. Reduced secretion was recorded in the prostate glands, seminal vesicle and coagulating glands in males at the highest dose level as well but there were no indicators of cellular/tissue injuries in these organs, and therefore, these findings were considered to be secondary changes following the testicular lesions, or the poor condition of these animals. In the kidney, an increased incidence and/or severity of tubular degeneration/regeneration were recorded in both sexes at 700 mg/kg bw/day and these degenerative changes were considered to be adverse. In the stomach, hyperkeratosis and/or squamous cell hypertrophy (increased mucosal thickness) of the forestomach were recorded in animals at 200 and 700 mg/kg bw/day. In addition to these findings, squamous cell hyperplasia and ulcer were recorded in the forestomach of the animals that died at 700 mg/kg bw/day. These findings were considered to be attributable to the irritating properties of the test material. Hyperkeratosis and squamous cell hypertrophy of the forestomach were considered to be a simple reactive change to the irritative stimuli of the test material and was therefore not considered to be an adverse effect; however, the observed ulceration and squamous cell hyperplasia were tissue injury and its reparative process and was therefore considered to be adverse. In the liver, centrilobular hepatocellular hypertrophy was recorded in both sexes at 200 and 700 mg/kg bw/day; however, this was considered to be related to metabolism and adaptive in character, and there were no further indications of liver injuries. This was therefore not considered to be adverse. In the trachea, epithelial hypertrophy and regenerated mucosal epithelium were sporadically recorded in the treated animals. There was also a slight increase in the group mean severity of mucosal/submucosal inflammatory cell infiltration at 700 mg/kg bw/day. But these were not caused by the systemic toxicity of the test material and were considered to be related to incidental influx (e.g. regurgitation) of dosing solutions containing the test material into the respiratory tract; the irritating properties of the test material was attributed to the slightly higher incidence in severity of the mucosal injuries in the groups treated with the test material compared to the control group. Overall, the NOEL was considered to be 50 mg/kg bw/day and the NOAEL for systemic toxicity was considered to be 200 mg/kg bw/day for both sexes. Regarding reproductive toxicity, the fertility index was 90.9, 81.8, 81.8 and 62.5 % in the 0, 50, 200 and 700 mg/kg/day groups respectively. In the 700 mg/kg/day, the conception rate was similar to the fertility index (71.4 %). Similarly, all pregnant females treated with 700 mg/kg/day did not deliver any offspring; the gestation index was 100, 100, 77.8 and 0 % in the 0, 50, 200 and 700 mg/kg/day groups respectively. The post-implantation loss was slightly increased in females treated with 50 mg/kg/day and in females treated with 200 mg/kg/day of the test material when compared with controls; the values at 200 mg/kg bw/day did reach statistical significance and was considered to be test material related. In the 0, 50 and 200 mg/kg/day groups, the mean birth indices were slightly decreased in a dose response pattern, too. The indices were 91.5, 84.0, 61.0 and the index was not detectable in group 4 due to no delivery. The mean litter size at first litter check was also decreased with increasing doses 13.0, 11.1, 7.1 and not detectable in group 4 due to no delivery. These findings were considered to be test material related. Also in the offspring, the mean number of pups at first litter observation was decreased in a dose-response and no pups were delivered by females treated with 700 mg/kg/day. The ratio of males to females was 50/50 in the control group and this appeared to be skewed by test material administration to 45/55 in the group treated with 50 mg/kg/day to 36/64 in the group treated with 200 mg/kg/day. It could be not excluded that this shift was test material related. No test material-related differences in the mean body weight development of pups were noted in the 50 mg/kg/day or 200 mg/kg/day groups when compared to the controls. At necropsy, there were no abnormal findings in the pups. ECHA: A NOAEL of 200 mg/kg bw/day was assigned for reproductive toxicity based on these findings. FDA: Based on the above effects at 200 mg/kg bw/day, the NOAEL should be 50 mg/kg bw/day.</t>
  </si>
  <si>
    <t>99-87-6</t>
  </si>
  <si>
    <t>p-Cymene</t>
  </si>
  <si>
    <t>4-Isopropyltoluene; p-Isopropyltoluene; Dolcymene; 1-methyl-4-propan-2-ylbenzene</t>
  </si>
  <si>
    <t>CC(C)C1=CC=C(C)C=C1</t>
  </si>
  <si>
    <t>1N,2N,3N,4N,6N,7N,9N,10N,23N,29Y,33N,34N,35aY,38N,39N,40a(i)Y</t>
  </si>
  <si>
    <t xml:space="preserve">0, 50, 100, or 200 mg/kg bw/day daily. Males were dosed for approximately 35 days, i.e. two weeks prior to pre-cohabitation, during cohabitation (up to 2 weeks) and continuing during post-cohabitation until the day prior to termination. Females were dosed for approximately 63 days, i.e. two weeks prior to pre-cohabitation, during cohabitation (up to 2 weeks) and during gestation and lactation continuing until lactation day 13. </t>
  </si>
  <si>
    <t>Male reproductive system and developmental toxicity</t>
  </si>
  <si>
    <t xml:space="preserve">Eighteen females across all groups, including controls, were euthanized early. Seventeen of these females (1/10 control, 1/10 at 50 mg/kg/day, 6/10 at 100 mg/kg/day, and 9/10 at 200 mg/kg/day) were euthanized on GD 25 due to failure to become pregnant. At the 200 mg/kg/day dose level, females that failed to become pregnant was likely the result of germ cell degeneration/depletion and/or sperm retention in the testes of males in the 200 mg/kg/day group. A minimal degree of sperm retention was present in some males at 100 mg/kg/day which may have contributed to the reduced incidence of pregnancy in females at 100 mg/Kg/day. One other female at 200 mg/kg bw/day was euthanized for welfare reasons on GD 24; this female was not pregnant. Microscopic findings in this female were present in the liver, adrenal, and kidney and were considered the source of morbidity. Although these findings were isolated to this one female, a test item effect could not be excluded, given that this was a high dose animal. Test item-related behavioral functional findings were noted in males at 200 mg/kg/day; the week 5 hindlimb grip strength was significantly reduced. The LD 8 fore limb and the hindlimb grip strength in the 50 and 100 mg/Kg/day p-Cymene female groups and the Week 5 male fore limb grip strength in the 50, 100 and 200 mg/Kg/day p-Cymene were comparable to control group values. p-Cymene-related organ weight differences were present in the testes, epididymides, and levator ani-bulbocavernosus muscle in adult P0 males and in the liver in adult P0 males and females. Possible test material-related differences were also present in the seminal vesicles and prostate in adult P0 males. Lower mean testes, epididymides, and levator ani-bulbocavernosus muscle weights were present in P0 males at 200 mg/Kg/day compared to controls. In some animals, this bilateral change consisted of multifocal drop out of round spermatids in early stage tubules (stages I to VIII), with germ cell degeneration, multinucleated giant cells, and vacuolation; general to multifocal depletion of elongated/mature spermatids in early stage tubules; germ cell drop out and disorganization in late stage tubules (stages X to XIII); bizarre mitotic figures in stage XIV tubules. In other animals, the findings consisted of multifocal depletion of round spermatids or depletion/degeneration of elongated spermatids in early stage tubules and occasional vacuolation. Most males also had sperm retention (retention of sperm in late stage tubules beyond stage VIII, stage at which sperm are released) along the apical surface of the tubules. In concert with the testicular findings, varying degrees of luminal cell debris and reduced sperm with or without cribriform change were present bilaterally in the epididymis at 200 mg/Kg/day. At 100 mg/Kg/day, some males had marginal sperm retention bilaterally in the testis with 2 of these males having decreased sperm in the epididymis with or without cribriform change. In the liver, higher mean weights were present in P0 males at all dose levels and in P0 females at 50 and 100 mg/Kg/day. In females, these differences were dose-dependent. No organ weights were taken in females at 200 mg/Kg/day as they were euthanized due to non-pregnancy. In males, the increases were primarily at 200 mg/kg/day with smaller differences noted at ≤ 100 mg/kg/day which were not dose-dependent. Microscopically, hepatocellular hypertrophy was minimally present in 2/5 males and 1/10 females at 200 mg/Kg/day and in 1/6 females at 50 mg/Kg/day. The distribution pattern of hepatocellular hypertrophy was diffuse at 200 mg/Kg/day and centrilobular at 50 mg/Kg/day. There were no degenerative changes associated with this finding. In the kidneys, there was a marginal increase in incidence and severity of hyaline droplet accumulation in males at 200 mg/Kg/day compared to control males. Given the degree of increase was marginal, this change was likely incidental. Also, minimal tubular epithelial vacuolation was present in the renal medulla in 2/5 males at 200 mg/Kg/day but the relationship of the medullary epithelial vacuolation to the test item was unclear. Based on the results observed, the NOAEL for P0 males was determined to be 50 mg/Kg/day, based on epididymal and testicular organ weights, testicular germ cell degeneration/depletion and/or sperm retention in the testes and epididymal luminal cell debris and reduced sperm and cribriform changes at 100 or 200 mg/Kg/day. Based on alterations in oestrous cyclicity and morbidity at 200 mg/Kg/day the, NOAEL for P0 females was considered to be 100 mg/Kg/day. Regarding reproductive and developmental toxicity, there were treatment-related alterations of estrous cyclicity at 200 mg/Kg/day. The number of animals with all regular cycles (cycles that have 4 day, 4/5 day and 5 day durations) during pre-cohabitation were reduced in the 100 and 200 mg/Kg/day dose groups but was considered adverse in the 200 mg/Kg/day dose group due to the magnitude. Similarly, the number of animals with at least one irregular cycle (cycles &lt; 4 days or &gt; 5days duration) during the pre-cohabitation period were increased in the 200 mg/Kg/day dose group. There were treatment-related reductions in fertility at ≥ 100 mg/kg/day. The number of pregnant females was significantly reduced (4 and 0 females pregnant and the male and female fertility indices of 40% and 0%) in the 100 and 200 mg/Kg/day dose groups. The number of pregnant females were 9, 9, 4 and 0 in the 0, 50, 100 and 200 mg/Kg/day groups, respectively. The male and female fertility indices were 90%, 90%, 40% and 0% in the 0, 50, 100 and 200 mg/Kg/day groups, respectively. Also, like discussed in the repeat dose toxicity portion of the study, lower mean testes, epididymides, and levator ani-bulbocavernosus muscle weights were present in P0 males at 200 mg/kg/day compared to controls. In the testes and epididymides, these weight differences, respectively, correlated microscopically with germ cell degeneration/depletion and decreased sperm, respectively. In the offspring, there were treatment-related reductions in the mortality (decreased live birth index and the post-implantation survival index) at 100 mg/Kg/day; he live birth index was significantly reduced (94.3%) in the 100 mg/Kg/day dose group and the post-implantation survival index was reduced in the 100 mg/Kg/day dose group (87.3% compared with 95% in the concurrent control group). The number of litters with less than 100% viability was decreased in the 100 mg/Kg/day dose group with only 1 of 4 litters having 100% viability versus 9 of 9 in the concurrent control group. Also, 
the mean pup weights on PND 1 were reduced in a treatment-related manner in the 100 mg/Kg/day dose group and the mean litter body weight was reduced in the 100 mg/Kg/day dose group on PND 1. On the remaining intervals (PND 4, 7, 11 and 13), the mean litter body weights in the 50 and 100 mg/Kg/day dose groups were comparable with the control group values. The NOAEL for F1 offspring is considered to be 50 mg/Kg/day, based on decreased pup live birth index, decreased post-implantation survival index, decreased pup viability, decreased pup weights and litter weights in the 100 mg/Kg/day dose group on PND 1. </t>
  </si>
  <si>
    <t>RIFM, 2019</t>
  </si>
  <si>
    <t xml:space="preserve">RIFM (Research Institute for Fragrance Materials, Inc), 2019a. p-Cymene: A Combined Repeated Dose Toxicity Study with Reproduction/developmental Toxicity Screening Test in the Rat by Oral Gavage Administration. Unpublished report from Symrise. RIFM report number 74647. RIFM, Woodcliff Lake, NJ, USA. Available from ECHA at https://echa.europa.eu/mt/registration-dossier/-/registered-dossier/28185/7/6/2 and https://echa.europa.eu/mt/registration-dossier/-/registered-dossier/28185/7/9/2 and from Api, A. M., Belsito, D., Biserta, S., Botelho, D., Bruze, M., Burton Jr, G. A., ... &amp; Tokura, Y. (2021). RIFM fragrance ingredient safety assessment, p-cymene, CAS Registry Number 99-87-6. Food and Chemical Toxicology, 149(Suppl 1), 112051. </t>
  </si>
  <si>
    <t>693-57-2</t>
  </si>
  <si>
    <t>12-Aminododecanoic acid</t>
  </si>
  <si>
    <t>12-Aminolauric acid; Dodecanoic acid, 12-amino-</t>
  </si>
  <si>
    <t>C12H25NO2</t>
  </si>
  <si>
    <t>NCCCCCCCCCCCC(O)=O</t>
  </si>
  <si>
    <t>0, 50, 250, or 1000 mg/kg bw/day. Males were dosed for 42 days, i.e. two weeks prior to mating, during mating, until the day before scheduled sacrifice. Females were dosed for 54 days, i.e. two weeks prior to mating, during mating and gestation, up to day 4 post partum. Two recovery groups, each of five males and five females, were treated with the high dose (1000 mg/kg/day) or the vehicle alone for forty-two consecutive days and then maintained without treatment for a further fourteen days.</t>
  </si>
  <si>
    <t xml:space="preserve">There were no unscheduled deaths during the study and there were no toxicologically significant clinical observations detected. No treatment related effects on bodyweight or bodyweight development was detected either. However, daily gravimetric measurements revealed an increase in water consumption for animals of either sex treated with 1000 or 250 mg/kg/day, but not for animals of either sex treated with 50 mg/kg/day. Hematology also revealed statistically significant reductions in haemoglobin, haematocrit and erythrocyte count in males treated with 1000 mg/kg/day at Day 14 of the study; this resulted in reductions being detected in mean cell haemoglobin and mean cell volume. The reductions in haematocrit, mean cell haemoglobin and mean cell volume were also detected for 250 mg/kg/day males at Day 14. No such observations were detected for treated females during the Day 14 haematological analysis. Haematological analysis carried out for non-recovery dose groups at termination (Day 43 for males and Day 5 post partum for females) revealed statistically significant reductions in haemoglobin, mean cell haemoglobin and mean cell volume for animals of either sex treated with 1000 mg/kg/day. Females from this treatment group showed reductions in haematocrit and the reduction in mean cell haemoglobin and mean cell volume extended in the male 250 mg/kg/day. Recovery group females treated with 1000 mg/kg/day showed statistically significant reductions in haemaglobin and haematocrit. Females treated with 1000 or 250 mg/kg/day showed elevations in plasma urea during blood chemical analysis carried out at Day 14 and females treated with 1000 mg/kg/day continued to show the elevation in plasma urea at termination. Females treated with 1000 mg/kg/day had elevated absolute kidney weights, whilst these females, 1000 mg/kg/day males and females treated with 250 mg/kg/day had elevated kidney weight relative to bodyweight. Elevations in absolute kidney weight were also detected for animals of either sex treated with 1000 mg/kg/day after the fourteen day treatment free period and  females treated with 1000 mg/kg/day also displayed elevated kidney weights relative to terminal bodyweight. Histopathology revealed treatment-related changes in the kidneys as well. A greater incidence and generally higher grades of severity of groups of basophilic tubules, the presence of tubular dilatation, hypertrophy of the epithelium of collecting ducts, and hyperplasia of the renal pelvic/papillary epithelium, were all observed in relation to treatment for animals of either sex treated with 1000 mg/kg/day. In addition, and for females only at this dose level, cortico-medullary mineralisation was observed and acute inflammatory cell foci were seen in the renal papilla. Similar changes but with lesser prevalence and generally higher grades of severity were seen for animals of either sex treated with 250 mg/kg/day but not at 50 mg/kg/day. Hypertrophy of the collecting duct epithelium remained among recovery 1000 mg/kg/day animals of either sex following an additional fourteen days without treatment. Other treatment-related changes had largely regressed although globular accumulations of eosinophilic material, similar in appearance to α-2 microglobulin deposits, were observed for four male rats in the recovery 1000 mg/kg/day group but not among recovery control male rats. The kidney, haematological and blood chemical changes were considered to represent an adverse health effect; the NOAEL for systemic toxicity was therefore considered to be 50 mg/kg/day for both males and females. Regarding reproductive and developmental toxicity, there were no treatment-related effects on mating performance, fertility or gestation lengths and there were no adverse effects in litter size, offspring viability, growth or development. Therefore, the NOEL for reproductive and developmental toxicity was considered to be 1,000 mg/kg bw/day, the highest dose tested. </t>
  </si>
  <si>
    <t>3634-83-1</t>
  </si>
  <si>
    <t>1,3-Bis(isocyanatomethyl)benzene</t>
  </si>
  <si>
    <t>m-Xylylene diisocyanate; m-Xylene diisocyanate; Takenate</t>
  </si>
  <si>
    <t>O=C=NCC1=CC(CN=C=O)=CC=C1</t>
  </si>
  <si>
    <t>0, 12.5, 50, or 200 mg/kg bw/day. Males were dosed for 42 days, i.e. 14 days before mating and thereafter 28 days. Females were dosed for 44-48 days, i.e. 14 days before mating, during the mating period (max 4 days), and during pregnancy up to Day 6 of lactaction. Females of satellite groups, treated for 42 days, were given a 14-day recovery period.</t>
  </si>
  <si>
    <t>Body weight and motor activity</t>
  </si>
  <si>
    <t xml:space="preserve">Salivation was noted in 200 and 50 mg/kg bw/day group animals after administration. This was considered to be due to the irritancy of the substance and since no further neurological effects were found, not regarded as a systemic effect. During recovery, no clinical signs in females and only one male with soiled perineal area was noted. No dead or moribund males/females were noted in any group. Body weight was significantly lower in the males at 200 mg/kg bw/day throughout the administration period and in the females at the same dose level on Day 15 of administration, throughout pregnancy, and on Days 0 and 6 of lactation. Body weight was also lower in the males at 50 mg/kg bw/day on Days 29 and 36 of administration. However, these findings at 50 mg/kg bw/day are not considered attributable to the test substance, since (1) the differences from the control group were small, (2) these findings were transient changes, and (3) food consumption was not adversely affected by the test substance at this dose level. During the recovery period, body weight stayed lower in both sexes at 200 mg/kg bw/day but tended to revert to the normal body weight. In the measurement of food consumption, lower food consumption was noted in the males at 200 mg/kg bw/day at the beginning of the administration period, but no changes attributable to the test substance were noted in the females at this dose level. During the recovery period, food consumption was higher in the males at 200 mg/kg bw/day, but this finding is considered to be a recoverable change which occurred after termination of the administration period. In the measurement of water consumption, higher water consumption was noted in the males at 200 mg/kg bw/day at the end of the administration period, in the females at this dose level before the start of mating, and in the females at 200 and 50 mg/kg bw/day during the lactation period. However, these findings were not regarded as having been caused by the toxicity of the test substance, since all of them were transient changes. During the recovery period, water consumption was higher in the males at 200 mg/kg bw/day, but no changes attributable to the test substance were noted in the females at this dose level. In the measurement of spontaneous motor activity in the females at 200 mg/kg bw/day, the ambulatory count and vertical count were lower 70 minutes after administration, and a lower total vertical count and a tendency for total ambulatory count to be lower were noted on termination of the administration period. In the males, no changes attributable to the test substance were noted in the spontaneous motor activity. Regarding FOB, sensory reactivity, and grip strength, no changes attributable to the test substance were noted in either sex at any dose level. In the organ weight measurement on termination of the administration period, a higher relative spleen weight and a tendency for the absolute spleen weight to be higher were noted in the males at 200 mg/kg bw/day, and higher absolute and relative spleen weights were noted in the females at this dose level. On termination of the recovery period, no changes attributable to the test substance were noted in either sex at any dose level. However, the histopathological examinations on termination of the administration period (see below) shows that there were no changes attributable to the test substance in the spleen in either sex, and hematological examinations shows that the parameters related to the organ weight changes were not affected by the test substance. Therefore, the findings in the spleen weights at 200 mg/kg bw/day in the present study are considered to be minor changes. Test substance-like residuals were noted in the stomach of animals of both sexes at 200 mg/kg bw/ day. In the histopathological examinations, the following findings were noted in the males: slight or mild hyperplasia of squamous epithelium in the forestomach in all 6 males at 200 mg/kg bw/day and in 1 male at 50 mg/kg bw/day, slight or mild hyperkeratosis in the forestomach in all 6 males at 200 mg/kg bw/day, slight inflammatory cell infiltration in the forestomach in 1 male at 200 mg/kg bw/day, and cystic changes in the epithelial layer of the forestomach in 1 male at 200 mg/kg bw/day. In the females at 200 mg/kg bw/day, the following findings were noted: slight hyperplasia of squamous epithelium in the forestomach in 3 females, slight inflammatory cell infiltration in the forestomach in 1 female, and cystic changes in the epithelial layer of the forestomach in 1 female. From these findings in the stomach, it can be said that the above-mentioned higher water consumption in both sexes at 200 mg/kg bw/day was a change to alleviate the irritancy of m-xylylene diisocyanate given to the stomach; the higher water consumption noted in the present study is not judged to be a toxicological change. In the examinations for reproductive/developmental toxicity in parent animals, no changes attributable to the test substance were noted in the number of estrous cases during the administration period (for 14 days) before the start of mating, copulation index, number of conceiving days, number of pregnant females, fertility index, length of gestation, gestation index, number of corpora lutea, number of implantation sites, implantation index, delivery conditions, or nursing conditions. In the pups (F1), no changes attributable to the test substance were noted in the number of pups born, number of stillbirths, number of live pups born on Day 0 of lactation, delivery index, birth index, live birth index, sex ratio, number of live pups on Day 4 of lactation, viability index on Day 4 of lactation, clinical signs, body weight on Day 0 or 4 of lactation, appearance, or necropsy findings. The NOAEL for local effects is 12.5 mg/kg bw/d based on histopathological effects in the forestomach and the NOAEL for systemic effects is 50 mg/kg bw/d based on decreased body weight and decreased spontaneous motor activity. The reproductive/developmental NOAEL can be set at &gt;= 200 mg/kg bw/day as no effects were noted in any parameter in either sex. </t>
  </si>
  <si>
    <t>Unknown, 2009. Available from ECHA at https://echa.europa.eu/mt/registration-dossier/-/registered-dossier/5822/7/6/2 and https://echa.europa.eu/mt/registration-dossier/-/registered-dossier/5822/7/9/2</t>
  </si>
  <si>
    <t>4203-89-8</t>
  </si>
  <si>
    <t>2-(Spiro(cyclohexane-1,2'-oxazolidin)-3'-yl)ethyl methacrylate</t>
  </si>
  <si>
    <t>2-(1-Oxa-4-azaspiro(4.5)dec-4-yl)ethyl methacrylate; 3-(2-(Methacryloxy)ethyl-2,2-spirocyclohexyloxazolidine; 2-(1-oxa-4-azaspiro[4.5]decan-4-yl)ethyl 2-methylprop-2-enoate</t>
  </si>
  <si>
    <t>C14H23NO3</t>
  </si>
  <si>
    <t>CC(=C)C(=O)OCCN1CCOC11CCCCC1</t>
  </si>
  <si>
    <t>1N,2N,3N,4N,6N,7N,9N,10Y,11Y, methacrylic acid:1N,2N,3N,4N,6N,7N,9N,10N,23Y,24N,25N,26aY,27N,28lY (Class III), heterocyclic product:13N,15N,16N,17N,18N,28N (Class II)</t>
  </si>
  <si>
    <t xml:space="preserve">0, 50, 150, or 375 mg/kg bw/day. Purity (94.5%) adjusted dose levels are 0, 47.25, 141.8, or 354.4 mg/kg bw/day. Males were dosed daily for 42-43 days, i.e. two weeks prior to pairing, during pairing, until scheduled necropsy. Females were dosed for 56 days, i.e. two weeks prior to pairing, during pairing and gestation, until day 13 post partum. </t>
  </si>
  <si>
    <t xml:space="preserve">At 375 mg/kg bw/day, male body weight gain was statistically significantly lower than controls throughout most of the treatment period, leading to a statistically significant reduction in overall body weight gain and statistically significant lower mean body weight at termination. For females at the same dose level, lower body weight gain was apparent for the first week of the study leading to lower overall body weight gain for the two week pre-pairing phase and mean body weights were also statistically significantly lower than controls throughout gestation, with statistically significantly lower body weight gain being apparent during the last two weeks of gestation. However, body weight gain during the last week of gestation was adversely influenced by a lower contribution from the gravid uterus, due to lower litter size. Evaluation of body weight during lactation was complicated by a high number of females showing post partum litter loss, however females generally showed lower body weight gain during lactation. At 150 mg/kg bw/day, male body weight gain was frequently lower than control throughout the treatment period and, although differences only occasionally attained statistical significance, this led to a statistically significant lower overall body weight gain. For females at this dosage, body weight gain was lower than controls during the two week pre-pairing phase, although no dose dependency or statistical significance was apparent during the second week, leading to statistically significant lower mean body weight and overall body weight gain. Mean body weights values were statistically significantly lower than control throughout gestation, with body weight gain being statistically significantly lower than control during the second week of gestation. No statistically significant differences for body weight or body weight gain from control were apparent for females during lactation at this dose level. There was no obvious effect of treatment on food consumption of males throughout the study at 50, 150 or 375 mg/kg bw/day. For females at 375 mg/kg bw/day, food consumption of females was unaffected by treatment during the two week pre-pairing phase but lower food consumption was apparent during gestation, although differences from control only attained statistical significance during the second week of gestation. Food consumption was also lower than control throughout lactation. There was no effect on food consumption for females during the pre-pairing, gestation or lactation phases of the study at 50 or 150 mg/kg bw/day though. Hematology revealed lower mean erythrocyte count, hemoglobin, hematocrit, mean corpuscular hemoglobin, corpuscular hemoglobin concentration and mean corpuscular volume and higher reticulocyte counts that attained statistical significance in males at 375 mg/kg bw/day. All values were outside of the historical control range, excluding mean corpuscular hemoglobin concentration and higher reticulocyte counts. Kidney weights also showed an effect from treatment; absolute and relative kidney weights were statistically significantly higher than controls for females at 50 mg/kg bw/day and both sexes at 150 and 375 mg/kg bw/day. For these treated males, 2/5 and 4/5 body weight relative weight values exceeded the historical control range at 150 and 375 mg/kg bw/day respectively and for the treated females 1/5, 3/5 and 4/5 body weight relative weight values exceeded the historical control range at 50, 150 and 375 mg/kg bw/day respectively. Similarly, the absolute and relative liver weights were statistically significantly higher for females at 50 mg/kg bw/day and for both sexes at 150 and 375 mg/kg bw/day. For these treated males, 4/5 and 4/5 body weight relative weight values exceeded the historical control range at 150 and 375 mg/kg bw/day respectively and for the treated females 4/5, 5/5 and 5/5 body weight relative weight values exceeded the historical control range at 50, 150 and 375 mg/kg bw/day respectively compared to 1/5 female values for the control group. For females, at 375 mg/kg bw/day, absolute and relative uterus weights were also statistically significantly higher than controls; there was no correlation noted between the uterus weight and the incidence of females showing total litter loss at the 375 mg/kg bw/day dose level. Histopathology reported multifocal basophilic tubules in 3/5 females treated at 375 mg/kg bw/day and minimal tubular vacuolation of the kidneys was present in 2/5 males treated at 50 mg/kg bw/day, 3/5 male and 3/5 females treated at 150 mg/kg bw/day and 4/5 males and 3/5 females at 375 mg/kg bw/day. Vacuolation of the cortex of the adrenal glands was also reported above expected incidental variation in 2/5 males treated at 375 mg/kg bw/day. Based on the findings noted, the NOAEL for systemic toxicity was considered to be 50 mg/kg bw/day, or 47.25 mg/kg bw/day adjusted, for both males and females. Regarding reproductive toxicity, at 375 mg/kg bw/day, approximately 50% of the littering females showed a gestation length of 24 days or longer. This high incidence of extended gestation length is unusual and was considered to be related to treatment; five of the six affected females subsequently showed total litter loss post partum. The intergroup distribution of gestation lengths observed during the study did not indicate any obvious effect of treatment at 50 or 150 mg/kg bw/day. At 375 mg/kg bw/day, the mean number of implantations was lower than control for females successfully rearing offspring to Day 13 of age, although differences did not attain statistical significance; however, the difference from control for the mean implantation count became greater, and attained statistical significance, when the number of implantations from all pregnant females was considered. For females successfully rearing offspring to Day 13 of age, subsequent mean post-implantation loss was higher than control, resulting in the mean number of delivered offspring being statistically significantly lower than control. Subsequent live birth index and offspring survival to Day 4 was also inferior to control leading to a further decrease in litter size compared to control although, thereafter offspring survival from Day 4 of age was similar to control. These effects on litter size and offspring survival for litter reared to Day 13 of age have to be viewed in the context of five post partum litter losses at this dosage and these effects are considered to be related to maternal treatment. At 50 and 150 mg/kg bw/day, there was considered to be no obvious effect of maternal treatment on the numbers of implantations, post-implantation loss, litter size at birth/Day 1 and subsequent offspring survival to Day 13 of age. At 375 mg/kg bw/day, there was no obvious effect of maternal treatment on offspring body weight on Day 1 and subsequent body weight gain to Day 4. However, this observation has to be treated with caution due to the comparatively high offspring mortality apparent at this dosage compared to control, that could be removing smaller offspring from this assessment. It should also be noted that extended gestation length was observed for a number of females at this dosage and would be expected to lead to heavier offspring body weight at Day 1 of age. Offspring body weight gain during Days 4-7 and 7-13 were clearly lower than control and attained statistical significance during Days 7-13. These lower gains resulted in statistically significant lower overall body weight gain on Day 13 of age. Litter weights were statistically significantly lower than control throughout, reflecting initially lower litter size and later, also, the lower offspring body weight gain at this dosage. At 50 or 150 mg/kg bw/day, there was no obvious effect of maternal treatment on offspring body weight, offspring body weight gain or litter weight. Therefore, the NOEL for reproductive and developmental toxicity was considered to be 150 mg/kg bw/day, adjusted to 141.8 mg/kg bw/day. </t>
  </si>
  <si>
    <t>Unknown, 2018. Available from ECHA at https://echa.europa.eu/mt/registration-dossier/-/registered-dossier/25888/7/6/2,  https://echa.europa.eu/mt/registration-dossier/-/registered-dossier/25888/7/9/2, and https://echa.europa.eu/mt/registration-dossier/-/registered-dossier/25888/7/9/3</t>
  </si>
  <si>
    <t>30618-84-9</t>
  </si>
  <si>
    <t>Glycerol monomercaptoacetate</t>
  </si>
  <si>
    <t>Glyceryl monothioglycolate; Glyceryl thioglycolate; 2,3-dihydroxypropyl 2-sulfanylacetate</t>
  </si>
  <si>
    <t>C5H10O4S</t>
  </si>
  <si>
    <t>C(C(COC(=O)CS)O)O</t>
  </si>
  <si>
    <t>1N,2N,3N,4N,6N,7N,9N,10N,23Y,24cY.Glycerin:1dY(Class I). Acid: 1N,2N,3N,4N,6N,7N,9N,10N,23Y,24N,25N,26a&amp;bY,27N,28n(iii)Y(Class III)</t>
  </si>
  <si>
    <t xml:space="preserve">0, 15, 50, or 150 mg/kg bw/day. Purity was listed as 80.6% so the adjusted dose levels would be equal to 0, 12.1, 40.3, or 120.9 mg/kg bw/day. Males were dosed for 43 days, i.e. two weeks prior to mating, during mating until scheduled necropsy. Females were dosed for 54 days, i.e. two weeks prior to mating, during mating and gestation, until day 5 of post-partum. </t>
  </si>
  <si>
    <t>There were five interim deaths during the study that were confined to females treated at the 150 mg/kg/day dose level. The only toxicological significant observations were detected for the two interim death females that were killed in extremis (numbers 73 and 72); these included incidents of tip-toe gait, hunched posture and pilo erection. One of the females (number 73) also had red/brown staining around the mouth. The deterioration of the females’ condition subsequently led to their termination. Females treated with 150 mg/kg/day showed a reduction in group mean bodyweight and bodyweight gain between Day 0 and Day 7 of gestation, although this did not achieve statistical significance it did lead to a statistically significant reduction in bodyweight for these females at Day 1 of lactation. Food consumption was also affected. A reduction was noted for females treated with 150 mg/kg/day during Days 0 to 7 of gestation and Days 1 to 4 of lactation when compared to controls although statistical significance was not achieved. The NOAEL for females was considered to be 50 mg/kg bw/day, or 40.3 mg/kg bw/day when adjusted, for systemic toxicity. For males, in the absence of adverse effects at all dose levels, the NOAEL was considered to be 150 mg/kg bw/day, or 120.9 mg/kg bw/day when adjusted. Regarding reproductive toxicity, the NOAEL for reproductive effects in the males is also 150 mg/kg bw/d as assessed by the absence of adverse effects on fertility or on testicular weight and histopathology. Due to the high matemal mortality and toxicity at 150 mg/kg bw/d in the females, which precludes reproductive assessment at that dose level, the NOAEL for reproductive toxicity in females is 50 mg/kg bw/d.</t>
  </si>
  <si>
    <t>Dunster, 2007</t>
  </si>
  <si>
    <t>818-61-1</t>
  </si>
  <si>
    <t>2-Hydroxyethyl acrylate</t>
  </si>
  <si>
    <t>Hydroxyethyl acrylate; 2-Propenoic acid, 2-hydroxyethyl ester; 2-hydroxyethyl prop-2-enoate</t>
  </si>
  <si>
    <t>OCCOC(=O)C=C</t>
  </si>
  <si>
    <t>1N,2N,3N,4N,6N,7N,9N,10N,23Y,24bY. Ethylene glycol: 1N,2N,3N,4N,6N,7N,9N,10N,23Y24bY(Class III). Acrylic acid: 1N,2N,3N,4N,6N,7N,9N,10N,23Y,24N,25N,26aY,27N,28lY(Class III)</t>
  </si>
  <si>
    <t>0, 12, 40, or 120 mg/kg bw/day. The duration of treatment covered a 5 week in-life period (males) including 14 days mating (mating pairs were from the same test group) as well as a 2-weeks premating period (females), 14 days mating period, 9 days postmating period in one female (for no evidence of sperm), the entire gestation and about 3 weeks of lactation period in females up to one day prior to the day of scheduled sacrifice of the animals.</t>
  </si>
  <si>
    <t>Liver weight and feed consumption</t>
  </si>
  <si>
    <t>Two high-dose females (Nos. 132 and 138) did not nurse their pups properly during PND 1-3 and PND 1-2, respectively, and, consequently, several pups of high-dose female No. 132 and the only pup of high-dose female No. 138 died within 3 days after they were born. Body weight gain was lower in all treated groups at the beginning of exposure (though statistically significant only in the high-dose parental males during study days 0 – 7), suggesting that the animals needed a few days to get adapted to the bolus gavage of this irritating compound. After this adaptation, the mean body weight change was generally comparable to the concurrent control values during the rest of the study. Food consumption of the high-dose female animals was below control throughout lactation and the difference became statistically significant during PND 7 - 10 (about 23%). Overall, the high-dose females consumed about 14% less food than the control females during lactation. When compared to the control group (=100%), the mean absolute weight of the liver was significantly increased in females at 120 mg/kg bw/day (high dose) (=119%), and when compared to controls (=100%), the mean relative weights of the liver were also significantly increased in males and females at the highest dose level. The absolute liver weight increase in females (7.194 g) at 120 mg/kg bw/day was within the historical control range (5.770 g – 7.568 g), as well as the significant increase in relative liver weight in females (3.144%) at the highest dose level (historical control range 2.321 – 3.312%). The significantly increased relative liver weight in males at 120 mg/kg bw/day (2.532%) was slightly above the historical control range (2.108% – 2.45%). No histopathological correlate to the significantly increased relative liver weights were observed. Therefore, these findings were regarded as potentially treatment-related but not as adverse. In the forestomach, diffuse squamous hyperplasia characterized by a thickening of the epithelial layer including the Margo plicatus and diffuse hyperkeratosis was noted. The lesion was correlated with the macroscopical findings of a thickened Margo plicatus and thickened wall. Additionally, erosions and ulcerations were present in multiple males and females at the top dose level. The epithelium surrounding the ulcerations and erosions displayed a pronounced squamous hyperplasia and hyperkeratosis, and an inflammatory infiltrate, consisting of mainly neutrophils, lymphocytes and plasma cells was seen in the underlying tissue, as well as a submucosal edema. The squamous hyperplasia seen in one control male and one male/female at the lowest dose level was regarded as incidental and not-treatment-related. In addition, the erosion/ulceration in one control male was considered to be a spontaneous background lesion. In the glandular stomach, multifocal edema and hyperemia of the lamina propria, often accompanied by an attenuation of the overlying epithelial layer was noted in male and female animals at 40 and 120 mg/kg bw/day and is assumed to be a consequence of a local irritating effect of the test substance. Additionally, ulcerations and/or erosions without a dose-dependency were found in the glandular stomach of males and females correlating with macroscopic findings. Since no dose-dependency could be observed and animals affected at the low and mid dose levels did not display the described test substance related histological lesions in the forestomach (diffuse squamous hyperplasia, submucosal edema and erosion/ulceration) and glandular stomach (edema/hyperemia in the lamina propria), this finding was regarded as a non-treatment-related spontaneous background lesion. The NOAEL for local toxicity was considered to be 12 mg/kg bw/day and the NOAEL for systemic toxicity was considered to be 40 mg/kg bw/day. No effects were observed on reproductive and developmental indices, so the NOAEL was determined to be 120 mg/kg bw/day, the highest dose tested. FDA: Feed consumption could be a result of irritation, too and the liver weights in males were barely higher than historical controls and no histopathological lesions were noted as a result. Dietary studies found no adverse effects at 125 mg/kg bw/day in dogs (https://echa.europa.eu/mt/registration-dossier/-/registered-dossier/14845/7/6/2) and at 196 mg/kg bw/day in rats (https://echa.europa.eu/mt/registration-dossier/-/registered-dossier/14845/7/6/2/?documentUUID=879ebe72-68f7-4cba-ba0e-590806364ec6).</t>
  </si>
  <si>
    <t>Unknown, 2020. Available from ECHA at https://echa.europa.eu/es/registration-dossier/-/registered-dossier/14845/7/6/2/?documentUUID=86bbf065-3808-499c-9c81-d73e634abb0b and https://echa.europa.eu/es/registration-dossier/-/registered-dossier/14845/7/9/2</t>
  </si>
  <si>
    <t>30674-80-7</t>
  </si>
  <si>
    <t>2-Isocyanatoethyl methacrylate</t>
  </si>
  <si>
    <t>2-isocyanatoethyl 2-methylprop-2-enoate; Isocyanoethyl methacrylate; Isocyanatoethyl methacrylate</t>
  </si>
  <si>
    <t>C7H9NO3</t>
  </si>
  <si>
    <t>CC(=C)C(=O)OCCN=C=O</t>
  </si>
  <si>
    <t>0, 7, 31, or 110 mg/kg bw/day from GD 6-19</t>
  </si>
  <si>
    <t>At 110 mg/kg bw/day, 16/20 dams showed loose stool from GD 7-19 and 15/20 dams showed salivation from GD 11-19. The findings were noted after dosing and salivation disappeared by the following day. There were no findings at lower dose levels. No maternal death occurred at any dose level. There was a statistically significant decrease in body weight noted for the high dose group on GD 12-20 (-4, -5, -7 and -7% at GD 12, 15, 18 and 20). The finding was in line with a reduced food intake in these animals from GD 8-19. There was a statistically significant decrease in food consumption noted for the high dose group on GD 8-19 (-14, -15, -11, -15 and -10% at GD 9, 11, 14, 17 and 19). The finding was in line with a reduced body weight gain in these animals from GD 12-20.  No statistically significant difference was observed in either absolute or relative thyroid weight between the control and any test article treatment group. Depressed patch in the mucosa of the forestomach was noted in 3/20 dams at 31 mg/kg bw/day and in 17/20 dams at 110 mg/kg bw/day. The findings were in line with histopathological alterations and considered treatment related. In the stomach, hyperplasia of squamous cells and inflammatory cell infiltrate in the forestomach were observed at ≥ 7 mg/kg bw/day. Erosion/ulcer of the forestomach was observed at ≥ 31 mg/kg bw/day. Hypertrophy of mucous neck cells in the glandular stomach was observed in the 110 mg/kg bw/day group. The changes are indicative of a local direct irritancy of the test item and attributed to treatment. In the larynx and trachea, erosion/ulcer, focal regeneration of mucosal epithelium, and inflammatory cell infiltrate in the mucosa were observed in the 110 mg/kg bw/day group. These changes were considered irritant changes due to direct exposure of the test article by gavage-related reflux. Thyroid hormone analysis revealed no treatment-related changes in any group. Although plasma TSH concentrations at 110 mg/kg bw/day were statistically significantly increased when compared to control animals (+14%), the values were comparable to the historical control values generated in the testing facility. In addition, no treatment-related changes were observed in the thyroid at histopathological examination. No abortion occurred during the study. Pre- and post-implantation loss were not affected and there were not early or late resorptions. In offspring, there were no changes in body weight, no reductions in the number of live offspring, no changes in sex ratio, and no statistically significant difference was observed in AGD or AGI between the control and any test article treatment group. Regarding external malformations, no abnormalities were observed in any fetus. Also, no placental abnormalities were observed. No skeletal anomalies were observed at 110 mg/kg bw/day. In the control group, skeletal anomalies were observed in 1 fetus (0.6%). With regard to individual types of skeletal anomalies, hemicentric thoracic centrum was observed in 1 fetus (0.6%). Skeletal variations were observed in 24 fetuses (17.2%) and 19 fetuses (14.3%) in the control and 110 mg/kg bw/day groups, respectively. With regard to individual types of skeletal variations, the following findings were observed in the control and 110 mg/kg bw/day groups: bipartite ossification of thoracic centrum in 2 fetuses (1.3%) and 1 fetus (0.7%), full supernumerary rib in 3 fetuses (2.5%) and 2 fetuses (1.4%), short supernumerary rib in 16 fetuses (11.9%) and 13 fetuses (9.7%), asymmetry of the sternebra in 2 fetuses (1.3%) and 3 fetuses (2.4%), and bipartite ossification of sternebra in 5 fetuses (3.4%) and 1 fetus (0.7%), respectively. However, no statistically significant differences were observed in their incidences between the control and 110 mg/kg bw/day groups. Additionally, all effects observed in the 110 mg/kg bw/day group were seen in the control group with a similar frequency. The findings of bipartite ossification of supraoccipital bone in 1 fetus (0.6%) and 7 lumbar vertebrae in 1 fetus (1.0%) were observed only in the control group. In addition, no statistically significant differences were observed in the number of sacrocaudal vertebral bodies or sternebrae between the control and 110 mg/kg bw/day groups. The findings on skeletal anomalies and variations were not attributed to treatment. Visceral anomalies were observed in 5 fetuses (4.0%) and 1 fetus (0.9%) in the control and 110 mg/kg bw/day groups, respectively. With regard to individual types of visceral anomalies, thymic remnant in the neck was observed in 1 fetus (0.9%) in the 110 mg/kg bw/day group. However, this change was also observed in the control group [4 fetuses (3.0%)]. The finding dilated renal pelvis and dilated ureter were observed in 1 fetus (1.0%) was observed only in the control group. The observations were not attributed to treatment. The test item had no effect on intrauterine development. The NOAEL for developmental toxicity was ≥ 110 mg/kg bw/day. The NOAEL for maternal toxicity was 31 mg/kg bw/day, based on clinical signs of toxicity, reduced food consumption and impaired body weight development at 110 mg/kg bw/day. The NOAEL for local toxicity was &lt; 7 mg/kg bw/day, based on hyperplasia of squamous cells in the stomach and inflammatory cell infiltrate in the forestomach at ≥7 mg/kg bw/day.</t>
  </si>
  <si>
    <t>Unknown, 2022. Available online from ECHA at https://echa.europa.eu/da/registration-dossier/-/registered-dossier/5762/7/9/3</t>
  </si>
  <si>
    <t>111-40-0</t>
  </si>
  <si>
    <t>Diethylenetriamine</t>
  </si>
  <si>
    <t>Bis(2-aminoethyl)amine; 2,2'-Diaminodiethylamine; Diethylene triamine; N'-(2-aminoethyl)ethane-1,2-diamine</t>
  </si>
  <si>
    <t>C4H13N3</t>
  </si>
  <si>
    <t>NCCNCCN</t>
  </si>
  <si>
    <t>0, 30, 100, or 300 mg/kg bw/day. Duration of treatment was 29-54 days, i.e. during a 2-week premating period, and during mating and gestation up to day 4 postpartum or at least during a 4-week period.</t>
  </si>
  <si>
    <t>Post implatation loss</t>
  </si>
  <si>
    <t xml:space="preserve">During the reproduction study, no mortality occurred that could be ascribed to the administration of DETA. Data obtained through clinical observations and macroscopic and microscopic examinations revealed no effects of the treatment. Mean parental body weights of both males and females in the 300 mg/kg bw/day DETA group were slightly decreased when compared to the control values. Body weight change of the males of the 300 mg DETA group was statistically significantly decreased when compared to the males from the control group from days 0-28. For the females of the high dose group, body weight change during the premating period (days 0-14) and during gestation (days 0-21) showed a statistically significantly decrease when compared to the control females in both periods. Food consumption data showed a statistically significant decrease in the females of the 300 mg/kg bw DETA group. Maternal performance of the females in the 100 mg and 300 mg/kg bw DETA groups were affected: duration of gestation was increased statistically significantly, and post-implantation loss was increased in a dose related manner. The post-implantation loss was 5.4, 3.2, 18.3, and 27.9% for receiving 0, 30, 100, and 300 mg/kg bw/day, respectively. The post-implantation loss was statistically significant at the highest dose. In pups, NOAEL were observed concerning the general health and the body weights of the pups. Consequently, the no-adverse effect level for parental toxicity as established in this study is 100 mg/kg bw/day, and in view of the reproduction effects, the NOAEL for reproduction and development is 30 mg/kg bw/day. </t>
  </si>
  <si>
    <t>Dow Europe, 1993</t>
  </si>
  <si>
    <t>62256-00-2</t>
  </si>
  <si>
    <t>7-Oxabicyclo[4.1.0]heptane-3-carboxylic acid, 2-ethylhexyl ester</t>
  </si>
  <si>
    <t>2-Ethylhexyl 7-oxabicyclo[4.1.0]heptane-3-carboxylate</t>
  </si>
  <si>
    <t>C15H26O3</t>
  </si>
  <si>
    <t>CCCCC(CC)COC(=O)C1CCC2OC2C1</t>
  </si>
  <si>
    <t>1N,2N,3N,4N,6N,7N,9N,10Y,11Y. Primary alcohol: 1N,2N,3N,4N,6N,7N,9N,10N,23Y,24a(i)Y(Class III). Heterocyclic fragment: Q12N,13Y,14b(i)Y(Class III)</t>
  </si>
  <si>
    <t>0, 30, 100, or 350 mg/kg bw/day. Males were treated daily for two weeks before pairing, up to necropsy after a minimum of five consecutive weeks. Females were treated daily for two weeks before pairing, throughout pairing, gestation and until Day 13 of lactation. Females were allowed to litter, rear their offspring and were killed on Day 14 of lactation. The F1 generation received no direct administration of the test item; any exposure was in utero or via the milk.</t>
  </si>
  <si>
    <t>Four females given 100 mg/kg bw/day and two females given 350 mg/kg bw/day died or were sacrificed due to poor clinical condition including decreased activity, unresponsiveness, prostate posture, uncoordinated gait, circling behavior, or hunched posture between lactation Days 9 and 13. There were no pathological findings that elucidated the cause of demise. There were no clinical signs seen during the weekly detailed physical examinations that were considered to be test item related and no clinical signs were recorded in association with dose administration. Sensory reactivity, grip strength and motor activity were unaffected by treatment. Body weight gain of males given 350 mg/kg bw/day was statistically significantly lower than controls (0.76x) and food consumption of females given 100 or 350 mg/kg bw/day was lower (up to 0.88x) than controls, occasionally attaining statistical significance. Hematology and blood chemistry investigations revealed no effect of treatment and there was no effect upon circulating levels of thyroxine (T4) in adult males. After five weeks of treatment for males and on Day 14 of lactation for females, liver weights were higher in males and females given 100 and 350 mg/kg bw/day and kidney weights were higher in males and females given 350 mg/kg bw/day. There were no test item related macropathological or micropathological findings in the full list of tissues examined. Regarding reproductive toxicity, estrous cyclicity, pre-coital interval, gestation length, mating performance and fertility were unaffected by treatment. In the offspring, body weight gain of male and female offspring from the 100 and 350 mg/kg bw/day groups were statistically significantly lower (0.75X to 0.82x) than the controls; however, this finding was considered non adverse. The clinical condition, litter size, sex ratio and survival indices of offspring were unaffected by parental treatment. There was no effect of parental treatment upon circulating levels of thyroxine (T4) in offspring on Day 13 of age. The ano-genital distances of offspring were unaffected by paternal treatment and no nipples were seen on any male offspring on Day 13 of age. No macroscopic findings in the offspring were considered to be related to paternal treatment. The NOAEL for systemic toxicity of males was considered to be 350 mg/kg bw/day. The NOAEL for systemic toxicity of females was considered to be 30 mg/kg bw/day, based on mortality. The NOAEL for reproductive/developmental toxicity was considered to be 350 mg/kg bw/day.</t>
  </si>
  <si>
    <t>7534-94-3</t>
  </si>
  <si>
    <t>Isobornyl methacrylate</t>
  </si>
  <si>
    <t>(1R,2R,4R)-1,7,7-Trimethylbicyclo[2.2.1]heptan-2-yl methacrylate; [(1R,2R,4R)-1,7,7-trimethyl-2-bicyclo[2.2.1]heptanyl] 2-methylprop-2-enoate; IBOMA</t>
  </si>
  <si>
    <t>CC(=C)C(=O)O[C@H]1C[C@@H]2CC[C@@]1(C)C2(C)C</t>
  </si>
  <si>
    <t xml:space="preserve">0, 25, 100, or 500 mg/kg bw/day. Males were dosed for at least 28 days, i.e. 15 days before mating, during the mating and post mating periods until sacrifice. Females were dosed for approximately 55 days, i.e. 15 days before mating, during the mating period, and then during pregnancy and lactation, until day 5 post-partum inclusive. </t>
  </si>
  <si>
    <t>Hypersalivation was observed in a dose-related manner in males and females given 100 or 500 mg/kg/day during the pre mating period (from week 2) and then in females during gestation and lactation. This clinical sign was not considered to be adverse as it likely represents a reaction to the dosing procedure and not a direct effect of IBOMA toxicity. There were no clinical signs in the 25 mg/kg/day group. During the first week of the pre-mating period, males given 500 mg/kg/day gained less weight than controls. Neither food consumption nor body weight was affected during the gestation period. There were no other treatment-related effects on body weight, weight gain or food consumption during the study for males or females. There was a statistically significant increase in liver weight (both sexes) and kidney (males only) at 500 mg/kg
bw/day. Microscopic findings in the liver included biliary proliferation/hypertrophy associated with fibrosis and macrophages infiltration (100 and 500 mg/kgbw/day males and females), disorganization of the hepatic cords (500 mg/kg bw/day males and females), and necrosis in the parenchyma (500 mg/kg bw/day males)with a tendency towards higher severity in males were considered to be treatment-related. In the 100 mg/kg dose group, 1 of 10 male test animals showed minimal hepatocellular degeneration necrosis in the liver and three males showed minimal bilary proliferation/hypertrophy. However, the minimal hepatocellular degeneration in 1/10 males and the minimal bilary proliferation/hypertrophy in 3/10 animals observed in the 100 mg/kg dose group are not considered as clear signs of toxicity. No treatment-related microscopic findings were observed at 25 mg/kg/day. In the kidneys, acidophilic globules were observed in the cortical tubular epithelium with a higher severity in males given 100 or 500 mg/kg bw/day relative to controls. The latter finding is considered to be related to micro-2µ-globulin which is rat specific and therefore not relevant to human hazard assessment. The NOAEL for parental toxicity was considered to be 25 mg/kg bw/day for both males and females. Regarding reproductive and developmental toxicity, no adverse effects were noted; therefore, the  reproductive NOAEL was 500 mg/kg bw/day.</t>
  </si>
  <si>
    <t>CIT, 2008</t>
  </si>
  <si>
    <t>118-60-5</t>
  </si>
  <si>
    <t>2-Ethylhexyl salicylate</t>
  </si>
  <si>
    <t>Octisalate; 2-Ethylhexyl 2-hydroxybenzoate; Ethylhexyl salicylate</t>
  </si>
  <si>
    <t>C15H22O3</t>
  </si>
  <si>
    <t>CCCCC(CC)COC(=O)C1=CC=CC=C1O</t>
  </si>
  <si>
    <t>1N,2N,3N,3N,6N,7N,9N,10N,23N,29Y,33N,34a(ii)Y</t>
  </si>
  <si>
    <t xml:space="preserve">0, 25, 80, or 250 mg/kg bw/day. Males were treated for 28 days. Females were treated for approximately 49 days, i.e., two weeks prior to mating, during mating and gestation, until day 4 of lactation. </t>
  </si>
  <si>
    <t>At the high dose level, one female was found dead on day 23 of the gestation period which was considered to be a result of birth complications. No further adverse effects were noted in males or females at any dose level. At the dose levels of 250 and 80 mg/kg bw/day, a reduction in gestation index as well as an increase in incidence of post-implantation loss resulting in a lower litter size were noted. These effects were statistically significant and dose dependent and therefore considered to be test item-related and adverse. Based on the individual data, increased post-implantation loss occurred predominantly in females with prolonged gestation. A prolonged gestation was noted at the high- and mid-dose level, which were considered to be test item related. No compensation for lower body weights occurred during lactation. Reduction of pup absolute body weights was considered to be adverse. No test item-related observations were noted in pups during the first litter check or during lactation at any dose level. Pups sex ratio was not affected by the exposure to the test item at any dose level. Treatment with the test item at the dose level of 250 mg/kg bw/day caused a reduction in body weights of pups recorded on day 1 and 4 of the lactation period. During this period, body weight gain of pups at the high-dose level was similar to body weight gain of pups in the control group. Reduction in absolute body weights of pups was considered to be test item-related adverse effect. No test item-related effects on body weights or body weight gain of pups were noted at the dose levels of 25 and 80 mg/kg bw/day. No test item-related macroscopical findings were found in pups at any dose level. For general toxicity, the NOAEL was considered to be 250 mg/kg bw/day for males and 80 mg/kg bw/day for females. The NOAEL for fertility was considered to be 250 mg/kg bw/day because the observed effects were considered to be related to developmental toxicity. Based on the observation of increased post-implantation loss, reduction in gestation index and lower litter size, the NOAEL for developmental toxicity is determined to be 25 mg/kg bw/day.</t>
  </si>
  <si>
    <t xml:space="preserve">Unknown, 2013. Available from ECHA at . https://echa.europa.eu/mt/registration-dossier/-/registered-dossier/14203/7/6/2, https://echa.europa.eu/mt/registration-dossier/-/registered-dossier/14203/7/9/2, and https://echa.europa.eu/mt/registration-dossier/-/registered-dossier/14203/7/9/3 </t>
  </si>
  <si>
    <t>110-80-5</t>
  </si>
  <si>
    <t>2-Ethoxyethanol</t>
  </si>
  <si>
    <t xml:space="preserve">Cellosolve; Oxitol; Ethylene glycol monoethyl ether </t>
  </si>
  <si>
    <t>CCOCCO</t>
  </si>
  <si>
    <t>0, 12.5, 25, 50, 100, 200, or 400 µl/kg bw/day, equal to 11.5, 23, 46.5, 93, 186 and 372 mg/kg bw/day on GD 1-21</t>
  </si>
  <si>
    <t>No effects were observed at volumes up to 25 µl/kg bw/day. An increase in the number of early and late prenatal death was observed at doses of 50 µl/kg bw/day and more. Fetal body weights were affected from 100 µl/kg bw/day and more and there was a clear increase in the number of fetuses with skeletal variations and retardation. At 400 µl/kg bw/day, the post-implantation loss was about 100%. A NOAEL for developmental toxicity of 23 mg/kg bw/day was derived</t>
  </si>
  <si>
    <t>Stenger et al., 1971</t>
  </si>
  <si>
    <t>Stenger EG, Aeppli L, Müller D, Peheim E, Thomann P (1971): Zur Toxikologie des Äthylenglykol-Monoäthyläthers. Arzneimittel-Forschung (Drug Research) 6: 880-885. Available from ECHA (2008) European Union Risk Assessment Report on 2-Ethoxyethanol CAS No: 110-80-5 EINECS No: 203-804-1 at https://echa.europa.eu/documents/10162/8df7f6fd-9268-4d0a-a881-f4cad9bb6df0 and https://echa.europa.eu/mt/registration-dossier/-/registered-dossier/14915/7/6/2</t>
  </si>
  <si>
    <t>88-19-7</t>
  </si>
  <si>
    <t>o-Toluenesulfonamide</t>
  </si>
  <si>
    <t>2-Methylbenzenesulfonamide; 2-methylbenzene-1-sulfonamide; 2-Toluenesulfonamide</t>
  </si>
  <si>
    <t>CC1=CC=CC=C1S(=O)(=O)N</t>
  </si>
  <si>
    <t>1N,2N,3N,4N,6N,7N,9N,10N,23N,29Y,33N,34N,35aY,38N,39N,40N,41N,42N,43N,44N,45Y,46N,47eY</t>
  </si>
  <si>
    <t>Sprague-Dawley [Crj:CD (SD) IGS, SPF]</t>
  </si>
  <si>
    <t xml:space="preserve">0, 20, 100, or 500 mg/kg bw/day. Males were dosed for 42 days, i.e. two weeks prior to mating, during mating, and two weeks after mating. Females were dosed for approximately 52 days, i.e. two weeks prior to mating, during mating and gestation, until lactation day 3. </t>
  </si>
  <si>
    <t xml:space="preserve">ECHA: Three (3/13) females died and two females were sacrificed in moribund condition during the pre-mating period at 500 mg/kg bw. No males died in any of the groups. Clinical signs also revealed decreased locomotor activity, the appearance of prone position, and salivation in both sexes at 100 and 500 mg/kg bw. A decrease in body weight gain was also observed at the start of the study; low body weights were recorded in both sexes at 100 and 500 mg/kg bw. However, this was likely due to diminished food consumption observed at the beginning of the study. In the hematological examination performed at necropsy, the average erythrocyte pigment amount was increased in all TSA-administered groups. Alkaline phosphatase activity was decreased in all TSA administration groups and total cholesterol concentration was  increased in the 100 mg/kg or more administration group. Also, in the 500 mg/kg administration group, the total protein concentration increased, and the A/G ratio, glucose concentration and triglyceride concentration decreased. Organ weight data revealed that in the dose groups receiving 100 mg/kg test item or more, the specific body weights of the liver and kidney increased, and the heart, adrenal and testis weight ratios value also increased. Gross pathology showed darkening or swelling in the liver and kidney in the 100 mg/kg or more administration groups. Histopathologically, hypertrophy of the centrilobular hepatocytes with the cytoplasm having a ground glass appearance was observed in both sexes at 100 and 500 mg/kg bw in a dose-dependent manner. In addition, the incidence of fibrosis and cellular infiltration of the pericardium, and fibrosis and cellular infiltration of the capsule and atrophy of the thymus were significantly increased in females at 500 mg/kg bw. In the kidneys, eosinophilic body was observed in males of all treated groups, but this was maybe due to the complex accumulation of this chemical with the male rat specific protein, alpha-2u-globulin. Because of the lack of effects noted at the lowest dose level tested, the systemic NOAEL in male and female rats was determined to be 20 mg/kg bw/day. Regarding reproductive and developmental toxicity, TSA up to 500 mg/kg showed no effect on mating, ovulation and conception. In addition, there were no abnormalities in labor and feeding caused by TSA administration. However, in offspring in the 500 mg/kg dose group, the number of survivors at 0 and 4 days of lactation and the rate of parturition tended to decrease. Similarly, decrease was observed in the weight of male and female survivors at 0 and 4 days of lactation. ECHA: Therefore, the NOAELs for reproductive and developmental toxicity were 500 mg/kg bw/day and 100 mg/kg bw/day for offspring. NICNAS and OECD: NOAEL of 100 mg/kg/day for both reproductive and developmental toxicity. MHLW: reproductive NOAEL: 500 mg/kg bw/day, developmental NOAEL: 100 mg/kg bw/day. FDA: After review of the available data, the NOAEL for reproductive toxicity is considered to be 500 mg/kg bw/day. </t>
  </si>
  <si>
    <t>6227-20-9</t>
  </si>
  <si>
    <t>C.I. Direct Violet 35</t>
  </si>
  <si>
    <t>C.I. Direct Violet 35, trisodium salt; Direct Violet; trisodium;3-[[4-[(6-anilino-1-hydroxy-3-sulfonatonaphthalen-2-yl)diazenyl]-5-methoxy-2-methylphenyl]diazenyl]naphthalene-1,5-disulfonate</t>
  </si>
  <si>
    <t>C34H24N5Na3O11S3</t>
  </si>
  <si>
    <t>CC1=CC(=C(C=C1N=NC2=CC3=C(C=CC=C3S(=O)(=O)[O-])C(=C2)S(=O)(=O)[O-])OC)N=NC4=C(C=C5C=C(C=CC5=C4O)NC6=CC=CC=C6)S(=O)(=O)[O-].[Na+].[Na+].[Na+]</t>
  </si>
  <si>
    <t>1N,2N,3N,4Y,5aY,6N,7N,9N,10N,23N,29Y,33N,34N,35N,47a(ii)Y. Diaminobenzene reduction product: 35aY,38N,39N,40N,41N,42N,43bY (Class III), mono-sulfonate reduction product: 35N,47cY (Class II), bis-sulfonate reduction product: 35bY,36aY,37N,47bY (Class I)</t>
  </si>
  <si>
    <t>0, 5, 15, or 40 mg/kg bw/day. Males were dosed for 35 days, i.e. two weeks pre-pairing up to necropsy. Females were dosed for approximately 62 days, i.e. two weeks before pairing, then throughout pairing and gestation until day 13 of lactation.</t>
  </si>
  <si>
    <t>Two animals died prematurely; these deaths were considered incidental and not related to treatment. There were also no treatment related adverse effects of treatment on clinical condition, sensory reactivity, grip strength, body weight gain, food intake, haematology, blood chemistry or organ weight measurements in males and females. However, the assessment of motor activity scores indicated that males receiving 40 mg/kg/day were slightly less active than the control males; statistical significances were attained at the first of the 6-minute intervals and total scores for high beams. At the microscopic examination of the adult animals, changes related to treatment with the substance were seen in males at 40 mg/kg bw. These findings included minimal to slight degeneration/atrophy in the testes in 4/9 males treated at 40 mg/kg/day. A minimal increase in luminal cell debris in the epididymides was seen in the majority of males treated at 40 mg/kg/day; this was also present in one animal given 15 mg/kg/day, but at this dose level the incidence and severity is within the historical control range (0 -20%). In three animals given 40 mg/kg/day, the luminal cell debris were associated with minimal to moderate interstitial inflammatory cell infiltrate. A reduction in fertility at 40 mg/kg/day was also evident with only 5/10 females pregnant, however there was no correlation between the findings in the testes and those females which were found not pregnant; as such it remains unclear if the fertility was attributed to the males or the females treated with the substance. Apart from the reduction in fertility, there was no systemic toxicity detected in females treated with the substance. The clinical condition of the offspring, litter size, offspring survival and sex ratio were unaffected by parental treatment. Therefore, the NOAEL for systemic toxicity and also for reproductive toxicity was considered to be 15 mg/kg/day and the NOAEL for developmental toxicity is 40 mg/kg bw.</t>
  </si>
  <si>
    <t>1869-24-5</t>
  </si>
  <si>
    <t>2-(Trifluoromethyl)benzenesulfonamide</t>
  </si>
  <si>
    <t>2-(trifluoromethyl)benzene-1-sulfonamide; 2-trifluoromethylbenzenesulfonamide; TBSA</t>
  </si>
  <si>
    <t>C7H6F3NO2S</t>
  </si>
  <si>
    <t>NS(=O)(=O)c1ccccc1C(F)(F)F</t>
  </si>
  <si>
    <t>1N,2N,3N,4N,6N,7aY,8N,33N,34N,35aY,38N,39N,40N,41N,42N,43N,44N,45Y,46N,47eY</t>
  </si>
  <si>
    <t xml:space="preserve">0, 50, 100, or 150 ppm, equal to 0, 4.8, 9, or 14 mg/kg bw/day in males and 0, 5, 10, or 15 mg/kg bw/day in females. </t>
  </si>
  <si>
    <t xml:space="preserve">In this study, no signs of toxicity were observed in female animals at the concentrations tested. Thus, the NOAEL for female rats can be established at 150 ppm (equal to 15 mg/kg bw per day). In male animals, an increased incidence of α2u-globulin accumulation in the kidney was found. This finding represents a unique effect in male rats that does not occur in any other mammalian species, including humans, as only male rats produce α2u-globulin. Since an increased incidence of α2u-globulin  accumulation has no relevance for humans, the NOAEL for male rats for human risk assessment was also 150 ppm (equal to 14 mg/kg bw per day). Note: A previous 28-day study was done with male and female CrlGlxBrlHan: WI rats. Dose levels of 0, 200, 1000, and 5000 ppm equal to 0, 19, 91, and 417 mg/kg bw/day in males and 0, 20, 96, and 414 mg/kg bw/day in females were administered. A NOAEL was not identified in females; therefore, the LOAEL was considered to be 18 mg/kg bw/day. </t>
  </si>
  <si>
    <t>Kasper et al., 2003</t>
  </si>
  <si>
    <t>Kaspers U., Deckardt K., Gembardt C. &amp; van Ravenzwaay B., 2003, TBSA – Repeated oral toxicity study in Wistar rats. Administration in the diet for 4 weeks, Unpublished report No 30S0499/01106, BASF Aktiengesellschaft, Ludwigshafen/Rhein, FRG. Available from the European Food Safety Authority (EFSA). (2008). Opinion on the Toxicological Relevance of the Soil and Groundwater Metabolite TBSA of Tritosulfuron in the Context of the Human Risk Assessment‐Scientific Opinion of the Panel on Plant Protection Products and their Residues. EFSA Journal, 6(1), 621. https://efsa.onlinelibrary.wiley.com/doi/epdf/10.2903/j.efsa.2008.621</t>
  </si>
  <si>
    <t>4724-48-5</t>
  </si>
  <si>
    <t>Octylphosphonic acid</t>
  </si>
  <si>
    <t>n-Octylphosphonic acid; 1-Octylphosphonic acid; Phosphonic acid, octyl-; OPA</t>
  </si>
  <si>
    <t>C8H19O3P</t>
  </si>
  <si>
    <t>CCCCCCCCP(O)(O)=O</t>
  </si>
  <si>
    <t>1N,2a&amp;cY</t>
  </si>
  <si>
    <t xml:space="preserve">0, 12, 30, or 80 mg/kg bw/day. Males were dosed for a minimum of 35 days, i.e. 2 weeks before pairing, during the pairing period, until sacrifice (at least 5 weeks in total) Females were dosed for 53 days, i.e. 2 weeks before pairing, during the pairing period, during gestation, or during lactation until day 4 p.p. inclusive. If the female did not deliver, the female was dosed until sacrifice. </t>
  </si>
  <si>
    <t>Kidney and forestomach</t>
  </si>
  <si>
    <t xml:space="preserve">When compared with controls, females given 80 mg/kg bw/day had higher mean absolute and relative kidney weights, reaching a statistically significant level for the relative weight.The mean absolute and relative weights of the thymus were also increased in females given 80 mg/kg bw/day. Upon gross pathology examination, a few treatment-related changes were seen at necropsy in kidneys, forestomach and thymus. In the kidneys, enlargement was noted in 2/10 females given 80 mg/kg/day. In one animal, this was associated with tan discoloration. These changes correlated histologically with tubular dilation and tubular basophilia. In the forestomach, white deposits were seen on the forestomach in 2/10 males given 80 mg/kg/day and a white mass was seen in 1/10 females. These changes correlated histologically with hyperplasia of squamous cells. Lastly, in the thymus, small thymus was observed in 1/10 females given 12 mg/kg/day, 1/10 females given 30 mg/kg/day and 2/10 females given 80 mg/kg/day, which correlated histologically with lymphoid atrophy. Histopathological examanination also revealed lesions. Kidney treatment-related changes were seen in both sexes at 80 mg/kg/day, but particularly in females and at 30 mg/kg/day in females. These included tubular necrosis, present in one high-dose group female but mainly basophilia and tubular dilation with peritubular mononuclear cell infiltrate (occasionally associated with a few fibroblasts). Mixed cell infiltrate was seen in papilla in females given 80 mg/kg/day. Granular casts and cellular debris (mix of desquamed and inflammatory cells including granulocytes) were seen in tubules. At 12 mg/kg/day, no treatment-related changes were seen in kidneys. Tubular basophilia was seen at a slightly higher incidence than in the control group, however as this was seen unilaterally and focally, any relationship with the test item was considered to be unlikely at this dose-level. In the forestomach, hyperplasia of squamous cells associated with hyperkeratosis, edema and inflammation were noted. In one male and one female given 80 mg/kg/day, this was associated with erosion/ulcer, and spongiosis was seen particularly in males at the level of the limiting ridge. The NOAEL for parental toxicity was considered to be 12 mg/kg/day, based on the effects observed on the kidney and forestomach at 30 and 80 mg/kg bw/day. Regarding reproductive toxicity, in the absence of toxicologically signficant, adverse effects, the NOAEL was considered to be 80 mg/kg bw/day, the highest dose tested, for reproductive toxicity. </t>
  </si>
  <si>
    <t>Unknown, 2012. Available from ECHA at https://echa.europa.eu/mt/registration-dossier/-/registered-dossier/14433/7/6/2/?documentUUID=2a7df250-4c33-4311-92df-0deda1aaf73c and https://echa.europa.eu/mt/registration-dossier/-/registered-dossier/14433/7/9/2</t>
  </si>
  <si>
    <t>89-72-5</t>
  </si>
  <si>
    <t>2-(Butan-2-yl)phenol</t>
  </si>
  <si>
    <t>2-sec-Butylphenol; o-sec-Butylphenol; Phenol, 2-(1-methylpropyl)-; 2-butan-2-ylphenol</t>
  </si>
  <si>
    <t>CCC(C)C1=C(O)C=CC=C1</t>
  </si>
  <si>
    <t>Sprague-Dawley [Crj:CD(IGS), SPF]</t>
  </si>
  <si>
    <t xml:space="preserve">0, 12, 60, or 300 mg/kg bw/day. Males were dosed for 42 days, i.e. two weeks prior to mating, during mating, until scheduled sacrifice. Females were dosed for approximately 49 days, i.e. two weeks prior to mating, during mating and gestation, until day 3 of lactation. </t>
  </si>
  <si>
    <t xml:space="preserve">In both males and females of the 300 mg/kg administration group, transient drooling, decreased activity (decreased spontaneous movement, prone or lying position, leaning position), and half eyes were observed after administration. Furthermore, a staggering gait was also observed in females. These changes were also observed in the o-sec-butylphenol single-dose toxicity test and preliminary tests, suggesting that these changes were caused by the administration of the test substance. In males, transient salivation and decreased locomotor activity were observed early in the administration period even in the 60 mg/kg dose group, too. The possibility of affecting the general condition is conceivable. At necropsy, the specific body weight of the liver was significantly increased in both males and females in the 300 mg/kg dose group. An increase in liver specific body weight was also observed in a preliminary study, and the change was reproducible. Histological examination of the liver in males also showed slight centrilobular hepatocyte hypertrophy. Therefore, it is considered that the changes in the liver were caused by the administration of the test substance. Blood biochemical tests performed in males showed a significantly elevated total cholesterol concentration in the 300 mg/kg group, but the level was slight and the relationship with the administration of the test substance was not clear. In addition, the chlorine concentration in the same group was significantly low, but no abnormal findings were observed in histological examination of the kidneys, suggesting that this was an accidental change. Hematological tests performed on males showed that Hb and Ht values ​​decreased significantly in the 300 mg/kg administration group, but this was within the range of physiological fluctuations and no changes were observed in MCV and MCHC. Histological examination did not show any changes suggestive of toxicity, suggesting that the decrease in Hb and Ht levels is of little toxicological significance. Dark spots in the lungs and edema in the hilar area were observed in all administration groups including the control group, and changes such as edematous areas in the forestomach mucosa were observed in the 60 mg/kg administration group. In the 300 mg/kg dose group, females' food intake decreased significantly during early pregnancy but showed a tendency to increase during late pregnancy; therefore, it is difficult to think that this was due to the effect of administration of the test substance. In males, no changes in food consumption attributed to administration of the test substance were observed. In both males and females, no effect of test substance administration was observed on changes in body weight. There was no effect of the test substance administration on the mating rate or fertility rate of male and female animals, nor on the viability and development of offspring. Observation of surviving offspring on the 0th day of lactation revealed taillessness and anal imperforation. This is considered to be an accidental change, since the calorific value was also low (1/155 animals). Based on the above test results, under the present test conditions, the no observed effect level for repeated dose toxicity of o-sec-butylphenol was 12 mg/kg/day for males, 60 mg/kg/day for females, and no effect on reproductive and developmental toxicity. The effect level was determined to be 300 mg/kg/day for both sexes and offspring. OECD SIDS: The NOAEL was considered to be 12 mg/kg bw/day for males and 60 mg/kg bw/day for females. The NOAEL for reproductive and developmental toxicity is considered to be 300 mg/kg bw/day in males, females, and offspring. ECHA: The NOELs for repeat dose toxicity are considered to be 12 mg/kg/day in males and 60 mg/kg/day in females and the NOELs for reproductive and developmental toxicity are considered to be 300 mg/kg/day in males, females and pups. </t>
  </si>
  <si>
    <t>MHLW, 1999</t>
  </si>
  <si>
    <t>84-51-5</t>
  </si>
  <si>
    <t>2-Ethylanthraquinone</t>
  </si>
  <si>
    <t>2-ethylanthracene-9,10-dione; 2-Ethyl anthraquinone; 2-Ethyl-9,10-anthraquinone</t>
  </si>
  <si>
    <t>C16H12O2</t>
  </si>
  <si>
    <t>CCC1=CC2=C(C=C1)C(=O)C1=C(C=CC=C1)C2=O</t>
  </si>
  <si>
    <t xml:space="preserve">Sprague-Dawley [Crj:CD(SD)IGS] </t>
  </si>
  <si>
    <t xml:space="preserve">0, 10, 50, or 250 mg/kg bw/day </t>
  </si>
  <si>
    <t xml:space="preserve">OECD SIDS: In the 250 mg/kg administration group, red urine was observed in both males and females from the first day of administration, and was observed in almost all animals every day from the fourth day of administration until the first day of recovery. All males and 3 females in the 50 mg/kg group also excreted red urine with a frequency of 1 to 5 days between days 11 and 25 of administration, too. For hematology, males at doses of 10 mg/kg and higher and females at 250 mg/kg had a significant decrease in red blood cell count, accompanied by a significant decrease in hemoglobin content in females at 250 mg/kg. A significant decrease in hematocrit in males at ≥50 mg/kg and females at 250 mg/kg was also noted as well as a significant increase in mean corpuscular hemoglobin concentration in males at ≥50 mg/kg. Prothrombin time and active partial thromboplastin time were significantly prolonged in males of the 250 mg/kg dose group as well. At the end of the recovery period, a significant decrease in hemoglobin and hematocrit values, an increase in the reticulocyte ratio, and a significant prolongation of the prothrombin time were observed. Clinical biochemistry noted significant increases in albumin levels in males and females, and significant increases in total protein, total cholesterol, triglycerides, total bilirubin, and calcium, and significant decreases in chlorine levels in females. Also, a significant decrease in triglyceride concentration was observed and a significant increase in total bilirubin and calcium levels was also observed in females in the 50 mg/kg dose group. In addition, a significant decrease in total protein concentration was observed in males of the 10 mg/kg dose group, but the change was not dose-dependent. In the liver, enlargement was observed in all males and females of the 250 mg/kg dose group, and darkening was observed in 3 males and 4 females of the 250 mg/kg dose group. In the kidney, enlargement of the renal pelvis was observed in 1 male in the 250 mg/kg group, and enlargement of the renal pelvis in 1 male in the 50 mg/kg group. In addition, black spots on the glandular stomach mucosa were observed in the stomach in 1 female of the 250 mg/kg dose group. After the recovery period, the findings in the liver and renal pelvis were still noted. Biometry of organ weights showed that, at 250 mg/kg,  both males and females showed significant increases in absolute and relative liver weights, females had significant increases in absolute and relative spleen weights, and males had significant increases in relative kidney weights. Histopathological examination supported these findings. In the liver, centrilobular hepatocyte hypertrophy was observed in all males and females in the 250 mg/kg group and in all males and 3 females in the 50 mg/kg group, and the degree of change was dose-dependent in both sexes. It tended to increase with time. In addition, in the 250 mg/kg dose group, size anisotropy of hepatocyte nuclei was observed. Furthermore, periportal fatty tissue in the liver observed in the control group under normal feeding conditions was not observed in both males and females of the 250 mg/kg dose group. In the spleen, hemosiderin deposition and extramedullary hematopoiesis were significantly increased or tended to increase in both males and females of the 250 mg/kg dose group compared with the control group. For example, congestion was observed in one female in the 50 mg/kg dose group. Spontaneous findings were also observed, but there was no difference in the frequency and severity of any findings between groups. In addition, as a finding of the site where the lesion was observed macroscopically, dilatation of the renal pelvis was also observed histologically in the kidney of one male in the 50 mg/kg administration group. In the stomach of one female at 250 mg/kg who had black dots in the glandular stomach mucosa, no corresponding histological changes were observed. Based on these findings, the no-observed-effect level of 2-ethylanthraquinone under the present test conditions was determined to be less than 10 mg/kg/day for males and 10 mg/kg/day for females. ECHA: The only effect seen at 10 mg/kg bw is slightly reduced red blood cell count (RBC) in males. However, the RBC is still in the physiological range of SD rats and therefore not considered to be adverse. Therefore, the applicant concludes that the NOAEL is 10 mg/kg bw/day." The NOAEL for males was considered to be 10 mg/kg bw/day and the NOAEL for females was listed as 50 mg/kg bw/day. </t>
  </si>
  <si>
    <t>27554-26-3</t>
  </si>
  <si>
    <t>Diisooctyl phthalate</t>
  </si>
  <si>
    <t>Bis(6-methylheptyl) phthalate; Isooctyl phthalate; Di-iso-octyl phthalate; bis(6-methylheptyl) benzene-1,2-dicarboxylate; DIOP</t>
  </si>
  <si>
    <t>CC(C)CCCCCOC(=O)C1=CC=CC=C1C(=O)OCCCCCC(C)C</t>
  </si>
  <si>
    <t xml:space="preserve">In Study 1, females were administered DIOP on GD 6–20, at 0, 0.1, 0.5, or 1 g/kg/day, equal to approximately 0, 100, 500, or 1,000 mg/kg/day. In Study 2, pregnant rats were administered DIOP on GD 12–19, at 0, 0.01, 0.1, 0.5, or 1 g/kg/day, equal to approximately 0, 10, 100, 500, or 1000 mg/kg/day. In Study 3, pregnant rats were administered DIOP on GD 12–21, at 0, 0.1, 0.5, or 1 g/kg/day, equal to approximately 0, 100, 500, or 1000 mg/kg/day. </t>
  </si>
  <si>
    <t>Fetal testosterone production</t>
  </si>
  <si>
    <t>Saillenfait et al., 2013</t>
  </si>
  <si>
    <t>Saillenfait, A. M., Sabaté, J. P., Robert, A., Cossec, B., Roudot, A. C., Denis, F., &amp; Burgart, M. (2013). Adverse effects of diisooctyl phthalate on the male rat reproductive development following prenatal exposure. Reproductive Toxicology, 42, 192-202.</t>
  </si>
  <si>
    <t>5613-46-7</t>
  </si>
  <si>
    <t>4,4'-Propane-2,2-diylbis(2,6-dimethylphenol)</t>
  </si>
  <si>
    <t>2,2-Bis(4-hydroxy-3,5-dimethylphenyl)propane; 4,4'-(propane-2,2-diyl)bis(2,6-dimethylphenol); Tetramethylbisphenol A; 2,2-Bis(3,5-dimethyl-4-hydroxyphenyl)propane; 4-[2-(4-hydroxy-3,5-dimethylphenyl)propan-2-yl]-2,6-dimethylphenol</t>
  </si>
  <si>
    <t>CC1=CC(=CC(C)=C1O)C(C)(C)C1=CC(C)=C(O)C(C)=C1</t>
  </si>
  <si>
    <t xml:space="preserve">0, 10, 100, or 1000 mg/kg bw/day. F0 males were dosed for 28 days, i.e. 14 days prior to pairing through 1 day prior to scheduled euthanasia on study day 28. Five additional males included in the control and high dose groups to evaluate recovery from any possible treatment-related effects were sacrificed on study day 42 (following a 14-day recovery period after the cessation of dosing on study day 27). The F0 females were dosed for 57-63 days, i.e. during study days 0 through the day prior to euthanasia on lactation day 22 (14 days prior to pairing through lactation day 21). Females with no evidence of mating or that failed to deliver were dosed for 39 and 52 days, i.e. through the day prior to euthanasia (post-mating or post-cohabitation day 25), respectively. All F0 females were allowed to deliver naturally and rear their young to PND 21. Twelve male and 12 female pups (a minimum of 1 male and 1 female per litter, if possible) were randomly selected prior to weaning to comprise the F1 generation; the selected F1 pups were administered the test substance directly for 28 days, i.e. following weaning on PND 22 through the day prior to euthansia (PND 49). </t>
  </si>
  <si>
    <t xml:space="preserve">All F0 males and females survived to the scheduled necropsies. Test substance-related clinical findings of clear and red material around the mouth and/or nose were noted at approximately 1-2 hours following dose administration in the 100 and 1000 mg/kg/day group F0 males and/or females generally throughout the treatment period. No other test substance-related clinical findings were noted at the weekly examinations or at approximately 1-2 hours following dose administration. Test substance-related lower mean body weight gains were noted in the 100 and 1000 mg/kg/day group F0 males compared to the control group throughout the entire treatment period (study days 0-27). As a result, mean body weights in the 100 and 1000 mg/kg/day group males were 4.2% and 5.1% lower, respectively, than the control group on study day 27. Correspondingly lower mean food consumption was noted for males in these groups only during the first week of treatment (study days 0-7). During the recovery period, mean body weights, body weight gains, and food consumption in the 1000 mg/kg/day group males were comparable to the control group. Mean body weight losses or lower mean body weight gains and corresponding lower mean food consumption compared to the control group were noted in the 100 and 1000 mg/kg/day group F0 females during the pre-mating period (study days 0-7 and 0-13, respectively). The deficits in mean body weight gain noted in these females were not of sufficient magnitude to affect mean pre-mating body weights. The body weight effect noted in the 100 and 1000 mg/kg/day group F0 females did not persist into the gestation or lactation treatment periods and mean body weight gains and food consumption during the gestation and lactation treatment periods were unaffected by test substance administration. Mean body weights, body weight gains, and food consumption in the 10 mg/kg/day group F0 males and females were unaffected by test substance administration throughout the study. No test substance related effects were noted during the FOB or locomotor activity evaluations for F0 males and females at any dosage level either. There were no test substance-related alterations in hematology and coagulation, serum chemistry, or urinalysis parameters (males only) in the F0 generation and no test substance related macroscopic findings were observed at any dosage level at the F0 generation scheduled necropsy. There were no test substance-related effects on organ weights in the F0 males and females. Test substance-related, minimal to mild vacuolation of the lamina propria in the duodenum and jejunum was noted in the 100 (duodenum only) and 1000 mg/kg/day F0 group males and females at the primary necropsy. These vacuoles were rarely positive with Oil red O stain and suggested lipid accumulation. Persistence of test substance related, minimal vacuolation in the duodenum and jejunum at slightly higher incidence was noted in the 1000 mg/kg/day F0 group males at the recovery necropsy. No correlating clinical pathology alterations or effects on organ weight were noted. Therefore, the toxicological significance of vacuolation in the present study is uncertain. Similar changes were not noted in the F1 generation. F0 male and female mating and fertility, male copulation and female conception indices, mean number of days between pairing and coitus, gestation length, and the process of parturition were unaffected by test substance administration at all dosage levels. No test substance-related effects were observed on F0 spermatogenesis endpoints in males at any dosage level. Mean numbers of implantation sites, unaccounted-for sites were unaffected by TMBPA dose administration. Mean number of F1 pups born, live litter size, the percentage of F1 males at birth, and F1 postnatal survival in the 10, 100, and 1000 mg/kg/day groups were comparable to the control group values. Mean F1 offspring body weights and body weight gains for the 10, 100, and 1000 mg/kg/day group males and females were unaffected by maternal test substance administration. No test substance related macroscopic findings or effect on organ weights were observed at any dosage level in the F1 pups at the PND 21 necropsies. In the selected F1 generation animals, 1 male in the 10 mg/kg/day group was found dead immediately following blood collection on PND 50; this death was attributed to the anesthesia. All other F1 males and females survived to the scheduled necropsy. In the F1 generation, increased incidences of clear nasal discharge and clear and red material around the mouth were noted in the 1000 mg/kg/day group males and females at approximately 1-2 hours following dose administration generally throughout the treatment period (PND 22-49). No other test substance-related clinical findings were noted at the weekly examinations or at approximately 1-2 hours following dose administration. Mean body weights, body weight gains, and food consumption in all F1 males and females (following weaning) were unaffected by test substance administration throughout the study. There were no test substance-related alterations in hematology and coagulation, serum chemistry, or urinalysis parameters (males only) in the F1 animals. No test substance related macroscopic findings or effects on organ weights were observed at any dosage level at the scheduled necropsy of the F1 males and females. Developmentally, test substance-related shorter anogenital distance compared to the control group was noted in the 100 and 1000 mg/kg/day group F1 male and female pups on PND 1. A test substance-related presence of thoracic nipples was also observed in the 100 and 1000 mg/kg/day group F1 males compared to the absence of thoracic nipples in the control group males. Mean anogenital distance in the 10 mg/kg/day group male and female pups was unaffected by test substance administration. Mean ages and body weights at attainment of balanopreputial separation or vaginal patency for F1 male and females were unaffected by test substance administration at all dosage levels. The NOAEL for F0 male and female systemic toxicity was considered to be 10 mg/kg/day. Based on the absence of an effect on postnatal survival and pup body weights, the NOAEL for F1 neonatal toxicity was considered to be 1000 mg/kg/day. Based on the shorter anogenital distances noted in the 100 and 1000 mg/kg/day group F1 male and female pups, and the feminization of the F1 males characterized by the presence of thoracic nipples in the 100 and 1000 mg/kg/day groups, the NOAEL for F1 developmental toxicity was considered to be 10 mg/kg/day. Clinical findings were noted in the 1000 mg/kg/day group F1 males and females following test substance administration (PND 22-49); therefore, the NOAEL for F1 systemic toxicity was considered to be 100 mg/kg/day. </t>
  </si>
  <si>
    <t>Unknown, 2012. Available from ECHA at https://echa.europa.eu/mt/registration-dossier/-/registered-dossier/19541/7/6/2, https://echa.europa.eu/mt/registration-dossier/-/registered-dossier/19541/7/9/2, and https://echa.europa.eu/mt/registration-dossier/-/registered-dossier/19541/7/9/3</t>
  </si>
  <si>
    <t>25154-52-3</t>
  </si>
  <si>
    <t>n-Nonylphenol</t>
  </si>
  <si>
    <t>2-Nonylphenol; Phenol, nonyl-; o-Nonylphenol</t>
  </si>
  <si>
    <t xml:space="preserve">CCCCCCCCCC1=CC=CC=C1O  </t>
  </si>
  <si>
    <t xml:space="preserve">0, 2, 10, or 50 mg/kg bw/day. Male F0 rats were treated for 12 weeks prior to the 2 week cohabitation, until necropsy, for a total of approximately 98 days. Female F0 rats were treated for 2 weeks prior to cohabitation, gestation, until day 21 after delivery for a total of approximately 70 days. F1 animals started treatment on PND 22 until necropsy on PND 91 for a total of approximately 70 days. F2 animals were not dosed directly. </t>
  </si>
  <si>
    <t xml:space="preserve">In F0 male rats, significant increases in the absolute and relative  kidney weights and decreases in the absolute and relative  thymus weights were observed in the 50 mg/kg group as compared with those in the controls. In addition, significant increases in the relative weights of the brain, lung, and liver were observed in this group in comparison with the controls. However, the relative brain and lung weights in the highest dose group were within the range of the historical control values in our laboratory. No significant differences in the relative weight were observed in the reproductive organs between the NP-treated groups and the controls, except for an increase in the absolute epididymides weight in the 2 mg/kg group. Significant increases in the relative weights of the thyroid gland and pituitary gland in the 50 mg/kg group were observed as compared with the controls. A significant increase in the TSH level was observed in males in the 50 mg/kg group. Also, at necropsy of 23-week-old males, dark kidneys and enlarged thyroid glands were observed in two males and one male, respectively, of the 50 mg/kg group. With regard to histopathologic changes, centrilobular hypertrophy of the hepatocytes was observed in 8 males in the 50 mg/kg group; however, no changes in the liver were observed in the 2 and 10 mg/kg groups. In the kidney, eosinophilic bodies were observed in 7 males of the control group and 3 of the 50 mg/kg group, and the extent of this change in the 50 mg/kg group was significantly decreased as compared with that in the controls. In addition, similar changes in the kidney were found in 6 males of the 2 mg/kg group and in 4 males
of the 10 mg/kg group, and the extent of this change was slightly less in the 10 mg/kg group. In other organs, including the reproductive organs, no treatment-related changes were observed in any male rat. At necropsy of adult female rats on postpartum day 22, there were no treatment-related abnormalities of organs, including the uterus, ovaries, and vagina. Absolute and relative ovary weights were significantly decreased in the 50 mg/kg group as compared with the controls. There were significant increases in the absolute and relative uterus weight in the 2 mg/kg group as compared
with the controls, but these effects were not dose-dependent over the dose range examined. With regard to histopathologic changes, centrilobular hypertrophy of the hepatocytes was observed in 3 females of the 50 mg/kg group, as also seen in males of this group. However, no changes in the liver were found in the 2 or 10 mg/kg groups. Other organs, including the reproductive organs, showed no treatment-related changes. In F0 males and females, mating and fertility indices, and cohabitation period until copulation were unchanged by NP. In addition, none of the dams showed abnormal delivery or lactation. Delivery index was 100% in all groups, and gestation length was unchanged at all doses examined. No significant differences in number of live pups per litter and number of live pups preculling were observed between the NP-treated groups and the controls. There were no significant differences between groups in pup weight during lactation. In addition, there were no treatment-related changes in the absolute AGD and relative AGD on PND 0. With regard to behavioral and physiological development, the time to achievement of negative geotaxis in males of the 2 mg/kg group was significantly shorter than that in the controls, and time to eruption of the upper teeth in males of the 2 and 10 mg/kg groups was significantly delayed compared with the controls. However, these effects were not considered to be related to NP treatment because of the lack of a dose response relationship. In female pups, time to achievement of negative geotaxis in the 50 mg/kg group was significantly delayed compared with the controls, whereas no such delay was seen in male pups of this group. The time to achievement of negative geotaxis in females of the 50 mg/kg group was within the range of the other control data based on information gathered in reproductive and developmental toxicity studies using Crj:CD (SD) IGS rats in our laboratory. Thus, this change observed in females of the highest dose group was not considered to be related to NP treatment. No treatment-related changes in other developmental landmarks were observed. There were no morphologically malformed pups in any group evaluated on PNDs 0 or 4. At necropsy on PND 22, 3 and 1 of 44 male offspring in the 10 mg/kg group showed dilatation of the renal pelvis and reddish epididymis, respectively. Significant increases in the absolute and relative weights of the prostate and seminal vesicle were observed in males of the 2 mg/kg group. However, there were no dose-dependent changes in weight of any reproductive organ examined in either sex. On histopathologic evaluation of the reproductive organs of 22-day old offspring in the 50 mg/kg and the control groups, no treatment-related changes were observed. Thus, histopathologic analyses were not performed in offspring of the 2 or 10 mg/kg groups. In 22-day old male offspring, significant decreases in the serum concentrations of TSH and T4 were observed in the 2 mg/kg group, but a dose-response effect was not observed. An increase in the concentration of FSH and decrease in that of T3 were observed in the 50 mg/kg group as compared with the controls. No significant differences were observed in any of the hormone concentrations measured in males of the 10 mg/kg group. In 22-day old female offspring, significant decreases were seen in the serum concentrations of TSH, T3, and T4 in the 2 mg/kg group, but these changes in hormone concentrations lacked a dose-response relationship. Decreases were observed in the serum concentrations of LH and TSH, and increases were observed in the serum concentration of T3 in the 50 mg/kg group compared with the controls. No significant differences were found in any hormone concentrations in the 10 mg/kg group. In F1 animals, female body weight gain from PND 21 to 91 in the 50 mg/kg group was significantly reduced as compared with that in the controls. However, there were no significant differences in body weight gains from PND 21 to 91 in males between the NP treated groups and the control group, and there were no significant differences in food consumption between groups. With regard to sexual maturation, no significant differences were observed in timing of preputial separation or body weight at which preputial separation was completed between the NP-treated groups and the controls. The timing of vaginal opening in the 50 mg/kg group occurred significantly earlier, and body weight at which vaginal opening was completed in this group was significantly decreased as compared with the controls. There were no significant differences in these parameters of sexual maturation between the 2 or 10 mg/kg group and the control group. No significant differences
in estrous cycle length were observed between the NP-treated groups and the controls either. Also in F1 animals, in male offspring, relative weights of the kidneys and liver in the 50 mg/kg group were significantly increased as compared with those in the controls. Relative thymus weight in the 2 mg/kg group was significantly decreased as compared with that in the controls, but this effect was not dose-dependent over the dose range examined. There were no significant differences between the groups in reproductive organ weights of male offspring, while significant decreases in the absolute and relative ovary weight were found in the 50 mg/kg as compared with controls. With regard to sperm characteristics, no treatment-related decreases were observed in sperm motion or density in any group. The serum concentration of T3 in males in the 50 mg/kg group was significantly lower that in controls. The serum concentrations of T3 and FSH in males of the 2 mg/kg group were also significantly decreased as compared with those in the controls. On histopathologic evaluation of males, centrilobular hypertrophy of the hepatocytes was observed in 5 males of the 50 mg/kg group. However, no changes were observed in the liver of males in the 2 or 10 mg/kg groups. In females, centrilobular hypertrophy of the hepatocytes was observed in 2 females of the 50 mg/kg group. The vagina, ovaries, and uterus were also examined in all NP-treated groups and the control. In the vagina, mucification in the epithelium was observed in 6 of 9 females in the 50 mg/kg group and 7 of 8 females in the control group. In addition, cornification of the epithelium was observed in one female in the 50 mg/kg group and 2 in the control group, and the degree of the change in the 50 mg/kg group was comparable to that in the controls. No changes were observed in the vagina in any females of the 2 or 10 mg/kg groups. In F2 animals, in the 50 mg/kg group, significant decreases were observed in the numbers of implantation sites and pups born alive per litter, and of pups alive on PND 4 as compared with the controls. There were no treatment-related changes in sex ratio, body weight, or viability during lactation in any group. In addition, no macroscopic external or internal abnormalities that were considered to be related to treatment with NP were observed in any F2 offspring. These results suggest that a NOAEL of NP for reproductive effects is 50 mg/kg/day or greater in parent animals, and 10 mg/kg/day in the next generation. </t>
  </si>
  <si>
    <t>Nagao et al., 2001</t>
  </si>
  <si>
    <t>Nagao, T., Wada, K., Marumo, H., Yoshimura, S., &amp; Ono, H. (2001). Reproductive effects of nonylphenol in rats after gavage administration: a two-generation study. Reproductive toxicology, 15(3), 293-315.</t>
  </si>
  <si>
    <t>109-59-1</t>
  </si>
  <si>
    <t>2-Isopropoxyethanol</t>
  </si>
  <si>
    <t>Isopropyl oxitol; Isopropyl cellosolve; 2-propan-2-yloxyethanol; 2-(1-Methylethoxy)ethanol</t>
  </si>
  <si>
    <t xml:space="preserve">C5H12O2 </t>
  </si>
  <si>
    <t>CC(C)OCCO</t>
  </si>
  <si>
    <t xml:space="preserve">0, 8, 30, or 125 mg/kg bw/day. Males were dosed for a total of 48 days. Females were dosed for a total of 41-47 days, i.e. from 14 days before mating to day 3 of lactation. </t>
  </si>
  <si>
    <t xml:space="preserve">As a clinical sign, reddish urine (hematuria) was observed after approximately 4 hrs after dosing on the first administration day. Seven males and all females in the group at 125 mg/kg bw/day, and one female in the group at 30 mg/kg bw/day showed reddish urine until before administration of the next day. No hematuria was found after day 2. In necropsy findings, enlargement of spleen was observed in 2 male animals at 125 mg/kg bw/day; extramedullary hematopoiesis ad deposition of brown pigment were noted. It was also noted that the  absolute and relative weights of the spleen were increased in male and female groups at 125 mg/kg bw/day. The treatment did not affect the indices of birth index, number of pups born, delivery index, number of live pups, live birth index, number of live pups on day 4 of lactation, viability index or sex ratio on postnatal day 4. OECD: The NOAELs for repeated dose toxicity were considered to be 30 mg/kg/day for males and 8 mg/kg/day for females and for reproductive and developmental toxicity were considered to be 125 mg/kg/day for parental males and females, and offspring. ECHA: "After the first administration, hematuria appeared in both sexes at 125 mg/kg. It was also observed in females at 30 mg/kg. As this was only seen on day 1 and then disappeared, it is not taken into account in deriving the NOAEL for non-reproductive effects." Therefore, the NOAELs for repeated dose toxicity were considered to be 30 mg/kg/day for non-reproductive effects and 125 mg/kg/day, the maximum dose tested, for reproductive parameters. IMAP (Australia): The NOAEL for males is 30 mg/kg bw/day and for females it is 8 mg/kg bw/day. </t>
  </si>
  <si>
    <t>MHLW, 2003</t>
  </si>
  <si>
    <t>23328-71-4</t>
  </si>
  <si>
    <t>Stearoxypropyltrimonium chloride</t>
  </si>
  <si>
    <t>Quartamin E-80k; Trimethyl(3-octadecoxypropyl)azanium;chloride</t>
  </si>
  <si>
    <t>C24H52ClNO</t>
  </si>
  <si>
    <t>[Cl-].CCCCCCCCCCCCCCCCCCOCCC[N+](C)(C)C</t>
  </si>
  <si>
    <t>0, 1, 2, 5, or 25 mg/kg bw/day. ECHA: Males were dosed for 42 days, i.e. two weeks prior to mating, during mating, until scheduled necropsy. Females were dosed for 53 days, i.e. two weeks prior to mating, during mating and gestation, until day 4 post-partum. NICNAS duration: 45 days.</t>
  </si>
  <si>
    <t>Irritation</t>
  </si>
  <si>
    <t>ECHA: No toxicologically significant clinical observation was observed;  however, instances of respiratory abnormalities with or without excessive transient salivation developed during the first two weeks of dosing in animals of either sex dosed at 25 mg/kg/day. During the third week of treatment, one 25 mg/kg/day male, following a marked deterioration in condition in which pronounced findings of respiratory distress, diarrhoea, distended abdomen, was terminated on humane grounds. Further animals showed sporadic signs of pallor of the extremities, hunched posture and staining of the fur around the snout and mouth (the latter, probably resulting from the excessive salivation). Histopathology findings confirmed the deciliation and flattening of the tracheal epithelial lining and changes to the esophagus and stomach in animals at 25 mg/kg bw/day; these changes were considered to be associated with the irritant properties of the test material and did not reflect systemic toxicity. Lymphoid atrophy was also noted at 25 mg/kg bw/day; however, this was associated with a stress response to treatment. The oral administration of the test material to rats by gavage at a maximum dose level of 25 mg/kg/day resulted in no toxicologically significant findings. However, secondary changes related to the irritancy of the test material including the death of one 25 mg/kg/day male were identified. There were also sporadic changes associated with the irritancy of the test material seen in rats dosed at 5 mg/kg/day, however, given their isolated nature, 5 mg/kg/day was considered to be the NOAEL for systemic toxicity in males and females. Regarding reproductive toxicity, in the absence of adverse effects, the NOAEL was considered to be 25 mg/kg bw/day, the highest dose tested. NICNAS: There were no treatment-related changes indicative of systemic toxicity in a 45-day oral toxicity test. The effects observed throughout the study were largely attributed to local irritation of the notified chemical on the respiratory and gastrointestinal tracts. One female control died during normal blood sampling procedures, but one high dose (25 mg/kg bw/day) male rat was terminated for humane reasons after two weeks of treatment. Prior to death, the high-dose rat showed respiratory distress, diarrhea and distended abdomen. Gaseous distension of the gastrointestinal tract was observed at necropsy. At the highest dose, abnormal organ effects were observed on the esophagus, stomach, trachea and thymus in some male and female rats. One female rat treated with 5 mg/kg bw/day exhibited lymphoid atrophy and tracheal epithelium changes. The NOAEL was established as 5 mg/kg bw/day. The lymphoid atrophy was not considered adverse in the 5 mg/kg bw/day dose group due to its low incidence. In addition, the tracheal epithelium changes may have been due to dosing errors.</t>
  </si>
  <si>
    <t>Safepharm Laboratories, 2008</t>
  </si>
  <si>
    <t>1576-35-8</t>
  </si>
  <si>
    <t>Toluene-4-sulphonohydrazide</t>
  </si>
  <si>
    <t>4-Methylbenzenesulfonhydrazide; 4-Methylbenzenesulfonohydrazide; p-Toluenesulfonyl hydrazide; p-Toluenesulfonhydrazide</t>
  </si>
  <si>
    <t>C7H10N2O2S</t>
  </si>
  <si>
    <t>CC1=CC=C(C=C1)S(=O)(=O)NN</t>
  </si>
  <si>
    <t xml:space="preserve">0, 4, 10, or 25 mg/kg bw/day. Males were dosed for 29 days, i.e. two weeks pre-mating, during mating, until scheduled necropsy. Females were dosed for 42-55 days, i.e. two weeks pre-mating, during mating and gestation, until PND 13. </t>
  </si>
  <si>
    <t>Peripheral nervous system</t>
  </si>
  <si>
    <t xml:space="preserve">Test-item related clinical signs at 25 mg/kg bw/day included abnormal gait (up to seven males and all females) and abnormal posture of the hing legs (all females). Also at 25 mg/kg bw/day, females showed a lower mean body weight from Day 4 post-coitum onwards, extending into the lactation period. This resulted in a mean body weight that was 16 or 15% lower at the end of the post-coitum and lactation period, respectively. Mean body weight gain of these females was also lower throughout the postcoitum period, and on Day 7 of lactation only. At 10 mg/kg bw/day, mean body weight was also slightly lower but not significantly so. Food consumption was unaffected throughout the treatment period. Lower mean ALT activity for males was noted at all dose elvels and at 25 mg/kg bw/day in females. Lower AST activity was also decrease in treated males and females and a lower mean creatinine concentration was noted for males and females at 25 mg/kg bw/day. Several behavioral findings were also noted to be treatment-related. At 10 and 25 mg/kg bw/day, mean grip strength of the fore- and/or hindlegs was lower for both sexes; at 10 mg/kg/day, mean grip strength of the forelegs was 0.75x and 0.88x of control for males and females, respectively, and mean grip strength of the hindlegs was 0.86x of control for males (not statistically significant for any of these means). At 25 mg/kg/day, mean grip strength of the forelegs was 0.61x and 0.32x of control for males and females, respectively (not statistically significant for males), and mean grip strength of the hindlegs was 0.33x and 0.21x of control for males and females, respectively. All examined females at 25 mg/kg/day also had a delayed static righting refle and females at 25 mg/kg/day had a lower mean motor activity, both in terms of total movements (0.80x of control, not statistically significant) and ambulations (0.61x of control,
not statistically significant). Grip strength at 4 mg/kg/day, and motor activity and static righting reflex at 4 and 10 mg/kg/day was considered unaffected by treatment with the test item. Axonal degeneration in the sciatic nerve was also present in all males treated at 25 mg/kg/day at moderated degree, a single female treated at 10 mg/kg/day at minimal degree and all females at 25 mg/kg/day at slight to moderate degree. Degeneration with atrophy of the skeletal muscle was also noted in all males and females treated at 25 mg/kg/day at minimal to moderate degree. An increased incidence and severity of inflammatory cell infiltrate in skeletal muscle was present in males at 25 mg/kg/day at minimal to slight degree. There were no other test item-related histologic changes. Based on these findings, the NOAEL for systemic toxicity was considered to be 4 mg/kg bw/day for both males and females. Regarding reprodutive and developmental toxicity, at 25 mg/kg/day, slightly lower body weights were recorded for male and female pups from PND 1 onwards, being 9% lower at PND 13 (combined for both sexes). The lower body weights were considered adverse at this early stage in development, also based on the magnitude of the effect recorded at the end of lactation. Therefore, the NOAEL for reproductive toxicity was considered to be 25 mg/kg bw/day and the NOAEL for developmental toxicity was considered to be 10 mg/kg bw/day. </t>
  </si>
  <si>
    <t>Unknown, 2022. Available from ECHA at https://echa.europa.eu/registration-dossier/-/registered-dossier/23441/7/6/2 and https://echa.europa.eu/mt/registration-dossier/-/registered-dossier/23441/7/9/2</t>
  </si>
  <si>
    <t>130-15-4</t>
  </si>
  <si>
    <t>1,4-Naphthoquinone</t>
  </si>
  <si>
    <t>Naphthalene-1,4-dione; 1,4-Naphthalenedione; p-Naphthoquinone</t>
  </si>
  <si>
    <t>C10H6O2</t>
  </si>
  <si>
    <t>O=C1C=CC(=O)C2=C1C=CC=C2</t>
  </si>
  <si>
    <t>1N,2N,3N,4N,6N,7N,9N,10N,23N,29Y,33N,34N,35aY,38N,39N,40N,41N,42bY</t>
  </si>
  <si>
    <t xml:space="preserve">0, 0.125, 0.5, or 2 mg/kg bw/day. Males were dosed for 42 days, i.e. 14 days before mating, during mating, until necropsy. Females were dosed for 62 days, i.e. 14 days before mating until day 13 of lactation. Recovery females were dosed for 42 days. </t>
  </si>
  <si>
    <t>At the end of the dosing period, minimal hyperplasia of squamous epithelium in the forestomach was observed in 1 male of the 2 mg/kg group. Minimal oedema of mucosa and minimal inflammatory cell infiltration of submucosa were observed in this site. As this was only observed in one animal, although potentially treatment related, this finding is of no toxicological significance. It was also not observed at the end of the recovery period in any animals. Therefore, the NOAEL was considered to be 2 mg/kg bw/day, the highest dose tested, for both males and females. Similarly, the NOAEL for reproductive toxicity was also considered to be 2 mg/kg bw/day, in the absence of adverse effects on reproductive performance or offspring indices. Note (see in ChemView): In a 28-day study, the NOAEL was also 2 mg/kg bw/day and the LOAEL was 8 mg/kg bw/day based on hematological changes, suggestive of immunological response, and histopathological findings (erosion and ulceration of the forestomach and squamous cell hyperplasia). Note: FDA chose the longer study with broader focus.</t>
  </si>
  <si>
    <t>Unknown, 2017. Available from ECHA at https://echa.europa.eu/mt/registration-dossier/-/registered-dossier/22758/7/6/2 and https://echa.europa.eu/registration-dossier/-/registered-dossier/22758/7/9/2/?documentUUID=50894ea1-2a43-4039-89a6-678bf049a537</t>
  </si>
  <si>
    <t>63843-89-0</t>
  </si>
  <si>
    <t>Bis(1,2,2,6,6-pentamethyl-4-piperidyl) ((3,5-bis(1,1-dimethylethyl)-4-hydroxyphenyl)methyl)butylmalonate</t>
  </si>
  <si>
    <t>Di-(1,2,2,6,6-pentamethyl-4-piperidyl)-2-butyl-2-(3,5-di-tert-butyl-4-hydroxybenzyl)malonate; Tinuvin 144; bis(1,2,2,6,6-pentamethylpiperidin-4-yl) 2-butyl-2-[(3,5-ditert-butyl-4-hydroxyphenyl)methyl]propanedioate</t>
  </si>
  <si>
    <t>C42H72N2O5</t>
  </si>
  <si>
    <t>CCCCC(CC1=CC(=C(O)C(=C1)C(C)(C)C)C(C)(C)C)(C(=O)OC1CC(C)(C)N(C)C(C)(C)C1)C(=O)OC1CC(C)(C)N(C)C(C)(C)C1</t>
  </si>
  <si>
    <t>1N,2N,3N,4N,6N,7N,9N,10Y,11Y, piperidine product: 13N,15N,16N,17N,18N,28N (Class III), diacid product: 1N,2N,3N,4N,6N,7N,9N,10N,23N,29Y,33N,34N,35a-Y,38N,39N,40N,41a,bY (Class III)</t>
  </si>
  <si>
    <t xml:space="preserve">0, 0.5, 2, or 10 mg/kg bw/day. Males were dosed for 28-36 days, i.e. two weeks prior to mating, during mating, until scheduled necropsy. Females were dosed for 45-50 days, i.e. two weeks prior to mating, during mating and gestation, until day 4 post partum. </t>
  </si>
  <si>
    <t xml:space="preserve">Treatment-related clinical signs were noted in males at 10 mg/kg bw/day and included unsteady gait, swelling of limbs, piloerection, and a poor general state. No clinical findings were noted in females in any treated groups. Body weight change values were also significantly lower in males at 10 mg/kg bw/day from study week 0 to 5. At 10 mg/kg bw/day, clinical pathology revealed decreased hemoglobin and hematocrit values in both sexes, decreased red blood cell (RBC) counts in females, decreased mean corpuscular volume (MCV) and mean corpuscular hemoglobin content (MCH) in males, increased platelet counts in females, increased total white blood cell (WBC) counts, absolute and relative neutrophil, absolute monocyte and absolute large unstained (LUC) counts in both sexes, and decreased relative lymphocyte counts in both sexes. Minimal to moderate necrosis was noted in the livers of 5/10 animals. There was also granulomatous inflammation with necrosis of the mesenteric lymph node in 9/10 males and 9/10 females noted, too. In the spleen, granulomatous inflammation with necrosis was observed in 2/10 males and 2/10 females. At 2 mg/kg bw/day, a few animals showed foamy aggregates of macrophages in the intestinal mucosa. This was reported to be related to the treatment, but not adverse. The NOAEL for systemic toxicity was considered to be 2 mg/kg bw/day for both males and females. No toxicity to reproduction or development was noted; therefore, the NOAEL was considered to be 10 mg/kg bw/day, the highest dose tested, for reproductive and developmental toxicity. </t>
  </si>
  <si>
    <t>BASF, 2012</t>
  </si>
  <si>
    <t>BASF, 2012. Available from ECHA at https://echa.europa.eu/mt/registration-dossier/-/registered-dossier/15782/7/6/2 and https://echa.europa.eu/mt/registration-dossier/-/registered-dossier/15782/7/9/2 and from EPA at https://chemview.epa.gov/chemview/proxy?filename=8e%2F88120000252_63843890_9A7763E0DCF4464185257AA0006205EC.pdf</t>
  </si>
  <si>
    <t>3147-75-9</t>
  </si>
  <si>
    <t>2-(benzotriazol-2-yl)-4-(2,4,4-trimethylpentan-2-yl)phenol</t>
  </si>
  <si>
    <t>Octrizole; 2-(2-Hydroxy-5-tert-octylphenyl)benzotriazole; 2-(2H-Benzo[d][1,2,3]triazol-2-yl)-4-(2,4,4-trimethylpentan-2-yl)phenol; 2-(2H-Benzotriazol-2-yl)-4-(1,1,3,3-tetramethylbutyl)phenol</t>
  </si>
  <si>
    <t>CC(C)(C)CC(C)(C)C1=CC(=C(C=C1)O)N2N=C3C=CC=CC3=N2</t>
  </si>
  <si>
    <t>0, 12,500, 25,000, or 50,000 ppm equal to 0, 1,286, 2,594, or 5,658 mg/kg bw/day</t>
  </si>
  <si>
    <t xml:space="preserve">No indices of toxicity were found by macroscopic and microscopic examinations up to the highest dose; therefore, the NOAEL was determined to be 5,658 mg/kg bw/day for both males and females. </t>
  </si>
  <si>
    <t>American Cyanamid Company, 1968</t>
  </si>
  <si>
    <t>American Cyanamid Company (1968), CL 37,207: A 30-day Oral Feeding Study. Report 68-1. Available from OECD Environment, Health and Safety Publications (2017). Case Study On The Use Of An Integrated Approach To Testing And Assessment For The Repeated-Dose Toxicity Of Phenolic Benzotriazoles Series on Testing &amp; Assessment No. 271 at https://www.oecd.org/officialdocuments/publicdisplaydocumentpdf/?cote=env/jm/mono(2017)23&amp;doclanguage=en. Also available from ECHA at https://echa.europa.eu/mt/registration-dossier/-/registered-dossier/13220/7/6/2/?documentUUID=01c99aa6-d070-4bdb-96e0-12a87de67e22</t>
  </si>
  <si>
    <t>38720-66-0</t>
  </si>
  <si>
    <t>1,2-Dichloro-5,12-dihydroquinolino[2,3-b]acridine-7,14-dione</t>
  </si>
  <si>
    <t xml:space="preserve">Quino[2,3-b]acridine-7,14-dione, 1,2-dichloro-5,12-dihydro- </t>
  </si>
  <si>
    <t>C20H10Cl2N2O2</t>
  </si>
  <si>
    <t>ClC1=C(Cl)C2=C(NC3=C(C=C4NC5=CC=CC=C5C(=O)C4=C3)C2=O)C=C1</t>
  </si>
  <si>
    <t xml:space="preserve">0, 0.2, 1, or 5% in the diet. The level of 5% in the diet is equal to 2,000 mg/kg bw/day in males and 2,500 mg/kg bw/day in females. </t>
  </si>
  <si>
    <t xml:space="preserve">In the absence of toxicologically significant, adverse effects, the NOAEL was considered to be 5% test item in the diet, corresponding to 2000 and 2500 mg/kg bw/day for males and females, respectively. </t>
  </si>
  <si>
    <t>Unknown, 1971. Available from ECHA at https://echa.europa.eu/mt/registration-dossier/-/registered-dossier/10631/7/6/2</t>
  </si>
  <si>
    <t>67075-37-0</t>
  </si>
  <si>
    <t>Anthra[2,1,9-def:6,5,10-d'e'f']diisoquinoline-1,3,8,10(2H,9H)-tetrone, 2,9-bis(2-phenylethyl)-</t>
  </si>
  <si>
    <t>O=C1N(CCC2=CC=CC=C2)C(=O)C2=C3C1=CC=C1C4=C5C(=CC=C6C(=O)N(CCC7=CC=CC=C7)C(=O)C(C=C4)=C56)C(C=C2)=C31</t>
  </si>
  <si>
    <t>0, 750, 3750, or 15000 ppm equal to mean intakes of 0, 79.25, 404.25, or 1572.75 mg/kg bw/day for males and 0, 78.0, 380.0, or 1501.25 mg/kg bw/day for females</t>
  </si>
  <si>
    <t xml:space="preserve">No mortality and no clinically observable signs of toxicity were noted in test or control animals throughout the study. Bodyweight gain, food consumption and food efficiency in all test animals was comparable with that seen in controls. Reductions in haemoglobin levels, erythrocyte counts, haemotrocrit and platelet count in females of the highest dose group were considered to be not treatment induced;  these effects were also fully reversible during the 14 day post exposure observation period of the satellite groups. Other non-treatment related effects observed were a reduction in blood glucose in males treated at 750 and 15000, a reduction in the calculated albumin/globulin ratio in high dose males, and a reduced alkaline phosphatase in female animals treated at 3750 and 15000 ppm. Urine parameters remained unchanged, and all morphological changes observed during necropsy were considered to be without toxicological significance. Therefore, in the absence of toxicologically significant, adverse effects, the NOAEL was considered to be 15,000 ppm, equal to mean intakes of 1572.75 mg/kg bw/day for males and 1501.25 mg/kg bw/day for females. </t>
  </si>
  <si>
    <t xml:space="preserve">
2786-76-7</t>
  </si>
  <si>
    <t>C.I. Pigment Red 170</t>
  </si>
  <si>
    <t>4-[[4-(Aminocarbonyl)phenyl]azo]-N-(2-ethoxyphenyl)-3-hydroxynaphthalene-2-carboxamide; 2-Naphtho-o-phenetidide, 4-((p-carbamoylphenyl)azo)-3-hydroxy-; 2-Naphthalenecarboxamide, 4-((4-(aminocarbonyl)phenyl)azo)-N-(2-ethoxyphenyl)-3-hydroxy-; Permanent Red F 3RK70; 4-[(4-carbamoylphenyl)diazenyl]-N-(2-ethoxyphenyl)-3-hydroxynaphthalene-2-carboxamide</t>
  </si>
  <si>
    <t>C26H22N4O4</t>
  </si>
  <si>
    <t>CCOC1=CC=CC=C1NC(=O)C2=CC3=CC=CC=C3C(=C2O)N=NC4=CC=C(C=C4)C(=O)N</t>
  </si>
  <si>
    <t>Wistar [Hoe: WISKf (SPF71)]</t>
  </si>
  <si>
    <t xml:space="preserve">0, 500, 2500, or 12,500 ppm. The highest dose of 12,500 ppm was listed as equivalent to 1,172 mg/kg bw/day for males and 1,193 mg/kg bw/day for females. </t>
  </si>
  <si>
    <t xml:space="preserve">In the absence of toxicologically significant, adverse effects, the NOAEL was considered to be 12,500 ppm, equivalent to 1,172 mg/kg bw/day for males and 1,193 mg/kg bw/day for females, the highest dose tested. </t>
  </si>
  <si>
    <t xml:space="preserve">Unknown, 1993. Available from ECHA at https://echa.europa.eu/mt/registration-dossier/-/registered-dossier/14874/7/6/2 </t>
  </si>
  <si>
    <t>12286-66-7</t>
  </si>
  <si>
    <t>Calcium bis(4-((1-(((2-methylphenyl)amino)carbonyl)-2-oxopropyl)azo)-3-nitrobenzenesulphonate)</t>
  </si>
  <si>
    <t>Dye Yellow No. 62; Benzenesulfonic acid, 4-[(E)-2-[1-[[(2-methylphenyl)amino]carbonyl]-2-oxopropyl]diazenyl]-3-nitro-, calcium salt (2:1); C.I. Pigment yellow 62, MW: 878.86 was divided by 2 due to 2 identical subunits</t>
  </si>
  <si>
    <t>C34H30CaN8O14S2</t>
  </si>
  <si>
    <t>[Ca++].CC1=C(NC(=O)CC(=O)CN=NC2=CC=C(C=C2[N+]([O-])=O)S([O-])(=O)=O)C=CC=C1.CC1=C(NC(=O)CC(=O)CN=NC2=C(C=C(C=C2)S([O-])(=O)=O)[N+]([O-])=O)C=CC=C1</t>
  </si>
  <si>
    <t>1N,2N,3N,4Y,5aY,6N,7N,9N,10N,23N,29Y,33N,34N,35aY,38N,39N,40N,41N,42N,43N,44N,45Y,46N,47a(ii)Y, beta-keto-amide product: 35aY,38N,39N,40N,41N,42N,43N,44N,45Y,46N,47N (Class IV), nitroaniline product: 35aY,38N,39N,40N,41N,42N,43N,44N,45Y,47cY (Class II)</t>
  </si>
  <si>
    <t xml:space="preserve">0, 110, 330, or 1110 mg/kg bw/day. Males were dosed for 35 days, i.e. 14 days pre-pairing, during pairing, and one week post-pairing. Females were dosed for 67 days, i.e. 14 days pre-pairing, during pairing and gestation, as well as 4 days of lactation and 2 weeks thereafter. </t>
  </si>
  <si>
    <t xml:space="preserve">No test substance-related adverse findings were noted. Therefore, the NOAEL for systemic toxicity was considered to be 1110 mg/kg bw/day for both males and females. Similarly, the NOAEL for reproductive and developmental toxicity was also considered to be 1110 mg/kg bw/day, the highest dose tested, in the absence of adverse effects on reproductive performance and fertility. </t>
  </si>
  <si>
    <t>Unknown, 2013. Available from ECHA at https://echa.europa.eu/mt/registration-dossier/-/registered-dossier/16092/7/6/2 and https://echa.europa.eu/mt/registration-dossier/-/registered-dossier/16092/7/9/2 and https://echa.europa.eu/mt/registration-dossier/-/registered-dossier/16092/7/9/3</t>
  </si>
  <si>
    <t>15793-73-4</t>
  </si>
  <si>
    <t>3H-Pyrazol-3-one, 4,4'-[(3,3'-dichloro[1,1'-biphenyl]-4,4'-diyl)bis(2,1-diazenediyl)]bis[2,4-dihydro-5-methyl-2-(4-methylphenyl)-</t>
  </si>
  <si>
    <t>Benzidine Orange T; 4-[[2-chloro-4-[3-chloro-4-[[3-methyl-1-(4-methylphenyl)-5-oxo-4H-pyrazol-4-yl]diazenyl]phenyl]phenyl]diazenyl]-5-methyl-2-(4-methylphenyl)-4H-pyrazol-3-one; Irgalite orange F2G</t>
  </si>
  <si>
    <t>C34H28Cl2N8O2</t>
  </si>
  <si>
    <t>CC1=CC=C(C=C1)N2C(=O)C(C(=N2)C)N=NC3=C(C=C(C=C3)C4=CC(=C(C=C4)N=NC5C(=NN(C5=O)C6=CC=C(C=C6)C)C)Cl)Cl</t>
  </si>
  <si>
    <t>1N,2N,3N,4N,6N,7aY,8N,9N,10Y,11N,12N,13N,15N,16N,17N,18bY,28N,47N</t>
  </si>
  <si>
    <t xml:space="preserve">0, 100, 300, or 1,000 mg/kg bw/day. Males were dosed for 28 days, i.e. during 14 days of pre-mating and 14 days of mating. Females were dosed for 54 days, i.e. during 14 days of pre-mating, 14 days of mating, during the gestation period and up to post-natal day 3. </t>
  </si>
  <si>
    <t>Unknown, 2012. Available from ECHA at https://echa.europa.eu/registration-dossier/-/registered-dossier/14131/7/6/2/?documentUUID=1b308305-595b-4aa1-b6d3-cd4a33b956ba, https://echa.europa.eu/mt/registration-dossier/-/registered-dossier/14131/7/9/2, and https://echa.europa.eu/mt/registration-dossier/-/registered-dossier/14131/7/9/3</t>
  </si>
  <si>
    <t>1324-76-1</t>
  </si>
  <si>
    <t>C.I. Pigment Blue 61</t>
  </si>
  <si>
    <t>2-[(4-{(Z)-(4-Anilinophenyl)[(4Z)-4-(phenylimino)-2,5-cyclohexadien-1-ylidene]methyl}phenyl)amino]benzenesulfonic acid</t>
  </si>
  <si>
    <t>C37H29N3O3S</t>
  </si>
  <si>
    <t>c1ccc(cc1)Nc2ccc(cc2)C(=C3C=CC(=Nc4ccccc4)C=C3)c5ccc(cc5)Nc6ccccc6S(=O)(=O)O</t>
  </si>
  <si>
    <t>Wistar [Cri:Wl(Han)]</t>
  </si>
  <si>
    <t>0, 50, 250, or 1,000 mg/kg bw/day. Males were exposed for 30 days, i.e. 2 weeks prior to mating, during mating, and up to termination. Females were exposed for 41-45 days, i.e. during 2 weeks prior to mating, during mating, during post-coitum, and during at least 4 days of lactation.</t>
  </si>
  <si>
    <t xml:space="preserve">No treatment-related toxicoiogically significant changes were noted in any of the parameters investigated in this study; therefore the NOAEL for systemic toxicity was considered to be 1,000 mg/kg bw/day, the highest dose tested. Similarly, the NOAEL for reproductive and develpmental toxicity also considered to be 1,000 mg/kg bw/day in the absence of adverse effects. </t>
  </si>
  <si>
    <t xml:space="preserve">Unknown, 2008. Available from ECHA at https://echa.europa.eu/mt/registration-dossier/-/registered-dossier/5364/7/6/2 and https://echa.europa.eu/registration-dossier/-/registered-dossier/5364/7/9/2/?documentUUID=c4534b24-ede0-447f-92e5-4d78bf644d3f and from EPA (2012) COlor Pigments Manufacturers Association, Inc. Test Plan for Benzenesulfonic Acid, [[4-[4](Phenylamino)phenyl] [4)Phenylimino)-2,5-cyclohexadien-1-ylidene]methyl]phenyl]amino] - CAS No. 1324-76-1 at https://downloads.regulations.gov/EPA-HQ-OPPT-2005-0033-0445/content.pdf </t>
  </si>
  <si>
    <t>2362-14-3</t>
  </si>
  <si>
    <t>Phenol, 4,4'-cyclohexylidenebis[2-methyl-</t>
  </si>
  <si>
    <t>1,1-Bis(4-hydroxy-3-methylphenyl)cyclohexane; 4-[1-(4-hydroxy-3-methylphenyl)cyclohexyl]-2-methylphenol; 4,4'-Cyclohexylidenebis(2-methylphenol)</t>
  </si>
  <si>
    <t>C20H24O2</t>
  </si>
  <si>
    <t>CC1=C(O)C=CC(=C1)C1(CCCCC1)C1=CC(C)=C(O)C=C1</t>
  </si>
  <si>
    <t xml:space="preserve">0, 50, 200, or 1,000 mg/kg bw/day. Males were dosed for 28 days, i.e. two weeks prior to mating and during the two week mating period. Females were dosed for 52 days, i.e. two weeks prior to mating, during the two week mating period, through three weeks of gestation and through lactation day 3. </t>
  </si>
  <si>
    <t xml:space="preserve">ECHA originally concluded a NOAEL of 200 mg/kg bw/day for systemic toxicity, based on body weight effects at the highest dose level. In F0 males, a statistically significant decrease in body weight was found at the highest dose on study day 14 and study day 21; however, there was not a statistically significant difference in body weight between the controls and the high dose on study day 28. Similarly while the body weight change in F0 males was statistically significant between the control and 1000 mg/kg bw/d dose group from day 7 to day 14 and from day 0 to day 28, there was not a statistically significant difference from day 0 to 7, 14 to 21, or from day 21 to 28. In addition, no statistically significant effects in body weight or body weight change were observed between controls and 1000 mg/kg bw/d dose groups used for recovery animals at any point of the study. Therefore, the NOAEL for systemic toxicity for risk assessment was considered to be 1,000 mg/kg bw/day for both males and females. Similarly, in the absence of adverse effects, the NOAELs for reproductive and developmental toxicity was also considered to be 1,000 mg/kg bw/day, the highest dose tested. </t>
  </si>
  <si>
    <t>Unknown, 2002. Available from ECHA at https://echa.europa.eu/mt/registration-dossier/-/registered-dossier/11983/7/6/2,  https://echa.europa.eu/mt/registration-dossier/-/registered-dossier/11983/7/9/2, and https://echa.europa.eu/mt/registration-dossier/-/registered-dossier/11983/7/9/3</t>
  </si>
  <si>
    <t>13676-54-5</t>
  </si>
  <si>
    <t>Bismaleimide</t>
  </si>
  <si>
    <t>Bismaleimide S; 1H-Pyrrole-2,5-dione, 1,1'-(methylenedi-4,1-phenylene)bis-; p,p'-Dimaleimidodiphenylmethane; 1-[4-[[4-(2,5-dioxopyrrol-1-yl)phenyl]methyl]phenyl]pyrrole-2,5-dione</t>
  </si>
  <si>
    <t>C21H14N2O4</t>
  </si>
  <si>
    <t>O=C1C=CC(=O)N1C1=CC=C(CC2=CC=C(C=C2)N2C(=O)C=CC2=O)C=C1</t>
  </si>
  <si>
    <t>1N,2N,3N,4N,6N,7N,9N,10Y,11N,12N,13N,15N,16N,17N,18bY(imide),28N,47N</t>
  </si>
  <si>
    <t>0, 100, 300, or 1,000 mg/kg bw/day. Males were dosed for a minimum of 35 days, i.e. two weeks before pairing up to necropsy. Females were dosed for about 55 days, i.e. two weeks before pairing, throughout pairing and gestation, until Day 6 of lactation.</t>
  </si>
  <si>
    <t>No toxicologically significant systemic effects were noted and there was no effect of treatment on reproductive performance, including mating performance, fertility and offspring survival and development up to Day 7 of age. Therefore, for general toxicity, the NOAEL was considered to be 1000 mg/kg/day and for reproductive /developmental toxicity, the NOAEL was also considered to be 1000 mg/kg/day.</t>
  </si>
  <si>
    <t>Unknown, 2012. Available from ECHA at https://echa.europa.eu/mt/registration-dossier/-/registered-dossier/11119/7/6/2 and https://echa.europa.eu/mt/registration-dossier/-/registered-dossier/11119/7/9/2</t>
  </si>
  <si>
    <t>121-60-8</t>
  </si>
  <si>
    <t>4-(Acetylamino)benzenesulfonyl chloride</t>
  </si>
  <si>
    <t>N-Acetylsulfanilyl chloride; 4-Acetamidobenzenesulfonyl chloride; 4-Acetamidobenzene-1-Sulfonyl Chloride</t>
  </si>
  <si>
    <t>C8H8ClNO3S</t>
  </si>
  <si>
    <t>CC(=O)NC1=CC=C(C=C1)S(Cl)(=O)=O</t>
  </si>
  <si>
    <t xml:space="preserve">0, 250, 500, or 1,000 mg/kg bw/day. Male rats were treated before mating and during mating for a total of 29 days. Female rats were treated before mating, during mating, during pregnancy, and up to day 13 of lactation for a total of approx. 63 days. </t>
  </si>
  <si>
    <t>Unknown, 2020. Available from ECHA at https://echa.europa.eu/registration-dossier/-/registered-dossier/5698/7/9/2</t>
  </si>
  <si>
    <t>78433-08-6</t>
  </si>
  <si>
    <t>2-Propenoic acid, 2-[[(octadecylamino)carbonyl]oxy]ethyl ester</t>
  </si>
  <si>
    <t>2-Propenoic acid, 2-(((octadecylamino)carbonyl)oxy)ethyl ester; 2-(octadecylcarbamoyloxy)ethyl prop-2-enoate</t>
  </si>
  <si>
    <t>C24H45NO4</t>
  </si>
  <si>
    <t>CCCCCCCCCCCCCCCCCCNC(=O)OCCOC(=O)C=C</t>
  </si>
  <si>
    <t xml:space="preserve">0, 75, 300, or 1000 mg/kg bw/day daily. Males were dosed for 42 days, i.e. two weeks prior to pairing, during pairing, until scheduled necropsy. Females were dosed for 56 days, i.e. two weeks prior to pairing, during pairing and gestation, until day 13 post partum. </t>
  </si>
  <si>
    <t>Unknown, 2019. Available from ECHA at https://echa.europa.eu/mt/registration-dossier/-/registered-dossier/19318/7/6/2 and https://echa.europa.eu/mt/registration-dossier/-/registered-dossier/19318/7/9/2</t>
  </si>
  <si>
    <t>64051-50-9</t>
  </si>
  <si>
    <t>2,5-Pyrrolidinedione, 1,1'-[iminobis(2,1-ethanediylimino-2,1-ethanediyl)]bis[3-(octadecenyl)-</t>
  </si>
  <si>
    <t>1,1'-(Iminobis(ethyleneiminoethylene))bis(3-(octadecenyl)pyrrolidine-2,5-dione); 2,5-Pyrrolidinedione, 1,1'-[iminobis(2,1-ethanediylimino-2,1-ethanediyl)]bis[3-[(1E)-1-octadecen-1-yl]</t>
  </si>
  <si>
    <t>C52H95N5O4</t>
  </si>
  <si>
    <t>CCCCCCCCCCCCCCCCC=CC1CC(=O)N(C1=O)CCNCCNCCNCCN2C(=O)CC(C2=O)C=CCCCCCCCCCCCCCCCC</t>
  </si>
  <si>
    <t xml:space="preserve">0, 100, 300, or 1,000 mg/kg bw/day. Males were dosed for a minimum of 28 days, i.e. two weeks prior to pairing, during pairing, until scheduled necropsy. Females were dosed for 55 days, i.e. two weeks prior to pairing, during pairing and gestation, until day 6 of lactation. </t>
  </si>
  <si>
    <t>Unknown, 2017. Available from ECHA at https://echa.europa.eu/mt/registration-dossier/-/registered-dossier/21630/7/9/2 and https://echa.europa.eu/mt/registration-dossier/-/registered-dossier/21630/7/9/3</t>
  </si>
  <si>
    <t>70247-70-0</t>
  </si>
  <si>
    <t>Benzenesulfonic acid, 4-[4-[2-[5-[(2-bromo-1-oxo-2-propen-1-yl)amino]-2-sulfophenyl]diazenyl]-4,5-dihydro-3-methyl-5-oxo-1H-pyrazol-1-yl]-2,5-dichloro-, sodium salt (1:2)</t>
  </si>
  <si>
    <t>C19H12BrCl2N5Na2O8S2</t>
  </si>
  <si>
    <t>CC1=NN(C(=O)C1N=NC2=C(C=CC(=C2)NC(=O)C(=C)Br)S(=O)(=O)[O-])C3=CC(=C(C=C3Cl)S(=O)(=O)[O-])Cl.[Na+].[Na+]</t>
  </si>
  <si>
    <t>1N,2N,3N,4N,6N,7a&amp;7g(i)&amp;g(v)Y</t>
  </si>
  <si>
    <t>Wistar [RccHan;WIST]</t>
  </si>
  <si>
    <t>0, 100, 330, or 1000 mg/kg bw/day. Males were dosed for a minimum of 35 days, i.e. two weeks prior to mating, during mating, until scheduled encropsy. Females were dosed for 55 days, i.e. two weeks prior to mating, during mating and gestation, until day 6 of lactation.</t>
  </si>
  <si>
    <t>Unknown, 2016. Available from ECHA at https://echa.europa.eu/mt/registration-dossier/-/registered-dossier/17089/7/6/2 and https://echa.europa.eu/mt/registration-dossier/-/registered-dossier/17089/7/9/2</t>
  </si>
  <si>
    <t>68259-05-2</t>
  </si>
  <si>
    <t>Benzoic acid, 3,3'-[(2,5-dimethyl-1,4-phenylene)bis[iminocarbonyl(2-hydroxy-3,1-naphthalenediyl)-2,1-diazenediyl]]bis[4-methyl-, 1,1'-bis(2-chloroethyl) ester</t>
  </si>
  <si>
    <t>Pigment Red 220; Bis(2-chloroethyl) 3,3'-{(2,5-dimethyl-1,4-phenylene)bis[carbamoyl(2-hydroxy-3,1-naphthalenediyl)(E)-2,1-diazenediyl]}bis(4-methylbenzoate)</t>
  </si>
  <si>
    <t>C50H42Cl2N6O8</t>
  </si>
  <si>
    <t>CC1=CC(NC(=O)C2=CC3=C(C=CC=C3)C(N=NC3=C(C)C=CC(=C3)C(=O)OCCCl)=C2O)=C(C)C=C1NC(=O)C1=CC2=C(C=CC=C2)C(N=NC2=C(C)C=CC(=C2)C(=O)OCCCl)=C1O</t>
  </si>
  <si>
    <t>1N,2N,3N,4N,6N,7aY,8N,33N,34bY. 2-Chloroethanol: 1N,2N,3N,4N,6N,7aY &amp; 7g(iii)Y (Class IV); Aromatic product: 1N,2N,3N,4N,6N,7N,9N,10N,23N,29Y,33N,34N,35N,47N (Class IV)</t>
  </si>
  <si>
    <t xml:space="preserve">0, 100, 300, or 1000 mg/kg bw/day. Males were dosed daily for a minimum of 4 weeks, i.e. two weeks prior to pairing, during pairing, until scheduled necropsy. Females were dosed for 42 days, i.e. two weeks prior to pairing, during pairing and gestation, until day 4 of lactation. </t>
  </si>
  <si>
    <t>Unknown, 2012. Available from ECHA at https://echa.europa.eu/mt/registration-dossier/-/registered-dossier/10416/7/6/2 and https://echa.europa.eu/mt/registration-dossier/-/registered-dossier/10416/7/9/2</t>
  </si>
  <si>
    <t>80010-51-1</t>
  </si>
  <si>
    <t>2-Anthracenesulfonic acid, 1-amino-4-[[3,5-bis[[(2-chloroacetyl)amino]methyl]-2,4,6-trimethylphenyl]amino]-9,10-dihydro-9,10-dioxo-, sodium salt (1:1)</t>
  </si>
  <si>
    <t>2-Anthracenesulfonic acid, 1-amino-4-[[3,5-bis[[(chloroacetyl)amino]methyl]-2,4,6-trimethylphenyl]amino]-9,10-dihydro-9,10-dioxo-, monosodium salt; sodium;1-amino-4-[3,5-bis[[(2-chloroacetyl)amino]methyl]-2,4,6-trimethylanilino]-9,10-dioxoanthracene-2-sulfonate</t>
  </si>
  <si>
    <t>C29H27Cl2N4NaO7S</t>
  </si>
  <si>
    <t>[Na+].CC1=C(CNC(=O)CCl)C(C)=C(NC2=CC(=C(N)C3=C2C(=O)C2=C(C=CC=C2)C3=O)S([O-])(=O)=O)C(C)=C1CNC(=O)CCl</t>
  </si>
  <si>
    <t>1N,2N,3N,4N,6N,7a&amp;7g(v)Y</t>
  </si>
  <si>
    <t xml:space="preserve">0, 100, 300, or 1000 mg/kg bw/day (incorporating a correction factor for 63.5% purity). Males were dosed for 42 days, i.e two weeks prior to pairing, during pairing, until scheduled necropsy. Females were dosed for 54 days, i.e. two weeks prior to pairing, during pairing and gestation, until day 5 of post-partum. Any female which did not produce a pregnancy was terminated on or after Day 25 post coitum. </t>
  </si>
  <si>
    <t>In the absence of adverse effects, the NOEL for reproductive toxicity, including the survival, growth and development of the offspring, was considered to be 1,000 mg/kg bw/day.</t>
  </si>
  <si>
    <t>Unknown, 2017. Available from ECHA at https://echa.europa.eu/mt/registration-dossier/-/registered-dossier/18852/7/9/2 and https://echa.europa.eu/mt/registration-dossier/-/registered-dossier/18852/7/9/3</t>
  </si>
  <si>
    <t xml:space="preserve">
6535-46-2</t>
  </si>
  <si>
    <t>Pigment Red 112</t>
  </si>
  <si>
    <t>2-Naphthalenecarboxamide, 3-hydroxy-N-(2-methylphenyl)-4-((2,4,5-trichlorophenyl)azo)-; Naphthol Red FGR; Permanent Red FGR; Luconyl Red 3855; Unisperse Red 3RS-E2; 3-hydroxy-N-(2-methylphenyl)-4-[(2,4,5-trichlorophenyl)diazenyl]naphthalene-2-carboxamide</t>
  </si>
  <si>
    <t>C24H16Cl3N3O2</t>
  </si>
  <si>
    <t>CC1=CC=CC=C1NC(=O)C2=CC3=CC=CC=C3C(=C2O)N=NC4=CC(=C(C=C4Cl)Cl)Cl</t>
  </si>
  <si>
    <t>1N,2N,3N,4N,6N,7aY,8N,9N,10N,23N,29Y,33N,34N,35N,47N</t>
  </si>
  <si>
    <t xml:space="preserve">In the absence of toxicologically significant, adverse effects, the NOAEL for was considered to be 1,000 mg/kg bw/day, the highest dose tested. </t>
  </si>
  <si>
    <t xml:space="preserve">Unknown, 2008. Available from ECHA at https://echa.europa.eu/mt/registration-dossier/-/registered-dossier/14453/7/6/2 and </t>
  </si>
  <si>
    <t>5280-68-2</t>
  </si>
  <si>
    <t>Pigment Red 146</t>
  </si>
  <si>
    <t>N-(4-chloro-2,5-dimethoxyphenyl)-3-hydroxy-4-[[2-methoxy-5-(phenylcarbamoyl)phenyl]diazenyl]naphthalene-2-carboxamide; (4Z)-N-(4-chloro-2,5-dimethoxyphenyl)-4-[[2-methoxy-5-(phenylcarbamoyl)phenyl]hydrazinylidene]-3-oxonaphthalene-2-carboxamide; 2-Naphthalenecarboxamide, N-(4-chloro-2,5-dimethoxyphenyl)-3-hydroxy-4-((2-methoxy-5-((phenylamino)carbonyl)phenyl)azo)-</t>
  </si>
  <si>
    <t>C33H27ClN4O6</t>
  </si>
  <si>
    <t>COC1=C(C=C(C=C1)C(=O)NC2=CC=CC=C2)N=NC3=C(C(=CC4=CC=CC=C43)C(=O)NC5=CC(=C(C=C5OC)Cl)OC)O</t>
  </si>
  <si>
    <t xml:space="preserve">In the absence of toxicologically significant, adverse effects, the NOAEL was considered to be 1000 mg/kg bw/day, the highest dose tested. </t>
  </si>
  <si>
    <t>Unknown, 2008. Available from ECHA at https://echa.europa.eu/mt/registration-dossier/-/registered-dossier/14808/7/6/2</t>
  </si>
  <si>
    <t>68672-66-2</t>
  </si>
  <si>
    <t>{[(1-tert-Butoxy-2-methyl-1-oxopropan-2-yl)oxy]imino}{2-[(triphenylmethyl)amino]-1,3-thiazol-4-yl}acetic acid</t>
  </si>
  <si>
    <t>(Z)-alpha-((2-(tert-Butoxy)-1,1-dimethyl-2-oxoethoxy)imino)-2-(tritylamino)thiazol-4-acetic acid; (2Z)-2-[2-methyl-1-[(2-methylpropan-2-yl)oxy]-1-oxopropan-2-yl]oxyimino-2-[2-(tritylamino)-1,3-thiazol-4-yl]acetic acid; (Z)-2-(((1-(tert-Butoxy)-2-methyl-1-oxopropan-2-yl)oxy)imino)-2-(2-(tritylamino)thiazol-4-yl)acetic acid</t>
  </si>
  <si>
    <t>C32H33N3O5S</t>
  </si>
  <si>
    <t>CC(C)(C)OC(=O)C(C)(C)ON=C(C(O)=O)C1=CSC(NC(C2=CC=CC=C2)(C2=CC=CC=C2)C2=CC=CC=C2)=N1</t>
  </si>
  <si>
    <t>0, 100, 300, or 1000 mg/kg bw/day daily. Males were treated for 29 days. This included a minimum of 14 days prior to mating and during the mating period. Females that delivered were treated for 50-56 days (most females) or 60-63 days (two females of Group 3), i.e. 14 days prior to mating (with the objective to cover at least two complete estrous cycles), the variable time to conception, the duration of pregnancy and 14 or 16 days after delivery, up to and including the day before scheduled necropsy. Females without offspring were treated for 40, 42 or 47 days.</t>
  </si>
  <si>
    <t>No parental toxicity and no reproductive and developmental toxicity were observed up to the highest dose level tested of 1,000 mg/kg bw/day. The only treatment-related finding in this study consisted of slight salivation after dosing, noted at all dose levels in up to all animals with a dose-related trend in frequency and time of onset; however, this was regarded as a physiological response rather than a sign of systemic toxicity.</t>
  </si>
  <si>
    <t>Unknown, 2018. Available from ECHA at https://echa.europa.eu/mt/registration-dossier/-/registered-dossier/26085/7/6/2 and https://echa.europa.eu/mt/registration-dossier/-/registered-dossier/26085/7/9/2</t>
  </si>
  <si>
    <t>27776-21-2</t>
  </si>
  <si>
    <t>2,2'-(Diazene-1,2-diyldiethane-1,1-diyl)bis-4,5-dihydro-1H-imidazole dihydrochloride</t>
  </si>
  <si>
    <t>1,2-Bis(2-(4,5-dihydro-1H-imidazol-2-yl)propan-2-yl)diazene dihydrochloride; 2,2'-azobis[2-(2-imidazolin-2-yl)propane]dihydrochloride; bis[2-(4,5-dihydro-1H-imidazol-2-yl)propan-2-yl]diazene;dihydrochloride; 2,2'-[(E)-1,2-Diazenediyldi-2,2-propanediyl]bis-4,5-dihydro-1H-imidazole dihydrochloride</t>
  </si>
  <si>
    <t>C12H24Cl2N6</t>
  </si>
  <si>
    <t>CC(C)(C1=NCCN1)N=NC(C)(C)C2=NCCN2.Cl.Cl</t>
  </si>
  <si>
    <t>1N,2N,3N,4Y,5bY,6N,7N,9N,10Y,11N,12N,13N,15N,16N,17N,18bY,28N,47N</t>
  </si>
  <si>
    <t xml:space="preserve">0, 100, 300, or 1,000 mg/kg bw/day daily. Males were dosed for 30 days i.e. two weeks prior to pairing, during pairing, until scheduled necropsy. Females were dosed for 63 days, i.e. two weeks prior to pairing, during pairing and gestation, until PND 4. </t>
  </si>
  <si>
    <t xml:space="preserve">Mean body weight at the highest dose level in males was significantly reduced; however, this deviation was attributed to the transient reduction in food consumption. No effects were noted in females. No other toxicologically significant, adverse effects were noted; therefore, the NOAEL for systemic toxicity was considered to be 1,000 mg/kg bw/day, the highest dose tested. Similarly, in the absence of adverse effects, the NOAELs for reproductive and developmental toxicity were considered to be 1,000 mg/kg bw/day as well. </t>
  </si>
  <si>
    <t>Unknown, 2015. Available from ECHA at https://echa.europa.eu/mt/registration-dossier/-/registered-dossier/23634/7/6/2/?documentUUID=e3ad4a69-885b-49f6-b840-67b3bc1d353f and https://echa.europa.eu/mt/registration-dossier/-/registered-dossier/23634/7/9/2</t>
  </si>
  <si>
    <t>30125-47-4</t>
  </si>
  <si>
    <t>C.I. Pigment Yellow 138</t>
  </si>
  <si>
    <t>3,4,5,6-Tetrachloro-N-[2-(4,5,6,7-tetrachloro-2,3-dihydro-1,3-dioxo-1H-inden-2-yl)-8-quinolyl]phthalimide; 4,5,6,7-tetrachloro-2-[2-(4,5,6,7-tetrachloro-1,3-dioxoinden-2-yl)quinolin-8-yl]isoindole-1,3-dione</t>
  </si>
  <si>
    <t>C26H6Cl8N2O4</t>
  </si>
  <si>
    <t>ClC1=C(Cl)C(Cl)=C(Cl)C2=C1C(=O)C(C2=O)C1=CC=C2C=CC=C(N3C(=O)C4=C(C3=O)C(Cl)=C(Cl)C(Cl)=C4Cl)C2=N1</t>
  </si>
  <si>
    <t xml:space="preserve">0, 100, 300, or 1,000 mg/kg bw/day. Males were dosed for 35 days, i.e. two weeks prior to pairing, during pairing, and then one week after pairing. Females were dosed for 67 days, i.e. two weeks prior to pairing, during pairing and gestation, as well as 4 days of lactation and 2 weeks thereafter. </t>
  </si>
  <si>
    <t>Unknown, 2012. Available from ECHA at https://echa.europa.eu/mt/registration-dossier/-/registered-dossier/12783/7/6/2 and https://echa.europa.eu/mt/registration-dossier/-/registered-dossier/12783/7/9/2</t>
  </si>
  <si>
    <t>31778-10-6</t>
  </si>
  <si>
    <t>Benzoic acid, 2-[[3-[[(2,3-dihydro-2-oxo-1H-benzimidazol-5-yl)amino]carbonyl]-2-hydroxy-1-naphthalenyl]azo]-, butyl ester</t>
  </si>
  <si>
    <t>butyl 2-[[2-hydroxy-3-[(2-oxo-1,3-dihydrobenzimidazol-5-yl)carbamoyl]naphthalen-1-yl]diazenyl]benzoate; Benzoic acid, 2-((3-(((2,3-dihydro-2-oxo-1H-benzimidazol-5-yl)amino)carbonyl)-2-hydroxy-1-naphthalenyl)azo)-, butyl ester; C.I. Pigment Red 208</t>
  </si>
  <si>
    <t>C29H25N5O5</t>
  </si>
  <si>
    <t>CCCCOC(=O)C1=C(C=CC=C1)N=NC1=C2C=CC=CC2=CC(C(=O)NC2=CC=C3NC(=O)NC3=C2)=C1O</t>
  </si>
  <si>
    <t>1N,2N,3N,4N,6N,7N,9N,10Y,11Y, butanol: 1aY (Class I), acid product: 13N,15N,16N,17Y,19N,20eY(Class IV)</t>
  </si>
  <si>
    <t xml:space="preserve">0, 100, 300, or 1,000 mg/kg bw/day daily. Males were dosed for 28 days, i.e. two weeks prior to mating, during mating, until scheduled necropsy. Females were dosed for 54 days, i.e. two weeks of pre-mating, up to 14 days of mating, 22 days of gestation and 4 days of post-partum. </t>
  </si>
  <si>
    <t xml:space="preserve">In the absence of toxicologically relevant, adverse effects, the NOAELs for systemic, reproductive, and developmental toxicity was considered to be 1,000 mg/kg bw/day. </t>
  </si>
  <si>
    <t>Unknown, 2012. Available from ECHA at https://echa.europa.eu/registration-dossier/-/registered-dossier/15921/7/9/2/?documentUUID=76b80cc2-5e54-4195-840a-d13783e95c75 and https://echa.europa.eu/mt/registration-dossier/-/registered-dossier/15921/7/9/2</t>
  </si>
  <si>
    <t>32846-21-2</t>
  </si>
  <si>
    <t>Sodium 6-amino-5-({2-[cyclohexyl(methyl)sulfamoyl]phenyl}diazenyl)-4-hydroxy-2-naphthalenesulfonate</t>
  </si>
  <si>
    <t>sodium;6-amino-5-[[2-[cyclohexyl(methyl)sulfamoyl]phenyl]diazenyl]-4-hydroxynaphthalene-2-sulfonate; 2-Naphthalenesulfonic acid, 6-amino-5-((2-((cyclohexylmethylamino)sulfonyl)phenyl)azo)-4-hydroxy-, monosodium salt</t>
  </si>
  <si>
    <t>C23H25N4NaO6S2</t>
  </si>
  <si>
    <t>[Na+].CN(C1CCCCC1)S(=O)(=O)C1=C(C=CC=C1)N=NC1=C(N)C=CC2=C1C(O)=CC(=C2)S([O-])(=O)=O</t>
  </si>
  <si>
    <t>1N,2N,3N,4Y,5aY,6N,7N,9N,10N,23N,29Y,33N,34N,35N,47a(ii)Y, sulfonamide reduction product: 35aY,38N,39N,40N,41N,42N,43N,44N,45Y,46N,47N (Class IV), sulfonate reduction product: 35bY,36aY,37N,47cY (Class II)</t>
  </si>
  <si>
    <t xml:space="preserve">0, 100, 300, or 1,000 mg/kg bw/day. Males were dosed for 28-29 days, i.e. 14 days of pre-mating and 14 days of mating. Females were dosed for 54 days, i.e. during 14 days of pre-mating and 14 days of mating, during the gestation period and up to post-natal day 3. </t>
  </si>
  <si>
    <t>Unknown, 2014. Available from ECHA at https://echa.europa.eu/mt/registration-dossier/-/registered-dossier/10138/7/6/2 and https://echa.europa.eu/mt/registration-dossier/-/registered-dossier/10138/7/9/2</t>
  </si>
  <si>
    <t>4118-16-5</t>
  </si>
  <si>
    <t>Pigment Yellow 147</t>
  </si>
  <si>
    <t>9,10-Anthracenedione, 1,1'-((6-phenyl-1,3,5-triazine-2,4-diyl)diimino)bis-; Cromophtal yellow AGR; 1-[[4-[(9,10-dioxoanthracen-1-yl)amino]-6-phenyl-1,3,5-triazin-2-yl]amino]anthracene-9,10-dione</t>
  </si>
  <si>
    <t>C37H21N5O4</t>
  </si>
  <si>
    <t>O=C1C2=CC=CC=C2C(=O)C2=C1C=CC=C2NC1=NC(=NC(NC2=C3C(=O)C4=C(C=CC=C4)C(=O)C3=CC=C2)=N1)C1=CC=CC=C1</t>
  </si>
  <si>
    <t xml:space="preserve">0, 100, 300, or 1,000 mg/kg bw/day. Males were dosed daily for a minimum of 28 days, i.e. two weeks prior to mating, during mating, until scheduled necropsy. Females were dosed daily for approximately 53-55 days, i.e. two weeks prior to mating, during mating and gestation, until days 4-6 of lactation. </t>
  </si>
  <si>
    <t xml:space="preserve">In treated males, mean white blood cell and lymphocyte counts were lower than controls at the end of the treatment period. These findings followed a treatment related pattern, with values at 1000 mg/kg/day being approximately 45% lower than controls and being statistically significant at 300 or 1000 mg/kg/day. There were no other haematology or coagulation findings in males or any findings in females which were considered to be related to treatment. Additionally, in treated groups, mean lactate dehydrogenase and creatine phosphokinase were lower than controls at the end of the treatment period. In males, the differences followed a treatment related pattern and were statistically significant, with values at 1000 mg/kg/day being approximately 45% lower than controls. In females, the changes did not follow a treatment related pattern therefore these findings were not positively attributed to treatment in this sex. There were no other clinical chemistry findings in either sex which were considered to be related to treatment. Because there were no correlating histopathology or organ weight findings and the changes were small enough magnitude that they may indicate a chance related finding, these findings were not considered to be adverse. Therefore, the NOAEL for systemic toxicity was considered to be 1,000 mg/kg bw/day, the highest dose tested, for both males and females. Similarly, fertility, mating performance, pregnancy performance and pup/litter performance were similar between all groups so the NOAEL for reproductive and developmental toxicity was also considered to be 1,000 mg/kg bw/day. </t>
  </si>
  <si>
    <t>4378-61-4</t>
  </si>
  <si>
    <t>C.I. Vat Orange 3</t>
  </si>
  <si>
    <t>C22H8Br2O2</t>
  </si>
  <si>
    <t>BrC1=C2C=CC=C3C(=O)C4=CC(Br)=C5C=CC=C6C(=O)C(=C1)C(=C23)C4=C56</t>
  </si>
  <si>
    <t xml:space="preserve">0, 100 300, or 1,000 mg/kg bw/day. Males were dosed daily for a minimum of 28 days, i.e. two weeks prior to pairing, during pairing, until scheduled necropsy. Females were dosed daily for approximately 49 days, i.e. two weeks prior to pairing, during pairing and gestation, until day 4 post partum. </t>
  </si>
  <si>
    <t>Unknown, 2012. Available from ECHA at https://echa.europa.eu/mt/registration-dossier/-/registered-dossier/5582/7/6/2 and https://echa.europa.eu/mt/registration-dossier/-/registered-dossier/5582/7/9/2</t>
  </si>
  <si>
    <t>17741-63-8</t>
  </si>
  <si>
    <t>Benzamide, N,N'-[6,13-bis(acetylamino)-2,9-diethoxy-3,10-triphenodioxazinediyl]bis-</t>
  </si>
  <si>
    <t>N,N'-[6,13-Diacetamido-2,9-diethoxy-3,10-triphenodioxazinediyl]bis(benzamide); N-(6,13-diacetamido-3-benzamido-2,9-diethoxy-[1,4]benzoxazino[2,3-b]phenoxazin-10-yl)benzamide</t>
  </si>
  <si>
    <t>C40H34N6O8</t>
  </si>
  <si>
    <t>CCOC1=CC2=C(OC3=C(NC(C)=O)C4=NC5=CC(OCC)=C(NC(=O)C6=CC=CC=C6)C=C5OC4=C(NC(C)=O)C3=N2)C=C1NC(=O)C1=CC=CC=C1</t>
  </si>
  <si>
    <t xml:space="preserve">0, 100, 300, or 1,000 mg/kg bw/day. Males were dosed daily for 35 days, i.e. two weeks prior to mating, during mating, and then one week after mating. Females were dosed for 67 days, i.e. two weeks prior to mating, during mating and the entire gestation period, as well as 4 days of lactation and two weeks thereafter. </t>
  </si>
  <si>
    <t>Unknown, 2015. Available from ECHA at https://echa.europa.eu/mt/registration-dossier/-/registered-dossier/16424/7/6/2 and https://echa.europa.eu/mt/registration-dossier/-/registered-dossier/16424/7/9/2</t>
  </si>
  <si>
    <t>68541-71-9</t>
  </si>
  <si>
    <t>Chromate(2-), (4-hydroxy-3-((2-hydroxy-4-nitrophenyl)azo)-1-naphthalenesulfonato(3-))(1-((2-hydroxy-4-nitrophenyl)azo)-2-naphthalenolato(2-))-, disodium</t>
  </si>
  <si>
    <t>Acid Blue 317; disodium;chromium(3+);3-[[4-(dioxidoamino)-6-oxocyclohexa-2,4-dien-1-ylidene]hydrazinylidene]-4-oxonaphthalene-1-sulfonate;1-[(4-nitro-2-oxidophenyl)diazenyl]naphthalen-2-olate</t>
  </si>
  <si>
    <t>C32H17CrN6Na2O11S</t>
  </si>
  <si>
    <t>[Na+].[Na+].[Cr+3].[O-]C1=CC(=CC=C1\N=N\C1=C([O-])C=CC2=C1C=CC=C2)[N+]([O-])=O.[O-]C1=CC(=CC=C1\N=N\C1=C([O-])C2=CC=CC=C2C(=C1)S([O-])(=O)=O)[N+]([O-])=O</t>
  </si>
  <si>
    <t>0, 100, 330, or 1,000 mg/kg bw/day daily. Males were dosed for a minimum of 35 days, i.e. two weeks prior to pairing, during pairing, until scheduled necropsy. Females were dosed for 55 days, i.e. two weeks before pairing, throughout pairing, gestation and until Day 6 of lactation.</t>
  </si>
  <si>
    <t>Unknown, 2016. Available from ECHA at https://echa.europa.eu/mt/registration-dossier/-/registered-dossier/17698/7/6/2 and https://echa.europa.eu/mt/registration-dossier/-/registered-dossier/17698/7/9/2</t>
  </si>
  <si>
    <t>42844-93-9</t>
  </si>
  <si>
    <t>(1,3-Dihydro-5,6-bis(((2-hydroxy-1-naphthyl)methylene)amino)-2H-benzimidazol-2-onato(2-)-N5,N6,O5,O6)nickel</t>
  </si>
  <si>
    <t>nickel(2+);1-[[6-[(2-oxidonaphthalen-1-yl)methylideneamino]-2-oxo-1,3-dihydrobenzimidazol-5-yl]iminomethyl]naphthalen-2-olate</t>
  </si>
  <si>
    <t>C29H18N4NiO3</t>
  </si>
  <si>
    <t>[Ni++].[O-]C1=C(\C=N\C2=CC3=C(NC(=O)N3)C=C2\N=C\C2=C([O-])C=CC3=CC=CC=C23)C2=CC=CC=C2C=C1</t>
  </si>
  <si>
    <t>Ni: 1N,2N,3N,4Y,5N (class IV) Organic part: 1N,2N,3N,4N,6N,7N,9N,10Y,11N,12N,13N,15N,16N,17Y,19N,20eY (Class IV)</t>
  </si>
  <si>
    <t xml:space="preserve">0, 110, 330, or 1,000 mg/kg bw/day. Males were dosed for 49 days, i.e. two weeks prior to mating, throughout mating, until sacrifice. Females were dosed for 52-56 days, i.e. two weeks prior to mating, throughout mating and pregnancy, up until lactation day 13, after which, pups were sacrificed and parental females (dams) were sacrificed on lactation day 14 after overnight fasting. </t>
  </si>
  <si>
    <t>Unknown, 2017. Available from ECHA at https://echa.europa.eu/mt/registration-dossier/-/registered-dossier/17244/7/6/2 and https://echa.europa.eu/mt/registration-dossier/-/registered-dossier/17244/7/9/2</t>
  </si>
  <si>
    <t>57693-14-8</t>
  </si>
  <si>
    <t>Chromate(3-), bis[3-(hydroxy-.kappa.O)-4-[[2-(hydroxy-.kappa.O)-1-naphthalenyl]azo-.kappa.N1]-7-nitro-1-naphthalenesulfonato(3-)]-, trisodium</t>
  </si>
  <si>
    <t>C.I. Acid Black 172; Acid Black 172; trisodium;chromium(3+);7-nitro-3-oxido-4-[(2-oxidonaphthalen-1-yl)diazenyl]naphthalene-1-sulfonate</t>
  </si>
  <si>
    <t>C40H30CrN6Na3O14S2</t>
  </si>
  <si>
    <t>[Na+].[Na+].[Na+].OS(=O)(=O)C1=CC2=C(\N=N/C3=C(O[Cr-3]4(OC5=C(\N=N/C6=C(O4)C=C(C4=C6CC=CC4[N+]([O-])=O)S(O)(=O)=O)C4=C(CC=CC4)C=C5)O2)C=CC2=C3CC=CC2)C2=C1C(C=CC2)[N+]([O-])=O</t>
  </si>
  <si>
    <t>1N,2N,3N,4Y,5aY and 5N(Class IV). Organic portion: 1N,2N,3N,4N,6N,7N,9N,10N,23N,29Y,33N,34N,35N,47a(ii)Y, sulfonate-containing reduction product: 35aY,38N,39N,40N,41N,42N,43N,44N,45Y,46N,47cY (Class II), naphtholic amine reduction product: 35bY,36aY,37N,47N (Class IV))</t>
  </si>
  <si>
    <t xml:space="preserve">0, 100, 300, or 1,000 mg/kg bw/day. Males were dosed for 28 days, i.e. during 14 days of pre-mating and maximum 14 days of mating. Females were dosed for 54 days, i.e. during 14 days of pre-mating and maximum 14 days of mating, during the gestation period, and up to post-natal day 3. </t>
  </si>
  <si>
    <t xml:space="preserve">In the kidney, minimal amounts of brown pigment in tubuloepithelial cells of the cortex were observed in the majority of animals in the high dose group and in one single male at the mid dose level. Similarly, in the mesenteric lymph node, minimal numbers of foamy/brown pigmented macrophages were seen in a dose-related manner in mid and high dose groups. In addition, the incidence of sinus histiocytosis was higher in HD group than controls. Altogether, these changes were considered to be due to test item deposition. Corroborating lower thymus weights recorded, an increased incidence and severity of atrophy/regression of the thymus was noted in females at 1,000 mg/kg bw/day, but the difference to controls was small so the changes were considered not to be adverse. There were also changes noted in cholesterol value of males in the high dose group and creatinine and alkaline phosphatase value in females at the high dose group, which was attributed to histological changes noted in the kidney and the histological changes in the kidney were due to test item deposition. Also, the changes in cholesterol, creatinine  and alkaline phosphatase in male or female animals were considered not likely to be adverse. Overall, in the absence of toxicologically significant, adverse effects, the NOAEL for systemic toxicity was considered to be 1,000 mg/kg bw/day, the highest dose tested. Similarly, no effects on reproductive indices or offspring development was noted up to the highest dose level tested; therefore, the NOAEL for reproductive and developmental toxicity was also considered to be 1,000 mg/kg bw/day. </t>
  </si>
  <si>
    <t>Unknown, 2012. Available from ECHA at https://echa.europa.eu/mt/registration-dossier/-/registered-dossier/15023/7/6/2 and https://echa.europa.eu/mt/registration-dossier/-/registered-dossier/15023/7/9/2</t>
  </si>
  <si>
    <t>68427-35-0</t>
  </si>
  <si>
    <t>3-[5-(Aminosulfonyl)benzoxazol-2-yl]-7-(diethylamino)coumarin</t>
  </si>
  <si>
    <t>3-(5-(Aminosulfonyl)benzoxazol-2-yl)-7-(diethylamino)coumarin; 2-[7-(diethylamino)-2-oxochromen-3-yl]-1,3-benzoxazole-5-sulfonamide</t>
  </si>
  <si>
    <t>C20H19N3O5S</t>
  </si>
  <si>
    <t>CCN(CC)C1=CC=C2C=C(C3=NC4=C(O3)C=CC(=C4)S(N)(=O)=O)C(=O)OC2=C1</t>
  </si>
  <si>
    <t>0, 250, 500, or 1000 mg/kg bw/day for approximately 63 days</t>
  </si>
  <si>
    <t xml:space="preserve">In the absence of toxicologically significant, adverse effects, the NOAEL for systemic and reproductive toxicity was considered to be 1,000 mg/kg bw/day, the highest dose tested. </t>
  </si>
  <si>
    <t>Unknown, 2017. Available from ECHA at https://echa.europa.eu/mt/registration-dossier/-/registered-dossier/16911/7/6/2/?documentUUID=d87764f3-6cfd-462f-b949-316fbd8fe106 and https://echa.europa.eu/mt/registration-dossier/-/registered-dossier/16911/7/9/2/?documentUUID=c6129156-e1ff-4ca4-af00-bbecc8d891e9</t>
  </si>
  <si>
    <t>5521-31-3</t>
  </si>
  <si>
    <t>C.I. Pigment Red 179</t>
  </si>
  <si>
    <t>C26H14N2O4</t>
  </si>
  <si>
    <t>CN1C(=O)C2=CC=C3C4=C5C(=CC=C6C(=O)N(C)C(=O)C(C=C4)=C56)C4=C3C2=C(C=C4)C1=O</t>
  </si>
  <si>
    <t>Sprague-Dawley [CD:SD]</t>
  </si>
  <si>
    <t xml:space="preserve">0, 100, 300, or 1,000 mg/kg bw/day. Males were dosed for 30-35 days, i.e. two weeks prior to mating, during mating, until the day prior to termination. Females were dosed for 56 days, i.e. two weeks prior to mating, during mating and gestation, until day 13 of lactation. Females that failed to deliver were dosed until GD 23. </t>
  </si>
  <si>
    <t>Unknown, 2022. Available from ECHA at https://echa.europa.eu/mt/registration-dossier/-/registered-dossier/13597/7/9/2</t>
  </si>
  <si>
    <t>83567-04-8</t>
  </si>
  <si>
    <t>2-Naphthalenesulfonic acid, 7-[[4-chloro-6-[ethyl[3-[[2-(sulfooxy)ethyl]sulfonyl]phenyl]amino]-1,3,5-triazin-2-yl]amino]-4-hydroxy-3-[(4-methoxy-2-sulfophenyl)azo]-, trisodium salt</t>
  </si>
  <si>
    <t>2-Naphthalenesulfonic acid, 7-((4-chloro-6-(ethyl(3-((2-(sulfooxy)ethyl)sulfonyl)phenyl)amino)-1,3,5-triazin-2-yl)amino)-4-hydroxy-3-(2-(4-methoxy-2-sulfophenyl)diazenyl)-, sodium salt (1:3); trisodium;7-[[4-chloro-6-[N-ethyl-3-(2-sulfonatooxyethylsulfonyl)anilino]-1,3,5-triazin-2-yl]amino]-4-hydroxy-3-[(4-methoxy-2-sulfonatophenyl)diazenyl]naphthalene-2-sulfonate</t>
  </si>
  <si>
    <t>C30H25ClN7Na3O14S4</t>
  </si>
  <si>
    <t>[Na+].[Na+].[Na+].CCN(C1=CC(=CC=C1)S(=O)(=O)CCOS([O-])(=O)=O)C1=NC(Cl)=NC(NC2=CC3=CC(=C(N=NC4=C(C=C(OC)C=C4)S([O-])(=O)=O)C(O)=C3C=C2)S([O-])(=O)=O)=N1</t>
  </si>
  <si>
    <t>1N,2N,3N,4Y,5aY,6N,7aY,8N,11N,12N,13N,15N,16N,17Y,19N,20fY,47a(ii)Y. Aniline product: 1N,2N,3N,4N,6N,7N,9N,10N,23N,29Y,33N,34N,35aY,38N,39N,40N,41N,42N,43N,44N,45Y,46N,47cY (Class II); Naphthalene product: 1N,2N,3N,4N,6N,7aY,8N,11N,12N,13N,15N,16N,17Y,19N,20eY,47N (Class IV)</t>
  </si>
  <si>
    <t>Hsd Sprague Dawley SD</t>
  </si>
  <si>
    <t>0, 62.5, 250, or 1000 mg/kg bw/day. Males were dosed for 36 days, i.e. for a minimum of 2 consecutive weeks prior to pairing and up to the day before necropsy. Females were dosed for 41-59 days, i.e. for a minimum of 2 consecutive weeks prior to pairing and thereafter during gestation and post partum periods up to Day 3 post partum.</t>
  </si>
  <si>
    <t>Longobardi, 2017</t>
  </si>
  <si>
    <t>Longobardi, 2017. Available from ECHA at https://echa.europa.eu/mt/registration-dossier/-/registered-dossier/20912/7/6/2/?documentUUID=e1c595b1-1124-4ed3-9c44-537b6ab5b8a7 and https://echa.europa.eu/mt/registration-dossier/-/registered-dossier/20912/7/9/2</t>
  </si>
  <si>
    <t>54079-53-7</t>
  </si>
  <si>
    <t>Propanedinitrile, [[4-[[2-(4-cyclohexylphenoxy)ethyl]ethylamino]-2-methylphenyl]methylene]-</t>
  </si>
  <si>
    <t>[[4-[[2-(4-Cyclohexylphenoxy)ethyl]ethylamino]-2-methylphenyl]methylene]malononitrile; Macrolex Yellow 6G; Disperse Yellow 201; 2-[[4-[2-(4-cyclohexylphenoxy)ethyl-ethylamino]-2-methylphenyl]methylidene]propanedinitrile</t>
  </si>
  <si>
    <t>C27H31N3O</t>
  </si>
  <si>
    <t>CCN(CCOC1=CC=C(C=C1)C1CCCCC1)C1=CC(C)=C(C=C(C#N)C#N)C=C1</t>
  </si>
  <si>
    <t xml:space="preserve">0, 250, 500, or 1000 mg/kg bw/day. Males were dosed for 33 days, i.e. two weeks pre-mating, during mating and up to the day before sacrifice during post-mating period. Females were dosed for approximately 62-64 days, i.e. two weeks pre-mating period, during mating, pregnancy (gestation) and up to lactation day 13 after which the pups were sacrificed on lactation day 13 and females (dams) were sacrificed on lactation day 14 after overnight fasting (water allowed).  </t>
  </si>
  <si>
    <t xml:space="preserve">In the absence of toxicologically significant, adverse effects, the NOAEL for reproductive and developmental toxicity was considered to be 1,000 mg/kg bw/day, the highest dose tested. </t>
  </si>
  <si>
    <t>Unknown, 2018. Available from ECHA at https://echa.europa.eu/mt/registration-dossier/-/registered-dossier/17313/7/9/2 and https://echa.europa.eu/mt/registration-dossier/-/registered-dossier/17313/7/9/3</t>
  </si>
  <si>
    <t>5590-18-1</t>
  </si>
  <si>
    <t>3,3'-(1,4-Phenylenediimino)bis(4,5,6,7-tetrachloro-1H-isoindol-1-one)</t>
  </si>
  <si>
    <t>1H-Isoindol-1-one, 3,3'-(1,4-phenylenediimino)bis[4,5,6,7-tetrachloro-; 4,5,6,7-tetrachloro-3-[4-[(4,5,6,7-tetrachloro-3-oxoisoindol-1-yl)amino]anilino]isoindol-1-one; 
4,5,6,7-tetrachloro-3-[4-[(4,5,6,7-tetrachloro-3-oxoisoindol-1-ylidene)amino]phenyl]iminoisoindol-1-one</t>
  </si>
  <si>
    <t>C22H6Cl8N4O2</t>
  </si>
  <si>
    <t>ClC1=C2C(=O)N=C(NC3=CC=C(NC4=NC(=O)C5=C4C(Cl)=C(Cl)C(Cl)=C5Cl)C=C3)C2=C(Cl)C(Cl)=C1Cl</t>
  </si>
  <si>
    <t xml:space="preserve">0, 250, 500, or 1,000 mg/kg bw/day. Males were dosed for 29 days, i.e. two weeks prior to mating and during mating. Female rats were dosed for approximately 63 days, i.e. two weeks prior to mating, during mating, during pregnancy, and up to day 13 of lactation. </t>
  </si>
  <si>
    <t>Unknown, 2021. Available from ECHA at https://echa.europa.eu/registration-dossier/-/registered-dossier/17483/7/9/2</t>
  </si>
  <si>
    <t>6448-95-9</t>
  </si>
  <si>
    <t>C.I. pigment red 22</t>
  </si>
  <si>
    <t>3-Hydroxy-4-((2-methyl-5-nitrophenyl)azo)-N-phenylnaphthalene-2-carboxamide; 3-Hydroxy-4-((5-nitro-o-tolyl)azo)-2-naphthanilide; 3-Hydroxy-4-[(2-methyl-5-nitrophenyl)azo]-N-phenylnaphthalene-2-carboxamide; 3-hydroxy-4-[(2-methyl-5-nitrophenyl)diazenyl]-N-phenylnaphthalene-2-carboxamide</t>
  </si>
  <si>
    <t>C24H18N4O4</t>
  </si>
  <si>
    <t>CC1=CC=C(C=C1N=NC1=C(O)C(=CC2=CC=CC=C12)C(=O)NC1=CC=CC=C1)[N+]([O-])=O</t>
  </si>
  <si>
    <t>0, 100, 300, or 1000 mg/kg bw/day. Males were dosed for 37 days, i.e. from 14 days before mating and throughout the mating period until the day before necroscopy. Females were dosed for 42-47 days, i.e. from 14 days before mating, through the mating and gestation periods and delivery until day 4 of lactation. Non-delivering females were treated until the day before necropsy.</t>
  </si>
  <si>
    <t xml:space="preserve">No toxic effects were observed in this study except increased liver weights in males and females of the highest dose group. As the effects on liver weight were minimal (less than 10% weight changes) and not accompanied by any histopathological or biochemical change, these effects were judged not to be adverse. Therefore, the NOAEL for repeated dose toxicity was considered to be 1000 mg/kg, the highest dose tested. There were also no effects on reproduction or development; therefore, the NOAEL for the reproductive/developmental toxicity was considered to be 1000 mg/kg/day in both parental animals and offspring. </t>
  </si>
  <si>
    <t>Hoshino et al., 2001</t>
  </si>
  <si>
    <t xml:space="preserve">Nobuhito Hoshino, Midori Takeda, Takuya Doi, Naoto Toyota, Yoshie Suzuki, 2001. Repeated oral dose toxicity and reproductive developmental toxicity combined study of C.I. pigment red 22 in rats. Kashima Laboratory, Mitsubishi Chemical Safety Institute Ltd., Japan. Available from ECHA at https://echa.europa.eu/mt/registration-dossier/-/registered-dossier/10472/7/6/2/?documentUUID=2ace6c5d-2321-484f-a5c8-f262900618a5 and https://echa.europa.eu/mt/registration-dossier/-/registered-dossier/10472/7/9/2/?documentUUID=4c953525-d012-410c-adf3-8115b1e226fe and from MHLW at https://dra4.nihs.go.jp/mhlw_data/home/paper/paper6448-95-9d.html </t>
  </si>
  <si>
    <t>90-17-5</t>
  </si>
  <si>
    <t>2,2,2-Trichloro-1-phenylethyl acetate</t>
  </si>
  <si>
    <t>(2,2,2-trichloro-1-phenylethyl) acetate; (Trichloromethyl)phenylcarbinyl acetate; 2,2,2-trichlor-1-phenylethylacetat</t>
  </si>
  <si>
    <t>C10H9Cl3O2</t>
  </si>
  <si>
    <t>CC(=O)OC(C1=CC=CC=C1)C(Cl)(Cl)Cl</t>
  </si>
  <si>
    <t>0, 250, 500, or 1000 mg/kg bw/day for 28 days followed by 2 weeks of recovery</t>
  </si>
  <si>
    <t xml:space="preserve">In the absence of toxicologically significant, adverse effects, the NOAEL was considered to be 1,000 mg/kg bw/day, the highest dose tested. </t>
  </si>
  <si>
    <t>Unknown, 2014. Available from ECHA at https://echa.europa.eu/es/registration-dossier/-/registered-dossier/5739/7/6/2 and https://echa.europa.eu/es/registration-dossier/-/registered-dossier/5739/7/9/2</t>
  </si>
  <si>
    <t>50925-42-3</t>
  </si>
  <si>
    <t>1,5-Naphthalenedisulfonic acid, 3,3'-[[6-[(2-hydroxyethyl)amino]-1,3,5-triazine-2,4-diyl]bis[imino(2-methyl-4,1-phenylene)-2,1-diazenediyl]]bis-, sodium salt (1:4)</t>
  </si>
  <si>
    <t>Tetrasodium 3,3'-({6-[(2-hydroxyethyl)amino]-1,3,5-triazine-2,4-diyl}bis{nitrilo[(4E)-2-methyl-2,5-cyclohexadien-1-yl-4-ylidene](E)-2,1-diazenediyl})di(1,5-naphthalenedisulfonate); Direct Yellow 86; CI Direct Yellow 86</t>
  </si>
  <si>
    <t>C39H30N10Na4O13S4</t>
  </si>
  <si>
    <t>[Na+].[Na+].[Na+].[Na+].CC1=C(C=CC(NC2=NC(NC3=CC(C)=C(C=C3)N=NC3=CC4=C(C=CC=C4S([O-])(=O)=O)C(=C3)S([O-])(=O)=O)=NC(NCCO)=N2)=C1)N=NC1=CC2=C(C=CC=C2S([O-])(=O)=O)C(=C1)S([O-])(=O)=O</t>
  </si>
  <si>
    <t>1N,2N,3N,4Y,5aY,6N,7N,9N,10N,11N,12N,13N,15N,16N,17Y,19N,20eY,47a(ii)Y. Bis-sulfonate reduction product: 35bY,36aY,37N,47bY (Class I), bis-aniline reduction product: 19N,20eY (Class IV)</t>
  </si>
  <si>
    <t>Unknown, 2018. Available from ECHA at https://echa.europa.eu/mt/registration-dossier/-/registered-dossier/17517/7/6/2 and https://echa.europa.eu/mt/registration-dossier/-/registered-dossier/17517/7/9/2</t>
  </si>
  <si>
    <t>81-33-4</t>
  </si>
  <si>
    <t xml:space="preserve">3,4,9,10-Perylenetetracarboxylic Diimide </t>
  </si>
  <si>
    <t>C24H10N2O4</t>
  </si>
  <si>
    <t>C1=CC2=C3C(=CC=C4C3=C1C5=C6C4=CC=C7C6=C(C=C5)C(=O)NC7=O)C(=O)NC2=O</t>
  </si>
  <si>
    <t xml:space="preserve">0, 100, 300, or 1,000 mg/kg bw/day. Males were dosed for approximately 35 days, i.e. two weeks prior to mating, during mating, and one week post-mating. Females were dosed for approximately 53 days, i.e. two weeks prior to mating, during mating and gestation, until lactation day 4. </t>
  </si>
  <si>
    <t>No signs of general systemic toxicity were observed in male or female parental animals of all test groups during the entire study period. All male and female animals given 300 mg/kg bw/day and 1,000 mg/kg bw/day showed black discolored feces from study day 1 until the end of the study. Regarding pathology, macroscopically black discoloration of the content of the digestive tract in numerous animals was observed. Beside the discoloration, no signs of toxicity in the respective tissues were noted macroscopically. This finding is regarded to be a consequence to the oral intake of the violet test substance and therefore treatment related but not adverse in nature. Regarding fertility and reproductive performance, no signs of toxicity were observed in male or female parental animals of all test groups during the entire study. Thus, under the conditions of this modified reproduction/developmental toxicity screening test the NOAEL (no observed adverse effect level) for reproductive performance and fertility was 1,000 mg/kg bw/day. The NOAEL for general, systemic toxicity was 1,000 mg/kg bw/day.</t>
  </si>
  <si>
    <t>Unknown, 2013. Available from ECHA at https://echa.europa.eu/es/registration-dossier/-/registered-dossier/10330/7/9/2</t>
  </si>
  <si>
    <t>55290-62-5</t>
  </si>
  <si>
    <t>Benzenesulfonamide, 4-[2-(1-butyl-5-cyano-1,6-dihydro-2-hydroxy-4-methyl-6-oxo-3-pyridinyl)diazenyl]-N-(2-ethylhexyl)-</t>
  </si>
  <si>
    <t>Benzenesulfonamide, 4-[(1-butyl-5-cyano-1,6-dihydro-2-hydroxy-4-methyl-6-oxo-3-pyridinyl)azo]-N-(2-ethylhexyl)-; 4-[(1-butyl-5-cyano-6-hydroxy-4-methyl-2-oxopyridin-3-yl)diazenyl]-N-(2-ethylhexyl)benzenesulfonamide</t>
  </si>
  <si>
    <t>C25H35N5O4S</t>
  </si>
  <si>
    <t>CCCCC(CC)CNS(=O)(=O)C1=CC=C(C=C1)N=NC1=C(O)N(CCCC)C(=O)C(C#N)=C1C</t>
  </si>
  <si>
    <t xml:space="preserve">The nominal concentrations were listed as 0, 100, 300, or 1,000 mg/kg bw/day but the actual ingested doses were equal to 0, 58, 189, or 750 mg/kg bw/day. Males were dosed for 28 days, i.e. two weeks prior to mating and during the mating period. Females were dosed for 53 days, i.e. two weeks prior to mating, during mating and gestation, until day 4 of lactation. </t>
  </si>
  <si>
    <t>No test substance-related adverse findings were identified for any parameter in all dose groups. In conclusion, the NOAEL for general, systemic toxicity was at least 750 mg/kg bw/day. Similarly, the NOEL for reproductive performance and fertility was at least 750 mg/kg bw/day and the NOEL for developmental toxicity was at least 750 mg/kg bw/day.</t>
  </si>
  <si>
    <t>Unknown, 2015. Available from ECHA at https://echa.europa.eu/mt/registration-dossier/-/registered-dossier/16345/7/6/2 and https://echa.europa.eu/mt/registration-dossier/-/registered-dossier/16345/7/9/2</t>
  </si>
  <si>
    <t>518-47-8</t>
  </si>
  <si>
    <t>Fluorescein sodium</t>
  </si>
  <si>
    <t>3',6'-Dihydroxy-3H-spiro[isobenzofuran-1,9'-xanthen]-3-one, disodium salt; disodium;3-oxospiro[2-benzofuran-1,9'-xanthene]-3',6'-diolate</t>
  </si>
  <si>
    <t>C20H10Na2O5</t>
  </si>
  <si>
    <t>C1=CC=C2C(=C1)C(=O)OC23C4=C(C=C(C=C4)[O-])OC5=C3C=CC(=C5)[O-].[Na+].[Na+]</t>
  </si>
  <si>
    <t>1N,2N,3N,4Y,5aY,6N,7N,9N,10Y,11N,12N,13N,15N,16N,17N,18a(ii)Y and 18bY,28N,43N,44N,47N</t>
  </si>
  <si>
    <t>0, 100, 500, or 1500 mg/kg bw/day on days 6-19 of gestation. Note: test article purity: 87%. Unclear whether dose levels were adjusted for purity.</t>
  </si>
  <si>
    <t xml:space="preserve">Survival was 100% in the controls and the groups receiving 100 and 500 mg/kg of dye; however, six rats in the high-dose group (1500 mg/kg) died during the dosing period. Orange discoloration of the urine was noted in all treated rats during the treatment period. At autopsy, green discoloration of the amniotic fluid was noted in 1, 10 and 16 rats in the 100, 500 and 1500 mg/kg/day groups, respectively, and the small intestines were green in colour in many rats in the high-dose group. There were slight reductions in body weight gains in the high-dose group, compared with controls, throughout the dosing period, but statistical significance was not attained. There were no biologically meaningful or statistically significant differences in the number of litters with malformations in any of the treated groups when compared to the control group. In addition, there were no biologically meaningful differences in the number of foetuses with malformations or the number of foetuses or litters with developmental variations in any treated group when compared to the control group. A slight increase in the number of litters with unossified sternebrae (sternebrae nos 1-6) and rudimentary 14th rib(s) was noted in the high- dose group; however, these values fell within the ranges of historical control data. The NOAEL was considered to be 500 mg/kg bw/day. </t>
  </si>
  <si>
    <t>Burnett and Goldenthal, 1986</t>
  </si>
  <si>
    <t>Burnett, C. M., &amp; Goldenthal, E. I. (1986). The teratogenic potential in rats and rabbits of D &amp; C Yellow No. 8. Food and chemical toxicology, 24(8), 819-823. Also available from ECHA at https://echa.europa.eu/registration-dossier/-/registered-dossier/17278/7/6/2/?documentUUID=f59da89b-e98b-4798-a532-f30bb701fb0d</t>
  </si>
  <si>
    <t>770-05-8</t>
  </si>
  <si>
    <t>2-Amino-1-(4-hydroxyphenyl)ethanol hydrochloride</t>
  </si>
  <si>
    <t>Octopamine hydrochloride; dl-Octopamine hydrochloride; Octopamine HCL; 4-(2-amino-1-hydroxyethyl)phenol hydrochloride</t>
  </si>
  <si>
    <t>Cl.NCC(O)C1=CC=C(O)C=C1</t>
  </si>
  <si>
    <t>1N,2N,3N,4Y,5bY,6N,7N,9N,10N,23N,29Y,33N,34N,35aY,38N,39N,40N,41N,42N,43N,44N,45N,28fY</t>
  </si>
  <si>
    <t xml:space="preserve">0, 100, 300, or 1000/600 mg/kg bw/day daily. The dose level of 1000 mg/kg bw/day was reduced to 600 mg/kg bw/day from day 3 onwards due to unexpected severe toxicity in dosed animals on days 1 and 2. Males were dosed for 29 days, i.e., 14 days prior to mating, during mating and up to and including the day before scheduled necropsy. Females (all with healthy offspring) were dosed for 50-54 (most females) or 64 days (one female), i.e., 14 days prior to mating, the variable time to conception, the duration of pregnancy and 13-15 days after delivery, up to and including the day before scheduled necropsy. </t>
  </si>
  <si>
    <t xml:space="preserve">In the F0 animals, treatment at 1000 mg/kg resulted in mortality (one male and two females died or were sacrificed for humane reasons on Day 1), clinical signs of toxicity (piloerection, quick breathing, flat posture and salivation) and reduced food consumption in both sexes and body weight loss in males. After reduction of the dose level to 600 mg/kg on Day 3, food consumption returned to normal and males gained weight, though less than controls. However, piloerection persisted in both sexes and, after dosing on Day 9, a few males showed severe lethargy, a flat or hunched posture, quick breathing, moderate salivation and/or chromodacryorrhoea. One of these males was found dead the next day, whereafter the surviving high-dose males were sacrificed for ethical reasons on Day 10. Toxicity was less severe in females dosed at 600 mg/kg. These females survived until their scheduled sacrifice, showed normal growth and no obvious clinical signs of toxicity (in addition to piloerection, they showed slight lethargy on Day 12 and slight salivation from Day 15 onwards). At 300 mg/kg, all males and females showed piloerection after dosing, mostly starting after about one week of treatment and persisting until the end of the treatment period. This piloerection was not regarded as an adverse health effect as it was not consistently accompanied by other signs of toxicity and recovered overnight. Males at 300 mg/kg showed slightly reduced body weight gain from initiation of treatment, resulting in a 4% lower mean body weight at the end of the treatment period. Body weight gain of 300 mg/kg females remained close to that of controls throughout the study, but mean body weights were slightly reduced during gestation and lactation (6% at the end of the treatment period). These minimal reductions in body weight gain or mean body weight were regarded as non-adverse. Minimal to slight vacuolation in the zona glomerulosa of the adrenal gland was observed in males at 300 mg/kg (1000/600 mg/kg males were not examined). This finding was regarded as non-adverse because it was not accompanied by degenerative, inflammatory or proliferative changes. Clinical pathology showed increased plasma levels of urea and creatinine in males at 300 mg/kg (1000/600 mg/kg males were not examined). These changes were regarded as non-adverse since they were not associated with adverse anatomic pathology alterations and remained in the historical control ranges. Compared with historical control means, 1000/600 mg/kg females (non-lactating) showed a lower mean value for APTT (activated partial thromboplastin time) and higher mean values for PT (prothrombin time), urea, bile acids and calcium. APTT remained in the historical control range, but mean values for the other parameters exceeded the P95-limit of this range. Without information on associated anatomic pathology data (high-dose females were not subjected to histopathological examination), no adversity designation was made for these clinical pathology biomarkers. Therefore, the parental NOAEL was considered to be 300 mg/kg, based on mortality and clinical signs of toxicity at 1000/600 mg/kg which resulted in premature termination of the males (on Study Day 10). Regarding reproductive toxicity, reproductive and developmental parameters were not examined at 1000/600 due to the premature termination of the males at this dose level. Therefore, in the absence of adverse effects at 300 mg/kg bw/day, the NOAELs for reprodutive and developmental toxicity were considered to be at least 300 mg/kg bw/day. </t>
  </si>
  <si>
    <t>Unknown, 2019. Available from ECHA at https://echa.europa.eu/mt/registration-dossier/-/registered-dossier/28317/7/6/2 and https://echa.europa.eu/mt/registration-dossier/-/registered-dossier/28317/7/9/2</t>
  </si>
  <si>
    <t>70209-87-9</t>
  </si>
  <si>
    <t>[2,4-Dihydro-4-[(2-hydroxy-4-nitrophenyl)azo]-5-methyl-2-phenyl-3H-pyrazol-3-onato(2-)][3-[(4,5-dihydro-3-methyl-5-oxo-1-phenyl-1H-pyrazol-4-yl)azo]-2-hydroxy-5-nitrobenzenesulfonato(3-)]chromate(2-), disodium</t>
  </si>
  <si>
    <t>Note: the two subunits are not identical, hence MW is not divided by 2.</t>
  </si>
  <si>
    <t>C32H21CrN10Na2O11S</t>
  </si>
  <si>
    <t>Cr cation: 1N,2N,3N,4Y,5N (Class IV), non-sulfonate-conaining anion: 1N,2N,3N,4Y,5aY,6N,7N,9N,10Y,11N,12N,13N,15N,16N,17Y(heteroaromatic tautomer predominates),19N,20eY,47N (Class IV), sulfonate-containing anion: 1N,2N,3N,4Y,5aY,6N,7N,9N,10Y,11N,12N,13N,15N,16N,17Y(heteroaromatic tautomer predominates),20eY,47a(ii)Y, sulfonate-containing aniline reduction product: 35aY,38N,39N,40N,41N,42N,43N,44N,45Y,46N,47cY (Class II), aminopyrazole reduction product: 19N,20c(ii),21N,22N,47N (Class IV)</t>
  </si>
  <si>
    <t>Wistar [Crl:WI(Han) (Full Barrier)]</t>
  </si>
  <si>
    <t xml:space="preserve">0, 100, 300, or 1000 mg/kg bw/day daily. Males for dosed for 28-29 days, i.e. two weeks prior to mating, during mating, until scheduled necropsy. Females were dosed for 54 days, i.e. two weeks prior to mating, during mating and gestation, until PND 3.  </t>
  </si>
  <si>
    <t xml:space="preserve">There were mild and/or transient effects on body weight and food consumption at 1000 mg/kg/day in males and females. Mean ALAT of males and ASAT of females at the higher dose were outside of the historical control range, but in the absence of associated cellular/tissue injuries, this finding was considered to be related to stress. All other clinical biochemistry findings were either the result of one animal, had a lack of statistical significance, or were not deemed toxicologically relevant. In males, there were slightly higher levels of bilirubin in two males each of the mid dose and high dose groups. There was also an elevated protein level in 1/5 or 2/5 males of the low, mid, and high dose group; however, in the absence of cellular/tissue injuries in liver and kidneys, the findings were not considered to be an adverse effect test-item treatment. No changes in urinalysis were noted in females. At necropsy, several animals showed reddish, red or dark red discoloration in one organ, several organs or all organs and tissues in one female at 100 mg/kg bw/day, 8 males and 6 females at 300 mg/kg bw/day, and all males and females at 1,000 mg/kg bw/day. There was also an observation of enlarged adrenal glands in some high dose females and in one high dose female, they was also a distended cecum noted. These findings corroborated to microscopic findings and were associated with secondary effects to stress. While organ weight differences were noted in the testes, adrenals, spleen, heart, pituitary, and ovaries, these changes were not statistically significant different from controls when related to body weight and they did not correlate with macroscopic alterations. The changes in adrenal gland and pituitary gland weights in males and/or females could be attributed to secondary event to stressful condition and the remaining slight organ weight changes were not associated with cellular/ tissue injury. Microscopic findings that were considered to be related to treatment with the test item were recorded in testes of males, ovaries and uterus with cervix of females, and kidneys, mesenteric lymph node, liver, thymus and adrenal gland of both sexes. Thymic atrophy as well as adrenocortical diffuse hypertrophy was recorded in both sexes of the high dose group, and increased hepatocytic glycogen accumulation, which was confirmed further by PAS staining in some representative animals, was recorded in both sexes of the high dose group as well. These findigs were considered to be secondary to the stressful condition in the parent animals but judged to be adverse under the condition of this study from the comprehensive aspect of the reproductive/developmental toxicity assessment. In the kidneys, pigment deposition in the proximal tubules was recorded in one male of the low dose group and eight males and ten females of the high dose groups. No futher indicator of cellular injury was noted and therefore, these findings were not considered to be adverse. Additionally, yellow to brown pigment laden macrophages/histiocytes were observed in testes, ovaries, uterus (including cervix), mesenteric lymph node and lungs. There was no indicator of cellular and tissue injuries in macrophages/histiocytes and in intrinsic tissue components of each organ. Pigment was considered to be derived from the test item or its metabolites distributed to the whole body, and this finding indicates the physiological activities for scavenging the exogenous substances, and hence, was considered not to be adverse. Likewise, increased incidence and/or severity of sinus histiocytosis in the mesenteric lymph node, which were recorded in females at 300 mg/kg bw/day and both sexes at 1,000 mg/kg bw/day, were considered to be physiological activities for scavenging the exogenous substances, and hence, considered not to be adverse. In the lung, accumulation of macrophages at/around the bronchiolar/alveolar duct region appears to have increased slightly in the incidence and severity in the high dose group compared to the control group but this was concluded not to be a toxicologically relevant effect. The NOAEL for systemic toxicity was considered to be 300 mg/kg bw/day. Regarding reproductive toxicity, in the high dose group, there was a statistically significantly lower average of total no. of pups per litter born (6.25 compared to 10.5 in the control group) which was associated with a higher average no. of still births (1.38 compared to none in the control group) and lower no. of live pups on PND 0 (4.88 compared to 10.50 in the control group). On PND 4, the mean no. of live pups even dropped to 3.63 compared to 10.50 in the control group). This was equally distributed between the genders (male pups 2.38 compared to 4.88 in the control group; female pups 2.50 compared to 5.63 in the control group). These changes were an adverse effect elicited by non-specific effect secondary to stress response of parent females. Also at the highest dose level, statistically significantly lower pup mean weight, total litter weight, male litter weight and female litter weight on PND 0 and on PND 4, when compared to the concurrent control, were noted and again were considered to be an adverse effect elicited by non-specific effects secondary to stress in parent females. Also at the high dose, a significantly longer gestation period, significantly less implanatation sites, lower live pups per litter, and a higher percentage of post-implanation loss were noted. Other effects noted at the highest dose level included a lower viablity index (58% compared to 100% in controls), a significantly higher mortality percentage (21.6% compared to none in controls), and an increase in external findings, like dry skin, swollen forepaws, red skin, and cold to the touch. Based on these findings, the NOAEL for reproductive and developmental toxicity was considered to be 300 mg/kg bw/day. </t>
  </si>
  <si>
    <t>Unknown, 2014. Available from ECHA at https://echa.europa.eu/mt/registration-dossier/-/registered-dossier/10153/7/6/2 and https://echa.europa.eu/mt/registration-dossier/-/registered-dossier/10153/7/9/2</t>
  </si>
  <si>
    <t>34762-90-8</t>
  </si>
  <si>
    <t>(T-4)-Trichloro(N,N-dimethyl-1-octanamine)boron</t>
  </si>
  <si>
    <t>Trichloro(N,N-dimethyloctylamine)boron; Boron, trichloro(N,N-dimethyl-1-octanamine)-, (T-4)-; trichloro-[dimethyl(octyl)azaniumyl]boranuide</t>
  </si>
  <si>
    <t>C10H23BCl3N</t>
  </si>
  <si>
    <t>[B-]([N+](C)(C)CCCCCCCC)(Cl)(Cl)Cl</t>
  </si>
  <si>
    <t>1N,2N,3f(ix)Y(Class IV) and 5Y(Class IV)</t>
  </si>
  <si>
    <t>0, 100, 300, or 1,000 mg/kg bw/day. Males were dosed for 42-43 days, i.e. two weeks prior to mating, during mating, until scheduled necropsy. Females were dosed for 54 days, i.e. two weeks prior to mating, during mating and gestation, until post-partum day 5. Any females which failed to achieve pregnancy or produce a litter were killed on or after Day 25 post coitum.</t>
  </si>
  <si>
    <t xml:space="preserve">Salivation was noted in all treatment groups in a dose-related response. Water consumption was also increased in animals of either sex treated with 1000 or 300 mg/kg bw/day. Observations of this nature are commonly observed following the oral administration of an unpalatable or slightly irritant test item formulation and do not necessarily represent an adverse effect of treatment. Females at the highest level also showed a reduction in body weight during the final week of gestation, however this was considered to reflect the slightly reduced litter size at that dose level. Although there were some statistically significant differences in treated animals from controls for the hematological parameters measured, these differences were considered not to be of toxicological significance. Macroscopic findings detected at necropsy were confined to enlarged livers in a number of animals of either sex from all treatment groups. Histopathological examination of the liver revealed hepatocellular hypertrophy in animals of either sex from all treatment groups. Organ weight data supported this finding with increased absolute and relative liver weights observed in animals of either treated with 1000 and 300 mg/kg bw/day and in males treated with 100 mg/kg bw/day. Females treated with 1000 mg/kg bw/day also showed increases in cholesterol and bile acids with the majority of individual values being outside of the normal range for rats of the strain and age used. In the absence of any degenerative or inflammatory changes, this condition is considered to be adaptive in nature. Microscopic examination of the thyroid revealed follicular cell hypertrophy/ hyperplasia in animals of either sex from all treatment groups. Thyroid weights were also increased in males treated with 1000 mg/kg bw/day. The thyroid and liver changes are characteristic of a consequence of hepatocellular induction as a result of enhanced hepatic metabolism. As a side effect of hepatic induction an increased liver metabolism of thyroid hormones T3 and T4 can occur. This subsequently leads to an enhanced thyroid gland production of these hormones as a consequence of a negative feedback stimulation of TSH production. The appearance of thyroid follicular cell hypertrophy is considered to be a result of this process and was considered to be adaptive in nature. Therefore, the NOAEL for systemic toxicity was considered to be 1,000 mg/kg bw/day for both males and females. Regarding reproductive toxicity, three females treated with 1000 mg/kg bw/day were non pregnant following positive evidence of mating and one female treated with 1000 mg/kg bw/day had corpora lutea and one implantation site but did not appear to give birth to any live offspring. Three further females from this treatment group had a total litter loss by Day 3 post partum. Corpora lutea counts for 1000 mg/kg bw/day females were comparable to controls, however pre-implantation loss was increased and subsequently the number of implantation sites were slightly reduced. Litter size at birth, Day 1 and Day 4 of lactation was slightly lower. A true treatment related effect on embryo lethality can therefore not be excluded. Offspring body weight gain and litter weights at Days 1 and 4 post partum were slightly reduced in litters from females treated with 1000 mg/kg bw/day. For litters reared to Day 5 of age, there was no obvious adverse effect on survival or development of the offspring, although the number of litters available for assessment was quite low and the improved post partum survival may have been due to the lower litter size. Therefore, the NOEL for reproductive toxicity was considered to be 300 mg/kg bw/day. </t>
  </si>
  <si>
    <t>Unknown, 2015. Available from ECHA at https://echa.europa.eu/mt/registration-dossier/-/registered-dossier/11067/7/6/2 and https://echa.europa.eu/mt/registration-dossier/-/registered-dossier/11067/7/9/2</t>
  </si>
  <si>
    <t>78181-99-4</t>
  </si>
  <si>
    <t>1-Propanaminium, 3-[[2-cyano-3-[4-(diethylamino)phenyl]-1-oxo-2-propen-1-yl]oxy]-N-[2-[[2-cyano-3-[4-(diethylamino)phenyl]-1-oxo-2-propen-1-yl]oxy]ethyl]-N,N-dimethyl-, chloride (1:1)</t>
  </si>
  <si>
    <t>[2-[[2-Cyano-3-[4-(diethylamino)phenyl]-1-oxoallyl]oxy]ethyl][3-[[2-cyano-3-[4-(diethylamino)phenyl]-1-oxoallyl]oxy]prop; 1-Propanaminium, 3-((2-cyano-3-(4-(diethylamino)phenyl)-1-oxo-2-propenyl)oxy)-N-(2-((2-cyano-3-(4-(diethylamino)phenyl)-1-oxo-2-propenyl)oxy)ethyl)-N,N-dimethyl-, chloride; 2-[(E)-2-cyano-3-[4-(diethylamino)phenyl]prop-2-enoyl]oxyethyl-[3-[(E)-2-cyano-3-[4-(diethylamino)phenyl]prop-2-enoyl]oxypropyl]-dimethylazanium;chloride</t>
  </si>
  <si>
    <t>C35H46ClN5O4</t>
  </si>
  <si>
    <t>[Cl-].CCN(CC)C1=CC=C(C=C(C#N)C(=O)OCCC[N+](C)(C)CCOC(=O)C(=CC2=CC=C(C=C2)N(CC)CC)C#N)C=C1</t>
  </si>
  <si>
    <t>1N,2N,3f(ix)Y(Class IV) and g(ix)Y(Class IV)</t>
  </si>
  <si>
    <t xml:space="preserve">0, 100, 300, or 1,000 mg/kg bw/day. Males were dosed for 31 days, i.e. two weeks prior to mating, during mating, and then one week post-mating. Females were dosed for 52 days, i.e. two weeks prior to mating, during mating and gestation, as well as 4 days of lactation followed by an additional treatment until one day before sacrifice. </t>
  </si>
  <si>
    <t xml:space="preserve">In rats of both sexes at 1,000 mg/kg bw/day, creatinine values and, additionally, in females of the same test group, urea levels were increased. Potassium levels in females at the highest dose level were also increased. Relative kidney weights were significantly increased in females at the dose level of 1,000 mg/kg bw/day and a treatment-related effect was not ruled out. In both sexes at the highest dose level, in the centrilobular regions of the liver, the occurrence of single cell necrosis or apoptosis was minimally increased; the increased number of single cell necroses or apoptotic bodies was considered to be treatment-related. Overall, the NOAEL for systemic toxicity was considered to be 300 mg/kg bw/day for both male and female rats. Regarding reproductive and developmental toxicity, the NOAEL was considered to be 1,000 mg/kg bw/day, the highest dose tested, in the absence of adverse effects. </t>
  </si>
  <si>
    <t>BASF, 2012. Notice in Accordance with TSCA Section 8(e): Results of an OECD 422 Combined Repeated Dose Toxicity Study with the Reproduction/Developmental Toxicity Screening Test in Wistar Rats with CAS No. 78181-99-4. Available from EPA at https://chemview.epa.gov/chemview/proxy?filename=8e%2F88130000034_78181994_088FD536DFC5B03F85257B170055D86C.pdf. Also available from ECHA at https://echa.europa.eu/mt/registration-dossier/-/registered-dossier/11515/7/6/2 and https://echa.europa.eu/mt/registration-dossier/-/registered-dossier/11515/7/9/2</t>
  </si>
  <si>
    <t>5124-25-4</t>
  </si>
  <si>
    <t>C.I. Disperse Yellow 42</t>
  </si>
  <si>
    <t>Disperse Yellow 42; Setacyl Yellow FL; Latyl Yellow YL; 4-anilino-3-nitro-N-phenylbenzenesulfonamide</t>
  </si>
  <si>
    <t>C18H15N3O4S</t>
  </si>
  <si>
    <t>[O-][N+](=O)C1=CC(=CC=C1NC1=CC=CC=C1)S(=O)(=O)NC1=CC=CC=C1</t>
  </si>
  <si>
    <t>Sprague-Dawley [Crj:CD(SD)IGS]</t>
  </si>
  <si>
    <t xml:space="preserve">No death or clinical signs of toxicity were observed, and no adverse effects were found in terms of body weight, urinalysis, hematology, or blood biochemistry in any group. In urinalysis, the yellowish color of urine was observed at 100 and 1000 mg/kg bw/day, but this was considered to be attributed to the color of the test substance. The relative liver and spleen weights were increased at 1000 mg/kg bw/day in females. Histopathological examination revealed centrilobular hypertrophy of hepatocytes in 3/5 males given 1000 mg/kg bw/day, but no histopathological changes were observed in the spleen. After the 14-day recovery period, centrilobular hypertrophy of hepatocytes was observed in 1/5 male in the 1000 mg/kg bw/day group, but no significant changes were found in the liver and spleen weight. Based on the hepatocyte hypertrophy in males and increased relative liver and spleen weights in females at 1000 mg/kg bw/day, the NOAEL of Disperse Yellow-42 was concluded to be 300 mg/kg bw/day in both sexes. </t>
  </si>
  <si>
    <t xml:space="preserve">MHLW (Ministry of Health, Labour and Welfare), Japan, 2002. Twenty-eight-day Repeat Dose Oral Toxicity Test of Disperse Yellow in Rats. Toxicity Testing Reports of Environmental Chemicals Vol.9, P327-336. Available from OECD SIDS at https://hpvchemicals.oecd.org/UI/handler.axd?id=ec7ab0b5-b5bb-4a62-b68e-b4e1a8fde4fa, from MHLW at http://dra4.nihs.go.jp/mhlw_data/jsp/SearchPageENG.jsp, and from ECHA at https://echa.europa.eu/mt/registration-dossier/-/registered-dossier/10331/7/6/2/?documentUUID=7a3ffd28-6328-4f7c-81a6-9b5ce4dc5076 </t>
  </si>
  <si>
    <t>30989-05-0</t>
  </si>
  <si>
    <t>Tris(2-(2-(2-methoxyethoxy)ethoxy)ethyl) orthoborate</t>
  </si>
  <si>
    <t>tris[2-[2-(2-methoxyethoxy)ethoxy]ethyl] borate; tris[2-[2-(2-methoxyethoxy)ethoxy]ethyl] orthoborate</t>
  </si>
  <si>
    <t>C21H45BO12</t>
  </si>
  <si>
    <t>COCCOCCOCCOB(OCCOCCOCCOC)OCCOCCOCCOC</t>
  </si>
  <si>
    <t>0, 100, 300, or 1,000 mg/kg bw/day. F0 males were dosed for at least 70 days, i.e. two weeks prior to pairing until necropsy after selection of the F1 generation. F0 females were dosed for approximately 77 days, i.e. two weeks prior to pairing until necropsy on or soon after day 28 of lactation following selection of the F1 generation. F1 animals received direct treatment at day 21 of age until the termination of their respective cohort at the same dose levels as the F0 generation: - Cohort 1A: treated from weaning to approximately 13 weeks of age (Day 90).
- Cohort 1B: treated from weaning to 21/22 weeks of age following breeding at ca. 14 weeks of age.
- Cohort 2A: treated from weaning up to approximately Day 75 of age.
- Cohort 2B: no direct treatment
- Cohort 3: treated from weaning up to Day 60 of age.
F2 animals received no direct treatment; F2 animals had potential indirect exposure in-utero and via milk during lactation.</t>
  </si>
  <si>
    <t xml:space="preserve">Females in the 1000 mg/kg/day group showed a trend towards slightly extended gestation lengths. The hematological examinations for F0 animals revealed, when compared with controls, statistically significantly lower values in some white blood cell parameters (lymphocyte, eosinophil and basophil counts), haematocrit, reticulocyte counts and mean cell volume in males given 1000 mg/kg/day. Mean cell volume were slightly lower than that of controls for males receiving 300 mg/kg/day and females receiving 1000 mg/kg/day. Blood chemistry investigations revealed statistically significantly higher mean urea concentrations in males at 1000 mg/kg/day. The analysis of urine prior to the termination of F0 animals, revealed significantly higher total urinary protein and lower urinary pH in both sexes at 1000 mg/kg/day and total chloride concentration was also significantly higher for females given 1000 mg/kg/day. Sperm motility was reduced, and abnormal sperm morphology was increased, and total testicular spermatid counts were higher in males given 1000 mg/kg/day. Only slight changes in sperm motility were observed in males at 100 or 300 mg/kg/day. Changes in organ weights consisted of slightly higher body weight relative kidney weights in males and females at 1000 mg/kg/day. In males at 1000 mg/kg/day, slightly higher absolute and body weight relative testes weights and lower absolute and body weight relative thymus weights were seen, too. In addition, absolute and body weight relative pituitary weight were slightly lower in females given 1000 mg/kg/day when compared to controls. There were no test item related macroscopic findings observed at the scheduled sacrifice. Histopathological evaluation revealed treatment related changes in the kidneys of the high dose females and the thymus and epididymis of the high dose males. In the kidneys, a higher incidence and severity of basophilic tubules with more multifocal distribution was observed in females at 1000 mg/kg/day. Minimal cellular debris was observed in the epididymis and a slight reduction in lymphocytes in the cortex of the thymus was observed in males that received 1000 mg/kg/day. In the F1 selected animals, early euthanasia related to the test item was required in females, related to reduced fertility in the F1 generation in Cohort 1B. At 1000 mg/kg/day, there were twelve animals euthanized early, eleven due to failure to litter and one which failed to mate. A further four females that received 1000 mg/kg/day were euthanized due to total litter loss. There were no adverse effects on general condition or food conversion efficiency. Body weight gain was generally unaffected during all phases of the study with the exception of Cohort 1B females during the gestation period, where body weight gain for females given 1000 mg/kg/day was statistically lower compared to controls. The food intake for animals during all phases in the study was generally similar to controls, the only difference was observed for F1 Cohort 1B females at 1000 mg/kg/day during the lactation period. There was also no effect of treatment on the attainment of sexual maturation of the F1 animals, or on the duration between vaginal opening and first estrus in the F1 Cohort 1A females, or the stage of estrus at termination of the F0 females or the F1 Cohort 1A and 1B females. However, a slight shift towards longer gestation lengths was apparent for females receiving 300 mg/kg/day and a stronger shift to longer gestation length was seen in females at 1000 mg/kg/day in comparison with the concurrent control. The number of females with live litters born were lower due to treatment at 1000 mg/kg/day. The rate of conception and fertility index for females receiving 1000 mg/kg/day was low compared to controls. The hematological examinations at schedule termination revealed, when compared with controls, a lower mean cell hemoglobin, mean cell volume and red cell distribution width amongst males and females receiving 1000 mg/kg/day. Mean cell haemoglobin were slightly lower than that of controls in both sexes receiving 300 mg/kg/day and mean cell volume was low in females at 300 mg/kg/day. Blood chemistry investigations at scheduled termination for F1 animals revealed statistically significant higher urea concentration for males and females at 1000 mg/kg/day and higher bile acid concentrations at all dose levels in females. Urinary assessment revealed lower urinary pH in males and females given 1000 mg/kg/day and slightly lower urinary protein, sodium, potassium, and chloride concentrations in males at 1000 mg/kg/day. The qualitative evaluation of the ovaries of F1 Cohort 1A females given 1000 mg/kg/day revealed a slightly lower number of follicles. In the absence of an effect on the number of corpora lutea or any histopathological changes in the ovary of the F1 Cohort 1B females, this finding was considered to be of no toxicological significance. In males, sperm motility was reduced, epididymal sperm counts were lower compared to controls, and normal sperm morphology was reduced in males receiving 1000 mg/kg/day. Sperm motility, counts and morphology of the F1 Cohort 1A males receiving 100 or 300 mg/kg/day were unaffected by test item administration. Several changes in organ weights for the Cohorts 1A and 1B animals were observed, only the low thymus weights in males given 1000 mg/kg/day, the low pituitary weights and high kidney weight in both sexes given 1000 mg/kg/day were considered test item-related as these changes were consistent with the F0 generation. There were no test item related macroscopic findings observed at the scheduled termination of F1 Cohort 1A, 1B, 2A, 2B and 3 animals. Histopathological evaluation revealed treatment related changes in the epididymis of the high dose males in F1 Cohort 1A and 1B. Minimal cellular debris was observed in the epididymis of the F1 Cohort 1A males, minimal to slight cellular debris in the epididymis as well as minimal tubular degeneration of the testes was observed in F1 Cohort 1B males given 1000 mg/kg/day. Assessment of the F1 Cohort 3 animals did not reveal any evidence of developmental immunotoxicity. In the F2 litters, the general condition of offspring, sex ratio, offspring body weight or development and macropathology were unaffected by treatment. However, the  mean number of implantation sites, litter size, post-implantation survival and live birth index were all statistically significantly lower than controls in the 1000 mg/kg/day group. Mean litter size during the first four days of lactation prior to scheduled cull on Day 4 was lower compared to controls and Day 4 Viability index was low, litter size remained stable following the Day 4 cull to Day 21 of age. There was no effect on post-implantation survival, litter size or offspring survival from Day 1 of lactation at 100 or 300 mg/kg/day. It was concluded that the NOAEL for reproductive performance of the F0 and F1 Cohort 1B animals was 300 mg/kg/day due to the high incidences of reduced fertility in females of F1 Cohort 1B receiving 1000 mg/kg/day and the increased incidences of minimal epididymal cellular debris coupled with sperm motility and morphology changes in both F0 and F1 Cohort 1B males given 1000 mg/kg/day, accompanied with degeneration in the testes for F1 Cohort 1B males at 1000 mg/kg/day only. Aside from the above-mentioned instances of reduced fertility and male reproductive system changes at 1000 mg/kg/day, increased incidences of basophilic tubules in the kidneys of F0 females and increased incidence of decreased lymphocytes in the cortex of the thymus in the F0 generation males were observed at 1000 mg/kg/day, therefore the NOAEL for systemic toxicity in the F0 and F1 adult animals was concluded to be 300 mg/kg/day as well. The NOAEL for the F1 and F2 offspring up to weaning was concluded to be 300 mg/kg/day due to reduced early post-partum survival at 1000 mg/kg/day in both generations and low litter size in F2 litters. Lastly, there was no evidence of developmental neurotoxicity or developmental immunotoxicity in this study, therefore the NOAEL for these endpoints was concluded to be 1000 mg/kg/day. Note: ECHA (https://echa.europa.eu/mt/registration-dossier/-/registered-dossier/14522/7/9/3 ECHA) also has a developmental toxicity study available from 2018. Female New Zealand White [Crl:KBL(NZW)] rabbits were given doses of 0, 100, 250, or 500 mg/kg bw/day from GD 6-28. The NOAELs for maternal and developmental toxicity were considered to be 250 mg/kg bw/day. FDA chose the rat study as the representative study due to its longer duration and more extensive examination.
</t>
  </si>
  <si>
    <t>Unknown, 2022. Available from ECHA at https://echa.europa.eu/mt/registration-dossier/-/registered-dossier/14522/7/9/2</t>
  </si>
  <si>
    <t>81406-37-3</t>
  </si>
  <si>
    <t>Fluroxypyr-meptyl</t>
  </si>
  <si>
    <t>Starane; Fluroxypyr-1-methylheptyl ester; Fluroxypyr 1-methylheptyl ester; octan-2-yl 2-(4-amino-3,5-dichloro-6-fluoropyridin-2-yl)oxyacetate</t>
  </si>
  <si>
    <t>C15H21Cl2FN2O3</t>
  </si>
  <si>
    <t>CCCCCCC(C)OC(=O)COC1=NC(F)=C(Cl)C(N)=C1Cl</t>
  </si>
  <si>
    <t>1N,2N,3N,4N,6N,7aY,8N,11Y. Alcohol product 1N,2N,3N,4N,6N,7N,9N,10N,23Y,24N,25N,26aY,27N,28N (Class II), acid product: 13N,15N,16N,17Y,19N,20a(ii)Y,21N,22N,47N (Class IV)</t>
  </si>
  <si>
    <t xml:space="preserve">Treatment at the high dose resulted in 8 deaths and decreased body weight gain (77% of control) and food consumption during the dosing period. There were no treatment-related effects on gross pathologic alterations. Comparable pregnancy rates were observed among groups, and there were no abortions, premature deliveries, or dams with 100% intrauterine deaths, except one mid-dose dam. Fetal body weights and sex ratio were comparable among the groups, and there were no external malformations, visceral malformations or variations, or skeletal malformations that could be attributed to treatment. The maternal LOAEL is 600 mg/kg bw/day, based on increased maternal deaths, decreased body weight gains, and decreased food consumption. The maternal NOAEL was 300 mg/kg bw/day. The test material did not induce any fetal toxicity; therefore, the developmental NOAEL was considered to be 600 mg/kg bw/day, the highest dose tested. </t>
  </si>
  <si>
    <t>Schroeder, 1994</t>
  </si>
  <si>
    <t>Schroeder, R.E. (1994) A Developemtnal Toxicity Study in Rats with Fluroxypyr Methylheptyl Ester. Pharmaco LSR, Inc., Toxicology Services North America, NJ.  Laboratory Project Study ID 93-4052, May 3, 1994. MRID 44094901. Unpublished. Available from EPA (2018). Fluroxypyr: Draft Human Health Risk Assessment for Registration Review at https://www.regulations.gov/document/EPA-HQ-OPP-2014-0570-0022 and from EPA (1994). Prenatal Developmental Toxicity Study - Rat at https://www3.epa.gov/pesticides/chem_search/cleared_reviews/csr_PC-128968_1-Jan-94_a.pdf</t>
  </si>
  <si>
    <t>114311-32-9</t>
  </si>
  <si>
    <t>Imazamox</t>
  </si>
  <si>
    <t>Pulsar; Raptor; 5-(methoxymethyl)-2-(4-methyl-5-oxo-4-propan-2-yl-1H-imidazol-2-yl)pyridine-3-carboxylic acid</t>
  </si>
  <si>
    <t>C15H19N3O4</t>
  </si>
  <si>
    <t>CC(C)C1(C(=O)NC(=N1)C2=C(C=C(C=N2)COC)C(=O)O)C</t>
  </si>
  <si>
    <t>0, 300, 600, or 900 mg/kg bw/day on GD 7-19</t>
  </si>
  <si>
    <t>Develomental toxicity</t>
  </si>
  <si>
    <t>No mortalities or abortions occurred during the study. One doe in the 900 mg/kg bw per day group prematurely delivered a litter on day 29 of gestation; eight of the 10 conceptuses were live pups, and two of the 10 conceptuses were presumed cannibalized. This premature delivery was considered a possible effect of the test substance, as this doe had exhibited reduced body weight and feed consumption after day 11 of gestation. No other doe prematurely delivered a litter. No clinical signs were observed that were considered related to test substance intake. Although absolute and relative feed consumption values for the entire dosing period were reduced in all treatment groups compared with control values (3% for 300 mg/kg bw per day, 12–13% for 600 mg/kg bw per day and 15–16% for 900 mg/kg bw per day), these effects were considered biologically significant only in the 600 and 900 mg/kg bw per day dose groups. For the majority of the dosing period (900 mg/kg bw per day) or for the entire dosing period (600 mg/kg bw per day), the pattern of decreased feed consumption increased with continued dosing. In addition, statistically significant reductions in absolute and relative feed consumption values were observed for the intermediate- and high-dose groups on days 7–29 of gestation. The reductions in feed intake were observed after a few days of dosing only. A statistically significant reduction in relative feed intake was observed in low-dose rabbits between gestation days 7 and 29. However, the mean relative feed consumption value was well within 10% of the control group value; thus, the change in the low dose group was not considered biologically significant. No statistically significant differences were observed in body weights or body weight gains for the entire dosing and post-dosing periods for treated rabbits compared with controls. However, a biologically significant reduction in body weight gain was noted during the dosing period (19%) and post-dosing period (21%) for does dosed at 900 mg/kg bw per day. Gravid uterine weights were not affected by administration of imazamox technical in any dose group. Gross necropsy findings for the does were considered unrelated to test substance intake. Fetal litter evaluations for all remaining pregnant does occurred on day 29 of gestation following caesarean sectioning of the does. Litter averages for corpora lutea, implantations, litter sizes, live fetuses, early and late resorptions, fetal weights and per cent male fetuses were comparable among the four dose groups. The incidences of absent intermediate lung lobules and of vertebral malformations (thoracic hemivertebrae, cervical hemivertebrae) were increased in animals treated with 600 or 900 mg/kg bw per day. The study report did not include a more detailed description of these findings. No further fetal gross external, soft tissue or skeletal malformations or variations observed were considered effects of the test substance. The NOAEL for adverse effects on maternal rabbits was 300 mg/kg bw per day, based on reduction of feed intake at 600 mg/kg bw per day, which was considered to be of equivocal toxicological relevance. The NOAEL for adverse effects on offspring was 300 mg/kg bw per day, based on an increased incidence of both absent intermediate lung lobes and hemivertebrae at 600 mg/kg bw per day. Note: carcinogenicity study in rat NOAEL: 1068 mg/kg bw/day.</t>
  </si>
  <si>
    <t>Hoberman, 1995</t>
  </si>
  <si>
    <t>Hoberman AM (1995). An oral developmental toxicity (embryo-fetal toxicity/teratogenicity) definitive study with AC 299, 263 in rabbits. Unpublished report no. ID-432-002 from Argus Research Laboratories Inc., Horsham, PA, USA. Submitted to WHO by BASF Agro SAS, Levallois-Perret, France. Available from JMPR (2014) Pesticide residues in food - 2014 (JMPR Evaluations 2014 Part II Toxicological) at https://www.inchem.org/documents/jmpr/jmpmono/v2014pr01.pdf Also available from EPA (2014) Imazamox. Human Health Assessment Scoping Document in Support of Registration Review at https://www.regulations.gov/document/EPA-HQ-OPP-2014-0395-0005</t>
  </si>
  <si>
    <t>54229-13-9</t>
  </si>
  <si>
    <t>1-Propanaminium, N-[2-[[4-[2-(2-chloro-4-nitrophenyl)diazenyl]phenyl]ethylamino]ethyl]-2-hydroxy-N,N-dimethyl-, chloride (1:1)</t>
  </si>
  <si>
    <t>[2-[[4-[(2-Chloro-4-nitrophenyl)azo]phenyl]ethylamino]ethyl](2-hydroxypropyl)dimethylammonium chloride; 1-Propanaminium, N-(2-((4-((2-chloro-4-nitrophenyl)azo)phenyl)ethylamino)ethyl)-2-hydroxy-N,N-dimethyl-, chloride; 2-[4-[(2-chloro-4-nitrophenyl)diazenyl]-N-ethylanilino]ethyl-(2-hydroxypropyl)-dimethylazanium;chloride</t>
  </si>
  <si>
    <t>C21H29Cl2N5O3</t>
  </si>
  <si>
    <t>[Cl-].CCN(CC[N+](C)(C)CC(C)O)C1=CC=C(C=C1)N=NC1=CC=C(C=C1Cl)[N+]([O-])=O</t>
  </si>
  <si>
    <t>1N,2N,3f(ix)Y,crosscheck: 5N,6N,43N,44N</t>
  </si>
  <si>
    <t xml:space="preserve">0, 40, 100, or 250 mg/kg bw/day. Purity (87.9%) adjusted dose levels are 0, 35.2, 87.9, or 219. 8 mg/kg bw/day. Males were dosed for 36-37 days, i.e. two consecutive weeks prior to pairing, through the mating period and thereafter through the day before necropsy.
Females were dosed for at least 41 days, i.e. two consecutive weeks prior to pairing and thereafter during pairing, post coitum and post partum periods until Day 3 post partum. Recovery groups were dosed for 28 days. 
</t>
  </si>
  <si>
    <t xml:space="preserve">No mortality occurred in the control or in any of the dose groups during the treatment period of this study and there were no clinical signs of toxicological relevance in the dose groups when compared to the control group. The neurotoxicity assessment (motor activity, grip strength and sensory activity) did not reveal any changes attributable to the test item. There were changes of minimal severity in body weight and body weight gain in both male and female animals which were considered irrelevant. Furthermore, no toxicologically significant, adverse changes were measured for haematology and clinical chemistry parameters. An increase in absolute (+19% in males and +13% in females) and relative (+24% in males and +20% in females) liver weights was the principal alteration noted in males and females receiving 250 mg/kg body weight/day, although these changes were not significant at statistical analysis. Histopathologically, a minimal centrilobular hepatocellular hypertrophy was seen in high dose males and females; however in the absence of other histologic findings and being this finding not evident after 2 weeks of recovery period, the hepatic drug metabolizing enzyme (DME) induction was considered an hepatic adaptive and not injurious change. The systemic NOAEL in this study is considered to be 250 mg/kg bw/day, adjusted to 219.8 mg/kg bw/day, for both males and females. Regarding reproductive and developmental toxcity, no relevant differences were found in terms of mating performance including the pre-coital interval, copulatory evidence, or fertility index. All pregnant females had a comparable length of gestation period and gave birth on day 22 post coitum. An increased incidence of pups loss value (percentage) on day 1 post partum and post natal loss value on day 4 post partum (percentage) was observed in females receiving 250 mg/kg bw/day without any dose relationship. Sex ratios at birth and on day 4 post partum did not show differences between groups, when calculated as the percentage of males. Similar clinical signs were recorded in control and treated pups during the lactation period. At necropsy, pups of females receiving 250 mg/kg bw/day and sacrificed at termination showed an increased incidence of no milk in stomach. Deceased pups did not show relevant findings both in control and treated groups. Based on these results, the NOAEL for reproductive/developmental toxicity was considered to be 250 mg/kg bw/day, adjusted to 219.8 mg/kg bw/day. </t>
  </si>
  <si>
    <t>Unknown, 2016. Available from ECHA at https://echa.europa.eu/mt/registration-dossier/-/registered-dossier/20118/7/6/2 and https://echa.europa.eu/mt/registration-dossier/-/registered-dossier/20118/7/9/2</t>
  </si>
  <si>
    <t>2657-00-3</t>
  </si>
  <si>
    <t>1-Naphthalenesulfonic acid, 6-diazo-5,6-dihydro-5-oxo, sodium salt</t>
  </si>
  <si>
    <t>C10H5N2NaO4S</t>
  </si>
  <si>
    <t>[Na+].[O-]S(=O)(=O)C1=CC=CC2=C1C=CC(=[N+]=[N-])C2=O</t>
  </si>
  <si>
    <t>Sprague-Dawley [CRL/CD(SD)]</t>
  </si>
  <si>
    <t xml:space="preserve">0, 40, 200, or 1000 mg/kg bw/day. Males were dosed for 42 days, i.e. two weeks prior to mating, during mating, until scheduled necropsy. Females were dosed for 42-54 days, i.e. two weeks prior to mating, during mating and gestation, until day 4 of lactation. </t>
  </si>
  <si>
    <t xml:space="preserve">Brown urine was observed in 9 out of 12 males in the 40 mg/kg group and all 12 males in the 200 mg/kg group during the study period. In the 1000 mg/kg group, brown urine and soft stool were observed in all 12 males, mucosal stool and staining of abdominal were observed each in one male. In females, brown urine was noted in 4 out of 12 in the 40 mg/kg group and all females in the 200 mg/kg and above dose groups throughout pre-mating, pregnant and lactation periods. In addition, 3 out of 12 females in the 1000 mg/kg group showed soft stool. Furthermore, all 5 females and 3 females treated at 1000 mg/kg in the satellite group showed brown urine and soft stool, respectively. Although each one females from the control and 40 mg/kg groups was not pregnant, no abnormal change was observed in clinical observations. During the recovery period, all 5 males in the 1000 mg/kg group showed brown urine on day 1 but it disappeared the next day and thereafter. Furthermore, one male at the same group showed staining on the abdominals until the end of the recovery period. All 5 females in the 1000 mg/kg group showed brown urine on day 1 but it disappeared the next day and thereafter. No mortality was observed. In males during the treatment period, final body weight (day 42 after treatment) decreased to 93.7%, 95.1% and 96.7% of control values in the 1000 mg/kg, 200 mg/kg and 40 mg/kg, respectively, but these reductions were not statistically significant. Body weight in females was not significant in the treatment groups. There were no statistically significant differences in males and females in the treatment groups during the recovery period. A lower level of food consumption was recorded in males at 200 mg/kg and above dose levels on day 3 during the treatment period and a high value was noted in the 1000 mg/kg on day 28. Food consumption in the 40 mg/kg group did not show a significant difference. In females, a low value was noted in the 200 mg/kg and above dose groups on day 3. In addition, a high value was recorded in the 1000 mg/kg group on days 7 and 20 post-pregnant as well as on days 21, 35 and 42 in the satellite group. There was no statistically significant difference in the 40 mg/kg group. During the recovery period, there was no statistically significant difference in males in the 1000 mg/kg group. Females in the 1000 mg/kg group showed high value on day 3 in the recovery period. Hematology and clinical biochemistry findings were not considered to be treatment related. 
In males, yellow-red urine in the 200 mg/kg and above dose groups and brown urine in the 1000 mg/kg group were noted in the urinalysis at the end of the treatment period. No abnormal change in the 40 mg/kg group was detected. In females, yellow-red urine or brown urine was noted in the 1000 mg/kg group at the end of the treatment period. The incidence of the number of animals with pH 6.0 had a tendency to increase at 200 mg/kg and above. No abnormal change was noted in the 40 mg/kg group. At the end of the recovery period, there were no abnormal changes in males and females in the 1000 mg/kg group. Organ weight data revealed a low value of absolute liver weight in males treated at 200 mg/kg and above and a low value of relative liver weight in males at 1000 mg/kg. A statistically significant difference was not detected in the 40 mg/kg group. In females, there was no significant change in all treated groups. At the end of the recovery period, no statistically significant difference in males at 1000 mg/kg were noted. In females, a high value of absolute kidney weight and relative liver weight were recorded in the 1000 mg/kg group but these changed were not noted at the end of the treatment period. Gross pathology revealed an elevated limiting ridge in the forestomach and cecum in 2 out of 7 males and all males, respectively, in the 1000 mg/kg group. In females, elevated limiting ridge in forestomach and enormous of cecum were observed in 2 out of 12 females and 11 females, respectively, in the 1000 mg/kg group. At the end of the recovery period, no abnormal changes were observed in males and females in the 1000 mg/kg group. Histopathologically, hyperplasia of the squamous epithelium in the limiting ridge of the forestomach, which corresponded to the elevated limiting ridge observed at necropsy, was observed in 5 out of 7 males in the 1000 mg/kg group. Furthermore, hyperplasia of the surface epithelial cells in the glandular stomach was observed in 3 males at the same dose group. For the cecum, although enormous was noted at necropsy, no histopathological abnormality was detected. No abnormal changes in liver corresponding to the lower liver weight at 1000 mg/kg bw/day was noted. In females, hyperplasia of the squamous epithelium in the limiting ridge of the forestomach, which corresponded to the elevated limiting ridge observed at necropsy, was observed in 6 out of 12 females in the 1000 mg/kg group. Furthermore, edema in submucosal layer and hyperplasia of surface epithelial cells in the glandular stomach were observed in each at the same dose group. For cecum, although enormous was noted at necropsy, no histopathological abnormality was detected. At the end of the recovery period, there were no changes in forestomach and glandular stomach in males and females. Abnormal changes in liver was not detected in females in the 1000 mg/kg group, though relative liver weight showed high value. The NOAEL for males and females was considered to be 200 mg/kg bw/day based on hyperplasia of the squamous epithelium in the limiting ridge of the forestomach and hyperplasia of the surface epithelial cells in the glandular stomach in males and females treated at 1000 mg/kg, and decrease of food consumption in males treated at 1000 mg/kg. The NOEL for reproductive performance was 1000 mg/kg/day for parental animals as no effects were observed and the NOEL for general toxicity was determined to be 1000 mg/kg bw/day for the F1-generation as no effects occurred either. </t>
  </si>
  <si>
    <t>Unknown, 2010. Available from ECHA at https://echa.europa.eu/mt/registration-dossier/-/registered-dossier/26648/7/6/2, https://echa.europa.eu/mt/registration-dossier/-/registered-dossier/26648/7/9/2, and https://echa.europa.eu/mt/registration-dossier/-/registered-dossier/26648/7/9/3</t>
  </si>
  <si>
    <t>0, 40, 160, or 640 mg/kg bw/day. Males were dosed for 35-36 days, i.e. two weeks before mating, during the mating period, until sacrifice. Females were dosed for approximately 44-58 days, i.e. two weeks before mating, during the mating period, during pregnancy, and during lactation until day 5 post-partum inclusive</t>
  </si>
  <si>
    <t>At 640 mg/kg/day, the clinical signs, hypoactivity, loss of balance, staggering gait, hypotonia, locomotory difficulties and abdominal breathing, except ptyalism, were observed during the first 4 days of treatment. They reappeared in females towards the end of the gestation period and generally disappeared in the lactation period. Two females experienced again staggering gait and/or hypoactivity on day 5 post partum. Although these clinical signs lasted 4 days only at the beginning of the treatment period and reappeared in pregnant females only at the end of gestation, they were particularly strong and likely induced in one female an abnormal maternal behaviour leading to cannibalism of its entire litter. They were therefore considered as adverse at 640 mg/kg/day. Hypoactivity and loss of balance were also noted at 160 mg/kg/day for up to 4 or 5 days at the beginning of the treatment period. As these clinical signs were less severe, they were considered as non adverse at this dose-level. Ptyalism was recorded in a dose-related manner from 40 mg/kg/day in males or at 640 mg/kg/day in females and was considered to be non adverse. Mortality was limited to one female at 640 mg/kg bw/day that was sacrificed prematurely on day 3 p.p. because of the death of its litter. There were no other unscheduled deaths during the study. There were no test item-related effects on mean body weight and on mean food consumption at any dose level either. At necropsy, there were higher mean kidney and liver weights in both sexes at 640 mg/kg/day and higher mean kidney weights in males at 160 mg/kg/day. There were also higher mean spleen weights in females at 160 and 640 mg/kg/day. Liver and kidneys were enlarged in three and two animals respectively at 640 mg/kg/day and tan discoloration of the kidney was also noted in three males. At microscopic examination at 640 mg/kg/day, there were centrilobular hepatocellular hypertrophy in all males and females, along with minimal vacuolation in two males and pigment-laden Küpffer cells in seven females. Moderate to marked tubular hyaline droplets were noted in the kidneys of all males, with foci of tubular basophilia (minimal to slight; occasionally with degenerated cells). At this dose level, there was also minimally increased extramedullary hematopoiesis in the spleen of females. At 160 mg/kg/day, higher incidence and severity of tubular hyaline droplets were noted in the kidney of males, along with foci of tubular basophilia. Minimal centrilobular hepatocellular hypertrophy was also noted in 4/10 males.  In the absence of associated microscopic degenerative changes, the liver changes are usually seen as an adaptative response and considered not to be adverse. In addition, the adverse kidney effects in the male rats were considered to be rat-specific and with no relevance for human risk assessment. Therefore, the NOAEL for parental toxicity was considered to be 160 mg/kg/day because of the strong clinical signs and the effects on the female spleen seen at 640 mg/kg/day. Regarding reproductive and developmental toxicity, there were no test item-related effects on mating or fertility data. In the offspring, at 640 mg/kg/day, there was a lower mean pup body weight on day 1 post partum in both sexes when compared with controls, reaching statistical significance in male pups. Thereafter, pups had a statistically significant lower mean body weight gain when compared with controls. These findings were considered to be test item-related and adverse. Also, at 640 mg/kg/day, three pups from three different litters had no tail (or shortened tail as described at necropsy). One of them, which also had a misshapen hindlimb, was cannibalized at the beginning of the lactation period. This finding was not found in the other groups, and was thus considered to be test item-related and adverse. Therefore, the NOAEL for reproductive performance was considered to be 640 mg/kg/day and the NOEL for toxic effects on progeny was considered to be 160 mg/kg/day (based on the observation of pups with no or shortened tail and the effects seen on mean pup body weights and mean pup body weight gain at 640 mg/kg/day).</t>
  </si>
  <si>
    <t>Unknown, 2012. Available from ECHA at https://echa.europa.eu/mt/registration-dossier/-/registered-dossier/30186/7/6/2/?documentUUID=2b1d7957-06ba-474f-b52b-d268e2c92729 and https://echa.europa.eu/mt/registration-dossier/-/registered-dossier/30186/7/9/2</t>
  </si>
  <si>
    <t>15545-97-8</t>
  </si>
  <si>
    <t>Pentanenitrile, 2,2'-(1,2-diazenediyl)bis[4-methoxy-2,4-dimethyl-</t>
  </si>
  <si>
    <t>2,2'-Azobis(4-methoxy-2,4-dimethylvaleronitrile); 2,2'-azobis(2,4-dimethyl-4-methoxyvaleronitrile); 2-[(2-cyano-4-methoxy-4-methylpentan-2-yl)diazenyl]-4-methoxy-2,4-dimethylpentanenitrile</t>
  </si>
  <si>
    <t>C16H28N4O2</t>
  </si>
  <si>
    <t>COC(C)(C)CC(C)(N=NC(C)(CC(C)(C)OC)C#N)C#N</t>
  </si>
  <si>
    <t>0, 50, 150, or 500 mg/kg bw/day. Males were dosed for 29 days, i.e. 2 weeks prior to mating, during mating, and up to the day prior to scheduled necropsy. Females that delivered were dosed for 50-55 days, i.e. during 2 weeks prior to mating (with the objective of covering at least two complete estrous cycles), the variable time to conception, the duration of the pregnancy and at least 13 days after delivery up to and including the day before scheduled necropsy. Females which failed to deliver healthy offspring were exposed for 41-44 days</t>
  </si>
  <si>
    <t xml:space="preserve">At 500 mg/kg, a slightly higher mean value of total protein and albumin in males and slightly higher albumin level in females occurred. As for females, no adverse corroborative changes were noted and therefore, the slightly higher albumin concentration in females was not regarded as  toxicologically significant. An increase in incidence and/or severity (up to slight) of follicular cell hypertrophy in the thyroid was observed in males at 150 and 500 mg/kg and was in some rats correlated with the gross finding of an enlarged thyroid and/or with decreased serum T4 level. This follicular cell hypertrophy can be seen as a secondary event, after hepatocellular microsomal enzyme induction and concomitantly hepatocellular hypertrophy as observed in the present study. Microsomal enzyme induction in the liver can lead to a higher turnover of T4, lowering the serum T4 levels (statistically significant decreased at 500 mg/kg/day and minimal decreased at 150 mg/kg/day) resulting by feedback mechanisms to the hypothalamus and pituitary gland into increased TSH (thyroid stimulating hormone, a subtle not statistically significant increase of TSH in males at 150 and 500 mg/kg/day) leading to follicular cell hypertrophy of the thyroid gland as observed at 150 and 500 mg/kg/day. At the recorded severity and in absence of other test item-related changes in the thyroid gland, the thyroid findings were considered as adaptive and non-adverse. Centrilobular hepatocellular hypertrophy of the liver was observed at minimal degree in a few male and female rats at 150 mg/kg and could be correlated with increased liver weights (relative to bodyweight liver weights increased up to 22% in males and 14% in females compared to the liver weight in the concurrent controls). At 500 mg/kg, the severity of the hepatocellular hypertrophy increased up to moderate in males and up to slight in females and the relative liver weights increased up to 52% in males and 37% in females. Correlating macroscopic findings were noted consisting of enlarged and/or accentuated pattern. These liver findings might also be linked to the lower total bilirubin levels at all dose levels. In the absence of degenerative changes, the observed hypertrophy was regarded as an adaptive change most likely due to microsomal enzyme induction, and therefore considered to be non-adverse. There was no microscopic correlate for the macroscopic finding black-brown discoloration noted. Hyaline droplet accumulation, recorded in all male kidneys, was most likely representative of alpha2uglobulin, a normal protein in male rats, not present in female rats or human, which undergoes re-absorption in the proximal cortical tubules. At 150 mg/kg, the observed hyaline droplet accumulation (up to moderate) was present above background levels (up to slight) but was without additional treatment-related degenerative changes and therefore considered as a nonadverse finding. At 500 mg/kg the severity increased up to marked degree, could be correlated with higher relative kidney weight (15% increase) and was accompanied by the following degenerative changes: increased severities of tubular basophilia (slight) and/or the presence of granular casts and/or tubular degeneration (both minimal degree). Therefore, at 500 mg/kg, this range of morphologic findings was considered as adverse in the male rat. Based on these findings, the NOAEL for females was considered to be 500 mg/kg bw/day, the highest dose tested, and the NOAEL for males was considered to be 150 mg/kg bw/day. Regarding reproductive toxicity, in the absence of adverse effects, the NOAEL was considered to be 500 mg/kg bw/day, the highest dose tested. </t>
  </si>
  <si>
    <t>Unknown, 2017. Available from ECHA at https://echa.europa.eu/registration-dossier/-/registered-dossier/27130/7/6/2 and https://echa.europa.eu/es/registration-dossier/-/registered-dossier/27130/7/9/2</t>
  </si>
  <si>
    <t>88-68-6</t>
  </si>
  <si>
    <t>2-Aminobenzamide</t>
  </si>
  <si>
    <t>Anthranilamide; Benzamide, 2-amino-; o-Aminobenzamide</t>
  </si>
  <si>
    <t>C7H8N2O</t>
  </si>
  <si>
    <t>NC(=O)C1=CC=CC=C1N</t>
  </si>
  <si>
    <t>Wistar [Han:RccHan:WIST strain]</t>
  </si>
  <si>
    <t xml:space="preserve">0, 30, 150, or 500 mg/kg bw/day. Males were dosed daily for 42 days, i.e. two weeks prior to pairing, during pairing, until scheduled sacrifice. Females were dosed for up to 56 days, i.e. two weeks prior to pairing, during pairing and gestation, until day 14 post-partum. </t>
  </si>
  <si>
    <t>Reproduction/development</t>
  </si>
  <si>
    <t xml:space="preserve">Histopathological investigation found effects in the spleen, thyroid glands, and kidneys. In the spleen, there was a minor increase in haematopoiesis in the spleen of males treated with 150 and 500 mg/kg bw/day, 3/5 with mild haematopoiesis compared to 0/5 in controls. Mild haematopoiesis was present in one male treated with 30 mg/kg bw/day. As the finding in the spleen occurred at a low grade without a corresponding organ weight increase and was only noted in male animals, this is considered likely to be a non-adverse change. In the thyroid glands, follicular hypertrophy was present in 3/5 males and one female treated with 500 mg/kg bw/day at a minimal severity. It was also present in 1/5 males treated with 30 mg/kg bw/day. These changes are generally considered to be an adaptive response and often occur in conjunction with liver enzyme induction in response to the administration of chemicals (Capen et al, 2002). The occurrence in one male in the low dose group and one female in the high dose group is considered incidental, although there was an increase in thyroid weight noted in the high dose group females. In the kidneys, An increase in hyaline droplets was present in 2/5, 3/5 and all 5/5 males treated with treated with 30, 150 or 500 mg/kg bw/day respectively. This is consistent with the accumulation of α-2u-globulin, a common finding in animals treated with various test items as well as untreated male rats (Khan KNM et al., 2002). Hyaline droplet accumulation is specific to the male rat and in this case as there was no accompanying adverse pathological changes it is considered to be without toxicological significance. Therefore, the systemic NOAEL for males and females was considered to be 500 mg/kg bw/day in the absence of toxicolgically significant, adverse effects. Regarding reproductive toxicity, general, statistically significant reductions in the following parameters were observed: litter size at birth/Day 1, offspring viability (Day 4), body weight, body weight gain and litter weights. These offspring also exhibited higher incidences of being small, weak, no milk in stomach and cold when compared to control. Instances of pups missing or found dead were also higher than control. Therefore, the NOAEL for reproductive/developmental toxicity was considered to be 150 mg/kg bw/day. </t>
  </si>
  <si>
    <t>Unknown, 2018. Avaialble from ECHA at https://echa.europa.eu/mt/registration-dossier/-/registered-dossier/23349/7/6/2 and https://echa.europa.eu/mt/registration-dossier/-/registered-dossier/23349/7/9/2</t>
  </si>
  <si>
    <t>68227-33-8</t>
  </si>
  <si>
    <t>2,5,8,11-Tetramethyldodec-6-yne-5,8-diol</t>
  </si>
  <si>
    <t>2,5,8,11-Tetramethyl-6-dodecyne-5,8-diol; 2,5,8,11-Tetramethyl-6-dodecyn-5,8-diol</t>
  </si>
  <si>
    <t>CC(C)CCC(C)(O)C#CC(C)(O)CCC(C)C</t>
  </si>
  <si>
    <t>0, 50, 100, or 200/125 mg/kg bw/day for up to 45 days (including a two week maturation phase, pairing, gestation and early lactation period for females. Following the early termination of one 200 mg/kg bw/day male and one female from this dose group being found dead, the 200 mg/kg bw/day dose group was reduced to 125 mg/kg bw/day from Day 11 onwards. Elsewhere, males are stated to be terminated on day 43 and females on PPD 5.</t>
  </si>
  <si>
    <t>The oral administration of the substance for a period of up to ten days at a dose level of 200 mg/kg bw/day resulted in three interim deaths. The clinical findings observed in these three animals suggested that their deaths may be attributed to the gavage administration of an irritant test material and not the inherent toxicity of the test material. Therefore, to prevent the likelihood of further adult mortalities, the high dose level was reduced to 125 mg/kg/day from Day 11 onwards. In total, the test material was administered for up to 45 consecutive days at dose levels of up to 125 mg/kg/day resulting in treatment-related effects at the high dose level. Increased organ weight measurements were identified in the liver and thyroid. Furthermore, liver changes were identified as centrilobular hepatocyte hypertrophy. These were considered to be adaptive and not to represent an adverse health effect and therefore the NOAEL for systemic toxicity is 125 mg/kg/day for males only. No treatment-related effects were observed in females at the high dose level. Therefore, the NOEL for systemic toxicity for females was 125 mg/kg/day. No treatment-related effects were detected in the reproductive parameters measured; therefore, the NOEL for reproductive toxicity was considered to be 125 mg/kg/day.</t>
  </si>
  <si>
    <t>Unknown, 2010. Available from ECHA at https://echa.europa.eu/mt/registration-dossier/-/registered-dossier/10346/7/6/2/?documentUUID=2f280c5e-b9e4-4cc7-9ff1-a57709fd3bb2 and https://echa.europa.eu/mt/registration-dossier/-/registered-dossier/10346/7/9/2</t>
  </si>
  <si>
    <t>1325-87-7</t>
  </si>
  <si>
    <t>Pigment Blue 1</t>
  </si>
  <si>
    <t>[4-[bis[4-(diethylamino)phenyl]methylidene]naphthalen-1-ylidene]-ethylazanium</t>
  </si>
  <si>
    <t>C33H40MoN3O7W</t>
  </si>
  <si>
    <t>[O-][W]1(=O)(=O)O[Mo](=O)(=O)O1.CCNC1=CC=C(C(C2=CC=C(C=C2)N(CC)CC)=C2C=CC(C=C2)=[N+](CC)CC)C2=C1C=CC=C2</t>
  </si>
  <si>
    <t>Organic portion: 1N,2N,3f(ix)Y(Class IV). Inorganic portion (not in the domain of the EDT): 1N,2N,3N,4Y,5N(Mo and W).</t>
  </si>
  <si>
    <t xml:space="preserve">0, 100, 300, or 1,000 mg/kg bw/day. Males were dosed for a total of 35 days, i.e. during pre-mating, during mating, until scheduled necropsy. Females were dosed for a total of 56 days, i.e. during pre-mating, mating, gestation, and lactation. </t>
  </si>
  <si>
    <t xml:space="preserve">Treatment-related mortality was noted in females given 300 and 1,000 mg/kg bw/day. Changes considered related to treatment with the test item were seen in the thymus and spleen of both sexes, and in the kidneys and adrenal glands of females. In the kidneys, minimal, bilateral, diffuse tubular basophilia was observed in the renal cortices of most
examined females given the test item at 1000 mg/kg and in one female receiving 300 mg/kg. One control male also showed only minimal isolated foci of basophilic tubules, within normal background levels. In adrenal glands, a high incidence of bilateral diffuse cortical hypertrophy in females treated at 100, 300 or 1000 mg/kg with respect to controls was observed; however, this was noted to be a response to stress. In the thymus, a minimal decrease in cortical cellularity was seen in a male treated at 1000 mg/kg; the incidence and severity of decreased cortical cellularity were higher in females given 300 or 1000 mg/kg when respect to controls. In the spleen, minimally to slightly decreased marginal zone cellularity in spleen was observed in one male and one female given the test item at 1000 mg/kg, too. Based on mortality and effects noted in the kidneys, the NOAEL for repeat dose toxicity was considered to be 100 mg/kg bw/day. Regarding reproductive toxicity, there was a slight reduction in gestation index as well as a decrease in offspring body weights and survival index at 300 and 1,000 mg/kg bw/day; therefore, the NOAEL for reproductive and developmental toxicity was also considered to be 100 mg/kg bw/day. </t>
  </si>
  <si>
    <t>Unknown, 2018. Available from ECHA at https://echa.europa.eu/mt/registration-dossier/-/registered-dossier/27465/7/6/2 and https://echa.europa.eu/registration-dossier/-/registered-dossier/27465/7/9/2/?documentUUID=3389d6e0-c516-447b-8032-36a633062910</t>
  </si>
  <si>
    <t>91273-04-0</t>
  </si>
  <si>
    <t>1H-1,2,4-Triazole-1-methanamine, N,N-bis(2-ethylhexyl)-</t>
  </si>
  <si>
    <t>N,N-Bis(2-ethylhexyl)-1,2,4-triazol-1-ylmethanamine; 2-ethyl-N-(2-ethylhexyl)-N-(1,2,4-triazol-1-ylmethyl)hexan-1-amine</t>
  </si>
  <si>
    <t>C19H38N4</t>
  </si>
  <si>
    <t>CCCCC(CC)CN(CC(CC)CCCC)CN1C=NC=N1</t>
  </si>
  <si>
    <t>Wistar Hannover [Crl:WI(Glx/BRL/Han)IGSBR]</t>
  </si>
  <si>
    <t xml:space="preserve">0, 10, 30, or 100 mg/kg bw/day daily. Males were dosed for 42-43 days, i.e. two weeks prior to pairing, during pairing, until scheduled necropsy. Females were dosed for 52 days, i.e. two weeks prior to pairing, during pairing and gestation, until Day 3 post partum or the day before sacrifice. </t>
  </si>
  <si>
    <t xml:space="preserve">In the absence of toxicologically significant, adverse effects, the NOAELs for systemic, reproductive, and developmental toxicity were considered to be 100 mg/kg bw/day, the highest dose tested. </t>
  </si>
  <si>
    <t>Unknown, 2013. Available from ECHA at https://echa.europa.eu/registration-dossier/-/registered-dossier/8655/7/9/3/?documentUUID=98939d8c-34f4-4bb1-8f2f-e77dabd086fb and https://echa.europa.eu/mt/registration-dossier/-/registered-dossier/8655/7/9/3</t>
  </si>
  <si>
    <t>24085-08-3</t>
  </si>
  <si>
    <t>Ethanone, 2-((1,1-dimethylethyl)(phenymethyl)amino)-1-(4-hydroxy-3-(hydroxymethyl)phenyl)-, hydrochloride</t>
  </si>
  <si>
    <t>N-Benzyl Salbutamon Hydrochloride; 2-[(1,1-Dimethylethyl)(Phenylmethyl)Amino]-1-[4-Hydroxy-3-(Hydroxy-Methyl)Phenyl]Ethanonesalbutamol; 1-(4'-Hydroxy-3'-hydroxymethyl)-2-(benzyl-tert-butylamino)ethanone hydrochloride; 2-[benzyl(tert-butyl)amino]-1-[4-hydroxy-3-(hydroxymethyl)phenyl]ethanone;hydrochloride</t>
  </si>
  <si>
    <t>C20H26ClNO3</t>
  </si>
  <si>
    <t>Cl.CC(C)(C)N(CC(=O)C1=CC(CO)=C(O)C=C1)CC1=CC=CC=C1</t>
  </si>
  <si>
    <t xml:space="preserve">0, 100, 300, or 1000/750/500 mg/kg bw/day. Initial treatment at 1000 mg/kg bw/day resulted in adverse clinical signs on Day 1 resulting in the termination of one male; the high dosage was lowered to 750 mg/kg bw/day from Day 2. Adverse clinical signs remained apparent at 750 mg/kg bw/day resulting in the termination of one female due to animal welfare considerations. Consequently, the high dosage was further lowered to 500 mg/kg bw/day from Day 4 of the study. Males were dosed for 42-43 days, i.e. two weeks prior to mating, during mating, until scheduled necropsy. Females were dosed for 40-54 days, i.e. two weeks prior to mating, during mating and gestation, until day 5 post-partum. Any
females which failed to achieve pregnancy were killed on or after Day 25 post coitum.  </t>
  </si>
  <si>
    <t xml:space="preserve">There were four unscheduled deaths on the study. At 1,000 mg/kg bw/day, a male showed clonic convulsions and staining around the mouth on the first day of the study; the severity of the convulsions were considered sufficient for this animals to be humanely terminated. At 1,000/750 mg/kg bw/day, a female showed clonic convulsions as well on day 3 of the study and was also terminated on the basis of animal welfare considerations. At 300 mg/kg bw/day, a male was found dead on day 13 of the study. While no clinical signs had been noted, necropsy findings included sloughing of the glandular region of the stomach, enlarged liver, reddened adrenals, reddened lungs, reddened mandibular lymph nodes, reddened salivary glands, reddened mammary gland, gaseous distension of the caecum and green discoloration of the skin (hind limb). Microscopic findings included congestion in the lungs, mammary gland, mandibular lymph nodes and salivary glands, slight granulolymphocytic inflammatory infiltrate in the trachea, slight lymphoid hyperplasia for the mesenteric lymph node and autolysis of the stomach. Similarly, another male at the 300 mg/kg bw/day dose level was terminated on the grounds of animal welfare considerations on day 25 of the study and similar findings were noted. Regarding clinical signs, at 1,000 mg/kg bw/day, clonic convulsions were noted in four males. After lowering the dose from 750 mg/kg bw/day and again to 500 mg/kg bw/day, these findings were no longer apparent. For females at 1,000 mg/kg bw/day, convulsions and hunched posture was noted in five animals but after lowering the dose to 500 mg/kg bw/day, these observations were no longer noted. For males at 100 mg/kg bw/day and both sexes at 300 and 1000/750/500 mg/kg bw/day, there was an increase in absolute and body weight relative liver weights compared with control, with differences attaining statistical significance. For this organ, body weight relative values are considered to be the best indicator of toxicological effect and the majority of individual body weight values for treated animals exceeded the historical control range. For females at 100 mg/kg bw/day and both sexes at 300 and 1000/750/500 mg/kg bw/day, there was an increase in absolute and body weight relative kidney weights compared with control, with differences attaining statistical significance. For females, absolute kidney values did not show any consistent dosage relationship, although a dosage response was apparent for body weight relative values. Body weight relative values are probably the better indicator of toxicological effect; however the majority of individual body weight values for treated animals were within
the historical control range. Macroscopic necropsy of surviving animals revealed enlargement of the liver for the majority of males at 1000/750/500 mg/kg bw/day. Similar enlargement of the liver was apparent for one female at this dosage, three males and one female at 300 mg/kg bw/day and one male at 100 mg/kg bw/day. Microscopically, treatment-related findings were found in the liver, kidneys, and thyroid glands as well. For the liver, diffuse midzonal/centrilobular hypertrophy at minimal/slight degree was recorded in 4/12 males and 5/9 females at 100 mg/kg bw/day and in 8/12 males and 7/8 females at 300 mg/kg bw/day. This finding was apparent at minimal/slight/moderate in all males and at mimimal/slight in 9/10 females at 1000/750/500 mg/kg bw/day. For the kidneys, cortical hyaline droplets at minimal degree were recorded in 2/5 control males and at minimal/slight degree in 5/5 males at 100 mg/kg bw/day and 6/7 males at 300 mg/kg bw/day. This finding was apparent at slight degree in 5/6 males at 1000/750/500 mg/kg bw/day. For the thyroid, diffuse follicular hypertrophy/hyperplasia at minimal/slight degree was recorded in 2/7 males and 1/5 females at 300 mg/kg bw/day and in 5/6 males and 3/6 females at 1000/750/500 mg/kg bw/day. This finding was also observed at a minimal level for one male
and one female in the control group. While these findings were considered to be treatment-related, they were adaptive in nature. However, because of the two deaths at 300 mg/kg bw/day, the NOAEL for systemic toxicity was considered to be 100 mg/kg bw/day for both males and females. Regarding reproductive toxicity, due to the equivocal nature of findings for isolated litters at the high dosage, it was difficult to state with certainty whether reproductive effects were observed at this dosage; therefore, the NOEL for reproduction, including the growth, survival and development of the offspring was considered to be 300 mg/kg bw/day. </t>
  </si>
  <si>
    <t>Unknown, 2016. Available from ECHA at https://echa.europa.eu/mt/registration-dossier/-/registered-dossier/17630/7/6/2/?documentUUID=61f0e123-e807-49e6-be1f-8d71153e54f4 and https://echa.europa.eu/mt/registration-dossier/-/registered-dossier/17630/7/9/2</t>
  </si>
  <si>
    <t>72676-55-2</t>
  </si>
  <si>
    <t>1,3,4-Thiadiazole-2(3H)-thione, 5,5'-dithiobis-</t>
  </si>
  <si>
    <t>5-[(2-sulfanylidene-3H-1,3,4-thiadiazol-5-yl)disulfanyl]-3H-1,3,4-thiadiazole-2-thione; 5,5'-Dithiodi-1,3,4-thiadiazole-2(3H)-thione</t>
  </si>
  <si>
    <t>C4H2N4S6</t>
  </si>
  <si>
    <t>S=C1NN=C(SSC2=NNC(=S)S2)S1</t>
  </si>
  <si>
    <t>1N,2N,3N,4N,6N,7N,9N,10Y,11Y, reductive cleavage product: 1N,2N,3N,4N,6N,7N,9N,10Y,11N,12N,13N,15N,16N,17Y,19N,20a(ii)Y,21Y,28n(ii)Y</t>
  </si>
  <si>
    <t>0, 30, 100, 300, or 1000 mg/kg bw/day. Duration was listed as 41-47 days. Males were dosed daily throughout the study until the day prior to scheduled necropsy. Females were dosed for a two week pre-pairing period, throughout pairing and gestation and early lactation (Days 1-4). Females in parturition were not dosed on that day.</t>
  </si>
  <si>
    <t>One female at 1000 mg/kg bw/day was killed prior to dosing on Day 40 due to adverse clinical signs including piloerection, lethargy, hunched posture, ptosis, decreased respiration rate and ataxia; piloerection had been observed on the previous day. Necropsy revealed enlarged adrenals, eleven dead fetuses in the uterus and one dead fetus in the vagina. While this death appears to be related to difficulties associated with parturition, an association with treatment cannot be discounted. Treatment was associated with an increased post-dosing salivation at 100, 300 and 1000 mg/kg bw/day. At 1000 mg/kg bw/day, one male showed piloerection and hunched posture on Day 44 and similar clinical signs were occasionally observed for four females (including the decedent) from Day 39. Also at 1000 mg/kg bw/day, lower body weight gain and low food consumption were apparent for males; by Day 43, overall body weight gain was less than 50% of their control counterparts. For females at this dosage, lower body weight gain and lower food consumption were apparent during gestation and lactation but this was based on a small group size (6 and 3 females respectively). There was no clear effect of treatment on body weight gain and food consumption for either sex at 30, 100 or 300 mg/kg bw/day. At all dosages, mean alanine aminotransferase levels were statistically significantly lower than control for both sexes. For males at 1000 mg/kg bw/day, this decrease was accompanied by a statistically significantly lower level of alkaline phosphatase. For males at 100 and 300 mg/kg bw/day and both sexes at 1000 mg/kg bw/day, lower mean total cholesterol was statistically significantly lower than control. For males at 1000 mg/kg bw/day, mean total protein and albumin levels were statistically significantly lower than control and were accompanied by a statistically significant increase in albumin/globulin ratio. For females at 1000 mg/kg bw/day, higher levels of inorganic phosphorus and creatinine and lower levels of potassium and bilirubin attained statistical significance when compared with control. Macroscopic necropsy examination did not indicate any obvious effect of treatment for either sex at 30, 100, 300 or 1000 mg/kg bw/day. For males at all dosages, absolute and body weight relative pituitary weights were statistically significantly lower than control. For males at 1000 mg/kg bw/day, absolute and body weight relative thymus weights were statistically significantly lower than control. For females at 300 and 1000 mg/kg bw/day, absolute and body weight relative liver and kidney weights were statistically significantly higher than control. Additionally for females at 1000 mg/kg bw/day, there was a statistically significant increase in absolute and body weight relative thyroid weights. Changes were noted in the adrenal glands of males, kidneys, pituitary, thyroid glands and livers of both sexes at 1000 mg/kg bw/day. Changes were also apparent in the spleens of females, lymph nodes, thymus and salivary gland of both sexes at this dose, which are considered likely to be secondary. At 300 mg/kg bw/day changes were noted in the pituitary glands of males, thyroid glands and kidneys of both sexes. Deposition of yellow/brown pigment in the tubular cells of the kidneys of animals treated with 30 and 100 mg/kg bw/day was considered unlikely to be of toxicological importance, within the confines of this study, as no associated pathology was present. The parental systemic NOAEL was considered to be 100 mg/kg bw/day. Regarding reproductive toxicity, at 1000 mg/kg bw/day, there was no effect on mating (all 12 females mated), but the subsequent pregnancy rate was poor with three females failing to achieve pregnancy. Three of the nine pregnant females were not observed to give birth to a litter and one pregnant female was killed around the time of parturition. Two of the remaining females showed total litter loss post partum and only three females successfully reared their young to Day 5 of lactation. Also at 1,000 mg/kg bw/day, there was a clear increase in the length of gestation for the five females observed to give birth to a litter, with a mean gestation length of 24.9 days for the high dose compared to 22.5 days for the control group. Because of the small group size at the 1,000 mg/kg bw/day dose level, assessment of any effect of treatment on corpora lutea count, preimplantation loss, numbers of implantations, post-implantation loss, litter size and sex ratio at birth/Day 1 and subsequent offspring survival to Day 4 of age were unclear. This was also the case in the assessment of offspring growth and development. Therefore, the NOEL for reproduction, including the survival, growth and development of the offspring, was considered to be 300 mg/kg bw/day.</t>
  </si>
  <si>
    <t>Unknown, 2016. Available from ECHA at https://echa.europa.eu/mt/registration-dossier/-/registered-dossier/17568/7/6/2 and https://echa.europa.eu/mt/registration-dossier/-/registered-dossier/17568/7/9/2</t>
  </si>
  <si>
    <t>85-56-3</t>
  </si>
  <si>
    <t>Benzoic acid, 2-(4-chlorobenzoyl)-</t>
  </si>
  <si>
    <t>2-(4-Chlorobenzoyl)benzoic acid; o-(p-Chlorobenzoyl)benzoic acid; 2-(4'-chlorobenzoyl)benzoic acid</t>
  </si>
  <si>
    <t>C14H9ClO3</t>
  </si>
  <si>
    <t>OC(=O)C1=C(C=CC=C1)C(=O)C1=CC=C(Cl)C=C1</t>
  </si>
  <si>
    <t>1N,2N,3N,4N,6N,7aY,8N,9N,10N,23N,29Y,33N,34N,35bY,36cY,41N,42N,43N,44N,45Y,46N,47N</t>
  </si>
  <si>
    <t>0, 30, 100, or 300 mg/kg bw/day. Males were dosed for 28 days, i.e. 14 days pre-mating and 14 days mating/post-mating and then euthanized and subjected to necropsy examination. Females were dosed for 45-47 days, i.e. 14 days pre-mating, during the mating period, through gestation, until day 4 of post-partum.</t>
  </si>
  <si>
    <t>Serum chemistry</t>
  </si>
  <si>
    <t xml:space="preserve">Minor but statistically significant test substance related changes on some serum chemistry parameters were seen in the high dose males, including increased values of total protein concentration, albumin concentration, and albumin/globulin ratio that were outside the physiological and historical control ranges. Minimal/slight centrilobular hypertrophy in the liver was observed in the males and females of the high dose group. Hypertrophy was considered to be a treatment related, adaptive change, correlated with organ weight changes (41-64% increase in liver weight), but liver function parameters relevant for hepatic enzymes remained unaffected. Minimal hypertrophy (organ weight change of approximately 30%) was also observed in the mid dose males. Taking into account the histopathology finding of non-adverse hypertrophy, the liver weight differences were considered to be non-adverse. Severe tubular vacuolation was present in the kidney of high dose females. This change was not seen in high dose males, although organ weight data (37-51% increase) indicated a test substance related effect in high dose males and females. In the absence of clinical pathology changes, the vacuolation noted in the high dose females was considered as a non-adverse change. There were no significant differences between control and high dose males when α-2u globulin scoring was made using immunohistochemistry. No test substance-related microscopic changes were noted in the reproductive organs in any dose groups. No test substance related changes were noted in the reproductive parameters during mating and gestation, delivery and post-partum/lactation period in any dose groups when compared to control. There were no effects on the F1 offspring viability, clinical signs, development or at macroscopic observations in any dose groups. The NOAEL for systemic toxicity was considered to be 100 mg/kg bw/day and the NOAEL for reproductive toxicity was considered to be 300 mg/kg bw/day, the highest dose tested. </t>
  </si>
  <si>
    <t>Hargitai, 2017</t>
  </si>
  <si>
    <t>Hargitai, 2017. Available from ECHA at https://echa.europa.eu/registration-dossier/-/registered-dossier/22870/7/6/2/?documentUUID=a9dd1b33-6fab-4824-9f6c-b048d0a21d3b and https://echa.europa.eu/mt/registration-dossier/-/registered-dossier/22870/7/9/2</t>
  </si>
  <si>
    <t>80-70-6</t>
  </si>
  <si>
    <t>Guanidine, N,N,N',N'-tetramethyl-</t>
  </si>
  <si>
    <t>Tetramethylguanidine; N,N,N',N'-Tetramethylguanidine; 1,1,3,3-Tetramethylguanidine</t>
  </si>
  <si>
    <t>C5H13N3</t>
  </si>
  <si>
    <t>CN(C)C(=N)N(C)C</t>
  </si>
  <si>
    <t xml:space="preserve">0, 10, 30, or 100 mg/kg bw/day daily. Males were dosed for 28 days, i.e. two weeks prior to pairing, during pairing, until scheduled necropsy. Females were dosed for up to 55 days, i.e. two weeks prior to pairing, during pairing and then gestation, until post-partum day 13. </t>
  </si>
  <si>
    <t xml:space="preserve">Signs of local toxicity including salivation after dosing at the highest dose level and minimal mucosal erosions in the glandular stomachs at the mid and high dose level in females were noted. Therefore, a NOAEL for local toxicity was considered to be 10 mg/kg bw/day; however, the NOAEL for systemic toxicity was 100 mg/kg bw/day, the highest dose tested, for both males and females. Regarding reproductive and developmental toxicity, no adverse effects were noted so the NOAEL was considered to be 100 mg/kg bw/day, the highest dose tested. </t>
  </si>
  <si>
    <t>Unknown, 2018. Available from ECHA at https://echa.europa.eu/mt/registration-dossier/-/registered-dossier/17010/7/6/2 and https://echa.europa.eu/mt/registration-dossier/-/registered-dossier/17010/7/9/2</t>
  </si>
  <si>
    <t>122-01-0</t>
  </si>
  <si>
    <t>4-Chlorobenzoyl chloride</t>
  </si>
  <si>
    <t>Benzoyl chloride, 4-chloro-; p-Chlorobenzoyl chloride; para-Chlorobenzoyl chloride</t>
  </si>
  <si>
    <t>C7H4Cl2O</t>
  </si>
  <si>
    <t>C1=CC(=CC=C1C(=O)Cl)Cl</t>
  </si>
  <si>
    <t>1N,2N,3N,4N,6N,7aY,8N,33N,34N,35aY,38N,39N,40N,41N,42N,43N,45Y,46N,47N</t>
  </si>
  <si>
    <t xml:space="preserve">0, 20, 100, or 500 mg/kg bw/day. Males were dosed for 42 days, including a 14 day pre-mating period and subsequent mating period; whereas females were dosed for 42-48 days, including the 14 day pre-mating, mating, and gestation periods, and the time until day 4 of lactation. Five out of 12 males at 0 and 500 mg/kg bw/day were used as a recovery assessment group. In addition, 10 females/dose were administered 0 and 500 mg/kg bw/day for 42 days without mating and examined after the administration period or after a 14 day recovery period. </t>
  </si>
  <si>
    <t>At 500 mg/kg bw/day, the absolute and relative thymus weights had decreased in the mating group females. Relative kidney weight increased in males at 500 mg/kg bw/day. Histopathological examination revealed basophilic changes in the tubular cells of kidneys from males and both mating and nonmating females, and tubular dilatation, granular casts, and fibrosis was observed in male kidneys. Atrophy of the thymus was observed in all mating females, including the control group; however, the incidence was particularly high in the 500 mg/kg bw/day group. Furthermore, histopathological changes were observed in the stomach, including intercellular edema in squamous cells and cell infiltration or hyperplasia of the forestomach mucosa, in males and mating and non-mating females. Forestomach erosion and ulceration were present in one mating female administered 500 mg/kg bw/day. These histopathological changes tended to resolve after the 14 day recovery period. Based on the effects of 4-chlorobenzoyl chloride on the thymus, kidney, and stomach, the NOAEL for repeated oral dosing was determined to be 100 mg/ kg bw/day in male and female rats. Regarding reproductive and developmental toxicity, reproductive parameters were not affected up to 500 mg/kg bw/day. The body weights of pups on postnatal day (PND) 0 and PND 4 were decreased in pups of both sexes following 500 mg/kg bw/day dosing. The NOAELs for rat reproductive toxicity and developmental toxicity were determined to be 500 mg/kg bw/day and 100 mg/kg bw/day, respectively.</t>
  </si>
  <si>
    <t>536759-91-8</t>
  </si>
  <si>
    <t>Ethyl 1-(4-methoxyphenyl)-6-(4-nitrophenyl)-7-oxo-4,5,6,7-tetrahydro-1H-pyrazolo[3,4-c]pyridine-3-carboxylate</t>
  </si>
  <si>
    <t>Ethyl 1-(4-methoxyphenyl)-6-(4-nitrophenyl)-7-oxo-4,5-dihydropyrazolo[3,4-c]pyridine-3-carboxylate; 4,5,6,7-Tetrahydro-1-(4-methoxyphenyl)-6-(4-nitrophenyl)-7-oxo-1H-Pyrazolo[3,4-c]pyridine-3-carboxylic acid ethyl ester</t>
  </si>
  <si>
    <t>C22H20N4O6</t>
  </si>
  <si>
    <t>CCOC(=O)C1=NN(C2=C1CCN(C1=CC=C(C=C1)[N+]([O-])=O)C2=O)C1=CC=C(OC)C=C1</t>
  </si>
  <si>
    <t>1N,2N,3N,4N,6N,7N,9N,10Y,11Y. Ethanol: 1aY (Class I), acid product: 13N,15N,16N,17Y,19N,20fY,43N,44N,47N(Class IV)</t>
  </si>
  <si>
    <t>Sprague-Dawley derived [Crl:CD (SD)BR]</t>
  </si>
  <si>
    <t>0, 10, 100, or 1,000 mg/kg bw/day. The male animals were dosed for 35 days, i.e. during the pre-cohabitation, cohabitation and post-mating periods and then euthanized and necropsied. The female animals were dosed for 70 days, i.e. during the pre-cohabitation and cohabitation periods and during gestation and lactation (through lactation day 13) and then euthanized and necropsied. An additional 5 animals/sex given 0 or 1,000 mg/kg bw/day were dosed by oral gavage once daily for 35 days. At the end of the treatment period, these animals were held for a 14 day treatment-free recovery period and then euthanized and necropsied.</t>
  </si>
  <si>
    <t>ECHA: At the dose level of 1,000 mg/kg bwday, the substance was well tolerated and no treatment-related adverse effects were noted in F0 adults. Therefore, the NOAEL for systemic toxicity was considered to be 1,000 mg/kg bw/day, the highest dose tested. However, regarding reproductive and developmental toxicity, there was a treatment-related effect on the viability index for day 4 at 1,000 mg/kg bw/day (-9.6%) but on days 7 and 14, there was no test item-related effect on viability, post-implanation survival, or live birth indices (%). The NOAEL for reproductive toxicity was considered to be 100 mg/kg bw/day. The decreased viability index on day 4 might be due to one female that experienced total litter loss. Because on day 7 and 14, there isn't an effect on viability indices. ECHA also wrote "One litter at 1000 mg/kg/day had total litter loss, although this was of low incidence and once removed, mean values were comparable to the control range."  Therefore, the reproductive NOAEL migt be 1000 mg/kg bw/day. To err on the side of caution, FDA will keep the reproductive NOAEL at 100 mg/kg bw/day.</t>
  </si>
  <si>
    <t>Unknown, 2017. Available from ECHA at https://echa.europa.eu/mt/registration-dossier/-/registered-dossier/7872/7/6/2 and https://echa.europa.eu/mt/registration-dossier/-/registered-dossier/7872/7/9/2</t>
  </si>
  <si>
    <t>4-Methylmorpholine 4-oxide monohydrate</t>
  </si>
  <si>
    <t>4-Methylmorpholine N-oxide Hydrate; N-Methylmorpholine N-oxide monohydrate; 4-methyl-4-oxidomorpholin-4-ium;hydrate; NMMO</t>
  </si>
  <si>
    <t>C5H13NO3</t>
  </si>
  <si>
    <t>C[N+]1(CCOCC1)[O-].O</t>
  </si>
  <si>
    <t>0, 30, 100, or 300 mg/kg bw/day (corrected for purity). P0 males were treated 126-131 days, i.e. for 10 weeks prior to mating until necropsy after the termination of the P0 females. F0 females were treated approximately 126 days, i.e. for 10 weeks prior to mating, then through mating, gestation and until at least Lactation Day (LD) 21. F1 animals from Cohorts 1A and 1B were then dosed directly for approximately 70 days, i.e. from postnatal day (PND) 21 to at least PND 90.</t>
  </si>
  <si>
    <t>There were no clinical observations or mortality considered to be related to the test item at 30, 100 or 300 mg/kg/day in the F0 animals. At 300 mg/kg/day, body weight gain was 31% lower  in the males over the whole study period and 30% lower in the females during the premating period when compared with the controls. The bodyweight gain was lowest between Study Day 1 and 29 in both the males and pre-mating females so that by Study Day 29 the mean group bodyweight was lower by 14% in the males and 10% in the females when compared with the controls. At 100 mg/kg/day, bodyweight gain was slightly lower by 9% in the premating period and lower by 10% in the gestation period in the females when compared with the controls. At the start of the lactation period, body weights were lower 10% and remained lower throughout lactation period when compared with the controls. There were no effects on body weight or body weight gain in the males at 30 or 100 mg/kg/day or females at 30 mg/kg/day. At 300 mg/kg/day, food consumption was lower by 11% in the males throughout the dosing period and females in the premating period when compared with the control, and in both sexes, food consumption was particularly lower between Study Day 1 and 29 where it was lower by 13-21% in the males and 16-21% lower in females when compared with the controls. At 100 mg/kg/day, food consumption was lower by between 10-15% during in gestation and 9-13% during lactation in the females when compared with the controls. All hematological, clinical chemistry, and urinalysis findings were considered to be non-treatment related. There was minimal or mild spermatid retention in the testis in 15/25 animals at 100 mg/kg/day and all 25 animals at 300 mg/kg/day. This finding was evident in tubules at stage IX to XII of spermatogenesis. The incidence and average severity of cellular debris in the testis was also higher than controls at 100 and 300 mg/kg/day. This finding comprised generally oval or sometimes round bodies consisting of densely packed chromatin with adjacent scant cytoplasm, within tubule lumens or amongst maturing spermatids. In some other cases, debris comprised degenerate or multinucleate spermatogenic cells at any spermatogenic stage. Both findings showed a dose level related increase in incidence and severity. In the epididymis, there was minimal decreased sperm cellularity (comprising decreased numbers of sperm in the tubule lumens, near the head of the epididymis) at 100 and 300 mg/kg/day, and minimal cellular debris at 300 mg/kg/day. The occurrence of cellular debris in 1 animal given 30 mg/kg/day was considered not to be test item-related, because the animal also had mild tubular atrophy in the testis, which is a spontaneous change seen occasionally in rats. It was considered that the spermatid retention and cellular debris in the testis, and the effects seen on sperm motility, count and morphology were likely to be due to the same effect of the test item and that the epidydimal changes resulted from the testicular changes. These findings were considered to have at least contributed to the decreased fertility. The histological effects of the test item in the testis and epididymis were not seen at 30 mg/kg/day. In the mesenteric lymph node, minimal or mild macrophage vacuolation occurred at 100 and 300 mg/kg/day in males, with no dose level-response, and (in only 1 animal at the minimal severity) at 100 mg/kg/day in females. In the spleen, the incidence and average severity of increased brown pigment in the red pulp were higher than controls at 300 mg/kg/day in males and at 100 mg/kg/day in females. The slightly higher incidence of increased pigment at 100 mg/kg/day in males was considered insufficient evidence of an effect at this dose level. In the Harderian gland, the incidence and average severity of acinar dilatation were higher than controls at 300 mg/kg/day in males. The slightly higher incidences at 30 and 100 mg/kg/day in both sexes were considered insufficient evidence of an effect at these dose levels. Regarding reproductive performance and function, at 300 mg/kg/day, there was a lower sperm motility (-44%), straight line velocity (-36%), number of sperm per gram of cauda (-76%), total number of sperm per cauda -(84%), number of spermatids per gram of testis (-19%) and total number of spermatids per testis (-15%) in the P0 males when compared with the controls. There was also a higher total number of abnormal sperm (84%; including tail defects, 76%; excluding tail defects) in the P0 males when compared with the controls. At 100 mg/kg/day, there was a lower straight line velocity (-16%), number of sperm per gram of cauda (-18%) and total number of sperm per cauda (-23%) in the P0 males when compared with the controls, and there was also a higher total number of abnormal sperm (13%; including tail defects, 13%; excluding tail defects) in the P0 males when compared with the controls. Also, at 300 mg/kg/day, there was a lower male and female fertility index of 0% when compared with the control at 96%. The females dosed at 300 mg/kg/day had regular oestrous cycles prior to mating and there were positive mating signs in all females after 4 nights of pairing. The uteruses of all the females were stained and there were no signs of implantation indicating that the females had never become pregnant. There were no effects on mating performance or fertility indices at 30 or 100 mg/kg/day and there were no effects on duration of gestation, overall litter performance or survival at 30 or 100 mg/kg/day. In offspring, at 100 mg/kg/day, litter weights were lower by 11% on Lactation Day 14 and on Lactation Day 21 when compared to the control, which correlated with slightly lower male and female pup weights of up 6% on Lactation Day 21 when compared with the controls. There were no effects on litter or pup weights at 30 mg/kg/day. At 100 mg/kg/day body, weight gain was lower by 10-12% in F1 males in Cohort 1A and Cohort 1B and 7-10% lower in the F1 females in Cohort 1A and Cohort 1B. There were no body weight or body weight gain effects in the Cohort 1A and 1B animals at 30 mg/kg/day. At 100 mg/kg/day, food consumption was slightly higher in the Cohort 1A and 1B males and females where on occasion food consumption was lower by up to 13% and 9% in the males and females respectively when compared with the control. There were no effects on food consumption in the Cohort 1A or Cohort 1B animals at 30 mg/kg/day. At 100 mg/kg/day, anogenital distance was slightly lower by 8% in the F1 females on PND1 when compared to the control; there was no effect on anogenital distance at 100 or 30 mg/kg/day in the F1 males and no effect on anogenital distance at 30 mg/kg/day in the F1 females. In Cohort 1A males, the lower epididymis weight noted at the terminal euthanasia for the F0 males receiving 300 mg/kg/day was also observed at 100 mg/kg/day in the terminal euthanasia, and despite the absence of histological effects in the epididymis in the F1 animals, this was considered to be test item-related. In Cohort 1B males, the lower epididymis weight noted at the terminal euthanasia for the F0 males receiving 300 mg/kg/day was also observed at 100 mg/kg/day in the terminal euthanasia for the F1 males – Cohort 1B and was considered to be test item-related, too. Histopathology revealed that the test item-related microscopic findings in the testis and mesenteric lymph node at 100 and 300 mg/kg/day at the terminal euthanasia for the F0 animals were also observed at 100 mg/kg/day in the terminal euthanasia for the F1 Animals – Cohort 1A. However decreased sperm cellularity in the epididymis was not seen at 100 mg/kg/day in the F1 Animals – Cohort 1A, although it had been seen in the F0 animals at that dose level. Additional evaluations of sperm parameters showed that there was a lower straight line velocity (-20%), number of sperm per gram of cauda (-17%), total number of sperm per cauda (-32%), number of spermatids per gram of testis (-13%) and total number of spermatids per testis (-10%) in the Cohort 1A males at 100 mg/kg/day when compared with the controls. There was also a higher total number of abnormal sperm (37%; including tail defects, 36%; excluding tail defects) in the Cohort 1A males when compared with the controls. The incidence and severity of pigment in the red pulp of the spleen were not increased at 100 mg/kg/day in either sex in the F1 Animals – Cohort 1A, although they had been increased in the F0 females at that dose. Overall, a dose level of 300 mg/kg/day showed adverse effects manifesting in a reduction of fertility rate to 0%, which can be attributed to changes in the motility, morphology and number of sperm. Although there were effects on the motility, morphology and number of sperm at 100 mg/kg/day, this observation was considered not to be adverse as it did not affect the fertility of the animals. Therefore, the NOAEL was considered to be 100 mg/kg/day.</t>
  </si>
  <si>
    <t>Unknown, 2020. Available from ECHA at https://echa.europa.eu/mt/registration-dossier/-/registered-dossier/15946/7/9/2</t>
  </si>
  <si>
    <t>175463-14-6</t>
  </si>
  <si>
    <t>Gemifloxacin</t>
  </si>
  <si>
    <t>Factiv; Gemifloxacin mesilate; 7-[(4Z)-3-(aminomethyl)-4-methoxyiminopyrrolidin-1-yl]-1-cyclopropyl-6-fluoro-4-oxo-1,8-naphthyridine-3-carboxylic acid</t>
  </si>
  <si>
    <t>C18H20FN5O4</t>
  </si>
  <si>
    <t>CON=C1CN(CC1CN)C2=C(C=C3C(=O)C(=CN(C3=N2)C4CC4)C(=O)O)F</t>
  </si>
  <si>
    <t xml:space="preserve">0, 50, 100, or 200 mg/kg bw/day for 28 days followed by a 14 day recovery period for control and high dose groups. </t>
  </si>
  <si>
    <t xml:space="preserve">Rats in the 200 mg/kg/day dose group showed post-dosing salivation, making noise, and struggling was observed immediately after treatment. These phenomenons were also present to a lesser extent in the 50 mg/kg/day dose group. There was no treatment-related mortality in animals treated with Gemifloxacin at 50, 100, and 200 mg/kg for 28 days. There were no statistically significant differences in body weights between the vehicle control and treatment groups. Gemifloxacin also had no effect on the body weight changes. In males, food consumption was significantly greater on day 18, 26, 31, and 44 in the 200 mg/kg group than in the vehicle control group. In females, food consumption of the 100 and 200 mg/kg groups was significantly decreased on day 37 of treatment and that of the 50 mg/kg group was significantly decreased on day 16 when compared with the vehicle control group. There were no statistically significant differences in water consumption between the vehicle control and treatment groups. Ophthalmologic examination did not reveal treatment-related changes in any of the animals. The urinalysis and the microscopic examination of the sediment did not reveal any abnormalities at any dose level. No significant changes were found in the ECG of rats in any of the groups, and the parameters were in the normal ranges. Total WBC and platelet count in males were significantly increased (p &lt; 0.01 and &lt;0.05) in the 200 mg/kg group when compared with vehicle control group. The platelet count of females was significantly increased in the 200 mg/kg compared with vehicle control group. At the end of the recovery period, however, total WBC and platelet counts were returned toward normal range in this group. At the end of the treatment period, significant increases in TBIL, glucose, and ALT in both sexes was found in the 200 mg/kg dose group. A significant decrease in TP was observed in both sexes treated with the 200 mg/kg of Gemifloxacin. At the end of recovery period, no significant differences were noted for any of these serum biochemical parameters between the vehicle control and highest dose groups. After 28 days treatment period, significant increases in LDH, UA, and TP in both sexes of 200 mg/kg dose group were found. A significant decrease in glucose concentration was observed in both sexes in high dose level. At the end of recovery period, no significant differences were noted for any of these serum biochemical parameters between the vehicle control and highest dose groups. TNCC and neutrophils in both sexes were significantly increased in the 200 mg/kg group when compared with vehicle control group. No eosinophils were observed on cytologic examination. At the end of the recovery period, however, TNCC and neutrophils were returned toward normal range in this group. Ninety-six synovial fluid samples were examined after 28 days treatment period including 24 samples from higher dose group. MSU crystals were found in 3 SF samples (2 male and 1 female) of middle dose (100 mg/kg) and 16 SF samples (9 male and 7 female) of high dose group (200 mg/kg). CPPD crystals were found in 5 SF samples (2 male and 3 female) of middle dose (100 mg/kg) and 19 SF samples (11 male and 8 female) of high dose group (200 mg/kg). No crystals were seen in vehicle control groups and low dose level groups (50 mg/kg). After recovery period MSU crystal in 1 SF samples (1 male) and CPPD crystal in 3 SF samples (1 male and 2 female) of high dose group (200 mg/kg) were found. Gemifloxacin produces severe ear erythema even after 7 days treatment in rats of both sex in 200 mg/kg dose groups. After recovery period this phototoxic effect (ear erythema) was no longer seen. Some animals of both sexes in the highest dose group (200 mg/kg) were observed to have joint swelling of the hind limb. At necropsy, five animals of 200 mg/kg dose groups showed cist, filled with yellowish materials and congestion of auxiliary area, rupture of the esophagus, dark red discoloration on the adrenal gland. Absolute spleen weight and relative salivary gland were significantly decreased, while relative liver weight was significantly increased in both sex of the 200 mg/kg/day group. In female rats, relative weight of ovary was significantly higher in the 200 mg/kg/day group than in the vehicle control group. After recovery period these differences in organ weights ware no longer seen. Upon microscopic examination, mild to moderate lesions in treatment groups and control animals, fatty degeneration of the liver, intestinal inflammation, and vesicular bronchiolitis, were detected sporadically in a dose-independent manner at the end of treatment and recovery period.  Histopathology of talar joint showed that articular cartilage proteoglycan loss and synovial infiltrate adhering to and eroding cartilage in both sexes at the end of treatment period. Degeneration of tendinocytes, vascular proliferation, chrondrocyte-like tendinocytes and rupture at insertion areas were observed in Achilles tendon of both sex at the high dose level at the end of treatment period. Histopathological study of liver (two male and one female rats of highest dose group) shows partial effacement of liver architecture with derangement of hepatocytes, vascular prominences, partipartial and intrasinusoidal chronic inflammatory cells infiltration. Histopathological study of stomach (two male and three female rats of highest dose group) also shows focal ulceration in gastric mucosa and fair amount of nutrophilic infiltration within mucosa and muscular wall. In conclusion, the 28-days repeated oral dose of Gemifloxacin produced increases in the liver weight, serum WBC count, serum lymphocyte count, serum T-BIL, serum UA and serum ALT values, and significant decreases in the serum TP value in both sexes at the 200 mg/kg/day dose levels, as well as increased serum platelet counts and dysphoria in males of higher dose level. It was also concluded that Gemifloxacin produced erosion of the articular surface of joint, degenerative changes in tendinocytes in the Achilles tendon, inflammation in joint, increased joint damage related biochemical parameters (Uric acid content, LDH level), produced pseudogout or gout, and caused some infection in joint and erythema in ear (phototoxic effect) in both sexes at the 200 mg/kg/day dose levels. The target organs were determined to be talar joint, synovial fluid, Achilles tendon, liver, WBC, and gastrointestinal tract in rats (in both sexes). Gemifloxacin also had toxic effects in the CNS (in males). These toxic effects of Gemifloxacin were transient and reversible. The NOAEL was considered to be 100 mg/kg bw/day. </t>
  </si>
  <si>
    <t xml:space="preserve">Roy et al., 2010 </t>
  </si>
  <si>
    <t>Roy, B., Sarkar, A. K., Sengupta, P., Dey, G., Das, A., &amp; Pal, T. K. (2010). Twenty-eight days repeated oral dose toxicity study of gemifloxacin in Wistar albino rats. Regulatory Toxicology and Pharmacology, 58(2), 196-207.</t>
  </si>
  <si>
    <t>2687-96-9</t>
  </si>
  <si>
    <t>1-Dodecyl-2-pyrrolidinone</t>
  </si>
  <si>
    <t>Lauryl pyrrolidone; 1-Lauryl-2-pyrrolidone; 1-dodecylpyrrolidin-2-one</t>
  </si>
  <si>
    <t>C16H31NO</t>
  </si>
  <si>
    <t>CCCCCCCCCCCCN1CCCC1=O</t>
  </si>
  <si>
    <t xml:space="preserve">Hunched posture and increased salivation following dosing were noted during the study period amongst rats in all dosage groups receiving the test substance. Abnormal gait (waddling), lethargy, noisy respiration and a thin appearance were also noted amongst female rats in the intermediate dosage group and amongst both male and female rats in the high dosage group. In comparison with controls, significantly lower bodyweight gains were recorded during weeks 1, 3 and 4 for male rats receiving 1,000 mg/kg bw/day. Bodyweight gains for rats in all other dosage groups were similar to those of the controls. Food consumption for male rats in the high dosage group was slightly lower than that of the controls during the four-week study period. These changes in food consumption can be related to the lower bodyweight gains of male rats receiving 1,000 mg/kg bw/day. Food consumption for female rats in the high dosage group was slightly higher than that of the controls. No changes in hematological parameters were noted that were considered to be treatment related. Significantly higher glutamic-pyruvic transaminase levels were recorded during week 4 for both male and female rats in the high dosage group in comparison with those receiving corn oil. A similar, but not statistically significant, trend to higher glutamic-oxaloacetic transaminase levels was recorded for rats receiving 1,000 mg/kg bw/day were also significantly higher than those of the controls. Adjusted liver weights for female rats receiving 1,000 mg/kg bw/day were significantly higher than those of the controls following the four-week treatment period. No significant changes in liver weights were recorded for male rats in the high dosage group. Badly groomed fur, dirty tails and brown staining of the pinnae were observed at termination amongst rats receiving the highest dose. Minimal centrilobular hepatocyte enlargement was noted in the liver of two male and two female rats in the high dosage group. This liver change, which was considered to be treatment-related, was not observed for rats in the lower dosage groups. Overall, several abnormal clinical findings were also noted for rats in the lower dosage groups. However, in the absence of any other physiological or morphological changes, these changes were not considered to be of major toxicological importance. The level of the test substance at which no overt signs of toxicity were noted was therefore considered to be 100 mg/kg bw/day. </t>
  </si>
  <si>
    <t>Unknown, 1989. Available from ECHA at https://echa.europa.eu/da/registration-dossier/-/registered-dossier/15673/7/6/2</t>
  </si>
  <si>
    <t>1360457-46-0</t>
  </si>
  <si>
    <t>Vaborbactam</t>
  </si>
  <si>
    <t>2-[(3R,6S)-2-hydroxy-3-[(2-thiophen-2-ylacetyl)amino]oxaborinan-6-yl]acetic acid</t>
  </si>
  <si>
    <t>C12H16BNO5S</t>
  </si>
  <si>
    <t>B1(C(CCC(O1)CC(=O)O)NC(=O)CC2=CC=CS2)O</t>
  </si>
  <si>
    <t>Infusion</t>
  </si>
  <si>
    <t xml:space="preserve">0, 100, 300, or 1,000 mg/kg bw/day in daily 15-minute infusions from GD 7 to 19 inclusive. Surviving animals were euthanized on GD 29 and necropsied. </t>
  </si>
  <si>
    <t xml:space="preserve">One female in the low-dose (100 mg/kg/day) RPX7009 group was euthanized due to deteriorating condition on GD 10. This death was not considered related to RPX7009 administration. No clinical signs considered related to RPX7009 administration were observed. No RPX7009-related changes in body weight, body weight changes, or corrected body weights of pregnant females were noted. Treatment with RPX7009 did not alter food consumption in pregnant females either. Similarly, fetal weights for male and females and combined fetal weights were not reduced for any of the RPX7009 dose groups compared to vehicle-control values. However, two females in the low-dose RPX7009 group and one in the mid-dose group had total resorptions. RPX7009 administration at all doses did not alter the mean number of corpora lutea, implantation sites, live or dead fetuses, sex ratio, total resorptions, pre- or post-implantation losses, and gravid uterus weight compared to vehicle control values. Placental weights were not reduced for any of the RPX7009 dose groups compared to vehicle control values. Few major malformations were observed, and with one exception individual malformations occurred in only one fetus in one litter. In the mid-dose group one fetus had a fused lung (3 fused lung lobes) and another fetus in a different litter had a supernumerary lung while two different fetuses in two different litters had interventricular septal defects. In the high-dose RPX7009 group, two fetuses in two different litters exhibited supernumerary lobes. The supernumerary lung lobes in the high dose group are considered to be possibly related to RPX7009 administration because the same anomaly did not occur in the vehicle control group, their incidence (2/170 fetuses = 1.2%; 2/21 litters = 9.5%) increased with dose, there were two incidences, and the incidence in the high-dose group was higher than in the appropriate historical control (litter incidence of 0.0%). In the mid-dose group, the incidence of interventricular septal defect was considered to a malformation possibly related to RPX-7009 administration because it occurred twice in the same group in different litters and with a higher incidence (2/169 fetuses = 1.2%; 2/18 litters = 11.1%) than in the appropriate historical control (litter incidence range of 0.0 to 0.66%). Similarly, the fusing of 3 right lung lobes in one fetus and supernumerary lung lobes in another fetus in another litter (0.59% fetal incidence and litter incidence of 5.6% for each malformation) in the mid-dose group occurred at a higher incidence than in the appropriate historical control (litter incidence of 0.0% for each malformation). No major skeletal malformations were reported in any group.  Minor visceral and skeletal malformations occurred with a similar incidence in all groups as did skeletal variations. The maternal NOAEL for this study is considered to be 1000 mg/kg/day and the NOAEL for fetal toxicity is considered to be the low dose of 100 mg/kg/day. </t>
  </si>
  <si>
    <t>Unknown, 2012.</t>
  </si>
  <si>
    <t>Unknown, 2012. An Intravenous Embryo-Fetal Development Toxicity Study in New Zealand Rabbits. Available from FDA (2016) CDER Pharmacology/Toxicology NDA Review and Evaluation. Application Number: 209776 at https://www.accessdata.fda.gov/drugsatfda_docs/nda/2017/209776Orig1s000PharmR.pdf</t>
  </si>
  <si>
    <t>68892-13-7</t>
  </si>
  <si>
    <t>1,3-Decanedione, 1-phenyl-</t>
  </si>
  <si>
    <t>1-Phenyldecane-1,3-dione; 1-Phenyl-3-heptyl-1,3-propanedione</t>
  </si>
  <si>
    <t>C16H22O2</t>
  </si>
  <si>
    <t>CCCCCCCC(=O)CC(=O)C1=CC=CC=C1</t>
  </si>
  <si>
    <t>0, 100, 300, or 1000 mg/kg bw/day. Purity: 86.4%. Dose levels corrected for purity: 0, 86.4, 259, or 864 mg/kg bw/day. Males were dosed for 31 days, i.e. two weeks prior to mating, during mating, until scheduled necropsy. Females were dosed for 53 days, i.e. two weeks prior to mating, during mating and gestation, until day 4 of lactation. Mated females that failed to produce a viable litter were dosed until day 25 or 26 post-coitum and  unmated females were dosed for 20 days after the last day of the mating period.</t>
  </si>
  <si>
    <t>Pup viability and weight</t>
  </si>
  <si>
    <t xml:space="preserve">Transient clinical signs were noted as well as related decreases in body weight and food consumption. Increased liver weights were noted for both sexes at 1,000 mg/kg bw/day and for males at 300 mg/kg bw/day as well as increased thyroid weights at all dose levels. These findings correlated with histopathological evidence of test-item related centrilobular hepatocellular hypertrophy and minimal diffuse follicular cell hypertrophy; however, these changes are considered adaptive, non-adverse responses to hepatic enzyme induction. Therefore, the NOAEL for systemic toxicity was considered to be 1,000 mg/kg bw/day, or 864 mg/kg bw/day, the highest dose tested. Regarding reproductive toxicity, all animals mated with the exception of one pair in the 1,000 mg/kg bw/day group; however, this finding was considered to be incidental. In F1 offspring,  the live birth index (number of pups born alive/number of pups born) was slightly lower in the 100 and 300 mg/kg/Day (93.5 and 91.3%, respectively) compared with the concurrent control (100%) and the mean historical control data (99.5%). However, without any dose relationship and any similar finding at the high dose of 1000 mg/kg/Day, this was considered incidental. There was also a lower viability index (number of pups alive on PND 4/number of pups born alive) in the 100 and 1000 mg/kg/Day groups (87.1% and 77.3%, respectively) compared with concurrent control (100%) and the historical control data range (94.1% to 100%). At 100 mg/kg/Day, this finding was disproportionally influenced by one atypical female (no. 137) with total litter death on PND 1. At 1000 mg/kg/Day, three out of six females (nos. 175, 176 and 178) had approximately half or total litter death by PND 4 which is indicative of a test item-related effect. There was a test item-related lower mean body weight for both sexes at 100, 300 and 1000 mg/kg/Day on PND 1 (6.4 g, 6.1 g and 5.4 g, respectively) compared with the control (6.8 g). This difference from the control group was accentuated on PND 4 (10.3 g, 9.3 g, 8.9 g and 7.2 g in groups 1 to 4, respectively) with lower mean body weight gain between PND 1 and 4 (3.4/3.6 g, 3.0/3.0 g, 2.9/2.9 g, and 1.5/1.7 g for males/females in groups 1 to 4, respectively). However, the effect was considered not adverse at 100 mg/kg/Day only since mean body weight of pups remained within or close to the historical control data range (minimum of 9.7 g for males and 9.6 g for females on PND 4). Therefore, the NOAEL for reproductive toxicity was considered to be 1,000 mg/kg bw/day, or 864 mg/kg bw/day, and the NOAEL for developmental toxicity was considered to be 100 mg/kg bw/day, or 86.4 mg/kg bw/day. </t>
  </si>
  <si>
    <t>Unknown, 2016. Available from ECHA at https://echa.europa.eu/mt/registration-dossier/-/registered-dossier/21109/7/6/2 and https://echa.europa.eu/mt/registration-dossier/-/registered-dossier/21109/7/9/2</t>
  </si>
  <si>
    <t>3590-84-9</t>
  </si>
  <si>
    <t>Stannane, tetraoctyl-</t>
  </si>
  <si>
    <t>Tetraoctylstannane; Tetraoctyltin; Tetra-n-octyltin</t>
  </si>
  <si>
    <t>C32H68Sn</t>
  </si>
  <si>
    <t>CCCCCCCC[Sn](CCCCCCCC)(CCCCCCCC)CCCCCCCC</t>
  </si>
  <si>
    <t>Wistar outbred [Crl:(WI)WU BR]</t>
  </si>
  <si>
    <t>0, 500, 1500, or 7500 ppm. Males were given the diet for 28-33 days, i.e. two weeks prior to mating, during mating, until scheduled necropsy. Females were given the diet for 38-48 days, i.e. two weeks prior to mating, during mating and gestation, until lactation day 4 or 5. The test substance intake of the male animals during the study ranged from 29-33, 86-99 and 445-480 mg/kg body weight/day for the low-, mid- and high-dose group, respectively. The test substance intake of the female animals during the pre-mating, gestation and lactation period ranged from 25-42, 80-141 and 426-624 mg/kg body weight/day for the low-, mid- and high-dose group, respectively.</t>
  </si>
  <si>
    <t>In the high-dose group, the absolute thymus weight of the male animals was statistically significantly decreased and the relative thymus weight was also decreased, but not statistically significantly so. In females, the absolute and relative thymus weight of the female animals of the high-dose group were also statistically significantly decreased. Histopathological examination of the thymus revealed very severe lymphoid depletion in 5/5 high-dose females and moderate lymphoid depletion in 1/5 high-dose males characterized by a decrease in the size of thymic lobules because of an extensive loss of cortical and medullary small lymphocytes. Based on these findings, the NOAEL for systemic toxicity was considered to be 1500 ppm, equivalent to 86-99 mg/kg body weight/day for the male animals and to 80-141 mg/kg body weight/day for the female animals. In addition, as no significant reproductive or developmental effects were observed in the tetraoctylstannane-treated groups, the NOAEL for reproductive and developmental toxicity was established at the highest dose level of 7500 ppm, which is equivalent to 445-480 mg/kg body weight in the male animals and 426-624 mg/kg body weight in the female animals.</t>
  </si>
  <si>
    <t>Waalkens-Berendsen, 2004</t>
  </si>
  <si>
    <t>Waalkens-Berendsen, D.H.  2004. Tetraoctylstannane (CAS # 3590-84-9): Combined oral repeated dose toxicity study with the reproduction/developmental toxicity screening test in rats. TNO Report V4905. 29 January 2004.  Available from OECD SIDS (2006) Tetraoctyltin at https://hpvchemicals.oecd.org/UI/handler.axd?id=f4b8be3c-e7a5-4a0d-b8dd-a7028f448f43. Also available from ECHA at https://echa.europa.eu/registration-dossier/-/registered-dossier/14232/7/6/2/?documentUUID=67bed0f1-3d7d-4219-a893-11452802c6ab, https://echa.europa.eu/mt/registration-dossier/-/registered-dossier/14232/7/9/2, and https://echa.europa.eu/mt/registration-dossier/-/registered-dossier/14232/7/9/3.</t>
  </si>
  <si>
    <t>52605-52-4</t>
  </si>
  <si>
    <t>1-(3-Chlorophenyl)-4-(3-chloropropyl)piperazine hydrochloride</t>
  </si>
  <si>
    <t>1-(3-chlorophenyl)-4-(3-chloropropyl)piperazine;hydrochloride</t>
  </si>
  <si>
    <t>C13H19Cl3N2</t>
  </si>
  <si>
    <t>Cl.ClCCCN1CCN(CC1)C1=CC(Cl)=CC=C1</t>
  </si>
  <si>
    <t xml:space="preserve">0, 80, 200, or 500 mg/kg bw/day. Males were dosed for 42 days, i.e. two weeks prior to mating, during mating, until scheduled sacrifice. Females were dosed for 42-58 days, i.e. two weeks prior to mating, during mating and gestation, until day 5 of lactation. </t>
  </si>
  <si>
    <t xml:space="preserve">In males, a decrease in body weight gain and the rate of body weight was noted at the highest dose level. In females, there was also a decrease in body weight at 500 mg/kg bw/day, a decrease in body weight gain at 200 and 500 mg/kg bw/day, and a decrease in the rate of body weight gain at 500 mg/kg bw/day. While no effect on food consumption was noted in males, there was a decrease noted in females at the two highest dose levels. Hematology findings revealed that males had a decrease in WBC at 200 and 500 mg/kg/day, a decrease in the RET at 500 mg/kg/day, and a decrease in the percentage of eosinophil at 500 mg/kg/day. In females, there was a decrease in the Hct at 500 mg/kg/day, a decrease in the WBC at 500 mg/kg/day, and a decrease in the percentage of lymphocyte at 500 mg/kg/day. Males also showed a decrease in AST at 200 mg/kg/day, a decrease in ALT at 200 and 500 mg/kg/day, a decrease in creatinine at 500 mg/kg/day, and a decrease in the beta-glb at the highest dose level. Females did not show these effects. For organ weights, males showed a decrease in the absolute and relative spleen weight at 200 mg/kg/day and females showed a decrease in absolute and relative spleen weight at 500 mg/kg/day. Histopathology revealed atrophy of white pulp in the spleen of females given 500 mg/kg/day. The NOAEL was considered to be 80 mg/kg bw/day for both males and females. For reproductive and developmental toxicity, the NOAEL was listed as 500 mg/kg bw/day, the highest dose tested, in the absence of adverse effects. </t>
  </si>
  <si>
    <t>Sustainability Support Services (Europe) AB, 2018</t>
  </si>
  <si>
    <t>Sustainability Support Services (Europe) AB, 2018. WoE of repeated dose oral toxicity study for CAS no 52605-52-4. Available from ECHA at https://echa.europa.eu/mt/registration-dossier/-/registered-dossier/10658/7/6/2 and https://echa.europa.eu/mt/registration-dossier/-/registered-dossier/10658/7/9/2/?documentUUID=c8953dee-5a1e-4dd5-b5a1-8bf792b3aedd</t>
  </si>
  <si>
    <t>106-20-7</t>
  </si>
  <si>
    <t>Bis-2-ethylhexylamine</t>
  </si>
  <si>
    <t>Bis(2-ethylhexyl)amine; Di(2-ethylhexyl)amine; 1-Hexanamine, 2-ethyl-N-(2-ethylhexyl)-; Diisooctylamine; 2-ethyl-N-(2-ethylhexyl)hexan-1-amine</t>
  </si>
  <si>
    <t>C16H35N</t>
  </si>
  <si>
    <t>CCCCC(CC)CNCC(CC)CCCC</t>
  </si>
  <si>
    <t xml:space="preserve">0, 7.5, 25, or 75 mg/kg bw/day. Males were dosed for a minimum of four weeks. Females were dosed for approximately six weeks. </t>
  </si>
  <si>
    <t xml:space="preserve">Because of the lack of adverse effects noted at any dose level, the NOAEL for systemic toxicity was considered to be 75 mg/kg bw/day, the highest dose level. Similarly, the NOAEL for reproductive and developmental toxicity was also 75 mg/kg bw/day, the highest dose level, in the absence of adverse effects. </t>
  </si>
  <si>
    <t>Unknown, 2013. Available from ECHA at https://echa.europa.eu/registration-dossier/-/registered-dossier/5450/7/9/2/?documentUUID=f8e32ecd-db1e-4e3c-a549-32d8e99da741 and https://echa.europa.eu/mt/registration-dossier/-/registered-dossier/5450/7/6/2</t>
  </si>
  <si>
    <t>94-91-7</t>
  </si>
  <si>
    <t>N,N'-Disalicylidene-1,2-diaminopropane</t>
  </si>
  <si>
    <t>N,N'-Bis(salicylidene)-1,2-propanediamine; Disalicylalpropylenediimine; Tenamene 60; Cuvan 80; 2-[2-[(2-hydroxyphenyl)methylideneamino]propyliminomethyl]phenol</t>
  </si>
  <si>
    <t>C17H18N2O2</t>
  </si>
  <si>
    <t>CC(C\N=C\C1=CC=CC=C1O)\N=C\C1=CC=CC=C1O</t>
  </si>
  <si>
    <t>0, 25, 75, or 250 mg/kg bw/day. Males were exposed for 29 days, i.e. 2 weeks prior to mating, during mating, and up to termination. Females were exposed for 42-45 days, i.e. during 2 weeks prior to mating, during mating, during post-coitum, and during at least 4 days of lactation.</t>
  </si>
  <si>
    <t xml:space="preserve">An increased incidence and severity of hyperplasia of the squamous epithelium with hyperkeratosis was recorded at 250 mg kg bw/day in 6/6 males and in 5/5 terminal females and a lymphogranulocytic inflammation of the forestomach at a minimal degree was recorded at 250 mg/kg bw/day in 6/6 males and 2/5 terminal females. A NOAEL of 75 mg/kg bw/day was concluded to account for these local effects in the forestomach; however, for systemic toxicity, the NOAEL was considered to be 250 mg/kg bw/day, the highest dose tested, in both males and females in the absence of adverse, systemic effects. Regarding reproductive toxicity, two females at 250 mg/kg bw/day had a total litter loss on Day 1 of lactation, resulting in a gestation index of only 77.8% for Group 4 as compared to 100% for the remaining groups. In addition, excluding these two dams, mean live litter size was slightly lower in this group (control: 11.0; 25 mg/kg bw/day: 10.2; 75 mg/kg bw/day: 12.4; 250 mg/kg bw/day: 8.3). No effects on the number of live and dead pups were observed at the lower dose levels. Therefore, the NOAELs for reproductive and developmental toxicity were considered to be 75 mg/kg bw/day. </t>
  </si>
  <si>
    <t>Unknown, 2013. Available from ECHA at https://echa.europa.eu/mt/registration-dossier/-/registered-dossier/5314/7/6/2 and https://echa.europa.eu/mt/registration-dossier/-/registered-dossier/5314/7/9/2</t>
  </si>
  <si>
    <t>497-18-7</t>
  </si>
  <si>
    <t>Carbonic dihydrazide</t>
  </si>
  <si>
    <t>Carbohydrazide; 1,3-Diaminourea; Carbonohydrazide</t>
  </si>
  <si>
    <t>CH6N4O</t>
  </si>
  <si>
    <t>NNC(=O)NN</t>
  </si>
  <si>
    <t>1N,2N,3g(ii)(hydrazide)Y(Class IV) or 3h(vii)(aminourea)(Class III)</t>
  </si>
  <si>
    <t>0, 30, 75, or 150 mg/kg bw/day. Following adverse toxicity, the high dosage was reduced from 150 mg/kg bw/day to 100 mg/kg bw/day from Day 9 of the study. Males were dosed daily for 42 days, i.e. two weeks prior to mating, during mating, until scheduled necropsy. Females were dosed for 56 days, i.e. two weeks prior to mating, during mating and gestation, until day 5 post partum. Any females which failed to achieve pregnancy or produce a litter were killed on or after Day 26 post coitum.</t>
  </si>
  <si>
    <t>Reproductive/ developmental toxicity</t>
  </si>
  <si>
    <t xml:space="preserve">At 150 mg/kg bw/day, treatment for both sexes was associated with mean body weight loss during the first week of dosing. The dosage level was then reduced to 100 mg/kg bw/day from Day 9 and no adverse effects on body weight or body weight gain were subsequently observed for either sex, including gestation and lactation for females, throughout the remainder of the study. At 75 mg/kg bw/day, slight body weight loss for females and marginally lower body weight gain for males was observed during the first week of treatment but this was transient. For both sexes at 150 mg/kg bw/day and females at 75 mg/kg bw/day, food conversion efficiency during the first week of treatment was notably inferior to control, reflecting the overall mean body weight loss observed. Because of these initial effects on body weights and food intake during the first week of treatment, it precluded classifying either 75 or 150/100 mg/kg bw/day as a NOEL for adult toxicity; however, as these effects did not persist following the lowering of the high dose level, a dosage of 100 mg/kg bw/day was considered to be the NOAEL. Regarding reproductive toxicity, there was a tendency towards a longer gestation length at 75 and 150/100 mg/kg bw/day in comparison to control females and those receiving 30 mg/kg bw/day. Additionally, at 150 mg/kg bw/day, the litter size at birth/Day 1 was lower than control due to higher post-implantation loss and, despite this lower litter size, survival to Day 4 was slightly inferior to control. One female showed total litter loss post partum, and although a similar incidence was observed for control and 30 mg/kg bw/day, an association with treatment at this higher dosage could not be discounted. Therefore, the NOAEL for reproductive toxicity and the NOEL for developmental toxicity  was considered to be 75 mg/kg bw/day. </t>
  </si>
  <si>
    <t>Unknown, 2013. Available from ECHA at https://echa.europa.eu/mt/registration-dossier/-/registered-dossier/13675/7/6/2 and https://echa.europa.eu/mt/registration-dossier/-/registered-dossier/13675/7/9/2</t>
  </si>
  <si>
    <t>920-66-1</t>
  </si>
  <si>
    <t>2H-Perfluoro-2-propanol</t>
  </si>
  <si>
    <t>1,1,1,3,3,3-Hexafluoro-2-propanol; Hexafluoroisopropanol; HFIP; 1,1,1,3,3,3-hexafluoropropan-2-ol</t>
  </si>
  <si>
    <t>C3H2F6O</t>
  </si>
  <si>
    <t>OC(C(F)(F)F)C(F)(F)F</t>
  </si>
  <si>
    <t xml:space="preserve">0, 10, 60, or 300 mg/kg bw/day. Males were dosed daily for 42 days, i.e. two weeks prior to mating, during mating, until scheduled necropsy. Females were dosed for 42-52 days, i.e. two weeks prior to mating, during mating and gestation, until lactation day 4. </t>
  </si>
  <si>
    <t xml:space="preserve">Treatment-related changes were observed at 300 mg/kg bw/day. At this dose, clinical signs attributed to central nervous system (CNS) depression and anesthetic action of the test substance were observed in both sexes shortly after dosing (0 -30 minutes). The adverse effects had disappeared by 3-6 hours after dosing. 1/12 females administered 300 mg/kg bw/day died during delivery following dosing on day 24 of gestation. Prior to death, signs of CNS depression were also observed in the animal that died during the treatment period. Detailed clinical observations also revealed significant signs of CNS depression (such as prone position, abnormal gait and crawling) for both males and females at the highest dose level. Onset of these signs in females was already noted during the first week of dosing, but for males did not start before week 2 or 3. As for the functional observation battery, high dose animals showed abnormal reactivity to stimuli, reduced grip strength and reduced motor activity. All of these changes recovered after the recovery period and were therefore considered reversible changes. However, these were considered toxicologically relevant adverse effects because PHF is known to cause CNS depression and anesthetic action. In females at 300 mg/kg bw/day, body weight gain and food consumption decreased significantly (lactation day 4) or non-significantly (by approximately 10%) in the late part of gestation until day 4 of lactation, compared with the control group. Body weight gain of males in this group also decreased (by approximately 10%, non-significant) late in the administration period, compared with the control group. Body weight gain was significantly reduced, compared with the control group, during the recovery period. In females administered 300 mg/kg bw/day, food consumption was significantly reduced on gestation day 20 and lactation day 4, compared with the control females. The recovery group also showed a significant reduction in food consumption at the end of the recovery period, compared with the control group. In males administered 300 mg/kg bw/day, food consumption was comparable to that of the control group during the administration period, but it was significantly decreased during the recovery period. Increased triglyceride was noted in males and 1 female at 300 mg/kg. Although statistically not significant, a trend to increase in triglyceride was observed in male group at 60 mg/kg. Although relation of this change to treatment was not clear, it was reversible and not accompanied by any histopathological changes, therefore it was considered not toxicologically relevant. At 300 mg/kg bw/day, hypertrophy of centrilobular hepatocytes was observed in both sexes and liver weight was significantly increased in males. There were no fatty degeneration or any increases in liver enzymes indicating liver damage, and it was a reversible change, as no similar effects were seen in the liver of the high-dose satellite animals. Therefore, this change was considered to be an adaptive change rather than adverse. At 300 mg/kg bw/day, one male sacrificed at the planned termination point showed erosion of the duodenal mucosa, and the female that died during the administration period had erosion with hemorrhage in the fundic mucosa and erosion of the duodenal mucosa with hypertrophy of the duodenal glands. The substance is corrosive. Therefore, erosion in the stomach and duodenal mucosa was considered to be caused by the corrosive/irritating property of the test item. The NOAEL for repeated dose toxicity of the test item was considered to be 60 mg/kg bw/day for males and females based on a death in females, clinical signs attributed to CNS depression and anesthetic action, decreased body weight gain and irritative changes in the gastrointestinal tract (mainly in duodenal mucosa) observed in both sexes at 300 mg/kg bw/day. Regarding reproductive and developmental toxicity, at 300 mg/kg, the mean estrous cycle was prolonged to 6 days in 4 dams and the mean estrous cycle in this group was significantly prolonged. This was considered to be treatment-related. Also, the copulation index was 83.3% (10/12 animals) at 300 mg/kg while other groups were all 100 % (12/12 animals). During the gestation period, none of the dams completed the delivery on day 22 of gestation and one of them showed dystosia as it delivered on day 25 of gestation. The gestation length was prolonged in this group, too. These changes were suspected to be caused by anesthetic action of the test substance. In numbers of corpora lutea, implantations, and offspring, although they were comparable to the control values, number of live offspring and delivery index decreased. In the offspring, at 300 mg/kg, in addition to total litter loss in 3 dams including the above mentioned dystosia, the number of dead offsprings increased until 4 days after birth; consequently, the number of live offspring and viability index on day 4 decreased. Moreover, although the body weight at birth was comparable to that of the control group in both sexes, the variability index and body weight on day 4 decreased. Lastly, in offspring at 300 mg/kg, among fetuses or dead offsprings of 3 dams including the dead dam during the gestation period, generalized edema and protruding tongue were observed in 20 fetuses/offsprings and in 22 fetuses/offsprings, respectively. In this group, increased pleural fluid was observed in 3 offsprings as well.
Blackish and/or dark reddish abnormal contents in the intestine were observed in 6 offsprings. Since it is reported that ethanol similar to a monohydric alcohol (C3) of PHF affected the offspring’s intestines by embryonic exposure, this change was suspected to be test substance effects. Therefore, for the reproductive and developmental toxicity, the NOEL and NOAEL for parental animals and offspring were judged to be 60 mg/kg/day. </t>
  </si>
  <si>
    <t>Unknown, 2010. Available from ECHA at https://echa.europa.eu/mt/registration-dossier/-/registered-dossier/10316/7/6/2 and https://echa.europa.eu/mt/registration-dossier/-/registered-dossier/10316/7/9/2</t>
  </si>
  <si>
    <t>119344-86-4</t>
  </si>
  <si>
    <t>1-Butanone, 2-(dimethylamino)-2-[(4-methylphenyl)methyl]-1-[4-(4-morpholinyl)phenyl]-</t>
  </si>
  <si>
    <t>2-(dimethylamino)-2-[(4-methylphenyl)methyl]-1-(4-morpholin-4-ylphenyl)butan-1-one; 2-(4-methylbenzyl)-2-(dimethylamino)-1-(4-morpholinophenyl)butan-1-one</t>
  </si>
  <si>
    <t>C24H32N2O2</t>
  </si>
  <si>
    <t>CCC(CC1=CC=C(C)C=C1)(N(C)C)C(=O)C1=CC=C(C=C1)N1CCOCC1</t>
  </si>
  <si>
    <t>Wistar [HanBrl:WIST (SPF)]</t>
  </si>
  <si>
    <t>0, 15, 50, 150, or 450 mg/kg bw/day</t>
  </si>
  <si>
    <t xml:space="preserve">Test-item related clinical signs included piloerection, hunched posture, and dark or pale feces at 450 mg/kg bw/day. Test item-related changes in the hematology parameters noted after four weeks' treatment in males and females at 150 mg/kg/day and 450 mg/kg/day were considered to represent different compensated stages of anemia with reticulocytosis. Hemoglobin and hematocrit were reduced in both sexes at 450 mg/kg/day and hematocrit was reduced in females treated with 150 mg/kg/day. Commensurate changes in the mean cell hemoglobin, mean cell hemoglobin concentration and mean corpuscular volume were noted in the males treated with 450 mg/kg/day. These differences were considered to be test item-related. Increased leukocyte counts in males at 150 mg/kg/day and both sexes at 450 mg/kg/day reflected higher absolute segmented neutrophil counts in males at 150 mg/kg/day and 450 mg/kg/day and higher absolute lymphocyte counts in both sexes at 450 mg/kg/day. After the two-week recovery period, the red blood cell count of the females previously treated with 450 mg/kg/day remained lower than that of the controls. In males previously treated with 450 mg/kg/day, the mean cell hemoglobin concentration remained lower, the absolute and relative reticulocyte counts were higher and the left shift in the reticulocyte fluorescence ratios persisted. Other test item-related changes at 450 mg/kg bw/day included increases in creatinine (males), total bilirubin (males), total cholesterol (both sexes), triglycerides (both sexes), phospholipids (both sexes), albumin (males), total protein (males) and calcium (both sexes) levels. Gamma glutamyl transferase activity was also higher in females at 450 mg/kg/day. These findings were considered to be related to the test item and likely indicative of minor changes in liver metabolism, and with the exception of the elevated gamma glutamyl transferase activity noted after two weeks' recovery in females previously treated with 450 mg/kg/day, all findings noted after four weeks' treatment were reversible. After four weeks' treatment, increased liver weights were noted in females at 50 mg/kg/day, whereas increased liver and kidney weights were noted in both sexes at 150 mg/kg/day and 450 mg/kg/day. Reduced testes and epididymidis weights were noted in the males at 450 mg/kg/day; the testes exhibited reduced spermatogenesis, in some cases associated with the occurrence of spermatic giant cells and tubular atrophy. The epididymides contained cellular debris and reduced amount of spermatozoa. These changes were not reversible during the recovery period, but they are considered as potentially reversible after a prolonged period of time. Fatty atrophy of the bone marrow was also minimally increased in males and females at 450 mg/kg/day. Splenic extramedullary hematopoietic activity was increased in males at 50, 150 and 450 mg/kg/day. These changes in hematopoietic tissues were accompanied by decreased hemoglobin and hematocrit values and increased proportion of reticulocytes in the peripheral blood, especially in males, and they probably reflect mild effects on the erythropoietic activity. In the liver, slight centrilobular hepatocellular hypertrophy was noted at 450 mg/kg bw/day. The NOAEL was considered to be 50 mg/kg bw/day and the LOAEL was 150 mg/kg bw/day. </t>
  </si>
  <si>
    <t xml:space="preserve">Unknown, 2002. Available from ECHA at https://echa.europa.eu/mt/registration-dossier/-/registered-dossier/15616/7/6/2 </t>
  </si>
  <si>
    <t>19800-42-1</t>
  </si>
  <si>
    <t>4-((2-Methoxy-4-((4-nitrophenyl)azo)phenyl)azo)phenol</t>
  </si>
  <si>
    <t>Disperse Orange 29; Phenol, 4-[[2-methoxy-4-[(4-nitrophenyl)azo]phenyl]azo]-; 4-[[2-methoxy-4-[(4-nitrophenyl)diazenyl]phenyl]diazenyl]phenol</t>
  </si>
  <si>
    <t>C19H15N5O4</t>
  </si>
  <si>
    <t>COC1=CC(=CC=C1N=NC1=CC=C(O)C=C1)N=NC1=CC=C(C=C1)[N+]([O-])=O</t>
  </si>
  <si>
    <t xml:space="preserve">0, 100, 250, or 600 mg/kg bw/day were given originally. Males were dosed for 29 days, i.e. two weeks prior to pairing, during pairing, until scheduled necropsy. Females were dosed for 41-51 days, i.e. two weeks prior to pairing, during pairing and gestation, until lactation day 3. After six days of treatment, the dose level of 600 mg/kg bw/day was discontinued and animals were sacrificed. At 250 mg/kg bw/day, treatment was stopped after three weeks and animals were sacrificed. The dose level of 350 mg/kg bw/day was added. After three days, treatment was stopped and a 4-day washout period began. After the wash-out period, a dose level of 50 mg/kg bw/day was begun. Males were dosed for 38 days, i.e. two weeks prior to pairing, during paiting, until necropsy. Females were dosed for 49-64 days, i.e. two weeks prior to pairing, during pairing and gestation, until day 3 of lactation. </t>
  </si>
  <si>
    <t xml:space="preserve">Signs of toxicity such as decreased activity, piloerection, kyphosis, staining of the perianal region/muzzle and pallor were seen in almost all animals receiving 250 mg/kg bw/day, during the ﬁrst week of mating period and in almost all animals receiving 600 mg/kg bw/day, during the ﬁrst week of treatment. Two males receiving 600 mg/kg bw/day were found dead on day 5 and 7 of treatment; the remaining animals of this group were killed after six days of treatment. At 250 mg/kg bw/day, five males and six females were killed for humane reasons and the remaining animals of this group were killed after 21 days of treatment. Four unscheduled deaths occured in females receiving 100 mg/kg bw/day. Fluctuations of liver/metabolic markers were recorded in some treated animals. Compared with mean control data, one male showed an increase of alanine aminotransferase (64%), aspartate aminotransferase (3.5 fold), bilirubin (6.3 fold) and bile acids (2.5 fold) and another one showed increase of cholesterol (78%) and triglycerides (93%). An increase of aspartate aminotransferase (2.1fold), urea (59%) and a decrease of triglycerides (74%) was observed in one female, and an increase of phosphorus (34%) was detected in another female. Full recovery was observed. Behaviorallly, during the last week of treatment for the 250 mg/kg bw/day group (Week 3), females showed slow handling reactivity at the removal from the cages; in the open arena hunched gait and/or mobility impairment was seen in males and females. Effects were absent in the 0, 50, and 100 mg/kg bw/day groups. The most relevant changes in organ weights observed were the decreases (statistically signiﬁcant) in absolute and/or relative thymus weight, seen in males and females of the group 350-50 mg/kg bw/day, and thyroid weights, seen in males of the group 350-50 mg/kg bw/day. Males of the 100 mg/kg bw/day showed statistically signiﬁcant increases in absolute and/or relative spleen weight. In addition, a statistically signiﬁcant decrease in thymus and increase in adrenal weights were seen in females dosed at 100 mg/kg bw/day. These changes were accompanied by histopathological ﬁndings. In the seventeen unscheduled deaths, several gross pathological findings were noted. At 600 mg/kg bw/day, the macroscopic ﬁndings observed were a reduced size of the spleen and/or thymus and dark ﬂuid content mainly in intestinal tract, and only for one male in the urinary bladder. Black staining of the skin of urogenital region was also observed. At 250 mg/kg bw/day, observations were dark and/or red colour and ﬂuid or mucoid content of gastro-intestinal tract, reduced size of thymus, presence of dark/clear ﬂuid in the thoracic cavity and staining in the urogenital region and/or head and, in few instances, oedematous consistency. Major ﬁndings at microscopic observation included lymphocytolysis and/or atrophy in the spleen and/or thymus in both sexes. In addition, mucosal congestion of ileum was observed in few instances. The factors contributory to the illness status of the animals were attributed to the immunodepression seen in the thymus and spleen. At 100 mg/kg bw/day, the ﬁndings observed at macroscopic examination were an oedematous consistency in the cervical lymphnodes, salivary glands and skin (ventral neck orurogenital region) in most animals. In addition, dark and/or red colour and/or ﬂuid or mucoid content of gastro intestinal tract in few animals were also observed. Major ﬁndings at microscopic observation included lymphocytolysis and/or atrophy in the spleen and/or thymus in both sexes and diffuse oedema in the ventral neck or urogenital region. The factors contributory to the illness status were attributed again to immunodepression (spleen and thymus) and haemodynamic imbalance. The findings were considered to possibly be stress-related, too. ECHA concluded a NOAEL of 100 mg/kg bw/day, adjusted to 94.8 mg a.i./kg bw/day, for both males and females for general toxicity. Regarding reproductive toxicity, statistically signiﬁcant lower mean pup weight at Day 1 post partum and litter weight and mean pup weight at Day 4 post partum, were seen in females receiving 100 mg/kg bw/day. Based on these results, the reproductive and developmental NOAELs for the study were both considered to be 50 mg/kg/day, or  47.4 mg a.i./kg bw/day. </t>
  </si>
  <si>
    <t>Unknown, 2016. Available from ECHA at https://echa.europa.eu/mt/registration-dossier/-/registered-dossier/19353/7/6/2 and https://echa.europa.eu/registration-dossier/-/registered-dossier/19353/7/9/2</t>
  </si>
  <si>
    <t>143-06-6</t>
  </si>
  <si>
    <t>Hexamethylenediamine carbamate</t>
  </si>
  <si>
    <t>(6-Aminohexyl)carbamic acid; 6-Aminohexylcarbamic acid; Carbamic acid, (6-aminohexyl)-</t>
  </si>
  <si>
    <t>C7H16N2O2</t>
  </si>
  <si>
    <t>NCCCCCCNC(O)=O</t>
  </si>
  <si>
    <t xml:space="preserve">0, 50, 300, or 600 mg/kg bw/day. Males were dosed for about 28 days, i.e. 2 weeks prior to pairing, during pairing, until necropsy. Females were dosed for about 52 days, i.e. 2 weeks prior to pairing, during pairing and gestation, until day 3 postpartum. </t>
  </si>
  <si>
    <t xml:space="preserve">There were three unscheduled deaths at the highest dose level. One male and one female were humanely killed on Day 4 and 6 of treatment (premating phase), respectively and one male was found dead on Day 22 of the mating phase. Macroscopic changes such as red colour, pale firm areas or distended red/dark depressed areas in the stomach and reduced size of the thymus were confirmed at the histopathological evaluation that revealed marked mucosal ulceration in the non glandular region of the stomach and atrophy of thymus. The factors contributory to the death of these animals could be attributed to gastric lesions and thymus atrophy, and were also considered treatment-related. Significant reductions in body weight corresponded with significant reductions in food consumption in both males and females at 300 and 600 mg/kg bw/day. Also at 300 and 600 mg/kg bw/day, absolute and relative thymus weights were decreased in males and females with the weights being statisically significant at 600 mg/kg bw/day; this change was confirmed by the atrophy noted during histopathological examinations. Other treatment-related changes were reported in the gastric tract, including hyperplasia of the squamous non glandular epithelium, and in some instances, these lesions were associated with ulceration and acute inflammation. In the thymus, atrophy was noted in most treated animals of both sexes dosed at 300 and 600 mg/kg/day. No relevant changes were observed in the gastric tract and thymus of treated animals dosed at 50 mg/kg/day, when compared with controls. Therefore, the NOAEL for systemic toxicity was considered to be 50 mg/kg bw/day. Regarding reproductive toxicity, reductions in the copulatory and fertility indices were seen in mid- (300 mg/kg/day) and high dose (600 mg/kg/day) males; a slight reduction in the fertility index was also seen in 300 mg/kg/day females. Statistically significant reductions in the number of corpora lutea and implantations (up to-21%) were seen in females receiving 600 and 300 mg/kg/day, when compared with controls, and decreases in the total litter size at birth were seen in females receiving 300 (-18%) and 600 (-7%) mg/kg/day respect to controls, too. There was also an increased incidence of small pups/litter noted in the mid and high dose groups when compared to the controls. Similarly, slight increases in pup loss at birth were noted in high dose females. Therefore, the NOAEL for reproductive and developmental toxicity was considered to be 50 mg/kg bw/day as well. </t>
  </si>
  <si>
    <t>Unknown, 2017. Available fom ECHA at https://echa.europa.eu/registration-dossier/-/registered-dossier/22100/7/6/2 and https://echa.europa.eu/mt/registration-dossier/-/registered-dossier/22100/7/9/2</t>
  </si>
  <si>
    <t>53770-52-8</t>
  </si>
  <si>
    <t>Zinc(2+) 3,5-bis(1-phenylethyl)salicylate</t>
  </si>
  <si>
    <t>Zinc 3,5-bis(alpha-methylbenzyl)salicylate; zinc;2-carboxy-4,6-bis(1-phenylethyl)phenolate (MW: 756.2 was divided by 2 due to 2 identical subunits)</t>
  </si>
  <si>
    <t>C46H42O6Zn</t>
  </si>
  <si>
    <t>[Zn++].CC(C1=CC=CC=C1)C1=CC(C(C)C2=CC=CC=C2)=C(O)C(=C1)C([O-])=O.CC(C1=CC=CC=C1)C1=CC(C(C)C2=CC=CC=C2)=C(O)C(=C1)C([O-])=O</t>
  </si>
  <si>
    <t>1N,2N,3N,4Y,5aY,6N,7N,9N,10N,23N,29Y,33N,34N,35N,47N</t>
  </si>
  <si>
    <t>Wistar [Han.HsdRccHan.WIST]</t>
  </si>
  <si>
    <t xml:space="preserve">0, 10, 50, or 250 mg/kg bw/day. Males were dosed for 43 days, i.e. two weeks prior to mating, during mating, until scheduled necopsy. Females were dosed for up to 54 days, i.e. two weeks prior to mating, during mating and gestation, until day 5 post partum. </t>
  </si>
  <si>
    <t xml:space="preserve">One female treated with 250mg/kg/day was killed in extremis on Day 2 post partum following severe clinical signs of hunched posture, lethargy, decreased respiration and ptosis; there were no further unscheduled deaths. Incidents of increased salivation were detected soon after dosing from Day 3 for animals of either sex treated with 250mg/kg/day, with transient incidents of increased salivation also detected up to one hour after dosing and this was also observed up to five hours after dosing on one occasion. Similar clinical signs were evident at 50 mg/kg/day albeit at a lesser incidence than that observed at 250mg/kg/day. Body weight was also effected. Males treated with 250mg/kg/day displayed a reduction in body weight gain during the first week of treatment when compared to controls, and a slight reduction in body weight gain was also evident during Week 3 although statistical significance was not achieved. These reductions resulted in lower cumulative body weight gains throughout the study and lower mean body weights during the final two weeks of treatment when compared to controls. No adverse effects on body weight change were evident for males treated with 50 or 10 mg/kg/day. Additionally, actual body weight losses were evident for a majority of the females treated with 250 mg/kg/day during Week 1, resulting in a statistically significant reduction in body weight gains when compared to controls, resulting in a reduction in cumulative body weights gains for 250 mg/kg/day when compared to controls during Week 1 and Week 2. A reduction in cumulative body weight gains was also evident for females treated with 50 mg/kg/day when compared to controls at the end of the maturation phase, however, the statistical significance was minimal, therefore, this reduction was considered not to represent an adverse effect of treatment. Food consumption was similarly affected. At 250 mg/kg bw/day, males displayed slight reductions in dietary intake during the first two weeks of treatment with statistical significance achieved during week 2 of treatment. During the first week of treatment, females treated with 250 mg/kg/day also showed a slightly lower dietary intake when compared to controls and food efficiencies were similarly reduced during Week 1. Regarding water consumption, there were also substantial increases noted in both males and females at 250 mg/kg bw/day during the first few weeks of treatment. Gross pathology revealed that a majority of males treated with 250 mg/kg/day (7/10) displayed small seminal vesicles and one male also displayed small testes. One male treated with 50 mg/kg/day and two males treated with 10 mg/kg/day also displayed small seminal vesicles. The NOAEL for systemic toxicity was considered to be 50 mg/kg bw/day for both males and females. Regarding reproductive and developmental toxicity, effects were also noted. Of the ten females from the 250mg/kg/day, only five females eventually produced live litters. Three females were non-pregnant; two females displayed corpora lutea and implantation sites but did not produce offspring. Of the five pregnancies at 250 mg/kg/day, one litter displayed a total litter loss on Day 2 post partum. Another litter showed dead offspring and the remaining offspring and dam were of poor physical health on Day 2 post partum, resulting in the termination of the dam and remaining litter. The remaining three litters and dams were unaffected. In offspring, a statistically significant reduction in litter size was evident for litters from the 250 mg/kg/day when compared to control litters. Additionally, although statistical significance was not achieved, higher percentage post-implantation losses were evident for females from the 250 mg/kg/day dose groups (41.1%) compared to percentage post- implantation losses from the controls (7.9%). Offspring viability on Day 4 at 250 mg/kg/day was also lower than controls (60% and 99.4% respectively), although statistical significance was not achieved. No adverse effects on litter size or viability were evident at 50 or 10mg/kg/day. Reduced litter weights were noted as well from the 250 mg/kg bw/day dose group when compared to controls; however, statstatistical significance was not achieved. Overall, the NOAEL for reproductive and developmental toxicity was also considered to be 50 mg/kg bw/day. </t>
  </si>
  <si>
    <t>Unknown, 2008. Available from ECHA at https://echa.europa.eu/mt/registration-dossier/-/registered-dossier/12519/7/6/2/?documentUUID=3d668da1-499b-43c9-9a4b-2ea95fd03bfc and https://echa.europa.eu/mt/registration-dossier/-/registered-dossier/12519/7/9/2</t>
  </si>
  <si>
    <t>34454-97-2</t>
  </si>
  <si>
    <t>1-Butanesulfonamide, 1,1,2,2,3,3,4,4,4-nonafluoro-N-(2-hydroxyethyl)-N-methyl-</t>
  </si>
  <si>
    <t>1,1,2,2,3,3,4,4,4-nonafluoro-N-(2-hydroxyethyl)-N-methylbutane-1-sulfonamide; 1,1,2,2,3,3,4,4,4-Nonafluoro-N-(2-hydroxyethyl)-N-methylbutane-1-sulphonamide</t>
  </si>
  <si>
    <t>C7H8F9NO3S</t>
  </si>
  <si>
    <t>CN(CCO)S(=O)(=O)C(F)(F)C(F)(F)C(F)(F)C(F)(F)F</t>
  </si>
  <si>
    <t>0, 10, 50, or 250 mg/kg bw/day. Males were dosed for a minimum of 28 days, i.e. 14 days before cohabitation (maximum 14 days) and continuing until sacrifice, after completion of the cohabitation period. Females were dosed for approximately 54 days, i.e. 14 days before cohabitation (maximum 14 days) and continuting until lactation day 5.</t>
  </si>
  <si>
    <t xml:space="preserve">Significant increases in excess salivation, perioral substance and urine-stained abdominal fur was observed in the 250 mg/kg/day treated male rats. No abnormal clinical observations were noted in female rats. Terminal body weights of male rats were statistically significantly reduced in the 250 mg/kg/day group compared to controls; female terminal body weights were also reduced in the 250 mg/kg/day group, but the reduction was not statistically significant. Absolute liver weights were significantly increased in 250 mg/kg/day-treated males and females. Liver weights relative to terminal body weights were significantly increased in the 50 and 250 mg/kg/day treated males. The ratio of liver weight to brain weight was significantly increased in the 250 mg/kg/day-treated males and females. Microscopic examination revealed minimal or mild enlargement (hypertrophy) of centrilobular hepatocytes in most males treated at 250 mg/kg/day and in 4/10 males treated at 50 mg/kg/day. Also in three 250 mg/kg/day-treated males, necrosis of individual enlarged hepatocytes was observed in the centrilobular areas. Minimal or mild hypertrophy of centrilobular hepatocytes was also observed in most females treated at 250 mg/kg/day. In both males and females, the hypertrophy was due to an increased amount of finely granular, dense eosinophilic cytoplasm. Microscopic examination of the stomach revealed focal erosions in the pyloric glandular mucosa of 2 males in the 250 mg/kg/day group and minimal to mild edema/inflammation of the submucosa of the nonglandular and glandular areas was observed in 2 control group males, 2 males in the 50 mg/kg/day group, and 1 male in the 250 mg/kg/day group. Moderate edema/inflammation of the submucosa of the nonglandular and glandular areas was observed in 2 males in the 250 mg/kg/day group. Thus, the edema/inflammation was observed at a slightly higher incidence and severity in the 250 mg/kg/day dose group. No microscopic changes in the gastrointestinal tract of females were noted. Microscopic examination of the thymus revealed an increased incidence and severity of atrophy of the thymic lobules in female rats treated at 250 mg/kg/day. No toxicologically relevant findings were found in the organ weight and histopathology of the thymus in male rats. For systemic toxicity, the NOAEL was considered to be 50 mg/kg bw/day. Regarding reproductive and developmental toxicity, the number of liveborn pups was significantly reduced and the number of stillborn pups was significantly increased in the 250 mg/kg dosage group, and the viability index and number of pups surviving per liter on postpartum day 5 were significantly reduced in the 250 mg/kg dosage group. Pup body weight was also reduced in the 250 mg/kg dosage group on postpartum days 1 and 5. Therefore, the male and female reproductive NOAEL is 250 mg/kg/day and the developmental NOAEL is 50 mg/kg/day. </t>
  </si>
  <si>
    <t>Unknown, 2003. Available from ECHA at https://echa.europa.eu/mt/registration-dossier/-/registered-dossier/5299/7/6/2 and https://echa.europa.eu/mt/registration-dossier/-/registered-dossier/5299/7/9/2</t>
  </si>
  <si>
    <t>94239-04-0</t>
  </si>
  <si>
    <t>2-Fluoro-6-(trifluoromethyl)pyridine</t>
  </si>
  <si>
    <t>2-Fluoro-6-Trifluoromethylpyridine; Pyridine, 2-fluoro-6-(trifluoromethyl)-</t>
  </si>
  <si>
    <t>C6H3F4N</t>
  </si>
  <si>
    <t>C1=CC(=NC(=C1)F)C(F)(F)F</t>
  </si>
  <si>
    <t>0, 50, 100, or 200 mg/kg bw/day on GD 6-15</t>
  </si>
  <si>
    <t>The test substance has toxic effects on parents and delayed foetal growth at 100 and 200 mg/kg by oral administration. At 200 mg/kg, it also delayed the skeletal growth of the foetus. No teratogenic effects were found at 50, 100, or 200 mg/kg. Based on the findings of the study, the test substance would be considered to be a toxicant at dose levels greater than or equal to 100 mg/kg, based on decreased total number of pregnant rats, delayed foetus growth, and delayed skeletal growth. No teratogenic effects were observed at 200 mg/kg (the highest dose tested).</t>
  </si>
  <si>
    <t xml:space="preserve">Unknown, 2009. Available from ECHA at https://chem.echa.europa.eu/100.102.649/dossier-view/9758543a-bf51-480a-ad61-eb5acc110c9a/7a7b8c9a-1185-4c61-bfc2-4769f3385c9e_9f0662d2-3dd4-41be-9f9d-20621cdc5bd5?searchText=94239-04-0 </t>
  </si>
  <si>
    <t>72058-41-4</t>
  </si>
  <si>
    <t>4,6-Dichloro-N-(1,1,3,3-tetramethylbutyl)-1,3,5-triazin-2-amine</t>
  </si>
  <si>
    <t>4,6-dichloro-N-(2,4,4-trimethylpentan-2-yl)-1,3,5-triazin-2-amine; (4,6-Dichloro-[1,3,5]triazin-2-yl)-(1,1,3,3-tetramethyl-butyl)-amine</t>
  </si>
  <si>
    <t>C11H18Cl2N4</t>
  </si>
  <si>
    <t>CC(C)(C)CC(C)(C)NC1=NC(Cl)=NC(Cl)=N1</t>
  </si>
  <si>
    <t>0, 40, 120, or 360/240 mg/kg bw/day. High dose (360 mg/kg bw/day) females were not dosed on premating days 7 and 8 to allow recovery from their bad health condition and then the HD was reduced to 240 mg/kg bw/day on day 9 and onwards. HD males were administered 360 mg/kg bw/day up to premating day 8 and then 240 mg/kg b/day from premating day 9 onwards. The animals were treated for a maximum period of 56 days in females, i.e. during 14 days of pre-mating and maximum 14 days of mating in both males and females, during the gestation period and up to post-natal day 12 in females. Males were be dosed after the mating period until the minimum total dosing period of 28 days is completed.</t>
  </si>
  <si>
    <t xml:space="preserve">Females were administered 360 mg/kg bw/day up to premating day 6; females were not dosed on premating days 7 and 8 to allow recovery from their bad health condition on premating day 6/7. Males were administered 360 mg/kg bw/day up to premating day 6. From day 9 of the study and onwards, both males and females were given 240 mg/kg bw/day instead. Clinical signs included dehydration, polydipsia/polyuria, diarrhea, and reduced spontaneous acitivity at the high dose level. Treatment with the test item also caused mortality in 1/10 females at 360 mg/kg bw/day, which was attributed to kidney lesions like tubular dilatation, tubular basophilia and tubular degeneration, caused by treatment with the test item. Transient decreases in body weight and feed consumption was also noted at the highest dose level but was considered not to be toxicologically relevant. Hematological testing revealed higher total WBC and monocytes in high dose females compared to controls observed at the end of the treatment period; these findings were possibly related to nephropathy-associated inflammation. Statistically significant effects in MCV level and % of reticulocytes in high dose males and platelets in high dose females were not considered adverse as values were within the range of historical control data. However, it cannot be excluded that the mentioned differences were caused by treatment with the test item. At the end of the treatment period, a tendency towards slightly higher serum urea levels in high dose males (23% above controls) and higher serum urea levels in the mid (23% above controls) and high dose (56% above controls) group and crea levels in the high dose (57% above controls) group were observed in female animals; these findings were assumed to be related to nephropathy observed at the corresponding dose level. The test item had no toxicologically relevant effects on urinary parameters analysed at the end of the treatment period of this study. Test item-related necropsy findings in the high dose group consisted of enlarged kidneys (5/10 males and 8/10 females) and kidneys which were observed with an abnormal color (5/10 males), shape (1/10 females), or surface (observed in 8/1 females and 1/10 males). and correlated with histopathology lesions. No other test item-related macroscopic findings were noted in any of the groups. Marked and statistically significant higher kidney weight in females of the high dose group correlated with the histopathology changes and was considered test item-related. Higher kidney weight was also seen in males at the highest dose level but this difference was not statisticallly significant. All other organ weight changes were considered of no toxicological relevance due to the absence of correlating histological lesions. Test item-related kidney nephropathy was observed at the mid and high dose levels. In kidneys of high dose males and females, there was nephropathy characterized by tubular dilatation, tubular basophilia, interstitial fibrosis, mononuclear infiltrates, tubular degeneration, mixed cell infiltrates and transitional cell hyperplasia.  In addition, in males and females at the mid dose level, nephropathy characterized by tubular dilatation, tubular basophilia and mononuclear infiltrates was also observed in some males and females. When compared between the high and medium dose group, the nephropathy observed in the high dose group was of higher incidence and severity than in the medium dose group. Renal changes were not observed at the lowest dose level. Therefore, the NOAEL for general toxicity in males and females was considered to be 40 mg/kg bw/day, based on the test item-related nephropathy effects. Regarding reproductive and developmental toxicity, the mean number of corpora lutea and implantation sites were statistically significantly lower in the high dose group and the low and mid dose groups showed a tendency towards lower corpora lutea and implantation sites, too. Although statistically significant, these lower values in the high dose group were within the range of historical control data; a test item-related effect cannot be excluded. Also, dose-dependently lower mean pup weight on PND 0, PND 4, and PND 13 achieving statistical significance in the high dose group on PND 4 and PND 13 and lower mean male and female pup weight in test item-treated groups on PND 0 resulting in significantly lower mean weight of male and female pups of the high dose group were considered test item related based on the dose-dependency and statistical significance at the highest dose level. The mid and lower dose group were not affected. Based on these findings, the NOAEL for reproductive toxicity was considered to be 120 mg/kg bw/day. </t>
  </si>
  <si>
    <t>Unknown, 2021. Available from ECHA at https://echa.europa.eu/registration-dossier/-/registered-dossier/28297/7/6/2/?documentUUID=6a30b716-a6da-4b2f-b885-5a9b901fcb63 and https://echa.europa.eu/mt/registration-dossier/-/registered-dossier/28297/7/9/2</t>
  </si>
  <si>
    <t>10563-26-5</t>
  </si>
  <si>
    <t>N,N'-Bis(3-aminopropyl)ethylenediamine</t>
  </si>
  <si>
    <t>1,5,8,12-Tetraazadodecane; N1,N1'-(Ethane-1,2-diyl)bis(propane-1,3-diamine); 1,2-Bis(3-aminopropylamino)ethane; N'-[2-(3-aminopropylamino)ethyl]propane-1,3-diamine</t>
  </si>
  <si>
    <t xml:space="preserve">	C8H22N4</t>
  </si>
  <si>
    <t>NCCCNCCNCCCN</t>
  </si>
  <si>
    <t xml:space="preserve">0, 30, 100, or 300 mg/kg bw/day. Males were dosed for 29 days, including 2 weeks prior to mating, during mating, and up to the day prior to necropsy. Females were dosed for 42-53 days, including the 2 weeks prior to mating, during mating, during post-coitum, and during at least 4 days of lactation. Pups were not treated directly. </t>
  </si>
  <si>
    <t xml:space="preserve">At 300 mg/kg bw/day, four males were found dead on study days 21, 25, 29, and 30. One female of this dose group was euthanized on day 7 post coitum due to adverse findings. Clinical signs in these animals consisted of hunched posture, piloerection, and lethargy. Increased respiratory rate was observed in the female rat. Macroscopically, red foci in the stomach and gastrointestinal tract, thickened stomach wall, irregular surface of the stomach, foci and discolorations at the lung, and agenesis or reduced size of seminal vesicles were observed. Body weights and body weight gains were significantly lower than controls for males at 300 mg/kg bw/day during the mating period and body weights and/or body weight gains were significantly lower during the post coitum and lactation periods for females at this dose level, too. These bodyweight effects were concurrent with lower food consumption. At 300 mg/kg/day, the following statistically significant changes were noted: increased white blood cells in males, increased neutrophils in males, increased monocytes in males, increased reticulocytes in males, increased platelets in males, reduced lymphocytes in males, reduced mean corpuscular volume in females, and reduced mean corpuscular hemoglobin in feamles. At 300 mg/kg/day, the following statistically significant changes in clinical biochemistry parameters were noted: reduced ALAT in females, reduced total protein in males, reduced albumin in males, increased cholesterol in males, increased bile acids in males, reduced potassium in males, reduced chloride in males, and reduced calcium in both males and females. At 300 mg/kg/day, males had a significantly higher absolute and relative spleen weights (relative spleen weights were also higher for males at 100 mg/kg bw/day), higher relative liver and kidney weights and significantly lower absolute testes and seminal vesicle weights. Females at this dose level had significantly higher thymus (absolute and relative) and significantly lower thyroid (absolute and relative) and adrenal (absolute) weights. Treatment-related microscopic findings were seen in several organs. In the lungs, hemorrhage was noted in 4/8 males and 2/6 females at 300 mg/kg/day, mucous cell hyperplasia of bronchi and bronchioles was noted in 6/8 males and in 2/6 females at 300 mg/kg/day, bronchiolization of the alveoli wall was noted in 6/8 males and 3/6 females at 300 mg/kg/day, alveolar inflammation was noted at an increased incidence and severity in 7/8 males and 5/6 females at 300 mg/kg/day, and interstitial inflammation was noted at an increased incidence and severity in 8/8 males and 4/6 females treated at 300 mg/kg/day. Fibrin deposition was also noted in 3/8 males at 300 mg/kg/day and fibrosis was present in 6/8 males and 3/6 females at 300 mg/kg/day, too. In the stomach, ulceration was presented on the forestomach of 4.8 males and 2/6 females at 300 mg/kg/day. Other lesions of the stomach included: hyperplasia of the forestomach in 4/8 males and 2/6 females at 300 mg/kg/day, hyperplasia of the forestomach in 7/8 males and 3/6 females at 300 mg/kg/day, lymphogranulocytic inflammation of the limiting ridge and forestomach in 5/8 males and 3/6 females at 300 mg/kg/day, vacuolation of the limiting ridge at an increased incidence and severity in 3/8 males and 4/6 females at 300 mg/kg/day, lymphogranulocytic inflammation of the glandular stomach was noted at increased severity in 4/8 males and 2/6 females at 300 mg/kg/day, increased apoptosis in the mucosa of the glandular stomach in 1/6 females at 300 mg/kg/day, and hemorrhage of the glandular mucosa in 1/8 males at 300 mg/kg/day. In the kidneys, corticomedullary tubular basophilia was noted at increased incidence and severity in 6/6 males (slight to marked) and 4/6 females (up to slight) treated at 300 mg/kg bw/day. Granular casts/degeneration of tubular epithelium was also noted in 5/6 males (up to slight) and 1/6 females (minimal, unscheduled death) treated at 300 mg/kg bw/day. Lastly, in the kidneys, tubular degeneration was noted in 5/6 males and 5/6 females at 300 mg/kg/day and an increase in hyaline casts was noted in 4/6 males at 300 mg/kg/day, too. In the adrenal gland, lymphocytic inflammation of the distal part of the zona fasciculate and zona reticularis was noted in 3/5 females treated at 100 mg/kg bw/day and in 1/8 males and 5/6 females treated at 300 mg/kg bw/day. Lastly, in the eyes, retinal dysplasia (rosettes) was recorded in 5/7 males and 5/6 females treated at 300 mg/kg bw/day. There were significantly fewer corpora lutea and implantation sites for females at 300 mg/kg bw/day compared to controls, and the number of implantation sites was significantly lower for females at 100 mg/kg bw/day as well. However, as females at 100 mg/kg bw/day produced viable litters, the slight reduction in implantation site number at 100 mg/kg bw/day was not considered to be adverse. A NOAEL of 30 mg/kg/day was concluded for repeated dose toxicity. Regarding reproductive toxicity, the NOAEL was considered to be 100 mg/kg/day and the NOAEL for developmental toxicity was 300 mg/kg/day, the highest dose tested. </t>
  </si>
  <si>
    <t>Unknown, 2013. Available from ECHA at https://echa.europa.eu/registration-dossier/-/registered-dossier/13382/7/6/2/?documentUUID=c2b6674c-387b-4f7f-bfe9-c14567f38669 and https://echa.europa.eu/mt/registration-dossier/-/registered-dossier/13382/7/9/2</t>
  </si>
  <si>
    <t>103-64-0</t>
  </si>
  <si>
    <t>(2-Bromovinyl)benzene</t>
  </si>
  <si>
    <t>β-Bromostyrene; 2-Bromovinylbenzene; (E)-(2-Bromovinyl)benzene; [(E)-2-bromoethenyl]benzene</t>
  </si>
  <si>
    <t>C8H7Br</t>
  </si>
  <si>
    <t>BrC=CC1=CC=CC=C1</t>
  </si>
  <si>
    <t>1N,2N,3N,4N,6N,7aY&amp;7g(i)Y</t>
  </si>
  <si>
    <t>0, 30, 125, or 500 mg/kg bw/day for 28 days followed by a 14 day recovery period</t>
  </si>
  <si>
    <t>A significant increase in urine volume and a significant decrease in urine osmolality were observed in males receiving 125 mg/kg and above, and a significant increase in urine volume was observed in females receiving 500 mg/kg. In the sediments, small round epithelial cells were observed in 5/12 males and 1/11 females receiving 500 mg/kg/day. On blood biochemical examination, significant increases in total cholesterol, phospholipids, triglycerides, total protein, albumin, inorganic phosphorus, and chlorine were observed in the 125 and 500 mg/kg groups. Increases were found in absolute and relative liver weights at 500 mg/kg/day in both sexes along with an increase in relative liver weight in males given 125 mg/kg/day. The significant increase in liver weight remained after the recovery period in females given 500 mg/kg/day. There was also a significant increase in absolute and relative kidney weights at 500 mg/kg in males. Histopathological exams revealed eosinophilic bodies of tubular cells and renal tubular degeneration in the kidneys of males in the 125 and 500 mg/kg groups. In the thyroid, hypertrophy of follicular cells was observed in females receiving 125 mg/kg and above and males receiving 500 mg/kg. These changes were reduced or disappeared after the dosing period. Based on the results above, the authors concluded a NOAEL of 30 mg/kg/day for both sexes. ECHA NOAEL: 30 mg/kg bw/day.</t>
  </si>
  <si>
    <t>Ono, A., Kobayashi, K., Serizawa, H., Kawamura, T., Kato, H., Matsumoto, M., ... &amp; Hirose, A. (2015). A repeated dose 28-day oral toxicity study of β-bromostyrene in rats. Fundamental Toxicological Sciences, 2(4), 191-200.  Referenc for NEL conclusion: ECHA at https://echa.europa.eu/registration-dossier/-/registered-dossier/17758/7/6/2</t>
  </si>
  <si>
    <t>118-69-4</t>
  </si>
  <si>
    <t>2,6-Dichlorotoluene</t>
  </si>
  <si>
    <t>1,3-Dichloro-2-methylbenzene; Benzene, 1,3-dichloro-2-methyl-; Toluene, 2,6-dichloro-</t>
  </si>
  <si>
    <t>C7H6Cl2</t>
  </si>
  <si>
    <t>CC1=C(Cl)C=CC=C1Cl</t>
  </si>
  <si>
    <t xml:space="preserve">0, 30, 100, 300, or 1,000 mg/kg bw/day. Males were dosed for 42 days, i.e. 14 days prior to mating, during mating, and 14 days after mating. Females wer dosed for 52 days, i.e. 14 days prior to mating, during mating and gestation, until lactation day 3. </t>
  </si>
  <si>
    <t xml:space="preserve">A decrease in locomotor activity, reduction of body weight gain and an increase in the relative weights of the liver and kidneys were observed at 300 and 1000 mg/kg in males and 1000 mg/kg in females. In the histopathological examination, lesions noted in males included hypertrophy and a glass appearance of hepatocytes at 300 and 1000 mg/kg and an increase of eosinophilic bodies in the kidneys at 100, 300 and 1000 mg/kg. In female rats, hypertrophy of hepatocytes, degeneration of proximal tubules in the kidney and atrophy of the thymus were observed at 300 and 1000 mg/kg. In biochemical, hematological and urinalysis findings, no toxic effects were observed. The NOEL was considered to be 30 mg/kg/day for males and 100 mg/kg/day for females, respectively. Regarding reproductive toxicity, several effects were noted. The number of implantations in 2 dams at 1000 mg/kg was markedly decreased to 2 or 3 from the average number of 16. One of them was delivered of a stillborn offspring, and another dam was delivered of a live offspring, which died up to day 4 after birth. The viability on day 4 after birth decreased at 300 and 1000 mg/kg. One dam at 300 mg/kg bw/day lost all 14 of her offspring on day 4 after birth and a dam at 1,000 mg/kg bw/day lost 4/17 offpsring on day 4 after birth. It was considered that these changes might occur as a result of abnormal nursing, which was observed in some dams at 300 and 1000 mg/kg. There were no other toxic changes and birth index including morphological findings. The NOELs for reproductive and developmental toxicity of 2,6-dichlorotoluene are considered to be 1000 mg/kg/day in males, 100 mg/kg/day in females and 300 mg/kg/day in offspring. Note regarding NELs: OECD NOELs: male parent: 1000 mg/kg bw, female parent: 100 mg/kg bw, F1 offspring: 300 mg/kg bw. Another place OECD: NOEL: 30 mg/kg bw/day. ECHA: male NOEL: 30 mg/kg bw and female: 100 mg/kg bw. MHLW: NOEL of 30 mg/kg bw/day for males and 100 mg/kg bw/day for females. For reproductive toxicity, they concluded a NOEL of 1,000 mg/kg bw/day for males, 100 mg/kg bw/day for females, and 300 mg/kg bw/day for females. </t>
  </si>
  <si>
    <t xml:space="preserve">MHW, Japan (1997). Available from OECD (n.d.) 2,6-Dichlorotoluene at https://hpvchemicals.oecd.org/UI/handler.axd?id=4b671a35-dc85-44bd-a676-152a92f31e7f and from ECHA at https://echa.europa.eu/mt/registration-dossier/-/registered-dossier/13588/7/6/2 and https://echa.europa.eu/mt/registration-dossier/-/registered-dossier/13588/7/9/2 and from MHLW (Japan) at https://dra4.nihs.go.jp/mhlw_data/home/paper/paper118-69-4d.html </t>
  </si>
  <si>
    <t>2057-49-0</t>
  </si>
  <si>
    <t>4-(3-Phenylpropyl)pyridine</t>
  </si>
  <si>
    <t>Pyridine, 4-(3-phenylpropyl)-; 4-Phenylpropylpyridine; 1-(4-Pyridyl)-3-phenylpropane</t>
  </si>
  <si>
    <t>C14H15N</t>
  </si>
  <si>
    <t>C(CC1=CC=CC=C1)CC1=CC=NC=C1</t>
  </si>
  <si>
    <t xml:space="preserve">0, 30, 100, or 250/150 mg/kg bw/day. The dose of 250 mg/kg bw/day was decreased to 150 mg/kg bw/day on day 3 of treatment due to excessive toxicity and deaths. Males were dosed for 42 days, i.e. two weeks prior to pairing, during pairing, until scheduled necropsy. Females were dosed for 47 days, i.e. two weeks prior to pairing, during pairing and gestation, until day 4 post-partum. </t>
  </si>
  <si>
    <t xml:space="preserve">Significant toxicity was observed with repeated dose administration of the test material to CD rats, including deaths and severe clinical signs in females at the high dose of 250 mg/kg bw/d. After 3 days, the high dose was reduced to 150 mg/kg bw/d and maintained for the remainder of the experiment. To elaborate, there were several females in the original high dose group (250 mg/kg bw/d) which died by day 3 or were euthanized in extremis. There were 2 females killed in extremis on days 40 and 42 in the 150 mg/kg/d group and an additional 2 females killed in extremis on days 40 and 41 in the 100 mg/kg/d group, all after difficulties in parturition. Females at the high dose level showed a significant reduction in erythrocyte count and haematocrit values. Clinical biochemistry revealed increased creatinine, albumin/globulin ratio, albumin and calcium concentrations, which were sustained through the recovery period, in mid and high dose males. Females at the high dose level showed increases in albumin, calcium concentration, cholesterol, creatinine, total protein and a statistically significant reduction in chloride concentration; at the mid dose level, increased albumin levels were noted as well. High dose males, animals of both sexes in the mid dose group, and low dose males showed a statistically significant increase in liver weight both absolute and relative to terminal bodyweight. High and mid dose males also showed a statistically significant increase in absolute and relative kidney weight and high dose males showed a reduction in absolute adrenal weight. Recovery high dose males and females continued to show the increase in relative liver weight. In males, macroscopic and microscopic changes including enlarged, mottled and pale liver, enlarged kidneys, small testes and
epididymides, and spermatid retention in testes, centrilobular hepatocyte enlargement, periportal lipid-type vacuolation in liver, thyroid follicular cell hypertrophy, cortical vacuolation in adrenal, adipose infiltration of bone marrow and globular accumulations of eosinophilic material and tubular basophilia in kidney were noted in the high dose group. At 100 mg/kg bw/day, macroscopic changes like enlarged and pale livers, and small testes and epididymides were noted and microscopic changes inlcuded spermatid retention in testes, centrilobular hepatocyte enlargement, periportal lipid-type vacuolation in liver, thyroid follicular cell hypertrophy, cortical vacuolation in adrenal and globular accumulations of eosinophilic material and tubular basophilia in the kidney. At 30 mg/kg bw/day, microscopic changes included centrilobular hepatocyte enlargement, periportal lipid-type vacuolation in liver, thyroid follicular cell hypertrophy and globular accumulations of eosinophilic material in kidney in males. In females at the highest dose level, macroscopic changes noted were pale adrenal and pale patches on the liver, and microscopic changes noted were centrilobular hepatocyte enlargement, periportal lipid-type vacuolation in liver, thyroid follicular cell hypertrophy, mononuclear cell foci in the liver and cortical vacuolation in the adrenals. At 100 mg/kg bw/day, pale adrenals were observed as well as centrilobular hepatocyte enlargement, thyroid follicular cell hypertrophy, mononuclear cell foci in liver and cortical vacuolation in the adrenals. Also, at the highest dose level in females, abnormal oestrous cycles (extended or irregular oestrous cycle) were noted as well as longer gestation length, reduction in pregnant animals and delivery index, and total litter losses in all animals. At the mid dose level in females, abnormal oestrous cycle (extended or irregular oestrous cycle) were recorded. The NOAEL for repeated dose toxicity was 30 mg/kg bw/day because of significant observed toxicity, including deaths, at the mid and high doses of 100 and 150 mg/kg bw/d. Regarding reprodutive toxicity, adverse effects were observed in maternal animals at doses above the overall adult NOAEL of 30 mg/kg bw/d, (deaths after difficult partuition, irregular estrus cycle, decreased fertility index and increased post-implantation loss). This was considered to be a reflection of maternal toxicity. No toxicity was observed in male sires or in offspring. The parental NOAEL (maternal toxicity effects) is 30 mg/kg bw/d. The NOAEL for reproductive toxicity to the offspring is &gt; 150 mg/kg bw/d (highest dose tested). </t>
  </si>
  <si>
    <t>Unknown, 2009. Available from ECHA at https://echa.europa.eu/fr/registration-dossier/-/registered-dossier/25420/7/6/2 and https://echa.europa.eu/mt/registration-dossier/-/registered-dossier/25420/7/9/2</t>
  </si>
  <si>
    <t>287930-77-2</t>
  </si>
  <si>
    <t>1-{3-[2-(7-Chloroquinolin-2-yl)ethenyl]phenyl}-3-[2-(2-hydroxypropan-2-yl)phenyl]propan-1-ol</t>
  </si>
  <si>
    <t>(S)-1-(3-(2-(7-Chloroquinolin-2-yl)vinyl)phenyl)-3-(2-(2-hydroxypropan-2-yl)phenyl)propan-1-ol; 2-(2-(3(S)-(3-(2-(7-Chloro-2-quinolinyl)ethenyl)phenyl)-3-hydroxypropyl)phenyl)-2-propanol; Montelukast alcohol; (1S)-1-[3-[(E)-2-(7-chloroquinolin-2-yl)ethenyl]phenyl]-3-[2-(2-hydroxypropan-2-yl)phenyl]propan-1-ol</t>
  </si>
  <si>
    <t>C29H28ClNO2</t>
  </si>
  <si>
    <t>CC(C)(C1=CC=CC=C1CC[C@@H](C2=CC=CC(=C2)/C=C/C3=NC4=C(C=CC(=C4)Cl)C=C3)O)O</t>
  </si>
  <si>
    <t>1N,2N,3N,4N,6N,7aY,8N,11N,12N,13N,15N,16N,17Y,19N,20dY,21N,22N,47N</t>
  </si>
  <si>
    <t>0, 30, 125, or 500 mg/kg bw/day. Males were exposed for 31 days, i.e. 2 weeks prior to mating, during mating, and up to the day prior to scheduled necropsy. Females were exposed for 41-54 days, i.e. during 2 weeks prior to mating, during mating, during post-coitum, and during at least 4 days of lactation (up to the day prior to scheduled necropsy). Female nos. 41 (Group 1), 62, 63 (Group 3), 71, 72, 75, 78 and 80 (Group 4) were not dosed on the last day of their post-coitum period (post-coitum Day 21, 22 or 23) because these females were littering at the time of dosing. The omission of one day of dosing over a period of several weeks was considered not to affect the toxicological evaluation</t>
  </si>
  <si>
    <t>Piloerection</t>
  </si>
  <si>
    <t xml:space="preserve">Piloerection was noted in all females at 500 mg/kg and in a few females at 125 mg/kg. Females at 500 mg/kg had statistically significantly lower body weights than controls from Day 1 of the mating period until the end of the study; these effects on body weight correlated with statistically significantly lower food consumption during the premating period and throughout gestation. Clinical biochemistry revealed that females at 500 mg/kg had statistically significantly higher plasma levels of ALAT, ALP, albumin, cholesterol and potassium. Total protein in females at 500 mg/kg was also higher but the difference from controls was not statistically significant. In males, cholesterol was increased at all dose levels and were at the upper end of the historical control range. While no clear dose-related response was visible, the higher values in males could be related to treatment considered the treatment-related increase noted in females and the effect on liver weight and morphology. There were a few treatment-related macroscopic findings at 500 mg/kg/day. The liver was enlarged in 1/10 males (microscopic correlate: hepatocellular hypertrophy) and dark red discoloration of the liver was noted in 2/10 females (no microscopic correlate). In addition, the thymus of one female was reduced in size (microscopic correlate: lymphoid depletion) and one female at 500 mg/kg/day was emaciated. Liver weight (absolute and relatively to body weight) was dose-dependently and statistically significantly increased in males at 125 and 500 mg/kg (relative differences from control for liver to body weight ratio: 14% and 25%, respectively), and the liver to body weight ratio in females was increased, statistically significantly, by 32% at 500 mg/kg. Absolute liver weight in females at 500 mg/kg was also increased (by 13%) but not statistically significantly. Absolute and relative kidney weights were also statistically significantly increased in males at 500 mg/kg bw/day (16% compared to controls). Test item-related microscopic findings were present in the thyroid gland, liver and kidneys of both sexes. In the thyroid, a slightly increased incidence and severity of follicular cell hypertrophy was recorded in males at 125 mg/kg and in both sexes at 500 mg/kg; however, this change is known to occur as a secondary effect associated with centrilobular hepatocellular hypertrophy and subsquent increased thyroid hormone elimination. Therefore, it is regarded as an adaptive, non-adverse change. In the liver, a dose related increased incidence and severity of centrilobular hepatocellular hypertrophy was recorded in males starting at 30 mg/kg and in females starting at 125 mg/kg bw/day. At 30 mg/kg, this was recorded at a minimal degree in 4/5 males, and at 125 mg/kg, this was seen in 5/5 males (3 minimal, 2 slight) and in 4/5 females (minimal) and at 500 mg/kg in 5/5 males (3 minimal, 2 slight) and in 6/6 females (1 minimal, 4 slight, 1 moderate). This was the microscopic correlate for the increased liver weights; however, increased liver weight and hepatocellular hypertrophy in absence of degenerative changes is regarded as an adaptive, non-adverse response and the magnitude of the changes in clinical biochemistry values was modest. Therefore, these liver findings were considered not to be toxicologically relevant. In the kidneys, hyaline droplet accumulation was present at a slightly increased incidence and severity in males treated at 125 and 500 mg/kg bw/day. This was recorded at 125 mg/kg in 5/5 males (2 minimal, 3 slight) and at 500 mg/kg in 5/5 males (4 minimal, 1 slight). A background level of this finding was recorded for 2/5 males of the control group (minimal) and in 3/5 males at 30 mg/kg/day (2 minimal, 1 slight). Hyaline droplet accumulation was considered to be the microscopic correlate for the slightly increased kidney weights recorded for the treated male rats. Tubular basophilia was also recorded at a slightly increased severity in 1/6 females at the highest dose level which was accompanied by minimal tubular degeneration; this was considered to be an adverse, treatment-related change. The other treatment-related microscopic change noted in the kidneys of females consisted of tubular or papillary mineralizaton. This finding was considered not to be adverse at the incidence (2 females in each test group) and severity (mostly minimal) observed. In males, hyaline droplet accumulation likely represented alpha2uglobulin, a normal protein in male rats which undergoes re-absorption in the proximal cortical tubules. A range of chemicals is known to increase hyaline droplet formation. The slightly increased hyaline droplet accumulation was not accompanied by any degenerative change and was therefore considered not to be an adverse finding. The NOAEL was considered to be 30 mg/kg bw/day based on piloerection noted in 4/10 females at the dose level of 125 mg/kg bw/day. Regarding reproductive and developmental toxicity, no treatment-related changes were noted in any of the reproductive parameters investigated. However, at 500 mg/kg bw/day, mean pups weights on Day 4 of lactation (male and female pups) were slightly (about 10%) lower. Although the differences from control values were not statistically significant, this decrease in pup body weight gain was considered to be related to treatment and of toxicological relevance. No developmental toxicity was observed at the lower dose levels. Other developmental parameters were unaffected. Therefore, the NOAEL for reproductive toxicity was considered to be 500 mg/kg bw/day and the NOAEL for developmental toxicity was 125 mg/kg bw/day. </t>
  </si>
  <si>
    <t>Unknown, 2015. Available from ECHA at https://echa.europa.eu/mt/registration-dossier/-/registered-dossier/16921/7/6/2 and https://echa.europa.eu/mt/registration-dossier/-/registered-dossier/16921/7/9/2</t>
  </si>
  <si>
    <t>561-41-1</t>
  </si>
  <si>
    <t>4,4'-Bis(dimethylamino)-4''-(methylamino)trityl alcohol</t>
  </si>
  <si>
    <t>bis[4-(dimethylamino)phenyl]-[4-(methylamino)phenyl]methanol</t>
  </si>
  <si>
    <t>C24H29N3O</t>
  </si>
  <si>
    <t>CNC1=CC=C(C=C1)C(O)(C1=CC=C(C=C1)N(C)C)C1=CC=C(C=C1)N(C)C</t>
  </si>
  <si>
    <t xml:space="preserve">0, 25, 50, or 75 mg/kg bw/day. 0, 25, 50, or 75 mg/kg bw/day. Males were dosed for 28 days (i.e., two weeks prior to mating and during mating). One exception was made for two males (one at 50 mg/kg bw/day and the other at 75 mg/kg bw/day) that were used for re-mating and consequently dosed for a total of 35 days. Females were dosed for approximately 62 days, i.e., two weeks prior to mating (with the objective of covering at least two complete estrous cycles), during the variable time to conception (mating and re-mating period as applicable), the gestation period, and till post-natal day 13 (i.e., till the day before scheduled sacrifice). </t>
  </si>
  <si>
    <t xml:space="preserve">All male and female rats at 25, 50, and 75 mg/kg bw/day showed violet discoloration of faeces throughout the experimental period. All female rats at 75 mg/kg bw/day, except one non-pregnant animal, showed lethargy during the gestation and lactation. This lethargy was observed approximately 30 minutes after dosing and persisted up to 2 hours after dosing. No other clinical signs of toxicity were observed in the study. In high dose males, a statistically significant decrease in body weight was observed on day 8 of treatment (mean, 465.99 g) compared to controls (mean, 493.05 g). Further, at 50 and 75 mg/kg bw/day, statistically significant decreases in body weights were observed on day 15 (mean, G3=483.94, G4=472.58 g), on day 22 (mean, G3=491.17, G4=479.16 g) and day 28 of treatment (mean, G3=495.73, G4=483.90 g) compared to controls (mean, 504.05; 513.49; and 521.70 g on day 15, 22, and 28, respectively. Statistically significant decreases in the body weight gain were observed at 50 mg/kg bw/day between day 1-8 (mean, 0.86 g) and day 1-28 (mean, 21.31 g) and at 75 mg/kg bw/day between day 1-8 (mean, -9.13 g) and 1-28 (mean, 8.78 gram) compared to controls (mean, 11.01 and 46.03 between day 1-8 and 1-28, respectively). The observed changes in body weight and body weight gain at 50 and 75 mg/kg bw/day were considered to be adverse effects of treatment. In female rats, no significant changes in body weight were observed at 25, 50, or 75 mg/kg bw/day, with the exception of a significant increase in average body weight at 25 mg/kg bw/day on GD 20 (mean, 457.77 g) compared to G1 (mean, 433.23 g) that was considered to be incidental and not toxicologically relevant. Significant decreases in body weight gain were observed from treatment day 1-8 at 50 mg/kg bw/day (mean, 3.89 g) and 75 mg/kg bw/day (mean, 1.95 g) compared to controls (mean, 9.76). This effect was considered to be treatment-related but transient as no significant changes in body weight gain were observed afterwards. In males, statistically significant decreases in feed consumption were observed from day 1-8 at 50 mg/kg bw/day (mean, 24.59 g) and 75 mg/kg bw/day (mean, 22.64 g) compared to the controls (mean, 32.27 g). In high dose males, a significant decrease in feed consumption was also observed from day 8-15 (mean, 28.79 gram) compared to controls (mean, 31.69 gram). No significant changes in feed consumption were observed for the female rats. The significant changes in feed consumption in the male rats were associated with significant decreases in body weight and body weight gain and were therefore considered to be treatment-related and adverse. Based on the above data and under the experimental conditions used in this study, the following effect levels were derived:
- NOAEL for general toxicity in male rats was considered to be 25 mg/kg bw/day
- LOAEL for general toxicity in male rats was considered to be 50 mg/kg bw/day based on significant decreases in average body weight, body weight gain, food intake, and terminal fasting body weight at ≥50 mg/kg bw/day.
- NOAEL for general toxicity in female rats was considered to be 50 mg/kg bw/day.
- LOAEL for general toxicity in female rats was considered to be 75 mg/kg bw/day based on clinical signs of toxicity (lethargy) which was observed during gestation and lactation in all of the adult female rats, except in one that was found to be non-pregnant.
- NOAEL for reproductive and developmental toxicity was considered to be 75 mg/kg bw/day as no adverse effects on reproduction or development were observed. </t>
  </si>
  <si>
    <t>Unknown, 2023</t>
  </si>
  <si>
    <t>Unknown, 2023. Available from ECHA at https://echa.europa.eu/mt/registration-dossier/-/registered-dossier/13910/7/9/2</t>
  </si>
  <si>
    <t>4189-44-0</t>
  </si>
  <si>
    <t>Thiourea dioxide</t>
  </si>
  <si>
    <t>CH4N2O2S</t>
  </si>
  <si>
    <t>O=S(=O)=C(N)N</t>
  </si>
  <si>
    <t>Sprague-Dwley [Crj: CD(SD) IGS]</t>
  </si>
  <si>
    <t xml:space="preserve">0, 4, 20, or 100 mg/kg bw/day. Males were dosed for 49 days, i.e. two weeks prior to pairing, during pairing, until scheduled necropsy. Females were dosed for 52 days, i.e. two weeks prior to pairing, during pairing and gestation, until lactation day 3. </t>
  </si>
  <si>
    <t>Hematological examination showed decreases in erythrocyte and hematocrit values, increase in MCV, MCH, MCHC and reticulocyte rate in males of the 100 mg/kg bw/day group. Blood chemical examination showed increases in albumin, the A/G ratio, triglycerides, phospholipids, total bilirubin, BUN, creatinine, inorganic phosphorus and calcium, decreases in glucose, GOT, GPT and potassium in males of the 100 mg/kg bw group, and a decrease in alkaline phosphatase in males of the 20 mg/kg bw or more groups. The changes in calcium were considered to be a secondary effect following the increase in albumin. Relative and absolute weight of the adrenals was increased in males of 20 mg/kg bw/day and more groups, and the relative weight of the thymus was decreased in males of 100 mg/kg bw/day group. At 100 mg/kg bw/day group, the relative weight of brain, lungs, liver, spleen and testes were also increased. In females of 100 mg/kg bw/day group, the relative weight of brain, lung, liver, spleen and kidneys increased. In the liver, in the 100 mg/kg group, 2 males and 2 females showed centrilobular hepatocyte hypertrophy, 1 female showed vacuolar degeneration of hepatocytes (negative fat staining), and 9 males and 6 females showed intrabiliary hepatocyte hypertrophy. Hemosiderin deposits in Kupffer cells were observed in 2 males and 2 females with basic substances. In the stomach, 1 male in the control group and 3 males in the 100 mg/kg group had glandular erosion, and 1 female in the 100 mg/kg group had a glandular ulcer. In the kidneys, basophilic tubular epithelium was noted in all males and females at 100 mg/kg. Also at 100 mg/kg, 9 males and 8 females showed cell infiltration mainly composed of lymphocytes and one female showed cell infiltration mainly composed of neutrophils. One case each was accompanied by dilatation of the renal tubules. In the spleen, extramedullary hematopoiesis was enhanced in 3 males and 9 females in the 100 mg/kg group, and hemosiderin deposition in the red pulp was enhanced in all males and females in the 100 mg/kg group. In the bone marrow, 11 males in the 100 mg/kg group showed decreased hematopoiesis in the femoral bone marrow. Thymus atrophy was also observed in 1 male and 4 females in the 100 mg/kg group. In the adrenal glands, necrosis of the entire adrenal cortex was observed in one female in the 100 mg/kg group. For males, In the testis, 4 in the 100 mg/kg group had dilated seminiferous tubules, 2 males had vacuolar degeneration of Sertoli cells, and 1 male had focal germ cell degeneration and appearance of multinucleated giant cells. In the epididymis, 2 males in the 100 mg/kg group had epididymal lymphocytic cell infiltration, and 1 male had germ cell debris and edema in the epididymal lumen. ECHA: Based on these findings, the NOAEL for general toxicity was considered to be 20 mg/kg bw/day for both males and females. Regarding reproductive toxicity, several effects were noted. The 100 mg/kg group showed a decrease in the number of estrous cycles, a prolonged estrous cycle, and a decrease in the number of corpus lutea, suggesting the effect of this test substance on ovulation. Examination at delivery showed a prolonged gestation period, a decrease in the number of corpora lutea, the number of implantation scars, the birth rate, the number of births, the number of newborns, and the birth rate, or a tendency to decrease, in the 100 mg/kg group. In addition, in the 100 mg/kg group, poor collection and warmth of pups immediately after delivery were observed in one dam, resulting in an increase in the number of stillborn pups and an increase in the stillbirth rate. There was no difference between the control group and the implantation rate, sex ratio, and neonatal body weight in either group. Total embryo resorption was observed in 3 cases in the 100 mg/kg group, and the corpus luteum in these cases was unclear and could not be calculated. Examinations during the lactation period showed that one dam in the 100 mg/kg group had poor nursing behavior, such as collection, feeding and keeping warm, and all of the dams died 2 days after delivery. However, since poor nursing behavior immediately after delivery was not observed in other cases, it was considered that there was no relationship with the administration of the test substance. Based on these effects, the NOELs for reproductive and developmental toxicity were considered to be 100 mg/kg/day for males, 20 mg/kg/day for females, and 20 mg/kg/day for offspring. MHLW: The authors concluded a NOEL of 4 mg/kg bw/day for males and 20 mg/kg bw/day for females for repeat dose toxicity.</t>
  </si>
  <si>
    <t>Unknown, 1990. Available from ECHA at https://echa.europa.eu/mt/registration-dossier/-/registered-dossier/8595/7/6/2 and https://echa.europa.eu/mt/registration-dossier/-/registered-dossier/8595/7/9/2. Also available from MHLW at https://dra4.nihs.go.jp/mhlw_data/home/paper/paper4189-44-0d.html</t>
  </si>
  <si>
    <t>26952-20-5</t>
  </si>
  <si>
    <t>Picloram isooctyl ester</t>
  </si>
  <si>
    <t>Picloram-isoctyl; 2-Pyridinecarboxylic acid, 4-amino-3,5,6-trichloro-, 6-methylheptyl ester; Isooctyl picloram</t>
  </si>
  <si>
    <t>C14H19Cl3N2O2</t>
  </si>
  <si>
    <t>CC(C)CCCCCOC(=O)C1=NC(=C(C(=C1Cl)N)Cl)Cl</t>
  </si>
  <si>
    <t>1N,2N,3N,4N,6N,7aY,8N,11Y, alcohol product 1aY (Class I), acid product: 13N,15N,16N,17Y,19N,20a(ii)Y,21N,22N,47N (Class IV)</t>
  </si>
  <si>
    <t>0, 20, 100, or 500 mg/kg bw/day on GD 7-19</t>
  </si>
  <si>
    <t xml:space="preserve">Developmental toxicity was not observed at any dose level. Hence, the developmental toxicity NOEL is greater than or equal to 500 mg/kg/day. Maternal toxicity was observed at 100 mg/kg/day manifested as an increase in the incidence of clinical signs, like decreased feces at 500 mg/kg/day, and decreased body weight gain at 100 mg/kg/day and above. Hence, for maternal toxicity, the LOEL is 100 mg/kg/day and the NOEL is 20 mg/kg/day. </t>
  </si>
  <si>
    <t>Zablotny et al., 1991</t>
  </si>
  <si>
    <t>Zablotny, C.; Stebbins, K,; Breslin, W. (1991) 2-Ethylhexyl Ester of Picloram: Oral Gavage Teratology Study in New Zealand White Rabbits: Lab Project Number: DR-0044-1725-008. Unpublished study prepared by Dow Chemical Co. 260 p. MRID 42121104. Available from EPA (1995). Reregistration Eligibility Decision (RED) Picloram at https://www.regulations.gov/document/EPA-HQ-OW-2016-0627-0047</t>
  </si>
  <si>
    <t>3006-93-7</t>
  </si>
  <si>
    <t>N,N'-1,3-Phenylenedimaleimide</t>
  </si>
  <si>
    <t>m-Dimaleimidobenzene; m-Phenylenedimaleimide; N,N'-1,3-Phenylene bismaleimide; 1-[3-(2,5-dioxopyrrol-1-yl)phenyl]pyrrole-2,5-dione</t>
  </si>
  <si>
    <t>C14H8N2O4</t>
  </si>
  <si>
    <t>O=C1C=CC(=O)N1C1=CC(=CC=C1)N1C(=O)C=CC1=O</t>
  </si>
  <si>
    <t>0, 15, 60, or 240 mg/kg bw/day. Males were dosed for 42 days, i.e. two weeks prior to pairing, during pairing, until scheduled necropsy. Females were dosed for 42-52 days, i.e. twoweeks prior to pairing, during pairing and gestation, until day 4 of lactation.</t>
  </si>
  <si>
    <t xml:space="preserve">Death occurred in 4 females and 2 males at 240 mg/kg bw/day. These animals showed loose stools, diarrhea, abnormal respiration noise, irregular respiration, etc. before death. In animals that survived, salivation was observed in males in the 60 mg/kg group and in animals of both sexes in the 240 mg/kg group. Total excretion volume of potassium and urinary potassium concentration were decreased, urinary pH was lowered and urinary protein was slightly increased in the 240 mg/kg group, total protein, albumin and α1 globulin were decreased and an α2 globulin ratio was increased in males in the 240 mg/kg group of the main study group and inorganic phosphorus was decreased in females in the 60 and 240 mg/kg groups of the main study group. Inorganic phosphorus and blood potassium concentration were decreased in females in the 240 mg/kg group of the satellite group; these changes were considered to be related to the dysfunction of the digestive tract by the test substance. At necropsy, dilatation of the gastric lumen with gas and/or liquid contents was observed in all animals that died, and brownish mesenteric lymph nodes, red patches in the stomach, dilatation of the lumen of the small intestine with gas and/or liquid red contents and dilatation of the lumen of the large intestine (cecum) with gas contents in some of them. In the pathological examination of animals that survived, brownish mesenteric lymph nodes, black patches in the glandular stomach, dilatation of the intestinal lumen (duodenum, jejunum and cecum) with gas contents and gas contents in the large intestine (colon) were observed, and these were considered to reflect gastric injury and dysfunction of the digestive tract by the test substance. Squamous cell hyperplasia in the forestomach was also noted in 4/4 dead females at 240 mg/kg bw/day. The following histopathological findings also confirmed the presence of the gastric injury by the test substance in animals that survived: blood absorption by the mesenteric lymph nodes, brown pigments in the mesenteric lymph nodes, squamous cell hyperplasia and an increase in apoptosis in the forestomach, hemorrhage from the forestomach, and proliferation of surface mucous cell in the glandular stomach in males or females in the 60 or 240 mg/kg group. The NOAEL for systemic toxicity was considered to be 15 mg/kg bw/day for both males and females. In terms of reproductive/developmental toxicity, there were no adverse effects on reproductive ability, including delivery and lactation. Observation of pups revealed no effects of the test substance on viability, body weights, morphology or necropsy findings. Therefore, the NOEL and NOAEL for reproductive/developmental toxicity were considered to be 240 mg/kg/day, the highest dose tested. </t>
  </si>
  <si>
    <t xml:space="preserve">Unknown, 2011. Available from ECHA at https://echa.europa.eu/mt/registration-dossier/-/registered-dossier/22193/7/6/2 and https://echa.europa.eu/registration-dossier/-/registered-dossier/22193/7/9/2/?documentUUID=b71701c6-d3ac-4545-983a-fb5f6230cf36 and from the National Institute of technology and Evaluation, Japan, at https://www.nite.go.jp/chem/jcheck/tempfile_list.action?tpk=25296&amp;ppk=7694&amp;kinou=100&amp;type=ja </t>
  </si>
  <si>
    <t>63157-72-2</t>
  </si>
  <si>
    <t>Tris(4-(diethylamino)phenyl)methylium acetate</t>
  </si>
  <si>
    <t>tris[4-(Diethylamino)phenyl]methylium acetate; [4-[bis[4-(diethylamino)phenyl]methylidene]cyclohexa-2,5-dien-1-ylidene]-diethylazanium;acetate</t>
  </si>
  <si>
    <t>C33H45N3O2</t>
  </si>
  <si>
    <t>CC([O-])=O.CCN(CC)C1=CC=C(C=C1)[C+](C1=CC=C(C=C1)N(CC)CC)C1=CC=C(C=C1)N(CC)CC</t>
  </si>
  <si>
    <t>acetate: 1aY (Class I), triaryl cation: 1N,2N,3N,4N,6N,7N,9N,10N,23N,29Y,33N,34N,35N,47N</t>
  </si>
  <si>
    <t xml:space="preserve">0, 10, 30/20, or 100/60 mg/kg bw/day. Due to severe clinical signs and premature deaths, the dose level for test group 3 was decreased from 100 to 60 mg/kg bw/d from study day 4 onwards and for test group 2 from 30 to 20 mg/kg bw/d from study day 12 onwards. Male and females were dosed daily for 29 days. </t>
  </si>
  <si>
    <t xml:space="preserve">In test group 3 (100 and 60 mg/kg bw/d), 2 female animals were found dead on study day 4 and another one on study day 5. One male animal was found dead on study day 6 and 1 male on study day 7. In addition, 2 female animals were sacrificed moribund on study 5, 1 male animal on study day 6 and the remaining 2 male animals on study day 7. In test group 2 (30 and 20 mg/kg bw/d), 1 female animal was found dead on study day 11 and 1 male and 1 female were sacrificed moribund on study day 12. In test group 3 (100 and 60 mg/kg bw/d), severe signs of general toxicity were observed. Poor general condition was observed in 3 male animals on study day 4 and 4 female animals on study day 5. Piloerection was observed in all animals, beginning on study day 4 in males and on study day 3 in females. Blackish discolored feces were observed in all animals since study day 4. Discolored blue skin was observed in all animals, starting on study day 4. Reddish discolored fur, mouth and nose region was seen in 1 male animal and bluish discolored fur in the anogenital region was observed in 4 male animals starting on study day 5. Salivation after treatment was observed in all males on study days 5 and 6 and 1 female on study day 4. All findings were assessed as being related to treatment. In test group 2 (30 and 20 mg/kg bw/d), poor general condition was observed for all animals from study day 10 to 13. Piloerection was seen in 2 male and 2 female animals on study day 11 and 12, 1 male on study day 20 and 21 and 1 female on study day 14. Semiclosed eyelid was observed in 1 male animal on study days 11 and 12. Discolored blue skin was observed in all animals from study day 10 to 14. Reddish discolored fur, mouth and nose region was seen in 1 female from study day 10 to 12. Blackish discolored feces were observed in all animals from study day 4 onwards. Test substance-like discolored fur at the anogenital region was observed in 1 female animal on study day 12. Salivation after treatment was observed in all animals on several days during the study starting on study day 8. All mentioned findings were assessed as being related to treatment. In test group 1 (10 mg/kg bw/d) only blackish discolored feces were observed in all animals from study day 5 on. Salivation after treatment was observed in all animals on several days during the study starting on study day 8. All findings were assessed as being related to treatment. Because of the severe findings in test group 3 (100 and 60 mg/kg bw/d), body weights were additionally determined on study day 5. Mean body weight in males of test group 3 (100 and 60 mg/kg bw/d) was significantly decreased by -23.7% on study day 5 and -35.1% on study day 7. Also, in females of test group 3 (100 and 60 mg/kg bw/d), loss of body weight was detected and resulted in 19.4% less when compared to the control (study day 5). Mean body weight in males of test group 2 (30 and 20 mg/kg bw/d) was significantly lower (–7.9%) on study day 7 and in females on study day 5 (-7.2%). No changes in body weights were observed for animals of test group 1 (10 mg/kg bw/d). As the consequence of body weight loss, body weight change was significantly decreased in males of test group 3 (100 and 60 mg/kg bw/d), i.e. on study day 5 (-149.5%) and on study day 7 (-162.4%), as well as in females on study day 5 (-186.5%). Body weight change of test group 2 (30 and 20 mg/kg bw/d) was significantly decreased in males on study days 5 (-43.8%) and 7 (-42.3%) and also in females although not significantly altered. No treatment-related effects were observed for test group 1 (10 mg/kg bw/d). Food consumption was reduced for males of test group 3 (100 and 60 mg/kg bw/d) which is clearly related to the fact that only 2 male animals were alive up to study day 7 but in a poor general condition. For the females of this test group, no food consumption was measured, due to premature deaths. In test group 2 (30 and 20 mg/kg bw/d), food consumption was clearly reduced in male animals between study days 6-7, 13-14 and 20-21. In females only between study days 6-7, an impairment of food consumption was also observed. No test substance-related effects on food consumption were obtained in test group 1 (10 mg/kg bw/d). Significant absolute mean weight decreases were noted for the terminal body weight and thymus of males of test group 2 (30 and 20 mg/kg bw/d); however, since no histopathological correlate was found in the thymus, the weight decrease was regarded as secondary to the terminal body weight decrease. In females of test group 2 (30 and 20 mg/kg bw/d), weight changes without significance were found in the liver (minimal increase) and uterus (slight decrease). The significant increase in the mean relative liver weight in males of test group 2 (30 and 20 mg/kg bw/d) was considered to be in relation with the terminal body weight decrease as well. In females of test group 2 (30 and 20 mg/kg bw/d), slight changes in mean relative weights without statistical significance were observed in the liver (increase) and uterus (decrease) when compared to control animals. No histopathological correlate was found for the liver. However, a treatment-related effect cannot be completely ruled out. No histomorphological abnormalities were detected in the genital organs that could explain the absolute and relative uterus weight decrease. All females showed vaginal characteristics of metestrus/diestrus in comparison to the control females which mostly showed characteristics of proestrus/estrus (3 of 5 control females). The difference in the cyclus phase most likely accounted for the decreased uterus weight in females of test group 2 (30 and 20 mg/kg bw/d) and was not regarded as treatment-related. All male and female rats of test group 3 (100 and 60 mg/kg bw/d) showed a blue discoloration of the carcass, organs and gastrointestinal contents with exception of brain, spinal cord, lungs and fat tissue. In animals of test group 2 (30 and 20 mg/kg bw/d) and 1 (10 mg/kg bw/d), the blue discoloration was less generalized and intense and was mostly found in the gastrointestinal contents. Moreover, thickening of the duodenal wall was seen in 3 of 5 males and 2 of 5 females of test group 2 (30 and 20 mg/kg bw/d) as well as 1 of 5 males of test group 1 (10 mg/kg bw/d). In the proximal duodenum, the villi showed subepithelial edema (minimal to slight) and crypt cell hyperplasia (minimal) in 2 of 4 males and 1 of 3 females of test group 2 (30 and 20 mg/kg bw/d) that were sacrificed at schedule. The crypt cell hyperplasia was characterized by minimal increase in the depth of the crypts in relation to the villi length. These findings most probably accounted for the “thickening of wall” observed at gross pathology. In animals of test group 1 (10 mg/kg bw/d), minimal to slight edema was seen in the villi. The findings in the proximal duodenum were considered to be treatment related. Animals of test group 2 (30 and 20 mg/kg bw/d) that died or were sacrificed revealed the following findings: moderate to severe decreased cellularity in bone marrow (myeloid and erythroid cells); slight to moderate decreased cellularity in lymph nodes (cortical and paracortical) and reduced size (with normal histomorphology) or atrophy of thymus (reduced cellularity in cortex and medulla). A treatment-related effect on hemolymphatic organs could not be completely ruled out and most probably caused the death or moribund state of these animals. In the proximal duodenum, minimal crypt cell hyperplasia and villi edema (subepithelial, minimal to slight) was seen. In addition, atrophy was observed in genital organs of one male (prostate, seminal vesicles and coagulating glands) and one female (vagina with attenuated stratum germinativum, covered by a single layer of columnar mucous cells; hypertrophy/hyperplasia of interstitial stromal cells in the ovaries; atrophic endometrium and myometrium in the uterus). The atrophy of genital organs was regarded as a secondary effect and was attributed to the poor general conditions of the test animals rather than directly to treatment. The NOAEL for systemic toxicity was considered to be 10 mg/kg bw/day based on the severe signs of toxicity noted at 20 mg/kg bw/day and higher dose levels. </t>
  </si>
  <si>
    <t>Unknown, 2010. Available from ECHA at https://echa.europa.eu/mt/registration-dossier/-/registered-dossier/11005/7/6/2</t>
  </si>
  <si>
    <t>760-23-6</t>
  </si>
  <si>
    <t>3,4-Dichloro-1-butene</t>
  </si>
  <si>
    <t>3,4-Dichlorobut-1-ene; 1-Butene, 3,4-dichloro-</t>
  </si>
  <si>
    <t>C4H6Cl2</t>
  </si>
  <si>
    <t>ClCC(Cl)C=C</t>
  </si>
  <si>
    <t>0, 0.4, 2, 10, or 50 mg/kg bw/day. Males were dosed daily for 44 days, i.e. two weeks prior to mating, during mating, until scheduled necropsy. Females were dosed for 41-46 days, i.e. from 14 days before mating to day 3 of lactation.</t>
  </si>
  <si>
    <t>In the 50 mg/kg group, one female became moribund on the 2nd day of lactation after parturition and was sacrificed moribund. No deaths were observed except for this one animal. As for general conditions, almost all males in the 50 mg/kg group showed hypolocomotion and salivation on day 1 of administration. After 2 days of administration, no abnormalities were observed except for a decrease in locomotor activity observed in 1 animal from 5 to 12 days after administration. In females of the 50 mg/kg group, decreased spontaneous activity was observed in all females on the first day of administration, and drooling was observed in about half of the females. In animals sacrificed under threat on day 2 of nursing, locomotor activity decreased markedly after 39 days of administration at the end of pregnancy, and deep breathing and drooping eyelids were observed. She gave birth after that, but her general condition worsened, she did not nurse, and her skin was pale and she was moribund. In the 50 mg/kg group, the body weight of both males and females remained slightly lower than that of the control group. However, no statistically significant difference was observed. Also in the 50 mg/kg group, both males and females consumed significantly less food on the first day of administration than in the control group. After 8 days of administration, no significant changes were observed. Blood biochemical findings showed a significant increase in total protein and a decrease in urea nitrogen in the 50 mg/kg group. Among surviving males, liver enlargement was observed in 2 males in the 50 mg/kg group, and kidney enlargement in 1 male in the 10 mg/kg group and 3 males in the 50 mg/kg group. One female in the 50 mg/kg group had an enlarged liver. Female animals sacrificed moribund at 50 mg/kg showed liver and kidney discoloration, adrenal gland hypertrophy and discoloration, and thymus and spleen atrophy. Other changes were sporadic and unrelated to treatment. Organ weight data revealed, in males, significant increases in absolute and relative liver weights at 50 mg/kg, and absolute kidney weights at 10 mg/kg and absolute and relative weights at 50 mg/kg. In females, a tendency toward increased liver and kidney weights was also observed in the 50 mg/kg group, but a significant difference was observed only in the relative weights of kidneys. Histopathological changes considered to be attributable to administration of the test substance were observed in the liver and kidneys. In gestating males, centrilobular hypertrophy of hepatocytes was observed in 4 of 9 animals in the 50 mg/kg group. In the kidneys, PAS-positive hyaline droplets were also found in the proximal tubular epithelium in the control group and 5 of 10 in the 10 mg/kg group and all 9 in the 50 mg/kg group had a clear increase in size. Slightly atrophic, multinucleated, conspicuous basophilic renal tubules, which are thought to be post-injury regeneration, were observed in 2 rats of the 50 mg/kg group as well. In females, hypertrophy of hepatocytes was observed in 3 out of 8 animals of the 50 mg/kg group. In non-pregnant pairs, liver and kidney changes in one 50 mg/kg male pair were similar to those in gestating males. Fatty degeneration of hepatocytes, renal proximal tubular epithelium and gastric and small-intestinal lining epithelium, increased renal basophilic tubules, and distal tubular epithelium were also noted. Other findings included enlargement, atrophy of the spleen and thymus, and decreased bone marrow hematopoiesis. The no observed effect level was estimated to be 2 mg/kg/day in males and 10 mg/kg/day in females. Regarding reproductive and developmental toxicity, no effects on the reproductive performance of male and female animals and the development of offspring were observed even at 50 mg/kg/day administration so the no-observed-effect level was estimated to be 50 mg/kg/day. ECHA: NOAELs in this repeat dose study are 2 mg/kg/day for males and 10 mg/kg/day for females, but the renal toxicity in males is considered to be male rat specific, probably due to α2-u-globulin involvement. Therefore, the NOAEL for repeated dose toxicity is considered to be 10 mg/kg/day and the NOAEL for reproductive/developmental toxicity was considered to be 50 mg/kg/day. OECD SIDS: The NOAELs in this repeat dose study are 2 mg/kg/day for males and 10 mg/kg/day for females, but the renal toxicity in males is considered to be male rat specific, probably due to α2U-globulin involvement. Therefore, the NOAEL for repeated dose toxicity is considered to be 10 mg/kg/day. Similarly, the NOELs for both reproductive performance and offspring development are considered to be 50 mg/kg bw.</t>
  </si>
  <si>
    <t>Ministry of Health &amp; Welfare (Japan) (1996). Toxicity testing reports of environmental chemicals. Vol. 4, chapter: 3,4-Dichloro-1-butene, pp. 529-533, ISSN 1340-3842. Available at https://dra4.nihs.go.jp/mhlw_data/home/paper/paper760-23-6d.html. Also available from ECHA at https://echa.europa.eu/registration-dossier/-/registered-dossier/1351/7/6/2/?documentUUID=b31ddcf1-7e22-44e8-8de4-57ac8de93606 and from OECD SIDS at https://hpvchemicals.oecd.org/UI/handler.axd?id=de9d1204-4d60-48e0-8e1f-41de0749ca1f</t>
  </si>
  <si>
    <t>611-19-8</t>
  </si>
  <si>
    <t>2-Chlorobenzyl chloride</t>
  </si>
  <si>
    <t>o-Chlorobenzyl chloride; alpha,2-Dichlorotoluene; 1-Chloro-2-(chloromethyl)benzene</t>
  </si>
  <si>
    <t>ClCC1=CC=CC=C1Cl</t>
  </si>
  <si>
    <t xml:space="preserve">0, 2, 10, or 50 mg/kg bw/day. Males were dosed for 45 days, i.e. two weeks prior to mating, during mating, and after mating until the day before scheduled necropsy. Females were dosed for approximately 41-48 days, i.e. two weeks prior to mating to 4 days after delivery through the mating and gestation periods. </t>
  </si>
  <si>
    <t>MHLW: In the 50 mg/kg group, both males and females showed suppression of body weight gain and decreased food consumption in the early period of administration, and an increase in liver weight was observed in females. Pathological examination revealed thickening of the forestomach wall, hyperplasia of squamous epithelium, erosion and ulceration in males in the 10 mg/kg and higher groups and in females in the 50 mg/kg group. In males in the 50 mg/kg group, increased hyaline droplet deposition was observed in the renal proximal tubular epithelium. No test substance-related changes were observed in hematology, blood biochemistry and organ weights in males. No test substance-related changes were observed in the mating rate, conception rate, corpus luteum number, implantation rate, implantation rate, parturition rate, birth rate, gestation period, parturition and nursing behavior of the parent animals. Examination of the offspring showed no test substance-related changes in the number of pups, number of puppies, sex ratio, birth rate, 4-day neonatal survival rate, external appearance, general condition, body weight, and necropsy findings. Based on the above results, the NOEL for repeated-dose toxicity of 1-chloro-2-(chloromethyl)benzene was 2 mg/kg/day for males and 10 mg/kg/day for females, and the NOEL for reproductive and developmental toxicity was considered to be 50 mg/kg/day for both parents and offspring. ECHA: Suppression of body weight gain and a decrease in food consumption were observed in the early period of administration in male and female rats at 50 mg/kg bw/day. Increases in the relative and absolute liver weights were also observed in females at this dose. At scheduled sacrifice, thickening of the forestomach wall was observed in males at 10 mg/kg bw/day and both sexes at 50 mg/kg bw/day. Histopathological examination revealed squamous epithelium hyperplasia, erosion and ulceration in the forestomach in males at 10 mg/kg bw/day and both sexes at 50 mg/kg bw/day. The changes observed in the forestomach were considered due to the irritating property of o-Chlorobenzylchloride. In addition, increases in the numbers of hyaline droplets in the proximal tubular epithelium, eosinophilic bodies, granular casts and basophilic tubules were observed in the kidneys of males at 50 mg/kg bw/day. There was no effect on hematological and clinical examinations and organ weights in male rats in the substance-treated groups. Based on these observations, the NOAEL for oral repeated dose toxicity was considered to be 2 mg/kg/day in male rats and 10 mg/kg/day in female rats. Similarly, O-Chlorobenzylchloride showed no effect on the following parental reproductive parameters: mating index, fertility index, numbers of corpora lutea and implantations, implantation index, delivery index, gestation index, gestation length, and parturition and maternal behavior. Regarding the examination of neonates, there was no effect of o-Chlorobenzylchloride on the numbers of total offspring and live offspring, sex ratio, live birth index, viability index, or body weight. Also, no compound-related abnormality was found in external features, clinical signs, or autopsy findings of offspring. Based on these observations, the NOAEL for reproductive/developmental toxicity was considered to be 50 mg/kg bw/day in rats. FDA: Only forestomach effects were noted in males at 10 mg/kg bw/day but these are due to local irritation. Therefore, the systemic NOAEL for both sexes is 10 mg/kg bw/day. The NOAEL for reproductive/developmental toxicity was 50 mg/kg bw/day.</t>
  </si>
  <si>
    <t>MHLW Japan, 1999</t>
  </si>
  <si>
    <t>Ministry of Health, Labour and Welfare, Japan (1999). Combined repeat dose and reproductive/developmental toxicity screening test of 1-chloro-2 (chloromethyl)benzene in rats. Japan Toxicity Testing Reports of Environmental Chemicals, 7, 492-502. at https://dra4.nihs.go.jp/mhlw_data/home/paper/paper611-19-8d.html. Also available from ECHA at https://echa.europa.eu/mt/registration-dossier/-/registered-dossier/13926/7/6/2 and  https://echa.europa.eu/registration-dossier/-/registered-dossier/13926/7/9/2/?documentUUID=9674551b-ef5c-42ff-bb5e-1c287dcee79e</t>
  </si>
  <si>
    <t>7327-60-8</t>
  </si>
  <si>
    <t>2,2',2''-Nitrilotrisacetonitrile</t>
  </si>
  <si>
    <t>Nitrilotriacetonitrile; 2,2',2''-nitrilotriacetonitrile; Acetonitrile, nitrilotri-; Nitrilotrisacetonitrile; 2-[bis(cyanomethyl)amino]acetonitrile</t>
  </si>
  <si>
    <t>C6H6N4</t>
  </si>
  <si>
    <t>N#CCN(CC#N)CC#N</t>
  </si>
  <si>
    <t>0, 1, 10, or 45 mg/kg bw/day. Parental males were dosed for 31 days, i.e. two weeks prior to mating, during mating, until sacrifice. Females were dosed for at least 48 days, i.e. two weeks prior to mating, during mating and gestation, until day 4 post partum. In addition, five male and five female rats were dosed with the test article at 0 and 45 mg/kg/day for the same duration without mating to serve as a recovery group.</t>
  </si>
  <si>
    <t>Four rats in the 45 mg/kg/day group died spontaneously during the study; all four deaths were considered to be treatment-related, although microscopically the cause of death for these animals was undetermined. Treatment-related clinical signs of toxicity were limited to animals in the 45 mg/kg group (6/15 females) and were often noted within a few hours following dose administration. These clinical signs consisted of discoloration around the mouth and nose, discolored/wet inguinal fur, convulsions, labored breathing, irritability, head weaving, loss of righting reflex, repetitive behavior, cyanosis, salivation, hypoactivity, discolored paws and rough hair coat. However, these signs were primarily on a single but different day of the study, which is suggestive of the acute nature of this observed toxicity. Treatment-related decreases in mean food consumption were observed for male and female rats in the 45 mg/kg group during the study. These reductions in food consumption began over study days 0-4 for both sexes and continued for the remainder of the treatment period for females. Corollary reductions in body weight were also observed: mean body weight and/or body weight gain were reduced compared to concurrent control values in both sexes in the 45 mg/kg group beginning over study days 1-4 and these changes generally persisted for males and females throughout the treatment phase of the study. Statistically significant differences in motor activity assessments were observed for males in the 45 mg/kg group, compared to controls, and included decreased totals for move episodes, stereotypy 1 moves and episodes, and stereotypy 2 moves and time, suggestive of a change in pattern of behavior for these animals. Following the recovery period, total move episodes remained significantly decreased for males of the 45 mg/kg group, compared to controls. These changes in motor activity were likely treatment-related but were only present at the dose level that produced overt systemic toxicity (death). Treatment-related gross necropsy findings were low/singular in incidence, limited to the 45 mg/kg group and consisted of red fluid/blood in the cranial cavity/cranium (observed in four animals that died spontaneously during the study), pigmentation of the brain, thymus and liver, urinary bladder dilatation and an enlarged thymus. No treatment-related histopathological changes were observed in the tissues examined from rats in the 45 mg/kg group; all findings were considered spontaneous or incidental changes commonly observed in rats of this age and strain. Overall mating, pregnancy, offspring survival and pup body weights were not notably affected. Therefore, the NOAEL for parental systemic toxicity was considered to be 10 mg/kg/day and the NOAEL for reproductive/developmental toxicity is at least 45 mg/kg/day.</t>
  </si>
  <si>
    <t>Akzo Nobel Services Inc., 2009</t>
  </si>
  <si>
    <t xml:space="preserve">Akzo Nobel Services Inc., 2009. Available from ECHA at https://echa.europa.eu/mt/registration-dossier/-/registered-dossier/12813/7/6/2 and https://echa.europa.eu/mt/registration-dossier/-/registered-dossier/12813/7/9/2 and from EPA (2009) at https://chemview.epa.gov/chemview/proxy?filename=8e%2F88100000056_7327608_56ED7D39D644028D852577040053D9BA.pdf and from NTRL (OTS0604014) at https://ntrl.ntis.gov/NTRL/dashboard/searchResults/titleDetail/OTS0604014.xhtml </t>
  </si>
  <si>
    <t>90076-65-6</t>
  </si>
  <si>
    <t>Lithium bis[(trifluoromethyl)sulfonyl]azanide</t>
  </si>
  <si>
    <t>Lithium Bis(trifluoromethanesulfonyl)imide; Bis(trifluoromethane)sulfonimide lithium salt; lithium;bis(trifluoromethylsulfonyl)azanide</t>
  </si>
  <si>
    <t>C2F6LiNO4S2</t>
  </si>
  <si>
    <t>[Li+].FC(F)(F)S(=O)(=O)[N-]S(=O)(=O)C(F)(F)F</t>
  </si>
  <si>
    <t>Li cation: 1N,2N,3N,4N,5N (Class IV), organic anion: 1N,2N,3N,4N,6N,7aY,8N (Class IV)</t>
  </si>
  <si>
    <t>Sprague-Dawley [Crl:CD BR VAF PLUS]</t>
  </si>
  <si>
    <t>0, 1.67, 10, or 60 mg/kg bw/day for 32 days. At the end of the treatment period, the remaining animals in groups given 0 or 60 mg/kg bw/day were retained for a post treatment observation period of at least two weeks.</t>
  </si>
  <si>
    <t xml:space="preserve">There were no mortalities. Hypersensitivity, pilo-erection and abnormal gait (walking on toes) were seen intermittently among male and female rats treated at 60 mg/kg/day, mainly during the first half of the treatment period. No clinical signs were seen for the remaining rats in this group throughout the treatment period and no clinical signs were seen for control rats or rats previously treated at 60 mg/kg/day during the recovery period. At week 5, the thrombotest times were statistically significantly higher for male rats treated with TFSILi at 60 and 10 mg/kg/day in comparison with controls and the change at 60 mg/kg/day was considered to be treatment-related and possibly so at 10 mg/kg/day. By week 7, there were no significant differences in thrombotest times for control rats (male) and male rats previously treated at 60 mg/kg/day. Chlinical chemistry, at week 5, revealed statistically significantly higher albumin and lower globulin levels for male and female rats treated at 60 mg/kg/day. The A/G ratio was consequently increased for these animals, achieving statistical significance in comparison with controls. Total protein remained unaffected. Lower globulin levels (achieving statistical significance for females) were also seen for male and female rats treated at 10 and 1.67 mg/kg/day, with an associated higher A/G ratio. The change in A/G ratio achieved statistical significance for both sexes in comparison with controls; however, the magnitude of the difference from control was small and a strict dosage relationship was not observed. Thus, a continuation of the possible effect seen on the high dosage was considered unlikely and statistically significant differences in globulin and A/G ratios for rats dosed at 10 or 1.67 mg/kg/day were considered to be chance occurrences. Cholesterol and triglyceride levels were lower than controls for male rats treated at 60 mg/kg/day and this change was statistically significant. Significantly lower than control cholesterol levels were also recorded for female rats at all dosage levels. Although these differences were considered of minor importance, the possibility of a treatment relationship could not be excluded. Blood urea nitrogen (BUN) levels were statistically significantly higher for male and female rats treated at 60 mg/kg/day than for controls but the magnitude of the difference in female rats was small and there was overlap of individual values between the groups. A treatment-related effect on
BUN was not considered likely for female rats. Statistically significantly higher alkaline phosphatase (AP) levels were recorded for male rats treated at 60 mg/kg/day in comparison with controls and slightly lower potassium ion concentration was recorded for female rats treated at 60 mg/kg/day, achieving statistical significance in comparison with controls. By week 7, the changes seen in week 5 were not seen following the recovery period. In week 5, statistically significantly lower urinary pH was recorded for male and female rats treated at 60 and 10 mg/kg/day in comparison with controls and the volume of urine collected was statistically significantly higher for male rats treated at 60 mg/kg/day than for controls. However, intergroup differences in urine volume were not strictly dosage-related and there was considerable variation in individual values and overlaps between the groups. This apparent change may have arisen by chance. By week 7, slightly lower urinary pH was recorded for male and female rats previously treated with 60 mg/kg/day following the recovery period and this change achieved statistical significance in comparison with the controls. There was no significant difference in the volume of urine collected between control and treated male rats. Increased liver weights (absolute and adjusted) were recorded for male and female rats treated at 60 mg/kg/day, achieving statistical significance in comparison with controls at week 5. Statistically significantly higher kidney (adjusted) weights were also recorded for male rats treated at 60 mg/kg/day in comparison with controls. At terminal necropsy, enlarged livers were seen for all five male and three of the five female rats treated at 60 mg/kg/day. At the recovery necropsy, an enlarged liver was seen for one male rat previously treated at 60 mg/kg/day following the 2-week recovery period. Generalised hepatocyte enlargement was also recorded in all male rats and 4/5 female rats given 60 mg/kg/day TFSILi. A single female rat given 60 mg/kg/day TFSILi showed centrilobular hepatocyte enlargement. After the recovery period, there was no evidence of hepatocyte enlargement in rats given 60 mg/kg/day. Overall, the liver was identified as a principal target organ at 60 mg/kg/day. At 10 mg/kg bw/day,  the effects of treatment were considered minor in nature and for this reason, this dose level is considered to be the NOAEL. Other than for a possible minor reduction in plasma cholesterol for females only, the low dosage of 1.67 mg/kg/day can be regarded as a NOEL. </t>
  </si>
  <si>
    <t>3M Company, 1993</t>
  </si>
  <si>
    <t>3M Company, 1993. Available from ECHA at https://echa.europa.eu/es/registration-dossier/-/registered-dossier/18080/7/6/2/?documentUUID=0f98d0fb-7d9c-478c-b43b-36918d11576d and from EPA ChemView (1993) at https://chemview.epa.gov/chemview/proxy?filename=8e%2F88040000298_90076656_7950A33CF1546A9E852577DC0050DD00.pdf</t>
  </si>
  <si>
    <t>38083-17-9</t>
  </si>
  <si>
    <t>Climbazole</t>
  </si>
  <si>
    <t>Baypival; BAY-E 6975; 1-(4-chlorophenoxy)-1-imidazol-1-yl-3,3-dimethylbutan-2-one</t>
  </si>
  <si>
    <t>C15H17ClN2O2</t>
  </si>
  <si>
    <t>CC(C)(C)C(=O)C(OC1=CC=C(Cl)C=C1)N1C=CN=C1</t>
  </si>
  <si>
    <t xml:space="preserve">In phase I, males and females were treated daily starting 10 weeks or 2 weeks prior to mating, respectively. Both males and females received the test item during the whole mating, gestation, and lactation period or until sacrifice (i.e., after weaning for females, no time point specified for males). In phase II, males were treated daily starting 86 days prior to mating and females were left untreated. The males received the test item throughout the study period (no time point of termination specified). Due to signs of toxicity observed in females at the dose level of 100 mg/kg bw/day during the regular (phase I) study, this study was extended by a second phase (phase II) to evaluate the effects of the test compound on the health and reproductive performance of male rats. In this phase II part of the study, 30 male rats were treated daily with the test compound using the same dose regimen as for phase I of the study, but this time, treatment was started 86 days before mating, and the treatment was continued for the whole study period (no time point of termination specified). The treated males were mated with 60 female rats (divided into three groups of 20 females per group), which were left untreated. The dose levels were 0, 7.2, 36, or 100 mg/kg bw/day. </t>
  </si>
  <si>
    <t xml:space="preserve">In phase I, no toxic effects were observed in males of the 7.2 and 36 mg/kg bw/day dosage group and in females of the 7.2 mg/kg bw/day group. Increased activity, hair loss and salivation were seen with the 100 mg/kg bw/day males and the 36 and 100 mg/kg bw/day females. Red ocular and nasal discharge, abdominal urine stains and self-mutilation of the extremities and abdomen were also observed in the 100 mg/kg bw/day females. These observations decreased as treatment progressed, but the increase in the activity level of the 100 mg/kg bw/day males was evident until sacrifice, with exception of study week 8. One female died during gestation in the 36 and 100 mg/kg bw/day groups. Mean body weights of the males at the highest dose group were slightly lower than the control males. No changes of body weight were observed in the other groups. Females of the 100 mg/kg bw/day treatment group showed increased length of gestation, reduced fertility, elongated stages of diestrus. Findings in the females of the other dose groups were comparable to controls. The following effects were observed in phase I litters: decreased number of pups born alive/total pups born in the 100 mg/kg bw/day treatment group; decreased number of live pups per litter at birth in the 36 and 100 mg/kg bw/day dosage group, statistic significant only in the highest dose group. General behavior, appearance and mean pup body weights were not affected in all treatment groups. In the 100 mg/kg bw/day dose group at the 13 day uterine examination the mean number of viable and total implantations and the ratio of implantation sites to corpora lutea were decreased and resorptions were increased when compared to the control group. These effects were not observed in the two other dose groups. In phase II, general behavior and appearance, survival, body weight gains, gestation length or male and female fertility in the phase II segment were comparable to the phase I control group.   There were no differences in the general behavior, appearance, survival or body weight gains of the phase II litters that were attributed to treatment with Climbazole. Uterine examination did not reveal any biologically meaningful difference between treated and untreated groups. Overall, this study revealed slight behavioral changes in male rats at the 100 mg/kg bw/day treatment level but did not inhibit their reproductive performance as supported by the findings in Phase II of the study. The females in the 100 mg/kg bw/day dosage group exhibited severe toxicity during the initial stages of treatment which caused disruption of the estrous cycles and an increased number of stillbirths. At the 36 mg/kg bw/day treatment level, the female rats exhibited slight-to-moderate toxicity during the initial stages of treatment with no observable effects on estrous or stillbirths. Embryotoxicity observed at 36 and 100 mg/kg bw/day consisted in decreased numbers of life pups at birth and was judged to be a secondary effect to maternal toxicity. The NOAEL for maternal toxicity was 7.2 mg/kg bw/day and the NOAEL for embryotoxicity was 36 mg/kg bw/day. NICNAS: Exposure of males to doses of climbazole at 7.2 and 36 mg/kg bw/day did not induce toxicity. At 100 mg/kg bw/day, the males showed hair loss, salivation, and increased activity. Similar effects were noted in females treated with 36 and 100 mg/kg bw/day climbazole, including death of one female in each dose group during delivery. Except for the increased activity in males which persisted through the study, these changes were observed less frequently over the course of the treatment. Observations reported in females at the 100 mg/kg bw/day group included: presence of red ocular and nasal discharge and urine stains in the abdomen; self-mutilation of the extremities; increased length of gestation; reduced fertility; and elongated stages of diestrus. However, the study did not indicate whether these changes were statistically significant. Compared with controls, effects observed in female rats at the 100 mg/kg bw/day dose group included: reduction in the mean number of viable and total implantations and the ratio of implantation sites to corpora lutea; increase in resorption; decrease in the number of pups born alive or the number of pups born; and significant decrease in the number of live pups per litter at birth. Due to the effects of the chemical in female rats at the 100 mg/kg bw/day dose, phase two of this study was conducted to examine the effects of climbazole on male rat reproduction. In this phase, males were treated with identical doses of climbazole as described in phase one 86 days before mating and throughout the study period. Females did not receive treatment in this phase of the study. Compared with controls, no difference was noted in the general behavior and appearance, survival or body weight gains in the parent rats and the litters. Climbazole did not affect the fertility of the male rats in phase two of the study. The NOAEL values derived from this study are as follows: 7.2 mg/kg bw/day for maternal toxicity; 100 and 36 mg/kg bw/day for reproductive toxicity in males and females respectively. ECHA: In the P0 animals, the general behavior and appearance of the male and female rats in the 7.2 mg/kg/day treatment group and the males in the 36 mg/kg/day group were similar to the control rats. Increased activity, hair loss, and a slight incidence of salivation were observed in male rats of the 100 mg/kg/day group and in females of the 36 and 100 mg/kg/day groups. In addition, red ocular and nasal discharge, a slight incidence of dark yellow urine abdominal stains, and self-mutilation of the extremities and abdomen were observed in females of the 100 mg/kg/day. The severity and frequency of these observations decreased as the treatment progressed, except for the increase in activity of the male rats receiving 100 mg/kg/day. This increase in activity was evident until sacrifice, with the exception of study week 8. Survival of the rats was 100% for the males at all dose levels and for the females of the control and 7.2 mg/kg/day dose level. At the dose levels of 36 and 100 mg/kg/day, one female each died during delivery. In phase I parental animals, mean body weights of the males at the 7.2 and 36 mg/kg/day treatment levels and of the females at all three treatment levels were similar to the control rats. Mean body weights of the 100 mg/kg/day males were slightly lower than the control males during the treatment. In phase II, no effects on body weight were observed. In phase I parental females, the estrous cycles of the females in the control group and at the 7.2 and 36 mg/kg/day dose levels were within normal ranges. At 100 mg/kg/day, 9 of the 20 females were in the diestrus stage of estrous varying from 5-16 d in length. Phase II animals were not examined. Regarding reproductive performance, in phase I parental animals, gestation lengths were comparable to the control for the females receiving 7.2 and 36 mg/kg/day. At 100 mg/kg/day, two females did not complete delivery until gestation day 24. At completion of delivery, neither female had surviving pups. This resulted in an increased gestation length at this treatment level in comparison to the control group. Male and female fertility indices of the 7.2 and 36 mg/kg/day groups and the males in the 100 mg/kg/day group were comparable to the control. At 100 mg/kg/day, fertility was reduced when compared to the respective control index. In phase II females, no effects on reproductive performance were observed. In F1 offspring, in phase I, no differences were seen in the pups in the treated groups with regard to general behavior, and appearance when compared to the control litters. Survival of the pups was not affected by treatment with the test item at dose levels of 7.2 and 36 mg/kg/day. The number of pups born alive/total pups born showed a statistically significant decrease at the 100 mg/kg/day dose level when compared to controls. The number of live pups per litter at birth was similar in the control and the 7.2 mg/kg/day groups. In the 36 and 100 mg/kg/day groups, the number of live pups per litter was lower when compared to controls, with the difference being statistically significant for the 100 mg/kg/d dose level. In phase II pups, no overt effects on offspring viability were reported. In phase I and II pups, no effects on general behavior and appearance were reported. Mean pup body weights of phase I were not affected by the treatment. Lactation day 21 body weights were significantly increased in the 100 mg/kg/day group when compared to the controls; however, this difference was attributed to the significantly fewer number of pups in each litter. The body weights of the phase II pups in the 7.2 and 36 mg/kg/day groups were significantly decreased at lactation day 4 and 21 when compared to the control pups of phase I; however, these differences were not considered biologically meaningful due to the lack of a dose-related trend. At 13 day uterine examinations, no meaningful or statistically significant differences in the number of viable and nonviable implantations, total implantations, resorptions, or corpora lutea were observed between the 7.2 and the 36 mg/kg/day phase I treatment groups and the control group. At 100 mg/kg/day, the mean numbers of viable and total implantations were decreased, mean resorptions were increased, and the ratio of implantation sites to corpora lutea was moderately decreased as compared to the respective control values but these differences were not statistically significant. The ratio of implantation sites to corpora lutea were as follows for the control and the 7.2, 36, and 100 mg/kg/day groups, respectively: 90%, 91%, 87%, and 78%. The ratio difference in the 100 mg/kg/day group was primarily attributed to 2 females. From the results of this study, it was concluded that the daily oral administration of the test item to male rats at dose levels of 7.2, 36, and 100 mg/kg/day starting 86 days prior to mating and during mating did not adversely affect the fertility and reproductive performance of the males. In contrast, the daily oral administration of the test item to female rats at 100 mg/kg/day, starting 2 weeks prior to mating and throughout the whole mating, gestation and lactation period elicited severely toxic effects in the parental females, especially in the beginning of the experimental period, resulting in disruptions of the estrus cycle and an increased number of stillbirths. No overt effects on reproduction were observed when the female rats were treated with dose levels of 7.2 and 36 mg/kg/day. Thus, the NOAELs for the reproductive effects of the test compound of 100 and 36 mg/kg/day can be derived for males and females, respectively. Concerning parental toxicity, NOAELs of 36 mg/kg/day and 7.2 mg/kg/day can be derived for males and females, respectively. </t>
  </si>
  <si>
    <t>Goldenthal et al., 1979</t>
  </si>
  <si>
    <t>E.I. Goldenthal, D. C. Jessup, D. E. Rodwell.: Study of Fertility and General Reproductive Performance in Rats with Compound 34054, sponsored by Colgate-Palmolive Company, dated March 2, 1979. Available from Scientific Committee on Consumer Products (SCCP) 2005. Opinion on Climbazole COLIPA No. P64. SCCP/1204/05. Adopted at its 5th plenary meeting of 20 September 2005. Which I found here: https://ec.europa.eu/health/ph_risk/committees/04_sccp/docs/sccp_o_027.pdf Also available from NICNAS (2016) 2-Butanone, 1-(4-chlorophenoxy)-1-(1H-imidazol-1-yl)-3,3dimethyl-: Human health tier II assessment at https://cdnservices.industrialchemicals.gov.au/statements/IMAP_1973%20-%20IMAP%20Assessment%20-%2005%20February%202016.pdf and ECHA at https://echa.europa.eu/de/registration-dossier/-/registered-dossier/11657/7/9/2</t>
  </si>
  <si>
    <t>99-88-7</t>
  </si>
  <si>
    <t>Cumidine</t>
  </si>
  <si>
    <t>4-Isopropylaniline; 4-Aminocumene; p-Isopropylaniline; 4-propan-2-ylaniline</t>
  </si>
  <si>
    <t>CC(C)C1=CC=C(N)C=C1</t>
  </si>
  <si>
    <t>Sprague-Dawley [Crj:CD(SD), SPF]</t>
  </si>
  <si>
    <t>0, 6, 20, or 60 mg/kg bw/day. The dosing period for males was 48 consecutive days, consisting of 14 days before mating, 14 days during the mating period, and 20 days after the mating period. Females were treated for 14 days before mating, during the mating period (up to 4 days), and throughout the gestation period of mated females until 3 days after parturition (41-45 days).</t>
  </si>
  <si>
    <t xml:space="preserve">One female in the 60 mg/kg group died during delivery on day 25 of gestation (day 43 of administration). Eye anemia and salivation were observed in both males and females at doses of 20 mg/kg or higher. In the 20 mg/kg group, ocular anemia was observed in several males from week 3 to week 4, but was observed in a few males thereafter. In the 60 mg/kg male group, this was observed in several males from week 1 of administration and was observed almost continuously until the end of the administration period. In the 20 mg/kg female group, it was observed in a small number of females before and during mating and in several females during gestation, but sporadically. During the nursing period, an increase in the number of cases was observed, especially immediately after parturition. In the 60 mg/kg female group, an increase in the number of females with the expression was observed throughout the dosing period compared to the 20 mg/kg group. It was observed continuously in almost all cases. This symptom was mainly observed 30 minutes to 4 hours after administration in both males and females and disappeared the next day, but in some females of the 60 mg/kg group, it continued until the next day. Drooling was sporadically observed in a small number of males and females in the 20 mg/kg group throughout the administration period. In the 60 mg/kg male group, it was observed in a few males up to 2 weeks of administration and in more than half of the males after 3 weeks of administration. In females of the 60 mg/kg group, it was observed in a few cases before and during mating and in several cases during gestation. These symptoms began to appear immediately after administration and disappeared approximately 30 minutes after administration. Pallor of the skin was also observed in females at 20 and 60 mg/kg. In the 20 mg/kg group, this symptom occurred in only one patient during pregnancy. In the 60 mg/kg group, the expression was observed in only one case each before mating, during the mating period, and during the nursing period, but was observed in multiple cases during the gestation period. The methemoglobin ratio was statistically significantly higher in the 20 and 60 mg/kg groups than in the control group. Furthermore, in the 60 mg/kg group, hematocrit, hemoglobin, red blood cell count and MCHC were significantly lower, and MCV, MCH, platelet count and reticulocyte ratio were significantly higher. Albumin, A/G and total bilirubin levels were significantly higher in the 60 mg/kg group than in the control group. In males, the 20 and 60 mg/kg groups had statistically significantly higher relative liver and kidney weights than controls and the 60 mg/kg group had significantly higher absolute and relative spleen weights and  showed significantly lower absolute adrenal weights.
In females, the 20 and 60 mg/kg groups showed significantly higher absolute and relative spleen weights than the control group, and the 60 mg/kg group showed significantly higher relative liver weights. There was one dead animal in the 60 mg/kg female group. Necropsy findings included blackening of the spleen and reddening of the lungs. In males, melanoma and hypertrophy of the spleen were observed in the 20 and 60 mg/kg groups, and the incidence of both findings was statistically significantly higher in the 60 mg/kg group than in the control group. In females, blackening and hypertrophy of the spleen were observed in the 20 and 60 mg/kg groups and the incidence of both findings was significantly increased in both groups compared to the control group. Histopathologically, in dead animals, thrombi in bone marrow, lymph nodes, lungs, stomach, small intestine, duodenum, liver, salivary glands, kidneys, thyroid, adrenal glands, and brain, cardiac necrosis, hypererythropoiesis in bone marrow (erythropoiesis), splenic congestion and pigment depositions, thymic atrophy, pulmonary congestion and edema, esophageal degeneration (muscle layer), erosions, cellular infiltrates, parakeratosis and squamous hyperplasia, gastric edema, parakeratosis and squamous hyperplasia, exocrine pancreatic zymogen granule reduction, duodenal ulceration, hepatic steatosis and pigmentation (Kupffer cells), endometritis, vaginal cellular infiltration, adrenal vacuolization and cortical hyperplasia were observed. 
In males, increased bone marrow hematopoiesis (erythropoiesis), splenic congestion, pigmentation, and extramedullary hematopoiesis (erythropoiesis) were observed at 20 and 60 mg/kg, of which splenic pigmentation was 20 and 60 In the mg/kg group, the incidences of splenic congestion, extramedullary hematopoiesis, and increased bone marrow hematopoiesis (erythroid hematopoiesis) were statistically significantly higher in the 60 mg/kg group than in the control group. Pigmentation in the liver (Kupffer cells), extramedullary hematopoiesis (erythroid hematopoiesis), and hepatocyte hypertrophy were observed in the 60 mg/kg group, and the incidence of each was significantly increased. In females, increased bone marrow hematopoiesis (erythroid hematopoiesis), splenic congestion and hyperpigmentation were observed in the 20 and 60 mg/kg groups, and the incidence of both findings was significantly increased in both groups compared to controls. Splenic extramedullary hematopoiesis (erythroid hematopoiesis) was observed in 4, 5, 9, and 10 control, 6, 20, and 60 mg/kg groups, respectively, and occurred at 20 and 60 mg/kg compared with controls.  Significant differences were observed in the rate and degree of enhancement. Pigmentation in the liver (Kupffer cells) and hypertrophy of hepatocytes were observed in the 60 mg/kg group, and the incidence of pigmentation was significantly increased. Hepatic extramedullary hematopoiesis (erythroid hematopoiesis) was observed in 2, 2, 3, and 9 cases in the control group and the 6, 20, and 60 mg/kg groups, respectively. A significant difference was observed in the degree of enhancement. Berlin blue staining was positive in representative cases of spleen and liver pigmentation in both males and females, suggesting that these pigments were hemodithelin. In the 60 mg/kg group, the 4-day survival rate of male neonates was statistically significantly lower than that of the control group, and the 4-day survival rate of female neonates also tended to be low. Other than the dead animals in the 60 mg/kg group, no abnormalities were observed in the delivery state, and the gestational age, number of corpora lutea, number of implantation scars, number of live births, and number of stillbirths were almost the same in each group. There were no inter-group differences in birth rate, implantation rate, delivery rate, and live birth rate either. In pups, body weight during the lactation period was statistically significantly lower in both males and females in the 60mg/kg group than in the control group. Based on the above findings, repeated administration of 4-(1-methylethyl)aniline induced methemoglobinemia and anemia, and the general conditions, hematology test values, blood biochemical test values, bone marrow, changes in the liver and spleen were observed in both males and females at 20 mg/kg or higher; therefore, the NOEL was determined to be 6 mg/kg/day for both males and females. No effect of 4-(1-methylethyl)aniline on male and female fertility was observed even at a dose of 60 mg/kg/day so the NOEL was determined to be 60 mg/kg/day. As for effects on the development and development of offspring, growth suppression was observed at 60 mg/kg/day administration, and the 4-day survival rate of neonates was low. Therefore, the NOEL was considered to be 20 mg/kg/day. ECHA: The NOAEL for general toxicity was considered to be 6 mg/kg bw/day; the NOAEL for fertility was considered to be 60 mg/kg bw/day and the NOAEL for offspring was listed as 20 mg/kg bw/day. OECD SIDS: The NOAEL for repeat dose toxicity is considered to be 6 mg/kg bw/day in both sexes. The NOAELs for reproductive/developmental toxicity were determined to be 60 mg/kg bw/day for parent animals and 20 mg/kg bw/day for the F1 generation. </t>
  </si>
  <si>
    <t>Ministry of Health, Labour and Welfare (Japan), 1999. Combined Repeat Dose and Reproductive/Developmental Toxicity Screening Test of 4-(1-Methylethyl) aniline by Oral Administration in Rats. Toxicity Testing Reports of Environmental Chemicals, Volume 7. at https://dra4.nihs.go.jp/mhlw_data/home/paper/paper99-88-7d.html Also available from ECHA at https://echa.europa.eu/registration-dossier/-/registered-dossier/10013/7/9/2/?documentUUID=6efc6e59-d34e-408d-92d6-6c8ae15ebf5e and from OECD SIDS at https://hpvchemicals.oecd.org/ui/SIDS_Details.aspx?id=a2aad2c7-9c29-4570-99cb-8b3bf4f42a89</t>
  </si>
  <si>
    <t>1461-25-2</t>
  </si>
  <si>
    <t>Tetrabutyltin</t>
  </si>
  <si>
    <t xml:space="preserve">Tetrabutylstannane; Tetra-n-butyltin; Stannane, tetrabutyl-; </t>
  </si>
  <si>
    <t>C16H36Sn</t>
  </si>
  <si>
    <t>CCCC[Sn](CCCC)(CCCC)CCCC</t>
  </si>
  <si>
    <t xml:space="preserve">0, 100, 300, or 2,000 mg/kg, equal to an intake of 0, 6-7, 17-20 and 109-130 mg/kg body weight/day for males and 0, 5-8, 16-24 and 100-118 mg/kg body weight/day for females. Males were fed the diet for 33 days. Females were fed the diet for 53-54 days, including two weeks premating, mating, gestation, and up to postnatal day 4 or 5. </t>
  </si>
  <si>
    <t xml:space="preserve">Significant decreases in body weights in females of the 2,000 mg/kg dose group was accompanied by a significant decrease in food consumption. At the end of the premating period, statistically significant differences in haematology parameters between animals given the test substance and control animals were limited to a higher number of thrombocytes and a shorter prothrombin time in the females of the 2000 mg/kg dose group. Also at the end of the premating period, statistically significant differences in clinical chemistry parameters of female animals of the 2000 mg/kg dose group were limited to an increase in gamma glutamyl transferase, cholesterol, triglycerides and phospholipids. While these findings suggest an effect on the liver, they were not accompanied by changes in liver weight or histopathology and therefore were not considered to be adverse. In the male animals of the 2000 mg/kg dose group, the absolute and relative thymus weights were statistically significantly decreased. In addition, absolute and relative thymus weights of the male animals in the 300 mg/kg dose group were decreased (but not significantly) relative to the control group. Relative spleen weights of the male animals of the 300 and 2000 mg/kg dose groups were statistically significantly decreased when compared to the weight of the control group, too. In the females of the 300 and 2000 mg/kg dose group, the absolute and relative thymus weights were decreased; however, these decreases were not statistically significant. Nonetheless, treatment-related effects on thymus weights were accompanied by lymphoid depletion in the thymus of 5/5 2000 mg/kg dose and 2/5 300 mg/kg dose females. In addition, the paracortex of the mesenteric lymph nodes, which is a thymus dependent area, showed slight lymphoid depletion in male and female animals of the 2000 mg/kg dose group. In two 2000 mg/kg dose male animals, the mesenteric lymph nodes were red discoloured at macroscopic examination. In these and other 2000 mg/kg dose male and female animals, the mesenteric lymph nodes showed microscopically a treatment-related increased severity of red blood cells in the sinusoids, with conspicuous erythrophagocytosis and brown pigment accumulation (haemosiderin deposits), pointing to removal of red blood cells. Although spleen weight was decreased in 2000 mg/kg dose male animals, the spleen did not show periarteriolar lymphocyte sheath (PALS, a thymus dependent area) lymphoid depletion upon microscopic examination. The toxicological significance of this finding is unknown. Based on the observed effects in the 300 mg/kg dose group, i.e., decrease of spleen weight (males only), thymus weight, microscopic findings in the thymus, the NOAEL for general toxicity is established at the 100 mg/kg dose level, which is equivalent to 6-7 mg TTBT/kg body weight/day for the male animals and 5-8 mg TTBT/kg body weight/day for the female animals. Regarding reproductive toxicity, when comparing the high dose group to the control, effects were seen regarding implantation loss, number of live pups, and increased pup mortality. Post-implantation loss was 10.1, 11.5, 6.9 and 21.5 % for the control, low-, mid- and high-dose groups, respectively. Regarding effects on offspring, the number of pale pups was statistically significantly increased in the high-dose group on PN1 and the number of runts was increased in the high-dose group on PN1 and 4; only on PN4 was this finding was statistically significant though. The number of pups delivered per litter in the high-dose group was statistically decreased when compared to the control group and pup mortality of PN 4 was also  statistically significantly increased in the high-dose group. Therefore, the NOAEL for reproductive toxicity was considered to be 300 mg/kg, equivalent to 17-20 mg/kg body weight/day for males and 16-24 mg/kg body weight/day in the females. </t>
  </si>
  <si>
    <t xml:space="preserve">Waalkens-Berendsen, D.H.  2004. Tetrabutylstannane (CAS # 1461-25-2): Combined oral repeated dose toxicity study with the reproduction/developmental toxicity screening test in rats. TNO Report V4904. 29 January 2004. Available online from ECHA at https://echa.europa.eu/en/registration-dossier/-/registered-dossier/13445/7/6/2 and https://echa.europa.eu/en/registration-dossier/-/registered-dossier/13445/7/9/2 and OECD SIDS at https://hpvchemicals.oecd.org/UI/handler.axd?id=9cfd3c4b-6347-4c17-abb1-44aa2b2db097 </t>
  </si>
  <si>
    <t>36437-37-3</t>
  </si>
  <si>
    <t>2-(2H-Benzotriazol-2-yl)-4-(tert-butyl)-6-(sec-butyl)phenol; Phenol, 2-(2H-benzotriazol-2-yl)-4-(1,1-dimethylethyl)-6-(1-methylpropyl)-; 4-tert-Butyl-6-sec-butyl-2-(2H-benzotriazol-2-yl)phenol</t>
  </si>
  <si>
    <t>CCC(C)C1=C(C(=CC(=C1)C(C)(C)C)N2N=C3C=CC=CC3=N2)O</t>
  </si>
  <si>
    <t xml:space="preserve">0 0.8, 4, 20, or 100 mg/kg bw/day. Males were dosed for 42 days, i.e. two weeks of pre-mating, during mating, until scheduled necropsy. Females were dosed for 42-56 days, i.e. two weeks of pre-mating, during mating and gestation, until day 4 of lactation. </t>
  </si>
  <si>
    <t xml:space="preserve">Increased ALP and relative liver weight as well as centrilobular hypertrophy of hepatocytes were observed in males at 20 mg/kg bw/day. No change was found in females at 20 mg/kg bw/day. At 100 mg/kg bw/day, the effects on hematology (anemia-like changes) and on the liver were observed in both sexes. Based on these results, NOAEL values of males and females were determined as 4 mg/kg bw/day and 20 mg/kg bw/day, respectively. </t>
  </si>
  <si>
    <t>MHLW, 2011</t>
  </si>
  <si>
    <t xml:space="preserve">MHLW, 2011. Available from OECD Environment, Health and Safety Publications (2017). Case Study On The Use Of An Integrated Approach To Testing And Assessment For The Repeated-Dose Toxicity Of Phenolic Benzotriazoles Series on Testing &amp; Assessment No. 271 at https://www.oecd.org/officialdocuments/publicdisplaydocumentpdf/?cote=env/jm/mono(2017)23&amp;doclanguage=en. Also available from MHLW at https://dra4.nihs.go.jp/mhlw_data/home/pdf/PDF36437-37-3d.pdf </t>
  </si>
  <si>
    <t>100-48-1</t>
  </si>
  <si>
    <t>4-Pyridinecarbonitrile</t>
  </si>
  <si>
    <t>4-Cyanopyridine; Isonicotinonitrile; Pyridine-4-carbonitrile</t>
  </si>
  <si>
    <t>N#CC1=CC=NC=C1</t>
  </si>
  <si>
    <t xml:space="preserve">0, 4, 20, or 100 mg/kg bw/day. Males were dosed for 42 days. Females were dosed for 42-50 days, from 14 days before mating to day 4 of lactation. </t>
  </si>
  <si>
    <t xml:space="preserve">At 100 mg/kg bw/day, one female died on gestation day 22 during parturition. The following hematological effects were noted at 100 mg/kg bw/day: decreased RBC, decreased eosinophils, increased MCH; increased MCHC in males only, increased MCV in males, increased RET in both males and females, increased Plt in females only, decreased neutrophils, and increased lymphocytes in females only. For clinical biochemistry effects, the folllowing effects were noted: total protein was increased, albumin was increased, A/G was increased, total bilirubin was increased in males and females, total cholesterol was increased, glucose was decreased, BUN was decreased, calcium was decreased only in males, ALP was increased, potassium was increased, TG was decreased, and ALT was decreased only in females. Effects on the liver included an increased liver weight in both sexes given 20 mg/kg bw/day and above, as well as centrilobular hypertrophy and centrilobular fatty change at 20 mg/kg bw/day and centrilobular necrosis at 100 mg/kg bw/day. Therefore, it was concluded that the NOAEL for repeated dose toxicity was 4 mg/kg bw/day for both sexes. In regards to reproductive and developmental toxicity, a decreased weight of the epididymus and tubular atrophy were noted in males and there was a decrease in the number of pups born in the 100 mg/kg bw/day group; therefore, the NOAEL was 20 mg/kg bw/day. </t>
  </si>
  <si>
    <t>Unknown, 2013. Available from ECHA at https://echa.europa.eu/registration-dossier/-/registered-dossier/23645/7/6/2/?documentUUID=3667e1ec-6492-4592-afb8-829fde57a5bb and https://echa.europa.eu/mt/registration-dossier/-/registered-dossier/23645/7/9/2</t>
  </si>
  <si>
    <t>208-96-8</t>
  </si>
  <si>
    <t>Acenaphthylene</t>
  </si>
  <si>
    <t>Cyclopenta[de]naphthalene</t>
  </si>
  <si>
    <t>C12H8</t>
  </si>
  <si>
    <t>C1=CC2=C3C(=C1)C=CC3=CC=C2</t>
  </si>
  <si>
    <t>0, 4, 20, or 100 mg/kg bw/day for 28 days, followed by a 14-day recovery period.</t>
  </si>
  <si>
    <t>Decreases in body weight, food consumption, and body weight gain were observed in males and females. Additionally, increases in water consumption and urine volume, and decreases in osmolality were observed in both males and females in this group. in platelet counts in males and females, and females additionally exhibited increases in the hemoglobin concentration, mean corpuscular hemoglobin concentration, and activated partial thromboplastin time. acenaphthylene,with males additionally displaying increased total protein and albumin levels. Increased relative liver weights and changes in liver histopathology were observed in males and females treated with 20 or 100 mg/kg/day acenaphthylene. Additionally, organ weight and/or histopathological changes were observed in the thymus, heart, femoral and sternal bones including bone marrow, urinary bladder, kidneys, spleen, and adrenal gland in both sexes, in the stomach in males, and in the uterus, ovaries, and mesenteric lymph nodes in females in the 100 mg /kg/day group. Some changes exhibited plasticity in the recovery period. Based on these results, the no-observed-effect-level of acenaphthylene after repeated 28-day oral administration was 4 mg/kg/day.Increased relative liver weights and changes in liver histopathology were observed in males and females treated with 20 or 100 mg/kg/day acenaphthylene. Additionally, organ weight and/or histopathological changes were observed in the thymus, heart, femoral and sternal bones including bone marrow, urinary bladder, kidneys, spleen, and adrenal gland in both sexes, in the stomach in males, and in the uterus, ovaries, and mesenteric lymph nodes in females in the 100 mg/kg/day group. Some changes exhibited plasticity in Based on these results, the no-observed-effect-level of acenaphthylene after repeated 28-day oral administration was 4 mg/kg/day.Increased relative liver weights and changes in liver histopathology were observed in males and females treated with 20 or 100 mg/kg/day acenaphthylene. Additionally, organ weight and/or histopathological changes were observed in the thymus, heart, femoral and sternal bones including bone marrow, urinary bladder, kidneys, spleen, and adrenal gland in both sexes, in the stomach in males, and in the uterus, ovaries, and mesenteric lymph nodes in females in the 100 mg/kg/day group. Some changes exhibited plasticity in Based on these results, the no-observed-effect-level of acenaphthylene after repeated 28-day oral administration was 4 mg/kg/day.femoral and sternal bones including bone marrow, urinary bladder, kidneys, spleen, and adrenal gland in both sexes, in the stomach in males, and in the uterus, ovaries, and mesenteric lymph nodes in females in the 100 mg/kg/day group Some changes exhibited plasticity in the recovery period. Based on these results, the no-observed-effect-level of acenaphthylene after repeated 28-day oral administration was 4 mg/kg/day.femoral and sternal bones including bone marrow, urinary bladder, kidneys, spleen, and adrenal gland in both sexes, in the stomach in males, and in the uterus, ovaries, and mesenteric lymph nodes in females in the 100 mg/kg/day group Some changes exhibited plasticity in the recovery period. Based on these results, the no-observed-effect-level of acenaphthylene after repeated 28-day oral administration was 4 mg/kg/day.</t>
  </si>
  <si>
    <t>Tanabe et al., 2017</t>
  </si>
  <si>
    <t>Tanabe, S., Kobayashi, K., Matsumoto, M., Serizawa, H., Igarashi, T., Yamada, T., &amp; Hirose, A. (2017). Toxicity of repeated 28-day oral administration of acenaphthylene in rats. Fundamental Toxicological Sciences, 4(6), 247-259.</t>
  </si>
  <si>
    <t>2343-89-7</t>
  </si>
  <si>
    <t>Methyl 2-fluoroacrylate</t>
  </si>
  <si>
    <t>Methyl 2-fluoroprop-2-enoate; 2-Fluoroacrylic acid methyl ester</t>
  </si>
  <si>
    <t>C4H5FO2</t>
  </si>
  <si>
    <t>COC(=O)C(F)=C</t>
  </si>
  <si>
    <t xml:space="preserve">0, 0.75, 1.5, or 3 mg/kg bw/day. Males were dosed for 42 days, i.e. two weeks prior to pairing, during pairing, until scheduled necropsy. Females were dosed for 54-56 days, i.e. two weeks prior to pairing, during pairing and gestation until post-partum day 4. </t>
  </si>
  <si>
    <t xml:space="preserve">In the absence of toxicologically significant, adverse effects, the NOAELs for systemic and reproductive toxicity were considered to be 3 mg/kg bw/day, the highest dose tested. </t>
  </si>
  <si>
    <t>Unknown, 2016. Available from ECHA at https://echa.europa.eu/mt/registration-dossier/-/registered-dossier/16401/7/6/2/?documentUUID=45c1b119-54ba-4476-bde7-b4a64594022f and https://echa.europa.eu/mt/registration-dossier/-/registered-dossier/16401/7/9/2</t>
  </si>
  <si>
    <t>79-19-6</t>
  </si>
  <si>
    <t>Thiosemicarbazide</t>
  </si>
  <si>
    <t>Hydrazinecarbothioamide; Aminothiourea; N-Aminothiourea</t>
  </si>
  <si>
    <t>CH5N3S</t>
  </si>
  <si>
    <t>NNC(N)=S</t>
  </si>
  <si>
    <t>Crj: CD(SD)</t>
  </si>
  <si>
    <t xml:space="preserve">0, 0.2, 1, or 5 mg/kg bw/day. Males were dosed for 42 days, i.e. two weeks prior to mating, during mating, until scheduled necropsy. Females were dosed for 42-50 days, i.e. two weeks prior to mating, during mating and gestation, until day 4 of lactation. A satellite group (0 or 10 mg/kg bw/day) of females was kept for 14 days after cessation of treatment for recovery. </t>
  </si>
  <si>
    <t xml:space="preserve">Clinical signs included loss of fur, crust formation, exudates in male rats and soiled perineal region, reddish tear, and loss of fur in female rats given 5 mg/kg/day. No effect was observed on body weight of treated rats as compared to control although there was a transient decrease in food consumption noted in males given 5 mg/kg/day. There was also a transient decrease in total cholesterol levels in males at the highest dose. A decrease in absolute and relative thymus weight was observed in male rats at 5 mg/kg/day as compared to control. Histopathology revealed atrophy of the thymus, vacuolization of tubular epithelium in the kidney, enlargement of the adrenal and atrophy of the spleen in female rats at 5 mg/kg/day. The systemic NOAEL was considered to be 1 mg/kg/day for males and 5 mg/kg/day for females. Regarding reproductive and developmental toxicity, nursing failure in dams, increase in whole litter loss, decrease in viability and increase in stillborns on postnatal day 0 were observed in 5 mg/kg/day treated rats as compared to control. The NOAEL was considered to be 1 mg/kg/day. FDA: While ECHA concluded a NOAEL of 5 mg/kg bw/day for females, FDA believes, based on the information presented, that the systemic NOAEL should be 1 mg/kg/day for females, too. </t>
  </si>
  <si>
    <t>Japan Chemicals Collaborative Knowledge Database (Japanese Ministry of Economy, Trade and Industry), 2009</t>
  </si>
  <si>
    <t>Japan Chemicals Collaborative Knowledge Database (Japanese Ministry of Economy, Trade and Industry), 2009. Combined repeated dose Reproduction/ Developmental Toxicity Screening Test of Thiosemicarbazide in rats. 
Hazard-Data Evaluation Committee of National Institute of Technology and Evaluation (NITE). Available from ECHA at https://echa.europa.eu/mt/registration-dossier/-/registered-dossier/17647/7/6/2/?documentUUID=7dabcf42-09c7-409d-87b1-ac562fa68d7d and https://echa.europa.eu/mt/registration-dossier/-/registered-dossier/17647/7/9/2/?documentUUID=776983cf-47d5-4fdb-b992-043d6d9d0e42</t>
  </si>
  <si>
    <t xml:space="preserve">3648-18-8 </t>
  </si>
  <si>
    <t>Dioctyltin dilaurate</t>
  </si>
  <si>
    <t>Bis(Lauroyloxy)Dioctyltin; Dioctyldilauryltin; Stannane, dioctylbis[(1-oxododecyl)oxy]-; [dodecanoyloxy(dioctyl)stannyl] dodecanoate</t>
  </si>
  <si>
    <t>C40H80O4Sn</t>
  </si>
  <si>
    <t>CCCCCCCCCCCC(=O)O[Sn](CCCCCCCC)(CCCCCCCC)OC(=O)CCCCCCCCCCC</t>
  </si>
  <si>
    <t>1N,N,3N,4Y,5e(iv)Y</t>
  </si>
  <si>
    <t>0, 20, 80, or 500 ppm, equal to mean intakes of 0, 0.8, 3.9, or 25.4 mg/kg bw/day</t>
  </si>
  <si>
    <t xml:space="preserve">Substantial reductions in food consumption and body weight losses were observed in dams treated with 500 ppm, resulting in early sacrifice of 2 animals and adverse pregnancies (2 total in utero litter losses, fetal deaths, increased post-implantation loss, lower fetal, gravid uterus and placental weights and skeletal malformations in one litter). Other maternal effects included reduced liver weights, necrosis and other microscopic changes in the liver, thyroid effects, reduced thymus weights accompanied with smaller thymuses and decreased thymic lymphocytes. Similar microscopic changes observed in the liver and thymus of animals treated with 500 ppm were also observed at 80 ppm and a dose response relationship was evident. A dose response relationship was reported for increased incidences of incomplete ossification of cervical arches in fetuses from dams in the mid and high dose groups, although the values for the mid dose group were within the historical control data ranges. The maternal NOAEL was 20 ppm (0.8 mg/kg bw/day) based on liver and thymus effects and the no adverse effect level for fetal effects was 80 ppm (3.9 mg/kg bw/day) . </t>
  </si>
  <si>
    <t>Unknown, 2022. Available from AICIS (2022) Compounds of Dioctyltin Evaluation Statement at https://www.industrialchemicals.gov.au/sites/default/files/2022-06/EVA00077%20-%20Evaluation%20statement%20-%2030%20June%202022.pdf</t>
  </si>
  <si>
    <t>117-80-6</t>
  </si>
  <si>
    <t>Dichlone</t>
  </si>
  <si>
    <t>2,3-Dichloro-1,4-naphthoquinone; 2,3-dichloronaphthalene-1,4-dione; 2,3-Dichloronaphthoquinone</t>
  </si>
  <si>
    <t>C10H4Cl2O2</t>
  </si>
  <si>
    <t>ClC1=C(Cl)C(=O)C2=C(C=CC=C2)C1=O</t>
  </si>
  <si>
    <t xml:space="preserve">0, 0.5, 5, or 50 mg/kg bw/day. Males were dosed for 42 days, i.e. from 14 days before pairing until scheduled necropsy; females were dosed for 41-45 days, i.e from 14 days prior to pairing, through pairing and gestation, until lactation day 4. </t>
  </si>
  <si>
    <t xml:space="preserve">In the males, the relative weight of the kidneys increased significantly in the 5 mg/kg and higher and the absolute weight of the kidneys increased significantly in the 50 mg/kg group. In the females, significant increases in the absolute and relative kidney weights, and absolute spleen weight in the 50 mg/kg group. No significant changes were noted in the 0.5 and 5 mg/kg groups. At the end of the recovery period, no significant changes were noted in any of the males and females of the 50 mg/kg recovery group. In the stomach, autopsy results revealed mucosal depression in the anterior stomach in the males and females of the 5 mg/kg group, and border elevation, mucosal roughening and wall thickening in the anterior stomach in the 50 mg/kg group. The histopathological examination showed ulcer in the anterior stomach in the males and females of the 5 mg/kg group, and cell infiltration in the lamina propria and submucosa and diffuse hyperplasia of squamous epithelium in the anterior stomach in the 50 mg/kg group. At the end of the recovery period, diffuse hyperplasia of the squamous epithelium in the anterior stomach was found in all animals of the 50 mg/kg recovery group, squamous cell hyperplasia in the border of the anterior stomach in 2 animals, and mucosal necrosis in the fundic gland area of the glandular stomach in 1 animal. In the females, diffuse hyperplasia of the squamous epithelium in the anterior stomach was found in 4 animals of the 50 mg/kg recovery group.In addition, germinal center development in the hepatic lymph nodes in the males and females of the 50 mg/kg group and increased white blood cell count in the males of the 50 mg/kg group were noted as the secondary changes attributed to the inflammation of the stomach. Soft feces and black soft feces and diarrhea were also observed in the males and females of the 50 mg/kg group. Based on these effects, the NOAEL for general toxicity for males and females was considered to be 0.5 mg/kg bw/day. Regarding reproductive toxicity, no effect of the test substance was noted in any of the examination items regarding repeoduction toxicity, including the sexual cycle, reproductive competence, fertility rate, delivering rate and nursing condition in parent animals and the birth rate, survival rate, sex ratio on Postnatal Day, sex ratio on 4 postnatal day, external appearance and body weight in offspring. Therefore, the NOAEL for reproductive and developmental toxicity was considered to be 50 mg/kg bw/day, the highest dose tested. </t>
  </si>
  <si>
    <t>Unknown, 2007. Available from ECHA at https://echa.europa.eu/registration-dossier/-/registered-dossier/16993/7/6/2/?documentUUID=a8ca7ee8-c8b4-4b30-94a9-11d520e4a681 and https://echa.europa.eu/mt/registration-dossier/-/registered-dossier/16993/7/9/2</t>
  </si>
  <si>
    <t>533884-09-2</t>
  </si>
  <si>
    <t>Erteberel (LY500307)</t>
  </si>
  <si>
    <t>(3aS,4R,9bR)-4-(4-hydroxyphenyl)-1,2,3,3a,4,9b-hexahydrocyclopenta[c]chromen-8-ol</t>
  </si>
  <si>
    <t>C18H18O3</t>
  </si>
  <si>
    <t>C1CC2C(C1)C3=C(C=CC(=C3)O)OC2C4=CC=C(C=C4)O</t>
  </si>
  <si>
    <t xml:space="preserve">In the male fertility study, males were given 0, 0.1, 1, or 10 mg/kg bw/day for approximately 84 days, i.e. 10 weeks prior to pairing through the two week pairing period. In the female fertility study, females received doses of 0, 0.03, 0.3, or 3 mg/kg bw/day for approximately 35 days, i.e. 15 days prior to pairing, through the two week pairing period, until GD 6. In the rat EFD study, pregnant rats were given doses of 0, 0.03, 0.3, or 3 mg/kg bw/day for 12 days, i.e. GD 6 through GD 17. </t>
  </si>
  <si>
    <t>Fetility and embryo-fetal development</t>
  </si>
  <si>
    <t>Hilbish et al., 2013</t>
  </si>
  <si>
    <t>Hilbish, K. G., Breslin, W. J., Johnson, J. T., &amp; Sloter, E. D. (2013). Fertility and developmental toxicity assessment in rats and rabbits with LY500307, a selective estrogen receptor beta (ERβ) agonist. Birth Defects Research Part B: Developmental and Reproductive Toxicology, 98(5), 400-415.</t>
  </si>
  <si>
    <t>19592-55-3</t>
  </si>
  <si>
    <t>10,13-Dimethyl-17-(2-methyl-1,3-dioxolan-2-yl)-1,2,4,9,10,11,12,13,14,15,16,17-dodecahydrospiro[cyclopenta[a]phenanthrene-3,2'-[1,3]dioxolane]</t>
  </si>
  <si>
    <t>3,20-Bis(ethylenedioxy)pregna-5,7-diene; 10,13-dimethyl-17-(2-methyl-1,3-dioxolan-2-yl)spiro[1,2,4,9,11,12,14,15,16,17-decahydrocyclopenta[a]phenanthrene-3,2'-1,3-dioxolane]</t>
  </si>
  <si>
    <t>C25H36O4</t>
  </si>
  <si>
    <t>CC12CCC3C(=CC=C4CC5(CCC34C)OCCO5)C1CCC2C1(C)OCCO1</t>
  </si>
  <si>
    <t>1N,2N,3N,4N,6N,7N,9N,10Y,11Y. Diol:1c(ii)Y(Class I). Steroidal nucleus: 1N,2N,3N,4N,6aY(Class V)</t>
  </si>
  <si>
    <t>0, 100, 300, or 1,000 mg/kg bw/day. Males were dosed for 29 days, i.e. two weeks prior to mating, during mating, and up to the day prior to scheduled necropsy. Females were dosed for 42-55 days, i.e. 2 weeks prior to mating, during mating, during port-coitum, and during at least 4 days of lactation up to the day prior to scheduled necropsy.</t>
  </si>
  <si>
    <t>Unknown, 2013. Available from ECHA at https://echa.europa.eu/mt/registration-dossier/-/registered-dossier/27094/7/6/2 and https://echa.europa.eu/mt/registration-dossier/-/registered-dossier/27094/7/9/2</t>
  </si>
  <si>
    <t>6925-69-5</t>
  </si>
  <si>
    <t>12H-Phthaloperin-12-one</t>
  </si>
  <si>
    <t>C18H10N2O</t>
  </si>
  <si>
    <t>O=C1N2C(=NC3=C4C(C=CC=C24)=CC=C3)C2=CC=CC=C12</t>
  </si>
  <si>
    <t>0, 100, 300, or 500 mg/kg bw/day. Males were dosed for a minimum of 28 days, i.e. two weeks prior to pairing, during pairing, up to necropsy. Females were dosed for approximately 61 days, i.e. two weeks before pairing, throughout pairing, gestation and until Day 12 of lactation. Females were allowed to litter, rear their offspring and were killed on Day 13 of lactation. The F1 generation received no direct administration of the test item; any exposure was in utero or via the milk.</t>
  </si>
  <si>
    <t xml:space="preserve">There were no test item-related premature deaths, changes in general clinical condition or post-dosing signs observed, and body weight performance and food consumption among parental animals were unaffected. The analysis of organ weights at scheduled termination indicated slightly high body weight-adjusted mean kidney weights compared to controls in all groups of treated males and females. Test item-related abnormalities detected at macroscopic examination were limited to orange colouration of the lower gastro-intestinal tract contents and urinary bladder among males, indicative of the colour of the test item, and pale areas on the liver. Among treated females, there was a non-dose-dependent increased incidence of dark kidneys when compared to controls.  Histopathological changes that were attributable to treatment occurred in the kidneys of animals in all treated groups. An increase in the incidence and severity of hyaline droplets in cortical tubules was seen in all groups of treated males. Among all groups of treated females, yellow-brown pigment was seen in cortical tubules of the kidneys. Special staining was used to identify the pigment in a control female and two females treated at 500 mg/kg/day. Perls/Prussian Blue staining to detect haemosiderin was negative. Schmorls staining for lipofuscin was positive, with the intensity and distribution of staining clearly increased in treated females compared to controls. Such yellow-brown pigment representing lipofuscin is common in the kidneys of rats and therefore, was not considered adverse. Estrous cyclicity, pre-coital interval, mating performance, gestation length and index were unaffected by treatment with Macrolex Orange 3G. And in offspring, the clinical condition, litter size, sex ratio, body weight, survival, ano-genital distances and nipple counts was unaffected by parental treatment and at scheduled termination, there were no findings associated with treatment. Therefore, in the absence of toxicologically significant, adverse effects, the NOAEL for reproductive and developmental toxicity was considered to be 500 mg/kg bw/day, the highest dose tested. </t>
  </si>
  <si>
    <t>Unknown, 2018. Available from ECHA at https://echa.europa.eu/mt/registration-dossier/-/registered-dossier/11457/7/9/2</t>
  </si>
  <si>
    <t>6358-87-8</t>
  </si>
  <si>
    <t>C.I. Pigment Red 38</t>
  </si>
  <si>
    <t>Piper Red; 1H-Pyrazole-3-carboxylic acid, 4,4'-((3,3'-dichloro(1,1'-biphenyl)-4,4'-diyl)bis(azo))bis(4,5-dihydro-5-oxo-1-phenyl-, diethyl ester; 1H-Pyrazole-3-carboxylic acid,4'-[(3,3'-dichloro[1,1'-biphenyl]-4,4'-diyl)bis(azo)]bis[4,5-dihydro-5-oxo-1-phenyl-, diethyl ester; ethyl 4-[[2-chloro-4-[3-chloro-4-[(3-ethoxycarbonyl-5-oxo-1-phenyl-4H-pyrazol-4-yl)diazenyl]phenyl]phenyl]diazenyl]-5-oxo-1-phenyl-4H-pyrazole-3-carboxylate</t>
  </si>
  <si>
    <t>C36H28Cl2N8O6</t>
  </si>
  <si>
    <t>CCOC(=O)C1=NN(C(=O)C1N=NC1=CC=C(C=C1Cl)C1=CC(Cl)=C(C=C1)N=NC1C(=O)N(N=C1C(=O)OCC)C1=CC=CC=C1)C1=CC=CC=C1</t>
  </si>
  <si>
    <t>1N,2N,3N,4N,6N,7aY,8N,11Y. Ethanol: 1aY (Class I), acid product: 13N,15N,16N,17N,18bY,47a(ii)Y(Class I). Heterocyclic product: 11N,12N,13N,15N,16N,17N,18N,28N (Class II), 4,4'diaminobiphenyl product: 35bY,36bY,41N,42N,43c(ii)Y (Class V)</t>
  </si>
  <si>
    <t>Mixedbred Albino</t>
  </si>
  <si>
    <t>0 or 500 mg/kg bw/day. Duration (28/41) adjusted dose level is 341 mg/kg bw/day</t>
  </si>
  <si>
    <t xml:space="preserve">In the absence of toxicologically significant, adverse effects, the NOAEL is considered to be 500 mg/kg bw/day, or 341 mg/kg bw/day when adjusted for duration. </t>
  </si>
  <si>
    <t>Unknown, 1965</t>
  </si>
  <si>
    <t>Unknown, 1965. Available from ECHA at https://echa.europa.eu/mt/registration-dossier/-/registered-dossier/11113/7/6/2/?documentUUID=e4bafd85-a56d-41ee-b752-cef4472f1913</t>
  </si>
  <si>
    <t>1325-54-8</t>
  </si>
  <si>
    <t>C.I. Direct Orange 39</t>
  </si>
  <si>
    <t>Direct Orange 39; Sodium;N-[2-(4-aminophenyl)phenyl]iminosulfamate</t>
  </si>
  <si>
    <t>C12H10N3NaO3S</t>
  </si>
  <si>
    <t>C1=CC=C(C(=C1)C2=CC=C(C=C2)N)N=NS(=O)(=O)[O-].[Na+]</t>
  </si>
  <si>
    <t>1N,2N,3N,4Y,5aY,6N,7N,9N,10N,23N,29Y,33N,34N,35bY,36bY,41N,42N,43N,44N,45Y,46N,47a(ii)Y. Inorganic fragment is not in the applicability domain. Organic fragment: 35bY,36bY,41N,42N,43c(i)Y</t>
  </si>
  <si>
    <t xml:space="preserve">0, 30, 300, or 750 mg/kg bw/day. Males were dosed for 42 days, i.e. 14 days pre-mating, during mating, until schedule necropsy. Females were dosed for 53 days, i.e. 14 days pre-mating, during mating and gestation, until day 4 post-partum. </t>
  </si>
  <si>
    <t xml:space="preserve">Males treated with 750 mg/kg bw/day showed a reduction in haemoglobin, erythrocytes and haematocrit counts, with corresponding increases in mean cell haemoglobin and mean cell volume. However, the most significant effect was the lower overall body weight gains and a reduction in dietary intake detected for males treated with the highest dose level when compared to controls as well as the actual body weight losses evident in females treated with 750 mg/kg bw/day, together with a reduction in dietary intake, with reductions in body weight gains detected during gestation when compared to controls. Reduced dietary intake was also detected during the first two weeks of gestation when compared to controls. Slightly smaller litter sizes were evident at 750 mg/kg bw/day when compared to controls and offspring of slightly lower bodyweights were evident for females treated with 750 mg/kg bw/day when compared to controls. Slightly lower numbers of corpora lutea and implantation sites were noted for females treated with 750 mg/kg bw/day when compared to controls and slightly higher pre- and post- implantation losses were also evident at 750 mg/kg bw/day when compared to controls. Furthermore, slightly longer gestation lengths were evident at the highest dose level when compared to controls. These intergroup differences were most likely attributable to maternal stress.  Due to the effect on litter size, the reductions in body weight gains and dietary intake at 750 mg/kg bw/day were considered to represent an adverse effect of treatment and contributed to the minor fluctuations in litter values. The lack of specificity of reproductive effect was concluded to be more likely to be a consequence of an impaired health of adult females that contributed to slightly reduced reproductive performance. The NOAEL was systemic toxicity was considered to be 300 mg/kg bw/day for both males and females and the NOAEL for reproductive toxicity was considered to be 750 mg/kg bw/day, the highest dose tested. </t>
  </si>
  <si>
    <t>Unknown, 2013. Available from ECHA at https://echa.europa.eu/registration-dossier/-/registered-dossier/5573/7/6/2/?documentUUID=c93c7585-53e8-4df8-86d9-66994745364c and https://echa.europa.eu/mt/registration-dossier/-/registered-dossier/5573/7/9/2</t>
  </si>
  <si>
    <t>81-77-6</t>
  </si>
  <si>
    <t>Vat Blue 4</t>
  </si>
  <si>
    <t>C28H14N2O4</t>
  </si>
  <si>
    <t>O=C1C2=CC=CC=C2C(=O)C2=C1C=CC1=C2NC2=C(N1)C1=C(C=C2)C(=O)C2=C(C=CC=C2)C1=O</t>
  </si>
  <si>
    <t>0, 100, 300, or 1000 mg/kg bw/day for a 2-week pre-mating and mating period in both sexes, approximately 1 week post-mating in males, and the entire gestation period as well as 4 days of lactation in females followed by an additional treatment until one day before sacrifice (males: 34/35 days; females: 49 days).</t>
  </si>
  <si>
    <t>ECHA: No changes of toxicological concern with regard to body weight parameters were observed during the entire study period. The body weight changes in males of test group 1 (100 mg/kg bw/d) from week 1 to 2 (71%) and in females of test group 3 (1000 mg/kg bw/d) during gestation days 0 to 7 (80%) were decreased. In males of test group 1 (100 mg/kg bw/d), food consumption was decreased from study week 1 to 2. Significantly decreased (up to 87%) food consumption during the entire gestation period in females of test group 3 (1000 mg/kg bw/d) was reported. The male systemic NOEL was considered to be 1,000 mg/kg bw/day and the female NOEL was listed as 300 mg/kg bw/day based on reduced food consumption and a decreased body weight change during gestation at 1000 mg/kg bw. Regarding reproductive and developmental toxicity, there was an absence of adverse effects on indices examined; therefore, the NOAEL was considered to be 1,000 mg/kg bw/day, the highest dose tested. Note: While ECHA concluded a NOAEL of 1,000 mg/kg bw/day for reproductive toxicity, BASF lists two effects noted at the dose level of 1,000 mg/kg bw/day. The first was complete litter loss in one animal of test group 3 (1000 mg/kg bw/d). This animal delivered no pups but showed 10 implantation sites. The second was that postimplantation loss of 19.1% in test group 3 vs. 2.8% in the control group was noted. FDA assumes that because it was one female, ECHA disregarded its significance. BASF also noted the significant decrease in food consumption in females during the entire gestation period at 1,000 mg/kg bw/day. To err on the side of caution, FDA assigns a NOAEL of 300 mg/kg bw/day to this study.</t>
  </si>
  <si>
    <t>BASF, 2012. Available from ECHA at https://echa.europa.eu/mt/registration-dossier/-/registered-dossier/13805/7/6/2 and https://echa.europa.eu/mt/registration-dossier/-/registered-dossier/13805/7/9/2 and from EPA ChemView at https://chemview.epa.gov/chemview/proxy?filename=8e%2F88120000186_81776_E95D6E40D22462DD85257A950064FA50.pdf</t>
  </si>
  <si>
    <t>68-96-2</t>
  </si>
  <si>
    <t>17alpha-Hydroxyprogesterone</t>
  </si>
  <si>
    <t>Hydroxyprogesterone; 17-Hydroxyprogesterone; 17a-Hydroxyprogesterone; (8R,9S,10R,13S,14S,17R)-17-acetyl-17-hydroxy-10,13-dimethyl-2,6,7,8,9,11,12,14,15,16-decahydro-1H-cyclopenta[a]phenanthren-3-one</t>
  </si>
  <si>
    <t>C21H30O3</t>
  </si>
  <si>
    <t>CC(=O)[C@@]1(O)CC[C@H]2[C@@H]3CCC4=CC(=O)CC[C@]4(C)[C@H]3CC[C@]12C</t>
  </si>
  <si>
    <t xml:space="preserve">0, 100, 300, or 1,000 mg/kg bw/day. Males were dosed for 42 days, i.e. two weeks prior to mating, during mating, until the day prior to necropsy. Females were dosed for up to 64 days, i.e. two weeks prior to mating, during mating and gestation, until lactation day 13. </t>
  </si>
  <si>
    <t>Two females administered 1000 mg/kg/day test substance showed higher than expected creatinine and urea values, when compared with controls and macroscopically, in the kidney, uni- or bilateral depressed foci were noted in two females administered 1000 mg/kg/day. Similarly, histopathology revealed an increased incidence and/or severity of tubular basophilia and/or cortical scar in females administered 100, 300, or 1000 mg/kg/day. Cortical scar was correlated with depressed foci, noted at necropsy. Basophilia tubule was characterized by focal or multifocal groups of tubules in the renal cortex, with basophilic epithelium, crowding of nuclei, more intense staining of the cells, and occasionally thickened basement membranes, and often with an inflammatory cell infiltrate. Cortical scar was characterized by focal lesions in the cortex, with fibroblast proliferation and collagen deposition, generally inconspicuous tubular elements, and occasionally cystic tubules, with pigment and few inflammatory cells. In the low and intermediate dose group, slightly lower grades of severity in regard to microscopic kidney changes compared to high dose group were observed, and in the absence of any notable changes in blood creatinine and urea, they were considered as not adverse. The systemic NOAEL for females was considered to be 300 mg/kg bw/day. The systemic NOEL for males was considered to be 1,000 mg/kg bw/day in the absence of adverse effects. Regarding reproductive and developmental toxicity, a slightly lower number of implantation sites were observed for females administered 1000 mg/kg/day and a slightly higher percentage of post-implantation losses for females administered 1000 or 300 mg/kg/day, were noted, resulting in slightly lower mean pups/litter for these dose groups (-12 and -20% respectively). In addition, there was a high standard deviation within the groups. Furthermore, a slightly higher percentage of male pups were noted in 1000 mg/kg/day litters, compared with controls (+27%), although statistical significance was never achieved. Due to the slight changes observed in number of implantation sites at 1000 mg/kg/day and in post-implantation losses at 300 and 1000 mg/kg/day and the high standard deviations, the NOAEL for females for reproductive toxicity was established at 300 mg/kg/day and the NOAEL for offspring development was considered to be 1000 mg/kg/day.</t>
  </si>
  <si>
    <t>Unknown, 2017. Available from ECHA at https://echa.europa.eu/registration-dossier/-/registered-dossier/20280/7/6/2/?documentUUID=f934e21d-d323-444e-a182-08e2a6c72d6c and https://echa.europa.eu/mt/registration-dossier/-/registered-dossier/20280/7/9/2</t>
  </si>
  <si>
    <t>5261-31-4</t>
  </si>
  <si>
    <t>C.I. Disperse Orange 30</t>
  </si>
  <si>
    <t>2-[N-(2-Cyanoethyl)-4-[(2,6-dichloro-4-nitrophenyl)azo]anilino]ethyl acetate; Disperse Orange 30</t>
  </si>
  <si>
    <t>C19H17Cl2N5O4</t>
  </si>
  <si>
    <t>CC(=O)OCCN(CCC#N)C1=CC=C(C=C1)N=NC1=C(Cl)C=C(C=C1Cl)[N+]([O-])=O</t>
  </si>
  <si>
    <t>1N,2N,3g(viii)Y(43N,44N)</t>
  </si>
  <si>
    <t xml:space="preserve">0, 62.5, 250, or 1,000/500 mg/kg bw/day. The high dose level of 1000 mg/kg bw/day was reduced to 500 mg/kg bw/day in females of the main group, due to the toxicity observed during the ﬁrst week of treatment (in terms of clinical signs, reduced body weight and food consumption). Starting from day 9 of the study for the main groups and from day 1 for the recovery groups, the dose levels used were: 0, 62.5, 250 and 1000 mg/kg bw/day for males and 0, 62.5, 250 and 500 mg/kg bw/day for females. Males were dosed for 37-38 days, i.e. two consecutive weeks prior to pairing, through the mating period and thereafter through the day before necropsy (Days 38 and 39 of study). Females were dosed for at least 40 days, i.e. two consecutive weeks prior to pairing and thereafter during pairing, post-coitum and post-partum periods until day 3 post-partum.  Recovery group animals were dosed  for 4 consecutive weeks (no treatment was given during the recovery period). </t>
  </si>
  <si>
    <t xml:space="preserve">Lower body weights, body weight gains and food consumption were recorded in males and in females during the study at the dose levels ≥250 mg/kg body weight/day, however at the end of recovery period, only the highest dose group displayed lower body weights. At microscopic observation, changes were noted in the liver, spleen and kidneys in animals of both sexes and in the thyroids of males only at 1000/500 mg/kg body weight/day. At 250 mg/kg body weight/day, changes were noted in liver and thyroid in males and in the spleen in animals of both sexes. At 62.5 mg/kg body weight/day, changes were noted in the thyroid in two males and in the spleen in several females. The findings observed in the liver of the high dose males (1000 mg/kg body weight/day) showed increased severity levels in comparison to mid-dose males (250 mg/kg body weight/day) and occasionally they also showed hepatocytic degenerative changes (fatty change, hepatocytic necrosis, inflammatory reaction), often associated with follicular hypertrophy in the thyroid. Considering the pathological picture of the high dose males, the treatment-related changes observed in the liver could be considered adverse, while in males dosed at 250 mg/kg body weight/day, as well as in females dosed at 1000/500 mg/kg body weight/day, being not associated with any degenerative change, they were considered an adaptive change rather than an adverse effect. Follicular hypertrophy in the thyroids observed in most treated males, often associated with hepatocytic hypertrophy, was considered related to the liver drug-metabolizing enzyme induction. Females dosed at &gt;62.5 mg/kg body weight/day and males dosed at &gt;250 mg/kg body weight/day showed extramedullary haematopoiesis, yellow/brown pigmentation and/or congestion and/or capsular inflammation in the spleen. In the recovery animals, minimal centrilobular hepatocytic hypertrophy and fatty change were still observed in the liver of males previously given 1000 mg/kg body weight/day although a lesser severity degree. Yellow/brown pigment deposition was still present in both sexes. Capsular inﬂammation and an increased severity degree of yellow/brown pigmentation were still noted in the spleen of the high dose animals. In the thyroids, three high dose males (3/5) displayed follicular hypertrophy. Based on these observations and considering the effects observed at the end of recovery period, the NOAEL for systemic toxicity in rats was established at 250 mg/kg body weight/day for males and females. Regarding reproductive and developmental toxicity, the fertility index was decreased in treated males and females receiving the highest dose level of 1000/500 mg/kg bw/day. A decrease in number of corpora lutea and implantation sites and an increase in pre-implantation loss (mean percentage) were observed in females dosed at 500 mg/kg body weight/day, when compared to the control. A reduction in total litter size at birth and consequently an increase in pre-natal loss (percentage) were also noted. Corpora lutea, implantation sites and a total litter size were reduced at 250 mg/kg body weight/day. These changes were however not statistically significant in both dose groups. All pregnant females had a comparable length of gestation period and gave birth on Day 22 post-coitum (mean value). One high-dose female had unilateral total resorption. At birth and on Day 4 post partum, a decrease in live litter size and a statistically significant decrease in litter weight and mean foetal weight on Days 1 and 4 post-partum were observed in females receiving 500 mg/kg body weight/day, when compared to control group. A slight, however not statistically significant lower live litter size at birth and on Day 4 post partum, and litter weight on Days 1 and 4 post-partum were also noted at 250 mg/kg body weight/day. The NOAEL for reproductive and developmental toxicity was considered to be 250 mg/kg bw/day for males and females; as no malformations were observed in the offsprings, the NOEL for teratogenic effects considered to be 1000/500 mg/kg bw/day. </t>
  </si>
  <si>
    <t>Sisti, 2015</t>
  </si>
  <si>
    <t>Sisti, 2015. Available from ECHA at https://echa.europa.eu/mt/registration-dossier/-/registered-dossier/20199/7/6/2 and https://echa.europa.eu/mt/registration-dossier/-/registered-dossier/20199/7/9/2</t>
  </si>
  <si>
    <t>15337-18-5</t>
  </si>
  <si>
    <t>Zinc bis(N,N-dipentyldithiocarbamate)</t>
  </si>
  <si>
    <t>Zinc diamyldithiocarbamate; Zinc bis(dipentyldithiocarbamate); zinc;N,N-dipentylcarbamodithioate; Bis(dipentylcarbamothioylthio)zinc (MW: 530.23 was divided by 2 due to 2 identical subunits)</t>
  </si>
  <si>
    <t>C22H44N2S4Zn</t>
  </si>
  <si>
    <t>[Zn++].CCCCCN(CCCCC)C([S-])=S.CCCCCN(CCCCC)C([S-])=S</t>
  </si>
  <si>
    <t>0, 28, 85, or 250 mg/kg bw/day. Since purity was listed as 96.6%, the adjusted dose levels are 0, 27.05, 82.11, or 241.5 mg/kg bw/day. Males were dosed for a minimum of 35 days, i.e. two weeks before pairing up to necropsy after minimum of five weeks. Females were dosed for 62 days, i.e. two weeks before pairing, then throughout pairing and gestation until Day 13 of lactation.</t>
  </si>
  <si>
    <t xml:space="preserve">In the absence of toxicologically significant, adverse effects, the NOAEL for general toxicity was considered to be 250 mg/kg bw/day, the highest dose tested. Similarly, in the absence of adverse effects on reproduction and development of offspring, the NOAEL for reproductive and developmental toxicity was also considered to be 250 mg/kg bw/day, the highest dose tested. </t>
  </si>
  <si>
    <t>Unknown, 2018. Available online from ECHA at https://echa.europa.eu/registration-dossier/-/registered-dossier/24554/7/6/2/?documentUUID=6a4d29b5-96cb-42b1-ab7a-b82822e6acc2, https://echa.europa.eu/registration-dossier/-/registered-dossier/24554/7/9/2, and https://echa.europa.eu/registration-dossier/-/registered-dossier/24554/7/9/3</t>
  </si>
  <si>
    <t>2095-06-9</t>
  </si>
  <si>
    <t>2-Oxiranemethanamine, N-(2-oxiranylmethyl)-N-phenyl-</t>
  </si>
  <si>
    <t>Diglycidylaniline; N,N-Diglycidylaniline; N,N-bis(oxiran-2-ylmethyl)aniline</t>
  </si>
  <si>
    <t>C12H15NO2</t>
  </si>
  <si>
    <t>C(C1CO1)N(CC1CO1)C1=CC=CC=C1</t>
  </si>
  <si>
    <t xml:space="preserve">0, 10, 30, or 100 mg/kg bw/day. Males were dosed for 28 days (14 days pre-pairing and 14 days during mating). Females were dosed for approximately 62 days, including 14 days pre-pairing, 14 days during mating, 21 days of gestation, until PND day 13. </t>
  </si>
  <si>
    <t xml:space="preserve">Males treated with 100 mg/kg bw/day showed a statistically significant reduction in seminal vesicles weights both absolute and relative to terminal body weights. Although the majority of individual values were within historical control ranges, in view of the microscopic changes evident in the seminal vesicles in these males, a relationship to treatment cannot be excluded. Decreased secretion in one horn was evident in two control males, three males treated with 10 mg/kg bw/day, two males treated with 30 mg/kg bw/day and five males treated with 100 mg/kg bw/day. Decreased secretion in both horns was evident in two males treated with 30 mg/kg bw/day and four males treated with 100 mg/kg bw/day. Because of the effects noted in the seminal vesicles, the NOEL for systemic toxicity was considered to be 30 mg/kg bw/day for males and 100 mg/kg bw/day for females. However, the NOAEL was established as 100 mg/kg bw/day for systemic toxicity in both male and female rats. The NOAEL for reproductive toxicity was 100 mg/kg bw/day in the absence of adverse effects at all dose levels. </t>
  </si>
  <si>
    <t>Unknown, 2018. Available from ECHA at https://echa.europa.eu/mt/registration-dossier/-/registered-dossier/26718/7/9/2 and https://echa.europa.eu/mt/registration-dossier/-/registered-dossier/26718/7/6/2</t>
  </si>
  <si>
    <t>25952-53-8</t>
  </si>
  <si>
    <t>1-Ethyl-3-(3'-dimethylaminopropyl)carbodiimide hydrochloride</t>
  </si>
  <si>
    <t>1-(3-Dimethylaminopropyl)-3-ethylcarbodiimide hydrochloride; EDC hydrochloride; EDCI; N-(3-Dimethylaminopropyl)-N'-ethylcarbodiimide hydrochloride</t>
  </si>
  <si>
    <t>C8H18ClN3</t>
  </si>
  <si>
    <t>Cl.CCN=C=NCCCN(C)C</t>
  </si>
  <si>
    <t>1N,2N,3g(xiii)Y</t>
  </si>
  <si>
    <t>0, 30, 100, or 300 mg/kg bw/day daily. Males were treated for 29 days, i.e. 2 weeks prior to mating, during mating, and up to and including the day before scheduled necropsy. Females that delivered were treated for 50-56 days, i.e. 14 days prior to mating (with the objective to cover at least two complete estrous cycles), the variable time to conception, the duration of pregnancy and 13 or 15 days after delivery, up to and including the day before scheduled necropsy. Females without offspring (not pregnant) were treated for 41 days.</t>
  </si>
  <si>
    <t xml:space="preserve">At 300 mg/kg bw/day, there were six premature decedents (three males and three females) which were considered to be related to treatment with the test item. Clinical signs in the remaining animals of the 300 mg/kg bw/day group (all sacrificed at study day 10) included rales and salivaton; salivation was considered to be a physiological response rather than a sign of systemic toxicity. In females at 300 mg/kg bw/day, body weight loss was noted in three of the females euthanized at days 7-8 of the study and in 5/7 females sacrificed on day 10. Only one male had lower body weight gain. These findings correlated with a 20% decrease in food consumption in both males and females at 300 mg/kg bw/day during their short treatment period. Effects on body weight and food consumption were not noted at 30 or 100 mg/kg bw/day. Histopathological findings were confined to the remaining animals of the 300 mg/kg bw/day group. In the stomach, reddish foci, a thickened limiting ridge, and distension with gas were noted which correlated with slight hemorrhages and ulcerations and erosion of the glandular stomach. There was also dark red discoloration in the mesenteric lymph nodes which correlated with erythrophagocytosis and/or sinusoidal erythrocytes. In the trachea, necrosis and inflammation in several animals were present and perfoation was noted in one of them. Given the perforation noted, it was suggested that the tracheal lesions might have been related to the dosing procedure. All remaining animals of the 300 mg/kg group were euthanized for humane reasons after nine days of treatment (necropsy at study Day 10) as severe gastrointestinal effects were anticipated for these animals based on the findings in the decedents. This was confirmed at macroscopic examination (these animals were not subjected to microscopic examination). Based on the mortality, body weight loss, and clinical signs noted at the highest dose level, the NOAEL for systemic toxicity was considered to be 100 mg/kg bw/day. Similarly, only data of the control and 30 and 100 mg/kg groups were available for evaluation of the reproduction endpoints because of the severe toxicity at 300 mg/kg bw/day. Therefore, in the absence of adverse effects at the doses tested, the NOAEL for reproductive and developmental toxicity was considered to be 100 mg/kg bw/day. </t>
  </si>
  <si>
    <t>Unknown, 2018. Available from ECHA at https://echa.europa.eu/mt/registration-dossier/-/registered-dossier/23229/7/6/2 and https://echa.europa.eu/mt/registration-dossier/-/registered-dossier/23229/7/9/2</t>
  </si>
  <si>
    <t>1530-32-1</t>
  </si>
  <si>
    <t>Phosphonium, ethyltriphenyl-, bromide (1:1)</t>
  </si>
  <si>
    <t>Ethyltriphenylphosphonium bromide; Ethyl triphenyl phosphonium bromide; Triphenylethylphosphonium bromide; ethyl(triphenyl)phosphanium;bromide</t>
  </si>
  <si>
    <t>C20H20BrP</t>
  </si>
  <si>
    <t>[Br-].CC[P+](C1=CC=CC=C1)(C1=CC=CC=C1)C1=CC=CC=C1</t>
  </si>
  <si>
    <t>1N,2aY but no to b, c, d, and e</t>
  </si>
  <si>
    <t xml:space="preserve">0, 30, 60, or 120 mg/kg bw/day. The study was 28 days with a 14 day recovery period. </t>
  </si>
  <si>
    <t>A significant decrease in AST and ALT was noted in males and these changes were considered to indicate an effect on the liver. At the lowest dose level, in males, there was a decrease in urea and bilirubin and an increase in potassium levels. At the mid dose, also in males, bilirubin levels were decreased while an increase in potassium and alkaline phosphatase was noted. In females, glucose and sodium levels were increased in the high dose group and cholesterol and triglyceride levels were decreased when compared to controls. During necropsy, macroscopic lesions were observed in the liver and lungs; the lesions were hemorrhagic spots and they were noted in both organs in the high dose group. Similarly, during macroscopic investigations, sinusoidal hemorrhages were observed in males and females of the high dose group. Also at the highest dose, foci of necrosis and inflammation of hepatocytes were noted in the centrilobular zone in three males and two females. In the lungs, alveolar wall thickening and alveolar inflammation was also noted at the highest dose level. ECHA: Based on the adverse effects noted in the liver and lungs, the NOAEL for general toxicity was considered to be 60 mg/kg bw/day for both males and females. FDA notes: The effects on AST, ALT, sodium, glucose, etc. were noted to be treatment related but then when looking at the charts provided, there are no dose-related trends and most of these values are not even significant at the top dose, making the finding seem more incidental than adverse. Regarding the lesions reported in the lungs and liver, these lesions were not marked as significant. In the liver, sinusoidal hemorrhage was noted in 2/5 control males and 0/5 control females and then 1/5 high dose males and 1/5 high dose females. For foci of centrilobular/inflammation, 3/5 control males and 1/5 control females presented with the lesion while 3/5 high dose males and 2/5 high dose females did. In the lungs, thickening of the alveolar wall/inflammation was noted in 4/5 control males and 3/5 control females and then 2/2 high dose males and 2/2 high dose females.</t>
  </si>
  <si>
    <t>Unknown, 2020. Available from ECHA at https://echa.europa.eu/registration-dossier/-/registered-dossier/5487/7/6/2</t>
  </si>
  <si>
    <t>12217-80-0</t>
  </si>
  <si>
    <t>C.I. Disperse Blue 60</t>
  </si>
  <si>
    <t>Disperse Blue 60; 4,11-diamino-2-(3-methoxypropyl)naphtho[2,3-f]isoindole-1,3,5,10-tetrone; 1H-Naphth[2,3-f]isoindole-1,3,5,10(2H)-tetrone, 4,11-diamino-2-(3-methoxypropyl)-</t>
  </si>
  <si>
    <t>C20H17N3O5</t>
  </si>
  <si>
    <t>COCCCN1C(=O)C2=C(C1=O)C(N)=C1C(=O)C3=CC=CC=C3C(=O)C1=C2N</t>
  </si>
  <si>
    <t xml:space="preserve">0, 50, 150, or 500 mg/kg bw/day. Males were treated for a minimum of 35 days, i.e. 14 days before pairing, during pairing, until necropsy. Females were treated for 55 days, i.e. 14 days before pairing, during pairing and gestation, until day 6 of lactation. </t>
  </si>
  <si>
    <t>Hematological and Spleen</t>
  </si>
  <si>
    <t>During Week 2 of treatment, animals receiving the test substance showed high reticulocyte counts when compared with controls, with the difference attaining statistical significance for males at each dose level and for females at 150 or 500 mg/kg/day. In addition, females receiving 500 mg/kg/day also showed significantly low hematocrit, hemoglobin and red blood cell count whilst the red cell distribution width and platelet counts were significantly high when compared with the controls. Females receiving 150 or 500 mg/kg bw/day also had significantly higher mean adjusted spleen weights when compared with controls; a dose response was apparent. These effects were considered to be indicative of anemia. ECHA: Based on the hematological effects and the increased spleen weight, the NOAEL for general toxicity was considered to be 150 mg/kg bw/day for both males and females. Regarding reproductive toxicity, there were no adverse effects on pre-coital interval, mating performance, fertility, or gestation index, and there was no effect of treatment on the mean number of implantations, litter size, the survival of the offspring or the sex ratio (% males). All females had gestation lengths within the normal range of 22 to 23.5 days, however, at 500 mg/kg/day, there was a significant shift toward a shorter gestation length. The NOAEL for reproductive and developmental toxicity was considered to be 500 mg/kg bw/day. FDA: NOAEL is 50 mg/kg bw/day.</t>
  </si>
  <si>
    <t>Unknown, 2015. Available from ECHA at https://echa.europa.eu/registration-dossier/-/registered-dossier/17271/7/6/2/?documentUUID=13bdd00c-18e8-4385-92ed-09aea7a5be42 and https://echa.europa.eu/mt/registration-dossier/-/registered-dossier/17271/7/9/2</t>
  </si>
  <si>
    <t>21806-61-1</t>
  </si>
  <si>
    <t>Prop-1-ene-1,3-sultone</t>
  </si>
  <si>
    <t>5H-1,2-Oxathiole 2,2-dioxide; 5H-oxathiole 2,2-dioxide</t>
  </si>
  <si>
    <t>C3H4O3S</t>
  </si>
  <si>
    <t>C1C=CS(=O)(=O)O1</t>
  </si>
  <si>
    <t>1N,2N,3N,4N,6N,7N,9N,10Y,11N,12N,13N,15N,16N,17N,18N,28t</t>
  </si>
  <si>
    <t>0, 22.5, 45, or 90 mg/kg bw/day for 48-71 days. The main group males were treated for two weeks pre-mating, during mating and up to the day before sacrifice during the post-mating period (total of 46 days of treatment). The pregnant females from the main group were treated for a two-week pre-mating period, during cohabitation until mated, pregnancy (gestation) and up to lactation day 13. The non-pregnant females were treated for two-week pre-mating period, during cohabitation until mated and 24 days further from the day of confirmed mating. The females which were cohabitated with no evidence of mating were treated for a two-week pre-mating period, three-weeks cohabitation period and 24 days further from the day of termination of cohabitation process. The recovery group animals of both sexes were treated until the first scheduled female sacrifice (total of 49 days) and kept without treatment for a further 14-days observation.</t>
  </si>
  <si>
    <t>There were no mortalities at any dose during the study. In groups G2 and G3, there were no indications of test item-related effects in any of the parameter/endpoints assessed for systemic toxicity. In groups G4/G4R, the animals were noted with test item-related clinical signs of toxicity such as, lethargy, perinasal staining, ataxia, rough hair coat and hair thinning and vaginitis (in one female). The animals from these dose groups were noted with test item-related reduction in body weight gain (outside historical control data) and feed consumption in both sexes. However, a recovery in both mean body weight and percent change in mean body weight was noted in G4R animals of both sexes during the recovery period. Also, secondary test item-related effects e.g. decrease in movement counts during motor activity assessment and decrease in mean forelimb and hind limb grip strength assessment in both sexes were noted but were not present in recovery animals. The changes outside historical control data in hematological values (absolute reticulocytes only) showed a trend towards recovery during the recovery period. The clinical chemistry, urinalysis and ophthalmoscopic examinations did not reveal any test item-related changes. There was no test item-related organ weight, gross pathological or histopathological changes noted at these dose levels. In groups G2 and G3, there were no indication of test item-related effects in any of the parameter/endpoints assessed for reproductive and developmental toxicity. Also, there was no indication of test-item related effects on endocrine disruptor (ED) relevant endpoints in both parents (oestrus cyclicity in females, relative organ weight and histopathology of gonads and accessary sex organs, thyroid weights and serum T4 levels) and pups (development of external genital organs, measurement of anogenital distance, male pup nipple retention and serum T4 levels for PND 4/13 pups) at these dose levels. In group G4, test item-related reductions in live birth index per litter, male/female mating index, male/female fertility index, pregnancy and gestation index were noted. The increased post-implantation loss and postnatal loss were also evidenced as test item-related at this dose level. Test item-related reduced litter size, reduced live birth index per litter and increased number of dead pups at birth were also noted at this dose level. These noted effects on reproductive performances are considered as secondary effects related to stress due to noted treatment-related clinical signs of toxicity, reduced body weights, reduced body weight gain and reduced feed consumption. Also, there was no direct test item-related effects noted in any of the reproductive organs of both sexes, no gross or histopathological changes noted in the reproductive organs of both sexes and no effects were noted in serum T4 levels of both sexes. Based on the above considerations, these effects are concluded as secondary effects, but not direct treatment-related changes. In group G4, test item-related reduced mean male pup weight per litter was noted. However, no gross pathological changes were noted in any of the surviving pups of both sexes.  In group G4, there were no test item-related effects noted for ED relevant endpoints in both parental animals and F1 pups. The NOAEL (reproduction; male/female) is determined as 45 mg/kg bw/day, due to noted secondary test item-related effects such as reduced mating and fertility performance of both sexes, reduced pregnancy and gestation indices, reduced live birth index, increased post-implantation and postnatal losses at the dose level of 90 mg/kg bw/day. The NOAEL (developmental) is determined as 45 mg/kg bw/day, due to noted reduced mean male pup weights at the dose level of 90 mg/kg bw/day.</t>
  </si>
  <si>
    <t>Unknown, 2021. Available from ECHA at https://echa.europa.eu/registration-dossier/-/registered-dossier/30191/7/9/2</t>
  </si>
  <si>
    <t>538-75-0</t>
  </si>
  <si>
    <t>N,N'-Dicyclohexylcarbodiimide</t>
  </si>
  <si>
    <t>Dicyclohexylcarbodiimide; N,N'-Dicyclohexylcarbodiimide; DCCD</t>
  </si>
  <si>
    <t>C13H22N2</t>
  </si>
  <si>
    <t>C1CCC(CC1)N=C=NC2CCCCC2</t>
  </si>
  <si>
    <t xml:space="preserve">Sprague-Dawley [Crl:CD (SD), SPF] </t>
  </si>
  <si>
    <t xml:space="preserve">0, 40, 100, or 250 mg/kg bw/day. Males were dosed for approximately 42 days, i.e., two weeks prior to mating, during mating, until the day before necropsy. Females were dosed for approximately 52 days, i.e., two weeks prior to mating, during mating and gestation, until day 4 of lactation. </t>
  </si>
  <si>
    <t>No clinical signs were noted. One female at 100 mg/kg bw/day died and five females at 250 mg/kg bw/day died; these deaths were considered to be related to treatment. In the 250 mg/kg bw/day administration group, suppression of increase in body weight was observed in both males and females. No significant differences with the control were observed at any other dose. Female food intake was decreased at the top dose; no effects were noted at 100 mg/kg bw/day or less. Histopathological examination of the liver revealed bile duct expansion and diffuse Kupffer cell proliferation around the Gleason sheath in males and females at 250 mg/kg bw/day. On histopathological examination of the duodenum, thickening of the mucosa was observed in males and females at the dose of 250 mg/kg bw/day. Degeneration/necrosis of the proximal renal tubular epithelium in the kidney cortex was also observed in females whose whole litter died by nursing day 4. Regarding reproductive performance and function, the female sex cycle, mating rate and conception rate, number of corpus luteums of pregnant animals, implantation number, implantation rate and pregnancy period were not affected by administration of test substance. The estrous regression days in the 250 mg/kg group increased, but it had been observed before administration that the same group's estrus regression days tended to be extended. In males, the testis, epididymis, prostate, and seminal vesicle weights were not affected by the administration of the test substance. Failure of labor condition was observed in the group administered 100 and 250 mg/kg bw/day. The birth rate, the number of births and the number of babies born decreased, the live birth rate, and the birth rate decreased, too. No effects on delivery rate, neonatal survival rate, or sex ratio were noted. In offspring, there was no effect of administration of the test substance on the sex ratio, the form and weight of the newborn infant. The birth rate, fertility rate and neonatal survival rate decreased in the 250 mg/kg bw/day administration group. Lastly, there was no effect of administration of the test substance on the sex ratio, the form and weight of the newborn infant. Based on the available information, the NOAEL for general toxicity was set at 100 mg/kg bw/day, both for P0 and F1 generations, and the NOAEL for reproductive toxicity was set at 40 mg/kg bw/day.</t>
  </si>
  <si>
    <t>Unknown, 2010. Available from ECHA at https://echa.europa.eu/registration-dossier/-/registered-dossier/12761/7/9/2</t>
  </si>
  <si>
    <t>64338-16-5</t>
  </si>
  <si>
    <t>7-Oxa-3,20-diazadispiro[5.1.11.2]heneicosan-21-one, 2,2,4,4-tetramethyl-</t>
  </si>
  <si>
    <t>C22H40N2O2</t>
  </si>
  <si>
    <t>CC1(C)CC2(CC(C)(C)N1)OC1(CCCCCCCCCCC1)NC2=O</t>
  </si>
  <si>
    <t>0, 10, 25, or 62.5 mg/kg bw/day from GD 6 to 19</t>
  </si>
  <si>
    <t xml:space="preserve">Cold to touch, hunched posture, emaciation and an increase in piloerection and hair loss were noted in the high dose females receiving 62.5 mg/kg bw/day. In addition, in this group, marked maternal toxicity was present as demonstrated by the moderate reduction in food consumption, body weight, body weight gain, uterus weight and absolute weight gain. As a consequence of the marked maternal toxicity, fetal toxicity was present as lower fetal weight (82 out of 364 fetuses were small) and delay in the ossification. The delay in the ossification was observed in most parts of the skeleton, such as skull, sternebrae, thoracic, cervical and sacral vertebrae, hind and forepaws and pelvic girdle. Malformations were observed only in the high dose group, which showed marked maternal toxicity. These malformations could be an expression of the lower fetal weight observed rather than a direct effect of the test item on fetuses. Moderate maternal toxicity was noted in mid-dose females receiving 25 mg/kg bw/day as demonstrated by reduction on body weight and body weight gain. In addition, a reduction in food consumption was observed. Low dose females receiving the dosage of 10 mg/kg bw/day showed a slight reduction in food consumption, too. The NOAEL for maternal and developmental toxicity was considered to be 25 mg/kg bw/day. </t>
  </si>
  <si>
    <t xml:space="preserve">Unknown, 2013. Available from ECHA at https://echa.europa.eu/sl/registration-dossier/-/registered-dossier/20043/7/9/3 </t>
  </si>
  <si>
    <t>919783-22-5</t>
  </si>
  <si>
    <t>3-[5-(Azetidine-1-carbonyl)pyrazin-2-yl]oxy-5-[(2S)-1-methoxypropan-2-yl]oxy-N-(5-methylpyrazin-2-yl)benzamide</t>
  </si>
  <si>
    <t>AZD-1656</t>
  </si>
  <si>
    <t>C24H26N6O5</t>
  </si>
  <si>
    <t>CC1=CN=C(C=N1)NC(=O)C2=CC(=CC(=C2)OC(C)COC)OC3=NC=C(N=C3)C(=O)N4CCC4</t>
  </si>
  <si>
    <t>1N,2N,3N,4Y,5aY,6b(iv)Y</t>
  </si>
  <si>
    <t>Heterozygous global knockout gkdel/wt</t>
  </si>
  <si>
    <t>0, 20, 50, or 130 mg/kg bw/day. These formulations were administered once daily for a minimum of 14 days before pairing, during 10 days of pairing, and continuing until GD 16.</t>
  </si>
  <si>
    <t xml:space="preserve">Regarding maternal findings, there were no abnormal clinical observations attributable to dosing with 20, 50, or 130 mg/kg/day of AZD1656. Food consumption was statistically significantly slightly increased at the start of dosing for animals dosed with 130 mg/kg/day. Statistically significantly decreased food consumption during the second half of the first week of dosing and statistically significantly slightly decreased body weights at the end of the second week of dosing was evident for all AZD1656 groups. However, after mating, there were no statistically significant effects on food consumption or maternal body weights during gestation. At necropsy, there were no statistically significant effects on maternal GD17 weight adjusted for gravid uterus weight. There were dosage-related reductions in blood glucose concentrations after dosing with AZD1656 at all dose levels on GD16. Hypoglycemia was defined as the mean blood glucose concentrations being below the pre dose value for that group. The duration of the hypoglycemia persisted for up to 12hr at 20 and 50 mg/kg/day and up to 24hrs at 130 mg/kg/day. The mean minimum blood glucose concentrations observed on the last day of dosing were 5.5, 4.9, and 3.6 mmol/l of glucose for animals dosed with 20, 50, and 130 mg/kg/day, respectively, compared with 8.9 mmol/l for control animals. These differences from control levels were statistically significant. Regarding fertility and embryofetal development, there was no effect of dosing with AZD1656 on mating performance, fertility, or embryofetal survival at any dose level. The incidence of knockout and wild-type fetuses per group, of approximately 50:50%, indicated that genotype did not affect fetal survival and there were no statistically significant differences in the ratios for each group. Fetal weights, irrespective of genotype, were slightly but not statistically significantly reduced after dosing with 130 mg/kg/day. When fetal weights for gkdel/wt (knockout) and gkwt/wt (wildtype) fetuses per group were compared, there were statistically significant differences in the control group and the low-dose group. However, since the higher dose groups did not show a similar difference, it is considered that these differences were not related to the administration of AZD1656. There were two major abnormalities recorded that were increased in incidence or only seen after AZD1656 administration. Two fetuses (1.3% of fetuses) had right-sided aortic arch after maternal dosing with 130 mg/kg/day. One fetus from the 50 mg/kg/day group also had a right-sided aortic arch. There was an increased incidence of omphalocoele after maternal dosing with 50 and 130 mg/kg/day of six and three affected fetuses versus one control affected fetus (4.6 and 2.0% vs. 0.6% of fetuses). Notably, higher occurrences of slight enlargement of the lateral and/or third brain ventricles (minor abnormality) were recorded after maternal dosing with 50 and 130 mg/kg/day. A statistically significant increased incidence of left umbilical artery (minor abnormality) was observed in gkdel/wt fetuses only after maternal dosing with 130 mg/kg/day. It is notable that there was high control background level for skeletal minor abnormalities and/or variants indicative of a transient delay in ossification. The high control background levels may be related to the timing of cesarian section at 12hr earlier than usual for mice (afternoon of GD17), so that some bones were less ossified than normal. The bones affected were those that are known to ossify during the last day before birth, such as sternebrae, caudal vertebrae, metacarpals, metatarsals, calcaneus, and occipital bone. There were statistically significant differences in the incidences of several skeletal minor abnormalities and/or variants indicative of a transient delay in ossification recorded after maternal dosing with 50 and 130 mg/kg/day in both gkdel/wt and gkwt/wt fetuses, compared with control fetuses. There was only a slight increase in minor skeletal abnormalities after maternal dosing with 20 mg/kg/day, compared with control fetuses. There was also an increased incidence of wavy ribs observed after maternal dosing with 130 mg/kg/day. Overall, hypoglycemia is known to cause fetal effects that include delayed skeletal ossification and malformations and growth retardation and developmental anomalies. There were increased incidences of minor abnormalities and variants in this study, mainly in the mid- and high-dose groups, which are associated with either delayed or disturbed development and are considered to be secondary to maternal hypoglycemia.The NOAEL is considered to be 20 mg/kg bw/day. </t>
  </si>
  <si>
    <t>Mitchard and Stewart, 2014</t>
  </si>
  <si>
    <t>Mitchard, T., &amp; Stewart, J. (2014). The novel use of a heterozygous knockout mouse for embryofetal development assessment of a glucokinase activator. Birth Defects Research Part B: Developmental and Reproductive Toxicology, 101(2), 152-161.</t>
  </si>
  <si>
    <t>219680-11-2</t>
  </si>
  <si>
    <t>Zabofloxacin</t>
  </si>
  <si>
    <t>DW-224a; 1-Cyclopropyl-6-fluoro-7-(8-(methoxyimino)-2,6-diazaspiro(3.4)octan-6-yl)-4-oxo-1,4-dihydro-1,8-naphthyridine-3-carboxylic acid</t>
  </si>
  <si>
    <t>C19H20FN5O4</t>
  </si>
  <si>
    <t>CON=C1CN(CC12CNC2)C3=C(C=C4C(=O)C(=CN(C4=N3)C5CC5)C(=O)O)F</t>
  </si>
  <si>
    <t>1N,2N,3g(ii)Y(Class IV) and 6b(iv)Y(Class V)</t>
  </si>
  <si>
    <t>Death was not observed at any dose studied, including control dogs. Vomiting and salivation were found in high frequencies in both male and female dogs at 30 mg/kg/day and 90 mg/kg/day, but in low frequencies at 10 mg/kg/day. Anorexia was observed in both male and female dogs at 90 mg/kg/day with high frequency. The male dogs at the 90 mg/kg/day dose showed a tendency to decrease in body weight gain on the 20th and 28th days compared with the control dogs. The female dogs at the 90 mg/kg/d dose also showed a tendency to decrease in body weight gain on the 21st and 28th days compared with control dogs. Both male and female dogs at the dose of 90 mg/kg/day showed a tendency to decrease in food intake on the 21st day. No treatment-related ophthalmic, urinary, or hematologic changes were observed in any dog of either sex. In both male and female dogs, a significant increase in serum total cholesterol level at 30 mg/kg/day and at 90mg/kg/day was observed in week 4 of administration compared with control dogs. In female dogs in week 4 of administration at 30 mg/kg/day and at 90 mg/kg/day, the serum phospholipid level was significantly higher compared with control dogs. Electrocardiography data showed a trend toward increased in QT interval in both male and female dogs at 90 mg/kg/day compared with control dogs. In male dogs at 90 mg/kg/day, atrophy of testes was found in two cases. No gonadal treatment-related changes were observed in female dogs. In female dogs at 90 mg/kg/day, the relative weights (% body weight) of the spleen and adrenal glands were significantly greater than those in control dogs. In male dogs at 10 mg/kg/day, one case of atrophy of the thymus and one case of mineralization of the spleen were observed. In male dogs at 30 mg/kg/day, one case each of pancreatic hyperplasia, atrophy of the testes, oligospermia of the epididymis, and presence of immature germ cells, and two cases of atrophy of the thymus were observed. In male dogs at 90 mg/kg/day, one case each of pancreatic hyperplasia, dilated epicardial lymphatics of the heart, atrophy of the prostate, and aspermia, and three cases of atrophy of the thymus and testes were observed. In female dogs at 10 mg/kg/day, one case of atrophy of the thymus and one case of mineralization of the kidney were observed. In female dogs at 30 mg/kg/day, one case each of mineralization of the kidney, and nephrosis, and three cases of atrophy of the thymus were observed. In female dogs at 90 mg/kg/day, one case of mineralization of the kidney and three cases of atrophy of the thymus were observed. Some males and females in the negative control and treated groups exhibited abnormal histopathological changes including mineralization and nephrosis of the kidney, mineralization of the spleen, pancreatic hyperplasia, atrophy of the prostate, and dilated epicardial lymphatics of the heart, but there were no obvious differences in the incidence of the histopathological changes among the groups. Based on these results, it was concluded that 4-week repeated oral dosing with DW-224a resulted in vomiting, salivation, increased serum cholesterol level, and atrophy of the thymus and testes in both sexes at dose levels higher than 30 mg/kg/day. The target organ for DW-224a appears to be the thymus and testes. The absolute toxic dose of DW-224a was considered to be 30 mg/kg/day, and no observed adverse effect level was considered to be 10 mg/kg/day for both male and female dogs.</t>
  </si>
  <si>
    <t>Han et al., 2003</t>
  </si>
  <si>
    <t xml:space="preserve">Han, J., Kim, J. C., Chung, M. K., Kim, B., &amp; Choi, D. R. (2003). Subacute toxicity and toxicokinetics of a new antibiotic, DW-224a, after single and 4-week repeated oral administration in dogs. Biological and Pharmaceutical Bulletin, 26(6), 832-839. </t>
  </si>
  <si>
    <t>611-06-3</t>
  </si>
  <si>
    <t>2,4-Dichloronitrobenzene</t>
  </si>
  <si>
    <t>2,4-Dichloro-1-nitrobenzene; 1,3-Dichloro-4-nitrobenzene; Benzene, 2,4-dichloro-1-nitro-</t>
  </si>
  <si>
    <t>[O-][N+](=O)C1=CC=C(Cl)C=C1Cl</t>
  </si>
  <si>
    <t>0, 8, 40, or 200 mg/kg bw/day. Males were treated for 45 consecutive days, consisting of 14 days before mating, 14 days during the mating period, and 17 days after the mating period. Females were treated for 14 days before mating, during the mating period (up to 14 days until mating), and throughout the gestation period after mating, until 3 days after parturition (41-46 days). Females that did not mate were allowed 45 days from the end of the mating period to the day before dissection.</t>
  </si>
  <si>
    <t xml:space="preserve">One female rat given 200 mg/kg died during delivery, but no abnormal clinical signs were observed. The body weight gain of females given 200 mg/kg was lower than that of controls during the gestation period. Hematological examination revealed decreases in red blood cells in males given 8 mg/kg or more groups, decreases in hematocrit and hemoglobin, increases in reticulocytes, and alight anemia in males given 40 and 200 mg/kg. Blood clinical examination revealed increases total protein, albumin and gamma-GTP, and decreases in creatinine in males given 40 and 200 mg/kg. Total bilirubin and A/G ratio were increased in males given 200 mg/kg. Absolute and relative liver and kidney weights showed increase in both sexes given 200 mg/kg. Necropsy revealed enlargement of the liver in both sexes given 200 mg/kg, and enlargement of the kidneys in male 200 mg/kg group. Other treatment related gross findings included atrophy of the thymus and enlargement of the adrenal glands in treated females. Histopathological examination revealed swelling and single cell necrosis of the liver cells in both sexes given 200 mg/kg. Moreover, mitosis of the liver cells was observed in males given 200 mg/kg. The slight increase in the incidence of hyaline droplets of the renal tubules in males and basophilic changes of the renal tubules in females, both given 200 mg/kg, were also noted in a few females given 8 mg/kg or more, and necrosis of the renal tubules was observed in a few females given 40 and 200 mg/kg. A variety of lesions including a moderate degree of pigment deposit in the spleen, atrophy of the thymus, swelling of the liver cells, ulcer action in the stomach, duodenum and large intestine, single liver cell necrosis and fibrosis of the renal tubular epitherum were observed in females that delivered all stillborn pups and females where pups all died, in the group given 200 mg/kg. Counting numbers of spermatogenic cells at stage VIII in the testes from control males and males given 200 mg/kg revealed no treatment-related effects. In regards to reproductive and developmental toxicity, one female given 200 mg/kg died during delivery. All pups were stillborn in two females and all pups died during the lactation period in three females of the treated group given 200 mg/kg. In the same group, the number of live pups born was decreased and the live birth index, viability index of the pups at Day 4 after birth and delivery demonstrated tendencies for index decrease. Based on the above results, the no-observed-effect level for repeated-dose toxicity of 2,4-dichloronitrobenzene under the present test conditions is judged to be less than 8 mg/kg/day for both males and females. No effect on male reproduction was observed even at 200 mg/kg/day, and the no-observed-effect level is estimated to be 200 mg/kg/day. Effects on female reproduction and offspring development/development were observed at a dose of 200 mg/kg/day, and the no-observed-effect level was determined to be 40 mg/kg/day. ECHA: The author originally listed the LOEL at 8 mg/kg/day; however, the slight effects on red blood cells in male rats were considered to be isolated and no other effects were observed. Similarly, basophile changes noted in two rats at the lowest dose were not dose-related and not significant. Therefore, the NOAEL is considered to be 8 mg/kg bw/day for males and females. The NOELs for reproductive performance of males and females, and pup development are considered to be 200 mg/kg/day for males and females and 40 mg/kg/day for pups development. OECD SIDS: The NOEL for repeated dose toxicity was considered to be &lt; 8 mg/kg/day and the NOEL for reproductive toxicity was considered to be 40 mg/kg/day for parental animals and offspring. </t>
  </si>
  <si>
    <t xml:space="preserve">MHW, 1996 </t>
  </si>
  <si>
    <t>MHW, Japan (1996) Toxicity Testing Report, Vol. 3, 333-353. at https://dra4.nihs.go.jp/mhlw_data/home/paper/paper611-06-3d.html Also available from ECHA at https://echa.europa.eu/mt/registration-dossier/-/registered-dossier/1902/7/6/2 and https://echa.europa.eu/mt/registration-dossier/-/registered-dossier/1902/7/9/2 and OECD SIDS at https://hpvchemicals.oecd.org/UI/handler.axd?id=a88d3352-50cd-469e-b535-89cb8d975288</t>
  </si>
  <si>
    <t>51229-78-8</t>
  </si>
  <si>
    <t>Chloroallyl methenamine chloride</t>
  </si>
  <si>
    <t>C9H16Cl2N4</t>
  </si>
  <si>
    <t>[Cl-].Cl\C=C/C[N+]12CN3CN(CN(C3)C1)C2</t>
  </si>
  <si>
    <t>1N,2N,3f(vi)Y(Class III). Crosscheck: 6b(ii)Y (Class V)</t>
  </si>
  <si>
    <t>0, 5, 25, or 75 mg/kg bw/day on GD 6-15</t>
  </si>
  <si>
    <t>Fetal malformations</t>
  </si>
  <si>
    <t>A dose of 75 mg/kg/d of Quaternium-15 not only caused maternal and fetal toxicity but also caused embryonic malformations compared with control animals. Dams consumed less food and water than controls with subsequent decreases in body weight and body weight gain. The relative maternal liver weights (grams of liver per 100 g of body weight) were increased over controls. Fetal resorption was increased over concurrent control resorptions, and the fetuses weighed less than controls. Eleven fetuses in 7 litters had major malformations, primarily of the eye (microphthalmia). An increase in minor malformations was indicative of delayed development. A dose of 25 mg/kg/d Quaternium-15 did not cause maternal toxicity; however, pregnant rats had a transient decrease in feed consumption. This dose did result in fetal malformations; major malformations were found in 10 fetuses in 9 litters. The predominant malformations were eye anomalies. The administration of 5 mg/kg/d Quaternium-15 did not produce any evidence of maternal or fetal toxicity or malformations. The authors concluded that Quaternium-15 orally administered at 25 and 75 mg/kg/d on days 6 to 15 of gestation was teratogenic in Fischer 344 rats. However, 5 mg/kg/d Quaternium-15 was below this teratogenic threshold.</t>
  </si>
  <si>
    <t>Dow Chemical Co. Attachment 18. Dowicil 200 preservative: oralteratology study in Fischer 344 rats; 1983. Unpublished data submitted by CTFA. Available from Becker, L. C., Bergfeld, W. F., Belsito, D. V., Klaassen, C. D., Hill, R., Leibler, D., ... &amp; Andersen, F. A. (2010). Final report of the amended safety assessment of Quaternium-15 as used in cosmetics. International journal of toxicology, 29(3_suppl), 98S-114S.</t>
  </si>
  <si>
    <t>101-14-4</t>
  </si>
  <si>
    <t>4,4'-Methylenebis(2-chloroaniline)</t>
  </si>
  <si>
    <t>MOCA; Quodorole; Bisamine; 4-[(4-Amino-3-chlorophenyl)methyl]-2-chloroaniline</t>
  </si>
  <si>
    <t>C13H12Cl2N2</t>
  </si>
  <si>
    <t>NC1=C(Cl)C=C(CC2=CC(Cl)=C(N)C=C2)C=C1</t>
  </si>
  <si>
    <t xml:space="preserve">0, 0.4, 2, 10, or 50 mg/kg bw/day. Males were dosed for 42 days and females were dosed for 42-55 days. </t>
  </si>
  <si>
    <t>Liver, kidney, and spleen</t>
  </si>
  <si>
    <t>In animals sacrificed after the administration period, a significant increase in relative weight of the kidney was found in female rats in the 10 mg/kg group. In the 50 mg/kg group, a significant increase in relative weight of the kidney was found in female rats. Significant increases were also found in absolute and relative weight of the liver and relative weight of the spleen in male rats; and in relative weight of both the liver and thyroid, and absolute and relative weight of the spleen in female rats. In animals sacrificed after the recovery period, there were significant differences in relative weights of male spleen, female liver and female kidney but the differences tended to decrease. There weren't any changes in male liver, female spleen and female thyroid. Changes attributed to the test article were found in the liver, spleen and kidneys, too. In the liver, in the 50 mg/kg group, those changes characterized by swelling (centrilobular zone) and fatty degeneration (in intermediate zone) of hepatocytes were found in all of 6 male rats and 6 out of 8 female rats, and 3 of these male rats showed single cell necrosis of hepatocytes in the centrilobular zone. In female rats in the same group, there was another rat showing prominent fatty degeneration only. There was significant difference in the incidences of swelling and fatty degeneration of hepatocytes in both sexes compared with those in the control group. These changes were not found in the recovery group. In the kidneys, among 5 male rats in each group, mildly basophilic change of renal tubules was found in 1 control groups whereas there was an increase tendency of the incidence with 3 in the 10 mg/kg group and 4 in the 50 mg/kg group, and the degree of this change tended to be more severe. In female rats, there wasn't any increased tendency of basophilic change of renal tubules found. In the male recovery group, there was no difference in the incidence of basophilic change of renal tubules compared to that in the control group. In the spleen, mild hemosiderin deposits in splenic red pulp were found in all rats of both sexes in the control group and moderate in 4 male rats from the 10 mg/kg group and in 5 male rats and 4 female rats from the 50 mg/kg group, and there was a significant difference in the incidence of moderate hemosiderin deposits. As for extramedullary hematopoiesis in splenic red pulp in female rats, only mild cases were found except for one rat in the control group with a moderate degree, but 4 rats showed moderate extramedullar hematopoiesis in the 50 mg/kg group and tendency for the enhancement. In the recovery group, increased tendency for hemosiderin deposits remained in female rats, which was not significantly different, and there were no differences in both hemosiderin deposits and extramedullary hematopoiesis in male rats compared with those in the control group. ECHA concluded a NOEL of 2 mg/kg bw/day for repeat dose toxicity. Given the lack of adverse effects noted in offspring, the NOEL in the reproductive potential of parents in both sexes and the growth and development in pups was 50 mg/kg/day. OECD SIDS: repeat dose NOAEL; 2 mg/kg bw/day and reproductive NOAEL: 50 mg/kg bw/day.</t>
  </si>
  <si>
    <t>MHLW Japan, 2005</t>
  </si>
  <si>
    <t>MHLW Japan, 2005. Combined repeated dose and reproductive/developmental toxicity screening test of 4,4'–methylenebis(2–chloroaniline) by oral administration in rats (written in Japanese). Toxicity Testing Reports of Environmental Chemicals, Volume 12. P179-214 (available from http://dra4.nihs.go.jp/mhlw_data/jsp/SearchPageENG.jsp). New link to original posting is https://dra4.nihs.go.jp/mhlw_data/home/paper/paper101-14-4d.html. Available from OECD SIDS 	4,4'-METHYLENEBIS(2-CHLOROANILINE) (MBOCA) at https://hpvchemicals.oecd.org/UI/handler.axd?id=93d3c71b-1608-4238-b29f-3c7a4af94e1f. Also available under: Unknown (2005) from ECHA at https://echa.europa.eu/registration-dossier/-/registered-dossier/14426/7/6/2/?documentUUID=f70ae874-7a32-4437-b27f-c8778553379d and https://echa.europa.eu/mt/registration-dossier/-/registered-dossier/14426/7/9/2</t>
  </si>
  <si>
    <t>2162-74-5</t>
  </si>
  <si>
    <t>Bis(2,6-diisopropylphenyl)carbodiimide</t>
  </si>
  <si>
    <t>N,N'-Methanediylidenebis(2,6-diisopropylaniline); Staboxol 1; Carbo D</t>
  </si>
  <si>
    <t>C25H34N2</t>
  </si>
  <si>
    <t>CC(C)C1=CC=CC(C(C)C)=C1N=C=NC1=C(C=CC=C1C(C)C)C(C)C</t>
  </si>
  <si>
    <t>Wistar [HsdRCCHan:Wist]</t>
  </si>
  <si>
    <t xml:space="preserve">0, 1, 3, or 8 mg/kg bw/day. The dose level of 8 mg/kg bw/day was replaced by 5 mg/kg bw on day 11 of the study. Males were dosed for 28 days, i.e. two weeks prior to mating and during the mating period. Females were dosed for 57 days, i.e. two weeks prior to mating, during the mating period (maximum 14 days), gestation and lactation up to necropsy on day 4-6 post partum. </t>
  </si>
  <si>
    <t xml:space="preserve">One female (No. 91) of the high dose group (8 mg/kg b.w.) died on study day 8 and one female (No. 90) of the high dose group (8 mg/kg b.w.) was killed moribund on study day 11 after two days without treatment. These deaths were considered to be treatment-related; therefore, dosing of the highest dose group treated with 8 mg/kg bw was stopped on study day 8, as toxicity in this dose was too pronounced for the purpose of the study. Animals of both sexes were not treated on study day 9 and 10. In the morning of study day 11, dosing was continued at a reduced dose of 5 mg/kg bw. Clinical signs were confined to females; in-cage observations revealed piloerection, a squatting position, and accelerated breathing after dosing in females of the high dose group as well as sunken flanks, a hunched back, a high-stepping gait, an increased respiratory rate, piloerection and paleness. Also at the highest dose, a reduction in body weight was noted as well as a reduction in food consumption. After lowering the highest dose level to 5 mg/kg bw/day on study day 11, body weight and food consumption was similar to controls. Organ weight data showed a slight statistically significant decrease in absolute epididymides weight in high-dosed males; additionally, a slight statistically significant increase in relative liver weight of high-dosed females was seen, and the same trend, but not being statistically significant, could be observed in absolute liver weights of high-dosed females. Necropsy revealed an enlarged adrenal gland, a slightly collapsed, dark-redded lung and aqueous liquid in the chest cavity of the high-dose female No. 91, which died on study day 8. High-dosed female No. 90, which was killed moribund after a two days drug holiday on study day 11, presented a changed surface of kidneys, a smaller thymus and a red, elastic lump at the mucosa of the gastro-esophageal vestibule at necropsy. Histopathology of No. 91 revealed a slight myocardial degeneration, an alveolar edema in the lungs, slight multifocal bile duct hyperplasia, and signs of moderate tubular degeneration and regeneration in the kidneys and No. 90 presented a marked ulcer in the forestomach. No further histopathological, treatment-related and toxicologically relevant findings could be observed up to the highest dose group. Therefore, the NOAEL for systemic toxicity for both males and females was considered to be 3 mg/kg bw/day. Regarding reproductive toxicity, no implantation sites and no corpora lutea were recorded in the ovaries in any of the animals from the high dose group. This was attributed clearly to the treatment with test article. Also, the insemination index was slightly reduced in high-dosed rats and fertility and gestation were severely affected in the high dose. No gestation could be observed in this group, which was attributed clearly to the treatment with the test article. No implantation sites and no pups were seen in high-dosed females, and at 3 mg/kg bw a slight, but statistically not significant increase of prenatal losses was also observed. The NOAEL for reproductive and developmental toxicity was considered to be 1 mg/kg bw/day. </t>
  </si>
  <si>
    <t>Unknown, 2013. Available from ECHA at https://echa.europa.eu/mt/registration-dossier/-/registered-dossier/13695/7/6/2/?documentUUID=630a43a0-a971-4966-8c6d-d2fb689822df and https://echa.europa.eu/mt/registration-dossier/-/registered-dossier/13695/7/9/2</t>
  </si>
  <si>
    <t>4342-36-3</t>
  </si>
  <si>
    <t>Tributyltin benzoate</t>
  </si>
  <si>
    <t>Tributylstannyl benzoate; Biomet 11; Tri-n-butyltin benzoate</t>
  </si>
  <si>
    <t>C19H32O2Sn</t>
  </si>
  <si>
    <t>CCCC[Sn](CCCC)(CCCC)OC(=O)C1=CC=CC=C1</t>
  </si>
  <si>
    <t>1N,N,3N,4Y,5e(iii)Y</t>
  </si>
  <si>
    <t>Sprague-Dawley [Crl: CD (SD) BR VAF/Plus]</t>
  </si>
  <si>
    <t xml:space="preserve">0, 1.0, 4.5, or 20.0 mg/kg bw/day from 6 through 15 of pregnancy </t>
  </si>
  <si>
    <t xml:space="preserve">One female in the 4.5 mg/kg/day group totally resorbed her litter at an early stage of pregnancy having shown signs of impaired respiration, hunched posture, and piloerection. Fetal examination revealed an increased incidence of extracervical ribs and one fetus with a double outlet of the right ventricle (and an interventricular septal defect), a finding consistent with those observed at the higher dosage. Maternal toxicity was seen at the 20 mg/kg/day group, clinically manifested as initial body weight loss, reduced food and increased water consumption. At an early stage of pregnancy, four females were observed to have completely resorbed their litters. Among the females that retained live fetuses till day 20 of pregnancy, mean fetal weight and consequently litter weights were lower than those seen in the control group. Increased incidences of fetuses and litters with visceral and skeletal malformations were observed. These included cardiovascular and eye defects as well as disturbance of axial development of the skeletal system. The percentage of fetuses with unossified sternebrae and asymmetric/bipartite sternebrae was also found to have increased in the 20 mg/kg/day dose group. At 1.0 mg/kg/day, there were no adverse effects of treatment on the parent female. The maternal toxicity NOAEL is 1.0 mg/kg/day, and the maternal toxicity LOAEL is 4.5 mg/kg/day based on increased incidences of post-dose salivation, wet coat, and impaired respiration. There was an increase in the number of fetuses and litters with extra cervical ribs and one fetus with the unusual finding of a double outlet of the right ventricle (and an interventricular septal defect), findings consistent with those at 20 mg/kg/day (HDT). In the high dose group, mean fetal and litter weights were lower than those seen in the control group. Increased incidences of fetuses and litters with visceral and skeletal malformations were observed. These included cardiovascular and eye defects as well as disturbance of axial development of the skeletal system. The percentage of fetuses with unossified sternebrae and asymmetric/bipartite sternebrae was also found to have increased in the 20 mg/kg/day dose group. At 1.0 mg/kg/day, there were no signs of developmental toxicity. The developmental toxicity NOAEL is 1.0 mg/kg/day and the developmental toxicity LOAEL is 4.5 mg/kg/day, based on increased resorption, a dose related increased in incidence of double outlet of right ventricle (and an intraventricular septal defect) along with increased incidence of extracervical ribs at this dosage. </t>
  </si>
  <si>
    <t>Bryson, 1993</t>
  </si>
  <si>
    <t xml:space="preserve">Bryson, A. (1993). Tributyltin Benzoate: A Study of the Effect on Pregnancy of the Rat: Lab Project Number: NDX/41: NDX 41/921129. Unpublished study prepared by Huntingdon Research Centre Ltd. 106 p. MRID 42903101. Available from EPA (2008) Tributyltin Compounds – Revised Toxicology Chapter in Support of Issuance of the Reregistration Eligibility Decision (RED) for Tributyltin Oxide, Tributyltin Maleate and Tributyltin Benzoate. PC Code(s): 083001, 083118, 083106. CAS Registry Number(s): 56-35-9, 4027-18-3, 4342-36-3. DP#: D at https://www.regulations.gov/document/EPA-HQ-OPP-2008-0171-0003 </t>
  </si>
  <si>
    <t>76703-62-3</t>
  </si>
  <si>
    <t>gamma-Cyhalothrin</t>
  </si>
  <si>
    <t>lambda-Cyhalothrin; [(S)-cyano-(3-phenoxyphenyl)methyl] (1R,3R)-3-[(Z)-2-chloro-3,3,3-trifluoroprop-1-enyl]-2,2-dimethylcyclopropane-1-carboxylate</t>
  </si>
  <si>
    <t>CC1(C)[C@@H](\C=C(/Cl)C(F)(F)F)[C@H]1C(=O)O[C@H](C#N)C1=CC=CC(OC2=CC=CC=C2)=C1</t>
  </si>
  <si>
    <t xml:space="preserve">In the range-finding study, female rats were gavaged with dose levels equal to 0, 1, 2.5, 5, 10, or 15 mg/kg bw/day on Days 6-20 of gestation. In the main study, females were given doses of 0, 0.1, 0.5, or 2.0 mg/kg bw/day on Days 6-20 of gestation. </t>
  </si>
  <si>
    <t>Range-finding study: All dams administered ≥ 5 mg/kg bw/day were euthanized on Days 7 or 8 due to excessive toxicity; signs included perioral/periocular/perinasal and/or perineal soiling, ungroomed appearance, hypoactivity, incoordination, dragging of hindquarters, tip-toe gait, knuckling, splayed hindlimbs, slow or labored breathing, tremor, increased reactivity and ptosis. Signs of toxicity (perioral and periocular soiling, uncoordinated gait) were noted at 2.5 mg/kg bw/day. Bodyweights, weight gains and food consumption at 2.5 mg/kg bw/day were slightly (but significantly) lower than controls; bodyweights, weight gains and food consumption at 1 mg/kg bw/d were also slightly lower, but values did not attain statistical significance with the exception of Day 9-12 weight gain. Gross necropsy did not reveal any treatment-related findings; liver and kidney weights were unaffected by treatment. No effect of treatment was seen on litter or fetal parameters. A maternal NOAEL cannot be determined from this study due to the bodyweight effects at 1 mg/kg bw/day. A developmental NOAEL cannot be determined due to the limited investigations performed. Main study: Signs of toxicity (reduced activity, ptosis, reduced feces and salivation) were seen at the top dose level, from Day 7. Weight gain at the top dose level was significantly lower from Days 6-9, Days 18-21 and over the treatment period as a whole. Food consumption at the top dose level was slightly (but significantly) lower at the majority of time points and was also significantly lower from Day 9-12 at 0.5 mg/kg bw/day. Gross necropsy of dams did not reveal any treatment-related findings. Gravid uterus weight was lower at the top dose level; relative weights of other organs were unaffected by treatment. The proportions of resorptions were higher in treated groups in an apparently treatment-related fashion; however, the values are within the historical control range (1.3-7.6%; mean 4.0% from seven studies performed 04/99-01/00). Litter size and litter weight at the top dose level were slightly (but not significantly) lower than controls; fetal weight is within the laboratory’s historical control range. No treatment-related effect was seen on the incidence of external, visceral or skeletal malformations; isolated incidences of a small number of malformations occurred in all groups. The incidence of extra lumbar rib was higher in fetuses at the top dose level; three of the four incidences were from fetuses in the same litter. The study report states that this variation had not been observed in control fetuses since 1992, when it was observed in two fetuses from two litters. Additional historical control data provided by the Notifier (eight studies performed during 1999-2001) show one or two fetuses with this finding in two studies. Skeletal findings are known to occur in clusters; although lying outside the historical control range, this finding is therefore not considered to be clearly related to treatment. The absence of similar findings in the developmental toxicity studies performed with cyhalothrin is also noted. No evidence of teratogenicity was seen in this study. A maternal NOAEL of 0.5 mg/kg bw/day can be determined, based on the effects on bodyweight and food consumption at the top dose level. The slightly (but statistically significant) reduction in food consumption by 0.5 mg/kg bw/day dams is not considered to be adverse in the absence of a statistically significant effect on bodyweight. A developmental NOAEL of 2.0 mg/kg bw/day can be determined for this study in the absence of any treatment-related findings at the top dose level. EPA: The maternal NOAEL was 1 mg/kg/day. The maternal LOAEL was 2 mg/kg/day based on increased salivation in 16/25 animals. Additionally, animals at 2.5 mg/kg/day in the range finding study displayed increased salivation (7/8) and uncoordinated gait (2/8). The developmental NOAEL was considered to be 2.5 mg/kg/day. No developmental effects were observed. Dams in the range-finding study at 5 and 10 mg/kg/day were terminated due to excessive neurotoxicity and fetal/embryotoxicity measurements were not evaluated.</t>
  </si>
  <si>
    <t>Unknown, 2000; Unknown, 2000</t>
  </si>
  <si>
    <t>Unknown, 2000. XR-225: oral gavage developmental toxicity probe study in CD rats. Report No. 991192. &amp; Unknown, 2000. XR-225: oral gavage developmental toxicity study in CD rats. Report No. 991250. Available from EFSA (2012) Public consultation on the active substance gamma-cyhalothrin at https://www.efsa.europa.eu/en/consultations/call/public-consultation-active-substance-gamma-cyhalothrin (Volume 3, Annex B.6 : Toxicology and Metabolism). Also available from EPA (2017) Lambda- &amp; Gamma-Cyhalothrin: Human Health Draft Risk Assessment for Registration Review at https://www.regulations.gov/document/EPA-HQ-OPP-2010-0479-0049</t>
  </si>
  <si>
    <t>56-24-6</t>
  </si>
  <si>
    <t>Trimethyltin hydroxide</t>
  </si>
  <si>
    <t>Trimethylstannanol; Stannane, hydroxytrimethyl-; Hydroxytrimethyltin; TMT</t>
  </si>
  <si>
    <t>C3H10OSn</t>
  </si>
  <si>
    <t>C[Sn](C)(C)O</t>
  </si>
  <si>
    <t>0 or 0.3 mg/kg bw/day on PND 3-29 or 1.0 mg/kg bw on alternate days (0.5 mg/kg bw/day)</t>
  </si>
  <si>
    <t xml:space="preserve">Learning and memory were assessed in an automated radial-arm maze when the rats were 180-200 days old. TMT treatment resulted in an increase in the number of days required to adequately perform the radial-arm maze task at the 0.5 mg/kg bw/day dose level and a transient deficit in accuracy was noted, too. High dose rats made significantly less correct selections than the control or low dose groups. The most pronounced effect in TMT-treated high dose animals was hyperactivity which manifested within two days of testing and persisted throughout the remainder of testing. </t>
  </si>
  <si>
    <t>Miller et al., 1982</t>
  </si>
  <si>
    <t>Miller, D. B., Eckerman, D. A., Krigman, M. R., &amp; Grant, L. D. (1982). Chronic neonatal organotin exposure alters radial-arm maze performance in adult rats. Neurobehavioral Toxicology and Teratology, 4(2), 185-190.</t>
  </si>
  <si>
    <t>1230487-00-9</t>
  </si>
  <si>
    <t>Siponimod</t>
  </si>
  <si>
    <t>BAF312; BAF-312; NVP-BAF312-NX; 1-[[4-[(E)-N-[[4-cyclohexyl-3-(trifluoromethyl)phenyl]methoxy]-C-methylcarbonimidoyl]-2-ethylphenyl]methyl]azetidine-3-carboxylic acid</t>
  </si>
  <si>
    <t>C29H35F3N2O3</t>
  </si>
  <si>
    <t>CCC1=C(C=CC(=C1)C(=NOCC2=CC(=C(C=C2)C3CCCCC3)C(F)(F)F)C)CN4CC(C4)C(=O)O</t>
  </si>
  <si>
    <t>0, 0.05, 0.15, or 0.5 mg/kg bw/day from GD 6 to LD 20, 21, or 22</t>
  </si>
  <si>
    <t>In F0 dams, one high dose dam was euthanized early on GD 22 due to birthing difficulties (dystocia); clinical signs included red liquid vaginal discharge, areas of red staining of the fur in the urogenital region, firm abdominal interstructure, hunched posture, decreased activity, partly closed eyes, decreased respiratory rate, and bent tail. Six other dams were euthanized between PNDs 1 and 15 because no live fetuses remained. No litters were born to one control, one mid dose, and one dose dam; however, at necropsy the high dose dam was found to be pregnant. No adverse clinical signs were observed during the study. During gestation (Days 6-20), a decrease in body weight gain was observed in dams at the low dose (8%), mid dose (9%), and high dose (36%). Body weight gain was also reduced during lactation (Days 0-21) in dams at the mid dose (16%) and high dose (25%). Similarly, food consumption in mid and high dose dams was significantly decreased during lactation. In mid dose dams, decreases were observed between Lactation Days 4 and 14, and in high dose dams, decreases were observed between Lactation Days 0 and 14. Regarding reproductive parameters, there was a slight decrease in gestation index at the high dose due to one high dose dam being euthanized early with dystocia and another high dose dam with 11 implantation sites, but no delivered pups. An increase in number of dead pups was observed in high dose dams that resulted in a statistically significant decrease in the live birth index. Gestation length was also increased at the mid and high dose. There were no remarkable macroscopic findings in F0 dams. In the F1 generation, during pre-weaning, there were 8, 25, and 56 pups that died between PNDs 0 and 4 from 5, 15, and 19 F0 dams at the LD, MD, and HD, respectively; there were no F1 pup deaths of control pups. There was further death of F1 pups during PNDs 4 and 21 of 2 and 7 pups from 2 and 6 litters at the mid and high doses, respectively. This resulted in decreased F1 pup survival rates to PND 21 of 3%, 11%, and 61% at the low, mid, and high dose, respectively. In F1 pups, clinical signs included dehydration, emptiness of the stomach, thinness, weakness, decreased activity, and coldness to touch that were generally observed between PNDs 0 and 4. Other signs observed in high dose F1 pups included abnormal flexure of the left (18 M and 11 F) and right (17 M and 9 F) hindlimbs between PNDs 0 and 4. Flat cranium was noted in 10 high dose males and 7 high dose female pups from PND 14 and malocclusion of the incisors was observed in 1 mid dose male pup and 1 high dose female pup between PNDs 18 and 23. Abnormal flexure of the left and right forelimbs was observed in 1 mid dose male that also displayed flat cranium and abnormal gait. Anal atresia was observed in one mid dose female pup. Litter mean F1 pup body weight was increased on PND 0 in male pups by 4% and 12% and in female pups by 5% and 8% at the mid and high doses, respectively. The increase in body weight may be due to increase in gestation length noted at these doses. A 16-21% decrease in body weight in high dose male and high dose female pups was noted on PNDs 4, 7, and 14; however, body weights were comparable with controls at weaning. Eye opening was statistically significantly earlier in mid dose females, high dose males, and high dose females by 0.5, 1.2, and 0.8 days, respectively. Auricular startle response was approximately 1 day later in high dose male and high dose female pups. No difference was observed in righting reflex or pinna detached development. The malformation an absence of anal opening was noted in one mid dose female.  Malformations in high dose (2 M and 5 F) pups from 7 different litters included cleft palate (1 F), split tongue (1 F), truncus arteriosus (1 M), and subcutaneous edema over the entire body (1 M and 3 F). Variations noted in high dose pups included vestigial liver lobe (1 M and 1 F), large spleen and kidney (1 F), edema/hematoma (4 M and 4 F), swollen soft cranium (4 F), and decreased anogenital distance (5 M). Abnormal flexure of hindlimbs was noted in 5 high dose males and 3 high dose female pups. The presence of testis and apparent uterine horn-like structure with no ovaries was noted in 1 mid dose male and 10 high dose male pups. There were no remarkable findings in low dose pups. Macroscopic changes noted in 3 of 123 mid dose F1 pups and in 2 out of 18 high dose F1 pups included an abnormal appearance of bone in 1 mid dose male and 1 high dose male, a bent tail in 1 mid dose male, dilated ventricles in the heart in 1 mid dose female, and absence of digestive content in 1 high dose female. During the post-weaning period, deaths were observed in F1 animals; however, due to low incidence and lack of dose-dependency, the deaths were not considered drug-related. Malocclusion of the incisors was noted from PND 21 in 2, 2, and 3 males and 2, 1, and 6 females at the low dose, mid dose, and high dose, respectively, and broken teeth were observed in 1 and 3 mid dose and high dose males, respectively. Flat cranium was noted in 1 high dose male and 3 high dose females from PND 21. There were slight decreases in body weight gain in males at PND 119 of 4%, 6%, and 7% at the low dose, mid dose, and high dose, respectively and in females at PND 84 of 4% at the high dose. Body weight gain was comparable between the groups during gestation. Food consumption was reduced during the first week post-weaning in high dose males (89%) and high dose females (84%) but was comparable between the groups for the remainder of the study, including gestation. Hematology revealed dose-dependent decreases in WBC (15% and 18%), neutrophils (44% and 50%), lymphocytes (10% and 12%), monocytes (37% and 44%), and basophils (15% and 15%) on PND 70 in low dose males and mid dose males, respectively. The pupillary closure response was positive in one eye in 1 mid dose male, negative in 2 high dose males, positive in 1 mid dose female, and negative in 4 high dose females; a positive response in both eyes was noted in all other pups. Preputial separation was approximately 2 days later in high dose males and vaginal opening was statistically significantly later in high dose females by 1.5 days. Estrous cycle length was comparable between siponimod-dosed and control F groups. On PNDs 86-89, mating pairs (1 M and 1 F) were set up from the behavioral/reproductive subset for up to 14 days. Females were examined for evidence of mating. On GD 13, animals were euthanized, and the reproductive tract examined for number of corpora lutea, implantation sites, number of pups (dead and alive), and resorptions. Mating and fertility indices, conception rate, mean number of days mating, number of corpora lutea, implantation sites, live and dead embryos, early resorptions, and pre- and post-implantation losses were comparable between siponimod-dosed and control groups. Gross examination was conducted on behavioral/reproductive subset animals. Macroscopic abnormalities of the teeth (malocclusion of the incisors) were noted in 1 low dose males and 3 high dose males, respectively and 2, 2, and 5 females from the low, mid, and high dose groups, respectively. Dose-dependent increases in spleen and thymic weight were observed in low dose females (8% and 3%, respectively) and mid dose females (16% and 10%, respectively). No drug-related changes were observed in spleen or thymus of low or mid dose animals. In mandibular incisors, abnormalities were observed in 2 high dose males and 2 high dose females that included a more tightly curved tooth, change in the position of the base of the tooth relative to the molar teeth, mild hemorrhage, and necrosis of the pulp cavity. These changes accompanied the malocclusion observed in 1 male and 2 females. 
The T-cell dependent IgM and IgG antibody response was monitored in the TDAR subset using keyhole limpet hemocyanin (KLH). KLH was injected on PNDs 56 and 63. The anti-KLH IgM and IgG responses (antibody levels) were measured, by ELISA, 7 days following the KLH injections (i.e., PNDs 63 and 70). Blood samples were collected from control, low dose, and mid dose animals (insufficient animals from high dose F0 dams were available for a high dose group in the TDAR subset). On PND 70, after 2 KLH injections, anti-KLH IgM and IgG antibody responses were observed in all animals from all groups. The mean levels of anti-KLH IgM and IgG antibodies were increased on PND 70 compared to PND 63 in all groups. The mean anti-KLH IgM and IgG antibody responses were comparable, with no statistically significant differences, in the low dose and mid dose animals compared to control animals. Blood (PND 70), spleen, and thymus samples were collected from the phenotyping subset control, low dose, and mid dose groups (insufficient animals from high dose F0 dams were available for a high dose group in the phenotyping subset). In blood, statistically significant increases were observed in absolute counts of T lymphocytes (CD3+), helper T lymphocytes (CD3+/CD4+), and cytotoxic T lymphocytes (CD3+/CD8a+) on PND 70 in mid dose females. In spleen, statistically significant increases were observed in cells/spleen and/or cells/g counts of T lymphocytes, helper T lymphocytes, cytotoxic T lymphocytes, and total lymphocytes in mid dose females and in cytotoxic T lymphocytes in mid dose males. In thymus, no statistically significant changes were observed. The NOAEL for toxicity and reproductive performance in F0 dams and F1 generation development was 0.05 mg/kg/day.</t>
  </si>
  <si>
    <t>Unknown, 2014. An oral (gavage) pre and postnatal study with immunological endpoints in the rat. Study No: 0970449. from FDA (2019) NDA 209-884 (Mayzent, siponimod, BAF-312) Pharmacology/Toxicology Review and Evaluation. Division of Neurology Products (HFD-120) Center for Drug Evaluation and Research. at https://www.accessdata.fda.gov/drugsatfda_docs/nda/2019/209884Orig1s000PharmR.pdf</t>
  </si>
  <si>
    <r>
      <t>An increase in hyaline droplets was present in all males examined which were treated with 450 mg/kg bw/day. There was an increase in incidence and severity of multifocal basophilic tubules in males treated with 450 mg/kg bw/day when compared to controls; 7/8 minimal (severity scale 4) or mild (severity scale 3) compared with 1/5 minimal in the control group. Proteinaceous casts were present in 4/8 males treated with 450 mg/kg bw/day. Increased hyaline droplets were present in 3/5 males treated with 150 mg/kg bw/day without any accompanying pathological changes. The hyaline droplet accumulation within the tubules and associated pathology (increased tubular basophilia, proteinaceous casts) are consistent with the accumulation of α 2u globulin, a common finding in animals treated with various test items as well as untreated male rats. Hyaline droplet accumulation is specific to the male rat, not seen in immature or female rats, and is not considered to be significant in man although due to the subsequent pathological changes it is considered to be adverse in terms of the affected animals in this study. Minimal hyperplasia of the non-glandular stomach was present in 4/5 males and 3/5 females treated with 450 mg/kg bw/day. The minimal hyperplasia also included hyperkeratosis; however, it is likely to be due to an irritant effect of the test item. Given the low severity and lack of other significant pathological changes, this is considered to be an adaptive, non-adverse change within this study.</t>
    </r>
    <r>
      <rPr>
        <b/>
        <sz val="10"/>
        <rFont val="Calibri"/>
        <family val="2"/>
        <scheme val="minor"/>
      </rPr>
      <t xml:space="preserve"> </t>
    </r>
    <r>
      <rPr>
        <sz val="10"/>
        <rFont val="Calibri"/>
        <family val="2"/>
        <scheme val="minor"/>
      </rPr>
      <t xml:space="preserve">Therefore, the NOAEL for systemic toxicity in both males and females was considered to be 450 mg/kg bw/day, or 335.7 mg/kg bw/day, the highest dose tested. Similarly, the NOAELs for reproductive and developmental toxicity, in the absence of adverse effects, was also considered to be 450 mg/kg bw/day, or 335.7 mg/kg bw/day. </t>
    </r>
  </si>
  <si>
    <r>
      <t>Cedramber; Cedrol methyl ether; Cedryl methyl ether; Methyl cedryl ether; (1S,2R,5S,7R,8R)-8-methoxy-2,6,6,8-tetramethyltricyclo[5.3.1.0</t>
    </r>
    <r>
      <rPr>
        <vertAlign val="superscript"/>
        <sz val="10"/>
        <color theme="1"/>
        <rFont val="Calibri"/>
        <family val="2"/>
        <scheme val="minor"/>
      </rPr>
      <t>1,5</t>
    </r>
    <r>
      <rPr>
        <sz val="10"/>
        <color theme="1"/>
        <rFont val="Calibri"/>
        <family val="2"/>
        <scheme val="minor"/>
      </rPr>
      <t>]undecane</t>
    </r>
  </si>
  <si>
    <r>
      <t>Zinc bis(O,O-diisobutyl) bis(dithiophosphate); zinc O,O'-diisobutyl dithiophosphate; zinc;bis(2-methylpropoxy)-sulfanylidene-sulfido-λ</t>
    </r>
    <r>
      <rPr>
        <vertAlign val="superscript"/>
        <sz val="10"/>
        <color theme="1"/>
        <rFont val="Calibri"/>
        <family val="2"/>
        <scheme val="minor"/>
      </rPr>
      <t>5</t>
    </r>
    <r>
      <rPr>
        <sz val="10"/>
        <color theme="1"/>
        <rFont val="Calibri"/>
        <family val="2"/>
        <scheme val="minor"/>
      </rPr>
      <t>-phosphane. (MW: 548.07 was divided by 2 due to 2 identical subunits)</t>
    </r>
  </si>
  <si>
    <r>
      <t>Matsumoto, M., Kobayashi, K., Takahashi, M., Hirata-Koizumi, M., Ono, A., &amp; Hirose, A. (2015). Summary information of human health hazard assessment of existing chemical substances (I). </t>
    </r>
    <r>
      <rPr>
        <sz val="10"/>
        <color rgb="FF222222"/>
        <rFont val="Calibri"/>
        <family val="2"/>
        <scheme val="minor"/>
      </rPr>
      <t>Kokuritsu Iyakuhin Shokuhin Eisei Kenkyusho Hokoku, 133, 42-47.</t>
    </r>
    <r>
      <rPr>
        <sz val="10"/>
        <rFont val="Calibri"/>
        <family val="2"/>
        <scheme val="minor"/>
      </rPr>
      <t xml:space="preserve"> Also available from MHLW at https://dra4.nihs.go.jp/mhlw_data/home/IUCLID/IUCLID70974-33-3y.pdf </t>
    </r>
  </si>
  <si>
    <r>
      <t>O,O-Bis(methylphenyl) hydrogen dithiophosphate; Phosphorodithioic acid, O,O-bis(methylphenyl) ester; bis(2-methylphenoxy)-sulfanyl-sulfanylidene-λ</t>
    </r>
    <r>
      <rPr>
        <vertAlign val="superscript"/>
        <sz val="10"/>
        <color theme="1"/>
        <rFont val="Calibri"/>
        <family val="2"/>
        <scheme val="minor"/>
      </rPr>
      <t>5</t>
    </r>
    <r>
      <rPr>
        <sz val="10"/>
        <color theme="1"/>
        <rFont val="Calibri"/>
        <family val="2"/>
        <scheme val="minor"/>
      </rPr>
      <t>-phosphane</t>
    </r>
  </si>
  <si>
    <r>
      <t>4,9-dimethyltricyclo[5.2.1.0</t>
    </r>
    <r>
      <rPr>
        <vertAlign val="superscript"/>
        <sz val="10"/>
        <color theme="1"/>
        <rFont val="Calibri"/>
        <family val="2"/>
        <scheme val="minor"/>
      </rPr>
      <t>2</t>
    </r>
    <r>
      <rPr>
        <sz val="10"/>
        <color theme="1"/>
        <rFont val="Calibri"/>
        <family val="2"/>
        <scheme val="minor"/>
      </rPr>
      <t>,</t>
    </r>
    <r>
      <rPr>
        <vertAlign val="superscript"/>
        <sz val="10"/>
        <color theme="1"/>
        <rFont val="Calibri"/>
        <family val="2"/>
        <scheme val="minor"/>
      </rPr>
      <t>6</t>
    </r>
    <r>
      <rPr>
        <sz val="10"/>
        <color theme="1"/>
        <rFont val="Calibri"/>
        <family val="2"/>
        <scheme val="minor"/>
      </rPr>
      <t>]deca-3,8-diene</t>
    </r>
  </si>
  <si>
    <r>
      <t>(1S,2R,6S,7R)-2-methyl-4-oxatricyclo[5.2.1.0</t>
    </r>
    <r>
      <rPr>
        <vertAlign val="superscript"/>
        <sz val="10"/>
        <color theme="1"/>
        <rFont val="Calibri"/>
        <family val="2"/>
        <scheme val="minor"/>
      </rPr>
      <t>2,6</t>
    </r>
    <r>
      <rPr>
        <sz val="10"/>
        <color theme="1"/>
        <rFont val="Calibri"/>
        <family val="2"/>
        <scheme val="minor"/>
      </rPr>
      <t>]dec-8-ene-3,5-dione; Methy nadic Anhydride (MNA); rel-(3aR,4S,7R,7aS)-3a-Methyl-3a,4,7,7a-tetrahydro-4,7-methanoisobenzofuran-1,3-dione; Methylnadic anhydride</t>
    </r>
  </si>
  <si>
    <r>
      <t>Matsumoto, M., Kobayashi, K., Takahashi, M., Hirata-Koizumi, M., Ono, A., &amp; Hirose, A. (2015). Summary information of human health hazard assessment of existing chemical substances (I). </t>
    </r>
    <r>
      <rPr>
        <sz val="10"/>
        <color rgb="FF222222"/>
        <rFont val="Calibri"/>
        <family val="2"/>
        <scheme val="minor"/>
      </rPr>
      <t>Kokuritsu Iyakuhin Shokuhin Eisei Kenkyusho Hokoku, 133, 42-47.</t>
    </r>
    <r>
      <rPr>
        <sz val="10"/>
        <rFont val="Calibri"/>
        <family val="2"/>
        <scheme val="minor"/>
      </rPr>
      <t xml:space="preserve"> Also available from MHLW at https://dra4.nihs.go.jp/mhlw_data/home/IUCLID/IUCLID542-18-7y.pdf </t>
    </r>
  </si>
  <si>
    <r>
      <t>Hexahydro-4,7-methano-1H-indenyl acrylate; Tricyclo[5.2.1.0</t>
    </r>
    <r>
      <rPr>
        <vertAlign val="superscript"/>
        <sz val="10"/>
        <color theme="1"/>
        <rFont val="Calibri"/>
        <family val="2"/>
        <scheme val="minor"/>
      </rPr>
      <t>2</t>
    </r>
    <r>
      <rPr>
        <sz val="10"/>
        <color theme="1"/>
        <rFont val="Calibri"/>
        <family val="2"/>
        <scheme val="minor"/>
      </rPr>
      <t>,</t>
    </r>
    <r>
      <rPr>
        <vertAlign val="superscript"/>
        <sz val="10"/>
        <color theme="1"/>
        <rFont val="Calibri"/>
        <family val="2"/>
        <scheme val="minor"/>
      </rPr>
      <t>6</t>
    </r>
    <r>
      <rPr>
        <sz val="10"/>
        <color theme="1"/>
        <rFont val="Calibri"/>
        <family val="2"/>
        <scheme val="minor"/>
      </rPr>
      <t xml:space="preserve">]dec-4-en-3-yl acrylate </t>
    </r>
  </si>
  <si>
    <r>
      <t xml:space="preserve">In </t>
    </r>
    <r>
      <rPr>
        <b/>
        <sz val="10"/>
        <rFont val="Calibri"/>
        <family val="2"/>
        <scheme val="minor"/>
      </rPr>
      <t>Study 1</t>
    </r>
    <r>
      <rPr>
        <sz val="10"/>
        <rFont val="Calibri"/>
        <family val="2"/>
        <scheme val="minor"/>
      </rPr>
      <t xml:space="preserve">, at 1 g/kg/day, maternal weight gain was lower than controls during the first three days of treatment (GD 6–9), but with no statistical significance. There was also a significant decrease in maternal weight on GD 18 and GD 21 and in weight gain over GD 15-18, GD 18–21, and GD 6–21 (i.e. entire dosing period), at the high dose. This difference in late gestation appeared to be primarily related to the significant decrease in the uterine contents, since the net body weight (i.e. weight on GD 21 minus uterine weight) and net weight gain (i.e. weight gain on GD 6–21 corrected from uterine weights) was not significantly affected by treatment. No significant changes in maternal food intake were observed. The incidence of post-implantation loss and of resorptions per litter was significantly increased in the high dose group and the number of live fetuses per litter was slightly, although not significantly lower than controls at 1 g/kg/day. There was a dose-related reduction of fetal body weight, which was significantly different from controls at 0.5 g/kg/day (sexes combined and males) and at 1 g/kg/day (sexes combined, males, and females). It was only significantly lower at 1 g/kg/day, when litter size was used as covariate. The decreases amounted to 3–4% and 13–15% compared to controls at 0.5 and 1 g/kg/day, respectively. The mean percentage of male fetuses per litter was significantly increased at the highest dose given but this finding was attributed to the exceptionally low incidence of males in the concurrent control group and was not interpreted as an effect of treatment. Treatment-related effects on the occurrence of several visceral and skeletal variations were observed. Malpositioned testes (i.e. abdominal or supra-inguinal) were seen in one of 39 male fetuses at 0.5 g/kg/day, and in ten of 32 male fetuses at 1 g/kg/day. At this developmental stage, all testes of the GD 21 control and 0.1 g DIOP/kg/day fetuses were located at the bottom of the abdominal cavity near the bladder neck. The inguino-scrotal descent normally occurs postnatally. The incidence of fetuses showing 14th supernumerary lumbar ribs (mostly short) was significantly increased at 0.5 and 1 g/kg/day. Slight increases in cervical ribs were also noted at the mid and high doses, but they did not reached statistical significance. Retarded ossification was evidenced by the elevated incidence of incompletely ossified sternebrae at 1 g/kg/day, and by the significant decreases in the number of ossified phalanges in the fore- and hindlimbs at 0.5 and 1 g/kg/day. In </t>
    </r>
    <r>
      <rPr>
        <b/>
        <sz val="10"/>
        <rFont val="Calibri"/>
        <family val="2"/>
        <scheme val="minor"/>
      </rPr>
      <t>Study 2</t>
    </r>
    <r>
      <rPr>
        <sz val="10"/>
        <rFont val="Calibri"/>
        <family val="2"/>
        <scheme val="minor"/>
      </rPr>
      <t xml:space="preserve">, DIOP induced significant decreases in testicular testosterone production at the doses of 0.1 g/kg/day and higher; it was reduced by 34, 72, and 84% below control values at 0.1, 0.5, and 1 g/kg/day, respectively. No significant effect was observed at 0.01 g/kg/day. In </t>
    </r>
    <r>
      <rPr>
        <b/>
        <sz val="10"/>
        <rFont val="Calibri"/>
        <family val="2"/>
        <scheme val="minor"/>
      </rPr>
      <t>Study 3</t>
    </r>
    <r>
      <rPr>
        <sz val="10"/>
        <rFont val="Calibri"/>
        <family val="2"/>
        <scheme val="minor"/>
      </rPr>
      <t xml:space="preserve">, no statistically significant differences in maternal body weight were observed between the control and DIOP groups throughout the gestation and lactation periods, except for the high dose group which was significantly lower than the control at the end of treatment (i.e. on GD 21). The incidence of pre/perinatal loss per litter was increased at the high dose, but the effect was not statistically significant. The viability of the offspring (i.e. mean percent of pups surviving) through the lactation period (i.e. PND 1–21) was significantly decreased at 1 g/kg/day. Congruently, the mean number of live pups per litter was reduced on PND 21, although not significantly. At adult necropsy, 69% of males prenatally exposed to 1 g DIOP/kg/day displayed permanent areolas and/or nipple buds; the litter mean of thoracic and abdominal areolas/nipples per affected rat was 5.6 ± 3.2. Retained areolas/nipples were not observed in the control or 0.1 and 0.5 g DIOP/kg/day animals. At 0.5 g/kg/day, different abnormalities occurred in three males from three different litters: one animal had a unilaterally enlarged testis, one had an abnormal epididymis, and one displayed markedly underdeveloped seminal vesicles and prostate. The testes from all 0.5 g/kg/day rats were descended into the scrotum. A high incidence of marked malformations of the male reproductive tract was observed at 1 g/kg/day, with 36 and 74% of the males displaying hypospadias and undescended testes, respectively. In the most severe cases (64%), hypospadias were accompanied by exposed os penis and cleft prepuce. In several instances, the penis was also reduced in size. Except for one animal which had an intra abdominal testis, all undescended testes were located in the inguinal or supra-inguinal region. Also, one third of the high-dose animals displayed alterations of the vasa deferentia (e.g. absent, thin, or crossed). Markedly underdeveloped seminal vesicles were present in 39% of the males and markedly underdeveloped prostate was observed in 23% of the males. In addition, two rats from two different litters had no seminal vesicles and one rat displayed unilaterally small seminal vesicle. After weaning, the body weights of male offspring from the 1 g/kg/day group were slightly, although not significantly lower than control (4–7%) from postnatal week 6 (PNW) onward. On PNW 10, the liver weights were similar across groups; however, there was a dose-related decrease in kidney weights, which were about 3 and 16% less than control at 0.5 and 1 g/kg/day, respectively. The weights of the testes and the epididymides were severely reduced at 1 g/kg/day (with and without adjustment of body weight). They were approximately 38–52% lower than control weight. All undescended testes were hypoplastic and highly contributed to these decreases. Thus, the absolute weights of non-scrotal testes were only 16–43% of the controls, and ranged from
0.28 to 0.75 g. Most (84%) of the epididymides of undescended
testes weighed less than half of controls. At 0.5 g/kg/day, there was an increase in the absolute and relative weights of the testes compared to control (6–10%). Histologically, the most frequent finding was hypospermatogenesis, which occurred in two males from two different litters at 0.5 g/kg/day, and in twenty two males from the nine litters on study at 1 g/kg/day (6 and 88% of the evaluated males, respectively). Bilateral hypospermatogenesis was seen in approximately half of the most severely affected animals at the high dose (i.e. eight out fifteen). This lesion was not observed in control or 0.1 g/kg/day animals. It was characterized by a reduced number of spermatogenic epithelial cells or layers, and degenerate epithelial cells. Undescended testes were generally severely affected, but hypospermatogenesis could also be present in scrotal testes. In conclusion, DIOP disrupts the androgenic-dependent reproductive development when administered to rats during the prenatal period of sexual differentiation and induces severe and permanent malformations of the male reproductive tract. The authors concluded a NOAEL of 0.01 g/kg/day based on fetal testosterone production and a NOAEL of 0.1 g/kg/day for reproductive tract malformations. </t>
    </r>
  </si>
  <si>
    <r>
      <t>PEPTC; 7,18-bis(2-phenylethyl)-7,18-diazaheptacyclo[14.6.2.2</t>
    </r>
    <r>
      <rPr>
        <vertAlign val="superscript"/>
        <sz val="10"/>
        <color theme="1"/>
        <rFont val="Calibri"/>
        <family val="2"/>
        <scheme val="minor"/>
      </rPr>
      <t>2,5</t>
    </r>
    <r>
      <rPr>
        <sz val="10"/>
        <color theme="1"/>
        <rFont val="Calibri"/>
        <family val="2"/>
        <scheme val="minor"/>
      </rPr>
      <t>.0</t>
    </r>
    <r>
      <rPr>
        <vertAlign val="superscript"/>
        <sz val="10"/>
        <color theme="1"/>
        <rFont val="Calibri"/>
        <family val="2"/>
        <scheme val="minor"/>
      </rPr>
      <t>3,12</t>
    </r>
    <r>
      <rPr>
        <sz val="10"/>
        <color theme="1"/>
        <rFont val="Calibri"/>
        <family val="2"/>
        <scheme val="minor"/>
      </rPr>
      <t>.0</t>
    </r>
    <r>
      <rPr>
        <vertAlign val="superscript"/>
        <sz val="10"/>
        <color theme="1"/>
        <rFont val="Calibri"/>
        <family val="2"/>
        <scheme val="minor"/>
      </rPr>
      <t>4,9</t>
    </r>
    <r>
      <rPr>
        <sz val="10"/>
        <color theme="1"/>
        <rFont val="Calibri"/>
        <family val="2"/>
        <scheme val="minor"/>
      </rPr>
      <t>.0</t>
    </r>
    <r>
      <rPr>
        <vertAlign val="superscript"/>
        <sz val="10"/>
        <color theme="1"/>
        <rFont val="Calibri"/>
        <family val="2"/>
        <scheme val="minor"/>
      </rPr>
      <t>13,23</t>
    </r>
    <r>
      <rPr>
        <sz val="10"/>
        <color theme="1"/>
        <rFont val="Calibri"/>
        <family val="2"/>
        <scheme val="minor"/>
      </rPr>
      <t>.0</t>
    </r>
    <r>
      <rPr>
        <vertAlign val="superscript"/>
        <sz val="10"/>
        <color theme="1"/>
        <rFont val="Calibri"/>
        <family val="2"/>
        <scheme val="minor"/>
      </rPr>
      <t>20,24</t>
    </r>
    <r>
      <rPr>
        <sz val="10"/>
        <color theme="1"/>
        <rFont val="Calibri"/>
        <family val="2"/>
        <scheme val="minor"/>
      </rPr>
      <t>]hexacosa-1(23),2,4,9,11,13,15,20(24),21,25-decaene-6,8,17,19-tetrone</t>
    </r>
  </si>
  <si>
    <r>
      <t>Vat Orange 3; 4,10-Dibromoanthanthrone; 4,10-dibromonaphtho[7,8,1,2,3-nopqr]tetraphene-6,12-dione; 9,18-dibromohexacyclo[11.7.1.1</t>
    </r>
    <r>
      <rPr>
        <vertAlign val="superscript"/>
        <sz val="10"/>
        <color theme="1"/>
        <rFont val="Calibri"/>
        <family val="2"/>
        <scheme val="minor"/>
      </rPr>
      <t>4,20</t>
    </r>
    <r>
      <rPr>
        <sz val="10"/>
        <color theme="1"/>
        <rFont val="Calibri"/>
        <family val="2"/>
        <scheme val="minor"/>
      </rPr>
      <t>.0</t>
    </r>
    <r>
      <rPr>
        <vertAlign val="superscript"/>
        <sz val="10"/>
        <color theme="1"/>
        <rFont val="Calibri"/>
        <family val="2"/>
        <scheme val="minor"/>
      </rPr>
      <t>2,11</t>
    </r>
    <r>
      <rPr>
        <sz val="10"/>
        <color theme="1"/>
        <rFont val="Calibri"/>
        <family val="2"/>
        <scheme val="minor"/>
      </rPr>
      <t>.0</t>
    </r>
    <r>
      <rPr>
        <vertAlign val="superscript"/>
        <sz val="10"/>
        <color theme="1"/>
        <rFont val="Calibri"/>
        <family val="2"/>
        <scheme val="minor"/>
      </rPr>
      <t>3,8</t>
    </r>
    <r>
      <rPr>
        <sz val="10"/>
        <color theme="1"/>
        <rFont val="Calibri"/>
        <family val="2"/>
        <scheme val="minor"/>
      </rPr>
      <t>.0</t>
    </r>
    <r>
      <rPr>
        <vertAlign val="superscript"/>
        <sz val="10"/>
        <color theme="1"/>
        <rFont val="Calibri"/>
        <family val="2"/>
        <scheme val="minor"/>
      </rPr>
      <t>17,21</t>
    </r>
    <r>
      <rPr>
        <sz val="10"/>
        <color theme="1"/>
        <rFont val="Calibri"/>
        <family val="2"/>
        <scheme val="minor"/>
      </rPr>
      <t>]docosa-1(21),2,4,6,8,10,13,15,17,19-decaene-12,22-dione</t>
    </r>
  </si>
  <si>
    <r>
      <t>2,9-Dimethylanthra(2,1,9-def:6,5,10-d'e'f')diisoquinoline-1,3,8,10(2H,9H)-tetrone; Palanthrene Red GG; C.I. Vat Red 23; MePTC; Paliogen Maroon L 4020; 7,18-dimethyl-7,18-diazaheptacyclo[14.6.2.2</t>
    </r>
    <r>
      <rPr>
        <vertAlign val="superscript"/>
        <sz val="10"/>
        <color theme="1"/>
        <rFont val="Calibri"/>
        <family val="2"/>
        <scheme val="minor"/>
      </rPr>
      <t>2,5</t>
    </r>
    <r>
      <rPr>
        <sz val="10"/>
        <color theme="1"/>
        <rFont val="Calibri"/>
        <family val="2"/>
        <scheme val="minor"/>
      </rPr>
      <t>.0</t>
    </r>
    <r>
      <rPr>
        <vertAlign val="superscript"/>
        <sz val="10"/>
        <color theme="1"/>
        <rFont val="Calibri"/>
        <family val="2"/>
        <scheme val="minor"/>
      </rPr>
      <t>3,12</t>
    </r>
    <r>
      <rPr>
        <sz val="10"/>
        <color theme="1"/>
        <rFont val="Calibri"/>
        <family val="2"/>
        <scheme val="minor"/>
      </rPr>
      <t>.0</t>
    </r>
    <r>
      <rPr>
        <vertAlign val="superscript"/>
        <sz val="10"/>
        <color theme="1"/>
        <rFont val="Calibri"/>
        <family val="2"/>
        <scheme val="minor"/>
      </rPr>
      <t>4,9</t>
    </r>
    <r>
      <rPr>
        <sz val="10"/>
        <color theme="1"/>
        <rFont val="Calibri"/>
        <family val="2"/>
        <scheme val="minor"/>
      </rPr>
      <t>.0</t>
    </r>
    <r>
      <rPr>
        <vertAlign val="superscript"/>
        <sz val="10"/>
        <color theme="1"/>
        <rFont val="Calibri"/>
        <family val="2"/>
        <scheme val="minor"/>
      </rPr>
      <t>13,23</t>
    </r>
    <r>
      <rPr>
        <sz val="10"/>
        <color theme="1"/>
        <rFont val="Calibri"/>
        <family val="2"/>
        <scheme val="minor"/>
      </rPr>
      <t>.0</t>
    </r>
    <r>
      <rPr>
        <vertAlign val="superscript"/>
        <sz val="10"/>
        <color theme="1"/>
        <rFont val="Calibri"/>
        <family val="2"/>
        <scheme val="minor"/>
      </rPr>
      <t>20,24</t>
    </r>
    <r>
      <rPr>
        <sz val="10"/>
        <color theme="1"/>
        <rFont val="Calibri"/>
        <family val="2"/>
        <scheme val="minor"/>
      </rPr>
      <t>]hexacosa-1(23),2,4,9,11,13,15,20(24),21,25-decaene-6,8,17,19-tetrone</t>
    </r>
  </si>
  <si>
    <r>
      <t>Perylimid; Perylenediimide; 3,4,9,10-Perylenetetracarboxylic acid diimide; 7,18-diazaheptacyclo[14.6.2.2</t>
    </r>
    <r>
      <rPr>
        <vertAlign val="superscript"/>
        <sz val="10"/>
        <color theme="1"/>
        <rFont val="Calibri"/>
        <family val="2"/>
        <scheme val="minor"/>
      </rPr>
      <t>2,5</t>
    </r>
    <r>
      <rPr>
        <sz val="10"/>
        <color theme="1"/>
        <rFont val="Calibri"/>
        <family val="2"/>
        <scheme val="minor"/>
      </rPr>
      <t>.0</t>
    </r>
    <r>
      <rPr>
        <vertAlign val="superscript"/>
        <sz val="10"/>
        <color theme="1"/>
        <rFont val="Calibri"/>
        <family val="2"/>
        <scheme val="minor"/>
      </rPr>
      <t>3,12</t>
    </r>
    <r>
      <rPr>
        <sz val="10"/>
        <color theme="1"/>
        <rFont val="Calibri"/>
        <family val="2"/>
        <scheme val="minor"/>
      </rPr>
      <t>.0</t>
    </r>
    <r>
      <rPr>
        <vertAlign val="superscript"/>
        <sz val="10"/>
        <color theme="1"/>
        <rFont val="Calibri"/>
        <family val="2"/>
        <scheme val="minor"/>
      </rPr>
      <t>4,9</t>
    </r>
    <r>
      <rPr>
        <sz val="10"/>
        <color theme="1"/>
        <rFont val="Calibri"/>
        <family val="2"/>
        <scheme val="minor"/>
      </rPr>
      <t>.0</t>
    </r>
    <r>
      <rPr>
        <vertAlign val="superscript"/>
        <sz val="10"/>
        <color theme="1"/>
        <rFont val="Calibri"/>
        <family val="2"/>
        <scheme val="minor"/>
      </rPr>
      <t>13,23</t>
    </r>
    <r>
      <rPr>
        <sz val="10"/>
        <color theme="1"/>
        <rFont val="Calibri"/>
        <family val="2"/>
        <scheme val="minor"/>
      </rPr>
      <t>.0</t>
    </r>
    <r>
      <rPr>
        <vertAlign val="superscript"/>
        <sz val="10"/>
        <color theme="1"/>
        <rFont val="Calibri"/>
        <family val="2"/>
        <scheme val="minor"/>
      </rPr>
      <t>20,24</t>
    </r>
    <r>
      <rPr>
        <sz val="10"/>
        <color theme="1"/>
        <rFont val="Calibri"/>
        <family val="2"/>
        <scheme val="minor"/>
      </rPr>
      <t>]hexacosa-1(23),2,4,9,11,13,15,20(24),21,25-decaene-6,8,17,19-tetrone</t>
    </r>
  </si>
  <si>
    <r>
      <t>Matsumoto, M., Kobayashi, K., Takahashi, M., Hirata-Koizumi, M., Ono, A., &amp; Hirose, A. (2015). Summary information of human health hazard assessment of existing chemical substances (I). </t>
    </r>
    <r>
      <rPr>
        <sz val="10"/>
        <color rgb="FF222222"/>
        <rFont val="Calibri"/>
        <family val="2"/>
        <scheme val="minor"/>
      </rPr>
      <t>Kokuritsu Iyakuhin Shokuhin Eisei Kenkyusho Hokoku, 133, 42-47.</t>
    </r>
    <r>
      <rPr>
        <sz val="10"/>
        <rFont val="Calibri"/>
        <family val="2"/>
        <scheme val="minor"/>
      </rPr>
      <t xml:space="preserve"> Also available from ECHA at https://echa.europa.eu/mt/registration-dossier/-/registered-dossier/5601/7/6/2  and https://echa.europa.eu/mt/registration-dossier/-/registered-dossier/5601/7/9/2 and from MHLW at https://dra4.nihs.go.jp/mhlw_data/home/IUCLID/IUCLID122-01-0y.pdf</t>
    </r>
  </si>
  <si>
    <r>
      <t>1-(Dioxido-λ</t>
    </r>
    <r>
      <rPr>
        <vertAlign val="superscript"/>
        <sz val="10"/>
        <color theme="1"/>
        <rFont val="Calibri"/>
        <family val="2"/>
        <scheme val="minor"/>
      </rPr>
      <t>6</t>
    </r>
    <r>
      <rPr>
        <sz val="10"/>
        <color theme="1"/>
        <rFont val="Calibri"/>
        <family val="2"/>
        <scheme val="minor"/>
      </rPr>
      <t>-sulfanylidene)methanediamine; 1-Sulfonylmethanediamine</t>
    </r>
  </si>
  <si>
    <r>
      <t xml:space="preserve">In the </t>
    </r>
    <r>
      <rPr>
        <b/>
        <sz val="10"/>
        <rFont val="Calibri"/>
        <family val="2"/>
        <scheme val="minor"/>
      </rPr>
      <t>male fertility</t>
    </r>
    <r>
      <rPr>
        <sz val="10"/>
        <rFont val="Calibri"/>
        <family val="2"/>
        <scheme val="minor"/>
      </rPr>
      <t xml:space="preserve"> study, an increase in the incidence of hair loss at 10 mg/kg/day was the only significant clinical observation. Bodyweight gain was significantly reduced at 10 mg/kg/day throughout the treatment period, resulting in bodyweights up to 37% less than controls. Similarly, food consumption was significantly reduced throughout the treatment period. There were no compound-related effects on bodyweight at 0.1 mg/kg/day or on food consumption at 0.1 and 1.0 mg/kg/day. Regarding male reproductive findings, significant reductions (79 to 50%) in mating, fertility, and copulation indices, as well as an increase in the number of days to confirmed mating (7.1 vs. 2.7 for control), occurred only in the 10 mg/kg/day group. At 10 mg/kg/day, cauda epididymal sperm concentration was markedly reduced (63% less than control) and well below the lower range of the laboratory historic control data. A slight, nonstatistically significant decrease in motility was also noted in high dosage males;  the decrease in motility was at the lower range of the historic control data and was considered treatment-related. LY500307-related reductions in testes, epididymides, seminal vesicles with coagulating glands, and prostate weights were observed in the 10.0 mg/kg/day group. These reductions were statistically significant, and correlated with gross observations of small and/or soft testes, epididymides, prostate, seminal vesicles, and coagulating glands noted at necropsy. The largest weight effect was on the seminal vesicles/coagulating glands and prostate, which were reduced &gt;70% relative to the control group. There were no LY500307-related changes at 0.1 or 1.0 mg/kg/day. Microscopically, changes were observed in the testes, epididymides, seminal vesicles, coagulating gland, prostate, and vas deferens of animals given 10.0 mg/kg/day. Testicular changes included minimal to mild atrophy of testicular interstitial (Leydig) cells and, to a lesser extent, minimal to moderate degeneration of seminiferous tubules. Correspondingly, all accessory sex organs (seminal vesicles, coagulating gland, and prostate) exhibited minimal to moderate atrophy. Atrophic changes also extended to include the epididymis where sperm stores were partially (hypospermia) or totally (aspermia) depleted and the vas deferens where smooth muscle atrophy was observed. In the </t>
    </r>
    <r>
      <rPr>
        <b/>
        <sz val="10"/>
        <rFont val="Calibri"/>
        <family val="2"/>
        <scheme val="minor"/>
      </rPr>
      <t xml:space="preserve">female fertility </t>
    </r>
    <r>
      <rPr>
        <sz val="10"/>
        <rFont val="Calibri"/>
        <family val="2"/>
        <scheme val="minor"/>
      </rPr>
      <t xml:space="preserve">study, an increase in the incidence of hair loss noted in the 3 mg/kg/day group was the only significant clinical observation. Dosage-responsive, significant, decreases in absolute bodyweight were noted at 3 mg/kg/day (up to -13%) and 0.3 mg/kg/day (up to –2%) during the first week of treatment; this decrease continued throughout the premating treatment period in the 3 mg/kg/day group. In the 3 mg/kg/day group, there was only one gravid female and this female had only one resorption site, therefore the 3 mg/kg/day gestation bodyweights are not presented. In the 0.3 mg/kg/day group, bodyweight was significantly less than control throughout gestation (−6%). There was an initial mean BW loss noted in the 0.03 mg/kg/day group at the onset of treatment (study days 0–3) but this loss was transient, not significant, did not affect the overall premating bodyweight, had no corresponding food consumption effects, and was therefore not considered to be adverse. Coinciding with effects on bodyweight, generally significant reductions in food consumption was noted in the 0.3 and 3 mg/kg/day groups throughout the premating period. Significant reductions in food consumption continued in the 0.3 mg/kg/day group from GD 0 through 7. Regarding reproductive findings, estrous cycle length was increased in the 3 mg/kg/day group; all females were noted with persistent diestrus. The mating index in all LY500307 treatment groups was similar to control but the fertility and conception indices were significantly reduced at 3 mg/kg/day with only 1 of 20 females gravid. Slightly lower female fertility and conception indices were noted in the 0.3 mg/kg/day group; however, the differences from the vehicle control group were not significant and the values were within the historic control. Moreover, there were no effects on estrous cycles, corpora lutea, mean number of implantations, and viable fetuses at 0.3 mg/kg/day. Therefore, the slightly lower fertility and conception indices in the 0.3 mg/kg/day group were not considered compound-related. No significant effects on estrous cycle length; precoital interval; or mating, fertility, and conception indices were noted at 0.03 and 0.3 mg/kg/day. Intrauterine survival of embryos, numbers of corpora lutea, implantations and viable embryos, pre- and postimplantation loss were not affected at 0.03 and 0.3 mg/kg/day. Only one female in the 3 mg/kg/day group was gravid with 16 corpora lutea and 1 early-resorbed implant. In the </t>
    </r>
    <r>
      <rPr>
        <b/>
        <sz val="10"/>
        <rFont val="Calibri"/>
        <family val="2"/>
        <scheme val="minor"/>
      </rPr>
      <t xml:space="preserve">rat embryo-fetal development </t>
    </r>
    <r>
      <rPr>
        <sz val="10"/>
        <rFont val="Calibri"/>
        <family val="2"/>
        <scheme val="minor"/>
      </rPr>
      <t xml:space="preserve">study, one female in the 3 mg/kg/day group was euthanized in extremis on GD 15 due to excessive weight loss and poor clinical condition. A second female in the 3 mg/kg/day group aborted two dead fetuses with no apparent malformations on GD 19. At necropsy, this female had seven live fetuses and nine early resorptions in utero, as well as dark-red stomach contents. Additional observations of hair loss, reddish material on body surface, and body pale and cold to touch were observed at increased incidences at 3 mg/kg/day. Significant compound-related reductions in bodyweight and food consumption were noted at 3 mg/kg/day. The decreases in bodyweight and food consumption at 3 mg/kg/day began shortly after dosing and continued throughout the test period (BW) or began to recover after completion of dosing (FC). No significant bodyweight  changes were noted at 0.3 or 0.03 mg/kg/day. Mean food consumption at 0.3 mg/kg/day was significantly reduced on two occasions; however, these reductions were generally of small magnitude, did not adversely alter BW, and coincided with no other indications of maternal toxicity. Therefore, they were considered compound-related but not adverse. There were no differences in the numbers of corpora lutea, implantations, or preimplantation loss between the treatment groups and the control group. In the 3 mg/kg/day group, five dams had 100% early resorption and another five dams had early embryonic resorption rates ranging from 14.3 to 50.0%. The significant increase in early resorptions at 3 mg/kg/day led to an increase in postimplantation loss (30.5%) and a decrease in the number of viable fetuses per dam. There were no significant effects on the incidence of resorptions at 0.03 and 0.3 mg/kg/day or on fetal weights at any dosage. The incidence of malformations was similar between the treatment groups and the concurrent control. Increased mean litter proportions of the skeletal developmental variations, bent rib(s), seventh cervical rib(s), and reduced ossification of the rib(s), skull, and vertebral arches were noted in the 3 mg/kg/day group; the differences were significant for bent rib(s) only. The mean litter proportions of these findings exceeded the maximum mean values in the WIL historic control data and were, therefore, considered an effect of compound administration. An increased incidence of 27 presacral vertebrae and 14th full rib(s) were noted in the 0.3 mg/kg/day group compared to the vehicle control group. However, because these findings were not statistically significant and were not increased at 3 mg/kg/day, they were not considered compoundrelated. An increased mean litter proportion of the visceral developmental variation, renal papilla(e) not fully developed and/or distended ureter(s), was also noted in the 3 mg/kg/day group compared to the vehicle control group. However, as the mean litter proportion of this value was well within the range of the WIL historic control data, it was not interpreted to be compound-related. There were no compound-related developmental variations observed for fetuses in the 0.03 and 0.3 mg/kg/day groups. In conclusion, LY500307 produced effects on mating, fertility, estrus, sperm, and male reproductive tissue when administered at 3 mg/kg/day in female rats and at 10 mg/kg/day in male Sprague-Dawley rats. The NOAELs were 1 mg/kg/day for male rat fertility and 0.3 mg/kg/day for female rat fertility and embryo-fetal development. </t>
    </r>
  </si>
  <si>
    <r>
      <t>Solvent Orange 60; 12-Phthaloperinone; C.I. Solvent Orange 60; 2,11-diazapentacyclo[10.7.1.0</t>
    </r>
    <r>
      <rPr>
        <vertAlign val="superscript"/>
        <sz val="10"/>
        <color theme="1"/>
        <rFont val="Calibri"/>
        <family val="2"/>
        <scheme val="minor"/>
      </rPr>
      <t>2,10</t>
    </r>
    <r>
      <rPr>
        <sz val="10"/>
        <color theme="1"/>
        <rFont val="Calibri"/>
        <family val="2"/>
        <scheme val="minor"/>
      </rPr>
      <t>.0</t>
    </r>
    <r>
      <rPr>
        <vertAlign val="superscript"/>
        <sz val="10"/>
        <color theme="1"/>
        <rFont val="Calibri"/>
        <family val="2"/>
        <scheme val="minor"/>
      </rPr>
      <t>4,9</t>
    </r>
    <r>
      <rPr>
        <sz val="10"/>
        <color theme="1"/>
        <rFont val="Calibri"/>
        <family val="2"/>
        <scheme val="minor"/>
      </rPr>
      <t>.0</t>
    </r>
    <r>
      <rPr>
        <vertAlign val="superscript"/>
        <sz val="10"/>
        <color theme="1"/>
        <rFont val="Calibri"/>
        <family val="2"/>
        <scheme val="minor"/>
      </rPr>
      <t>16,20</t>
    </r>
    <r>
      <rPr>
        <sz val="10"/>
        <color theme="1"/>
        <rFont val="Calibri"/>
        <family val="2"/>
        <scheme val="minor"/>
      </rPr>
      <t>]icosa-1(19),4,6,8,10,12,14,16(20),17-nonaen-3-one</t>
    </r>
  </si>
  <si>
    <r>
      <t>Indanthrone; Indanthrene; Medium Blue; 2,17-diazaheptacyclo[16.12.0.0</t>
    </r>
    <r>
      <rPr>
        <vertAlign val="superscript"/>
        <sz val="10"/>
        <color theme="1"/>
        <rFont val="Calibri"/>
        <family val="2"/>
        <scheme val="minor"/>
      </rPr>
      <t>3,16</t>
    </r>
    <r>
      <rPr>
        <sz val="10"/>
        <color theme="1"/>
        <rFont val="Calibri"/>
        <family val="2"/>
        <scheme val="minor"/>
      </rPr>
      <t>3.0</t>
    </r>
    <r>
      <rPr>
        <vertAlign val="superscript"/>
        <sz val="10"/>
        <color theme="1"/>
        <rFont val="Calibri"/>
        <family val="2"/>
        <scheme val="minor"/>
      </rPr>
      <t>4,13</t>
    </r>
    <r>
      <rPr>
        <sz val="10"/>
        <color theme="1"/>
        <rFont val="Calibri"/>
        <family val="2"/>
        <scheme val="minor"/>
      </rPr>
      <t>3.0</t>
    </r>
    <r>
      <rPr>
        <vertAlign val="superscript"/>
        <sz val="10"/>
        <color theme="1"/>
        <rFont val="Calibri"/>
        <family val="2"/>
        <scheme val="minor"/>
      </rPr>
      <t>6,11</t>
    </r>
    <r>
      <rPr>
        <sz val="10"/>
        <color theme="1"/>
        <rFont val="Calibri"/>
        <family val="2"/>
        <scheme val="minor"/>
      </rPr>
      <t>.0</t>
    </r>
    <r>
      <rPr>
        <vertAlign val="superscript"/>
        <sz val="10"/>
        <color theme="1"/>
        <rFont val="Calibri"/>
        <family val="2"/>
        <scheme val="minor"/>
      </rPr>
      <t>19,28</t>
    </r>
    <r>
      <rPr>
        <sz val="10"/>
        <color theme="1"/>
        <rFont val="Calibri"/>
        <family val="2"/>
        <scheme val="minor"/>
      </rPr>
      <t>.0</t>
    </r>
    <r>
      <rPr>
        <vertAlign val="superscript"/>
        <sz val="10"/>
        <color theme="1"/>
        <rFont val="Calibri"/>
        <family val="2"/>
        <scheme val="minor"/>
      </rPr>
      <t>21,26</t>
    </r>
    <r>
      <rPr>
        <sz val="10"/>
        <color theme="1"/>
        <rFont val="Calibri"/>
        <family val="2"/>
        <scheme val="minor"/>
      </rPr>
      <t>]tiaconta-1(18),3(16),4(13),6,8,10,14,19(28),21,23,25,29-dodecaene-5,12,20,27-tetrone</t>
    </r>
  </si>
  <si>
    <r>
      <t>2,2,4,4-Tetramethyl-7-oxa-3,20-diazadispiro(5.1.11.2)heneicosan-21-one; 2,2,4,4-tetramethyl-7-oxa-3,20-diazadispiro[5.1.11</t>
    </r>
    <r>
      <rPr>
        <vertAlign val="superscript"/>
        <sz val="10"/>
        <color theme="1"/>
        <rFont val="Calibri"/>
        <family val="2"/>
        <scheme val="minor"/>
      </rPr>
      <t>8</t>
    </r>
    <r>
      <rPr>
        <sz val="10"/>
        <color theme="1"/>
        <rFont val="Calibri"/>
        <family val="2"/>
        <scheme val="minor"/>
      </rPr>
      <t>.2</t>
    </r>
    <r>
      <rPr>
        <vertAlign val="superscript"/>
        <sz val="10"/>
        <color theme="1"/>
        <rFont val="Calibri"/>
        <family val="2"/>
        <scheme val="minor"/>
      </rPr>
      <t>6</t>
    </r>
    <r>
      <rPr>
        <sz val="10"/>
        <color theme="1"/>
        <rFont val="Calibri"/>
        <family val="2"/>
        <scheme val="minor"/>
      </rPr>
      <t>]henicosan-21-one</t>
    </r>
  </si>
  <si>
    <r>
      <t>cis-1-(3-Chloroallyl)-3,5,7-triaza-1-azoniaadamantane chloride; 1-((Z)-3-Chloroallyl)-1,3,5,7-tetraazaadamantan-1-ium chloride; Dowicil 200; Quaternium-15 cis-form; 1-[(Z)-3-chloroprop-2-enyl]-3,5,7-triaza-1-azoniatricyclo[3.3.1.1</t>
    </r>
    <r>
      <rPr>
        <vertAlign val="superscript"/>
        <sz val="10"/>
        <color theme="1"/>
        <rFont val="Calibri"/>
        <family val="2"/>
        <scheme val="minor"/>
      </rPr>
      <t>3,7</t>
    </r>
    <r>
      <rPr>
        <sz val="10"/>
        <color theme="1"/>
        <rFont val="Calibri"/>
        <family val="2"/>
        <scheme val="minor"/>
      </rPr>
      <t>]decane;chloride</t>
    </r>
  </si>
  <si>
    <t>13674-84-5</t>
  </si>
  <si>
    <t>Tris(2-chloroisopropyl)phosphate</t>
  </si>
  <si>
    <t>Tris(1-chloro-2-propyl) phosphate; Tris(1-chloropropan-2-yl) phosphate; Amgard TMCP</t>
  </si>
  <si>
    <t>C9H18Cl3O4P</t>
  </si>
  <si>
    <t>CC(CCl)OP(=O)(OC(C)CCl)OC(C)CCl</t>
  </si>
  <si>
    <t>1N,2aY</t>
  </si>
  <si>
    <t>0, 800, 2500, 7500, or 20,000 ppm equal to 0, 52, 160, 481, or 1349 mg/kg bw/day for males and 0, 62, 171, 570, or 1745 mg/kg bw/day for females. Because the test material was 70% pure, these intakes correspond to 0, 36, 112, 337, or 944 mg/kg bw/day in males and 0, 43, 120, 399, or 1222 mg/kg bw/day in females.</t>
  </si>
  <si>
    <t>Body weight was statistically significantly lower than controls in the high-dose group during Weeks 4−12 for males and 6−12 for females; only in females was this change greater than 10%. Absolute and relative liver weights were increased 15−42% in all treated male rats (i.e., ≥36 mg/kg-day) and 17−33% in female rats at ≥399 mg/kg-day. In the high-dose group, swelling of the periportal hepatocytes was observed in 9 male and 8 female rats; this change was only statistically significant for the males. The study authors considered this change to be mild and of no toxicological significance. Relative kidney weights were increased 13−16% in males at ≥337 mg/kg-day. Mild cortical tubular degeneration in the kidneys of males at ≥337 mg/kg-day and females at 1222 mg/kg-day. Mild thyroid follicular hyperplasia was noted (males in all groups and Fyrol PCF-treated female rats); the study authors considered this change nontreatment related due to its occurrence in male control rats. The study authors indicate a NOEL of 2500 ppm; however, it is unclear what data this NOEL was based on. EPA: LOAEL is 36 mg/kg-day based on increased relative and absolute liver weights in male rats. A NOAEL was not identified. ECHA: no male NOAEL, female NOAEL: 2500 ppm. OECD: Increased relative and absolute liver weight without concomitant histopathologic change was regarded as a non-adverse effect in these studies and considered the changes reversible.</t>
  </si>
  <si>
    <t>Freudenthal and Henrich, 1999</t>
  </si>
  <si>
    <t>Freudenthal, R. I., &amp; Henrich, R. T. (1999). A subchronic toxicity study of Fyrol PCF in Sprague-Dawley rats. International journal of toxicology, 18(3), 173-176. reference for NEL conclusion: EPA (2012). Provisional Peer-Reviewed Toxicity Values for Tris(1-chloro-2-propyl)phosphate (CASRN 13674-84-5) at https://cfpub.epa.gov/ncea/pprtv/documents/Tris1chloro2propylphosphate.pdf</t>
  </si>
  <si>
    <t>36788-39-3</t>
  </si>
  <si>
    <t>3,6,8,11-Tetraoxa-7-phosphatridecane-1,13-diol, 7-[2-(2-hydroxymethylethoxy)methylethoxy]tetramethyl-</t>
  </si>
  <si>
    <t>7-[2-(2-Hydroxymethylethoxy)methylethoxy]tetramethyl-3,6,8,11-tetraoxa-7-phosphatridecane-1,13-diol; 2-(3-Hydroxy-2,3-dimethylbutan-2-yl)oxyethyl 2-(2-hydroxyethoxy)ethyl 1-(3-hydroxypropoxy)propan-2-yl phosphite</t>
  </si>
  <si>
    <t>C18H39O9P</t>
  </si>
  <si>
    <t>CC(COCCCO)OP(OCCOCCO)OCCOC(C)(C)C(C)(C)O</t>
  </si>
  <si>
    <t>1N,2aY&amp;d(ii)Y</t>
  </si>
  <si>
    <t xml:space="preserve">Treatment-related effects included lower overall motor activity in both sexes treated at 1000 mg/kg bw/day compared to control, and lower group mean body weight gain and food consumption in females treated at 300 mg/kg bw/day during lactation. At 1000 mg/kg bw/day, only one female became pregnant and the offspring of this female did not survive to Day 5. Small and flaccid testes were reported in all males at 1000 mg/kg bw/day, with ten showing small epididymides; absolute/relative testes and epididymal weights were statistically significantly lower than controls and generally below the historical control ranges. At 300 mg/kg bw/day, two males had small, flaccid testes; absolute/relative testes and epididymal weights were lower than controls, but were within historical control ranges. Marked tubular degeneration of the testes and aspermia in the epididymis were reported in all males at 1000 mg/kg bw/day. Mild/marked tubular degeneration of the testes and mild/moderate levels of cellular debris in the epididymis were present in all males at 300 mg/kg bw/day. Minimal tubular degeneration (11/12) and minimal cellular debris in the epididymis (5/12) were present in males at 100 mg/kg bw/day. Based on the tubular degeneration noted at the lowest dose in male rats, the LOAEL is considered to be 100 mg/kg bw/day. </t>
  </si>
  <si>
    <t>Momentive Performance Material, Inc., 2016</t>
  </si>
  <si>
    <t>Momentive Performance Material Inc. (2016). TSCA 8(e) Submission: CAS number 36788-39-3. Available from EPA ChemView at https://chemview.epa.gov/chemview/proxy?filename=8e%2F8EHQ-16-20287_36788-39-3_notification.pdf and from ECHA at https://echa.europa.eu/mt/registration-dossier/-/registered-dossier/5793/7/6/2 and https://echa.europa.eu/mt/registration-dossier/-/registered-dossier/5793/7/9/2</t>
  </si>
  <si>
    <t>1478-61-1</t>
  </si>
  <si>
    <t>Bisphenol AF</t>
  </si>
  <si>
    <t>2,2-Bis(4-hydroxyphenyl)hexafluoropropane; 4,4'-(Hexafluoroisopropylidene)diphenol; Hexafluorobisphenol A; 4-[1,1,1,3,3,3-Hexafluoro-2-(4-hydroxyphenyl)propan-2-yl]phenol</t>
  </si>
  <si>
    <t>C15H10F6O2</t>
  </si>
  <si>
    <t>OC1=CC=C(C=C1)C(C1=CC=C(O)C=C1)(C(F)(F)F)C(F)(F)F</t>
  </si>
  <si>
    <t>44 to 123</t>
  </si>
  <si>
    <t>0, 338, 1125, or 3750 ppm. equal to 0, 56, 144, 368, or 618 mg/kg bw/day on GD 6-21 in F0 and 0, 133, 348, 778, or 1204 on LD 1-14 in F0 in females. equal to 0, 28, 98, or 411 mg/kg bw/day in F1 males and 0, 32, 113, or 411 mg/kg bw/day in F1 females between PND 28 to 98. equal to F1 female on GD 0-21 (during pregnancy): 0, 26, or 91.6 mg/kg bw/day (no 2750 ppm). equal to 0, 53.4, or 162.4 mg/kg bw/day (no 3750 ppm) in F1 females during lactation (reproductive cohort). F2 males PND 28-91: 0, 28, or 94 mg/kg bw/day (no 3750 ppm) and F2 females PND 28-91: 0, 32, or 108 mg/kg bw/day (no 3750 ppm). Duration: F0: from GD 6 to LD 28. F1 (reproductive cohort): from PND 28 to PND 150. F1 (prenatal cohort): from PND 28 to PND 120. F1 (subchronic cohort): from PND 28 to PND 96. F2: from GD 21 to to PND 28 or 90.</t>
  </si>
  <si>
    <t>There was clear evidence of reproductive toxicity based on the increased disruption of estrous cyclicity, the inability of the F1 generation to reproduce, decreases in F1 pup survival, and a slight increase in gestation length for F0 females at the highest dietary exposure concentration and, at lower concentrations, decreases in the number of implants, corpora lutea, and live fetuses or litters. There was clear evidence of developmental toxicity based on the presence of fetal malformations and abnormal histopathology of both the male and female reproductive tract in the F1 generation, impacts on developmental markers, including accelerated vaginal opening and delayed balanopreputial separation, and lower F1 and F2 mean body and organ weights.</t>
  </si>
  <si>
    <t>NTP, 2022.</t>
  </si>
  <si>
    <t xml:space="preserve">NTP, 2022. NTP Developmental and Reproductive Toxicity Technical Report on the Modified One-Generation Study of Bisphenol AF (CASRN 1478-61-1) Administered in Feed to Sprague Dawley (Hsd:Sprague Dawley® SD®) Rats with Prenatal, Reproductive Performance, and Subchronic Assessments in F1 Offspring. Available from NTP at https://ntp.niehs.nih.gov/ntp/htdocs/dart/dart08_508.pdf </t>
  </si>
  <si>
    <t>156-10-5</t>
  </si>
  <si>
    <t>4-Nitrosodiphenylamine</t>
  </si>
  <si>
    <t>4-Nitroso-N-phenylaniline; Benzenamine, 4-nitroso-N-phenyl-</t>
  </si>
  <si>
    <t>O=NC1=CC=C(NC2=CC=CC=C2)C=C1</t>
  </si>
  <si>
    <t>0, 2500, or 500 ppm for 78 weeks followed by a 27 week observation period corresponding to approximately 0, 125, or 250 mg/kg bw/day</t>
  </si>
  <si>
    <t xml:space="preserve">Dose-related mean body weight depression was apparent in rats of both sexes beginning in week 20. The liver and lungs had neoplasms considered to be attributable to chemical exposure. In the liver, the incidences of neoplastic nodules of the liver were 0/20 control males, 8/49 low dose males, 18/50 high dose males, 0/19 control females, 2/50 low dose females, and 5/48 high dose females. Hepatocellular carcinoma was seen in 0/20 control males, 2/49 low dose males and 1/50 high dose males. The neoplastic nodules were usually composed of eosinophilic hepatocytes forming cords one cell thick. Some livers had multiple nodules. Dilatation and sinusoids was a common finding within the nodules and adjacent hepatic parenchyma. In male rats, the association between dose and the combined incidence of hepatocellular carcinomas or neoplastic nodules was significant in both low and high dose groups compared to controls. In the lungs,  alveolar/bronchiolar adenomas were seen in 1/19 control males, 0/49 low dose males, 9/50 high dose males, 2/20 control females, 2/49 low dose females, and 10/49 high dose females. These findings did not reach significance though. In female rats, none of the statistical tests indicated a significant positive association between dose and tumor incidence at any site. </t>
  </si>
  <si>
    <t>30516-87-1</t>
  </si>
  <si>
    <t>3'-Azido-3'-deoxythymidine</t>
  </si>
  <si>
    <t>Zidovudine; Azidothymidine; Retrovir; 1-[(2R,4S,5S)-4-azido-5-(hydroxymethyl)oxolan-2-yl]-5-methylpyrimidine-2,4-dione</t>
  </si>
  <si>
    <t>C10H13N5O4</t>
  </si>
  <si>
    <t>CC1=CN([C@H]2C[C@H](N=[N+]=[N-])[C@@H](CO)O2)C(=O)NC1=O</t>
  </si>
  <si>
    <t xml:space="preserve">0, 30, 60, or 120 mg AZT/kg bw given 5 days/week in two equal doses of 0, 15, 30, or 60 mg/kg per dose. Dosing schedule (5/7) adjusted dose levels are 0, 21.4, 42.9, or 85.7 mg/kg/ bw/day. </t>
  </si>
  <si>
    <t xml:space="preserve">In general, a dose- and time-dependent, minimal to mild, macrocytic, nonresponsive anemia occurred in all dosed mice; these findings were consistent with the AZT-induced hematotoxicity reported for mice in the 14-week study. At week 80, macrocytic anemia was resolved in 30 mg/kg males; at study termination, only erythrocytic macrocytosis occurred in 60 and 120 mg/kg males. Macrocytic anemia was observed in all dosed groups of female mice throughout the study. Multiple statistically significant or biologically significant lesions were noted. In the vagina, the incidences of squamous cell carcinoma (0%, 0%, 11%, and 18%) and squamous cell papilloma or carcinoma (combined) (0%, 0%, 11%, and 22%) occurred with a positive trend and were significantly increased in groups of female mice receiving 60 or 120 mg/kg. Epithelial hyperplasia was also observed in all dosed groups of females but not in the vehicle controls; the incidence was significantly increased in the 120 mg/kg group. In the kidneys, three renal tubular adenomas and one renal tubular carcinoma were observed in 120 mg/kg males and one renal tubule hyerplasia was observed in a 30 mg/kg male. The incidences of adenoma (0%, 0%, 0%, and 6%) and of adenoma or carcinoma (combined) (0%, 0%, 0%, and 8%) exceeded the range in historical controls. In the Harderian gland, the incidence of harderian gland adenoma was increased in 120 mg/kg males and exceeded the range in historical controls (6%, 4%, 4%, and 20%). In the liver, the incidence of hepatocellular adenoma, hepatocellular carcinoma, or hepatoblastoma (combined) was significantly greater in females receiving 120 mg/kg than controls. An increase was not observed in male mice in this study. In other organs, the incidence of adrenal cortex focal cytoplasmic alteration in males receiving 120 mg/kg was significantly greater than that in controls (5/50, 11/49, 8/49, 18/49) and the incidences of this occured with a positive trend. In the bone marrow, the incidence of hyperplasia in females receiving 120 mg/kg was significantly greater than controls and occured with a positive trend, too. </t>
  </si>
  <si>
    <t>National Toxicology Program. (1999). NTP toxicology and carcinogenesis studies of AZT (CAS no. 30516-87-1) and AZT/alpha-interferon A/D B6C3F1 mice (gavage studies). National Toxicology Program technical report series, 469, 1-361. Available from NTP at https://ntp.niehs.nih.gov/ntp/htdocs/lt_rpts/tr469.pdf</t>
  </si>
  <si>
    <t>335-67-1</t>
  </si>
  <si>
    <t>Perfluorooctanoic acid</t>
  </si>
  <si>
    <t>Pentadecafluorooctanoic acid; PFOA; 2,2,3,3,4,4,5,5,6,6,7,7,8,8,8-Pentadecafluorooctanoic acid</t>
  </si>
  <si>
    <t>C8HF15O2</t>
  </si>
  <si>
    <t>OC(=O)C(F)(F)C(F)(F)C(F)(F)C(F)(F)C(F)(F)C(F)(F)C(F)(F)F</t>
  </si>
  <si>
    <t>1N,2N,3N,4N,6N,7aY&amp;g(v)Y</t>
  </si>
  <si>
    <t>0, 0.01, 0.1, 0.3, 1, 3, or 5 mg/kg bw/day. Animals were dosed once daily on GD 1-17 and then animals were observed until age 18 months.</t>
  </si>
  <si>
    <t>Bodyweight and insulin and leptin level effects</t>
  </si>
  <si>
    <t xml:space="preserve">On postnatal day (PND) 1, the average weight of the developmentally exposed 5 mg PFOA/kg offspring was significantly less than controls. At weaning, mean female body weights were still significantly decreased in the 5 mg PFOA/kg compared control untreated pups. At this time, the 1 mg PFOA/kg exposed animals were also significantly smaller than controls. In contrast, beginning at 10–19 weeks of age, there was an increase in weight in the 0.1 and 0.3 mg PFOA/kg groups compared to controls; by 20–29 weeks of age, females developmentally exposed to PFOA showed significant dose-dependent increases in body weight at 0.01, 0.1, and 0.3 mg PFOA/kg which extended to 40 weeks of age in the 0.01 and 0.1 mg PFOA/kg when compared with controls. Insulin and leptin concentrations were significantly increased in mice developmentally exposed to the lowest doses of PFOA tested (0.01 and 0.1 mg PFOA/kg). Although elevated from the control mean, leptin concentrations were not significantly different from control at 0.3 or 1 mg/kg PFOA. Among those mice surviving to 18 months, body weight of PFOA-exposed females was no longer elevated compared to controls. Furthermore, a significant decrease in body weight at the 5 mg PFOA/kg dose was noted. A NOAEL was not assigned by the author as the 0.01 mg/kg dose level was said to have had a significant impact on sensitive endpoint,  like body weight and leptin and insulin levels. </t>
  </si>
  <si>
    <t>Hines et al., 2009</t>
  </si>
  <si>
    <t>Hines, E. P., White, S. S., Stanko, J. P., Gibbs-Flournoy, E. A., Lau, C., &amp; Fenton, S. E. (2009). Phenotypic dichotomy following developmental exposure to perfluorooctanoic acid (PFOA) in female CD-1 mice: low doses induce elevated serum leptin and insulin, and overweight in mid-life. Molecular and cellular endocrinology, 304(1-2), 97-105. Reference for NEL conclusion: EPA (2016) Health Effects Support Document for Perfluorooctanoic Acid (PFOA) at https://www.epa.gov/sites/default/files/2016-05/documents/pfoa_hesd_final-plain.pdf</t>
  </si>
  <si>
    <t>2503-73-3</t>
  </si>
  <si>
    <t>C.I. Direct Blue 78, tetrasodium salt</t>
  </si>
  <si>
    <t xml:space="preserve">Tetrasodium 2-((4-((4-((1-hydroxy-6-(phenylamino)-3-sulphonato-2-naphthyl)azo)-1-naphthyl)azo)-6-sulphonato-1-naphthyl)azo)benzene-1,4-disulphonate; 1,4-Benzenedisulfonic acid, 2-((4-((4-((1-hydroxy-6-(phenylamino)-3-sulfo-2-naphthalenyl)azo)-1-naphthalenyl)azo)-6-sulfo-1-naphthalenyl)azo)-, tetrasodium salt </t>
  </si>
  <si>
    <t>C42H25N7Na4O13S4</t>
  </si>
  <si>
    <t>[Na+].[Na+].[Na+].[Na+].OC1=C(N=NC2=CC=C(N=NC3=CC=C(N=NC4=CC(=CC=C4S([O-])(=O)=O)S([O-])(=O)=O)C4=C3C=C(C=C4)S([O-])(=O)=O)C3=C2C=CC=C3)C2=CC(NC3=CC=CC=C3)=CC=C2C=C1S([O-])(=O)=O</t>
  </si>
  <si>
    <t>1N,2N,3N,4Y,5aY,6N,7N,9N,10N,23N,29Y,33N,34N,35N,47a(ii)Y, aniline bis-sulfonate reduction product: 35aY,38N,39N,40N,41N,42N,43N,44N,45Y,46N,47bY (Class I), diaminonaphthalene sulfonate product: 35bY,36aY,37N,47cY (Class II), diaminonaphthalene product: 35bY,36aY,37bY (Class V), aminonaphthol with pendant N-phenyl reduction product: 35N,47cY (Class II)</t>
  </si>
  <si>
    <t xml:space="preserve">0, 250, 500, or 1,000 mg/kg bw/day. Males were dosed 2 weeks prior to the mating period, during the mating period, and after mating for a total of 49 days. Females were dosed 2 weeks prior to the mating period, during the mating period, during pregnancy and until the 12th day of lactation for a total of 61 days. Nonpregnant females were dosed for 25 days after the confirmed mating. </t>
  </si>
  <si>
    <t xml:space="preserve">Water consumption was irreversibly increased at the dose level 1000 mg/kg/day in both sexes. Urinalysis manifested the influence of the test substance treatment on value of male urine pH at the dose level 1000 mg/kg/day. In the kidneys, there was a partly reversible decrease of absolute and relative weight of kidneys found in males at all dose levels. Except relative weight at the dose level of 500 mg/kg/day, other differences of kidneys weight were statistically significant. This change was probably treatment related. Chronic progressive nephropathy (early or very early stage) was observed in kidneys of males at the dose levels 250, 500 and 1000 mg/kg/day. In satellite males, the finding persisted and it was accompanied by focal chronic inflammation in urinary bladder. In females of the dose level 1000 mg/kg/day,  chronic progressive nephropathy occurred only very sporadically at the end of administration and observation period. Because of the effects noted in the kidneys, the LOAEL (ECHA) was considered to be 250 mg/kg bw/day. Based on a lack of effects noted on reproduction and development at all dose levels tested, the NOAEL was 1,000 mg/kg bw/day for the F0 and F1 generation. </t>
  </si>
  <si>
    <t>Unknown, 2017. Available from ECHA at https://echa.europa.eu/mt/registration-dossier/-/registered-dossier/21198/7/9/2 and https://echa.europa.eu/mt/registration-dossier/-/registered-dossier/21198/7/6/2</t>
  </si>
  <si>
    <t>2403-88-5</t>
  </si>
  <si>
    <t>2,2,6,6-Tetramethyl- 4-piperidinol</t>
  </si>
  <si>
    <t>2,2,6,6-Tetramethylpiperidin-4-ol; Lastar A; 4-Piperidinol, 2,2,6,6-tetramethyl-</t>
  </si>
  <si>
    <t>C9H19NO</t>
  </si>
  <si>
    <t>CC1(C)CC(O)CC(C)(C)N1</t>
  </si>
  <si>
    <t xml:space="preserve">0, 60, 200, or 600 mg/kg bw/day. Males were dosed for 48 days (from 2 weeks prior to mating). Females were dosed for 41-52 days from 2 weeks prior to mating to day 3 postpartum throughout mating and pregnancy. </t>
  </si>
  <si>
    <t>Blepharoptosis and mydriasis</t>
  </si>
  <si>
    <t xml:space="preserve">Death caused by the test substance was observed in one female of the 60 mg/kg group and three males and one female of the 600 mg/kg group. Blepharoptosis and mydriasis in the 60 mg/kg or more groups of both sexes were observed. But, both clinical signs were observed slightly and only sporadically in 60 mg/kg/day. Spontaneous locomotor activity reduction in the 600 mg/kg group of male rats were observed. Body weight gain was decreased in the 200 mg/kg or more groups and food consumption was increased only in the 600 mg/kg group of the both sexes. Increase of the organ weight in 600 mg/kg group was observed in adrenal of the both sexes and in liver of the male. Reddish spots of digestive tracts, the glandular mucous membrane of the stomach and the vacuolar degeneration of renal tubular epithelium were observed in the dead rats of 600 mg/kg group. Parental NEL: none. Reproductive toxicity: no effects were detected in males but on estrous cycle examination, continuous diestrus was observed in three females of the 600 mg/kg group and the mean estrous cycle of this group showed extension compared with the control group. Neonates: viability on day 4 of lactation was decreased in the 600 mg/kg group, and male and female pups of the 600 mg/kg group showed lower body weights on LD 4. Reproductive NOEL: 600 mg/kg/day for males and 200 mg/kg/day for females. The NOEL for F1 offspring was considered to be 200 mg/kg/day. </t>
  </si>
  <si>
    <t>MHW Japan, 1998b</t>
  </si>
  <si>
    <t>3851-87-4</t>
  </si>
  <si>
    <t>Peroxide, bis(3,5,5-trimethyl-1-oxohexyl)</t>
  </si>
  <si>
    <t>3,5,5-Trimethylhexanoyl 3,5,5-trimethylhexaneperoxoate; Di(3,5,5-trimethylhexanoyl) peroxide; 3,5,5-Trimethylhexanoyl peroxide</t>
  </si>
  <si>
    <t>CC(CC(=O)OOC(=O)CC(C)CC(C)(C)C)CC(C)(C)C</t>
  </si>
  <si>
    <t xml:space="preserve">0, 100, 300, or 1,000 mg/kg bw/day daily. Because purity was 75%, the corrected dose levels are approximately 0, 75, 225, and 750 mg/kg bw/day. </t>
  </si>
  <si>
    <t xml:space="preserve">Mortality occurred in 1/10 female animals at a daily dose of 300 mg/kg bw/day and in 1/10 male and 1/10 female animals at 1000 mg/kg bw/day; the cause of morbidity was likely related to a slight chronic forestomach inflammation associated with moderate forestomach epithelial hyperplasia. Body weight gain was statistically significantly lower in male animals at the high dose level compared to the paraffinum perliquidum controls. Pale and marbled livers and kidneys were observed in males and females of all dose groups. The incidence was dose-dependent for livers with a higher sensitivity observed in female animals. In kidneys, this finding was seen independently of dose. Dose-dependently, but not statistically significantly liver weight was increased in females from 100 mg/kg bw/day and in male animals from 300 mg/kg bw/day. A slight but not statistically significantly higher kidney weight increase was seen in male but not female animals at the high dose level, when related to body weight. A relation to histopathological findings cannot be excluded. In males and females of all test item-treated groups, there was a minor severity of tubular swelling/vacuolation. In males, almost all animals were affected. In females, there was an increased incidence with increasing dose. Female NOAEL: 1000 mg/kg/day. In males, there was a strongly increased incidence and severity of hyaline inclusions in tubular that was not due to increasing α2-microglobulin. Based on the pathology evaluation and the kidney findings of tubular cell necrosis that was still present in three animals at the low dose group, a NOAEL could not be established for males. The LOAEL for male rats was determined to be 100 mg/kg bw/day. The fact that histopathologically hyaline inclusions in tubular cells was only evident in male and not female animals indicates the possibility of an identical mechanism of entry into the cell for test item (or a metabolite thereof) and α2-microglobulin. Thus, further studies are recommended to test if hyaline inclusions in male animals and subsequent secondary findings like granular casts and cell necrosis are species-specific findings and not relevant to humans. But nonetheless, a LOAEL of 100 mg/kg bw/day for male rats is assumed until species-specifity of the hyaline inclusions in tubular cells is confirmed. </t>
  </si>
  <si>
    <t>Pergan Marchall, LLC, 2017</t>
  </si>
  <si>
    <t xml:space="preserve">Pergan Marshall, LLC, 2017. Available from ECHA at https://echa.europa.eu/mt/registration-dossier/-/registered-dossier/13578/7/6/2/?documentUUID=af1327ec-4da5-4aa0-8639-51c5de849751 and EPA at https://chemview.epa.gov/chemview/proxy?filename=8e%2F8EHQ-17-20769_373496.pdf </t>
  </si>
  <si>
    <t>638-16-4</t>
  </si>
  <si>
    <t>Trithiocyanuric acid</t>
  </si>
  <si>
    <t>1,3,5-triazinane-2,4,6-trithione; Thiocyanuric acid; 1,3,5-Triazine-2,4,6-trithiol</t>
  </si>
  <si>
    <t>C3H3N3S3</t>
  </si>
  <si>
    <t>C1(=S)NC(=S)NC(=S)N1</t>
  </si>
  <si>
    <t xml:space="preserve">0, 62.5, 125, or 250 mg/kg bw/day. Males were dosed for 48 days, including a 14 day pre-mating period and subsequent mating period. Females were dosed for up to 54 days, including 14 day pre-mating, mating, and gestation periods, and the time until LD 4. </t>
  </si>
  <si>
    <t>Kidney and adrenal glands</t>
  </si>
  <si>
    <t>One male and one female died after 250 mg/kg bw/day dosing. Clinical signs of toxicity included black areas on the pinna, dark purple coloration at the distal end of the tail, reddish urine, induration of the scrotum, and nodules of the tail, pinna, and scrotum in the 250 mg/kg bw/day group. Transient salivation was observed in males at 125 mg/kg bw/day and in both sexes at 250 mg/kg bw/day. At 250 mg/kg bw/day, food consumption and body weight gain were decreased in males and non-mating females. Red blood cells were observed in the urinary sediment from 6 males in the 250 mg/kg bw/day group. In the blood, hematocrit and albumin were decreased in males at 250 mg/kg bw/day. Gross pathological changes were observed in the tail, pinna and scrotum, and the histopathological examination revealed granulation tissues with multinucleated giant cells and inflammatory cell infiltration in the subcutis of the tail, pinna, and scrotum. In the kidney, papilla necrosis and edema were observed in males at doses of 62.5 mg/kg bw/day and higher, and in females at 250 mg/kg bw/day. Deposition of brown pigment in the basophilic tubule cortex was observed in both sexes at doses of 62.5 mg/kg bw/day and higher. In the adrenal grand, diffuse hypertrophy of the fascicular cells was observed in both sexes at doses of 62.5 mg/kg bw/day and higher. The histopathological changes observed in the kidneys and adrenal grand did not resolve after the recovery period. Based on the effects of dosing on the kidney and adrenal gland, the LOAEL for both sexes is 62.5 mg/kg bw/day. For reproductive effects, infertility was observed in 3 females at 250 mg/kg bw/day. The number of corpora lutea decreased in rats given 250 mg/kg bw/day. No effects were observed in any pups. The NOAEL for the rat reproductive/developmental toxicity is 125 mg/kg bw/day based on infertility and a decrease in corpora lutea.</t>
  </si>
  <si>
    <t>1860-26-0</t>
  </si>
  <si>
    <t>1-Hexanamine, 2-ethyl-N,N-bis(2-ethylhexyl)-</t>
  </si>
  <si>
    <t>Tris(2-ethylhexyl)amine; Tri(2-ethylhexyl)amine; 2-Ethyl-n,n-bis(2-ethylhexyl)hexan-1-amine</t>
  </si>
  <si>
    <t>C24H51N</t>
  </si>
  <si>
    <t>CCCCC(CC)CN(CC(CC)CCCC)CC(CC)CCCC</t>
  </si>
  <si>
    <t>0, 300, 2,000, or 12,000 ppm equal to 0, 19, 131, or 822 mg/kg bw/day in males and 0, 21, 146, or 885 mg/kg bw/day in females</t>
  </si>
  <si>
    <t>Ovaries and lymph nodes</t>
  </si>
  <si>
    <t>Increased ALT was noted in both sexes; increased GGT acitivty was noted only in females. There were also increased total white blood cell counts, absolute neutrophil, lymphocyte, and monocyte cell counts as well as relative monocyte cell counts noted in females at this dose level. In nine females, macroscopically enlarged ovaries were noted and severe granulomatous inflammation of ovaries (histiocytic/mixed cell infiltrates, fibrosis, multinucleated giant cells, foamy change) in all females was observed. Two females also presented with macroscopically enlarged spleens.  In four females, the mesenteric lymph nodes were also enlarged and severe granulomatous inflammation of mesenteric lymph nodes (histiocytic/mixed cell infiltrates, fibrosis, multinucleated giant cells) was noted in all males and nine females. Enlarged renal lymph nodes were also observed; lesions observed included granulomatous inflammation (histiocytic/mixed cell infiltrates, fibrosis, multinucleated giant cells). In males and females, the wall of the small intestine contained moderate histiocytic/mixed cell infiltrates. At 2,000 ppm, three females had macroscopically enlarged ovaries and one female had macroscopically enlarged mesenteric lymph nodes. In all females, moderate granulomatous inflammation of ovaries (histiocytic/mixed cell infiltrates, fibrosis, multinucleated giant cells, foamy change) was noted. At 300 ppm, two females had minimal histiocytic/mixed cell infiltrates noted in the ovaries. One female also had minimal histiocytic/mixed cell infiltrates in the mesenteric lymph nodes. Based on the infiltrates in the ovaries at the lowest dose level, the LOAEL for females is 300 ppm or 21 mg/kg bw/day. For males, the NOAEL is 300 ppm, or 19 mg/kg bw/day. Note: ovarian changes might also represent storage of test substance-lipid complexes with inflammation and have been described in the literature to occur after administration of amphophilic cationic chemical entities.</t>
  </si>
  <si>
    <t>Unknown, 2014. Available from ECHA at https://echa.europa.eu/en/registration-dossier/-/registered-dossier/11553/7/6/2</t>
  </si>
  <si>
    <t>26471-62-5</t>
  </si>
  <si>
    <t>Toluene diisocyanate</t>
  </si>
  <si>
    <t>2,4-Diisocyanato-1-methylbenzene; 2,4-Toluene diisocyanate; Tolylene-2,4-diisocyanate</t>
  </si>
  <si>
    <t>C9H6N2O2</t>
  </si>
  <si>
    <t>CC1=C(C=C(C=C1)N=C=O)N=C=O</t>
  </si>
  <si>
    <t xml:space="preserve">Target doses:  0, 30, or 60 mg/kg bw 5 days/week for males and 0, 60, or 120 mg/kg bw 5 days/week for females. Actual doses: to 0, 23, or 49 mg/kg bw for males and 0, 49, or 108 mg/kg bw for females. Dosing schedule (5/7) adjusted dose levels: 0, 16.4, or 35 mg/kg bw/day for males and 0, 35, or 77.1 mg/kg bw/day for females. </t>
  </si>
  <si>
    <t xml:space="preserve">Mean body weights of dosed rats were lower than those for the controls after week 10 in males and week 20 in females. The depressions in mean body weight gains were dose related. In male rats, the survival of animals in the two dosed groups was significantly shorter than that of the controls; 36/50 (72%) of the controls, 14/50 (28%) of the low dose, and 8/50 (16%) of the high dose group lived to the end of the study. In females, the survival in each dosed group was significantly shorter than that in the controls; 36/50 (72%) of the controls, 19/50 (38%) of the low dose, and 6/50 (12%) of the high dose group lived to the end of the study. In subcutaneous tissue, fibromas (6%, 6%, and 18%) or fibrosarcomas (0%, 6%, and 6%) occurred in male rats with a statistically significant positive trend, and the incidence in the high dose males was significantly higher than that in the controls. Fibromas (0%, 2%, and 6%) or fibrosarcomas (45, 2%, and 10%) also occurred in female rats with a statistically significant positive trend, and the incidence in the high dose females was higher than that in the controls by life table analysis. In the mammary gland, there were statistically significant increases in the incidence of combined mammary gland tumors in female rats in both low dose and high dose groups (34%, 40%, and 42%). There we no differences in the incidence of mammary gland fibroadenomas in male rats after 30 or 60 mgl kg TDI treatment compared to controls. In the pancreas, acinar cell adenomas were observed in male rats with a statistically significant trend and the incidence in the high dose group was significantly higher than controls (2%, 0%, and 8%). A dose-related increase was also observed in the number of male rats with nodular hyperplasia of the pancreatic acinus (0%, 4%, and 8%). Islet cell adenomas occured in female rats with a statistically significant positive trend; the incidences of dosed females with these tumors was significantly higher than those in controls (0%, 12%, and 4%). Reduced survival at the high dose was likely responsible for the lower incidence in high dose rats. In the liver, the incidence of female rats with neoplastic nodules occured with a statistically significant positive trend (6%, 16%, and 17%). In the brain, gliomas were found in two high dose male rats. In the lungs, acute bronchopneumonia was found in increased incidences in dosed rats (males: 4%, 12%, and 28%; females: 2%, 20%, and 51%). All lungs showed marked congestion and variable amounts of pulmonary edema. </t>
  </si>
  <si>
    <t>National Toxicology Program. (1986). Toxicology and Carcinogenesis Studies of Commercial Grade 2, 4 (80%) and 2, 6 (20%)-Toluene Diisocyanate. NIH Publication, 86-2507. Available from NTP at https://ntp.niehs.nih.gov/ntp/htdocs/lt_rpts/tr251.pdf</t>
  </si>
  <si>
    <t>3542-36-7</t>
  </si>
  <si>
    <t>Dichloro(dioctyl)stannane</t>
  </si>
  <si>
    <t>Dichlorodioctyltin; Di-n-octyltin dichloride; Dioctyltin dichloride; Stannane, dichlorodioctyl-</t>
  </si>
  <si>
    <t>C16H34Cl2Sn</t>
  </si>
  <si>
    <t>CCCCCCCC[Sn](Cl)(Cl)CCCCCCCC</t>
  </si>
  <si>
    <t>0, 10, 100, or 300 ppm equal to 0, 0.7, 6.5, or 19.3 mg/kg bw/day, respectively, for males and 0, 0.7, 6.8, or 19.8 mg DOTC/kg bw/day, respectively, for females (OECD) in the 91-day study. For the reproductive portion of the study, these leves are equal to 0, 0.6, 5.8, or 13.5 mg/kg bw/day on days 0-7 of the premating period and 0, 0.7, 5.9, or 16.4 mg/kg bw/day on days 7-14 of the premating period. During gestation, the intake was 0, 0.7, 6.2, or 16.6 mg/kg bw/day from days 0-7; 0, 0.7, 6.2, or 17.0 mg/kg bw/day from days 7-14, and 0, 0.5, 4.2, or 11.0 mg/kg bw/day on days 14-21. During lactation (PND 1-4), the intake was 0, 0.7, 5.0, or 8.4 mg/kg bw/day</t>
  </si>
  <si>
    <t>Body weights were statistically significantly decreased by about 9% in males and females of the 300 mg/kg group. Food consumption was slightly decreased in males and females of the 300 mg/kg group (by about 8 and 11%, respectively). This could be a palatabilty issue. For hematology effects, the following statistically significant changes were noted: hemoglobin was decreased in females at 300 mg/kg, PCV was decreased in females at 300 mg/kg, MCV was decreased in males at 100 mg/kg, MCH was decreased in 100 mg/kg males and both sexes at 300 mg/kg, reticulocytes were decreased in males at 100 mg/kg, prothrombin time was increased in females at 300 mg/kg, total WBC was also decreased at 300 mg/kg and while not significant, it was decreased in females at 100 mg/kg and 300 mg/kg. For clinical chemistry, the following results were statistically significant changes: ALP increased in males and females at 100 and 300 mg/kg, TP was decreased at 300 mg/kg, total bilirubin was increased in females at 100 and 300 mg/kg, direct bilirubin was increased in females at 300 mg/kg, cholesterol was decreased at 300 mg/kg in females, bile acids were increased in males at 300 mg/kg and females at 300 mg/kg, calcium was decreased in females at 300 mg/kg, and sodium was decreased in males at 100 and 300 mg/kg. Urinary crystals were statistically significantly increased in females of the 300 mg/kg group. For organ weights, absolute and relative thymus weights were decreased in the 10 (females, 14%), 100 (males and females: 48% and 69%, respectively), and 300 mg/kg groups (males and females: 74% and 72%, respectively). Treatment-related histopathological changes were observed in the thymus. The changes comprised lymphoid depletion, characterised by a decrease in the size of the thymic lobules which can be ascribed to extensive loss of cortical en medullary small lymphocytes. Relative kidney weight were also significantly increased at 300 mg/kg. For males and females, liver weight were significantly increased in the 300 mg/kg group. For males, the relative testes weights were also significantly increased in the 300 mg/kg group. Based on the thymus effects, the LOAEL was considered to be 0.7 mg/kg bw/day. Note: The mean number of pups delivered per litter amounted to 11.7, 11.0, 10.3 and 8.6 for the control, 10, 100 and 300 mg/kg groups, respectively. Pup weight of the 300 mg/kg group was reduced. At 100 and 300 mg/kg, pup mortality was 26 and 88% compared to 5.8% in controls. Similarly, the viability index (PN 1-4) was 94, 92, 74 and 12% in the control, 10, 100 and 300 mg/kg groups, respectively. The number of live pups per litter was 11.5, 10.5, 7.6 and 6.5 for the control, 10, 100 and 300 mg/kg groups, respectively; 10.8, 11.0, 9.3 and 3.0 for the control, 10, 100 and 300 mg/kg groups, respectively (PN 4). Therefore, 10 ppm (equal to 0.5-0.7 mg/kg bw/day for females) is the NOAEL for fertility and developmental effects.</t>
  </si>
  <si>
    <t>Appel and Waalkens-Berendsen, 2004</t>
  </si>
  <si>
    <t xml:space="preserve">Appel, M.J. and D.H. Waalkens-Berendsen, 2004. Dichlorodioctylstannane [CASRN # 3542-36-7]: Sub-chronic (13 week) oral toxicity study in rats, including a reproduction/developmental screening study.  TNO Nutrition and Food Research. TNO Report V3964, April 2004.  Available from ECHA at https://echa.europa.eu/registration-dossier/-/registered-dossier/14165/7/6/2 and OECD SIDS at https://hpvchemicals.oecd.org/UI/handler.axd?id=910ed3a2-62b0-442b-ba86-ea47330540ab </t>
  </si>
  <si>
    <t>58-18-4</t>
  </si>
  <si>
    <t>17-Methyltestosterone</t>
  </si>
  <si>
    <t>Methyltestosterone; Testred; Metandren; Android; (8R,9S,10R,13S,14S,17S)-17-hydroxy-10,13,17-trimethyl-2,6,7,8,9,11,12,14,15,16-decahydro-1H-cyclopenta[a]phenanthren-3-one</t>
  </si>
  <si>
    <t>C[C@]1(O)CC[C@H]2[C@@H]3CCC4=CC(=O)CC[C@]4(C)[C@H]3CC[C@]12C</t>
  </si>
  <si>
    <t>0, 2, 4, or 6 mg/k bwg/day for 27 weeks followed by 13 weeks of recovery for some animals</t>
  </si>
  <si>
    <t>The only significant clinical sign was noted from week 24, when animals from all dosed groups showed swelling round the anal sphincter, attributable to hyperplasia of the perineal glands. The swelling had subsided by the 6th week of the recovery period. Despite animals in the 6 mg/kg group showing weight gains during the first few weeks on the study, during the recovery period weight losses were reported for the majority of animals in all treatment groups. The mean weight loss for animals receiving 6 mg/kg/day was statistically significant.  The haematological examination from the 6th week of dosing showed that values relating to red blood cells were lower in the test animals than in the controls, but differences were not always related to dosage. After 12 weeks of recovery, the group mean values for the red blood cells were all comparable. From week six of the test period, liver function test values from all treatment groups were increased compared to controls. Recovery was apparent four weeks after dosing ended. There was a statistically significant dose-related increase in the circulating testosterone level at all dose levels. Kidney and prostate weights were increased in dosed animals during treatment but returned to normal during the recovery period. In regards to the liver, histopathological examination after 27 weeks revealed a varying degree of enlargement of periportal hepatocytes in animals at all doses. Vacuolated Kupffer cells containing fat were also found in one dog at 4 mg/kg/day and 3/5 dogs at 6 mg/kg/day. Macrophages containing hemosiderin were found in the majority of dogs from all treated groups. The biopsies taken 4 and 8 weeks into the recovery period showed no evidence of periportal hepatocyte enlargement, though vacuolated Kupffer cells continued to be identified. Sections from the liver showed that vacuolation of the Kupffer cells had persisted in 2 dogs that had received 6 mg/kg per day and 1 dog that had received 4 mg/kg per day Macrophages containing haemosiderin were seen only at the 4-week biopsy. The author concluded that the results of this study showed that a dose of 2 mg/kg/day and above induced hepatotoxicity in the dog. Note: in a 26-week rat study, at dose levels of 2 mg/kg/day and over suppression of spermatogenesis that was dose-related was observed.</t>
  </si>
  <si>
    <t>Heywood et al., 1977</t>
  </si>
  <si>
    <t xml:space="preserve">Heywood, R., Chesterman, H., Ball, S. A., &amp; Wadsworth, P. F. (1977). Toxicity of methyl testosterone in the beagle dog. Toxicology, 7(3), 357-365. Reference for note: Heywood, R., Hunter, B., Green, O. P., &amp; Kennedy, S. J. (1977). The toxicity of methyl testosterone in the rat. Toxicology Letters, 1(1), 27-31. </t>
  </si>
  <si>
    <t>606-20-2</t>
  </si>
  <si>
    <t>2,6-Dinitrotoluene</t>
  </si>
  <si>
    <t>2-Methyl-1,3-dinitrobenzene; Benzene, 2-methyl-1,3-dinitro-; 2,6-Dinitromethylbenzene</t>
  </si>
  <si>
    <t>CC1=C(C=CC=C1[N+]([O-])=O)[N+]([O-])=O</t>
  </si>
  <si>
    <t>0, 4, 20, or 100 mg/kg bw/day. Because of the severity of symptoms observed in the dogs exposed to 100 mg/kg bw/day of 2,6-DNT, they were placed on the reversibility study after 4 weeks and continued for 19 weeks (23 weeks total) before they were sacrificed.</t>
  </si>
  <si>
    <t xml:space="preserve">4 mg/kg/day produced extramedullary erythropoiesis (formation of erythrocytes outside of the bone marrow) in the spleen secondary to methemoglobinemia and anemia. Increased erythropoiesis is typically observed as a compensatory response to decreased erythrocyte count. Mortality occurred in dogs administered 20 and 100 mg/kg/day. Two mid-dose female dogs died in week 9; all high-dogs died by week 8. Effects observed in dogs treated at 20 and 100 mg/kg/day were clinical signs of neurotoxicity (listlessness, incoordination, and lack of balance), decreased feed consumption and subsequent reductions in body weight, and changes in hematological parameters associated with anemia and compensatory hematopoiesis (including decreased hematocrit and hemoglobin, and increased numbers of reticulocytes). In general, dogs treated at 20 mg/kg/day for 13 weeks and then removed from treatment showed recovery from neurotoxicity and hematological effects after 4 weeks; dogs treated at 100 mg/kg/day for 4 weeks did not show complete recovery until 19 weeks after cessation of treatment. Histopathological evaluation of the spleen showed an increased incidence of extramedullary erythropoiesis, an adaptive response to 2,6-DNT-induced methemoglobinemia and anemia, in dogs administered ≥4 mg/kg/day for 13 weeks. The incidence and severity of this lesion was dose-related. Additional histopathological changes observed in dogs administered 2,6-DNT at 20 or 100 mg/kg/day for 13 weeks included effects on the thymus (involution), liver (extramedullary hematopoiesis, bile duct hyperplasia, degeneration, and inflammation), kidneys (degeneration, inflammation, and diluted tubules), and testes (degeneration and/or decreased spermatogenesis). Highdose dogs also showed evidence of lymphoid depletion in the spleen and lymph nodes. No other treatment-related histopathological effects were observed in dogs dosed with 2,6-DNT at 4 mg/kg/day. The LOAEL of 4 mg/kg/day was derived based on the increased incidence of extramedullary erythropoiesis in the spleens of dogs at 4 mg/kg/day and more. </t>
  </si>
  <si>
    <t>Lee et al., 1976</t>
  </si>
  <si>
    <t>Lee, CC; Ellis, HV; Kowalski, JJ; Hodgson, JR; Short, RD. (1976a,b,c) Mammalian toxicity of munitions compounds. Phase II: effects of multiple doses. Part III: 2,6-dinitrotoluene. Progress Report No. 4. Midwest Research Institute Project No. 3900-B. Available from EPA (2013). Provisional Peer-Reviewed Toxicity Values for 2,6-Dinitrotoluene at https://cfpub.epa.gov/ncea/pprtv/documents/Dinitrotoluene26.pdf . Also available under: U.S. Army. 1976. Mammalian toxicity of munitions compounds. Phase II: Effects of multiple doses. Part III: 2,6-Dinitrotoluene. Progress report no. 4. Fort Detrick, MD: U.S. Army, Medical Bioengineering Research and Development Laboratory. ADA062015. Available from the US DHHS Public Health Service, Agency for Toxic Substances and Disease Registry (2016). Toxicological Profile for Dinitrotoluenes at https://www.atsdr.cdc.gov/ToxProfiles/tp109.pdf</t>
  </si>
  <si>
    <t>6362-80-7</t>
  </si>
  <si>
    <t>2,4-Diphenyl-4-methyl-1-pentene</t>
  </si>
  <si>
    <t>(4-Methylpent-1-ene-2,4-diyl)dibenzene; 4-Methyl-2,4-diphenyl-1-pentene; Benzene, 1,1'-(1,1-dimethyl-3-methylene-1,3-propanediyl)bis-; (2-Methyl-4-phenylpent-4-en-2-yl)benzene</t>
  </si>
  <si>
    <t>C18H20</t>
  </si>
  <si>
    <t>CC(C)(CC(=C)C1=CC=CC=C1)C1=CC=CC=C1</t>
  </si>
  <si>
    <t>1N,2N,3N,4N,6N,7aY,8N,33N,34N,35bY,36cY,41N,42N,43N,44N,45N,28N</t>
  </si>
  <si>
    <t xml:space="preserve">0, 45, 180, or 720 mg/kg/day. Males were dosed a total of 42 days, from 14 days before mating and thereafter for 28 days. Females were dosed from 14 days before the mating period, during the mating period and gestation period, and until day 6 of lactation, a total of 44 to 56 days. Half the animals in each group of males were assigned to a 14-day recovery period. </t>
  </si>
  <si>
    <t>MHLW (Ministry of Health, Labour and Welfare), Japan (2007). Final Report= Combined Repeated Dose Toxicity Study with the Reproduction/Developmental Toxicity Screening Test in Rats of 2,4-Diphenyl-4-methyl-1-pentene by oral administration. Available from OECD SIDS (2010) at https://hpvchemicals.oecd.org/UI/handler.axd?id=301e1029-376e-4f89-8e4c-b400456b146e and ECHA at https://echa.europa.eu/registration-dossier/-/registered-dossier/12609/7/6/2/?documentUUID=84d5fd2e-e5f5-41c2-a517-0bdbc25716e0</t>
  </si>
  <si>
    <t>7023-61-2</t>
  </si>
  <si>
    <t>C.I. Pigment Red 48, calcium salt (1:1)</t>
  </si>
  <si>
    <t>Pigment Red 48 calcium; PigmentRed48:2; C.I. Pigment Red 48, calcium salt; Calcium;2-[(3-carboxy-2-oxidonaphthalen-1-yl)diazenyl]-4-chloro-5-methylbenzenesulfonate</t>
  </si>
  <si>
    <t>C18H11CaClN2O6S</t>
  </si>
  <si>
    <t>[Ca++].CC1=CC(=C(C=C1Cl)N=NC1=C(O)C(=CC2=C1C=CC=C2)C([O-])=O)S([O-])(=O)=O</t>
  </si>
  <si>
    <t>1N,2N,3N,4Y,5aY,6N,7aY,8N,33N,34N,35N,47a(ii)Y. Halogenated fragment:35aY,38N,39N,40N,41N,42N,43N,44N,45Y,46N,47cY(Class II). Binuclear fragment: 35bY,36aY,37N,47N(Class IV)</t>
  </si>
  <si>
    <t>0, 40, 200, or 1,000 mg/kg bw/day. Males were dosed for a total of 42 days ( 14 days before mating, 14 days for mating, and 14 days after mating). Females were dosed for a total of 41-50 days (14 days before mating, during mating, pregnancy and up to lactation day 3).</t>
  </si>
  <si>
    <t xml:space="preserve">Degeneration/necrosis of the proximal tubular epithelium in the kidney was noted in males of the 1000 mg/kg group and females of the 40 mg/kg group and higher. Moreover, degeneration/necrosis of the papillary ductal epithelium in females of the 1000 mg/kg group and mild basophilic tubule in males of the 1000 mg/kg group and females of the 200 and 1000 mg/kg groups were noted. Because of the effects noted in the kidneys at 40 mg/kg bw/day in females, no NOAEL could be established. For males, the NOAEL was concluded to be 200 mg/kg bw/day. In regards to reproductive toxicity, no adverse effects were noted so the NOAEL was the highest dose tested, 1,000 mg/kg bw/day. </t>
  </si>
  <si>
    <t>Unknown, 2009. Available from ECHA at https://echa.europa.eu/mt/registration-dossier/-/registered-dossier/15275/7/9/2</t>
  </si>
  <si>
    <t>71868-10-5</t>
  </si>
  <si>
    <t>2-Methyl-4'-(methylthio)-2-morpholinopropiophenone</t>
  </si>
  <si>
    <t xml:space="preserve">2-Methyl-1-(4-(methylthio)phenyl)-2-morpholinopropan-1-one; Caccure 907; Irgacure 907; 2-methyl-1-(4-methylsulfanylphenyl)-2-morpholin-4-ylpropan-1-one </t>
  </si>
  <si>
    <t>C15H21NO2S</t>
  </si>
  <si>
    <t>CSC1=CC=C(C=C1)C(=O)C(C)(C)N1CCOCC1</t>
  </si>
  <si>
    <t>Hsd: Sprague-Dawley</t>
  </si>
  <si>
    <t xml:space="preserve">0, 40, 80, or 120 mg/kg bw/day. Males were dosed for 10 weeks before mating, during mating, until termination, for a total of 15 weeks of treatment, or 105 days. Females were dosed for 2 weeks before mating, during maring, until Day 19 post-coitum OR until weaning for females selected to give birth (day 21 post-partum), or a total of 47 or 70 days. </t>
  </si>
  <si>
    <t xml:space="preserve">A total of 31 femlaes proved not to be pregnant at necropsy; two in the controls, six in the low dose group, six in the mid dose gorup, and seventeen in the high dose group. In addition, one low dose female and one mid dose female showed unilateral implantation. Two high dose females showed total resorption and unilateral implantation. A total of 18 dams in the mid dose group and 11 dams in the high dose group had total litter loss. A tendency towards a decrease in body weight was noted in males in the mid and high dose groups, starting from day 8 until termination. These decreases were dose-related and statistically significant in the high dose group. During the gestation period, statistically significant decreases in body weight were observed in high dose females from day 3 to day 20 post-coitum and in the mid dose from day 15 to day 20 post-coitum. No differences were noted during the post-partum period, but a reduction in the number of females with live pups was noted in the mid and high dose groups. The fertility index was decreased in all treated females with particular emphasis placed on the high dose females. An increase in irregular cycles was also noted in all treated females. Statistically significant decreases in corpora lutea and the number of implantation sires and total viable young were noted in all treated groups when compared to controls. In addition, statistically significant decreases in the number of viable males and consequently in the percentage of males and litter weight were noted in the mid and high dose groups. Mean fetal weight was also significantly decreased in the high dose group when compared to controls. Malformation in the fetuses were noted in all treated groups. Micrognathia, cleft palate, anasarca, tail bent, short or swollen, short body, kyphosis, limbs malrotated, short of flexure and head with domed shape were observed in high dose fetuses. In addition, cleft palate was noted in five low dose fetuses and one mid dose fetus. Anasarca was observed in the low dose group as wel as head wit domed shape and malrotated hindimbs in the mid dose group. An increased incidence of lateral, third and fourth ventricles enlarged were observed in all treatment groups with high severity in the mid and high dose groups. High dose fetuses also showed cases of anencephaly, anophthalmia, and microphthalmia. an increased incidence in pelvic dilation of the kidneys with ureters enlarged or kined were also noted in all treatment groups. In addition, displaced testes were noted. Retardation or no ossification of the sternal elements were observed in all treatment groups. On the basis of these results, a dosage of 40 mg/kg/day induces variations in embryonic development as well as teratogenic effects; therefore, no NOAEL can be concluded. </t>
  </si>
  <si>
    <t>Ciba Specialty Chemicals, 2004</t>
  </si>
  <si>
    <t>Ciba Specialty Chemicals North America (2004). Irgacure 907 Combined One Generation and Prenatal Development Toxicity Study in Rats. RCC Study No. 14860. September 2, 2004. TSCA 8(e) Notice - Irgacure 907 (RTC study no.: 14860). Available from EPA ChemView at https://chemview.epa.gov/chemview/?tf=0&amp;ch=71868-10-5&amp;swt=0_71868-10-5&amp;su=2-5-6-7-37574985&amp;as=3-10-13-9-8&amp;ac=1-14-15-16-6378999&amp;ma=4-11-17-1981377&amp;gs=&amp;tds=0&amp;tdl=10&amp;tas1=1&amp;tas2=asc&amp;tas3=undefined&amp;tss=&amp;modal=template&amp;modalId=6963942&amp;modalSrc=5&amp;modalDetailId=47594159&amp;modalVaeChild=null</t>
  </si>
  <si>
    <t>2235-00-9</t>
  </si>
  <si>
    <t>N-Vinylcaprolactam</t>
  </si>
  <si>
    <t>1-vinylazepan-2-one; 1-ethenylazepan-2-one; N-Vinyl-epsilon-caprolactam</t>
  </si>
  <si>
    <t>C8H13NO</t>
  </si>
  <si>
    <t>C=CN1CCCCCC1=O</t>
  </si>
  <si>
    <t xml:space="preserve">0, 130, or 260 mg/kg bw/day 5 days/week. Dosing schedule (5/7) adjusted dose levels are 0, 92.9, or 185.7 mg/kg bw/day. </t>
  </si>
  <si>
    <t xml:space="preserve">The body weight of the males in the high dose group was significantly decreased, by about 6%, from the 11th week until the end of the study. ү-glutamyltransferase activity in the liver homogenate of both sexes in the highest dose group (260 mg/kg bw) and only of females in the 130 mg/kg bw dose group was significantly increased. The increase in the enzyme activities in the liver of the female animals of 130 and 260 mg/kg body weight as well as in the liver of the three male rats of the 260 mg/kg bw was assessed as substance-related by the author, according to ECHA. Relative liver weights of both sexes in the highest dose group and only of females in the 130 mg/kg bw dose group was significantly increased. Because of the increased liver weights and corresponding increase in ү-glutamyltransferase activity noted in females at all dose levels, the LOAEL for females was set to 130 mg/kg/day, or 92.9 mg/kg bw/day when dosing schedule adjusted. For males, the NOAEL was set to 130 mg/kg/day, or 92.9 mg/kg bw/day. </t>
  </si>
  <si>
    <t>4306-88-1</t>
  </si>
  <si>
    <t>Phenol, 2,6-bis(1,1-dimethylethyl)-4-nonyl-</t>
  </si>
  <si>
    <t>2,6-Di-tert-butyl-4-nonylphenol; 2,6-ditert-butyl-4-nonylphenol</t>
  </si>
  <si>
    <t>C23H40O</t>
  </si>
  <si>
    <t>CCCCCCCCCC1=CC(=C(O)C(=C1)C(C)(C)C)C(C)(C)C</t>
  </si>
  <si>
    <t xml:space="preserve">0, 100, 300, or 1,000 mg/kg bw/day. Purity (93.1%) adjusted dose levels were 0, 93.1, 279.3, or 931 mg/kg bw/day. Doses were given for a maximum period of 63 days, i.e., during 14 days of pre-mating and maximum 14 days of mating in both males and females. Then in females, treatment was continued during the gestation period and up to post-natal day 12. Males were dosed after the mating period until the minimum total dosing period of 28 days was completed. </t>
  </si>
  <si>
    <t>The statistically and biologically significant effect on body weight gain in high dose group male and female was considered as test item related and toxicologically relevant. In males, in correlation to the body weight and body weight gain, the food consumption during treatment period tended to increase with the progress of the study in the control and treatment groups. However, in the high dose group, during premating period, food consumption was lower without achieving statistical significance compared to the control group and this effect on food consumption in males was considered to be test item related. In females, no statistically significant effect on food consumption was observed. However, in correlation to body weight development, marginally lower food consumption was observed in mid dose and high dose animals during gestation day 7-14 and 14-20 when compared with the controls. In males sacrificed at the end of treatment period, significantly lower total bile acids (TBA) was observed in mid dose and high dose groups although statistical significance was only achieved in the high dose group when compared with the controls. There was also marginally higher alanine aminotransferase (ALAT) and alkaline phosphatase (AP) observed in mid dose and high dose groups without achieving statistical significance when compared with the controls. In females, higher aspartate aminotransferase (ASAT) ALAT and AP were observed in the high dose group without achieving statistical significance when compared with the controls. There was also statistically significantly higher total protein (TP), cholesterol, potassium in high dose group and statistically significantly lower creatinine and TBA in mid dose and glucose in mid dose and high dose group when compared with the controls. These effects on clinical biochemistry parameters (TBA, ASAT, ALAT, AP) in male and female rats were considered to be test item related and could be attributed to hepatocellular injury of liver as correlated with histopathology evaluation. For organ weights, in males, there were statistically significantly higher absolute and relative liver weights noted in the mid and high dose groups compared to controls. There was also statistically significantly lower relative (to body weight) liver weights observed in the low dose group when compared with the controls. In females, statistically significantly higher absolute and relative liver weights were noted in low dose, mid dose, and high dose females when compared with controls. This effect on male and female liver weight was considered as test item related as histopathologically hepatocytes vacuolization (fatty changes) was observed in all dose groups and in both males and females. The hepatocellular vacuolation in all groups showed dose dependency and was considered adverse. The comparison between low dose and control animals revealed that hepatocellular vacuolation was present at slightly higher incidence (2/5 in low dose animals vs. 1/5 animals in controls) but similar severity in low dose animals.; therefore, the hepatocellular vacuolation in animals from the low dose group was regarded as low adverse effect and a LOAEL was established at 100 mg/kg bw/day for repeated dose administration in male and female Wistar rats. For reproductive parameters, there was a statistically significantly lower number of implantation sites observed in the high dose group when compared with the controls. This was also correlated with slightly low group mean values for live pups on PND 0, 4 and 13 in HD group without achieving statistical significance when compared with the controls. This difference in number of implantation sites and number of live pups in HD group was marginal but could be attributed to treatment with test item and considered to be toxicologically relevant. Therefore, the NOAEL for reproduction was 300 mg/kg bw/day.</t>
  </si>
  <si>
    <t>Unknown, 2018. Available from ECHA at https://echa.europa.eu/mt/registration-dossier/-/registered-dossier/22681/7/9/2 and https://echa.europa.eu/mt/registration-dossier/-/registered-dossier/22681/7/6/2</t>
  </si>
  <si>
    <t>479-27-6</t>
  </si>
  <si>
    <t>1,8-Naphthalenediamine</t>
  </si>
  <si>
    <t>1,8-Naphthylenediamine; 1,8-Diaminonaphthalene; Naphthalene-1,8-diamine</t>
  </si>
  <si>
    <t>NC1=CC=CC2=C1C(N)=CC=C2</t>
  </si>
  <si>
    <t>Sprague Dawley [Hsd:SD]</t>
  </si>
  <si>
    <t>0, 37.5, 75, 150, or 300 mg/kg bw/day. Males were dosed for 2 consecutive weeks prior to pairing and thereafter through the day before necropsy, for a total of 34-35 days. Females were dosed for 2 consecutive weeks prior to pairing and thereafter during pairing, post coitum and post partum periods until Day 13 post partum, for a total of 51-64 days.</t>
  </si>
  <si>
    <t>Semiclosed eyes, lethargy, decreased activity, kyphosis and/or ataxia were the most severe clinical signs recorded during the first days of treatment in both sexes at the dosage of 300 mg/kg/day. Some of these signs, such as decreased acitivity, kyphosis and semiclosed eyes were occasionally recorded also in animals receiving 150 mg/kg/day. In addition, minor clinical signs such as piloerection, salivation and staining were also present in both sexes at the dosages of 75, 150 and 300 mg/kg/day. At the dosage of 37.5 mg/kg/day, only piloerection was noted in 5 out of 10 males, ocular discharge in 3 out of 10 females and semiclosed eyes in 1 out of 10 females. In females, during post coitum and post partum periods, statistically significant reductions in body weight were noted in mid-low (up to approximately 12% on Day 1 post partum), mid-high (up to approximately 12% from Day 20 post coitum to Day 4 post partum) and high dose (up to 15% on Day 20 post coitum and Day 4 post partum) groups compared to controls. Also, in females, statistically significant decreases (up to approximately 31% in the high dose group) were noted in all treated groups compared to controls, during the post coitum period. In the post partum period, a slight but statistically significant decrease was still present (up to 17%) in high dose females up to the end of the study, whereas no differences were recorded in the other treated groups. Cholesterol was increased in animals of both sexes dosed at 300 mg/kg/day (approximately 43%) and in females receiving 150 mg/kg/day (35%). Protein, albumin and calcium were also increased in animals dosed at 300 mg/kg/day (5% to 11%); albumin was statistically significantly higher than controls also in males receiving 150 mg/kg/day (8%) and calcium was also increased in females dosed at 37.5 mg/kg/day (8%). An increase in kidneys and liver weights was observed in all treated animals of both sexes, in adrenals weight of all treated females and in the spleen weight of females treated at ≥ 150 mg/kg/day. These variations were considered treatment-related, on the basis of the histopathological results. In addition, a decrease in thymus weight was observed in females treated at ≥ 150 mg/kg/day. Treatment-related changes were noted at macroscopic examination such as abnormal dark colouration in thyroid, skin and tail of treated animals of both sexes and in kidneys, liver, mesenteric lymph nodes, spleen, stomach and head of treated females. These macroscopic changes correlated with histopathological findings. Treatment-related findings were also seen in the kidneys (increased hyaline droplet accumulation of marked degree and yellow/brown pigmentation), stomach (hyperplasia of the non glandular squamous epithelium and mucosal erosion), liver (centrilobular hepatocytic hypertrophy associated with minimal to mild degree of inflammatory cell foci) and thyroid (yellow/brown pigmentation) of treated animals of both sexes and in the spleen (yellow/brown pigmentation), thymus (lymphoid atrophy) and adrenals (cortical hypertrophy) of treated females. Considering the treatment-related changes observed in both sexes at all dose levels together with the large number of target organs involved, a NOAEL was not established. The LOAEL was set to 37.5 mg/kg bw/day. Regarding the reproductive and developmental toxicity, no adverse effects were observed at all dose levels and the dose of 300 mg/kg/day could be considered the NOAEL for this endpoint.</t>
  </si>
  <si>
    <t>Unknown, 2019. Available from ECHA at https://echa.europa.eu/mt/registration-dossier/-/registered-dossier/21285/7/6/2 and https://echa.europa.eu/mt/registration-dossier/-/registered-dossier/21285/7/9/2</t>
  </si>
  <si>
    <t>52556-42-0</t>
  </si>
  <si>
    <t>Sodium 3-(allyloxy)-2-hydroxypropanesulphonate</t>
  </si>
  <si>
    <t>sodium 3-(allyloxy)-2-hydroxypropane-1-sulfonate; 1-Propanesulfonic acid, 2-hydroxy-3-(2-propenyloxy)-, monosodium salt; sodium;2-hydroxy-3-prop-2-enoxypropane-1-sulfonate</t>
  </si>
  <si>
    <t>C6H11NaO5S</t>
  </si>
  <si>
    <t>[Na+].OC(COCC=C)CS([O-])(=O)=O</t>
  </si>
  <si>
    <t>0, 62.5, 250, or 1,000 mg/kg bw/day. Males were dosed for 42 to 57 days including two weeks of dosing prior to mating and continued throughout the mating period until approximately four weeks post-mating. Females were dosed two weeks prior to mating, covering at least two complete oestrous cycles, the variable time to conception, the duration of pregnancy and at least four days after delivery, up to and including the day before termination. Therefore, the duration of the study following acclimatisation depended on the female performance and was at least 57 days: 14 days pre-mating, up to 14 days until mating, an average of 21 days of gestation, and between 8 and 14 days of lactation.</t>
  </si>
  <si>
    <t>Lack of pregnancy</t>
  </si>
  <si>
    <t xml:space="preserve">A minimal to slight ovarian hypertrophy/hyperplasia characterised by the presence of many, partly cystic corpora lutea, several tertiary follicles and an increase in the number of interstitial cells was noted in the female animals treated with the high dose of the test item. Although these findings could be due to the infertile state and estrus cycle of the ovaries, a relationship to the treatment with the test item could not excluded. While no effects on spermatogenesis in male rats was noted, effects may not have had an adequate time to become evident (such as reduced sperm counts affecting the fertility), as chemical exposure did not cover a complete cycle of spermatogenesis in male test animals. Regarding the reproduction and developmental parameters gathered in this study, the test item prevented or significantly reduced the achievement of pregnancy in all tested dose levels. The presence of corpora lutea after first pairing indicated that an implantation of the zygote took place but embryonic development did not occur or was aborted during the first days of gestation. The absence of corpora lutea after second pairing then indicated that, with prolonged dosing the implantation of the zygote or the ovarian maturation were impaired by the test item. Therefore, the LOAEL was determined to be 62.5 mg/kg bw/day for females. </t>
  </si>
  <si>
    <t>Unknown, 2013. Available from ECHA at https://echa.europa.eu/mt/registration-dossier/-/registered-dossier/13109/7/9/2</t>
  </si>
  <si>
    <t>6420-33-3</t>
  </si>
  <si>
    <t>C.I. Direct Yellow 34</t>
  </si>
  <si>
    <t>Direct Yellow 34; tetrasodium;3-[[4-[[4-[(4,8-disulfonatonaphthalen-2-yl)diazenyl]-2-methoxy-5-methylphenyl]carbamoylamino]-5-methoxy-2-methylphenyl]diazenyl]naphthalene-1,5-disulfonate</t>
  </si>
  <si>
    <t>C37H28N6Na4O15S4</t>
  </si>
  <si>
    <t>[Na+].[Na+].[Na+].[Na+].COC1=C(NC(=O)NC2=C(OC)C=C(N=NC3=CC4=C(C=CC=C4C(=C3)S([O-])(=O)=O)S([O-])(=O)=O)C(C)=C2)C=C(C)C(=C1)N=NC1=CC(=C2C=CC=C(C2=C1)S([O-])(=O)=O)S([O-])(=O)=O</t>
  </si>
  <si>
    <t>Wistar [Crl:CD(SD)]</t>
  </si>
  <si>
    <t xml:space="preserve">0, 30, 100, or 200 mg/kg bw/day. The 200 mg/kg bw/day dose level was reduced to 125 mg/kg bw/day from day 22 onwards. Males were dosed for two weeks pre-pairing up to necropsy after, which was six weeks of treatment. Females were dosed for two weeks before pairing, then throughout pairing and gestation until Day 13 of lactation (total of eight weeks). </t>
  </si>
  <si>
    <t xml:space="preserve"> Due to deteriorating health and clinical signs including associated body weight  losses in the main study, two females receiving 200 mg/kg bw/day were terminated humanely during Week 3 of treatment. Microscopic findings revealed one female had notable kidney changes along with liver toxicity and lymphoid depletion. The deterioration of the other female was likely to be related to the dosing procedure, although the animal also had changes in the liver and kidney. On review of the body weight effects, it was decided to reduce the high dose level to 125 mg/kg bw/day from Day 22 of treatment, where improvement was evident thereafter. At 200/125 and 100 mg/kg bw/day, males showed marked reductions in body weight gains during the first three weeks of treatment. The mean overall body weight gain in these animals at the end of the dose administration period was approximately 58% and 33% (200/125 and 100 mg/kg bw/day males, respectively) lower than controls. Improvement was noted once the dose level was reduced. Males treated with 200/125 mg/kg bw/day showed slight reductions in food consumption during the first two weeks of treatment, thereafter food intake was generally similar to controls. Microscopic examination revealed adverse kidney changes in animals of either sex at 200/125 mg/kg bw/day and males at 100 mg/kg bw/day. These changes consisted of damage to the tubules and urothelial hyperplasia was also present. Crystalline deposits were also apparent and these may be due to deposition of the test item or its metabolites during the excretion process. The changes in the kidneys correlate with the macroscopic findings, changes in electrolytes and blood urea and with the weight increase evident for 200/125 and 100 mg/kg bw/day males. Adverse changes in the liver for all treatment groups were also apparent in a dose-related manner. Whilst bile duct hyperplasia occurred only in animals administered with 100 mg/kg bw/day and above, there was an increased cell turnover noted in males and females from all dose groups, which included degeneration/apoptosis and an increase in mitosis. Diffuse inflammatory cell infiltration was seen only in males administered with 100 mg/kg bw/day and above. Centrilobular hypertrophy was also noted in a few 30 mg/kg bw/day males and females from 100 or 200/125 mg/kg bw/day dose groups. Vacuolation was seen occasionally in males at 30 or 100 mg/kg bw/day. The pathology in the liver correlates with the clinical chemistry changes and the increase in liver weight in males. There was also a marginal increase in hematopoiesis seen in the spleen of the high dose males; this correlated with a weight increase and is likely to be linked to the hematology changes like a statistically significantly lower hemoglobin and mean corpuscular hemoglobin concentration compared to controls. The lowest dose level 30 mg/kg bw is considered to be a LOAEL. The NOAEL for reproductive toxicity was considered to be 125 mg/kg bw/day in the absence of adverse effects. </t>
  </si>
  <si>
    <t>105-76-0</t>
  </si>
  <si>
    <t>Dibutyl maleate</t>
  </si>
  <si>
    <t>Butyl maleate; Staflex DBM; RC Comonomer DBM; dibutyl (Z)-but-2-enedioate</t>
  </si>
  <si>
    <t>C12H20O4</t>
  </si>
  <si>
    <t>CCCCOC(=O)\C=C/C(=O)OCCCC</t>
  </si>
  <si>
    <t>0, 30, 95, or 300 mg/kg bw/day for 13 weeks followed by 2 weeks of recovery period</t>
  </si>
  <si>
    <t>There were 4 unscheduled deaths during the study. One animal was found dead. The cause of death in this animal was of uncertain relation to DBM administration. There were no DBM-related effects or effects which were considered adverse identified in clinical observations, body weights, food consumption, ophthalmic examinations, FOB assessments, hematology parameters, coagulation, and urinalysis during the dosing or recovery period of this study. Morbidity and mortality observed during this study were of uncertain relation to DBM administration. Increased kidney weights in males and females at 300 mg/kg/day relative to vehicle-treated animals were observed on Day 91 and persisted in the males at 300 mg/kg/day on Day 105. These increased kidney weights correlated histologically to chronic progressive nephropathy (CPN) as well as tubular basophilia within the renal cortex. At Day 91, DBM-related microscopic findings were observed within the kidneys of male and female animals. The renal lesions included CPN, mineralization at the corticomedullary junction and/or medulla, tubular basophilia within the cortex, and tubular ectasia in the cortex and/or medulla. After a 2-week recovery period, DBM-related renal microscopic findings, previously identified at Day 91, also persisted to Day 105 in male and female animals. Overall, oral administration of DBM to rats for 90 days was associated with persistent kidney findings at all doses during the recovery phase. Based on the kidney effects, the lowest-observed-adverse-effect level (LOAEL) for DBM was considered to be 30 mg/kg/day in this study.</t>
  </si>
  <si>
    <t>Unknown, 2010. Available from ECHA at https://echa.europa.eu/mt/registration-dossier/-/registered-dossier/13495/7/6/2</t>
  </si>
  <si>
    <t>110-83-8</t>
  </si>
  <si>
    <t>Cyclohexene</t>
  </si>
  <si>
    <t>Tetrahydrobenzene; Cyclohex-1-ene; Benzene tetrahydride</t>
  </si>
  <si>
    <t>C6H10</t>
  </si>
  <si>
    <t>C1CCC=CC1</t>
  </si>
  <si>
    <t>Sprague-Dawley [Crj: CD(SD)IGS}</t>
  </si>
  <si>
    <t xml:space="preserve">0, 50, 150, or 500 mg/kg bw/day. Males were dosed for 48 days. Females were dosed for 42-53 days, i.e. 14 days before mating to day 4 of lactation. </t>
  </si>
  <si>
    <t>Bile duct and liver</t>
  </si>
  <si>
    <t>Salivation was apparent in three animals of 150 mg/kg bw group and in twelve animals of 500 mg/kg bw group for males and in two animals of 150 mg/kg bw group and twelve animals of 500 mg/kg bw group for females. Although the grades of salivation were not reported, the sign was observed for about 5 minutes after dosing at 150 mg/kg bw , and for 30 minutes to 5 hours after dosing at 500 mg/kg bw during treatment period. In addition, lacrimation was observed in two animals of 500 mg/kg bw group for males and in one animal each of 150 and 500 mg/kg bw groups for females. Decreases in triglyceride in 150 and 500 mg/kg bw groups, increases in total bilirubin in 500 mg/kg bw group, and total bile acid in 150 and 500 mg/kg bw/day groups were noted, too. OECD and ECHA: The NOAEL for repeat dose toxicity was considered to be 50 mg/kg bw/day for both males and females based on salivation observed at 150 mg/kg bw/day. No effects were observed on reproductive performance in males and females given each dose, and developmental performance of the newborns; therefore, the NOAEL was considered to be 500 mg/kg bw/day, the highest dose tested. MHLW: male NOEL is 50 mg/kg bw/day, no NEL listed for females. EPA: Although the bile acid increase was not dose dependent and was variable, the data taken together may indicate bile duct blockage. Bile duct blockage is also consistent with the statistically significant increase in alkaline phosphatase in rats noted by Laham (1976) following inhalation exposure. Based on the statistically significant increase in total bile acid in females and total bilirubin in males at the lowest dose, no NOAEL can be determined and the LOAEL is 50 mg/kg-day.</t>
  </si>
  <si>
    <t>MHLW, 2002 (or 2001)</t>
  </si>
  <si>
    <t xml:space="preserve">MHLW (Ministry of Health, Labour and Welfare), Japan (2002) Toxicity Testing Reports of Environmental Chemicals, 9, 235-243. Available from ECHA at https://echa.europa.eu/registration-dossier/-/registered-dossier/12717/7/6/2/?documentUUID=2d6b61c7-8848-40df-8312-c32aff6df22f and https://echa.europa.eu/mt/registration-dossier/-/registered-dossier/12717/7/9/2 and from OECD at https://hpvchemicals.oecd.org/UI/handler.axd?id=09418441-6b9f-415f-abf9-817539369a03 and from MHLW at https://dra4.nihs.go.jp/mhlw_data/jsp/ResultPageENG.jsp?condition_item=cas&amp;condition_keyword=110-83-8&amp;condition_type=* Reference for NEL conclusion: EPA (2012) Provisional Peer-Reviewed Toxicity Values for Cyclohexane at https://cfpub.epa.gov/ncea/pprtv/documents/Cyclohexene.pdf </t>
  </si>
  <si>
    <t>111-44-4</t>
  </si>
  <si>
    <t>Bis(2-chloroethyl) ether</t>
  </si>
  <si>
    <t>2,2'-Dichlorodiethyl ether; 2-Chloroethyl ether; 1-chloro-2-(2-chloroethoxy)ethane</t>
  </si>
  <si>
    <t>C4H8Cl2O</t>
  </si>
  <si>
    <t>ClCCOCCCl</t>
  </si>
  <si>
    <t>1N,2N,3N,4N,6N,7g(iii)Y</t>
  </si>
  <si>
    <t xml:space="preserve">0, 0.6, 3, or 15 mg/kg bw/day. Males were dosed for 42 days. Females were dosed for 42-45 days. </t>
  </si>
  <si>
    <t xml:space="preserve">Given the absence of adverse effects at all dose levels tested, the NOAEL for general toxicity was considered to be 15 mg/kg bw/day, the highest dose tested, for both males and females. In regards to reproductive toxicity, a lower delivery index was observed in test animals treated with 0.6 and 15 mg/kg bw/day. However, no effect was observed at 3 mg/kg bw/day and the connection with dose is thus unclear. The effect on delivery rate was considered incidental in the 0.6 and 3 mg/kg bw/day, while it was considered to be an effect of toxicity of the test substance at 15 mg/kg bw/day. Additionally, higher post-implantation loss was observed at 0.6 mg/kg bw/day and above (7.2, 15.6, 17.0 and 18.7%, in the control, 0.6, 3, 15 mg/kg bw/day) group, respectively). Similarly, lower birth index was observed at 0.6 mg/kg bw/day and above (92.8, 84.4, 83.0 and 81.3%, in the control, 0.6, 3, 15 mg/kg bw/day) group, respectively). However, it is unclear whether these observation originates from toxicity towards germ cells of the P0 generation, from embryotoxicity or, more generally, from maternal toxicity. Therefore, the NOAEL for reproductive toxicity was considered to be 3 mg/kg bw/day and the LOEL for developmental toxicity was considered to be 0.6 mg/kg bw/day. </t>
  </si>
  <si>
    <t>Unknown, 2007. Available from ECHA at https://echa.europa.eu/registration-dossier/-/registered-dossier/20699/7/9/2/?documentUUID=2b404be0-a333-4152-ace9-cd114777831c and https://echa.europa.eu/mt/registration-dossier/-/registered-dossier/20699/7/6/2</t>
  </si>
  <si>
    <t>111-77-3</t>
  </si>
  <si>
    <t>Diethylene glycol monomethyl ether</t>
  </si>
  <si>
    <t>2-(2-Methoxyethoxy)ethanol; Methyl carbitol; Methoxydiglycol</t>
  </si>
  <si>
    <t>C5H12O3</t>
  </si>
  <si>
    <t>COCCOCCO</t>
  </si>
  <si>
    <t xml:space="preserve">0, 200, 600, or 1,800 mg/kg bw/day on GDs 7-17 </t>
  </si>
  <si>
    <t>Fetal body weight</t>
  </si>
  <si>
    <t>In dams sacrificed on GD 20, food consumption, and thymus weight were significantly decreased at 1,800 mg/kg-day. Although maternal terminal body weights were also significantly decreased at this dose level, these changes remained within 10% of controls. Also at this dose, the percent of dead or resorbed fetuses was significantly increased, and the number of live fetuses per litter was significantly decreased (−41%), compared with controls. Male and female fetal body weights were decreased in a dose-related pattern beginning at 200 mg/kg-day. Fetal body weight for males was reduced by 12%, 21%, and 36% and for females by 10%, 19%, and 35% at 200, 600, and 1,800 mg/kg-day, respectively, compared with controls. Although the reduced fetal body weights were not statistically significant below the 600 mg/kg-day exposure, a clear dose related trend beginning at 200 mg/kg-day is evident. The 10% and 12% decreases in females and males, respectively, are considered to be biologically significant. External malformations and anomalies, visceral malformations and variations, and skeletal malformations and variations were significantly increased in fetuses at 1,800 mg/kg-day, compared with controls. External malformations or anomalies included anasarca, omphalocele, anury, and dorsum subcutaneous hematoma. Visceral malformations and variations included right aortic arch, ventricular septal defect, thymic remnant in the neck, and dilated renal pelvis. Skeletal malformations and variations included agenesis of sacrococcygeal vertebrae, splitting of vertebral bodies, and delayed ossification. Significant increases in visceral variations (thymic remnant in the neck) and skeletal variations (decreased ossification) were also observed at 600 mg/kg-day, compared with controls. In dams allowed to give birth and sacrificed on PND 21, gestation length was significantly increased by ~2 days in dams at 1,800 mg/kg-day, compared with controls. In the 1,800-mg/kg-day group, the number of live pups/litter was significantly decreased by 63%, and postnatal survival between PND 0 and 4 was only 5.4%; survival at PND 4 was reduced to 62.4% at 600 mg/kg-day. However, normal growth and development was observed in pups surviving past PND 4 in all dose groups. No exposure-related changes were observed in the percentage of fetuses with external malformation or anomalies, and no skeletal observations were reported. A maternal LOAEL of 1,800 mg/kg-day and a NOAEL of 600 mg/kg-day were identified in pregnant rats for decreased thymus weight, compared with controls. A developmental LOAEL of 200 mg/kg-day was identified for decreased male and female fetal body weight; a NOAEL was not established.</t>
  </si>
  <si>
    <t>Yamano et al., 1993</t>
  </si>
  <si>
    <t xml:space="preserve">Yamano, T., Noda, T., Shimizu, M., Morita, S., &amp; Nagahama, M. (1993). Effects of diethylene glycol monomethyl ether on pregnancy and postnatal development in rats. Archives of environmental contamination and toxicology, 24, 228-235. Reference for NEL conclusion: EPA (2015) Provisional Peer-Reviewed Toxicity Values for Diethylene Glycol Monomethyl Ether at https://cfpub.epa.gov/ncea/pprtv/documents/DiethyleneGlycolMonomethylEther.pdf </t>
  </si>
  <si>
    <t>5281-04-9</t>
  </si>
  <si>
    <t>D&amp;C Red No. 7</t>
  </si>
  <si>
    <t>Lithol Rubin BCA; Brilliant Carmine 6B; Lithol Rubine BK; calcium;2-[(3-carboxy-2-oxidonaphthalen-1-yl)diazenyl]-5-methylbenzenesulfonate</t>
  </si>
  <si>
    <t>C18H12CaN2O6S</t>
  </si>
  <si>
    <t>CC1=CC(=C(C=C1)N=NC2=C(C(=CC3=CC=CC=C32)C(=O)O)[O-])S(=O)(=O)[O-].[Ca+2]</t>
  </si>
  <si>
    <t>1N,2N,3N,4Y,5aY,6N,7N,9N,10N,23N,29Y,33N,34N,35N,47a(ii)Y. Binuclear fragment: 35bY,36aY,37N,47N(Class IV). Aniline fragment: 35aY,38N,39N,40N,41N,42N,43N,44N,45Y,46N,47cY(Class II)</t>
  </si>
  <si>
    <t>0, 100, 300, or 1000 mg/kg bw/day. Males were dosed a total of 42 days, i.e. 14 days before mating, 14 days for mating, and 14 days after mating. Females were dosed for a total of 41-50 days, i.e. 14 days before mating, during mating, pregnancy and up to lactation day 3.</t>
  </si>
  <si>
    <t>Males - 1 day after termination of administration period: Significantly lower levels of inorganic phosphorus and calcium were seen in the 300 mg/kg bw/day group. Significant low levels of total cholesterol and potassium and significant high values of chloride and GOT were noted in the 1000 mg/kg bw/day group. Significant high values of relative weight of kidney were observed in the 1000 mg/kg bw/day group. Thymus: Two cases of hemorrhage were seen in the 1000 mg/kg bw/day group, one case in the control group. In the absence of a dose-response relationship, this is considered incidental. Heart: Small areas of myocardial degeneration were seen in 2 cases in the control group. No other abnormalities were observed. Liver: No treatment-related findings were observed. Ten cases of very slight microgranuloma were seen respectively in the control and the 1000 mg/kg bw/day groups. Slight fatty changes in peripheral zone were seen in a case of the control group and in four cases of the 1000 mg/kg bw/day group. Therefore, there was no significant difference in severity and incidence of the findings between the control and the 1000 mg/kg bw/day groups. A case of very slight focal necrosis was seen in the 1000 mg/kg bw/day group. Kidney: Large numbers of regenerating tubular epithelium were observed in three cases in the 300 mg/kg bw/day group and twelve cases in the 1000 mg/kg bw/day group compared to the control groups. The severity was augmented in the 1000 mg/kg bw/day group. The regenerating epithelial cells were found predominantly in convoluted proximal tubules, showing increased cell density, slightly enlarged nucleoli, and slightly bright or basophilic cytoplasm. In most cases, slightly yellowish debris was noted in the tubular lumen. A single case of cast in tubular lumen was found in the 100 mg/kg bw/day group. In all groups, including the control group, eosinophilic bodies were observed with no significant differences in incidence and severity among the groups. Adrenal cortex: Brown pigment deposits were observed both in the 1000 mg/kg bw/day and the control groups but there is no significant difference in incidence and severity. Spleen: Brown pigment deposits and extramedullary hematopoiesis were found both in the 1000 mg/kg bw/day and the control groups, with no significant difference in incidence and severity. Testis: Atrophy of tubule was found in 2 cases in the control group and 3 cases in the 1000 mg/kg bw/day group. One of the cases in the 1000 mg/kg bw/day group had calcification in the tubule. Epididymis: Decreased numbers of sperm were noted in each one case in the control and the 1000 mg/kg bw/day groups. Both animals had atrophy of the tubule. Females - Day 4 of lactation: Significant low values of absolute and relative weight of thymus were noted in the 100 mg/kg kw/day group (p&lt; 0.01 for absolute weight, p&lt;0.05 for relative weight). Significant low values of absolute weight of thymus were noted in the 1000 mg/kg bw/day group (p &lt;0.05). Females - Sacrificed at Day 4 of lactation: 2 cases of involution of thymus were seen in the 100 mg/kg bw/day group and 5 cases in the 1000 mg/kg bw/day group. A case of pale colored area in kidney was seen in the 100 mg/kg bw/day and the 1000 mg/kg bw/day groups respectively. A case of pale colored renal cortex was observed in another animal of the 1000 mg/kg bw/day group. Thymus: A case of very slight and a case of slight involution were found in the control group. In the 1000 mg/kg bw/day group, increased numbers of involution were found with a case rated "very slight", 3 cases rated "slight", and 2 cases rated "moderately slight". Liver: Very slight microgranuloma was seen in a case of the control and 2 cases of the 1000 mg/kg bw/day group sacrificed at Day 4 of lactation, and one non-pregnant animal in the control group sacrificed at Day 25 of pregnancy. Very slight to slight fatty changes in peripheral zone were seen in 3 cases in the control group, and very slight to moderate fatty changes in 2 cases in the 1000 mg/kg bw/day group. There were no significant differences in severity and incidence between the control and the 1000 mg/kg bw/day groups. Kidney: In all treatment groups sacrificed at Day 4 of lactation, increased numbers of incidences of regenerating tubular epithelium were observed. The findings are accompanied with foamy epithelial cells and vacuolar degeneration predominantly in convoluted proximal tubule. In many cases, necrotized epithelial cells were noted, and eosinophilic necrotized cells and yellowish debris were contained in the tubular lumen. In tubular basement of these animals, regenerating epithelial cells included large-sized basophilic cytoplasma. The incidence was similar in all dose groups; the severity of this lesion was slightly increased in the high-dose group. In all dose groups, there were some animals completely free of kidney findings. Among those were a non-delivering animal (total implantation loss) in the 100 mg/kg bw/day group, 2 non-pregnant animals in the 300 mg/kg bw/day group, and a non-copulated animal in the 1000 mg/kg bw/day group. Other kidney findings that are considered incidental included each one case of cast in the tubular lumen in the control and the 1000 mg/kg bw/day groups, each one case of slight vacuolar degeneration in the control and the 100 mg/kg bw/day groups, and each one case of focal dilatation of tubule in the 100 mg/kg bw/day and the 1000 mg/kg bw/day groups. The case of cast of the animal in the control group was considered be associated with the very slight incidence of chronic nephropathy. Adrenal cortex: A case of very slight brown pigment deposit and a case of focal necrosis were observed in the 1000 mg/kg bw/day group. Spleen: Brown pigment deposits and extramedullary hematopoiesis were observed in 11 animals in the control group and 12 animals in the 1000 mg/kg bw/day group. Two cases were also found in non-pregnant animals in the control group, sacrificed at Day 25 of pregnancy. There were no clear differences in incidence and severity between the treated and the control groups. Ovary: No abnormalities were found with non-pregnant animals (two in the control and two in the 300 mg/kg bw/day groups) and in the non-copulated animal (one in the 1000 mg/kg bw/day group). ECHA: no NOEL in females, the NOEL is 100 mg/kg bw/day in males. OECD SIDS: Under the conditions of this study, the NOEL of this chemical for repeated dose toxicity was doses of less than 300 and 100 mg/kg/day on males and females, respectively.</t>
  </si>
  <si>
    <t xml:space="preserve">MHW, Japan (1993) Unpublished Report on Combined Repeat Dose and Reproductive/Developmental Toxicity Screening Test of D &amp; C Red No 7. (HPV/SIDS Test conducted by MHW, Japan). Available from ECHA at https://echa.europa.eu/mt/registration-dossier/-/registered-dossier/14194/7/6/2 and https://echa.europa.eu/mt/registration-dossier/-/registered-dossier/14194/7/9/2 and from OECD SIDS at https://hpvchemicals.oecd.org/UI/handler.axd?id=69df4acc-a2f9-4d7a-b0a5-f644348b29a7 </t>
  </si>
  <si>
    <t>53-43-0</t>
  </si>
  <si>
    <t>Dehydroepiandrosterone</t>
  </si>
  <si>
    <t>Dehydroisoandrosterone; DHEA; Prasterone; (3S,8R,9S,10R,13S,14S)-3-hydroxy-10,13-dimethyl-1,2,3,4,7,8,9,11,12,14,15,16-dodecahydrocyclopenta[a]phenanthren-17-one</t>
  </si>
  <si>
    <t>C19H28O2</t>
  </si>
  <si>
    <t>CC12CCC3C(C1CCC2=O)CC=C4C3(CCC(C4)O)C</t>
  </si>
  <si>
    <t xml:space="preserve">0, 1, or 5 mg/animal were injected twice a day on alternate days from day 2 to 12 after birth. This is approximately 0, 4, or 20 mg/kg bw/day. </t>
  </si>
  <si>
    <t xml:space="preserve">Inhibition of growth of the testes, seminal vesicles, adrenal glands, and pituitaries was noted after treatement of DHEA. Sexual acitivty expressed as a percentage of tests with mounting behavior was also diminished in a dose dependent manner in males treated with DHEA. Females showed a dose dependent impairment of cyclicity, accompanied by diminished ovarian weight and sub- or infertility. Due to the effects in treated groups, a NOAEL was not established. Instead, the LOAEL was considered to be 4 mg/kg bw/day. </t>
  </si>
  <si>
    <t>Götz et al., 1983</t>
  </si>
  <si>
    <t>Götz, F., Pfeiffer, U., Rohde, W., &amp; Dörner, G. (1983). Influence of neonatally administered dehydroepiandrosterone on reproduction of rats. Endocrinologia Experimentalis, 17(1), 11-15. A summary is available from ECHA at https://echa.europa.eu/es/registration-dossier/-/registered-dossier/27602/7/9/2/?documentUUID=53093c56-c387-48ca-b5d5-04738aaf37a0</t>
  </si>
  <si>
    <t xml:space="preserve">930-33-6 </t>
  </si>
  <si>
    <t xml:space="preserve">3H-1,2,4-Triazol-3-one, 1,2-dihydro- </t>
  </si>
  <si>
    <t>1H-1,2,4-triazol-5-ol; 1,2-Dihydro-3H-1,2,4-triazol-3-one; s-Triazol-3-ol; 1,4-dihydro-1,2,4-triazol-5-one</t>
  </si>
  <si>
    <t>C2H3N3O</t>
  </si>
  <si>
    <t>C1=NNC(=O)N1</t>
  </si>
  <si>
    <t xml:space="preserve">0, 5, 25, 100, 300, or 1,000 mg/kg bw/day. Males were dosed for 35-42 days, i.e. 2 weeks before pairing up to necropsy after 5-6 weeks. Females were dosed for 62-64 days, i.e. 2 weeks before pairing, then throughout pairing and gestation until days 13-15 of lactation. </t>
  </si>
  <si>
    <t xml:space="preserve">Adverse clinical signs were observed from day 8 of treatment and onwards at the doses of 300 and 1000 mg/kg/day and included thinness, piloerection, hunched posture, pallor, loss of pigmentation, and low body temperature. Some of these clinical signs were also observed in females at 100 mg/kg/day during late gestation. At the end of the administration period, males and females showed lower than control hematocrit, hemoglobin, red blood cells, reticulocytes (only in males), white blood cells and lymphocytes at 25, 100, 300 mg/kg/day and in males at 1000 mg/kg/day. Most of these mean values are outside the range commonly recorded in rats under the same conditions. Blood chemistry in males after 5 weeks of treatment revealed significantly higher aspartate aminotransferase, bile acids and urea values mainly at 25, 100, 300 and 1000 mg/kg/day when compared to controls. Although no dose-response relationship was observed and mean values were similar to those recorded in controls, lower than control mean values were observed in the test item administered groups in males and at 100 mg/kg/day in females. Treatment also caused an increase in thyroids and parathyroids in all treatment groups. Other organs affected included decreased adrenals, spleen, prostate, seminal vesicles and coagulating glands, epididymides, liver, thymus, heart and kidneys, mainly at 100, 300 and 1000 mg/kg/day. MAcroscopic examination revealed the following changes: Bilateral enlargement of the thyroids in all treated male groups and females receiving 25 mg/kg bw/day and more, small thymus seen in males and females recieving &gt;100 mg/kg bw/day with the highest incidence noted at the top dose, and decreased accessory sex organs in males given &gt;100 mg/kg bw/day (prostate, seminal vesicles and coagulating glands) in a dose-dependent increase in incidence. Regarding histopathological findings, changes considered related to treatment with the test item were seen in the thyroids at all administered doses, the sternal bone marrow at all dose levels, and in the thymus of both males and females at 25, 100, 300 and 1000 mg/kg/day; testes and accessory sex organs noted effect at all administered doses, as well as the liver at 100 mg/kg/day, the skin of males at 25 and 100 mg/kg/day, and in the spleen of females at 25 mg/kg/day. A NOAEL for systemic toxicity could not be derived for males; therefore, the NOAEL is &lt;5 mg/kg bw/day for males and 5 mg/kg bw/day for females. Regarding reproductive toxicity, all females showed diestrus with the exception of six females. The pre-coital  interval was also increased at 100, 300 and 1000 mg/kg/day. At 100, 300 and 1000 mg/kg/day, there was a dose-related decrease in the gestation index and gestation length was also increased at 25, 100 and 300 mg/kg/day. Similarly, the conception rate and fertility index were affected in males and females administered at 100, 300 and 1000 mg/kg/day. The NOAEL for reprodutive and developmental toxicity was considered to be 5 mg/kg bw/day. </t>
  </si>
  <si>
    <t>Unknown, 2018. Available from ECHA at https://echa.europa.eu/es/registration-dossier/-/registered-dossier/27170/7/6/2 and https://echa.europa.eu/es/registration-dossier/-/registered-dossier/27170/7/9/2</t>
  </si>
  <si>
    <t>13114-72-2</t>
  </si>
  <si>
    <t>N'-Methyl-N,N-diphenylurea</t>
  </si>
  <si>
    <t>3-Methyl-1,1-diphenylurea; Urea, N'-methyl-N,N-diphenyl-; N-methyl-N',N'-diphenylurea</t>
  </si>
  <si>
    <t>C14H14N2O</t>
  </si>
  <si>
    <t>CNC(=O)N(C1=CC=CC=C1)C1=CC=CC=C1</t>
  </si>
  <si>
    <t>0, 140, 280, or 560 mg/kg bw/day. Males were dosed for 42 days, including 14 days prior to mating and during mating. Nonpregnant females (mated females without parturition) were dosed for a total of 25 days after the confirmed mating. Non-mated females were dosed until the 54th day of study. Pregnant females were dosed for a total of 52-54 days, i.e. 14 days prior to mating, during mating and pregnancy, until the 3rd day of lactation. After the end of administration period, the animals of main groups were sacrificed and satellite animals were observed for the next 14 days without treatment.</t>
  </si>
  <si>
    <t xml:space="preserve">At the dose level of 280 mg/kg/day, one female died during the study; this death was due to pregnancy complications on day 22 of pregnancy. The test substance treatment had influence on growth of animals; decreased body weight and imbalanced food conversion was noted in males as well as females during pregnancy and lactation. Clinical observation showed slight influence on health condition and included signs like poking the nose to the bending, disquiet/irritation, salivation, hunched posture, and piloerection in both males and females. The hematological blood parameters showed a significantly increased value of APTT and significantly decreased value of prothrombin time in males and significantly increased value of WBC in females. Biochemical blood parameters included a significantly decreased value of glucose and significantly increased value of cholinesterase, value of cholesterol total, value of bile acids, concentration of chloride ions, insignificantly increased value of bilirubin total in males and significantly decreased value of triglycerides and significantly increased value of cholesterol total and value of cholinesterase, insignificantly increased value of bile acids in females. Urinalysis showed a significantly increased pH of urine and change of color in males. Changes of absolute and/or relative weights of organs included significantly increased weight of liver and significantly decreased weight of brain in males and significantly increased weight of liver and ovaries in females. The occurrences of microscopical changes of liver, stomach and/or forestomach (increased occurrence of vacuolation of cytoplasm of hepatocytes in liver and inflammation or oedema in stomach) in males and/or females were detected, too. At the dose level of 560 mg/kg/day, one female died on the 35th day of the study and one female died on the 47th day of the study. The growth of animals was influenced by the test substance treatment and included a loss of body weight, imbalance of food conversion and food consumption in both sexes. Clinical status of animals after application was also influenced by the test substance treatment similarly to the 280 mg/kg bw/day dose level. These signs included poking the nose to the bending, salivation, hunched posture, piloerection, and bizarre behavior like automutilation and symptoms of stress. The hematological examination showed a significantly increased value of APTT and value of MCV and significantly decreased value of prothrombin time, delayed significantly changed percentual portion of granulocytes and lymphocytes in males and significantly decreased value of platelet count and value of prothrombin time, delayed significantly increased value of MCV, value of hemoglobin and percentual portion of monocytes in females. Blood biochemical examination noted an irreversible significant increase value of cholesterol total, significantly increased activity of ALT, value of creatinine, value of bilirubin total, value of cholinesterase, value of bile acids and value of chloride ions, significantly decreased value of glucose, delayed significantly increased activity of ALP, value of calcium ions, value of inorganic phosphorus and value of potassium ions, delayed significantly decreased value of cholinesterase in males and irreversible significant increase value cholesterol total, value of bile acids, irreversible significant decrease activity of AST, significantly increased value of cholinesterase, value of sodium and chloride ions, significantly decreased value of triglycerides, delayed significantly increased value of urea, value of calcium ions and inorganic phosphorus, significantly decreased value of chloride ions biologically significant increased value of bilirubin total in females. Urinalysis showed a change in the color of urine, the presence of bilirubin and ketones, as well as a significantly decreased pH of urine in males. During biometry of organs, the following changes of absolute and/or relative weight of organs were recorded: significantly changes of absolute weight of organs – increased weight of liver, irreversible decreased weight of brain, increased weight of prostate gland, delayed decreased weight of heart in males and decreased weight of brain, heart, uterus and pituitary gland in females and significantly changes of relative weight of organs – increased weight of liver, adrenal glands, heart, prostate gland, delayed increased weight of testes in males and irreversible increased weight of liver, delayed increased weight of brain, kidneys and ovaries in females. The histological examination of organs and tissues showed a vacuolation of cytoplasm of hepatocytes (different intensity) and acute necrosis of liver, hemosiderin of spleen, inflammation, erosion and oedema in stomach and/or forestomach at the dose level of 560 mg/kg/day. The NOAEL for repeated dose toxicity was considered to be 140 mg/kg bw/day for both males and females. Regarding reproductive toxicity, several effects were noted. At 140 mg/kg/day, an increased number of males with affected sperm and with decreased sperm motility were recorded. Decreased weight of pups and weight of litters was also recorded. At 280 mg/kg/day, a decreased body weight of males and pregnant females was recorded. In males, the weight of the testes and prostate gland was increased. A decreased number of pups and decreased mean weight of pups and litters was found out. Also, an increased number of stillborn pups and pups which were lost the during lactation period were recorded. During macroscopical examination of pups, the pups with findings (foci with addicted skin in top of head) was recorded. The fertility index was also decreased at the middle dose level. Other reproduction parameters (mating index, gestation index, pre-implantation and post-implantation losses) were not affected. At 560 mg/kg/day, there was also a loss of weight and/or decreased body weight of males and pregnant females. In males, the following changes related to reproduction were recorded: increased number of males with affected sperm, decreased sperm motility, increased weight of prostate gland, decreased weight of pituitary gland. In females, a markedly decreased number of mothers was recorded; therefore, due to the insufficient number of mothers, the decreased weight of ovaries, uterus and pituitary gland in females was not evaluated as significant. The following changes were observed during the examination of pups: markedly decreased total number of pups, decreased mean weight of pups and weight of litters, increased number of still born pups and pups which were lost during the lactation period. In all pups, macroscopical findings like foci with addicted skin in top of head and/or hematoma on skin of head were noted. Lastly, all calculated reproduction parameters, like indexes of mating, fertility, gestation and survival were decreased. Post-implantation and post-natal losses were higher than other groups, too. A LOAEL of 140 mg/kg bw/day was considered the LOAEL for reproductive and developmental toxicity. </t>
  </si>
  <si>
    <t>Unknown, 2015. Available from ECHA at https://echa.europa.eu/mt/registration-dossier/-/registered-dossier/21610/7/6/2 and https://echa.europa.eu/registration-dossier/-/registered-dossier/21610/7/9/2/?documentUUID=2e58b6b3-14df-46c5-ade8-28a7280de364</t>
  </si>
  <si>
    <t>13749-61-6</t>
  </si>
  <si>
    <t>N-Isopropylmethacrylamide</t>
  </si>
  <si>
    <t>2-Propenamide, 2-methyl-N-(1-methylethyl)-; 2-methyl-N-propan-2-ylprop-2-enamide</t>
  </si>
  <si>
    <t>C7H13NO</t>
  </si>
  <si>
    <t>CC(C)NC(=O)C(C)=C</t>
  </si>
  <si>
    <t>0, 100, 190, or 350 ai/kg bw/day. The test item was administered to rats for up to eight weeks (including a two week maturation phase, pairing, gestation and early lactation for females).</t>
  </si>
  <si>
    <t xml:space="preserve">Minimal axonal swelling with mineralization in the sciatic nerve was evident in aniamals of both sexes in treated groups; therefore, the NOAEL was not established. The LOAEL is considered to be 100 ai/kg bw/day. Reagrding reproductive toxicity, the NOAEL was considered to be 350 ai/kg bw/day, the highest dose tested, in the absence of adverse effects on reproductive parameters. </t>
  </si>
  <si>
    <t>Unknown, 2012. Available from ECHA at https://echa.europa.eu/mt/registration-dossier/-/registered-dossier/5438/7/6/2 and https://echa.europa.eu/mt/registration-dossier/-/registered-dossier/5438/7/9/2</t>
  </si>
  <si>
    <t>141-98-0</t>
  </si>
  <si>
    <t>O-Isopropyl ethylthiocarbamate</t>
  </si>
  <si>
    <t>Carbamothioic acid, ethyl-, O-(1-methylethyl) ester; O-propan-2-yl N-ethylcarbamothioate</t>
  </si>
  <si>
    <t>C6H13NOS</t>
  </si>
  <si>
    <t>CCNC(=S)OC(C)C</t>
  </si>
  <si>
    <t xml:space="preserve">0, 30, 100, or 300 mg/kg bw/day. However, the actual administered doses were 0, 31, 103, or 309 mg/kg bw/day. Males were dosed for a minimum of 28 days, i.e. 14 days prior to mating, during mating, until necropsy. Females were dosed for about 52 days, i.e. 14 days prior to mating, during mating and gestation, until lactation day 3. </t>
  </si>
  <si>
    <t>At 103 and 309 mg/kg bw/day, reduced motility was noted daily in all high dose male rats from day 3 or 4 onwards until day 21 or 22, starting within 5 to 60 minutes after administration and lasting for 20 minutes up to 6 hours. This symptom was of moderate degree on test days 3 and/or 4, and of slight degree from test day 5 onwards. In addition, increased intake of drinking water and increased salivation were noted in all high dose male animals on several to all test days from test day 7 to 12 onwards until end of test. In females given 103 and 309 mg/kg bw/day, reduced motility in all female rats was noted, starting between 5 and 20 min after administration and lasting for 2 to 6 hours. This symptom was of moderate degree. One high dose female was found dead on day 3; prone position was observed days before death and necropsy revealed gastric lesions. The death was considered to be treatment related. At 309 mg IPETC/kg bw/day, test item-related and statistically significantly increased mean values were obtained for the plasma levels of cholesterol (total) of the male (by 26%) and female (by 68%) rats and for the serum levels of the bile acids (by 984%) of the male rats. In males, from a dose level of 103 mg IPETC/kg bw/day onwards, statistically significant, dose-related increases were noted for the relative organ weights of the liver (up to 37% above the control) and the kidneys (up to 26% above the control) of the male animals. In females, from a dose level of 103 mg IPETC/kg bw/day onwards, decreases were noted in relation to the dose for the adrenal weights of the females (up to minus 18% for the relative and up to minus 33% for the absolute weights). Based on these effects, the NOAEL for general toxicity for males and females was considered to be 30 mg/kg bw/day. Regarding reproductive toxicity, a total post-implantation loss was noted in 7 of 10 females treated with 103 mg IPETC /kg bw/day. The gestation length of the remaining 3 females were within the normal range. No data on gestation length were available for the high dose dams (treated with 309 mg IPETC /kg bw/day) as a total post-implantation loss was noted in all 9 surviving dams. At 31 mg/kg bw/day, a statistically significant reduction was noted for the birth index being 76% (control: 97%); this reduction in the birth index was considered as test item related. In the intermediate dose group, only 5 pups (all of them live born) were found in 3 examined litters. One pup (dam no. 53) was found dead one day after birth, leading to a total viability index of 80% (control: 97.7%) and a mean viability index of 66.7% (98.0%). No data was available for the high dose group. Based on these findings, IPETC appears to be a developmental toxicant. No NOAEL for the offspring could be established from this study, but it can be concluded that it lies below 31 mg/kg bw/day, which is this study’s LOAEL.</t>
  </si>
  <si>
    <t>Unknown, 2012. Available from ECHA at https://echa.europa.eu/mt/registration-dossier/-/registered-dossier/12732/7/6/2/?documentUUID=94ba8924-f10b-4351-ad3f-feae50ff2a60 and https://echa.europa.eu/mt/registration-dossier/-/registered-dossier/12732/7/9/2</t>
  </si>
  <si>
    <t>1643-19-2</t>
  </si>
  <si>
    <t>Tetrabutylammonium bromide</t>
  </si>
  <si>
    <t>Tetra-N-butylammonium bromide; Tetrabutyl ammonium bromide; Tetrabutyl-ammonium bromide; tetrabutylazanium;bromide; TBAB</t>
  </si>
  <si>
    <t>C16H36BrN</t>
  </si>
  <si>
    <t>[Br-].CCCC[N+](CCCC)(CCCC)CCCC</t>
  </si>
  <si>
    <t>0, 30, 120, or 360 mg/kg bw/day daily</t>
  </si>
  <si>
    <t xml:space="preserve">Significant changes in hematology were limited to a significant increase mean corpuscular volume (MCV) in male rats at the highest dose level compared to controls and a significant increase in mean corpuscular hemoglobin (MCH) in male rats at 360 mg/kg bw/day compared to controls. Kidneys are responsible for erythropoietin production and the observed changes in MCV and MCH in male rats at the highest dose level could be corroborated with histopathological changes in the kidneys, most notably increased incidences of interstitial hemorrhages, as described below. Therefore, the observed changes in MCV and MCH in male rats at 360 mg/kg bw/day were considered to be adverse effects of treatment. MCV also tended to be higher in female rats at 360 mg/kg bw/day compared to controls and this plausible biologically significant effect could also be corroborated with a slight increase in the incidence of interstitial hemorrhages in the kidneys. For male rats, noteworthy changes in clinical chemistry included a significant increase in creatinine levels in males at 360 mg/kg bw/day, significant increases in sodium levels in males at 30, 120, and 360 mg/kg bw/day, and significant increases in chloride levels at 120 and 360 mg/kg bw/day. For female rats, noteworthy changes in clinical chemistry included a significant decrease in urea levels at 360 mg/kg bw/day, a significant increase in LDL cholesterol at 360 mg/kg bw/day, a significant decrease in blood urea nitrogen (BUN) at 360 mg/kg bw/day, significant increases in sodium levels at 120 and 360 mg/kg bw/day, and significant increases in chloride levels at 30, 120, and 360 mg/kg bw/day. Functional findings of behavior were also noted. In male rats, statistically/biologically significant changes in FOB included a significant decrease in stereotypic time at 360 mg/kg bw/day, a significant decrease in burst of stereotypic movements at 360 mg/kg bw/day, and a significant decrease in horizontal counts at the highest dose level when compared to controls. In female rats, statistically/biologically significant changes in FOB included significant increases in distance travelled at 30, 120, and 360 mg/kg bw/day, significant decreases in resting time at 30, 120, and 360 mg/kg bw/day, significant increases in ambulatory time at 30, 120, and 360 mg/kg bw/day, significant increases in horizontal counts at all dose levels, significant increases in ambulatory counts at all dose levels,  significant increases in clockwise rotations at all dose levels, and a significant increase in counter clockwise rotations at all dose levels when compared to controls. These observed changes in motor activity in high dose males and in all treated females were considered to be adverse effects of treatment. Adverse histopathological findings were found in the kidneys. They included interstitial hemorrhages in males and females at 120 and 360 mg/kg bw/day, and tubular casts in 5/10 high dose females. These observed lesions at 120 and 360 mg/kg bw/day were be corroborated with changes in hematology and clinical biochemistry data and were considered to be adverse. Based on functional findings of behavior in females, the LOAEL was considered to be 30 mg/kg bw/day and the NOAEL for males was considered to be 30 mg/kg bw/day. </t>
  </si>
  <si>
    <t xml:space="preserve">Unknown, 2023. Available fom ECHA at https://echa.europa.eu/mt/registration-dossier/-/registered-dossier/15982/7/6/2 </t>
  </si>
  <si>
    <t>111-05-7</t>
  </si>
  <si>
    <t>N-(2-Hydroxypropyl)oleamide</t>
  </si>
  <si>
    <t>Oleic monoisopropanolamide; Oleamide MIPA; (Z)-N-(2-hydroxypropyl)octadec-9-enamide</t>
  </si>
  <si>
    <t>CCCCCCCCC=CCCCCCCCC(=O)NCC(C)O</t>
  </si>
  <si>
    <t>Sprague-Dawley [Crl: OFA (SD)]</t>
  </si>
  <si>
    <t xml:space="preserve">0, 100, 300, or 1000 mg/kg bw/day </t>
  </si>
  <si>
    <t>Mortality observed during the study was treatment-related. Five animals died during the study, specifically, two males of the 300 mg/kg group (days 59 and 88), and two males (days 59 and 80) and one female (day 91) of the 1000 mg/kg group. Additionally, one male of the 100 mg/kg group was killed on day 77. On the days before death, there were no particular clinical signs but on the day of the death, decedent animals treated with 300 mg/kg showed ptyalism and absence of spontaneous locomotor activity in male. In another male, there was blood around and in the mouth. At 1000 mg/kg, there were increased salivation (ptyalism), chromodacryorrhea, dyspnea, bradypnea, absence of locomotor activity in male and ptyalism in female. At 100 mg/kg and at 300 mg/kg in females, there was no change in blood chemistry parameters. There was a higher creatinine level in the urine of male treated with the test article at 100 mg/kg. There was statistically significant higher plasma alanine aminotransferase (ALT), aspartate aminotransferase (AST) and alkaline phosphatase (ALP) activities in the males treated with 300 and 1000 mg/kg and a statistically significant higher ALT activity in females treated at 1000 mg/kg. There was higher liver weight noted in males and females and higher adrenals weight/lower thymus weight in males treated with 1000 mg/kg of the test article. There was no other change in organ weight in animals treated at 300 or at 100 mg/kg and no mortality in the control group. The NOAEL was not determined in males. In females, the NOAEL corresponds to 300 mg/kg.</t>
  </si>
  <si>
    <t>608-93-5</t>
  </si>
  <si>
    <t>Pentachlorobenzene</t>
  </si>
  <si>
    <t>1,2,3,4,5-Pentachlorobenzene; Benzene, pentachloro-</t>
  </si>
  <si>
    <t>C6HCl5</t>
  </si>
  <si>
    <t>ClC1=CC(Cl)=C(Cl)C(Cl)=C1Cl</t>
  </si>
  <si>
    <t>1N,2N,3N,4N,6N,7aY&amp;7c(ii)Y</t>
  </si>
  <si>
    <t xml:space="preserve">0, 33, 100, 330, 1000, or 2000 ppm equal to 0, 2.4, 6.7, 22, 73, or 159 mg/kg bw/day for males and 0, 2.2, 6.9, 24, 69, or 164 mg/kg bw/day for females. </t>
  </si>
  <si>
    <t xml:space="preserve">Mean body weights of male rats that received 1,000 and 2,000 ppm and all dosed groups of female rats were lower than those of controls throughout the studies; the final mean body weight of males that received 2,000 ppm was 13% lower than that of the controls; for females that received 330, 1,000, or 2,000 ppm, final mean body weights were 6%-9% lower. Compound-related increases were noted in the relative weights of the kidneys and liver. Relative kidney weights in males and females were significantly increased at concentrations as low as 100 ppm and relative liver weights were significantly increased at concentrations as low as 33 ppm for males and 100 ppm for females. Hematocrit values, hemoglobin concentration, mean corpuscular hemoglobin, and mean cell volume were all significantly decreased for males and females that received 1,000 or 2,000 ppm. The serum albumin concentration was significantly increased for males that received 1,000 or 2,000 ppm and for females that received 330 ppm or more. The reticulocyte (2,000-ppm group only) and platelet counts and creatinine concentration were significantly increased for males that received 1,000 or 2,000 ppm; for females, no effect was seen on the reticulocyte count and creatinine concentration, and signifcantly lower values were obtained for the platelet count in all dosed groups. However, these values were considered to be within normal variation. Serum sorbitol dehydrogenase activity was significantly increased for males at 1,000 and 2,000 ppm and for females at dietary concentrations as low as 100 ppm, and y-glutamyl transferase activity was significantly increased at 2,000 ppm at some time points. The increased serum sorbitol dehydrogenase activity was considered to be compound related but the y-glutamyl transferase activity could not be definitively related to compound administration because of the large variation in values. The urinary glucose concentration was significantly increased for male rats in the 330-2,000 ppm groups and for female rats in the 1,000 and 2,000 ppm groups. Urinary protein concentration was increased in male and female rats at the top two dose levels; this finding was especially pronounced in males. Urine volume was also significantly increased for males receiving 1,000 and 2,000 ppm and for females receiving the top dose; these urinary effects were considered to be clearly compound related. Free thyroxin and total thyroxin concentrations were significantly decreased in males at all dose levels and for females at concentrations down to 100 ppm. The thyrotropin concentration was significantly increased for males and females receiving 1,000 and 2,000 ppm. In both sexes, the changes in throid hormone concentrations were considered to be clearly related to effects of the compound on the thyroid gland. In males, the percentage of abnormal sperm was significantly increased by 70% or 100% in males that received 330 or 2,000 ppm, respectively; sperm of males that received 1,000 ppm was not examined. Females experienced a reduction in the length of the estrous cycle but this was not dose-related and was not considered related to compound administration. In male rats, dose-related renal lesions included accumulation of hyaline droplets (cytoplasmic alteration) in the cortical tubular epithelium, tubular dilatation and granular casts at the outer stripe of the outer medulla, and focal mineralization of medullary collecting tubules. The hyaline droplets were strongly positive with Lee's methanamine blue-basic fuchsin stain for protein. Dilatation of tubules of the outer stripe of the outer medulla (medullary tubular dilatation) was characterized by distended tubules lined by low cuboidal or flattened epithelium and often containing coarse material (granular casts); these lesions were considered to be characteristic of renal toxicity described as "hydrocarbon or hyaline droplet nephropathy" of male rats. Tubular regenerations, protein casts, and inflammation were all findings noted in the kidneys as well but were considered to be common features of spontaneous nephropathy that was exacerbated in incidence and severity bu the test compound. In the liver, compound-related centrilobular hepatocellular hypertrophy was present at increased incidences in the liver of exposed male (330-2,000 ppm) and female (1,000-2,000 ppm) rats. Hypertrophy was characterized histologically as enlargement of hepatocytes with increased cytoplasmic eosinophilia and slightly enlarged nuclei; these effects were considered to be a consequence of metabolic enzyme induction. In the thyroids, follicular cell hypertophy of minimal severity was present in males and females in the 1,000 and 2,000 ppm groups. This lesion was characterized histologically by slight enlargement and increased height of thyroid follicular cells, often accompanied by cytoplasmic vacuolization. In some follicles, small papillary projections composed of follicular epithelium extended into the lumen. NTP concluded NOELs for histologic lesions to be 33 ppm for male rats and 330 ppm for female rats; however, given the significantly decreased free thyroxin and total thyroxin concentrations in males at all dose levels, the NOAEL for males is unable to be defined. Therefore, the LOAEL for males is considered to be 33 ppm, equal to 2.4 mg/kg bw/day. </t>
  </si>
  <si>
    <t>National Toxicology Program (1991). Toxicity Studies of Pentachlorobenzene (CAS No. 608-93-5) in F344/N Rats and B6C3F1 Mice (Feed Studies). Available from NTP at https://ntp.niehs.nih.gov/ntp/htdocs/st_rpts/tox006.pdf</t>
  </si>
  <si>
    <t>59-50-7</t>
  </si>
  <si>
    <t>4-Chloro-3-methylphenol</t>
  </si>
  <si>
    <t xml:space="preserve">Chlorocresol; 4-Chloro-m-cresol; p-Chloro-m-cresol; Parachlorometacresol </t>
  </si>
  <si>
    <t>C7H7ClO</t>
  </si>
  <si>
    <t>CC1=C(Cl)C=CC(O)=C1</t>
  </si>
  <si>
    <t>Wistar [Bor:WISW(SPF Cpb)]</t>
  </si>
  <si>
    <t>0, 400, 2000, or 10,000 ppm equal to 0, 21, 103.1, or 558.9 mg/kg bw/day for males and 0, 27.7, 134.3, or 743.5 mg/kg bw/day for females</t>
  </si>
  <si>
    <t xml:space="preserve">The systemic NOAEL is less than 400 ppm and the systemic LOAEL is 400 ppm based on poor general condition, decreased body weight and food efficiency, increased water intake, decreased urinary protein, changes in organ weights and histopathology of the kidney, brain (400 ppm and above), testes and epididymides (2000 ppm and above). In this study, pituitary tumors were found in females, and male rats had a significant increasing trend in testicular interstitial cell tumors (p &lt;0.05). The incidences of these tumors, however, were within the historical control range. Therefore, the increased incidence of tumors seen in this study was not related to treatment with PCMC. </t>
  </si>
  <si>
    <t>Leser, 1993</t>
  </si>
  <si>
    <t>Leser, KH. 1993. Chronic Toxicity and Carcinogenicity Study in Wistar Rats (Administration in Feed for 105 Weeks). MRID 42784801. Unpublished. Bayer AG, Germany. Available from EPA (2011). Summary of Human Health Effects Data for the p-Chloro-m-cresol and Sodium p-Chloro-m-cresolate Registration Review Decision Document at https://www.regulations.gov/document/EPA-HQ-OPP-2011-0071-0003 and from EPA (1997) Reregistration Eligibility Decision, p-Chloro-m-cresol at https://archive.epa.gov/pesticides/reregistration/web/pdf/3046red.pdf</t>
  </si>
  <si>
    <t>51-52-5</t>
  </si>
  <si>
    <t>6-Propyl-2-thiouracil</t>
  </si>
  <si>
    <t>Propylthiouracil; Propacil; Procasil; 6-propyl-2-sulfanylidene-1H-pyrimidin-4-one; PTU</t>
  </si>
  <si>
    <t>C7H10N2OS</t>
  </si>
  <si>
    <t>CCCC1=CC(=O)NC(=S)N1</t>
  </si>
  <si>
    <t>1N,2N,3N,4N,6N,7N,9N,10Y,11N,12N,13N,15N,16N. Tautomer: 17Y,19N,20a(ii)Y,21Y,28n(i)Y</t>
  </si>
  <si>
    <t xml:space="preserve">0, 0.0001, 0.0004, and 0.0015 % (weight/volume) in drinking water. F0: administered for 70 days before cohabitation, during cohabitation, gestation, until LD21 (females). F0: about 126 days total. Dosing of the F1 generation was initiated on PND 21 (i.e., at weaning). On PND 99 ± 10, F1 animals were assigned to mating pairs and allowed to produce one litter. F1: about 134 days. equal dose levels: F0/P0: 0, 0.1, 0.2 to 0.5, or 0.9 to 1.8 mg/kg bw/day. F1 offspring: 0, 0.1 to 0.3, 0.5 to 1.3, or 1.9 to 3.4 mg/kg bw/day. </t>
  </si>
  <si>
    <t>For the F0 animals, there were significant decreases at the 0.0015% dose level in mean body weights (6-23%), mean food consumption (3-35%) expressed as g/kg body weight/day and/or g/animal/day, and water consumption (13-38%) expressed as g/animal/day. The pregnancy index was comparable in all groups, but the numbers of F1 female and total pups produced were decreased by 43 and 30%, respectively, at 0.0015%. Changes in estrous cyclicity were observed in the F0 females at 0.0015% but not at the lower dose levels. These changes consisted of a decrease in the number of females with a regular cycle and changes in the amount of time spent in the various estrous stages. Pup weights were comparable among groups but by PND 14 there was a significant decrease (15-37%) in the 0.0015% male and female pup weights. Survival was also comparable until weaning on PND 21, after which an increase in mortality was observed at 0.0015%. By PND 25, the 0.0015% pups were smaller with domed heads and misshapen snouts. During necropsy on PND 21 a delay in eruption of teeth was noted. Microscopically the jaws had damage (depletion and vacuolation) to the odontoblasts and ameloblasts resulting in a delay in cellular maturation and subsequent tooth eruption. In the F1 offspring, eye opening was delayed by 1.9 days at 0.0015%. Prepuce separation was delayed by 2.0 days and vaginal opening by 1.4 days at 0.0004%. Because of the mortality observed in the F1 animals at 0.0015%, only the 0, 0.0001, and 0.0004% groups continued to produce the F2 offspring. For the F1 parents, no changes were noted in body weights, food consumption, water consumption, or reproductive endpoints. A decrease in anogenital distance was noted in the F2 male pups at 0.0001 and 0.0004%. In the necropsy of F0 parents there were significant decreases at 0.0015% in absolute adrenal, brain, kidney, liver, ovary and spleen weights in female animals and significant increases at 0.0015% in relative right testis and seminal vesicle weights, and at 0.0004% and 0.0015% in relative pituitary weights in male animals. The absolute thyroid/parathyroid weights were increased 30-373% in the 0.0004 and 0.0015% males and females; relative thyroid/parathyroid weights were increased 34-443% in the 0.0004 and 0.0015% males and females and 18% in the 0.0001% females. In the necropsy of the F1 parents there were significant increases in the absolute and relative thyroid/parathyroid weights in the 0.0004% males and females and also in relative thyroid/parathyroid weight at 0.0001 % (males only). The findings in the F0 parents correlated with enlarged thyroids/parathyroids observed at necropsy in the 0.0004% males and females (seven of twenty and one of twenty, respectively) and 0.0015% males and females (twenty of twenty and eighteen of eighteen, respectively). There were no gross pathology findings in the F1 parents. Upon microscopic examination of the thyroid, follicular cell hyperplasia was observed in ten of ten 0.0015% F0 males and females, seven of ten 0.0004% F0 males, one of ten 0.0004% F0 females, one of ten 0.0004% F1 males and zero of ten 0.0004% F1 females. There was also degeneration of the germinal epithelium of the testes in three of ten, three of ten, and two of ten 0.0001%, 0.0004%, and 0.0015% F0 males respectively, and one of ten 0.0001% and 0.0004% F1 males. TSH levels were increased in the 0.0004% and 0.0015% F0 males and females and 0.0004% F3 males and females. T4 levels were decreased in the 0.0004% and 0.0015% F0 males and females and the 0.0004% F1 males and females. Based on the findings of this two generation study with one litter per generation, Propylthiouracil would be considered a reproductive toxicant in females at dose levels greater than or equal to 0.0004% (based on decreased total pups per litter and pup mortality [at 0.0015%] ), a male reproductive toxicant at dose levels greater than or equal to 0.0001 % (based on degeneration of the germinal epithelium of the testes) and a general and endocrine modulating toxicant at 0.0015 and 0.0004% (based upon decreased body weight and food consumption [mostly at 0.0015%] and increased thyroid/parathyroid weights, changes in thyroid hormone levels, and/or thyroid follicular cell hyperplasia at 0.0015 and 0.0004%).</t>
  </si>
  <si>
    <t>NTP (2003). Two-Generation Reproduction Toxicity Study of Propylthiouracil when Administered to Sprague-Dawley Rats in the Drinking Water. Abstract is available from NTP at https://ntp.niehs.nih.gov/publications/abstracts/repro/racb20102/index-2.html. Full report at https://citeseerx.ist.psu.edu/document?repid=rep1&amp;type=pdf&amp;doi=e555801d3aabe26de5ac43d9a70d5d5db04ab7ba</t>
  </si>
  <si>
    <t>4759-48-2</t>
  </si>
  <si>
    <t>13-cis Retinoic acid</t>
  </si>
  <si>
    <t>Isotretinoin; Accutane; Roaccutane; (2Z,4E,6E,8E)-3,7-dimethyl-9-(2,6,6-trimethylcyclohexen-1-yl)nona-2,4,6,8-tetraenoic acid</t>
  </si>
  <si>
    <t>C\C(\C=C\C1=C(C)CCCC1(C)C)=C/C=C/C(/C)=C\C(O)=O</t>
  </si>
  <si>
    <t>Swiss hare</t>
  </si>
  <si>
    <t>0, 3, 7.5, or 10 mg/kg bw/day on GD 6-18</t>
  </si>
  <si>
    <t>The dose needed to elicit a minimum teratogenic response was found to be 10 mg/kg bw/day. The lowest embryotoxic dose was determined to be 7.5 mg/kg bw/day. At 3 mg/kg bw/day, a borderline effect was apparent because of 3 of 13 litters with an uncommonly high rate of resorption. The percentage of malformed fetuses (13.5%) and of litters (50%) with malformed specimen was significantly increased at 10 mg/kg bw/day. Elicited teratogenicity was also noted at 3 and 7.5 mg/kg bw/day affecting 10.6% and 7.1% of the examined fetuses, respectively. The pattern of defects was heterogeneous across the groups and comprised anasarca, exencephaly, limb defects, brachycaudia, visceral ectopia, omphalocele, an umbilical knot, cleft palate, fusion of sternal elements, hemivertebra and other minor skeletal anomalies.</t>
  </si>
  <si>
    <t>Tzimas et al., 1994</t>
  </si>
  <si>
    <t>Tzimas, G., Bürgin, H., Collins, M. D., Hummler, H., &amp; Nau, H. (1994). The high sensitivity of the rabbit to the teratogenic effects of 13-cis-retinoic acid (isotretinoin) is a consequence of prolonged exposure of the embryo to 13-cis-retinoic acid and 13-cis-4-oxo-retinoic acid, and not of isomerization to all-trans-retinoic acid. Archives of toxicology, 68, 119-128. Archives of toxicology, 68, 119-128.</t>
  </si>
  <si>
    <t>427-51-0</t>
  </si>
  <si>
    <t>Cyproterone acetate</t>
  </si>
  <si>
    <t>C24H29ClO4</t>
  </si>
  <si>
    <t>CC(=O)O[C@@]1(CC[C@H]2[C@@H]3C=C(Cl)C4=CC(=O)[C@@H]5C[C@@H]5[C@]4(C)[C@H]3CC[C@]12C)C(C)=O</t>
  </si>
  <si>
    <t>C57B1/10J</t>
  </si>
  <si>
    <t>0 or 800 ppm equal to approximately 0 or 120 mg/kg bw/day</t>
  </si>
  <si>
    <t>Mortality was high in males and females after 40 weeks due to hormonal effects in the uterus and neoplastic diseases in males; no female and only four CPA-dosed males survived to 104 weeks. Liver cell hypertrophy with increased fat and glycogen and single cell or small multifocal areas of hepatocellular necrosis were universal. Proliferating cell nuclear antigen demonstrated an increase in proliferating cells within tumors and within the non-tumor bearing liver of CPA-dosed mice compared with normal liver of control mice. Hepatocellular tumors developed in 44% of males and 22% of females dosed with CPA, compared with none in the controls (the strain has a low, &lt;10%, incidence of spontaneous liver tumors compared with other mouse strains). In addition, over 85% of both sexes dosed with CPA developed adenomatous polyps of the pyloric antrum and pancreatic islet cell hyperplasia, shown by immunostaining to be chiefly of insulin-secreting cells. Adrenocortical atrophy was also observed with other widespread effects in the endocrine system. The results suggest that the liver tumors, as in the rat, are likely to be related to effects on liver growth and mitogenesis. It is suggested that the tumors of the stomach and the pancreatic islet cell hyperplasia are manifestations of the effects of CPA in the endocrine system.</t>
  </si>
  <si>
    <t>Tucker et al., 1996</t>
  </si>
  <si>
    <t>Tucker, M. J., Kalinowski, A. E., &amp; Orton, T. C. (1996). Carcinogenesis: Carcinogenicity of cyproterone acetate in the mouse. Carcinogenesis, 17(7), 1473-1476.</t>
  </si>
  <si>
    <t>60-35-5</t>
  </si>
  <si>
    <t>Acetamide</t>
  </si>
  <si>
    <t>Ethanamide; Acetic acid amide; Methanecarboxamide</t>
  </si>
  <si>
    <t>CC(N)=O</t>
  </si>
  <si>
    <t>1N,2N,3N,4N,6N,7N,9N,10N,23Y,24,25N,26bY,27N,28N</t>
  </si>
  <si>
    <t>0 or 2.36% corresponding to 0 or 23,600 ppm corresponding to 0 or 1180 mg/kg bw/day</t>
  </si>
  <si>
    <t xml:space="preserve">Treated male rats had decreased survival (56%) compared to controls (86%). Compound related neoplastic effects were limited to the liver. Neoplastic nodules and hepatocellular carcinomas occurred in both males and females; however, the incidence, speed of onset and frequency of metastasis were greater in males than in females. The incidence of neoplastic nodules and hepatocellular carcinomas in males was 1/47 and 41/47 (p&lt;0.001), respectively and in females 3/48 and 33/48 (p&lt;0.001), respectively. None of the controls developed liver tumors. Metastases occurred in 15/47 (32%) of males and 5/48 (10%) females. Overall, the lungs were the most frequent site of metastatic site and had tumor emboli in all cases where metastases occurred. In the treated group, mean body weight loss occurred and was approximately 53 g for males and 30 g for females. Mean liver weight in treated males was greater than twice that for control males; whereas, increased liver weight in females was only 1.4 times that of female controls. The mean liver weight/final body weight ratio in treated rats without tumors was similar to controls. In treated rats with liver tumors, the mean liver weight/final body weight ratio was three and two times greater than for controls in males and females, respectively. Neoplastic lesions showed varying degrees of cytoplasmic changes including clear cell, eosinophilic and basophilic alterations, as well as the presence of mitotic figures and varying degress of nuclear atypia. Hepatocellular carcinomas had marked compression and showed extension into the normal adjacent parenchyma. High nuclear/cytoplasmic ratios, bizarre mitotic figures, and single or multiple hyperchromatic nucleoli were noted; in about 50% of tumors, small or large areas of degeneration, necrosis, and hemorrhage were observed as well. The only other significant finding was a compound-related decrease in the incidence of interstitial cell adenomas of the testes. The overall frequency of this tumor was approximately ten times greater in controls than treated rats. Among the controls 21/50 animals were affected versus 2/45 in the treated group (p&lt;0.001). Based on effects noted in the treatment group in both male and females, a NOAEL cannot be established; therefore, the LOAEL is considered to be 2.36%, or 1180 mg/kg bw/day. </t>
  </si>
  <si>
    <t>Fleischman, R. W., Baker, J. R., Hagopian, M., Wade, G. G., Hayden, D. W., Smith, E. R., ... &amp; Weisburger, E. K. (1980). Carcinogenesis bioassay of acetamide, hexanamide, adipamide, urea and P-tolylurea in mice and rats. Journal of environmental pathology and toxicology, 3(5-6), 149-170.</t>
  </si>
  <si>
    <t>628-02-4</t>
  </si>
  <si>
    <t>Hexanamide</t>
  </si>
  <si>
    <t>Capronamide; Hexylamide; n-Caproamide</t>
  </si>
  <si>
    <t>CCCCCC(N)=O</t>
  </si>
  <si>
    <t>0 or 1.5% corresponding to 0 or 15,000 ppm corresponding to 0 or 750 mg/kg bw/day</t>
  </si>
  <si>
    <t xml:space="preserve">At termination, a 13% weight depression in treated male rats compared to controls was noted; females showed no change. In mice, no compound-related weight variation or survival differences were noted with respect to controls. In treated male mice, there was a dose-related and comound-related increase in the incidence of hematopoietic neoplasms. No dose-related effects were noted in female mice or male and female rats. The predominant neoplasm was malignant lymphoma which affected multiple organs or single organs such as the mesenteric lymph nodes or liver. Nodes were white-grey in color and firm, sometimes nodular and irregular on the surface, and the type was histiocytic. The overall incidence of these neoplasms was as follows: controls: 0/95; low dose: 6/35 (17%), high dose: 6/39 (15%). An additional significant finding was the occurence of squamous papillomas of the stomach among the female mice recieving the low dose. The overall incidence of these neoplasms was as follows: controls: 0/92; low dose: (3/41); high dose, (0/37). Authors were unsure of the biological significance of the papillomas of the stomach since they did not occur in the high dose group or the males. No NEL in rats or mice was concluded. </t>
  </si>
  <si>
    <t>622-51-5</t>
  </si>
  <si>
    <t>p-Tolylurea</t>
  </si>
  <si>
    <t>4-Methylphenylurea; 1-(p-Tolyl)urea; (4-Methylphenyl)urea</t>
  </si>
  <si>
    <t>C8H10N2O</t>
  </si>
  <si>
    <t>CC1=CC=C(NC(N)=O)C=C1</t>
  </si>
  <si>
    <t>0 or 0.2% corresponding to 0 or 2000 ppm corresponding to 0 or 100 mg/kg bw/day</t>
  </si>
  <si>
    <t xml:space="preserve">At terminal necropsy, male rats showed 13% weight depression and female rats 6% weight depression relative to the controls. Among the mice treated with p-tolylurea, an increase in the incidence of malignant lymphomas limited to the male mice was noted (10/43, p = 0.030). No NEL in rats or mice was concluded. </t>
  </si>
  <si>
    <t>84-69-5</t>
  </si>
  <si>
    <t>Diisobutyl phthalate</t>
  </si>
  <si>
    <t>DIBP; Palatinol IC; Isobutyl phthalate; bis(2-methylpropyl) benzene-1,2-dicarboxylate</t>
  </si>
  <si>
    <t>CC(C)COC(=O)C1=C(C=CC=C1)C(=O)OCC(C)C</t>
  </si>
  <si>
    <t>0, 125, 250, 500, or 625 mg/kg bw/day on GD 12-21</t>
  </si>
  <si>
    <t xml:space="preserve">During the gestation and lactation periods, no significant differences in maternal body weight gain were observed between the controls and the DIBP treatment groups. No DIBP dams presented dystocia or late delivery; all delivered live pups and none lost their entire litter. Post-implantation loss, litter size, sex ratio, and pup survival to PND 4 and 21 were unaffected by DIBP treatment. In offspring, AGD measured on PND 1 was significantly reduced in male pups at 250 mg DIBP/(kg day) and higher doses, with or without covariance adjustment for body weight. The overall dose–response relationship for male AGD was statistically significant. The decrease amounted to 11% at 250 mg DIBP/(kg day) and 22% at 625 mg DIBP/(kg day), compared to controls. AGD of females was not affected at any dose. At this age, body weight of both sexes was significantly decreased at 625 mg DIBP/(kg day) and it remained slightly lower than control during the lactation period and was significantly different from controls in males at weaning. On PND 12–14 or at adult necropsy (i.e. PND 76–86 or PND 111–122), retained thoracic areolas and/or nipples were apparent in males at 250 mg DIBP/(kg day) (4–8 pups from 2–3 litters), and their incidence increased with the dose. They were not observed in animals from the vehicle control or the 125 mg DIBP/(kg day)-treated group. The litter mean of areolas/nipple per mature rat was 0.07±0.26, 1.30±1.42, and 1.92±1.48 at 250, 500, and 625 mg DIBP/(kg day), respectively. The onset of puberty, as determined by litter means for age at PPS, was delayed by approximately 4 days at 500 mg DIBP/(kg day), while body weight was mostly unchanged. It was still significantly different from control when analysed by covariate analysis with body weight. Delay was also clearly observed when data were expressed as the number of males with PPS as a function of age. Evaluation of PPS was precluded by the presence of hypospadias in half of the males at the high dose, and these malformed animals were not included in the analysis. The remaining 625 mg/(kg day) DIBP-treated males (with no malformation) achieved PPS later than the control males. At 125 mg DIBP/(kg day), the earlier onset of PPS accompanied by a lower body weight, was likely due to biological variations and was not considered related to treatment. Mature males also displayed severe malformations of the external and internal genitalia at the two high doses of DIBP. The most prevalent were hypospadias, with exposed os penis in the more severely affected animals, and non-scrotal testis. Non-descended testes were always located in the inguinal or supra-inguinal area, nonewere in an intra-abdominal position. At 625 m gDIBP/(kg day), about half of the animals showing hypospadias also had a cleft prepuce. In addition, two males from two different litters displayed blind perineal vaginal pouches, and four males from three litters had a small penis (i.e. the penis was short and reduced in diameter and could be barely extended compared to control animals). Markedly underdeveloped (less than 10% of control weight) or absent testis and/or epididymis were seen in 2% (testis of 1 male), 16% (7 males from 5 litters), and 13% (5 males from 4 litters) of the animals, in the 250, 500 and 625 mg DIBP/(kg day) dose groups, respectively. Few gross lesions of other reproductive organs were noted. One rat in the 500 mg DIBP/(kg day) group had no prostate and malformed seminal vesicles, and two rats in 625 mg DIBP/(kg day) group displayed unilaterally small seminal vesicles. During the postweaning period, the litter means of male pups weight were lower than control at 500 and 625 mg DIBP/(kg day) (6–8% and 10–12%, respectively). On both PNW 11–12 and PNW 16–17, the weights of the testes, epididymides, seminal vesicles and prostate were significantly (with or without body weight as covariate) reduced at 625 mg DIBP/(kg day). These reductions amounted approximately 39–59% for the testes and the epididymides, and 28–33% for the seminal vesicles and the prostate. The high incidence of ectopic testes (77% of the animals) highly contributed to the reduction of the testis weight. Thus, the absolute weights of the ectopic testes were only 18–36% of those of the corresponding controls, with means ranging from 0.35 to 0.69 g in DIBP treated groups. Histological examination revealed degenerative features of seminiferous tubules in all DIBP treated groups. These lesions were uni- or bilateral and were associated with oligospermia or total azoospermia in the corresponding epididymides. Their severity increased with the dose and nearly all the animals of the high dose group (18/20) showed a complete loss of germ cells. Marked testicular damage was present in non-descended and scrotal testes. In one male from the 500 mg DIBP/(kg day) treated group and four males from the 625 mg DIBP/(kg day) treated group, total tubular necrosis was observed in testes dramatically reduced in size (unilateral). There was also sporadic inflammation of the epididymides and an apparent increase in the number of rats showing Leydig’s interstitial cell hyperplasia at the two highest doses. Only slight and unilateral atrophy of seminiferous tubules was noted in two of the 24 control animals. Based on severe degeneration of seminiferous tubules along with azoospermia noted at the lowest tested dose of 125 mg DIBP/(kg day), the LOAEL is 125 mg/kg bw/day. </t>
  </si>
  <si>
    <t>Saillenfait et al., 2008</t>
  </si>
  <si>
    <t>Saillenfait, A. M., Sabaté, J. P., &amp; Gallissot, F. (2008). Diisobutyl phthalate impairs the androgen-dependent reproductive development of the male rat. Reproductive toxicology, 26(2), 107-115.</t>
  </si>
  <si>
    <t>1806-26-4</t>
  </si>
  <si>
    <t>4-Octylphenol</t>
  </si>
  <si>
    <t>4-n-Octylphenol; Phenol, 4-octyl-; p-Octylphenol</t>
  </si>
  <si>
    <t>CCCCCCCCC1=CC=C(O)C=C1</t>
  </si>
  <si>
    <t>Sprague-Dawley [Crj:CD IGS]</t>
  </si>
  <si>
    <t>0, 12.5, 25, 50, or 100 mg/kg bw/day from PND 1-5</t>
  </si>
  <si>
    <t>Prostate</t>
  </si>
  <si>
    <t>There were no significant differences in the number or viability of pups on PND 6 (viability index on the day after the final treatment) or 21 (weaning index) in the groups treated with octylphenol at 50 mg/kg or lower as compared with those in the control group. However, viability on PND 6 and 21 in the 100 mg/kg group was significantly decreased compared with the controls. The numbers of pups that died during PND 1 through 6 were two females in the 50 mg/kg group, and six males and five females in the 100 mg/kg group. None of the pups in the control, 12.5, or 25 mg/kg group died during this period. In males, body weights in the 50 and 100 mg/kg groups were significantly lower than those in the controls throughout the study after the administration period. In addition, body weights at 7 and 9 weeks of age in the 25 mg/kg group were significantly lower than those in the controls. After administration, body weights were decreased in a dose-dependent manner at each time point examined. In females, body weights in the 50 and 100 mg/kg groups were significantly lower than those in the controls throughout the study after the administration period, and those in the 25 mg/kg group at 7 and 9 weeks of age and in the 12.5 mg/kg group at 9 weeks of age were significantly decreased as compared with the controls. There was also a significant delay in preputial separation and vaginal opening in the 50 and 100 mg/kg groups as compared with the controls. At necropsy after evaluation of reproductive ability, severe atrophy of both testes and epididymides was found in one male in the 100 mg/kg group. No macroscopic alterations were noted in other males or females in the octylphenol-treated groups. Terminal body weights in the 25, 50, and 100 mg/kg groups, absolute epididymides weight in the 100 mg/kg group, and ventral prostate weights in all octylphenol-treated groups were also significantly lower than those in the controls. Absolute weights of paired testes and seminal vesicles with coagulating glands in all octylphenol-treated groups were comparable to those in the controls. The relative weights of the testes in the 100 mg/kg group and those of the seminal vesicle in the 50 and 100 mg/kg groups were significantly increased as compared with those in the controls, due to the decreased terminal body weights. Relative weights of the ventral prostate in all octylphenol-treated groups were significantly decreased as compared with the controls. At necropsy of pups on PND 21, no pathologic changes in the reproductive organs were observed in any octylphenol-treated group. However, two of five females in the 25, 50, and 100 mg/kg groups showed polyovular follicles with two oocytes. Overall, the NOAEL for systemic toxicity was ≤12.5 mg/kg/day and that for reproductive toxicity was 100 mg/kg/day under the present experimental condition. FDA note: it is unclear whether the effects seen in the ventral prostate in rats are relevant to humans or not. It is also unclear from ECHA what ECHA's opinion is. Therefore, to err on the side of caution, at this time FDA assumes that the effect is relevant to humans.</t>
  </si>
  <si>
    <t>Nagao, T., Yoshimura, S., Saito, Y., Nakagomi, M., Usumi, K., &amp; Ono, H. (2001). Reproductive effects in male and female rats from neonatal exposure to p-octylphenol. Reproductive Toxicology, 15(6), 683-692.</t>
  </si>
  <si>
    <t>20679-58-7</t>
  </si>
  <si>
    <t>1,4-Bis(bromoacetoxy)-2-butene</t>
  </si>
  <si>
    <t xml:space="preserve">But-2-ene-1,4-diyl bis(2-bromoacetate); 2-Butene-1,4-diyl bis(bromoacetate); [(E)-4-(2-bromoacetyl)oxybut-2-enyl] 2-bromoacetate
</t>
  </si>
  <si>
    <t>C8H10Br2O4</t>
  </si>
  <si>
    <t>BrCC(=O)OCC=CCOC(=O)CBr</t>
  </si>
  <si>
    <t xml:space="preserve">0, 4.5, 22.5, or 39.1 mg/kg/day. For high-dose animals, the test article was initially administered at a dosage of 45 mg/kg/day on days 1-37, but was reduced to 35 mg/kg/day on days 38-91 due to dose-related toxicity, for a total time-weighted dose of 39.1 mg/kg/day. </t>
  </si>
  <si>
    <t xml:space="preserve">In the high-dose groups, 4/20 males and 3/20 females died or were euthanized moribund due to treatment-related toxicity. During the treatment period, clinical signs in mid- and high-dose animals included a dose-related increased incidence of salivation prior to and post dosing, and high-dose males and females additionally exhibited decreased activity (11/20 and 3/20, respectively) and a wobbly gait (8/20 and 3/20, respectively). High-dose females had decreased mean absolute body weights at the end of treatment (day 90; 92% of controls) and reductions in mean body weight gains during treatment were biologically significant in high-dose males and females, with the greatest reduction occurring toward the end of treatment on days 57-90 (58% and 70% of controls, respectively, statistical analysis not conducted). Statistically significant decreases in food consumption in the high-dose males (82-93%) and females (80-90%) and mid-dose females (80-90%) may have been treatment-related. Treatment with BBAB also resulted in irritative/corrosive effects on the stomach. Mid- and high-dose animals had mild anemia (possibly due to blood loss from the stomach) as indicated by generally statistically significant, dose-related decreases in erythrocytes, hemoglobin, and hematocrit. A regenerative response to the anemia in mid- and high-dose animals was evidenced by generally statistically significant increases in MCV and MCH, changes in red blood cell morphology that are consistent with immature erythrocytes (macrocytes, polychromasia, and anisocytosis), and minimal to moderate splenic extramedullary hematopoiesis observed during microscopic examination. High-dose animals additionally had enlarged spleens and increased absolute and relative spleen weights (94 and 107% vs. the controls for males, respectively; 146 and 163% vs. the controls for females, respectively). Eroded and thickened areas of the stomachs of mid-and high-dose animals were observed during gross necropsy, while microscopic examination revealed multiple findings in the nonglandular mucosa of the stomach including edema, hemorrhage, inflammation, hyperkeratosis, and hyperplasia. Ulcers (high-dose) and erosion (mid- and high-dose) of the nonglandular epithelium were also sometimes present. Low-dose males and females had a slightly increased incidence of minimal hyperkeratosis (3/10 for both) and hyperplasia (2/10 and 4/10, respectively) of the nonglandular mucosa of the stomach (controls: 0/10 for both lesions). In the female, minimal edema of the stomach and minimal extramedullary hematopoiesis were seen in 1/10 animals compared to 0/10 in the control group for both lesions. Clinical chemistry analysis revealed statistically significantly elevated levels of serum chloride in mid- and high-dose males (+11% and +30%, respectively) and females (+9 and +15%, respectively). Microscopic evaluation of the liver revealed minimal to marked periportal hepatocyte vacuolation in 10/12 high-dose males, and minimal to mild vacuolation in 2/10 mid dose males; no other supporting markers of liver toxicity were present. Following the 28-day recovery phase, body weight gain in high-dose males still trailed controls by 9%, but was increased by 35% in high-dose females. High-dose males still had elevated relative spleen weights (127%), but no changes were noted during gross or microscopic examination of the spleen. The only lesion still evident in the animals was periportal hepatocyte vacuolation in 5/8 high-dose males, but the severity was decreased to minimal to mild. All remaining indicators of toxicity observed during treatment were generally comparable to controls or were not biologically significant following the recovery phase. The LOAEL was considered to be 4.5 mg/kg/day (lowest dose tested) in male and female rats and is based on microscopic findings of hyperkeratosis and hyperplasia of the non-glandular mucosa of the stomach in both sexes and edema of the stomach in the female. An NOAEL was not determined. Note: EPA assigned a LOAEL of 4.5 mg/kg bw/day to this study, but noted that the stomach effects were due to the irritative/corrosive nature of the substance. </t>
  </si>
  <si>
    <t>Rush, 1999</t>
  </si>
  <si>
    <t xml:space="preserve">Rush, R. (1999). A 90-day oral (gavage) toxicity study in rats with a 28-day recovery phase. Springborn Laboratories, Inc. (SLI), Ohio Research Center, 640 North Elizabeth Street, Spencerville, OH. SLI Study No. 3138.109, January 25, 1999. MRID 44757001. Unpublished. Available from EPA (2020). 1,4-Bis(bromoacetoxy)-2-butene : Toxicology Review for the Reregistration Eligibility Decision (RED) Document at https://www.regulations.gov/document/EPA-HQ-OPP-2014-0799-0007 </t>
  </si>
  <si>
    <t>335-76-2</t>
  </si>
  <si>
    <t>Perfluorodecanoic acid</t>
  </si>
  <si>
    <t>Nonadecafluorodecanoic acid; PFDA; Perfluoro-N-decanoic acid; 2,2,3,3,4,4,5,5,6,6,7,7,8,8,9,9,10,10,10-nonadecafluorodecanoic acid</t>
  </si>
  <si>
    <t>C10HF19O2</t>
  </si>
  <si>
    <t>OC(=O)C(F)(F)C(F)(F)C(F)(F)C(F)(F)C(F)(F)C(F)(F)C(F)(F)C(F)(F)C(F)(F)F</t>
  </si>
  <si>
    <t>0, 0.156, 0.312, 0.625, 1.25, or 2.5 mg/kg bw/day</t>
  </si>
  <si>
    <t xml:space="preserve">All rats survived to the end of the study and no clinical observations related to chemical exposure were observed. The final mean body weights of the 1.25 and the 2.5 mg/kg/day males were 21% and 38% less, respectively, than that of the vehicle control group; the mean body weights of 1.25 and 2.5 mg/kg/day females were 12% and 36% less, respectively, than that of the vehicle control group. Plasma concentrations of PFDA increased with increasing dose in both males and females and were marginally higher in females (30% or less) compared to males across the corresponding dose groups. Normalized plasma concentrations (µM/mmol/kg) in males and females increased with dose, with a 1.9-fold increase in males and a 1.4-fold increase in females from lowest to highest dose. Liver concentrations of PFDA were measured in males only and increased with dose, but when normalized to dose (µM/mol/kg), these values decreased with increasing dose. Liver/plasma ratios in males decreased with dose from 5.29 to 1.63. There were also dose-related, significant increases in the mean absolute and relative liver weights in treated male and female rats compared to those of the respective vehicle control groups. The mean relative kidney weights of males and females administered 0.625 mg/kg/day or greater were also significantly greater than those of the respective vehicle control groups. The mean absolute kidney weights of 2.5 mg/kg/day males and females were significantly less than those of the respective vehicle control groups; however, those of 0.312 and 0.625 mg/kg/day females were significantly greater. The mean absolute spleen weight of 1.25 mg/kg/day males and the mean absolute and relative spleen weights of 2.5 mg/kg/day males were significantly less than those of the vehicle control group. The mean relative spleen weight of 0.625 mg/kg/day females and the absolute and relative spleen weights of 1.25 and 2.5 mg/kg/day females were significantly less than those of the vehicle control group. The mean absolute and relative thymus weights of 1.25 and 2.5 mg/kg/day males and 2.5 mg/kg/day females were significantly less than those of the respective vehicle control groups. The mean relative thyroid gland weights of the 1.25 and 2.5 mg/kg/day males were significantly greater than that of the vehicle control group and the mean absolute and relative thyroid gland weights of 0.312, 0.625, and 1.25 mg/kg/day females and mean relative thyroid gland weight of 2.5 mg/kg/day females were significantly greater than those of the vehicle control group. The mean absolute adrenal gland weights of all dosed males and 2.5 mg/kg/day females were significantly decreased compared to their respective control groups and the mean relative adrenal gland weight of 2.5 mg/kg/day males was significantly increased compared to that of the respective vehicle control group. The mean absolute testis weight of 2.5 mg/kg/day males was significantly less than that of the vehicle control group, too. Hematology revealed that in male and female rats, reticulocyte counts were significantly decreased in the 1.25 and 2.5 mg/kg/day dose groups, decreasing by approximately 90% in the 2.5 mg/kg/day groups compared to the respective vehicle control groups. These decreases generally caused significant decreases in the mean cell volumes and significant increases in the mean cell hemoglobin concentrations in the same dose groups. In addition, the erythrocyte count was increased in 2.5 mg/kg/day male rats compared to the vehicle control group; the erythrocyte counts, hematocrit, and hemoglobin concentrations were significantly increased in 1.25 and 2.5 mg/kg/day females compared to the vehicle control group. The platelet count was decreased in the 2.5 mg/kg/day females compared to the vehicle control group. Urea nitrogen concentrations were increased in 1.25 and 2.5 mg/kg/day males and females compared to the vehicle control groups. Glucose concentrations were decreased in 1.25 and 2.5 mg/kg/day males and females compared to the vehicle control groups, and creatinine concentrations were significantly decreased in 1.25 mg/kg/day males and 2.5 mg/kg/day males and females; these decreases were likely related to the decreased food intake and body weight. In males, the cholesterol concentrations were decreased in all dose groups, although not to the level of significance in the two highest dose groups; the triglyceride concentrations were also significantly decreased in 1.25 and 2.5 mg/kg/day males compared to the vehicle control group. The mean cholesterol concentration was significantly decreased in 2.5 mg/kg females compared to the vehicle control group. Also, significant dose-dependent decreases were observed in total protein and globulin concentrations in male rats compared to the vehicle control group. The albumin concentrations were also significantly decreased in 1.25 and 2.5 mg/kg/day males compared to the vehicle control group; the overall effect of these changes resulted in an increase in the albumin/globulin ratio for all male dose groups. The globulin concentration was significantly decreased and the albumin/globulin ratio significantly increased in 0.312 mg/kg/day or greater females compared to the vehicle control group. ALT, AST, and ALP activities were generally significantly increased in 0.312 mg/kg and greater males compared to the vehicle control group. Total bilirubin and total bile acid concentrations were significantly elevated in 1.25 and 2.5 mg/kg/day males compared to the vehicle control group; the total bilirubin elevations were driven by significant increases in both direct and indirect bilirubin concentrations. ALP activity was significantly increased in 0.312 mg/kg or greater females compared to the vehicle control group. ALT and AST activities, as well as total bile acid and total bilirubin concentrations, were increased in 1.25 and 2.5 mg/kg/day females; SDH activity was significantly increased in the 2.5 mg/kg/day group. Similar to the males, the bilirubin elevations were driven by both the direct and indirect bilirubin concentrations. Creatinine kinase activity was significantly increased in 1.25 and 2.5 mg/kg/day females compared to the vehicle control group. Free T4 concentrations were significantly decreased in 0.312 mg/kg/day and greater males and 1.25 and 2.5 mg/kg/day females compared to the respective vehicle control groups. Male and female rats administered PFDA also exhibited a significant increase in gene expression of Acox1, Cyp4a1, Cyp2b1, and Cyp2b2 compared to respective controls indicating a significant increase in PPARα and CAR activity; except for Cyp4a1 in females, genes of interest were significantly increased in males and females at all doses. In males given 0, 0.625, 1.25, or 2.5 mg PFDA/kg/day for 28 days, reproductive toxicity was assessed. Cauda epididymal sperm counts in rats administered 1.25 or 2.5 mg/kg/day were lower than vehicle controls (17% and 30% respectively; statistically significant at 2.5 mg/kg) and occurred in the presence of lower epididymal weights (10% and 23% respectively; statistically significant). Exfoliated germ cell in the duct of the epididymis was observed in four rats administered 2.5 mg/kg/day, too. Males administered 0.625, 1.25, or 2.5 mg/kg/day had lower serum testosterone levels (25%, 64%, and 75%; statistically significant at 1.25 and 2.5 mg/kg/day) and testis weight was lower in the 2.5 mg/kg/day group (11%; statistically significant). Multiple histopathologic findings in the testis were noted in rats exposed to 2.5 mg/kg/day (degeneration, spermatid retention, interstitial cell atrophy; interstitial atrophy was also noted in eight rats in the 1.25 mg/kg/day group). In females given the same dose levels, reproductive toxicity was also investigated. Females administered 0.312 mg/kg/day or greater had significantly higher serum testosterone levels (32%, 74%, 145%, and 354%, respectively) relative to the vehicle control group. Pathology revealed lesions in the liver, bone marrow, thymus, testis and epididymis, and forestomach. In the liver, the incidences of hepatocyte cytoplasmic alteration were significantly increased in 0.625 mg/kg/day or greater males and females compared to the respective vehicle control groups. The incidences of hepatocyte hypertrophy in 1.25 and 2.5 mg/kg/day males and females, cytoplasmic vacuolization in 1.25 and 2.5 mg/kg/day males and 2.5 mg/kg/day females, and hepatocyte, necrosis in 2.5 mg/kg/day females were significantly greater than those of the respective vehicle control groups. The severity of the hepatocellular lesions generally increased with increasing dose. Hepatocyte cytoplasmic alteration was mostly of marked severity in the 1.25 and 2.5 mg/kg/day males and minimal to mild severity in the females. Hepatocyte hypertrophy was generally of mild to marked severity in males and minimal to moderate in females. In general, hepatocyte cytoplasmic vacuolization was mostly of mild to moderate severity in males, and moderate to marked in females. In the bone marrow, the incidences of bone marrow hypocellularity were significantly increased in 2.5 mg/kg/day males and females compared to the respective vehicle control groups. And in the thymus, the incidences of lymphocyte apoptosis in the thymus of 1.25 mg/kg/day males and atrophy of the thymus in 2.5 mg/kg/day males and females were significantly increased compared to the respective vehicle control groups. Similar to what was stated in the reproductive toxicity study, in the testis and epidiymis, the incidences of interstitial cell atrophy of the testes were significantly increased in 1.25 and 2.5 mg/kg/day males compared to the vehicle control group and the incidence of seminiferous tubule spermatid retention was significantly increased in 2.5 mg/kg/day males. Also, the incidences of minimal germinal epithelium degeneration in the testes and epididymis, duct, exfoliated germ cells were increased in 2.5 mg/kg/day males; although these increases were not statistically significant, they may be an indication of toxicity in the testes. Germinal epithelium degeneration in the testes and in the epididymis, duct, exfoliated germ cells occurred in the same rats. The severities in three of the four rats with germinal epithelium degeneration or epididymis, duct, exfoliated germ cells were minimal or mild, and moderate or severe in the fourth rat, respectively. Lastly, incidences of epithelial hyperplasia, ulcer, and inflammation in the forestomach were increased in the 2.5 mg/kg/day males compared to the vehicle control group; however, the incidences were not statistically significant. Based on significantly increased absolute and relative liver weights and corresponding clinical chemistry changes in both males and females at all dose levels, the LOAEL was considered to be 0.156 mg/kg bw/day. A NOAEL was not determined. </t>
  </si>
  <si>
    <t>National Toxicology Program (2019; revised in 2022). Toxicity Studies of Perfluoroalkyl Carboxylates Administered by Gavage to Hsd: Sprague Dawley SD Rats (Revised). Available from NTP at https://ntp.niehs.nih.gov/publications/reports/tox/000s/tox097</t>
  </si>
  <si>
    <t>Clomiphene citrate</t>
  </si>
  <si>
    <t>Clomifene citrate; Clostilbegyt; Clomid; 2-[4-(2-chloro-1,2-diphenylethenyl)phenoxy]-N,N-diethylethanamine;2-hydroxypropane-1,2,3-tricarboxylic acid</t>
  </si>
  <si>
    <t>C32H36ClNO8</t>
  </si>
  <si>
    <t>CCN(CC)CCOC1=CC=C(C=C1)C(=C(C2=CC=CC=C2)Cl)C3=CC=CC=C3.C(C(=O)O)C(CC(=O)O)(C(=O)O)O</t>
  </si>
  <si>
    <t>1N,2N,3N,4N,6g(ii)Y (Class V). Tricarboxylic acid: 1c(ii)Y (Class I)</t>
  </si>
  <si>
    <t>0, 5, 15, or 40 mg/kg bw/day</t>
  </si>
  <si>
    <t>One male rat in the 5 mg/kg/day group was sacrificed during the 43rd week of the study and another male receiving 40 mg/kg/day died during the third week of the study; both deaths were unrelated to treatment. No other mortalities occurred among the control or test groups. Body weight gain and food consumption for the rats that received clomiphene citrate were less than those of the controls and these effects were more pronounced among the males, although rats of both sexes showed the same pattern, and the magnitude of the effect on food consumption and body weight roughly paralleled the level of the drug in the diet. Alopecia, characterized by thinning of the fur (as opposed to completely hairless areas) occurred, and was related to dose and duration of drug administration. In a majority of the rats, alopecia was confined to the mid-dorsal line, where it occurred initially. In others, however, alopecia occurred progressively over the entire dorsum, and, in a few animals, the fur became quite sparse over most of the body. Lenticular opacities which were visible grossly occurred in 4 of 29 rats (two male and two female) receiving 40 mg/kg/day of clomiphene citrate. In three of these, the opacities were bilateral, and in all four they occurred between the 31st and 53rd week of drug administration. At sacrifice, one additional male rat receiving 5 mg/kg /day showed a horizontal opaque strip approximately 2 mm wide extending across the cornea, too. Organ weight and organ:body weight values occasionally showed significant differences between the test groups and their respective controls, however, in many instances, the low total body weights of the treated animals caused some of these organs to appear different from the controls on a relative weight basis. On a relative weight basis, the testes of the high-dose males were slightly larger, and the relative weight of the ovaries of the high-dose females was similar to that of the controls. However, since several cysts were found (3/15 females each from the 5 and 15 mg/kg/day groups, and 8/15 from the 40 mg/kg/day group), the average weight of ovaries in these groups was deceptively high. No cystic ovaries were found in control rats. Histopathology revealed other lesions in the reproductive organs and accessory glands, too. Partial or complete inhibition of spermatogenesis was observed in the testes of some of the male rats from each dose group. This was accompanied by general atrophy and depressed activity of the seminal vesicles and prostates. The incidence of these effects was more pronounced in the group receiving 15 mg/kg/day than in groups given lesser or greater amounts. Thus, inhibition of spermatogenesis was observed in 3/15, 14/15, and 7/14 males receiving 5, 15, and 40 mg/kg/day of the drug, respectively. The alteration was characterized by variable loss of germinal epithelium, partial or complete absence of sperm, and the occasional occurrence of capped or grouped spermatids in the seminiferous tubules. In a single section of testis, the degree of germinal epithelium loss frequently varied from one area to another. In those areas showing the greatest loss, however, the spermatogonia, Sertoli cells, and many of the spermatocytes were usually spared, and mature sperm that appeared morphologically normal were occasionally found in the epididymis from affected testes. No significant changes were found in the interstitial tissue. In the treated females at all dose levels, there was moderate to marked atrophy of the ovaries. The stroma was compact and deeply stained, no corpora lutea were found, and the entire organ appeared atrophic. Also, except for the controls and three other rats at the lowest drug level (5 mg/kg/day), all of the females showed squamous metaplasia of the endometrial epithelium with concomitant diminution in the total number of glands. In several treated rats there was dilatation of the ovarian follicles, some of which were cystic. Lastly, degeneration of the subcapsular protein fibers of the ocular lens compatible with subcapsular cataract was observed in 4/29 rats (two males and two females) from the 40 mg/kg/day group. Corneal changes were found in one male rat receiving 5 mg/kg/day which were characterized by focal epithelial proliferation and thickening of the substantia propria, suggesting that this lesion was post traumatic. Because of the adverse effects noted at all dose levels in both males and females, a NOAEL was not determined. Therefore, the LOAEL is considered to be 5 mg/kg bw/day, the lowest dose tested. Note: in 1-day (GD 8) study, teratologic effects were seen at 1.0 mg/kg bw (the lowest dose tested) in mice (reference: Ara, C. (2011). Teratogenic and embryotoxic effects of clomiphene citrate in developing mice. Asian-Australasian Journal of Animal Sciences, 24(8), 1053-1059.)</t>
  </si>
  <si>
    <t>Newberne et al., 1966</t>
  </si>
  <si>
    <t>Newberne, J. W., Kuhn, W. L., &amp; Elsea, J. R. (1966). Toxicologic studies on clomiphene. Toxicology and Applied Pharmacology, 9(1), 44-56.</t>
  </si>
  <si>
    <t>51-98-9</t>
  </si>
  <si>
    <t>Norethindrone acetate</t>
  </si>
  <si>
    <t>Norethisterone acetate; 19-Norethindrone acetate; Aygestin; [(8R,9S,10R,13S,14S,17R)-17-ethynyl-13-methyl-3-oxo-1,2,6,7,8,9,10,11,12,14,15,16-dodecahydrocyclopenta[a]phenanthren-17-yl] acetate</t>
  </si>
  <si>
    <t>C22H28O3</t>
  </si>
  <si>
    <t>[H][C@@]12CC[C@@](OC(C)=O)(C#C)[C@@]1(C)CC[C@]1([H])[C@@]3([H])CCC(=O)C=C3CC[C@@]21[H]</t>
  </si>
  <si>
    <t>0, 0.00075, or 0.0075%, equal to 0, 0.303, or 3.18 mg/kg bw/day in males and 0, 0.397, or 4.15 mg/kg bw/day in females</t>
  </si>
  <si>
    <t xml:space="preserve">Treated rats had slight food intake suppressions of 4-8% (low dose) and 11-13% (high dose) during the treatment period which was associated with a dose-related suppression of weight gain of moderate degree: 20-24% for the low dose and 32-50% for the high dose animals. This inhibition of growth was associated, at least in the earlier part of the experiment, with reduced food utilization. Hair loss occured sporadically throughout the experiment in treated rats; loss was considered to be dose-related in severity and occured in females more than males. Animals of the high dose groups had a relative increase in liver weight and this trend was observed earlier in males than females. Also in the liver, an increased incidence of foci of cellular alteration in the liver was noted in both sexes at the high dose. Females given the high dose also showed a reduction of 33% in ovarian weight in the final quarter of the experiment but the absence of a consistent effect in earlier time intervals makes the significance of this finding questionable. Males had no significant reduction of testicular weight. There was a relative increase in adrenal gland weight among the high dose female rats with weights being consistently increased in the last nine months of the study. At termination, they were 84% greater than those of the controls. The hormonal activity of the component was reflected in a number of microscopic lesions in the treated rats. Treated males had a dose-related gonadal atrophy of the testes, including the accessory gonads (prostate and seminal vesicles). In high dose females, marked inhibition of ovulation was noted, determined by the absence of corpora lutea. Generalized ovarian atrophy was not a prominent feature although variable follicular inhibition was observed. Treated females also had a number of uterine lesions. In the high dose group, there was luminal dilation of the uterine horns and there was an increased incidence, on a dose-related basis, of dilated endometrial glands, squamous metaplasia of the endometrium, and pyometra and other inflammatory changes. Animals in all groups had a slight enhancement of mammary gland secretory activity and cystic ductal dilation, diagnosed as cystic mastopathy. In addition to a slightly increased incidence in the high dose group, the change was observed in several male rats which did not occur in the control or low dose groups. Because of the adverse effects noted in the reproductive organs of rats at all dose levels in both sexes, a NOAEL was not determined. </t>
  </si>
  <si>
    <t>Schardein, 1980</t>
  </si>
  <si>
    <t>Schardein, J. L. (1980). Studies of the components of an oral contraceptive agent in albino rats. II. Progestogenic component and comparison of effects of the components and the combined agent. Journal of Toxicology and Environmental Health, Part A Current Issues, 6(4), 895-906.</t>
  </si>
  <si>
    <t>57-63-6</t>
  </si>
  <si>
    <t>17alpha-Ethinylestradiol</t>
  </si>
  <si>
    <t>Ethinyl estradiol; Ethynylestradiol; Ethynyl estradiol; (8R,9S,13S,14S,17R)-17-ethynyl-13-methyl-7,8,9,11,12,14,15,16-octahydro-6H-cyclopenta[a]phenanthrene-3,17-diol</t>
  </si>
  <si>
    <t>[H][C@@]12CC[C@@](O)(C#C)[C@@]1(C)CC[C@]1([H])C3=C(CC[C@@]21[H])C=C(O)C=C3</t>
  </si>
  <si>
    <t>Sprague-Dawley/CD23/NCTR BR</t>
  </si>
  <si>
    <t xml:space="preserve">Three exposure windows were examined in the 2-year study: continuous exposure from conception through 2 years (F1C); exposure from conception through post-natal day 140 (PND 140), followed by control diet until termination (F1T140); and exposure from conception through weaning at PND 21, followed by control diet until termination (F3T21). Groups of 35 (F0) or approximately 50 (F1 and F3) male and female rats were exposed to diets containing 0, 2, 10, or 50 ppb ethinyl estradiol for 775 (F1C) (indirect and direct exposure), 161 (F1T140) (indirect and direct exposure), or 42 (F3T21) (indirect exposure only) days. During pregnancy, the ingested doses of the dams were approximately 0, 0.2, 0.9, or 5.8 µg/kg bw/day, equal to approximately 0, 0.0002, 0.0009, or 0.0058 mg/kg bw/day. During lactation, the dams' ingested doses were 0, 0.3, 2.0, or 10.3 µg/kg bw/day, equal to approximately 0, 0.0003, 0.002, or 0.0103 mg/kg bw/day. The mean directly ingested ethinyl estradiol doses during the period prior to PND 140 were approximately 0.2, 0.9, or 4.9 µg/kg bw/day for females and 0.2, 0.8, or 4.5 µg/kg bw/day for males, equal to approximately 0, 0.0002, 0.0009, or 0.0049 mg/kg bw/day for females and 0, 0.0002, 0.0008, or 0.0045 mg/kg bw/day for males. For the period between PND 140 and the end of the study, mean ingested doses were approximately 0.1, 0.6, or 3.3 µg/kg bw/day for females and 0.1, 0.4, or 2.1 µg/kg bw/day for males, equal to approximately 0, 0.0001, 0.0006, or 0.0033 mg/kg bw/day for females and 0, 0.0001, 0.0004, or 0.0021 mg/kg bw/day for males. </t>
  </si>
  <si>
    <t xml:space="preserve">The mean percentage of animals that survived to terminal sacrifice was 63% for males (range 55% to 70%) and 46% for females (range 32% to 58%). The only statistically significant effect was a lower rate of survival relative to controls in the F1T140 2 ppb females (32% versus 51%), though this was deemed a chance observation rather than a true treatment effect. Mean body weights of the 2 and 50 ppb F1C males and all exposed groups of F1C females were significantly less than those of the controls throughout the study. Mean body weights of the 2 and 50 ppb F1T140 males were less than those of the controls early in the study while the mean body weights of all exposed groups of F1T140 females were less than those of the controls throughout the study. Mean body weights of the exposed groups of F3T21 rats were generally similar to those of the controls throughout the study. Other than significantly decreased feed consumption in F1C rats late in the study, ethinyl estradiol did not show any consistent effects on feed consumption in this study; however, analysis of the metabolic efficiency (ratio of body weight gain to food consumed in a given time period) data indicated a clear significant reduction in metabolic efficiency for both sexes in F1C rats, with females affected at 10 and 50 ppb and males at 50 ppb. There was an attenuated effect in F1T140 rats and little to no effect in F3T21 rats, consistent with the effects of treatment on body weight. There were no statistically significant effects of exposure to ethinyl estradiol on the time to onset of aberrant estrous cycles in any arm of the study. Organ weight data revealed that absolute and relative weights of the seminal vesicle with coagulating gland were significantly increased in 10 and 50 ppb F3T21 males. In females, the relative uterus weight was significantly increased in the 50 ppb F1C group; the relative ovary weight was also increased in this group, but the increase was not statistically significant. The absolute spleen weight of 2 and 10 ppb F3T21 females and the relative spleen weight of 2 ppb F3T21 females were significantly increased, too. Overall, most organ weight differences were associated with the decreased body weights, and only the increased uterus weight was associated with an adverse histopathologic effect. Pathology found noteworthy changes in the incidences of neoplasms and/or nonneoplastic lesions of the uterus, mammary gland, liver, clitoral gland, preputial gland, kidney, and spleen. In the uterus, uterine stromal polyps were more prevalent in exposed groups, but the only statistically significant increased incidence occurred in the 2 ppb F3T21 group; there was also a marginally positive coded dose trend in the F1T140 groups. There was also a decrease in the combined incidence of adenoma and adenocarcinomas in F3T21 uteri. There were four adenocarcinomas in the F3T21 control group as compared to 0 in F1 controls for this study. In females, the uterus showed the most evident exposure-related nonneoplastic effects as well. The nonneoplastic lesions included endometrial hyperplasia, atypical focal hyperplasia, and squamous metaplasia. There was an increased incidence of endometrial hyperplasia in the 50 ppb F1C group and there were exposure concentration-related increased incidences of atypical focal hyperplasia and squamous metaplasia in all exposed groups of F1C females. There were also increased incidences of atypical hyperplasia in all exposed groups of F3T21 females and an increased incidence of squamous metaplasia in the 50 ppb F3T21 group. In the mammary gland, there was a significant positive trend in the incidences of mammary gland adenoma or adenocarcinoma (combined) in the F3T21 males, but no increased incidences of these neoplasms in F1C or F1T140 males where the incidences of mammary gland hyperplasia were significantly increased. In males, there were also increased incidences of mammary gland alveolar and ductal hyperplasia. And in F1C and F1T140 males, there were significantly increased incidences of alveolar hyperplasia of the mammary gland in the 10 and 50 ppb groups. In F3T21 males, the incidence of mammary gland alveolar hyperplasia was significantly increased in the 50-ppb group. Nonneoplastic lesions in the mammary gland of female rats that showed possible treatment effects included atypical focus and galactocele. For atypical focus, all exposure concentrations showed significant differences from control in the F3T21 females, but not in the F1C or F1T140 females. A possible contributor to this was the relatively low background incidence of atypical foci in F3T21 control animals (23.1% versus 37.3% in the F1C/F1T140 control group). There was a significant positive trend for the incidence of galactocele in F1C females and a marginal positive trend in F3T21 females. In the liver, treatment-related increased incidences of basophilic focus and eosinophilic focus in 50 ppb F1C and F1T140 males were noted. There was also an increased incidence of basophilic focus in 10 ppb F1T140 males, but the increase is of questionable toxicological significance. In females, there was an increased incidence of eosinophilic focus in the 50 ppb F1C group and an increased incidence of basophilic focus in the 50 ppb F1T140 group. In F1C females, there was a marginal positive trend for combined epithelial neoplasms (adenoma, carcinoma, squamous cell papilloma, or squamous cell carcinoma) in the clitoral gland; however, the background incidences of combined epithelial neoplasms in the control groups of this study were slightly lower. There were also significantly increased incidences of clitoral gland hyperplasia (combined glandular acinar cell or ductal squamous cell) in the 50 ppb groups of F1T140 and F3T21 females and there were significant positive trends in the incidences of hyperplasia in these study arms. While there was some evidence of a treatment-related increase in the incidences of clitoral gland hyperplasia, there was no evidence of a treatment effect on the incidences of epithelial neoplasms in F1T140 and F3T21 females. In the preputial gland, in F3T21 males, there were significant positive dose and coded dose trends of combined epithelial neoplasms (squamous cell carcinoma, adenoma, or carcinoma), and a marginally increased incidence of these combined neoplasms in the 50-ppb group. The majority (44/47) of preputial gland neoplasms observed in all arms of this study were squamous cell carcinomas originating from the squamous epithelium lining the ducts. The background incidences of preputial gland epithelial neoplasms in the control groups of this study were greater. There were also increased incidences of preputial gland atrophy in the 10 and 50 ppb F1C groups and all exposed F1T140 groups. In the kidney, incidences of relatively uncommon renal neoplasms of various morphologies were observed in males and females, but there was no clear dose-response relationship and no statistically significant effect of ethinyl estradiol on renal neoplasms. And in the spleen, the incidence of spleen pigmentation (hemosiderin) in 50 ppb F1C females was significantly increased compared to the control group incidence (33/51, 31/50, 34/49, 43/50). Pigmentation was the result of red blood cell destruction, which may have been moderately increased by ethinyl estradiol exposure. In the F1C group, NTP concluded that there was no evidence of carcinogenic activity of ethinyl estradiol in male or female Sprague-Dawley rats exposed to 2, 10, or 50 ppb. Nonneoplastic lesions were observed in the mammary gland and liver of males and in the uterus and liver of females. In the F1T140 group, there was no evidence of carcinogenic activity of ethinyl estradiol in male Sprague-Dawley rats exposed to 2, 10, or 50 ppb but there was equivocal evidence of carcinogenic activity of ethinyl estradiol in female Sprague-Dawley rats based on marginally increased incidences of uterine stromal polyps. Nonneoplastic lesions were observed in the mammary gland and liver of males and in the liver and clitoral gland of females. Lastly, in the F3T21 group, there was equivocal evidence of carcinogenic activity of ethinyl estradiol in male Sprague-Dawley rats based on increased incidences of preputial gland epithelial neoplasms and a marginal increased incidence of mammary gland adenoma or adenocarcinoma (combined). A significantly increased incidence of male mammary gland alveolar hyperplasia was also observed. Similarly, there was equivocal evidence of carcinogenic activity of ethinyl estradiol in female Sprague-Dawley rats based on marginally increased incidences of uterine stromal polyps. Increased incidences of squamous metaplasia and atypical hyperplasia in the uterus and hyperplasia in the clitoral gland were also observed. Because adverse effects were noted at all dose levels in males and females, a NOAEL was not determined. Therefore, the LOAEL would be 2 ppb, equal to approximately 0.0001 mg/kg bw/day in females and 0.0002 mg/kg bw/day in males. </t>
  </si>
  <si>
    <t>National Toxicology Program. (2010). Toxicology and carcinogenesis study of ethinyl estradiol (CAS No. 57-63-6) in Sprague-Dawley rats (feed study). National Toxicology Program technical report series, (548), 1-210. Available from NTP at https://ntp.niehs.nih.gov/publications/reports/tr/500s/tr548</t>
  </si>
  <si>
    <t>57-85-2</t>
  </si>
  <si>
    <t>Testosterone propionate</t>
  </si>
  <si>
    <t>Agovirin; Androlon; Androteston; [(8R,9S,10R,13S,14S,17S)-10,13-dimethyl-3-oxo-1,2,6,7,8,9,11,12,14,15,16,17-dodecahydrocyclopenta[a]phenanthren-17-yl] propanoate</t>
  </si>
  <si>
    <t>C22H32O3</t>
  </si>
  <si>
    <t>CCC(=O)O[C@H]1CC[C@H]2[C@@H]3CCC4=CC(=O)CC[C@]4(C)[C@H]3CC[C@]12C</t>
  </si>
  <si>
    <t>0 or 0.5 mg/kg/day on GD 15-19</t>
  </si>
  <si>
    <t>Sathishkumar et al., 2011</t>
  </si>
  <si>
    <t>Sathishkumar, K., Elkins, R., Yallampalli, U., Balakrishnan, M., &amp; Yallampalli, C. (2011). Fetal programming of adult hypertension in female rat offspring exposed to androgens in utero. Early human development, 87(6), 407-414.</t>
  </si>
  <si>
    <t>72459-58-6</t>
  </si>
  <si>
    <t>Triazoxide</t>
  </si>
  <si>
    <t>Triazoxid; 7-chloro-3-imidazol-1-yl-1-oxido-1,2,4-benzotriazin-1-ium; 7-Chloro-3-(1H-imidazol-1-yl)-1,2,4-benzotriazine 1-oxide</t>
  </si>
  <si>
    <t>C10H6ClN5O</t>
  </si>
  <si>
    <t>C1=CC2=C(C=C1Cl)[N+](=NC(=N2)N3C=CN=C3)[O-]</t>
  </si>
  <si>
    <t>1N,2N,3f(iii)Y</t>
  </si>
  <si>
    <t xml:space="preserve">0, 1, or 25 ppm. 1 ppm corresponded to 0.05 mg/kg bw/day and 25 ppm corresponded to 2.04 mg/kg bw/day. Other dose levels tested were not listed. </t>
  </si>
  <si>
    <t xml:space="preserve">Effects listed included increased reticulocytes and RBC inclusions and darkly coloured and increased spleen weight. Considering the dose-related increased incidence of darkly coloured spleen in females with a steep dose-response curve (even though there was no histopathological correlates) and the absence of mechanistic information, the experts decided to take a precautionary approach and to consider the lowest dose of 0.05 mg/kg bw/day (1 ppm) as a LOAEL.  </t>
  </si>
  <si>
    <t>Unknown (n.d.). Available from EFSA (European Food Safety Authority), 2011. Conclusion on the peer review of the pesticide risk assessment of the active substance triazoxide. EFSA Journal 2011; 9(3):2018, 86 pp. doi:10.2903/j.efsa.2011.2018. and https://www.efsa.europa.eu/en/efsajournal/pub/2018</t>
  </si>
  <si>
    <t>75-86-5</t>
  </si>
  <si>
    <t>2-Hydroxy-2-methylpropanenitrile</t>
  </si>
  <si>
    <t>Acetone cyanohydrin; 2-Hydroxyisobutyronitrile</t>
  </si>
  <si>
    <t>CC(C)(O)C#N</t>
  </si>
  <si>
    <t>0, 2.5, 8.75, or 15 mg/kg bw/day</t>
  </si>
  <si>
    <t xml:space="preserve">The study author reported a statistically significant positive trend in mortality in males. Ten percent mortality (2/20) was observed in males receiving 2.5 and 8.75 mg/kg-day acetone cyanohydrin, and 25% mortality (5/20) was observed in males receiving 15 mg/kg-day acetone cyanohydrin. While there was no statistically significant positive trend in mortality observed in females, 10% mortality (2/20) was observed in all treated female groups. Importantly, no deaths were observed in the control group for either males or females. The study authors also reported a statistically significant increase in absolute liver weight (19% increase compared to control) in males of the 15 mg/kg-day dose group. A statistically significant increase in relative liver weight in males of the 8.75 and 15 mg/kg-day dose groups; however, these data are illegible and cannot be reported. No other treatment-related absolute or relative organ weight effects were observed. There were no significant differences in clinical observations, body-weight gain, food consumption, or the results of ophthalmological examinations between treated and control rats. For the clinical pathology parameters examined, the study author did not observe any treatment-related effects. Gross pathology and histopathology did not reveal any treatment-related effects. Due to frank effects ((≥10% mortality) observed in both male and females at all doses tested, identification of a NOAEL was precluded for this study. The LOAEL was considered to be 2.5 mg/kg bw/day. Note: The PPRTV document wrote that the Ogrowsky, 1988 study was re-evaulated and in the previous PPRTV assessment (2004), only male mortality in the high-dose group was considered to be treatment related. There was no explanation as to why mortality in the low-dose group (2/20 females, 2/20 males) was not considered related to treatment even though 10% mortality was observed. A reevaluation of the Ogrowsky (1988) study for the current acetone cyanohydrin PPRTV (2012) identified 2.5 mg/kg-day as a LOAEL based on mortality in both male (2/20) and female rats (2/20). </t>
  </si>
  <si>
    <t>Ogrowsky, 1988</t>
  </si>
  <si>
    <t>Ogrowsky, D. (1988) Subchronic toxicity study in rats with 2-methyllactonitrile (Report No. HLA Study 2399-114). Rockville, MD: Hazleton Laboratories America, Inc.  677105. Available from EPA (2012). Provisional Peer-Reviewed Toxicity Values for Acetone Cyanohydrin (CASRN 75-86-5) at https://cfpub.epa.gov/ncea/pprtv/documents/AcetoneCyanohydrin.pdf</t>
  </si>
  <si>
    <t>82640-04-8</t>
  </si>
  <si>
    <t>Raloxifene hydrochloride</t>
  </si>
  <si>
    <t>Raloxifene Hcl; Evista; Keoxifene hydrochloride; [6-hydroxy-2-(4-hydroxyphenyl)-1-benzothiophen-3-yl]-[4-(2-piperidin-1-ylethoxy)phenyl]methanone;hydrochloride</t>
  </si>
  <si>
    <t>C28H28ClNO4S</t>
  </si>
  <si>
    <t>Cl.OC1=CC=C(C=C1)C1=C(C(=O)C2=CC=C(OCCN3CCCCC3)C=C2)C2=CC=C(O)C=C2S1</t>
  </si>
  <si>
    <t>Charles River CD [Crl: CD (SD)]</t>
  </si>
  <si>
    <t xml:space="preserve">0, 0.1, 1, or 10 mg/kg bw/day on GD 6 through PPD 20. Offspring were not directly dosed but they were kept on the study until PD 140. </t>
  </si>
  <si>
    <t>Buelke-Sam et al., 1998</t>
  </si>
  <si>
    <t>Buelke-Sam, J., Cohen, I. R., Wierda, D., Griffey, K. I., Fisher, L. F., &amp; Francis, P. C. (1998). The selective estrogen receptor modulator, raloxifene: a segment II/III delivery study in rats. Reproductive Toxicology, 12(3), 271-288.</t>
  </si>
  <si>
    <t>84371-65-3</t>
  </si>
  <si>
    <t>Mifepristone</t>
  </si>
  <si>
    <t>Mifegyne; Mifeprex; (8S,11R,13S,14S,17S)-11-[4-(dimethylamino)phenyl]-17-hydroxy-13-methyl-17-prop-1-ynyl-1,2,6,7,8,11,12,14,15,16-decahydrocyclopenta[a]phenanthren-3-one</t>
  </si>
  <si>
    <t>C29H35NO2</t>
  </si>
  <si>
    <t>CC#C[C@]1(O)CC[C@H]2[C@@H]3CCC4=CC(=O)CCC4=C3[C@H](C[C@]12C)C1=CC=C(C=C1)N(C)C</t>
  </si>
  <si>
    <t>0, 3.3, 33, or 330 µg/kg bw/day, corresponding to approximately 0, 0.0033, 0.033, or 0.33 mg/kg bw/day</t>
  </si>
  <si>
    <t xml:space="preserve">No mortalities or adverse clinical signs were noted in treated mice. However, mice at all dose levels demonstrated a significant decrease in granulocyte count and differentiation percantage compared to the control group. Conversely, lymphocyte differentiation was significantly increased. Also, the high dose of mifepristone (330 µg/kg/day) significantly increased the hematocrit level. Other hematological parameters were also altered by drug treatment; however, a dose-related response was not observed. Results of the blood biochemical tests revealed only minor changes at the lowest dose level of mifepristone; however, at the mid and highest dose levels, a significant increase in total cholesterol and calcium as well as a decrease in glucose were noted. Treatment-related gross findings included uterine enlargement and ovarian dropsy at the highest dose level. Because of the hematological effects noted at the lowest dose level, a NOAEL cannot be determined. </t>
  </si>
  <si>
    <t>Kim et al., 2015</t>
  </si>
  <si>
    <t>Kim, S. K., Shin, S. J., Yoo, Y., Kim, N. H., Kim, D. S., Zhang, D., ... &amp; Shin, H. C. (2015). Oral toxicity of isotretinoin, misoprostol, methotrexate, mifepristone and levonorgestrel as pregnancy category X medications in female mice. Experimental and Therapeutic Medicine, 9(3), 853-859.</t>
  </si>
  <si>
    <t>59122-46-2</t>
  </si>
  <si>
    <t>Misoprostol</t>
  </si>
  <si>
    <t>Cytotec; Isprelor; methyl 7-[(1R,2R,3R)-3-hydroxy-2-[(E)-4-hydroxy-4-methyloct-1-enyl]-5-oxocyclopentyl]heptanoate</t>
  </si>
  <si>
    <t>C22H38O5</t>
  </si>
  <si>
    <t>CCCCC(C)(CC=CC1C(CC(=O)C1CCCCCCC(=O)OC)O)O</t>
  </si>
  <si>
    <t xml:space="preserve">0, 6.7, 67, or 670 µg/kg bw/day, corresponding to approximately 0, 0.0067, 0.067, or 0.67 mg/kg bw/day </t>
  </si>
  <si>
    <t xml:space="preserve">At all dose levels, misoprostol caused a significant decrease in granulocytes count and differentiation percentage compared with the control group. Also, misoprostol at a dose of 670 µg/kg/day significantly decreased the total WBC count. Other hematological effects were not considered to be treatment-related due to a lack of dose-response. Misoprostol also caused a significant increase in alkaline phosphatase and a reduction in uric acid at a dose of 670 µg/kg. Gross pathology findings were not noted at any treatment level. Based on the significant hematological effects noted at all dose levels, a NOAEL cannot be determined. </t>
  </si>
  <si>
    <t>59-05-2</t>
  </si>
  <si>
    <t>Methotrexate</t>
  </si>
  <si>
    <t>Amethopterin; Rheumatrex; Methylaminopterin; (2S)-2-[[4-[(2,4-diaminopteridin-6-yl)methyl-methylamino]benzoyl]amino]pentanedioic acid</t>
  </si>
  <si>
    <t>C20H22N8O5</t>
  </si>
  <si>
    <t>CN(CC1=CN=C2C(=N1)C(=NC(=N2)N)N)C3=CC=C(C=C3)C(=O)NC(CCC(=O)O)C(=O)O</t>
  </si>
  <si>
    <t>0, 83, 830, or 8,300 µg/kg bw/day, corresdponding to approximately 0, 0.083, 0.83, or 8.3 mg/kg bw/day</t>
  </si>
  <si>
    <t xml:space="preserve">One animal in the high-dose methotrexate (8,300 µg/kg) group was found dead on day 2. The animal did not demonstrate any notable clinical signs prior to death; however, there was a high incidence of decreased activity among the other animals in the high-dose methotrexate group. Similar to other compounds tested, methotrexate-treated mice also demonstrated a significant decrease in granulocytes count and differentiation percentage compared with the control group. Blood biochemical testing revealed a significant increase in lipase and a decrease in uric acid at the high dose of 8,300 µg/kg. And gross findings revealed that the single animal at the highest dose level also exhibited severe gastrointestinal and lung bleeding. In the animals that survived the treatment, intestinal redness and congestion was noted in 2/4 mice at the mid dose and 4/4 mice at the highest dose. Because of the significant hematological effects noted in all treated mice, a NOAEL was not determined. </t>
  </si>
  <si>
    <t>797-63-7</t>
  </si>
  <si>
    <t>Levonorgestrel</t>
  </si>
  <si>
    <t>Norgestrel; D-Norgestrel; Mirena; (8R,9S,10R,13S,14S,17R)-13-ethyl-17-ethynyl-17-hydroxy-1,2,6,7,8,9,10,11,12,14,15,16-dodecahydrocyclopenta[a]phenanthren-3-one</t>
  </si>
  <si>
    <t>C21H28O2</t>
  </si>
  <si>
    <t>CCC12CCC3C(C1CCC2(C#C)O)CCC4=CC(=O)CCC34</t>
  </si>
  <si>
    <t>0, 25, 250, or 2,500 µg/kg bw/day  (0, 0.025, 0.25, or 2.5 mg/kg bw/day)</t>
  </si>
  <si>
    <t xml:space="preserve">In treated mice, there was a significant decrease in granulocytes count and differentiation percentage compared with the control group as well as a significant increase in lymphocyte differentiation. Other hematological parameters were also altered by drug treatment; however, a dose-related response was not observed. Blood biochemical testing revealed that Levonorgestrel caused a significant increase in calcium and a decrease in glucose at the high dose of 2,500 µg/kg. Gross findings also revealed that 2/4 mice at the mid dose showed uterus enlargement and 1/4 mice at the high dose did as well. Ovarian dropsy was noted in 3/4 mice at the mid dose and none at the high dose, and lastly, intestine congestion was noted in 1/4 mice at the highest dose tested. Because of the hematological effects noted at all dose levels, a NOAEL was not determined. </t>
  </si>
  <si>
    <t>607-35-2</t>
  </si>
  <si>
    <t>8-Nitroquinoline</t>
  </si>
  <si>
    <t>Quinoline, 8-nitro-; 8-Nitro-quinoline; 8-Nitroqunioline; 8-NQ</t>
  </si>
  <si>
    <t>C1=CC2=C(C(=C1)[N+](=O)[O-])N=CC=C2</t>
  </si>
  <si>
    <t>0, 250, 500, 1000, or 2500 ppm corresponding to approximately 0, 12.5, 25, 50, or 125 mg/kg bw/day</t>
  </si>
  <si>
    <t xml:space="preserve">Twenty-eight rats died during treatment due to toxicity. Of the group fed 2500 ppm, 9 died before the 19th week and 16 during the 20th-47th week. The first papilloma was of the forestomach and was found at the 37th week. Overall, the incidence rate of forestomach papillomas was 0, 5.7, 11.4, 62.7, or 90.9% for the treatment groups. Grossly, the mucosal surface of the esophagus and the forestomach showed multiple papillary nodules of different sizes, but a single nodule showed on the tongue and histologically, lesions were squamous cell papillomas and carcinomas. Tumors of the tongue and the esophagus had a benign papillary appearance and the incidence of papillomas in the esophagus was 0, 0, 2.9, 14.3, or 9.1%, respectively. Keratinization was common and prominent in a few papillomas of the forestomach, too; others showed different degrees of differentiation, such as basal cell hyperplasia, epithelial atypism and hyperchromatism. Squamous cell carcinomas of the forestomach showed frequent mitotic figures, atypism of the cells, focal invasion or extensive infiltration through the gastric wall to the serosa and were noted in the top two dose groups (20% and 27.3%, respectively). Forestomach hyperplasia was present in all groups at 0, 22.9, 51.4, 88.6, or 90.0%, respectively. No distant metastases were observed. Three cases of lung adenoma were found in the 2500 ppm group but none in the other groups.  Histologically, these tumors appeared papillary or solid with infrequent mitotic figures. Hyperplastic nodules but no hepatocellular carcinomas were found in the treatment groups (0, 2.9, 5.7, 17.1, or 18.2%). Control rats did not show any tumors or significant changes. Because of the forestomach hyperplasia noted in all treatment groups, LOAEL is 250 ppm, corresponding to approximately 12.5 mg/kg bw/day. Note: Fukushima, S., Ishihara, Y., Nishio, O., Ogiso, T., Shirai, T., &amp; Ito, N. (1981). Carcinogenicities of quinoline derivatives in F344 rats. Cancer Letters, 14(2), 115-123. 2-year dietary study in rats yielded no NEL and a LEL of 0.1% or about 50 mg/kg bw/day. Effects: Body weight data revealed that males and females receiving 8-NQ had lower body weights than controls after week 52 of the study. The first tumor (papilloma of the forestomach) was observed in a male rat treated with 8-NQ which died of pneumonia in week 54. Macroscopically, the forestomach of rats treated with 8-NQ showed multiple papillary nodules of different sizes. Histologically, the tumors were squamous cell papillomas and squamous cell carcinomas. Overall, papillomas were observed in 28 (93.3%) of 30 rats and squamous cell carcinomas in 20 (66.7%) of 30 rats. Some squamous cell carcinomas also showed extensive invasive growth through the gastric wall to the serosa. No metastases were observed in other organs. The forestomach of almost all rats treated with 8-NQ also had focal hyperplasia in non-tumorous mucosa. Slight simple hyperplasia of the bladder mucosa was found in 30.0% of the rats treated with 8-NQ, too. Hyperplastic nodules of the liver and interstitial cell tumors of the testis were found in various groups. However, there was no significant difference in the incidences of these tumors in test and control groups. The incidences of other tumors were low. Because of the notable effects on the forestomach and bladder at the dose level given, a NOAEL cannot be determined for males or females. </t>
  </si>
  <si>
    <t>Takahashi et al., 1978</t>
  </si>
  <si>
    <t xml:space="preserve">Takahashi, M., Shirai, T., Fukushima, S., Hosoda, K., Yoshida, S., &amp; Ito, N. (1978). Carcinogenicity of 8-nitroquinoline in Sprague—Dawley rats. Cancer Letters, 4, 265-270. </t>
  </si>
  <si>
    <t>613-50-3</t>
  </si>
  <si>
    <t>6-Nitroquinoline</t>
  </si>
  <si>
    <t>6-Nitro-quinoline; 6-NQ</t>
  </si>
  <si>
    <t>C1=CC2=C(C=CC(=C2)[N+](=O)[O-])N=C1</t>
  </si>
  <si>
    <t>0 or 0.05% corresponding  to 0 or 25 mg/kg bw/day</t>
  </si>
  <si>
    <t xml:space="preserve">The body weight of males receiving 6-NQ were higher than controls after 52 weeks on the study but females given 6-NQ gained less weight than controls. Many rats in all groups died of pneumonia during the last 12 weeks of the experiment. Focal hyperplasia of the forestomach was seen in 12 (30.0%) of 40 rats treated with 6-NQ and there was a significant difference in the incidences of hyperplasia in the group treated with 6-NQ and the control group. Hyperplastic nodules of the liver and interstitial cell tumors of the testis were found in various groups as well;  however, there was no significant difference in the incidences of these tumors in test and control groups. The incidences of other tumors were low. Because of the adverse effects noted in the forestomach at the dose level given, a NOAEL cannot be determined. </t>
  </si>
  <si>
    <t>96-22-0</t>
  </si>
  <si>
    <t>3-Pentanone</t>
  </si>
  <si>
    <t>Pentan-3-one; Diethyl ketone; Dimethylacetone</t>
  </si>
  <si>
    <t>CCC(=O)CC</t>
  </si>
  <si>
    <t>0 or 2.4% in water equal to approximately 1860 mg/kg bw/day</t>
  </si>
  <si>
    <t xml:space="preserve">The administration of diethyl ketone at 2.4% in the drinking water had adverse effects on body weight gain which was statistically significantly reduced when compared to control groups. Moreover, a statistically significant increase in relative and absolute kidney weight was observed in rats. No neurologic alterations were noted during the study and no significant gross lesions were seen after necropsy. The LOEL was determined to be 1,860 mg/kg bw/day. </t>
  </si>
  <si>
    <t>Union Carbide Corp., 1977</t>
  </si>
  <si>
    <t>90274-24-1</t>
  </si>
  <si>
    <t>Ractopamine hydrochloride</t>
  </si>
  <si>
    <t>Ractopamine HCl; 4-(1-Hydroxy-2-((4-(4-hydroxyphenyl)butan-2-yl)amino)ethyl)phenol hydrochloride; 4-[3-[[2-hydroxy-2-(4-hydroxyphenyl)ethyl]amino]butyl]phenol;hydrochloride</t>
  </si>
  <si>
    <t>C18H24ClNO3</t>
  </si>
  <si>
    <t>Cl.CC(CCC1=CC=C(O)C=C1)NCC(O)C1=CC=C(O)C=C1</t>
  </si>
  <si>
    <t>1N,2N,3N,4Y,5bY,6N,7N,9N,10N,23N,29Y,33N,34N,35bY,36cY,41N,42N,43N,44N,45Y,46N,47N</t>
  </si>
  <si>
    <t>0, 0.112, 0.224, or 5.68 mg/kg bw/day, divided in three daily portions in gelatin capsules</t>
  </si>
  <si>
    <t>Bradycardia</t>
  </si>
  <si>
    <t xml:space="preserve">Changes were seen in haematology, clinical chemistry, gross and histopathology, including organ weights in the high-dose group only. Cutaneous erythema was found in the highest-dose group and transiently in the middle-dose group, whereas significant resting bradycardia (measured at 7.00 a.m., before the first daily capsule) occurred in all treated groups, more expressed during the first half of the study, and for the lowest-dose group returning near to normal until the end of the study. The nocturnal bradycardia was considered to be a toxicological endpoint; therefore, a NOAEL cannot be derived from this study. </t>
  </si>
  <si>
    <t>Williams, 1987</t>
  </si>
  <si>
    <t xml:space="preserve">Williams, G.D., (1987b). A chronic toxicity study of ractopamine hydrochloride administered orally to beagle dogs for one year. Unpublished Report No. D05885 from Lilly Research Laboratories, Division of Eli Lilly and Company, Greenfield, Indiana, USA. Submitted to WHO by Elanco Products Company, Division of Eli Lilly and Company, Indianapolis, IN, USA.  Available from Safety evaluation of ractopamine. The EFSA Journal (2009) 1041, 1-52. at https://efsa.onlinelibrary.wiley.com/doi/epdf/10.2903/j.efsa.2009.1041. Also available from JECFA: Ractopamine at https://www.inchem.org/documents/jecfa/jecmono/v31je09.htm </t>
  </si>
  <si>
    <t>540-97-6</t>
  </si>
  <si>
    <t>Dodecamethylcyclohexasiloxane</t>
  </si>
  <si>
    <t>Cyclohexasiloxane, dodecamethyl-; Cyclomethicone 6; 2,2,4,4,6,6,8,8,10,10,12,12-dodecamethyl-1,3,5,7,9,11-hexaoxa-2,4,6,8,10,12-hexasilacyclododecane</t>
  </si>
  <si>
    <t>C12H36O6Si6</t>
  </si>
  <si>
    <t>C[Si]1(C)O[Si](C)(C)O[Si](C)(C)O[Si](C)(C)O[Si](C)(C)O[Si](C)(C)O1</t>
  </si>
  <si>
    <t xml:space="preserve">0, 100, 330, or 1,000 mg/kg bw/day. Males were dosed for 28 days, i.e. two weeks prior to mating, during mating, until scheduled necropsy. Similarly, toxicity phase females were dosed for 29 days, i.e. two weeks prior to mating, during mating, until scheduled necropsy. Reproductive phase females were dosed for approximately 46 days, i.e. two weeks prior to mating, during mating and gestation, until postnatal day 3-4. </t>
  </si>
  <si>
    <t>ECHA: Increased absolute and/or relative liver weight was noted in both sexes at all doses (&gt;=100 mg/kg bw/day; statistically significant), with a modest dose-relation in females. However, it was said that only the relative liver weight in high-dose females exceeded historical control values. Relative absolute and/or adrenal weights in females were increased at all doses (&gt;=100 mg/kg bw/day; statistically significant) without any dose relationship and kidney weights were increased in both sexes at all doses, but only for the low and mid dose groups was the change statistically significant. There was no dose relationship. Microscopic examination identified a dose related increase in periportal lipidosis in the liver of females (controls: 4/10 minimal severity; treated groups 100, 330, 1000 mg/kg bw/day: 10/10, 10/10, 9/10 minimal to moderate severity). There was no other evidence of hepatotoxicity, and the report considers this effect to be of “minimal toxicologic significance”; however, a subsequent re-evaluation of these data (TSCA 8(e), 2009) noted that in the light of a dose-response in liver weight in females in the presence of hepatic histopathological changes in this sex, “it cannot be ruled out that the findings may be test article related”. In the context of this view, the LOAEL would be 100 mg/kg bw/day (in females). The incidence of animals with follicular cell hypertrophy in the thyroid appeared possibly related to treatment (incidence in groups 0, 100, 330, 1000 mg/kg bw/day: 0, 5, 2, 6 in males and 1, 2, 1, 5 in females). Severity was not affected by dose in either sex. This effect was considered to be secondary and adaptive, and typical of a xenobiotic which induces hepatic microsomal enzymes with increased degradation of thyroxin and triiodothyronine as a side effect. For reproductive and developmental toxicity, the NOAEL was considered to be 1,000 mg/kg bw/day in the absence of adverse effects on reproduction and offspring at all dose levels tested. OECD: same conclusion.</t>
  </si>
  <si>
    <t>Unknown, 2005. Available from ECHA at https://echa.europa.eu/mt/registration-dossier/-/registered-dossier/15811/7/6/2, https://echa.europa.eu/mt/registration-dossier/-/registered-dossier/15811/7/9/2, and  https://echa.europa.eu/mt/registration-dossier/-/registered-dossier/15811/7/9/3/?documentUUID=9b4b8951-cadd-4a0b-aa10-3b470a04e11a</t>
  </si>
  <si>
    <t>123-72-8</t>
  </si>
  <si>
    <t xml:space="preserve">Butanal </t>
  </si>
  <si>
    <t>Butyraldehyde</t>
  </si>
  <si>
    <t>CCCC=O</t>
  </si>
  <si>
    <t>0, 75, 150, 300, 600, or 1200 mg/kg bw/day 5 days per week. Dosing schedule (5/7) adjusted dose levels are 0, 54, 107, 214, 429, or 857.1 mg/kg bw/day</t>
  </si>
  <si>
    <t>Severe irritation</t>
  </si>
  <si>
    <t>ECHA and OECD: In mice, nasal lesions occurred at 300 mg/kg bw/day and above; stomach lesions, decreased body weight gain, and mortality occurred at 1200 mg/kg bw/day.  Rats had nasal cavity lesions at all levels from 75 to 1200 mg/kg bw/day, while stomach lesions occurred at 600 and 1200 mg/kg bw/day.  Decreased body weight gain was also observed at 1200 mg/kg bw/day.  Mortality was dose related.  The NOAEL was not established in these studies.  The LOAEL is 75 mg/kg bw/day. OECD: Most of the identified hazards are associated with the irritant properties of butyraldehyde. Solvents are known to cause irritation by the defatting and drying of tissues. Consequently, no specific target organs were identified in the repeated-dose toxicity studies. ELSIE NOAEL in mice: 150 mg/kg bw/day. Unclear while rat study was ignored by ELSIE. FDA: Based on the adverse effects associated with severe irritation, it is unclear what the systemic NOAEL shold be, if any.</t>
  </si>
  <si>
    <t>Wolfe GW, Rodwin M, French JE, Parker GA. (1987). Thirteen week subchronic toxicity study of butyraldehyde in F344 rats and B6C3F1 mice. The Toxicologist 7, 209. Also available from ECHA at https://echa.europa.eu/registration-dossier/-/registered-dossier/15033/7/6/2/?documentUUID=468b5ee4-0457-4632-970e-de6ee0ed24b9 and from OECD at https://hpvchemicals.oecd.org/ui/SIDS_Details.aspx?id=33040f16-6b76-4482-aa79-68d61cfa5689</t>
  </si>
  <si>
    <t>77-06-5</t>
  </si>
  <si>
    <t>Gibberellic acid</t>
  </si>
  <si>
    <t>C19H22O6</t>
  </si>
  <si>
    <t>C[C@@]12[C@H]3[C@H](C(O)=O)[C@@]45CC(=C)[C@@](O)(C4)CC[C@H]5[C@]3(OC1=O)C=C[C@@H]2O</t>
  </si>
  <si>
    <t>1N,2N,3N,4N,6N,7N,9N,10Y,11Y,12eY,30N,47N</t>
  </si>
  <si>
    <t>0 or 55 mg/kg bw/day</t>
  </si>
  <si>
    <t xml:space="preserve">GA3 induced liver and kidney injury, as shown by elevated serum glutamic pyruvic transaminase, glutamic oxaloacetic transaminase, and gamma-glutamyl transferase (GPT, GOT, and GGT) as well as increased levels of creatinine, urea, and uric acid. Hepatorenal toxicity was demonstrated by a significant increase in levels of serum and tissue malondialdehyde (MDA) and decreased antioxidant enzyme activity, such as catalase (CAT) and superoxide dismutase (SOD), accompanied by a subsequent decrease in glutathione peroxidase (GPx) levels in liver and kidney tissue of GA3-treated rats. Also, treatment with GA3 induced a general state of kidney fibrosis and inflammation with significant upregulation of mRNA expression of TFG-β, COX-2, and NF-κB. Immunohistochemically, the image analysis indicated that exposure to GA3 significantly upregulated caspase-3 and downregulated Bcl-2 immunoexpression in hepatic and renal tissues compared with the controls. The LOAEL was considered to be 55 mg/kg bw/day. </t>
  </si>
  <si>
    <t>Soliman et al., 2022</t>
  </si>
  <si>
    <t>Soliman, M. M., Gaber, A., Alsanie, W. F., Mohamed, W. A., Metwally, M. M., Abdelhadi, A. A., ... &amp; Shukry, M. (2022). Gibberellic acid‐induced hepatorenal dysfunction and oxidative stress: mitigation by quercetin through modulation of antioxidant, anti‐inflammatory, and antiapoptotic activities. Journal of Food Biochemistry, 46(2), e14069.</t>
  </si>
  <si>
    <t>88-04-0</t>
  </si>
  <si>
    <t>Chloroxylenol</t>
  </si>
  <si>
    <t>4-Chloro-3,5-dimethylphenol; Dettol; PCMX</t>
  </si>
  <si>
    <t>C8H9ClO</t>
  </si>
  <si>
    <t>CC1=CC(O)=CC(C)=C1Cl</t>
  </si>
  <si>
    <t>0, 100, 200, or 500 mg/kg bw/day</t>
  </si>
  <si>
    <t xml:space="preserve">Treatment with chloroxylenol resulted in a significant, dose-dependent reductions in testosterone and estradiol levels compared to control groups. Rats also had significantly worse sperm count, motility and abnormal morphology when compared to controls. Histopathological examination of testicular tissue of PCMX-exposed rats showed irregular crossly sectioned seminiferous tubules with their lumina containing scanty spermatids and spermatozoa. Moreover, the number of spermatocytes lining the tubules was decreased with increasing dose. Also, several spermatocytic giant cells were observed and theinterstitial space increased in a dose-dependent manner. Rats at the highest dose also showed eosinophilic proteinaceous material and vacuolated and necrotic interstitial cells of Leydig. At all dose levels, rats showed significantly lower testicular tissue viability in comparison to control groups and also showed significantly lower percentage of cells in the G0/G1 phase in comparison to control groups. Because of the significant effects noted at all dose levels, the LOAEL is considered to be 100 mg/kg bw/day. A NOAEL was not determined. </t>
  </si>
  <si>
    <t>El-Naggar et al., 2022</t>
  </si>
  <si>
    <t>El-Naggar, D. A., El-Zalabany, L. M. A., Shahin, D. A., Attia, A. M., &amp; El-Mosallamy, S. A. (2022). Testicular Toxicity of Chloroxylenol in Rats: Biochemical, Pathological and Flow Cytometric Study. Journal of Experimental Pharmacology, 213-220.</t>
  </si>
  <si>
    <t>611-32-5</t>
  </si>
  <si>
    <t>8-Methylquinoline</t>
  </si>
  <si>
    <t>Quinoline, 8-methyl-</t>
  </si>
  <si>
    <t>CC1=C2C(=CC=C1)C=CC=N2</t>
  </si>
  <si>
    <t>0 or 0.05% corresponding to approximately 0 or 25 mg/kg bw/day</t>
  </si>
  <si>
    <t>Based on the figure, the bdy weight of treated animals were lower than that of controls (at around 84 weeks, treated males had a bw of about 240 g vs 310 g for controls and treated females had a bw of 170 g vs 210 for control females). No decrease in feed consmption of 8-MQ treated rats were reported. NO carcinogenic effect noted. Note: limited reporting, report concentrated on carcinogenicity.</t>
  </si>
  <si>
    <t>110235-47-7</t>
  </si>
  <si>
    <t>Mepanipyrim</t>
  </si>
  <si>
    <t>4-Methyl-N-phenyl-6-(1-propynyl)-2-pyrimidinamine; 4-methyl-N-phenyl-6-prop-1-ynylpyrimidin-2-amine</t>
  </si>
  <si>
    <t>C14H13N3</t>
  </si>
  <si>
    <t>CC#CC1=NC(=NC(=C1)C)NC2=CC=CC=C2</t>
  </si>
  <si>
    <t>Fischer [344/DuCrj]</t>
  </si>
  <si>
    <t xml:space="preserve">0, 50, 150, 2000, or 4000 ppm, equal to 0, 2.45, 7.34, 100, or 200 mg/kg bw/day In males and 0, 3.10, 9.29, 125, or 250 mg/kg bw/day in females. </t>
  </si>
  <si>
    <t>Pancreas</t>
  </si>
  <si>
    <t>EFSA 2004: In rats, there was histological evidence of fatty change, accumulation of macrophages, granulation, lymphocytic infiltration, oval cell proliferation and hyperplastic hepatocellular foci in the liver as well as changes in some blood chemistry parameters, e.g. decreased concentrations of non-esterified fatty acids and triglycerides, and occasionally, increased bilirubin. Prolonged dietary adminstration also resulted in increased incidences of hepatocellular adenomas in rats at 2,000 ppm and 4,000 ppm; however, this increase was only statistically significant in females only at 4000 ppm. The NOEL for tumorigenecity in rats was 150 ppm (equivalent to 9.29 mg/kg bw/day) in females and 2000 ppm (equivalent to 100 mg/kg bw/day) in males. In addition to the tumorigenic response, prolonged dietary administration of mepanipyrim induced atrophy and proliferation of the ducts of the exocrine pancreas in rats of both sexes, as well as nephropathy and transitional cell hyperplasia in the kidney and parathyroid hyperplasia in male rats. EPA 2004: The NOAEL was considered to be 7.34 mg/kg bw/day in males and 9.29 mg/kg bw/day in females. The LOAEL was considered to be 100 mg/kg bw/day in males and 125 mg/kg bw/day in females, based on increased incidence of clinical signs of toxicity in males, decreased body weight, body weight gain and food efficiency in both sexes, and evidence of hepatotoxicity, nephrotoxicity, and fatty acid/lipid metabolism disruption in both sexes. There was also evidence of carcinogenicity, based on hepatocellular adenomas in females. EFSA 2017: The findings of the long-term carcinogenicity rat study (2 years) were discussed in the experts’meeting concluding on a long-term low-observed adverse effect level (LOAEL) of 2.45 mg/kg bw per day due to pancreas atrophy in males and non-relevance of the hydrometra.</t>
  </si>
  <si>
    <t xml:space="preserve">Unknown, n.d. from EFSA (2004). Opinion of the PPR Panel related to the evaluation of mepanipyrim in the context of Council Directive 91/414/ EEC1. at https://www.efsa.europa.eu/en/efsajournal/pub/4 Also available from EPA (2004). Mepanipyrim; Pesticide Tolerances. Available from the Federal Register. 69 FR 60820. pp. 60820-60828 (9 pages) at https://www.federalregister.gov/documents/2004/10/13/04-22963/mepanipyrim-pesticide-tolerances and EFSA (2017). Peer review of the pesticide risk assessment of the active substance mepanipyrim. EFSA Journal 2017;15(6):4852. at https://www.efsa.europa.eu/en/efsajournal/pub/4852 </t>
  </si>
  <si>
    <t>86763-47-5</t>
  </si>
  <si>
    <t>Propisochlor</t>
  </si>
  <si>
    <t>2-Chloro-N-(2-ethyl-6-methylphenyl)-N-(isopropoxymethyl)acetamide</t>
  </si>
  <si>
    <t>CCC1=CC=CC(C)=C1N(COC(C)C)C(=O)CCl</t>
  </si>
  <si>
    <t>Unknown, but included 0 and 5 mg/kg bw/day</t>
  </si>
  <si>
    <t>Dog – clinical effects in gastro-intestinal tract (vomiting and diarrhoea) reduction in body weight; subacute focal inflammation (at the lowest dose level) and focal cholestasis in liver.</t>
  </si>
  <si>
    <t>Unknown (n.d.). Available from Conclusion on the peer review of the pesticide risk assessment of the active substance propisochlor. EFSA Journal 2010;8(9):1769. http://dx.doi.org/10.2903/j.efsa.2010.1769</t>
  </si>
  <si>
    <t>13121-70-5</t>
  </si>
  <si>
    <t>Cyhexatin</t>
  </si>
  <si>
    <t>Tricyclohexyltin hydroxide; Tricyclohexylhydroxytin; Plictran</t>
  </si>
  <si>
    <t>C18H35OSn</t>
  </si>
  <si>
    <t>O[Sn](C1CCCCC1)(C1CCCCC1)C1CCCCC1</t>
  </si>
  <si>
    <t>0, 7.5, 30 or 180 ppm equal to 0, 0.34, 1.39, or 8.71 mg/kg bw/day for males and 0, 0.43, 1.75, or 10.21 mg/kg bw/day for females (JMPR)</t>
  </si>
  <si>
    <t>Bile duct and retina</t>
  </si>
  <si>
    <t>JMPR: Mortality, clinical signs, the number of palpable masses, ophthalmoscopy, locomotor activity tests and the functional observation battery of tests were not affected by treatment. Statistically significant and dose-related decreases in body weight gain and decreases in food consumption were noted occasionally throughout the study in the males and females at 30 or 180 ppm. Some slight but non-significant decreases in body-weight gain were seen at 7.5 ppm. Hematology revealed significant reductions in mean corpuscular volume, mean corpuscular hemoglobin and mean corpuscular hemoglobin concentration at most sampling times in both sexes at 180 ppm. Activated partial prothrombin time was increased in males at 180 ppm at 52 and 104 weeks. In the clinical chemistry measurements, total protein and glucose were decreased and alkaline phosphatase activity was increased in the males and females at 180 ppm, at all sampling times during the first year. The pH of urine was also increased at the same sampling times. At necropsy, no treatment-related gross pathology was seen and there were no effects on organ weights. Examination by microscopy showed increased incidences of bile-duct hyperplasia in all groups. The increased incidences of bile-duct hyperplasia were statistically significant in the males at 180 ppm and the females at 30 or 180 ppm when only the animals killed on schedule at 104 weeks were considered. However, when the data from all animals (week 52, week 104, and decedents) were considered, the effect was statistically significant in the males at 30 and 180 ppm and at all doses in females. The severity of the hyperplasia was minimal or mild in most animals, and there appeared to be no dose–response relationship to the degree of severity. It was considered likely that biliary hyperplasia was not caused by the treatment with cyhexatin and was possibly attributable to fortuitously low findings in controls. In addition to this, the incidence of retinal atrophy was statistically significantly higher in males at 180 ppm and in females at 30 or 180 ppm than in controls, and the atrophy was more severe at the higher doses. The incidence of hepatocellular adenomas was slightly greater in the animals at 180 ppm than in controls, with incidences in the groups at 0, 7.5, 30 and 180 ppm being, respectively, 1/60, 1/60, 2/60 and 3/60 in males and 0/60, 0/60, 3/60 and 4/60 in females. The increased incidence in hepatocellular adenomas was only statistically significant in females at the highest dose. The Meeting concluded that there was no clear evidence that cyhexatin was tumorigenic in this study.  The NOAEL was 7.5 ppm, equal to 0.34 mg/kg bw/day in males and 0.43 mg/kg bw/day in females, on the basis of retinal atrophy seen at 30 ppm or more. EPA: The LOAEL for cyhexatin is 30 ppm (1.39 mg/kg/day) for male rats and 7.5 ppm (0.43 mg/kg/day) for female rats based on bile duct hyperplasia in males and retinal atrophy and bile duct hyperplasia in females. The NOAEL was 7.5 ppm (0.34 mg/kg/day) for male rats and was not established for female rats. A treatment-related increase in tumor incidence (hepatocellular neoplasms) was observed in female rats at 30 and 180 ppm (1.75 and 10.21 mg/kg/day, respectively) compared with that of controls. There was no increase in the incidence of neoplasms at any site in male rats. EFSA: LOAEL is considered to be 0.43 mg/kg bw/day for increased incidence of bile duct hyperplasia and retinal atrophy observed in a 2-year study in rats.</t>
  </si>
  <si>
    <t>Mertens, 2004</t>
  </si>
  <si>
    <t>Mertens, J. (2004) A 24-Month Dietary Combined Chronic/Carcinogenicity Study with Add-on 90 Day Neurotoxicity segment of cyhexatin in rats (Neurotoxicity segment): Final Report: Lab Project Number: WIL-364002. Unpublished study prepared by WIL Research Laboratories, Inc. MRID 46310301. Available from EPA (2005) Cyhexatin: Toxicology Chapter of the Tolerance Reassessment Eligibility Decision Document (TRED) at https://www.regulations.gov/document/EPA-HQ-OPP-2004-0295-0047 and from JMPR (2005) Cyhexatin at https://inchem.org/documents/jmpr/jmpmono/v2005pr08.pdf</t>
  </si>
  <si>
    <t>131-57-7</t>
  </si>
  <si>
    <t>2-Hydroxy-4-methoxybenzophenone</t>
  </si>
  <si>
    <t>2H4MBP; Oxybenzone; Benzophenone-3; 2-Benzoyl-5-methoxyphenol; (2-hydroxy-4-methoxyphenyl)-phenylmethanone</t>
  </si>
  <si>
    <t>COC1=CC(=C(C=C1)C(=O)C2=CC=CC=C2)O</t>
  </si>
  <si>
    <t>Hsd:Sprague-Dawley SD</t>
  </si>
  <si>
    <t xml:space="preserve">Beginning on GD 6, F0 time-mated female rats were fed diets containing 0, 1,000, 3,000, or 10,000 ppm 2H4MBP, respectively, for 39 days. F1 rats continued on study after weaning and were fed diets containing the same exposure concentrations for 105 weeks. Dietary concentrations of 1,000, 3,000, or 10,000 ppm resulted in average daily doses of approximately 58, 168, or 585 mg/kg bw/day for males and 60, 180, or 632 mg/kg bw/day for females. </t>
  </si>
  <si>
    <t>Perinatal exposure: Dams receiving 3,000 or 10,000 ppm 2H4MBP in the diet displayed slight decreases in GD 6–21 body weight gain (~10%) relative to the control group that attained statistical significance. Lower body weight gain over the GD 6–9 (10,000 ppm) and 18–21 (3,000 and 10,000 ppm) intervals, which was associated with slightly lower feed consumption over the GD 18–21 interval, likely contributed to this response. On PND 4, pup body weights (male, female, and both) in the 10,000 ppm exposure groups were approximately 10% lower than those of the control groups, and this response was generally observed over subsequent preweaning weights. Postnatal exposure: Survival of all exposed groups of male and female rats was not significantly different from that of the control groups. Male rats exposed to 10,000 ppm 2H4MBP displayed consistently lower mean body weights (~10%) after week 69 relative to the control group and were 20% lower than the control group mean at study end. Females exposed to 10,000 ppm 2H4MBP displayed a similar response (~10% lower than the control group mean after week 17), but after week 45 this group displayed mean body weights that were approximately 16% lower than the control group, and mean body weights were 24% lower than the control group mean at study end. Mean body weights of females exposed to 3,000 ppm 2H4MBP were lower than the control group mean after week 77 (~10%). Feed consumption by 2H4MBP-exposed male and female rats was not significantly different from that by the control groups throughout the study. Brain: Malignant meningiomas occurred only in treated animals, with incidences in males at the end of the 2-year study of 0/50, 1/50, 3/50, and 0/50. In addition, there was one malignant meningioma in the spinal cord of a 3,000-ppm animal (which did not have a meningioma in the brain). The spinal cord was examined only when an animal displayed clinical neurological signs, so the actual incidence of meningiomas in the spinal cord may be underrepresented. In females, there was one malignant meningioma (in the brain of a 3,000-ppm animal). Historical control incidence for all routes of 2-year studies: 0/340. Thyroid gland: The incidence of C-cell adenomas in 3,000 ppm females was significantly greater than that in the control group at the end of the 2-year study. Only one female rat, in the 10,000-ppm group, had bilateral C-cell adenomas; the rest were unilateral lesions. One animal (in the 1,000-ppm group) had both a C-cell adenoma and a C-cell carcinoma (in the opposite gland) but otherwise, all C-cell lesions occurred in unique animals. The incidences of C-cell carcinomas and hyperplasia in exposed groups of female rats were similar to those in the control group. There was no significant exposure concentration-related difference in the incidence of C-cell adenomas in male rats (0 ppm, 7/50; 1,000 ppm, 10/50; 3,000 ppm, 8/50; 10,000 ppm 8/50) when compared to the control group. Uterus: At 2 years, a significantly increased incidence of stromal polyp occurred in 3,000 ppm females when compared to the control group. Incidences of stromal sarcoma, which can occasionally arise within stromal polyps, were not significantly increased relative to the control group in exposed females, and only occurred in the 1,000 and 3,000 ppm groups. Compared to the control group, there was a significantly increased incidence of atypical endometrium hyperplasia of the uterus in 3,000 ppm females. Atypical hyperplasia is considered a preneoplastic lesion of the uterine epithelium, but 3,000 ppm females had a significantly decreased incidence of adenocarcinoma of the uterus. Adrenal cortex: The incidences of focal hypertrophy were significantly increased in 1,000 and 3,000 ppm females compared to the control group at the end of the 2-year study. Testes: The incidence of interstitial cell hyperplasia showed a statistically significant positive trend, but there were no significant pairwise comparisons of the exposed groups to the control group. The incidence of fibrinoid necrosis of the arterioles was significantly increased in 10,000 ppm males compared to the control group. Under the conditions of these 2-year studies, there was equivocal evidence of carcinogenic activity of 2H4MBP exposure in male rats based on the occurrence of malignant meningiomas in the brain. There was equivocal evidence of carcinogenic activity in female rats based on the increased incidence of thyroid C-cell adenomas and the increased incidence of uterine stromal polyps.</t>
  </si>
  <si>
    <t>NTP, 2020</t>
  </si>
  <si>
    <t>National Toxicology Program. (2020). NTP Technical Report on the Toxicology and Carcinogenesis Studies of 2-Hydroxy-4-methoxybenzophenone (CASRN 131-57-7) Administered in Feed to Sprague Dawley (Hsd: Sprague Dawley® SD®) Rats and B6C3F1/N Mice. Available from NTP at https://ntp.niehs.nih.gov/sites/default/files/ntp/htdocs/lt_rpts/tr597_508.pdf</t>
  </si>
  <si>
    <t>142-22-3</t>
  </si>
  <si>
    <t>Diallyl diglycol carbonate</t>
  </si>
  <si>
    <t>Diallyl 2,2'-oxydiethyl dicarbonate; Allyl diglycol carbonate; Diallyl glycol carbonate; 2-(2-prop-2-enoxycarbonyloxyethoxy)ethyl prop-2-enyl carbonate</t>
  </si>
  <si>
    <t>C12H18O7</t>
  </si>
  <si>
    <t>C=CCOC(=O)OCCOCCOC(=O)OCC=C</t>
  </si>
  <si>
    <t>1N,2N,3N,4N,6N,7N,9N,10N,23Y,24cY. Diethylene glycol: 1N,2N,3N,4N,6N,7N,9N,10N,23Y,24N,25N,26a&amp;bY,27N,28N(Class II). Allyl alcohol: 1N,2N,3N,4N,6N,7N,9N,10N,23Y,24N,25N,26aY,27N,28iY(Class III)</t>
  </si>
  <si>
    <t xml:space="preserve">0, 25, 60, or 115 mg/kg bw/day. F0 males were dosed for 11-12 weeks and F0 females were dosed for 15-18 weeks. In the F1 groups, cohort 1A was dosed for 10-11 weeks and cohort 1B was dosed for 11-12 weeks. </t>
  </si>
  <si>
    <t xml:space="preserve">A total of four animals were sacrificed prematurely. At 115 mg/kg/day, one male and two females were sacrificed in extremis on Days 77-95 based on their clinical condition and/or body weight loss. Correlating treatment related macroscopic and/or microscopic findings were noted in the liver, thymus and/or kidneys. At 60 mg/kg/day, one male was sacrificed in extremis on Day 66 based on its clinical condition. Macroscopically, grey-white foci were noted on the lungs, and misdosing was suspected. No microscopic findings were noted that could explain the moribund condition. Microscopic findings of surviving animals were noted in the liver and spleen. Liver findings in males started at 60 mg/kg/day, and in females at 115 mg/kg/day. Findings were mainly concentrated in the periportal areas of the liver and represented a cascade of events related to hepatocellular toxicity. This cascade most likely started with test item-induced hepatocellular changes (basophilia and karyocytomegaly) and peribiliary infiltration of mononuclear cells followed by hepatocellular necrosis and a regeneration process expressed by presence of pigmented macrophages, fibrosis and bile duct hyperplasia. These findings correlated with increased liver enzyme activities and bile acids in males at 115 mg/kg/day. Particularly necrosis is degenerative in nature and therefore considered adverse, but also fibrosis may significantly affect the normal structure and function of the liver and is therefore also considered adverse. In the spleen, an increased incidence and/or severity of extramedullary hematopoiesis in males starting at 60 mg/kg/day was observed, which could be related to changes in blood cell parameters (mainly increased white blood cell parameters, reticulocytes and platelets in males at 115 mg/kg/day). These changes were considered to be indirectly related to the liver findings due to a reaction on the necrosis and/or inflammation in the liver. Based on the relative low magnitude of the extramedullary hematopoiesis (compared to controls and background severities), these changes were considered non-adverse. Clinical pathology changes a 115 mg/kg/day that were also noted, included decreased mean corpuscular volume and mean corpuscular hemoglobin and increase bilirubin concentrations (males) and increased red cell distribution width (both sexes). In absence of correlating microscopic findings, these changes were considered non adverse. Body weight (gain) in males at 115 mg/kg/day from Week 5 onwards was decreased. Based on the magnitude of the change, this was considered non-adverse, too. No toxicologically significant changes were noted in any of the remaining parameters investigated in this study (i.e. clinical appearance, food consumption, coagulation parameters and thyroid hormone levels). Regarding F0 reproductive and developmental toxicity, no reproduction toxicity was observed up to the highest dose level tested and no developmental toxicity was observed up to the highest dose level tested. In the F1 generation, microscopic findings were noted in the liver and spleen, which were comparable to the effects noted in the F0-generation. Liver findings were noted in males and females at 115 mg/kg/day and in single females at 60 and 25 mg/kg/day. Findings were mainly concentrated in the periportal areas of the liver and represented a cascade of events related to hepatocellular toxicity. This cascade most likely started with test item-induced hepatocellular changes (basophilia and karyocytomegaly) and peribiliary infiltration of mononuclear cells followed by hepatocellular necrosis and a regeneration process expressed by presence of pigmented macrophages, fibrosis and bile duct hyperplasia. These findings correlated with increased clinical pathology liver parameters (liver enzymes and/or bile acids) observed at 115 mg/kg/day. Particularly necrosis is degenerative in nature and therefore considered adverse, but also fibrosis may significantly affect the normal structure and function of the liver and is therefore also considered adverse. As the findings in the single females at 60 and 25 mg/kg/day were similar compared to the findings in multiple animals at 115 mg/kg/day, these findings were considered adverse in females starting at 25 mg/kg/day. In the spleen, an increased incidence and/or severity of extramedullary hematopoiesis in males starting at 60 mg/kg/day and females at 115 mg/kg/day, which could be related to changes in blood cell parameters (mainly increased white blood cells, reticulocytes and platelets in males at 115 mg/kg/day). These changes were considered to be indirectly related to the liver findings due to a reaction on the necrosis and/or inflammation in the liver. Based on the relative low magnitude of the extramedullary hematopoiesis (compared to controls and background severities), these changes were considered non-adverse. Clinical pathology changes at 115 mg/kg/day that were also noted included increased urea, inorganic phosphate and TSH concentrations (males and females), increased red blood cell concentrations and hematocrit (females), and decreased mean corpuscular hemoglobin (males). In the absence of correlating microscopic findings these changes were considered non-adverse. The number of sperm cells was reduced in males at 115 mg/kg/day, while all other sperm parameters were unaffected. In females at 115 mg/kg/day, estrus was affected, consisting of irregular (4/20 females), extended (1/20) and undetermined regularity (2/20). An irregular estrous cycle was also noted at 60 mg/kg/day (2/20). The effects on sperm cells and estrous cycle at 115 mg/kg/day were considered adverse based on the magnitude of the change or the incidence. These findings were noted at the high dose in which also systemic toxicity was noted including three F0-mortalities. Sexual maturation at 115 mg/kg/day was slightly delayed for both sexes. The time to balanopreputial separation, and onset until vaginal opening and first estrus were increased. For males, body weights of the animals at balanopreputial separation were similar to control. Therefore, this delay was considered related to a slight delay in development and was considered not toxicologically relevant. For females, body weights at vaginal opening and first estrus were higher compared to control and a relation to treatment with the test item could not be excluded. However, as changes were minimal and as the periods remained within the historical control data, this was considered non-adverse. The results of other endocrine disruptor measurements evaluated (thyroid hormone measurements, nipple retention, anogenital distance, and histopathology of endocrine organs) were considered not be affected by treatment with the test item. No toxicologically significant changes were noted in any of the remaining parameters investigated in this study (i.e. mortality, clinical appearance, body weights, food consumption, coagulation parameters, splenic lymphocyte subpopulation and ovarian follicle counts). The NOAEL for F0 general toxicity was considered to be 25 mg/kg bw/day. The NOAEL for F1 general toxicity was not established. The LOAEL was 25 mg/kg bw/day based on findings noted in the liver at that dose level. The F0 reproductive NOAEL is 115 mg/kg bw/day. The F1 reproductive NOAEL is considered to be 60 mg/kg bw/day based on irregular estrous cycles and lower sperm counts at the high dose. The NOAEL for developmental toxicity was considered to be 115 mg/kg bw/day. </t>
  </si>
  <si>
    <t xml:space="preserve">Unknown, 2022. Available online from ECHA at https://echa.europa.eu/mt/registration-dossier/-/registered-dossier/2144/7/9/2/?documentUUID=f59a796a-fb73-4ece-8ba6-f32ce2f5885d </t>
  </si>
  <si>
    <t>136426-54-5</t>
  </si>
  <si>
    <t>Fluquinconazole</t>
  </si>
  <si>
    <t>Castellan; 3-(2,4-dichlorophenyl)-6-fluoro-2-(1,2,4-triazol-1-yl)quinazolin-4-one</t>
  </si>
  <si>
    <t>C16H8Cl2FN5O</t>
  </si>
  <si>
    <t>FC1=CC2=C(C=C1)N=C(N1C=NC=N1)N(C2=O)C1=C(Cl)C=C(Cl)C=C1</t>
  </si>
  <si>
    <t>0, 0.05, 0.5, or 15 mg/kg bw/day</t>
  </si>
  <si>
    <t>Body weight, weight gain, and liver</t>
  </si>
  <si>
    <t>EFSA 2006: There were no deaths during the study. Some treatment-related clinical findings reported at 15 mg/kg bw/day. Overall bodyweight gain in females treated with fluquinconazole was markedly reduced (&gt; 45%) at all dose levels, relative to controls. Overall bodyweight gain in males was reduced by 10% relative to controls at 0.5 mg/kg/day and by 16% at 15 mg/kg/day, (though the apparent decrease at the high dose level may have been due to the slow growth rate of one individual animal). Lower food intakes were noted in animals treated at 15 mg/kg bw/day during the first 4 weeks of treatment. Thereafter, the food consumption values were broadly comparable with control. The food conversion ratio was lower at 15 mg/kg bw/day (both sexes) during weeks 1 – 4. Platelet counts were consistently higher in all females (all 3 dose groups) treated with test substance, relative to controls, at the 3-month, 6-month and 12-month sampling time-points. However, platelet counts were also significantly higher in females from the low (0.05 mg/kg bw/day) and high (15 mg/kg bw/day) dose groups the day prior to treatment commencement. Nonetheless, the pattern of increase was dose-related, and appeared to become exacerbated as the study progressed, suggesting that the effects may be related to treatment. Platelet counts were significantly higher in high dose males after 12 months treatment only. There was no indication from the veterinary treatment report, included in the study, that the animals were ill at any stage. There were no other hematological changes that were considered treatment-related at any dose level. When compared with pre-treatment values and control animals, treatment-related changes were consistently observed in animals receiving 15 mg/kg bw/day as the study progressed. These findings were suggestive of liver toxicity and consisted of higher alkaline phosphatase activities in both sexes at all three sampling intervals (3 months, 6 months and 12 months). In addition, significantly lower AST levels were observed in high dose females, but only after 12 months of treatment. In general, cholesterol levels tended to increase in high dose animals (both sexes) but this finding was only statistically significant in females following 12 months fluquinconazole administration at 15 mg/kg/day. There were also some perturbations in bilirubin levels at various time points, which were more significant in males but in general the changes were not consistent over time and not dose-related. There were no clinical chemistry changes that were considered treatment-related at 0.05 and 0.5 mg/kg bw/day. The relative liver weights were increased by 32% and 46% respectively, in females receiving 0.5 and 15 mg/kg bw/day, when compared with control animals. There were no changes in organ weight that were considered treatment-related at 0.05 mg/kg bw/day. No treatment-related macroscopic findings were noticed at any dose level. Two males and three females administered 15 mg/kg/day had prominent papillary mineralisation (ranging from minimal to moderate) in the stomach (fundus, cardiac sphincter and pyloric antrum), which didn’t occur in animals from any other dose group (including controls). Similarly, two females from the high dose group had foci of brown pigment containing cells in their livers, which didn’t occur in any other females from the other dose groups (but did occur in one male from each dose group, including controls). No treatment-related microscopic findings were noticed at 0.5 or 0.05 mg/kg bw/day. Given that marked reductions in bodyweight gain (45% reduction relative to controls) occurred in females at the lowest dose level (0.05 mg/kg/day), a NOAEL could not be determined from this study. EFSA 2016: Reduced body weight was a critical effect observed and the liver was considered to be the target organ. Clinical parameters were also adversely affected. The NOAEL is 0.2 mg/kg bw/day derived from the 1-year and 90-day dog studies. FDA: the 2016 conclusion makes no sense. The LOAEL in the one-year study is 0.05 mg/kg bw/day.</t>
  </si>
  <si>
    <t>Malarkey, 1993</t>
  </si>
  <si>
    <t>Malarkey, P. (1993). Technical SN 597265: Dog Oral (capsule) 12-Month Repeat Dose Study (Final Report). A84299; Report No: TOX/92/219-71; Study No: TOX 90456. Schering Agrochemicals Ltd, Chesterford Park Research Station, Saffron Walden, Essex CB10 1XL, UK. from Ireland, 2005. Draft Assessment Report (DAR) on the active substance fluquinconazole. prepared by the rapporteur Member State Ireland in the framework of Directive 91/414/EEC at https://www.efsa.europa.eu/sites/default/files/consultation/consultation/91.zip (Vol 3, B6 (parts 1 and 2)). Also available from EFSA (2016). Conclusion on the peer review of the pesticide risk assessment of the active substance fluquinconazole. EFSA Journal 2011;9(5):2096 http://dx.doi.org/10.2903/j.efsa.2011.2096</t>
  </si>
  <si>
    <t>14484-64-1</t>
  </si>
  <si>
    <t>Ferbam</t>
  </si>
  <si>
    <t>Ferric dimethyldithiocarbamate; Iron(III) dimethyldithiocarbamate; Trimanzone; N,N-dimethylcarbamodithioate;iron(3+) (MW 416.49 was divided by 3 due to 3 identical subunits)</t>
  </si>
  <si>
    <t>C9H18FeN3S6</t>
  </si>
  <si>
    <t>[Fe+3].CN(C)C([S-])=S.CN(C)C([S-])=S.CN(C)C([S-])=S</t>
  </si>
  <si>
    <t xml:space="preserve">0, 0.01, 0.04, or 0.1% in the diet. To maintain a relatively constant daily intake of the compounds, ferbam concentrations in the diet were increased to 0.015, 0.06, and 0.15% beginning at the 10th week and increased again to 0.02, 0.08, and 0.2 beginning at the 22nd week. Mean intakes were 0, 8, 32, or 80 mg/kg bw/day in males and 0, 9, 37, or 96 mg/kg bw/day in females. </t>
  </si>
  <si>
    <t>There were five, two, three, and three unscheduled deaths, not related to ferbam, among the control, low-, intermediate-, and high-dose rats, respectively. In addition, two high-dose female rats appeared to be partially paralyzed posterior to the lumbar region of the spine during the 52d and 53d week. They had alopecia and severe weight loss. Both rats were necropsied and no remarkable lesions were observed. During the 54th week, another female developed a similar ataxic syndrome, which consisted of an unusual gait, spreading of the hind limbs, and dragging of the hind feet. She was continued on test and showed no other signs. Male rats had consistently lower weight gain than controls. Food consumption fluctuated and, in general, paralleled the weight gain. For the females, only the high-dose group initially showed the pattern of low food intake and low weight gain. After 8 months, the middle-dose females began to show a similar decrease in weight gain. Peripheral blood elements and clinical blood chemistry were not apparently altered in rats receiving various doses of ferbam. At the end of 80 weeks, the relative spleen and testes weights of the intermediate- or high-dose males and relative thyroid weight of the high-dose males were larger than the respective values for control males. In females, the relative spleen weights of the intermediate- or high-dose groups and the relative thyroid weight of the high-dose group were larger than those of control females. At the interim and terminal necropsies, the control and treated rats occasionally had a number of mild spontaneous lesions including myocarditis, lymphoid hyperplasia in the lung, subacute hepatitis, subacute pancreatitis, focal nephritis, and/or roundworms in the intestine. At the end of 80 weeks, the ferbam-fed male rats had squamous metaplasia in the thyroid and fatty infiltration (in growths) in the pancreas. The severity and incidence of these lesions were dose related. These lesions were mild or not seen in the control males. In the females, the lesions were not seen or occurred in only a few controls or treated rats. Most of the control rats had mild to severe nephritis. The incidence and/or severity of the renal lesion decreased in the ferbam-fed rats. In addition, most male and female controls also had mild to severe hemosiderosis in the spleen. The lesion was not appreciably altered in the treated rats. Specific lesions were not found with H&amp;E stain in the central and peripheral nerve systems of the ataxic or nonataxic rats. EPA: The NOAEL is considered to be 8 mg/kg bw/day. The LOAEL was 32 mg/kg bw/day based on decreased body weight, food consumption, increased relative spleen weight in both males and females and increased relative testes weight and histological changes such as increased incidence of squamous metaplasia in thyroid, and/or severity of fatty infiltration in the pancreas in males. At 96 mg/kg/day, ataxia which included an unusual gait, spreading of the hind limbs and dragging of the hind feet, was noticed in 1/24 females and partial paralysis of caudal to the lumbar region of the spine during 52-53 weeks was noticed in 2/24 females. The high dose group had increased relative thyroid weight in both males and females. ECHA: Based on the observed lesions in the thyroid and pancreas in male rats fed with the lowest dose of 8 mg/kg bw/day, no NOAEL for male rats can be derived from this study, however, a LOAEL of 8 mg/kg bw/day was determined. For female rats, a NOAEL of 9 mg/kg bw/day was derived based on the increased relative spleen weight observed in the intermediate dose group and the absence of treatment-related histopathological lesions in female rats.</t>
  </si>
  <si>
    <t>Lee et al., 1978</t>
  </si>
  <si>
    <t>Lee, C. C., Russell, J. Q., &amp; Minor, J. L. (1978). Oral toxicity of ferric dimethyl‐dithiocarbamate (ferbam) and tetramethylthiuram disulfide (thiram) in rodents. Journal of Toxicology and Environmental Health, Part A Current Issues, 4(1), 93-106. Also available from EPA (2015) Ferbam Scoping Document at https://www.regulations.gov/document/EPA-HQ-OPP-2015-0567-0006 and ECHA at https://echa.europa.eu/mt/registration-dossier/-/registered-dossier/26293/7/6/2/?documentUUID=7b83ba04-ba01-4ac0-a9c1-38dbdd68d971</t>
  </si>
  <si>
    <t>1461-22-9</t>
  </si>
  <si>
    <t>Tributyltin chloride</t>
  </si>
  <si>
    <t>Chlorotributyltin; Tri-N-butyltin chloride; Tributylchlorotin; Tributyl(chloro)stannane</t>
  </si>
  <si>
    <t>C12H27ClSn</t>
  </si>
  <si>
    <t>CCCC[Sn](Cl)(CCCC)CCCC</t>
  </si>
  <si>
    <t xml:space="preserve">0, 0.025, 0.25, or 2.5 mg/kg bw/day. Duration was from GD 8 until birth and throughout lactation. Following weaning at PND 21, pups were gavaged daily with the same dose of TBTC that their dams had received. In Study 1, pups were sacrificed at 30 days of age (males and females), 60 days of age (females only), and 90 days of age (males only). In study 2, pups were sacrificed at 60 days of age (females only) and 90 days of age (males only). </t>
  </si>
  <si>
    <t>Growth and liver</t>
  </si>
  <si>
    <t xml:space="preserve">There were no effects of TBTC exposure on the body weights or food consumption of the dams. All dams gave birth at the expected time (day 22–23 of gestation). There were no significant differences in litter sizes, sex ratio or pup survival to weaning. In the first study, the growth rates of all TBTC treated pups were significantly lower compared with vehicle controls. Orthogonal polynomial regression analysis revealed that the effect of TBTC was to decrease both the mean body weights (intercept) and the average slopes of the growth profiles (p1). In the second study, female pups dosed with TBTC at 0.25 mg/kg/day, exhibited a greater average slope (p1) compared with controls but the other TBTC doses were without effect. All TBTC doses in the second study significantly affected the curvature of the male pups growth profiles (p2). There were no significant effects in sigmoidal change in curvature in either study (p3). The average daily food consumption of female pups post-weaning was not affected by TBTC but male pups exposed to 0.25 mg/kg/day TBTC consumed a small but statistically significantly greater quantity. When the ratio of weekly food consumption to weekly body weight gain was determined, it was observed that for the female pups, those dosed with 0.25 mg/kg/day TBTC, the ratio was significantly lower compared with controls, indicating a more efficient conversion of food to body mass. However, for the male pups, a dose related increase in the ratio was observed, which, for the 2.5 mg/kg dose group, was significantly higher compared with the controls, indicating a less efficient conversion of food to body mass. Organ weights of pups demonstrated that TBTC had no effect on brain or kidney weights. Liver weights were unaffected in female pups at 30 days of age but were significantly reduced by TBTC at 60 days of age in the 0.025 and 2.5 mg/kg/day TBTC dose groups. The weight reductions reached 20% and were significant on both wet weight and liver to brain weight ratio bases. The liver of male pups was not affected at 30 days of age but at 90 days of age, liver weights were reduced in a dose dependent manner with the highest dose of TBTC significantly reducing liver weights by 15%. Adrenal weights were unaffected by TBTC with the exception that at 30 days of age, female pups exposed to 2.5 mg/kg/day TBTC had significantly heavier adrenals compared with controls (135%). In all groups, spleen weights tended to decrease with increasing TBTC dose but was statistically significant for 60-day old females exposed to 2.5 mg/kg/day TBTC (20% decrease in weight) and 30-day old males exposed to 0.25 mg/kg/day TBTC (20% decrease in weight). Similarly, thymus weights tended to decrease with increasing TBTC dose, the reductions being statistically significant for females at day 60 (0.25 and 2.5 mg/kg/day TBTC) and male pups at day 30 (2.5 mg/kg/day). Gross pathology in dams was unremarkable. In pups, five pups had unilateral right-sided hydronephrosis (2 males and 2 females dosed at 2.5 mg/kg/day. One female dosed at 0.25 mg/kg/day and 1 female dosed at 0.025 mg/kg/day had unilateral left-sided hydronephrosis). For histopathology, all 8 dams selected for histopathology exhibited mild multifocal chronic interstitial nephritis. In the heart, one dam dosed at 0.25 mg/kg/day had chronic mild epicarditis with acute focal myocardial necrosis and the other dam, also dosed at 0.25 mg/kg/day, had chronic mild epicarditis with focal atrial fibrosis. In pups, chronic mild interstitial nephritis was common in kidneys from controls and treated rats. Mild focal myocarditis was seen occasionally in hearts from controls and treated groups. However, there was no evidence of any particular association of this lesion with treatment. Thyroids from the 90-day old males dosed at 2.5 mg/kg/day, showed frequent apoptosis within the follicular epithelial lining of the thyroid (4/6 pups) as compared to controls (1/6 pups) and the other doses of TBTC (0/6 pups). However, when the number of apoptotic sites were quantified for each rat in the control and 2.5 mg/kg/day TBTC dose group, using a graticulated microscope, the extent of the apoptosis was not statistically significant. No lesions were detected in liver, adrenal, and colon. At PND 30, serum Mg levels tended to increase in female pups with increasing TBTC dose, while male pups had elevated serum triglycerides and reduced thyroxine uptake. In female pups at PND 60 there were a number of significant clinical changes. The kidney function markers BUN (blood urea nitrogen) and creatinine were significantly depressed, as were serum triglycerides, amylase, magnesium and potassium. Serum gamma-glutamyl transferase levels were significantly elevated. In male pups at PND 90, serum alanine aminotransferase (ALT) and uric acid were significantly elevated, while thyroxine and amylase levels were depressed. A NOAEL was not established. OECD SIDS concluded “The minimum dose of 0.025 mg TBTC/kg/day caused significant effects on growth profiles, decreased liver weights, and elevated serum GGT levels in females. The NOAEL could not be determined in this study.” </t>
  </si>
  <si>
    <t>Cooke et al., 2004</t>
  </si>
  <si>
    <t xml:space="preserve">Cooke, G. M., Tryphonas, H., Pulido, O., Caldwell, D., Bondy, G. S., &amp; Forsyth, D. (2004). Oral (gavage), in utero and postnatal exposure of Sprague–Dawley rats to low doses of tributyltin chloride. Part 1: toxicology, histopathology, and clinical chemistry. Food and chemical toxicology, 42(2), 211-220.  Also available from OECD SIDS (2007) SIDS Initial Assessment Report For Tributyltin chloride at https://hpvchemicals.oecd.org/UI/handler.axd?id=c84a3cf2-713b-463d-aaab-d0a907282897 </t>
  </si>
  <si>
    <t>370-81-0</t>
  </si>
  <si>
    <t>Cuprizone</t>
  </si>
  <si>
    <t>Bis(cyclohexanone)oxaldihydrazone; Cuprizane; Ethanedioic acid, bis(cyclohexylidenehydrazide); N,N'-bis(cyclohexylideneamino)oxamide</t>
  </si>
  <si>
    <t>C14H22N4O2</t>
  </si>
  <si>
    <t>C1CCC(=NNC(=O)C(=O)NN=C2CCCCC2)CC1</t>
  </si>
  <si>
    <t>1N,2N,3g(ii)Y(hydrazide) (Class IV) or 3g(xii)(oxamine) (Class III)</t>
  </si>
  <si>
    <t>0, 120, or 600 mg/kg bw/day</t>
  </si>
  <si>
    <t xml:space="preserve">No deaths occurred at any dose throughout the CPZ treatment period. At 600 mg/kg CPZ, hyperactivity (increase in running, jumping, or climbing activity in their home cage) was observed in seven animals on day 16 and in four animals on day 17 out of 28 animals examined. A significantly increased incidence of hyperactivity was noted on day 16 in this group compared to 0 mg/kg controls. From day 19, 600 mg/kg CPZ-exposed animals did not show any abnormalities in clinical observations. There were no abnormalities in clinical observations in the 120 mg/kg group during the dosing period. A significant decrease in body weight was observed from day 3 to day 28 in the 600 mg/kg group compared to 0 mg/kg controls. A significant decrease in food consumption was observed from day 3 to day 21 in the 600 mg/kg group compared to 0 mg/kg controls. On day 21, a significant decrease in food consumption was observed in 120 mg/kg group compared to 0 mg/kg controls. At necropsy, terminal bodyweight was significantly decreased in the 600 mg/kg group compared to 0 mg/kg controls. Relative brain weight was significantly higher in the 600 mg/kg group compared to 0 mg/kg controls. The incidence and severity of myelin vacuolation were histopathologically evaluated using MBP-immunostained brain sections, as well as the mRNA expression levels of Mbp in the hippocampal dentate gyrus. Significant increases in the incidence and severity of histopathological grades of myelin vacuolation were observed in the 600 mg/kg CPZ group in the cingulum, corpus striatum, thalamus, and medial cerebellar nucleus compared to 0 mg/kg controls. Animals in the 120mg/kg CPZ group did not exhibit evidence of myelin vacuolation. The mRNA expression level of Mbp was significantly decreased after normalization with Hprt1 and/or Gapdh levels in CPZ groups at ≥120 mg/kg compared to 0 mg/kg controls. Accumulation of IBA1+ microglia or GFAP+ astrocytes was observed in the cerebellum at the medial cerebellar nucleus in the 600 mg/kg group. In addition, a significant increase in the density of IBA1+ microglia and GFAP+ astrocytes was observed in the dentate hilus following 600 mg/kg CPZ compared to 0 mg/kg controls. The cytoplasm of most of IBA1+ microglia in the 600 mg/kg group was enlarged and filled with small granular vacuoles, in contrast to the small size of all IBA1+ microglia in the 120 mg/kg group and 0 mg/kg controls. There was no differences in the density of IBA1+ microglia and GFAP+ astrocytes in the dentate hilus in the 120 mg/kg group compared to 0 mg/kg controls. There was a significant decrease in PDGFRA+ cell density in the CPZ groups at ≥120 mg/kg compared to 0 mg/kg controls. No differences in the density of OLIG2+ cells were observed in any of the CPZ groups compared to 0 mg/kg controls. There were no differences in the number of GFAP+ type-1 stem cells or BLBP+ type-1 stem cells and minor population of type-2 cells between the 0 mg/kg controls and any of the CPZ groups. A significant increase in the number of SOX2+ type-1 stem cells and type-2a and type-2b progenitor cells was observed in the CPZ groups at ≥120mg/kg compared to 0mg/kg controls. In addition, a significant decrease in the number of TBR2+ type-2b and type-3 progenitor cells, DCX+ type-2b to type-3 progenitor cells, and immature granule cells was observed in the CPZ groups at ≥120 mg/kg compared to 0 mg/kg controls. For postmitotic neurons in the GCL, a significant decrease in the number of NEUN+ postmitotic granule cells was observed in the CPZ groups at ≥120 mg/kg compared to 0 mg/kg controls. There were no differences in the densities of these interneuron subpopulations or NEUN+ mature neurons in any of the CPZ groups compared to 0 mg/kg controls. There was a significant decrease in the number of PCNA+ proliferating cells in the CPZ groups at ≥ 120 mg/kg compared to 0 mg/kg controls. There was a significant increase in the number of cleaved caspase 3+ cells in the 600 mg/kg CPZ group compared to 0 mg/kg controls, while the number of TUNEL+ apoptotic cells was unchanged in the CPZ groups. The mRNA expression level of Pdgfra after normalization with Hprt1 and Gapdh levels was significantly decreased in the 600 mg/kg group compared to 0 mg/kg controls. In addition, mRNA expression level of Gfap after normalization with Hprt1 and Gapdh levels was significantly increased in the 600mg/kg group compared to 0mg/kg controls. The mRNA expression levels of Eomes, Dcx, and Rbfox3 after normalization with Hprt1 and/or Gapdh levels were significantly decreased in the 600 mg/kg group compared to 0 mg/kg controls. There were no differences in the mRNA levels of Pax6 and Sox2 between the 0 mg/kg controls and the 600 mg/kg group. The mRNA expression level of Pcna after normalization with Gapdh levels was significantly decreased in the 600 mg/kg group compared to 0 mg/kg controls. The mRNA levels of Casp4, Casp12 and Trib3 after normalization with Hprt1 and Gapdh levels were significantly increased in the 600 mg/kg group compared to 0 mg/kg controls. The mRNA levels of Casp1, Casp3, Casp8, andBcl2l11 did not differ between the 0mg/kg controls and the 600 mg/kg group. There was a significant decrease in the density of p-TRKB+ interneurons in the CPZ groups at ≥120 mg/kg as compared to 0 mg/kg controls. There was also a significant decrease in the number of CHRNA7+ cells in the GCL at ≥120 mg/kg CPZ compared to 0 mg/kg controls. There were no differences in the densities of CHRNA7+ interneurons in the dentate hilus in any of the CPZ groups compared to 0 mg/kg controls. Lastly, there was a significant decrease in the number of ARC+ or FOS+ neurons in the CPZ groups at ≥120 mg/kg compared to 0 mg/kg controls. The LOAEL is 120 mg/kg bw/day. </t>
  </si>
  <si>
    <t>Abe et al., 2015</t>
  </si>
  <si>
    <t>Abe, H., Tanaka, T., Kimura, M., Mizukami, S., Saito, F., Imatanaka, N., ... &amp; Shibutani, M. (2015). Cuprizone decreases intermediate and late-stage progenitor cells in hippocampal neurogenesis of rats in a framework of 28-day oral dose toxicity study. Toxicology and applied pharmacology, 287(3), 210-221.</t>
  </si>
  <si>
    <t>2133-34-8</t>
  </si>
  <si>
    <t>Azetidine-2-carboxylic acid</t>
  </si>
  <si>
    <t>L-Azetidine-2-carboxylic acid; (S)-Azetidine-2-carboxylic acid; (2S)-azetidine-2-carboxylic acid; (S)-(-)-2-Azetidinecarboxylic acid</t>
  </si>
  <si>
    <t>C1CNC1C(=O)O</t>
  </si>
  <si>
    <t>CD1</t>
  </si>
  <si>
    <t>0, 300, or 600 mg/kg bw/day</t>
  </si>
  <si>
    <t xml:space="preserve">Clinical signs (body weight loss, tail paresis, ruffled fur, diarrhea, dyspnea) were observed in 6 of the 10 mice in the 600 mg/kg-treated groups from 2 to 3 weeks after onset of treatment, one of these mice were found dead and four were killed prior to the planned experimental endpoint due to declining clinical condition. No clinical abnormalities were observed in the 300 mg/kg- or saline-control-treated. Routine brain and spinal cord tissue sections of Aze-treated adult mice demonstrated clearing of nucleoplasm and nucleomegaly (watery swelling) of white matter oligodendrocytes as compared to controls. Oligodendrocyte nuclear diameter increases were Aze dose dependent. Pyknotic nuclei suggesting individual apoptotic oligodendrocytes were also identified in these sections and in sections immunostained for CNPase. No alterations of macroglia were identified in routine sections or by glial fibrillary acidic protein IHC. In particular, astrocyte nuclear swelling characteristic of hepatic and other metabolic encephalopathies was not observed in either gray matter or white matter in any mice. Neuron cell bodies also appeared unaffected by Aze doses that altered oligodendrocytes. Immunostains for T cells (CD3g) were negative in the CNS of Aze-treated as well as control mice. EM confirmed the watery swelling of white matter oligodendrocyte nuclei in Aze-treated versus control mice. The white matter oligodendrocytes in Aze-treated mice showed dilated ER and vacuoles in the cytoplasm and mitochondria. The mitochondria in the oligodendrocytes of Aze-treated mice also showed abnormal shapes and vesicular autophagic profiles suggestive of mitophagy. By light microscopy, CNS compact myelin in Aze-treated adult mice appeared to be largely intact in routine H&amp;E and Luxol fast blue stains. Anti-MBP IHC also did not detect frank demyelination. There were, however, blister-like swellings in the inner myelin layers in the white matter of Aze-treated mice and enlarged inner tongues of myelin were observed in Aze-treated mice by EM. Bielschowsky preparations did not demonstrate widespread abnormalities of white matter axons but there were rare dystrophic axonal swellings in the white matter of Aze-treated mice that were not seen in the control mice. No abnormalities of neuron cell bodies or of other cells were detected in Aze-treated mice by either light microscopy or EM. In TUNEL- and caspase-3-immunostained sections of brain and spinal cord of Aze-treated adult mice, there were individual TUNEL- and caspase-3-positive cells in different stages of apoptosis in cerebellar and spinal cord white matter and corpus callosum. The apoptotic oligodendrocytes appeared to be randomly distributed through the white matter without alterations of adjacent cells or structures. The extent of oligodendrocyte apoptosis was Aze dose dependent. There was similar caspase-12-positive apoptotic oligodendrocytes in the white matter of Aze-treated adult mice. Immunostaining for MHC I demonstrated individual immunopositive apoptotic white matter oligodendrocytes in Aze-treated but not control adult mice; the extent of the MHC I labeling of the apoptotic oligodendrocytes was Aze dose-dependent. Microglia in Aze-treated adult mice identified by Iba-1 IHC showed thickened long processes, amoeboid shapes, and more abundant cytoplasm as compared to those in saline treated controls. There were also scattered Iba-1-positive microglial nodules in the white matter of Aze-treated mice. Microglial nodules were more numerous in mice that had received 600 mg/kg than those given 300 mg/kg; no microglial nodules were identified in controls. No abnormal Iba-1 immunostaining was identified in gray matter or spinal nerve roots. In non-CNS tissues, 8 out of the 10 mice treated with 600 mg/kg had gastric distension; their livers were grossly abnormal with pale and/or mottled areas in 5 of these mice. Histologic examination of 5 of 10 of the livers in the 600 mg/kg group demonstrated variable extents of hepatocyte vacuolation and nuclear pyknosis. No macroscopic or microscopic abnormalities in other non-CNS tissues were identified in the other Aze-treated dose or control mice. The LOAEL is 300 mg/kg bw/day.  </t>
  </si>
  <si>
    <t>Sobel et al., 2022</t>
  </si>
  <si>
    <t>Sobel, R. A., Albertelli, M., Hinojoza, J. R., Eaton, M. J., Grimes, K. V., &amp; Rubenstein, E. (2022). Azetidine-2-carboxylic acid-induced oligodendrogliopathy: relevance to the pathogenesis of multiple sclerosis. Journal of Neuropathology &amp; Experimental Neurology, 81(6), 414-433.</t>
  </si>
  <si>
    <t>192939-46-1</t>
  </si>
  <si>
    <t>Ximelagatran</t>
  </si>
  <si>
    <t>Exanta; H 37695; ethyl 2-[[(1R)-1-cyclohexyl-2-[(2S)-2-[[4-[(Z)-N'-hydroxycarbamimidoyl]phenyl]methylcarbamoyl]azetidin-1-yl]-2-oxoethyl]amino]acetate</t>
  </si>
  <si>
    <t>C24H35N5O5</t>
  </si>
  <si>
    <t>CCOC(=O)CNC(C1CCCCC1)C(=O)N2CCC2C(=O)NCC3=CC=C(C=C3)C(=NO)N</t>
  </si>
  <si>
    <t xml:space="preserve">Wistar [Mol: WIST] </t>
  </si>
  <si>
    <t xml:space="preserve">0, 40, 80, 160, and 240 mmol/kg bw/day, equal to 0, 19, 38, 76, or 114 mg/kg bw/day </t>
  </si>
  <si>
    <t xml:space="preserve">During the 2-year treatment period, there were 44% (males 39% and females 48%) preterminal deaths in the study. In both the sexes, the preterminal mortality increased over time in the 2 highest dose groups with females (68%-75% preterminal deaths) somewhat more affected than males (50%-52% preterminal deaths). In the control groups, the preterminal deaths varied between 28% and 32% for males and 28 and 38% for females. The most prominent clinical signs observed in the study was related to an increased tendency to bleeding, such as paleness and/or cages containing dark/black feces. These signs were observed in both the sexes in all the dose groups in a dose- and time-dependent manner. In addition, during the course of study, overt bleeding (e.g., from vagina, urethra, skin lesions, or ruptured tumors) was observed in a few animals, predominantly in animals in the high-dose groups. Traces of blood were occasionally observed in the bedding material of animals exposed to the test compound, too. Hemorrhage in the abdominal/thoracic cavities or gastrointestinal tract was the most common cause or primary contributor to preterminal death in animals treated with ximelagatran and occurred in a dose-related manner. Preterminal death caused by hemorrhage was more common in females than in males. In males, the overall body weight gains were lower in all dose groups relative to the control animals. In the high dose males (240 mmol/kg per day), lower mean body weights were observed particularly during the second half of the study. Statistically significant decreased mean body weights were also observed in the low-medium–dose group (80 mmol/kg per day) from week 58 and onward. In the females, the overall body weight gains were found to be slightly lower in the 3 highest dose groups (80, 160, and 240 mmol/kg per day) relative to the control animals, but statistically significant differences were only observed on 2 occasions, in the high-dose group (240 mmol/kg per day) during week 2 and in the low-medium–dose group (80 mmol/kg per day) during week 4. There were no consistent differences in food consumption and no qualitatively different findings in the ophthalmoscopic examinations in treated animals compared with the control animals during the study. Hematology showed that the RBC and the Hct values were significantly lower in the preterminally killed animals given 240 mmol/kg per day of ximelagatran than in the preterminally killed animals in the control groups. The RBC values for control males/females were 7.4/6.7 and for high-dose animals 4.4/4.7, respectively. The Hct values for control males/females were 0.40/0.38 and for 240 mmol/kg per day animals were 0.23/0.28, respectively. Coagulation factors were not investigated as a part of the carcinogenicity bioassay due to the limitations of blood sampling. At necropsy, increased incidence of multiple nodules (size ranging from approximately 3-15 mm in terminal animals) was observed in the pancreas. The size of the nodules increased with the dose and was higher in males than in females. The incidence of nodules was treatment related. There were no other treatment-related findings observed at necropsy. The histological examination of the pancreas revealed a treatment-related increase in the incidence of focal/multifocal acinar cell hyperplasia and focal/multifocal acinar cell adenoma. These findings could be correlated with nodules found at necropsy. The incidence and severity of these findings were higher in males than in females. Toxicokinetic data show that the higher exposure to ximelagatran in male rats relative to females may be the reason for the higher incidence of hyperplasia and adenomas in males. Acinar cell adenomas were histologically similar to acinar cell hyperplasia, except that the lesions with a diameter greater than 3 mm were designated as acinar cell adenomas. Acinar cell carcinoma was diagnosed in 4 terminally killed male rats. In order to evaluate the exposure time to ximelagatran needed for the development of acinar cell hyperplasia/neoplasia incidence, tables on 60-day intervals from the start of the study were created on preterminal animals. The results show that the proliferative/neoplastic changes in pancreas occur in the latter part of the study, mainly during the second year, beginning in the higher dose groups of males. The earliest observation of exocrine pancreatic hyperplasia was observed in a male preterminally killed on day 342 of dosing. The earliest identification of pancreatic acinar cell adenoma was observed in a male killed prematurely on day 557 of dosing. These results indicate a time-dependent progression from acinar cell hyperplasia to adenoma and in a few cases to carcinoma. I think the LOAEL is 40 mmol/kg/day, equal to 19 mg/kg/day. </t>
  </si>
  <si>
    <t>Stong et al., 2012</t>
  </si>
  <si>
    <t xml:space="preserve">Stong, D. B., Carlsson, S. C., Bjurström, S., Fransson-Steen, R., Healing, G., &amp; Skånberg, I. (2012). Two-year carcinogenicity studies with the oral direct thrombin inhibitor ximelagatran in the rat and the mouse. International Journal of Toxicology, 31(4), 348-357. </t>
  </si>
  <si>
    <t>822-06-0</t>
  </si>
  <si>
    <t xml:space="preserve">Hexamethylene diisocyanate </t>
  </si>
  <si>
    <t>1,6-Diisocyanatohexane; 1,6-Hexamethylene diisocyanate; HMDI</t>
  </si>
  <si>
    <t>C8H12N2O2</t>
  </si>
  <si>
    <t>C(CCCN=C=O)CCN=C=O</t>
  </si>
  <si>
    <t xml:space="preserve">Albino ChR-CD </t>
  </si>
  <si>
    <t xml:space="preserve">0 or 300 mg/kg bw/day 5 days/week for two weeks. Dosing schedule adjusted (5/7) dose level is 214 mg/kg bw/day. </t>
  </si>
  <si>
    <t>Gastritis</t>
  </si>
  <si>
    <t xml:space="preserve">Although the rats showed diarrhea and salivation, and appeared uncomfortable after most treatments, they survived. During the first week, weight losses were observed consistently in all animals. During the second week, there were sporadic weight losses, but most animals gained weight. High water consumption was also noted in the treated rats during the second week. No clinical signs of toxicity were observed during the 10 day recovery period. Gross and microscopic examination of tissues revealed an ulcerative gastritis in rats sacrificed the tenth treatment day, and healing gastritis in rats sacrificed ten days later. The LOAEL was 300 mg/kg bw/day, adjusted to 214 mg/kg bw/day. NICNAS: The animals showed diarrhea and salivation and were uncomfortable after most treatments. No clinical signs were observed during the 10 day recovery period. Ulcerative gastritis was observed in rats sacrificed on the tenth day. Following recovery period, there were signs of healing gastritis. The LOAEL based on the local effects was 300 mg/kg bw/day. ECHA: The LOEL was 300 mg/kg bw/day. </t>
  </si>
  <si>
    <t>Haskell Laboratory, 1961</t>
  </si>
  <si>
    <t>Haskell Laboratory. 1961. Evaluation of the toxicity of hexamethylene diisocyanate relative to that of toluene-2,4-diisocyanate. EPA/OTS Dot #86-870001008. Available from ASTDR (1998) Toxicological Profile for Hexamethylene Diisocyanate at https://www.atsdr.cdc.gov/ToxProfiles/tp120.pdf Also available from NICNAS (2014) Hexane, 1,6-diisocyanato-: Human health tier II assessment at https://cdnservices.industrialchemicals.gov.au/statements/IMAP_1451%20-%20IMAP%20Assessment%20-%2010%20March%202017.pdf and ECHA at https://echa.europa.eu/da/registration-dossier/-/registered-dossier/14852/7/6/2</t>
  </si>
  <si>
    <t>36791-04-5</t>
  </si>
  <si>
    <t>Ribavirin</t>
  </si>
  <si>
    <t>Tribavirin; Rebetol; Virazole; 1-[(2R,3R,4S,5R)-3,4-dihydroxy-5-(hydroxymethyl)oxolan-2-yl]-1,2,4-triazole-3-carboxamide</t>
  </si>
  <si>
    <t>C8H12N4O5</t>
  </si>
  <si>
    <t>C1=NC(=NN1C2C(C(C(O2)CO)O)O)C(=O)N</t>
  </si>
  <si>
    <t>0 or 82.3 mg/kg bw/day from GD 5 to 19</t>
  </si>
  <si>
    <t xml:space="preserve">No outward symptoms of harm were exhibited in pregnant rats following oral administration of 82.3 mg/kg ribavirin. No mortalities were noted. There was a noticeable change in the number of fetuses and % of post-implantation loss index. Full resorption was recorded in pregnant rats treated with 82.3 mg/kg ribavirin in the organogenesis period. The corrected body weight and uterine weight were significantly reduced compared to the control group. On GD 20, the uterus of the control pregnant rats demonstrated the typical distribution of the implanted fetuses in the two horns. The uterus of pregnant rats given 82.3 mg/kg ribavirin (5th-13th GD) revealed total resorption and a post-implantation loss index of 100%, contrary to the control group, whereas the uterus of pregnant rats administrated with 82.3 mg/kg ribavirin (13th-19th GD) displayed an uneven distribution of fetuses in the two uteri horns and a decrease in the number of fetuses. The group treated with 82.3 mg/kg ribavirin (13th −19th GD), compared to the control group, showed a reduction in the fetal weight and length. Ribavirin administration caused multiple hematomas on various fetal parts (facial, limb and abdominal bleeding), too. The placental tissue of the control group exhibited a basal zone with normal giant cells and spongiotrophoblast. The labyrinth zone showed regular morphology of blood vessels coated with epithelial cells. Trophoblastic trabeculae (T) comprise trophoblasts and syncytiotrophoblast. The fetal capillaries are covered by endothelial cells comprising fetal erythroblasts and maternal sinusoids comprising maternal erythrocytes. Ribavirin administration during the fetal developmental period caused placental histopathological changes. The basal zone showed glycogen cyst degeneration, congestion, and degenerated necrotic area. Also, the spongiotrophoblast showed pyknotic. There are also degenerated giant cells with pyknotic nuclei while the labyrinth zone showed disorientation of its structure, dilated maternal sinusoid &amp; necrotic change, and the blood vessels lined with a degenerated endothelial coating. Control fetal liver showed a normal histologic arrangement of hepatocytes around the central vein, megakaryocyte, sinusoid, and erythroblast. On the other hand, the fetal liver tissues maternally treated with ribavirin (13th − 19th GD) showed disorganization and degenerative changes, congested central vein dilated, sinusoid, necrotic area, vacuolation, hemorrhagic area, and degenerated hepatic cells. Also, ribavirin intake from (13th −19th GD) induced in the placenta a significant decrease in SOD, CAT, and GSH levels and a significant increase in MDA levels compared to the control. While in the fetal liver, it induced a significant increase in MDA, SOD, CAT, and GSH in comparison with control. No NOAEL can be assigned. </t>
  </si>
  <si>
    <t>Magdy et al., 2023</t>
  </si>
  <si>
    <t>Magdy, M., El Ghareeb, A. E. W., Eldebss, T. M., &amp; Abd El Rahman, H. A. (2023). Investigation of the embryo-toxicity of the antiviral drug “Ribavirin” in Wistar rats during different gestation periods. Egyptian Journal of Basic and Applied Sciences, 10(1), 396-409.</t>
  </si>
  <si>
    <t>104-12-1</t>
  </si>
  <si>
    <t>4-Chlorophenyl isocyanate</t>
  </si>
  <si>
    <t>1-Chloro-4-isocyanatobenzene; p-Chlorophenyl isocyanate; Benzene, 1-chloro-4-isocyanato-</t>
  </si>
  <si>
    <t>C7H4ClNO</t>
  </si>
  <si>
    <t>C1=CC(=CC=C1N=C=O)Cl</t>
  </si>
  <si>
    <t xml:space="preserve">0 or 950 mg/kg bw/day for 10 treatments over a 2 week period. Dosing schedule adjusted (5/7) dose level is 679 mg/kg bw/day. </t>
  </si>
  <si>
    <t xml:space="preserve">In the two week study, 2/6 rats died. Weight changes varied from a loss of 4% to a gain of 5%. There was lessened activity for 2-3 hours after each feeding but otherwise the rats appeared normal. Microscopic examination revealed mild hyperemia and cloudy swelling of the kidney glomeruli with mild hemorrhage in some. The liver appeared normal except for slight disturbances in the pattern of cell structure. No NOAEL was established. </t>
  </si>
  <si>
    <t>Unknown, 1954</t>
  </si>
  <si>
    <t>Unknown, 1954. Available online from ECHA at https://echa.europa.eu/da/registration-dossier/-/registered-dossier/1148/7/6/2/?documentUUID=340c7181-fc03-4221-a052-9020ffac54ac</t>
  </si>
  <si>
    <t>91-93-0</t>
  </si>
  <si>
    <t>3,3'-Dimethoxybenzidine-4,4'-diisocyanate</t>
  </si>
  <si>
    <t>Dianisidine diisocyanate; 3,3'-Dimethoxy-4,4'-biphenylene diisocyanate; DADI; 1-isocyanato-4-(4-isocyanato-3-methoxyphenyl)-2-methoxybenzene</t>
  </si>
  <si>
    <t>C16H12N2O4</t>
  </si>
  <si>
    <t>COC1=C(C=CC(=C1)C2=CC(=C(C=C2)N=C=O)OC)N=C=O</t>
  </si>
  <si>
    <t>Oral: gavage and dietary</t>
  </si>
  <si>
    <t>0, 1,500, or 3,000 mg/kg by gavage, 5 days/week, for 22 weeks. Beginning in week 23, 3,3'-dimethoxybenzidine-4,4'-diisocyanate was mixed with the feed and administered ad libitum in the diet. All dosed rats were supplied feed containing 3,3'-dimethoxybenzidine-4,4'-diisocyanate for the remaining 56 weeks of compound administration. During this 56-week period, the high and low concentrations administered were 44,000 and 22,000 ppm, respectively, equal to approximate intakes of 0, 1,100, or 2,200 mg/kg bw/day. The dosed rats were observed for a period of 26 weeks after compound administration ceased.</t>
  </si>
  <si>
    <t xml:space="preserve">Dose-related mean body weight depression was not apparent in either male or female rats. There was, however, slight mean body weight depression in dosed groups of both sexes when compared to their respective controls. No abnormal clinical signs were recorded. Regarding survival, for male rats, the Tarone test for a positive association between dosage and mortality was significant. While the Tarone test was not significant for females, the Cox tests comparing high dose to control and low dose to control indicated a significantly higher mortality among dosed rats when compared with the control group. There were increased incidences of tumors of baso-squamous epithelial origin in dosed male and female rats, when compared to their respective controls. These tumors were commonly in the skin of the head, inguinal area and back. The location of 28 tumors of the head strongly suggested that these tumors arose from the Zymbal's gland. The location and type of 17 tumors in the inguinal area suggested involvement of preputial glands. Grossly, they appeared as irregular fungating or bulging ulcerated lesions measuring about 0.5 to 3.0 cm in greatest dimension. Microscopically, the tumors thought to arise from the Zymbal's gland were carcinomas of the sebaceous gland, squamous-cell carcinomas, and a carcinosarcoma. These and other tumors of baso-squamous origin were classified according to the apparent direction of maturation. The auditory tumors had both sebaceous and squamous differentiation as did nearly all other skin neoplasms. The Zymbal's gland tumors appeared to have the most malignant potential of any of the skin tumors. Two invaded the skull and two others metastasized to the lung. Tumors arising from preputial and clitoral glands (i.e., 0/20, 1/50 [2 percent], and 3/50 [6 percent] in the control, low dose, and high dose males, respectively, and 0/20, 8/50 [16 percent], and 4/48 [8 per cent] in the control, low dose, and high dose females, respectively) were the most consistent of the skin tumors in that they mostly resembled sebaceous glands and as a rule had little squamous differentiation. These tumors appeared to have little malignant potential and were therefore regarded of low-grade malignancy. Additional skin tumors arose from other locations. The classification of these tumors was seldom obvious. More often than not, the tumors were mixtures of basal cells often with sebaceous differentiation, squamous cells often forming keratin pearls and sometimes mimicked hair follicles. The direction of differentiation was obscured by maturation in two or more directions simultaneously. The impression was that all such skin tumors arose from similar pluripotent cells and that the path of differentiation is variable, thus they should all be considered to have a malignant potential, however, low- grade. Squamous-cell carcinomas were characterized by down growth of clusters of basal cells with individual cell and group keratinization, often with many keratin pearls. In some, invasion of the stroma led to a desmoplastic response. Sebaceous carcinomas were composed of lobules of basal type epithelium maturing toward sebaceous cells and often filling cystic spaces with "ghosts" of necrotic cells. Basal- cell tumors formed lobules of typical basophilic basal cells in a dense fibrous connective tissue. There were always some keratin pearls and sebaceous cells. Keratoacanthomas arose from greatly thickened surface epithelium and tended to form inverted cysts filled with laminated keratin. The cyst wall was thick, complex, and contained keratin whorls and sebaceous glands, but was generally sharply circumscribed. Leukemias were common in dosed male (i.e., 0/20, 18/50 [36 percent], and 16/50 [32 percent] in the control, low dose, and high dose, respectively) and dosed female (i.e., 1/20 [5 percent], 8/50 [16 percent], and 12/48 [25 percent] in the control, low dose, and high dose, respectively) rats and were nearly absent in controls. The leukemias usually involved the spleen, causing splenomegaly, and less commonly involved the liver, giving it a slightly enlarged and mottled appearance. Microscopically, in addition to the spleen and liver, the pulmonary capillaries were often filled with leukemic cells and sometimes the bone marrow sections contained leukemic cells. In all cases in which the tissues were not autolyzed, the leukemia was classified as of the undifferentiated type. The affected cells contained large nucleoli with evenly distributed chromatin. The nuclei were round with various degrees of indentation. There was a spontaneous occurrence of a variety of other tumors in both the control and dosed groups. These lesions were of the type, incidence, and distribution often observed in aged Fischer 344 rats, and, therefore, were not attributed to compound administration. The usual nonneoplastic lesions were seen in rats of all groups and were not considered to be compound related. The results of this pathologic examination indicated that 3,3'-dimethoxybenzidine-4,4'-diisocyanate caused skin and adnexal tumors in male and female rats and may also be associated with leukemia in male and female rats. The statistical findings were that the administration of 3,3'-dimethoxybenzidine-4,41-diisocyanate was associated with the increased incidence of leukemia or malignant lymphomas in male and female rats, the incidence of skin neoplasms (excluding skin of the ear) in male rats, and the incidence of endometrial stromal polyps in female rats. The data also suggest that the incidence of squamous-cell carcinomas or sebaceous adenocarcinomas of the Zymbal's gland and the skin of the ear was associated with chemical administration to both sexes. No NOAEL was established. The LOAEL was considered to be 1,100 mg/kg bw/day, the lowest dose tested. </t>
  </si>
  <si>
    <t xml:space="preserve">NTP (1979) Bioassay of 3,3'-Dimethoxybenzidine-4,4'-diisocyanate for Possible Carcinogenicity CAS No. 91-93-0 NCI-CG-TR-128 at https://ntp.niehs.nih.gov/publications/reports/tr/100s/tr128 </t>
  </si>
  <si>
    <t>1066-45-1</t>
  </si>
  <si>
    <t>Trimethyltin chloride</t>
  </si>
  <si>
    <t>Stannane, chlorotrimethyl-; Chlorotrimethylstannane; Chlorotrimethyltin; chloro(trimethyl)stannane; TMTC</t>
  </si>
  <si>
    <t>C3H9ClSn</t>
  </si>
  <si>
    <t>C[Sn](C)(C)Cl</t>
  </si>
  <si>
    <t>Sprague-Dawley CD Albino</t>
  </si>
  <si>
    <t xml:space="preserve">Drinking water concentrations were 0, 0.15, 0.5, or 1.0 mg/L tin, equal to 0, 0.05, 0.16, or 0.34 mg/kg bw/day (EPA). Females were exposed to the compound for 14 days before breeding and through breeding, gestation, birth, and nursing until the pups were weaned at 21 days. Only male pups were tested.  </t>
  </si>
  <si>
    <t xml:space="preserve">At 11 days of age, the male pups were tested for acquisition and extinction learning ability in an appetitive learning paradigm, and at 21 days for learning ability in a one trial swim escape learning test. At 11 days, pups from dams exposed to 1.0 mg/L Sn as TMTC displayed statistically significant increases in acquisition time. All dose groups displayed significant decreases in extinction learning ability when compared to controls. At 21 days of age, the pups exposed to 0.5 mg/L TMTC displayed higher escape times than controls. EPA: Trimethyltin chloride altered extinction learning ability in 11-day-old rat pups from rats treated for a period that included 14 days premating, gestation, and lactation. This specific effect (altered extinction learning ability) was dose-related, but no dose-response was evident for other behavioral tests. The LOAEL was 0.05 mg/kg bw/day. </t>
  </si>
  <si>
    <t>Noland et al., 1982</t>
  </si>
  <si>
    <t>120410-24-4</t>
  </si>
  <si>
    <t>Biapenem</t>
  </si>
  <si>
    <t>Omegacin; Biapenern; (4R,5S,6S)-3-(6,7-dihydro-5H-pyrazolo[1,2-a][1,2,4]triazol-4-ium-6-ylsulfanyl)-6-[(1R)-1-hydroxyethyl]-4-methyl-7-oxo-1-azabicyclo[3.2.0]hept-2-ene-2-carboxylate</t>
  </si>
  <si>
    <t>C15H18N4O4S</t>
  </si>
  <si>
    <t>C[C@@H]1[C@@H]2[C@H](C(=O)N2C(=C1SC3CN4C=NC=[N+]4C3)C(=O)[O-])[C@@H](C)O</t>
  </si>
  <si>
    <t>1N,2N,3f(ix)Y(Class IV (ignored)) and 6b(i)Y(Class II)</t>
  </si>
  <si>
    <t xml:space="preserve">In the group of 100 mg/kg or more, clinical signs were sluggish, pale, hypothermia, red mucous stools, and vomiting. Leaky stools were observed, and at 1000 mg/kg, tremors and salivation were observed. After the first day of the test, green mucus stools and mucosal excretion was observed, but it disappeared by the 5th day of the test. A slight suppression of weight gain was observed in the 300 mg/kg or higher groups. Blood tests and blood chemical tests show the effects of drugs; no abnormal changes that could be considered as effects were observed. At necropsy, scattered red spots in the pylorus of the stomach and duodenum were noted in the 1,000 mg/kg group. Diffuse red discoloration of the mucosa and linear red discoloration of the rectal mucosa were observed. Histological examination revealed that these were found in the lamina propria of the gastric pyloric mucosa. No NOAEL was established. The LOAEL was 100 mg/kg/day. </t>
  </si>
  <si>
    <t>Harada et al., 1994</t>
  </si>
  <si>
    <t xml:space="preserve">Harada, Y., Yamazaki, Y., Masuda, T., Onishi, M., &amp; Samejima, H. (1994) Acute toxicity studies of Biapenem in mice, rats, and dogs. 1994 Volume 42 Supplement No. 4 p. 121-129. </t>
  </si>
  <si>
    <t>96036-03-2</t>
  </si>
  <si>
    <t>Meropenem</t>
  </si>
  <si>
    <t>Merrem; Meropenem anhydrous; Meropenemum; (4R,5S,6S)-3-[(3S,5S)-5-(dimethylcarbamoyl)pyrrolidin-3-yl]sulfanyl-6-[(1R)-1-hydroxyethyl]-4-methyl-7-oxo-1-azabicyclo[3.2.0]hept-2-ene-2-carboxylic acid</t>
  </si>
  <si>
    <t>C17H25N3O5S</t>
  </si>
  <si>
    <t>C[C@@H]1[C@@H]2[C@H](C(=O)N2C(=C1S[C@H]3C[C@H](NC3)C(=O)N(C)C)C(=O)O)[C@@H](C)O</t>
  </si>
  <si>
    <t>0 or 100 mg/kg/day</t>
  </si>
  <si>
    <t xml:space="preserve">The treated animals exhibited lethargy and introversion, as well as increased food and water consumption, leading in little weight gain. Swelling and redness were observed in the injection area in the tail. After treatment, the treated group's liver showed pallor at the edges and blood vessel congestion, whereas the control group's liver was dark red in color, with a smooth surface and firm consistency. The average body weight of treated animals was statistically significant decreased after 14 days of exposure when compared to the control group. When compared to the control group (1.49 ± 0.14), the average weight of the liver in the treated group was not significant. Histopathology revealed that the liver in the control was dark red in color, with a smooth surface and a firm consistency. This group’s sections showed healthy hepatic lobules with normal hepatocytes and sinusoids. After 14 days, microscopic examination of treated group liver sections revealed severe congestion of blood vessels in the portal area and central veins, an increase in the number of cells with divided nuclei, hepatocytes degeneration and necrosis with pyknotic and atrophy of nuclei, infiltration of mononuclear inflammatory cells, cytoplasmic vacuolation, and sinusoid space expansion. No NOAEL was established. The LOAEL was 100 mg/kg/day. </t>
  </si>
  <si>
    <t>Al-Bairuty and amer Dheab, 2022</t>
  </si>
  <si>
    <t>Al-Bairuty, G. A., &amp; amer Dheab, A. (2022). The effect of meropenem on the liver of albino mice. Journal of Genetic and Environmental Resources Conservation, 10(2), 171-177.</t>
  </si>
  <si>
    <t>107648-80-6</t>
  </si>
  <si>
    <t>Maxipime</t>
  </si>
  <si>
    <t>Cefepime dihydrochloride; Axepim; Cepimex; Maxipime; (6R,7R)-7-[[(2Z)-2-(2-amino-1,3-thiazol-4-yl)-2-methoxyiminoacetyl]amino]-3-[(1-methylpyrrolidin-1-ium-1-yl)methyl]-8-oxo-5-thia-1-azabicyclo[4.2.0]oct-2-ene-2-carboxylic acid;chloride;hydrochloride</t>
  </si>
  <si>
    <t>C19H26Cl2N6O5S2</t>
  </si>
  <si>
    <t>C[N+]1(CCCC1)CC2=C(N3[C@@H]([C@@H](C3=O)NC(=O)/C(=N\OC)/C4=CSC(=N4)N)SC2)C(=O)O.Cl.[Cl-]</t>
  </si>
  <si>
    <t>0, 50, 150, or 450 mg/kg/day for 26 weeks followed by a 12 week recovery period</t>
  </si>
  <si>
    <t xml:space="preserve">All dose groups showed salivation, retching/emesis, and flushing after dosing with cefepime and L-arginine. At 50 mg/kg/day, one male was found dead on day 139; however, this death was not considered to be drug related. At ≥ 150 mg/kg/day, anemia, thrombocytopenia and/or leukopenia in 9/10 high dose and 8/10 intermediate dose dogs was noted. Thrombocytopenia and leukopenia were observed after 34 days and anemia after 54 days at 450 mg/kg/day. Effects occurred later (day 63 for thrombocytopenia and after 3 months for anemia) at 150 mg/kg/day. Dosing was interrupted in four high and one intermediate dose dogs with reversal of hematologic alterations. There were slight increases in chloride, sodium, and globulin as well as a slight decrease in urobilinogen. Increased (PAS+) granules in cytoplasm of renal proximal tubules (heterolysosomes) were noted. Extramedullary hematopoiesis and hemosiderosis in liver and spleen were findings observed and related to hematologic (RBC) changes. There were also changes in bone marrow density in one intermediate and two high dose dogs. At the top dose, one female was sacrificed due to prothrombin deficiency related hemorrhaging. Occasional ataxia, decreased activity (1M, 2F), and tremors (2F)were noted at this dose with a return to normalcy within 5-20 minutes. No NOAEL was established. The LOAEL was 50 mg/kg/day. </t>
  </si>
  <si>
    <t xml:space="preserve">Unknown, n.d. Available from HRES (2018) Product Monograph for Cefepime for Injection (cefepime hydrochloride) 1 g and 2 g cefepime per vial Orchid Standard Antibiotic at https://pdf.hres.ca/dpd_pm/00044462.PDF </t>
  </si>
  <si>
    <t>79350-37-1</t>
  </si>
  <si>
    <t>Cefixime</t>
  </si>
  <si>
    <t>Cephoral; Cefixima; Cefiximum; (6R,7R)-7-[[(2Z)-2-(2-amino-1,3-thiazol-4-yl)-2-(carboxymethoxyimino)acetyl]amino]-3-ethenyl-8-oxo-5-thia-1-azabicyclo[4.2.0]oct-2-ene-2-carboxylic acid</t>
  </si>
  <si>
    <t>C16H15N5O7S2</t>
  </si>
  <si>
    <t>C=CC1=C(N2[C@@H]([C@@H](C2=O)NC(=O)/C(=N\OCC(=O)O)/C3=CSC(=N3)N)SC1)C(=O)O</t>
  </si>
  <si>
    <t>0, 30, 60, or 120 mg/kg bw/day</t>
  </si>
  <si>
    <t xml:space="preserve">The treatment of male rats with Cefixime with therapeutic, double and overdose resulted in a significant reduction in the urea level which was attributed to advanced liver disease. There were also significant increases in liver enzymes (AST, ALT) compared with the controls. Creatinine did not show statistically significant differences in the low and mid dose groups, but a significant increase in its concentration was observed in the cefixime high dose group compared with the control group. This was determined to be an indicator of impaired renal function. The low dose group had liver sections that demonstrated central vein (CV) and fatty degeneration in hepatocytes and the liver sections from the mid dose group showed thickness of the central vein wall, hepatic cell degeneration, central vein congestion, and indistinguishable liver boundaries. In the high dose group, liver sections revealed dissociation of the central vein lining, hepatic cell degeneration, and necrosis of some cells. In the kidneys, at the high dose, bleeding was shown inside the kidney tissue with histological necrosis and there was a breakdown of renal glomerular walls and necrosis of urinary tubule cells. No NOAEL was established. </t>
  </si>
  <si>
    <t>Shaker et al., 2020</t>
  </si>
  <si>
    <t>Shaker, S. H., Razooqi, Q. A., &amp; Shaban, R. K. (2020). Negative effect of therapeutic, double and overdoses of cefixime on the liver and kidneys of male albino rats. Ann Trop Med Public Health, 23.</t>
  </si>
  <si>
    <t>155-09-9</t>
  </si>
  <si>
    <t>Tranylcypromine</t>
  </si>
  <si>
    <t>(1R,2S)-2-phenylcyclopropan-1-amine; (1R,2S)-2-phenylcyclopropanamine</t>
  </si>
  <si>
    <t>C9H11N</t>
  </si>
  <si>
    <t>C1[C@H]([C@@H]1N)C2=CC=CC=C2</t>
  </si>
  <si>
    <t>1N,2N,3N,4N,6N,7N,9N,10N,23N,29Y,33N,34N,35aY,38N,39N,40N,41N,42N,43N,44N,45N,28rY</t>
  </si>
  <si>
    <t>0, 10, 20, or 40 mg/kg bw/day</t>
  </si>
  <si>
    <t xml:space="preserve">The mean number of spermatogonial cells, primary spermatocytes, spermatid and Leydig cells in the experimental groups given 20 and 40 mg/kg bw/day decreased significantly compared to those in the control group. However, the mean number of Sertoli cells in the experimental groups at any dose of the drug did not show a significant change compared to the same cells in the control group. Seminiferous tubules in the control and sham groups had normal walls with no change in the luminal spaces. In the epithelia of the seminiferous tubules, all spermatogenic cells were observed. The epithelia in the seminiferous tubules appeared thick and the interstitial tissue was less developed. In the experimental group that received the minimum dose of tranylcypromine (10 mg/kg bw/day), a slight increase in luminal spaces was observed, the bulk of connective tissue among the tubules had grown, and sperms were present in the middle cavity of the tubules. At 20 mg/kg bw/day, a large increase in luminal spaces was seen, the dimension of the epithelial cells had shrunk but the bulk of the connective tissue had grown. Also, the amount of sperms in the seminiferous tubules had decreased. At 40 mg/kg bw/day, a large increase in the luminal spaces was noted, the dimension of the epithelial cells in the tubules had shrunk, and the amount of sperms in the tubules had decreased, but the bulk of the connective tissue in the tubules had increased. Based on the results of this study, oral use of tranylcypromine at 20 and 40 mg/kg bw/day is likely to lead to structural changes in rat seminiferous tubules, causing disruptions in the spermatogenesis processes. Increasing the dose or the frequency of using this drug can also lead to further changes in the testicular organs and their cells. The findings provided significant and distinct effects of tranylcypromine on the development and possibly fertility of adult male rats. The LOAEL is considered to be 10 mg/kg bw/day. </t>
  </si>
  <si>
    <t>Gholamzadeh et al., 2019</t>
  </si>
  <si>
    <t>Gholamzadeh, M., Shariati, M., &amp; Moghadamnia, D. (2019). Effect of Tranylcypromine on Spermatogenesis in Adult Male Rats. Iranian Journal of Toxicology, 13(1), 9-12.</t>
  </si>
  <si>
    <t>35121-78-9</t>
  </si>
  <si>
    <t>Epoprostenol</t>
  </si>
  <si>
    <t>Prostacyclin; Prostaglandin I2; PGI2; Vasocyclin; (5Z)-5-[(3aR,4R,5R,6aS)-5-hydroxy-4-[(E,3S)-3-hydroxyoct-1-enyl]-3,3a,4,5,6,6a-hexahydrocyclopenta[b]furan-2-ylidene]pentanoic acid</t>
  </si>
  <si>
    <t>C20H32O5</t>
  </si>
  <si>
    <t>CCCCCC(C=CC1C(CC2C1CC(=CCCCC(=O)O)O2)O)O</t>
  </si>
  <si>
    <t>0, 0.018, 0.058, or 0.181 mg/kg bw/day</t>
  </si>
  <si>
    <t xml:space="preserve">Drug-related findings included emesis, soft feces, decreased platelet counts and significantly decreased white blood cells. The LOAEL is 0.018 mg/kg/day. </t>
  </si>
  <si>
    <t xml:space="preserve">Unknown, n.d. </t>
  </si>
  <si>
    <t>363-24-6</t>
  </si>
  <si>
    <t>Dinoprostone</t>
  </si>
  <si>
    <t>Prostaglandin E2; PGE2; (Z)-7-[(1R,2R,3R)-3-hydroxy-2-[(E,3S)-3-hydroxyoct-1-enyl]-5-oxocyclopentyl]hept-5-enoic acid</t>
  </si>
  <si>
    <t>CCCCCC(C=CC1C(CC(=O)C1CC=CCCCC(=O)O)O)O</t>
  </si>
  <si>
    <t>0, 10, 30, or 100 mg/kg bw/day (only dose levels listed, but there may have been other dose levels in addition to these)</t>
  </si>
  <si>
    <t>Loosening of the feces was observed in rats given the 10 mg/kg/day dose and diarrhea was observed in rats given 100 mg/kg/day.  Increases in stomach weight were observed at all dosage levels which were reversible within 3 months after cessation of dosing. Four of 30 male rats treated with 100 mg/kg died of uremia that appeared to be caused by urinary tract obstruction. These rats had a severe necrohemorrhagic urocystitis, acute prostatitis and hydronephrosis. Dose-related acanthotic squamous glandular junction and thickened glandular gastric mucosal epithelium was noted. In this study, the maximum tolerated dose of dinoprostone in Fisher 344 rats was 30 mg/kg.</t>
  </si>
  <si>
    <t>860005-21-6</t>
  </si>
  <si>
    <t>Latanoprostene Bunod</t>
  </si>
  <si>
    <t>Vyzulta; PF-3187207; NCX 116; 4-Nitrooxybutyl (Z)-7-[(1R,2R,3R,5S)-3,5-dihydroxy-2-[(3R)-3-hydroxy-5-phenylpentyl]cyclopentyl]hept-5-enoate</t>
  </si>
  <si>
    <t>C27H41NO8</t>
  </si>
  <si>
    <t>C1C(C(C(C1O)CC=CCCCC(=O)OCCCCO[N+](=O)[O-])CCC(CCC2=CC=CC=C2)O)O</t>
  </si>
  <si>
    <t>0, 0.24, 1.2, or 6 µg/kg bw/day</t>
  </si>
  <si>
    <t xml:space="preserve">No maternal toxicity was apparent (separate from treatment-related abortions). No NOAEL was observed for reproductive toxicity. The LOAEL was the lowest dose tested, 0.24 µg/kg/day. Abortion was observed at the all LBN-dose levels. Three (2/20) treatment-related abortions occurred at 0.24 µg/kg/day. One litter was lost due to 100% post-implantation loss (including 3 early resorptions); another other litter was lost due to 1 early resorption and 8 pre-implantation losses. For the third (rabbit #2221), one fetus was dead and the other nine fetuses were found live at cesarean section. One female (#2259) in the 1.2 µg/kg was euthanized early (GD21), based on the clinical observation of “material, aborted tissue, red” on GD21. This female was found to have 9 corpora lutea, one implantation site, and one early resorption. Because this rabbit had fewer-than-expected implantations (prior to the start of dosing), the pregnancy status does not appear normal. Therefore, the reviewer considers the relationship of LBN exposure to abortion to be unclear. However, the authors considered the abortion in this animal to be treatment-related, and consistent with the other treatment related abortions observed. Two (2/20) treatment-related abortions occurred at 6 µg/kg. Both litters were lost due to post-implantation losses (one with 4 early resorptions detected, the other with no early resorptions detected). The laboratory was alerted to the losses of pregnancy by observing red aborted tissue material in the cage, upon daily observation checks. Notably, no treatment-related effects on C-section results were apparent in the does that did not abort. No NOAEL was observed for developmental toxicity. LBN produced structural anomalies at the lowest dose tested, 0.24 µg/kg/day. A total of 3 fetuses (one at the 0.24 µg/kg dose and two at the 1.2 µg/kg dose) exhibited a malformation characterized by 3 related observations: absence of the innominate artery, retroesophageal subclavian artery, with the subclavian artery origin malpositioned. Additionally, the one 0.24 µg/kg fetus mentioned above also exhibited two other malformations: dilated pulmonary trunk, and narrow aorta. Nitric oxide (NO) is a known vasodilator.  Although these malformations may not be life-threatening, they indicate irreversible activity of NO on the developing vasculature. Split sternebra was observed in 3 fetuses at 0.24 µg/kg, 1 fetus at 1.2 µg/kg, and 2 fetuses at 6 µg/kg. Based on the apparent-dose response and the historical control incidence, the reviewer concluded that these malformations were treatment-related. Additional external malformations were noted at higher doses: one fetus at 1.2 µg/kg exhibited hindlimbs malrotated and forepaw hyperextension. Because these findings are rare, and consistent with the malformations observed in the rat EFD study, the reviewer deemed them treatment related. One fetus at 1.2 µg/kg and two fetuses at 6 µg/kg exhibited distended abdomen, too. An additional skeletal malformation was observed at 6 µg/kg: absent caudal veterbra, in one fetus. The authors considered this effect to be treatment related. </t>
  </si>
  <si>
    <t>Unknown, 2016. An embryo-fetal development study of latanoprostene bunod (LBN) by intravenous (bolus) in rabbits, Study No. 200753523 from FDA (2017) Application No. 207795 Pharmacology/Toxicology NDA Review and Evaluation at https://www.accessdata.fda.gov/drugsatfda_docs/nda/2017/207795Orig1s000PharmR.pdf</t>
  </si>
  <si>
    <t>147059-72-1</t>
  </si>
  <si>
    <t>Trovafloxacin</t>
  </si>
  <si>
    <t>TVFX; CP-99219; 7-[(1S,5R)-6-amino-3-azabicyclo[3.1.0]hexan-3-yl]-1-(2,4-difluorophenyl)-6-fluoro-4-oxo-1,8-naphthyridine-3-carboxylic acid</t>
  </si>
  <si>
    <t>C20H15F3N4O3</t>
  </si>
  <si>
    <t>C1[C@@H]2[C@@H](C2N)CN1C3=C(C=C4C(=O)C(=CN(C4=N3)C5=C(C=C(C=C5)F)F)C(=O)O)F</t>
  </si>
  <si>
    <t>1N,2N,3N,4N,5N,6N,7aY,8N,11N,12N,13N,15N,16N,17Y,19N,20fY</t>
  </si>
  <si>
    <t xml:space="preserve">0, 5, 15, or 75 mg/kg bw/day from day 6 of gestation to lactation dat 21. </t>
  </si>
  <si>
    <t>Gestation length</t>
  </si>
  <si>
    <t xml:space="preserve">One dam in the 75 mg/kg group died on gestational day 24 as a result of dystocia. No other dams died during the study, although dystocia was observed in 4 other dams in the 75 mg/kg group. Postpartum pup mortality (deaths during lactation days 1-4) was high in these litters and none met the minimum criteria for numbers of pups, so they did not continue on study after day 4 of lactation. Salivation was observed sporadically in one dam from the 75 mg/kg group during the treatment period. No treatment-related effects on body weight gain were observed in the dams during gestation or lactation. Additionally, no effects on food consumption were observed. Necropsy did not reveal any gross changes in the F0 dams attributable to trovafloxacin. The number of implantation sites was similar among treatment groups, as was the number of pups born per litter. Compared to control, the number pups born alive was reduced in the 75 mg/kg dose group (12.8 ± 2.2 vs. 12.3 ± 2.3) with a concomitant increase in the number born dead (0.1 ± 0.2 vs. 1.5 ± 1.5). The mean length of gestation was significantly increased in the treated dams (5 mg/kg: 21.45 ± 0.60 d, 15 mg/kg: 21.85 ± 0.41 d, 75 mg/kg: 21.94 ± 0.54 d) compared to controls (20.95 ± 0.51). Although an increase in early mortality was apparent in the 75 mg/kg group, the number of pups surviving until lactation day 21 was similar to control in the dams from this group that met the criteria for minimum numbers of pups and continued in the study after culling of the litters to 8 pups on day 4. Mean body weights of the female pups from the 75 mg/kg group were slightly, but significantly less than control from days 4-14 of lactation; the investigators believed that the effect was likely treatment related. Trend analysis did not reveal any significant differences in the results of the preweaning developmental indices righting reflex (on a surface or in the air) and visual cliff avoidance. Eye opening occurred earlier than control in the 15 and 75 mg/kg male and female pups and eruption of incisors occurred earlier in female pups from these dose groups. In each case, however, the difference between treated and control animals was less than one day. Trend analysis did not reveal any significant differences between treatment groups for data collected on two pups per sex per litter on postnatal day 21 as part of a "Functional Observation Battery" with the exception of a slightly increased reaction to tail pinch in 75 mg/kg females. The "Functional Observation Battery" for the pups included ease of removal from cage, reaction to handling, rearing (in open field), arousal (level of unprovoked activity in open field), defecation frequency (in open field), urination frequency (in open field), approach response (reaction to placing blunt object approximately 3 cm away from animal's face after open field observation), touch response (approach animal from side and touch rump gently with blunt object), click response (use clicker to make sudden sound approximately 5 cm above the back of the animal), tail pinch response, corneal reflexes, reaction of pupil to light, extensor thrust, and body temperature. The time to vaginal opening did not differ among the treatment groups, but the time to preputial separation was reduced by about 1.2 days in the 75 mg/kg group. The reductions of time to preputial separation and those observed for eye opening and tooth eruption mentioned above may be related to the delay in parturition, making these animals developmentally older at birth. All pups passed an auditory function test (startle or Preyer response to Galton whistle) administered on postnatal day 30. Examination of pups with an ophthalmoscope during postnatal days 21-28 revealed no evidence of treatment-related anomaly. Motor activity (monitored using a video-based system) on postnatal day 23 did not differ between the treatment groups. Learning and memory were tested using a passive avoidance chamber or the Cincinnati Water Maze (1 pup per sex for each of these tests). Passive avoidance testing (latency period before animals cross into a darkened chamber to avoid an unpleasant stimulus) on postnatal days 63-70 revealed no significantly different trends between the groups. Trials in the Cincinnati Water Maze conducted on postnatal days 55-65 showed no significant differences between the treatment groups for the mean number of errors (either total or per individual trial) when either Path A or Path B was used. There was no significant difference in trial latency for the males, but there was a statistically significant increase in the latency for females of the 75 mg/kg group in the last 2 trials using Path B (more complex than Path A). In the absence of an increased number of errors and because the total latency time for the combined trials for each path did not differ between the control and 75 mg/kg female pups, the increased latency period for the last 2 Path B trials in the high dose female pups does not appear to be toxicologically significant. The mating index was similar among treatment groups, but the percentage of females that were pregnant was less in the 75 mg/kg group than control. It appears unlikely that the reduced pregnancy rate was really drug-related as a similar study with intravenously administered alatrofloxacin showed no evidence of impairment of fertility in F1 offspring at 50 mg/kg. There appeared to be no differences between control and drug treated F1 rats for parameters such as length of gestation, number of implantation sites, and numbers of live and dead pups born. Mean pup weights did not differ between litters of control or drug treated F1 dams. The litter size was similar between groups as were the percentages of viable offspring on postnatal day 4 and at weaning time. No drug-related external or visceral malformations were observed in the F2 pups during a gross necropsy (includes stillborn pups, those culled on day 4, any that died during the study, and those who survived until lactation day 21). Mean body, weight of the F1 dams were similar among all groups during gestation and lactation. Overall, oral dosing with trovafloxacin from gestation day 6 until lactation day 21 was not overtly toxic to pregnant rats with the exception of an increase in mean gestational length at doses ≥ 5 mg/kg. Dystocia was observed in several dams at 75 mg/kg. Early postnatal viability was reduced in the 75 mg/kg group compared to control, most likely due to dystocia. Signs of development such as obtaining the righting reflex and visual cliff avoidance did not differ between control and drug-treated litters, but reductions of time to preputial separation, eye opening and tooth eruption observed in some treated animals in the 15 and/or 75 mg/kg groups may be related to the delay in parturition, making these animals developmentally older at birth. Functional neurological development and learning ability of the F1 pups did not appear to be greatly affected by treatment with trovafloxacin. Sexual development and reproductive capacity of the F1 offspring did not appear to have been affected by trovafloxacin treatment of the F0 dams. The F2 offspring were grossly unaffected by F0 drug treatment. In this study, the NOAEL of trovafloxacin for the dams was less than 5 mg/kg (based upon the increased length of gestation observed in all drug-treated groups), the NOAEL for the F1 offspring was 15 mg/kg (based upon the increased early postnatal mortality observed at 75 mg/kg) and the NOAEL for the F2 offspring was 75 mg/kg. </t>
  </si>
  <si>
    <t>Weisenburger, 1995</t>
  </si>
  <si>
    <t>Weisenburger, W.P. (1995) CP-99,219-27 Reproductive Study II Prenatal and Postnatal Development in Sprague¬ Dawley Rats (Study No. 94-783-18) Report dated 11/27/95, U.S. GLP Vol. 27, pp. 1-308 from FDA (1997) Trovan Tablets &amp; Trovan I.V. (Trovafloxacin Mesylate &amp; Alatrofloxacin Mesylate). Application No.: 20-759 &amp; 20-760. Approval Date: 12/18/1997 at https://www.accessdata.fda.gov/drugsatfda_docs/nda/97/020760a_pharmr_P1.pdf and https://www.accessdata.fda.gov/drugsatfda_docs/nda/97/020760a_pharmr_P2.pdf</t>
  </si>
  <si>
    <t>169590-42-5</t>
  </si>
  <si>
    <t>Celecoxib</t>
  </si>
  <si>
    <t>Celebrex; Celebra; Onsenal; 4-[5-(4-methylphenyl)-3-(trifluoromethyl)pyrazol-1-yl]benzenesulfonamide</t>
  </si>
  <si>
    <t>C17H14F3N3O2S</t>
  </si>
  <si>
    <t>CC1=CC=C(C=C1)C1=CC(=NN1C1=CC=C(C=C1)S(N)(=O)=O)C(F)(F)F</t>
  </si>
  <si>
    <t>1N,2N,3N,4N,6N,7N,9N,10Y,11N,12N,13N,15N,17Y,19N,20eY</t>
  </si>
  <si>
    <t xml:space="preserve">0, 20, 80, or 400 mg/kg bw/day. As of week 18, the dose level for the high dose females was reduced to 200 mg/kg bw/day. At week 78, the dose levels for the low and mid-dose females were reduced to 5 and 10 mg/kg bw/day, respectively, and for the high dose males to 200 mg/kg bw/day. </t>
  </si>
  <si>
    <t>Mortality and GI effects</t>
  </si>
  <si>
    <t xml:space="preserve">Treatment-related deaths increased with dose and occurred in the mid and high dose males and all treated female groups with confirmed histopathological lesions of gastrointestinal necrosis with inflammation and associated peritonitis. The mortality rates of the high dose males and all treated female gorups were significantly higher than controls (male: 39/80, 50/106, 65/106, and 73/106; female: 37/80, 77/106, 77/106, and 60/106). Due to excessive toxicity, the high dose females were sacrificed at week 79. The major clinical observations included higher frequencies of hypoactivity, few feces, cold to touch, and dyspnea in the treated groups. Body weight and food consumption showed sporadic differences. Significantly lower interval total body weight changes values (↓ 20%) were observed in high dose males from weeks 18-52. Significantly increased WBC counts were noted in all treated males at week 105. Urinalysis and clinical chemistry changes were not biologically significant and within published biological ranges. Organ weights were only recorded at interim week 53 sacrifices. Significant increases in the kidney/brain (↑13.1%) and liver/body (↑12.9%) weight ratios were noted in high dose males. However, there were not corresponding histopathological lesions found during microscopic evaluations. Dose-dependent GI necrosis/perforations (mainly in the jejunum) with associated abdominal inflammation and pyelonephritis were the only major treatment-related histomorphologic finding in unscheduled deaths during the study. Inflammation of the serosal surface of abdominal viscera including the capsule of the spleen, liver, lung, heart (females only), pancreas (females only), kidneys, urinary bladder, and sex organs was commonly observed as a secondary effect of test article-related necrosis in the gastrointestinal tract. A low but statistically significant increase in the incidence of pyelonephritis was identified in male rats only (2/38, 5/49, 6/49). In addition, dose-dependent pathological changes in the thymus with characteristics of lymphoid depletion, chronic active inflammation, and necrosis were noted in females. These kinds of alterations have been observed in notably stressed rats prior to death. There were no statistical differences in the incidence of neoplastic lesions between controls and animals treated wit SC-58635. Based on present findings, administration to of SC-58635 to rats for 104 weeks did not cause an increase in the incidence for all examined tumors. It did induce GI lesions at all dose levels for females and ≥20 mg/kg bw/day for males. In addition, an increased incidence of pyelonephritis was noted in treated males. The NOAEL for male rats was 20 mg/kg bw/day. The NOAEL for female rats could not be established under the current study since treatment-related deaths occurred at all tested dose levels. Pfizer: The NOAEL was considered to be 10 mg/kg bw/day for females and 200 mg/kg bw/day for males. </t>
  </si>
  <si>
    <t>104-Week Oral Gavage Carcinogenicity Study in Rats with SC-58635 (SA4367), Document No: P20S4367; Date 19-Dec-1997 (Vol. 1.42-1.50) from FDA (1998) NDA 20-998 Celecoxib at https://www.accessdata.fda.gov/drugsatfda_docs/nda/98/20998.cfm and https://www.accessdata.fda.gov/drugsatfda_docs/nda/98/20998AP_phrmr_P3.pdf Also available fom Pfizer Safety Data Sheet for Celecoxib (2007) at https://pfe-pfizercom-prod.s3.amazonaws.com/products/material_safety_data/Celecoxib_Capsules_3-Nov-2017.pdf</t>
  </si>
  <si>
    <t>1843-05-6</t>
  </si>
  <si>
    <t>Octabenzone</t>
  </si>
  <si>
    <t>2-Hydroxy-4-n-octyloxybenzophenone; Benzophenone-12; (2-Hydroxy-4-(octyloxy)phenyl)(phenyl)methanone; (2-hydroxy-4-octoxyphenyl)-phenylmethanone</t>
  </si>
  <si>
    <t>C21H26O3</t>
  </si>
  <si>
    <t>CCCCCCCCOC1=CC(O)=C(C=C1)C(=O)C1=CC=CC=C1</t>
  </si>
  <si>
    <t>0, 0.2, 2.0 or 5.0% approximately 0, 100, 1000, or 2500 mg/kg bw/day</t>
  </si>
  <si>
    <t>EPA (2010): Body weights, food consumption, hematological data, biochemistry, organ weights and histopathology were evaluated. At 5.0%, all animals had poor appearances after a few days; 3 males and 4 females died within 3 weeks. After 14 weeks, females had decreased body weights at 2.0% (p&lt; 0.01) and 5.0% (p&lt; 0.05). Food consumption was decreased at the two highest doses (both sexes) during the first month and at weeks 11 and 12 (females). At 5.0% and 2.0%, hemoglobin content was decreased in both sexes (p&lt; 0.01 or &lt; 0.001). Females also showed decreases in packed cell volume and erythrocyte counts at the highest two doses (p &lt; 0.05 or &lt; 0.01 depending on effect and dose), whereas these effects were decreased in males only at 5.0% (p &lt; 0.05 or &lt; 0.01). Glucose-6- phosphatase activity showed a dose-dependent increase in the liver (but not in the kidney) beginning at 0.2%. Increases in relative kidney weights were seen in males at all doses (p &lt; 0.001) and in females at 2.0 and 5.0% (p &lt; 0.001). Increased liver weights were seen in both sexes at 2.0 and 5.0% (p &lt; 0.001). Males showed some increases in relative pituitary and thyroid weights, which were statistically significant at only some doses. Relative adrenal weights showed a dose-related increase in females (p&lt; 0.01) at 5.0% in males and relative brain weights at the two highest doses (p &lt; 0.01) in females may have been related to decreased body weights. Both sexes had visibly enlarged discolored kidneys and livers, yellowish-white urinary calculi in both the renal pelvis and urinary bladder at the two highest doses. The bladder mucosa was often thickened. Microscopically, males and females showed toxic tubular nephrosis, unilateral hydronephrosis, hyperplastic urothelium, crystals in the renal pelvis and inflammation and other phenomena in the bladder at 2.0 and 5.0%. Males also exhibited a low frequency and severity of toxic tubular nephrosis at 0.2%. Hepatocytes exhibited homogeneous cytoplasm, slightly enlarged parenchymal cells in both sexes at 5.0% and in males at 2.0%, which may have been due to increased liver function, but no definite or consistent hepatic damage was observed upon microscopy. One female exhibited necrosis and infiltrates of mononuclear cells in the adrenal gland at the highest dose. For females, the NOAEL is 100 mg/kg bw/day and the LOAEL is 1,000 mg/kg bw/day, based on multiple kidney and bladder effects. In males, the NOAEL was not established. The LOAEL was considered to be 100 mg/kg bw/day based on toxic tubular nephrosis in males at all dose levels tested. ECHA: The NOAEL was not established. The LOAEL was considered to be 2,000 ppm, equal to 100 mg/kg bw/day. Note: in 2-year dog study the NOAEL was 100 mg/kg bw/day.</t>
  </si>
  <si>
    <t>Ciba-Geigy Corp., 1967</t>
  </si>
  <si>
    <t>Ciba-Geigy Corp., 1967. Initial Submission: Sub-chronic (90-day) Feeding Test as to the Toxicity of ""v 67-531"" in Rats (final Report) with Cover Letter dated 041092. Available from EPA (2010) Screening-level Hazard Characterization for 2-Hydroxy-4-n-octoxybenzophenone (CASRN 1843-05-6) at https://chemview.epa.gov/chemview/proxy?filename=HC1843056.pdf Also available as Unknown, 1967, from ECHA at https://echa.europa.eu/mt/registration-dossier/-/registered-dossier/13351/7/6/2/?documentUUID=db638fb1-990d-4dff-a336-60b078f65195 and from NTRL at https://ntrl.ntis.gov/NTRL/dashboard/searchResults/titleDetail/OTS0539100.xhtml</t>
  </si>
  <si>
    <t>27776-01-8</t>
  </si>
  <si>
    <t>Benzyltoluene (Mix of 1-benzyl-2-methylbenzene; 1-benzyl-3-methylbenzene; 1-benzyl-4-methylbenzene)</t>
  </si>
  <si>
    <t>1-Benzyl-2-methylbenzene; 1-Methyl-2-(phenylmethyl)benzene; 1-Methyl-2-benzylbenzene; 2-benzyltoluene</t>
  </si>
  <si>
    <t>CC1=CC=CC=C1CC2=CC=CC=C2.CC3=CC(CC4=CC=CC=C4)=CC=C3.CC5=CC=C(CC6=CC=CC=C6)C=C5</t>
  </si>
  <si>
    <t>Sprague-Dawley [Crl:CD®(SD) IGS BR]</t>
  </si>
  <si>
    <t xml:space="preserve">0, 30, 100, or 300 mg/kg bw/day. Males were dosed for at least 28 days, i.e., two weeks prior to mating, during the mating period, until euthanasia. Females were dosed for approximately 56-70 days, i.e., two weeks prior to mating, during mating, during gestation, and during lactation until day 21 postpartum inclusive. F1 offspring were dosed for approximately 14 days after weaning, i.e., day 22 to 35 postpartum inclusive. </t>
  </si>
  <si>
    <t xml:space="preserve">In F0 animals, no unscheduled deaths occurred in F0 males at any dose level during the study. One female given 300 mg/kg bw/day was prematurely euthanized on Day 23 post-coitum due to poor clinical conditions at delivery. Three females given 300 mg/kg bw/day were prematurely euthanized between Days 1 and 7 post-partum as the pups died; these deaths were considered to be test item related. Clinical signs of poor condition (piloerection, hypoactivity, round back, half-closed eyes, hypoactivity and/or emaciated appearance) were observed in 3/10 females at 100 and 3/10 females at 300 mg/kg bw/day at the beginning of the pre-mating period, in 2/9 females at 300 mg/kg bw/day during early gestation and one female at 300 mg/kg bw/day during part of the lactation period (Days 12, 20 pp). Ptyalism was observed in test item-treated males and females given 100 or 300 mg/kg bw/day throughout the treatment period and in females given 30 mg/kg bw/day during the pre-mating period only. This sign, commonly noted when a test item is administered by gavage, was not considered to represent an adverse effect. In males, lower body weight gain was recorded at 300 mg/kg bw/day during most of the treatment period (-35% on Days 1-29 vs. controls, p&lt;0.05), leading to lower terminal body weight (-6%). These effects were associated with lower food consumption at 300 mg/kg bw/day on Days 1-8 (-18%, vs. controls, p&lt;0.01). No effects were noted at 30 or 100 mg/kg bw/day. During the premating period in females, body weight loss or lower body weight gain was recorded at 100 and 300 mg/kg bw/day on Days 1-15 (+4, p&lt;0.01 and -5 g, p&lt;0.001, respectively, vs. +26 g in controls), leading to lower terminal body weight (-8%, p&lt;0.05 at 100 mg/kg bw/day and -8% at 300 mg/kg bw/day). These effects were associated with lower food consumption on Days 1-8 (-13%, p&lt;0.05 and -17%, p&lt;0.01, respectively, vs. controls) and to a lesser extent on Days 8-15 (-8 and –12%, respectively). At 30 mg/kg bw/day, a tendency towards slightly lower body weight gain was recorded on Days 1-15 (+18 g vs. +26 g,-31% vs. control), but this did not significantly impact the Day 15 body weight (-2%). During the gestation period, statistically lower body weight gain was recorded at 300 mg/kg bw/day over the gestation period (-27% vs. controls, p&lt;0.001), leading to lower terminal body weight (-15%, p&lt;0.001). At 100 mg/kg bw/day, lower body weight gain was recorded mainly on Days 14-20 post-coitum (-12%), leading to lower terminal body weight (-8%, p&lt;0.05). These effects were associated with lower food consumption at 300 mg/kg bw/day throughout the gestation period, more pronounced on Days 1-14 post-coitum (around -15%). At 30 mg/kg bw/day, a tendency towards lower body weight gain was recorded during the gestation period (-5%), but this did not significantly impact the Day 20 p.c. body weight (-4%). No relevant effects were noted on food consumption at 30 or 100 mg/kg bw/day. During the lactation period, at 300 mg/kg bw/day, higher mean body weight gain was recorded on Days 1-21 p.p. (+47 g vs. +20 g in controls, p&lt;0.05,) with a body weight loss on Days 1-4 p.p. The same effect was noted at 100 mg/kg bw/day (+32 g on Days 1-21 p.p.) with lower body weight gain on Days 1-4 p.p. At 30 mg/kg bw/day, no effects were noted on body weight or food consumption. Estrous cycle was not impacted by the test item treatment. The mating and fertility indices were unaffected by the test item treatment. All females mated within four days and all females were pregnant. At 100 and 300 mg/kg bw/day, a lower number of implantation sites, associated with higher post-implantation loss, led to a lower number of pups at birth (14.5 and 12.6, p&lt;0.05, respectively, vs. 16.5 in controls). These findings were considered to be adverse at 300 mg/kg bw/day. The number of corpora lutea was lower at 100 and 300 mg/kg bw/day (17.0 and 16.6 vs. 19.0 in controls). A relationship to the test item treatment could not be excluded. Thyroid hormone analysis revealed dose related, lower T4 level at all dose levels in males (p&lt;0.01) and in females at 300 mg/kg bw/day (p&lt;0.01). These changes were associated with higher TSH levels in both sexes at 300 mg/kg bw/day (not significant) and correlated with equivocal increases in thyroid gland weights in males at ≥ 100 mg/kg bw/day and thyroid follicular cell hypertrophy observed at microscopy in males at 300 mg/kg bw/day. There were no test item-related microscopic observations at the end of the treatment period in the testes, epididymides, ovaries or oviducts. In pups, from days 1 to 21 post-partum, the number of pups found dead on Days 1-4 p.p. of the lactation period was higher at 300 mg/kg bw/day (65 vs. 7 pups), associated with a higher incidence of affected litters (9/9 vs. 3/10). These findings accounted for the lower live birth and viability indices. Clinical observations such absence of milk in the stomach, emaciated appearance, dehydration, hypoactivity, cold to the touch and generalized pallor were observed in some high dose pups during the lactation period. Absence of milk in the stomach was also observed in a high number of dead pups (40 pups from 7 litters). Lower pups body weight was recorded at 100 and 300 mg/kg bw/day at birth in males (-7 and -25%, p&lt;0.001, respectively, vs. controls) and females (-6 and -25%, p&lt;0.001, respectively, vs. controls), followed by lower body weight gain at both doses, resulting in a lower body weight on Day 21 p.p. (-11 and -25%, p&lt;0.01 in males and -15%, p&lt;0.05 and -28%, p&lt;0.001 in females, respectively). No effects were noted on sex ratio, anogenital distance or the numbers of nipples or areolae. Thyroid hormone analysis on Day 4 p.p. revealed lower T4 level at all dose levels of the test item, associated with higher TSH level at 300 mg/kg bw/day. In F1 animals, from days 22 to 35 post-weaning, no test item-related deaths occurred during the treatment period. Body weights were lower on the first day of treatment at 100 and 300 mg/kg bw/day. This was considered to have resulted from the lower body weight recorded before weaning. Lower body weights were continuously recorded at 100 and 300 mg/kg bw/day during the treatment period due to body weight gains that were generally lower than those of controls (-14 and -32% in males and -5 and -24% in females, respectively, for the whole period), leading to terminal body weights that were lower than those of controls (-15%, p&lt;0.05 and -32%, p&lt;0.01 in males and -11%, p&lt;0.01 and -27%, p&lt;0.01 in females, respectively). These effects were associated with dose-related, lower food consumption throughout the treatment period (between -50%, p&lt;0.05 and -16%, p&lt;0.05  at 300 mg/kg bw/day and between -24 and -8% at 100 mg/kg/day, between Days 22 and 36). Thyroid hormone analysis on Day 36 p.p. revealed dose-related, lower mean T4 levels at all dose levels of the test item (p&lt;0.05 or p&lt;0.01), associated with higher mean TSH levels in animals at 300 mg/kg bw/day (p&lt;0.05 in females). No microscopic changes were noted in the thyroid glands. The NOAEL for parental toxicity was established at 30 mg/kg bw/day in females based on adverse in life effects (clinical signs, body weight and food consumption) while the LOAEL was set at 30 mg/kg/day in males based on T4 decrease at all dose levels. The NOAEL for reproductive performance (mating and fertility) was considered to be 100 mg/kg bw/day based on the lower number of implantation sites and number of pups delivered, and on the post-implantation loss which were considered as adverse at 300 mg/kg bw/day. The LOAEL for progeny development was established at 30 mg/kg bw/day based on the lower live birth and viability indices at 300 mg/kg bw/day, the lower pup body weight at 100 and 300 mg/kg bw/day, and the effects on thyroids at all dose levels on Days 4 and 36 post-partum. </t>
  </si>
  <si>
    <t>Unknown, 2022. Available from ECHA at https://echa.europa.eu/mt/registration-dossier/-/registered-dossier/2131/7/9/2</t>
  </si>
  <si>
    <t>473921-12-9</t>
  </si>
  <si>
    <t>Lersivirine</t>
  </si>
  <si>
    <t>5-[3,5-diethyl-1-(2-hydroxyethyl)pyrazol-4-yl]oxybenzene-1,3-dicarbonitrile</t>
  </si>
  <si>
    <t>C17H18N4O2</t>
  </si>
  <si>
    <t>CCC1=NN(CCO)C(CC)=C1OC1=CC(=CC(=C1)C#N)C#N</t>
  </si>
  <si>
    <t xml:space="preserve">Lersivirine produced a statistically significant increase in mortality in males given ≥150 mg/kg/day compared to control males. Females given the test article did not have a statistically significant difference in mortality compared to controls. The most common cause of early mortality for males given ≥150 mg/kg/day was the lersivirine-related exacerbation of the severity and incidence of chronic progressive nephropathy (CPN). Among females given 500 mg/kg/day, the most common cause of early mortality was lersivirine-related liver neoplasia. The most common cause of early mortality in males given 0 or 50 mg/kg/day and in females given 0, 50, or 150 mg/kg/day was pituitary neoplasia, unrelated to lersivirine administration. Mean body weights in males and females given 500 mg/kg/day were lower than control values (28–34%) beginning at approximately weeks 34 and 30, respectively, and remained so until all animals in this group were necropsied. At necropsy, mean body weights in surviving males given 150 mg/kg/day and 500 mg/kg/day were 9% and 28%, respectively, lower than controls. Similarly, mean body weights in females given 500 mg/kg/day were 34% lower than controls. These reductions in body weight were noted despite increases in food consumption in both males and females. Urinalysis conducted on males euthanized after day 181 and females euthanized after day 185 demonstrated higher incidences and/or severities of urine protein for males given ≥50 mg/kg/day and females given 500 mg/kg/day, urine occult blood (reagent strip method) for males given 500 mg/kg/day, and red blood cells in urine sediment for males given 500 mg/kg/day. These effects were most common in animals that were euthanized near or at the end of the dosing phase. Findings of proteinuria and hematuria were consistent with the microscopic observation of increased incidence of CPN for animals given lersivirine. Although the overall incidence of granular casts in urine sediment was very low, granular casts were only observed in animals given lersivirine that were found dead or euthanized in moribund condition. Lersivirine-related neoplastic findings in the liver included increases in the incidences of hepatocellular adenoma and/or carcinoma in females given ≥150 mg/kg/day and in males given 500 mg/kg/day. The hepatic neoplasms were associated with dose-dependent increases in eosinophilic and clear cell foci of hepatocellular alteration in females given ≥50 mg/kg/day and males given ≥150 mg/kg/day. Centrilobular to midzonal hepatocellular hypertrophy was observed in 53–73% of all animals treated with lersivirine with a dose related increase in severity at higher doses. Foci of alteration were often observed within lobules exhibiting hepatocellular hypertrophy. Hepatocellular neoplasms, altered foci, and centrilobular hypertrophy in rats given lersivirine were attributed to hepatic microsomal enzyme induction. These microscopic findings often manifested as macroscopic findings such as enlarged liver and/or hepatic masses. Lersivirine-related increases in the incidences of discolored and/or large thyroid gland occurred in males given ≥50 mg/kg/day and females given 500 mg/kg/day; these macroscopic findings often correlated with the microscopic findings of follicular cell adenoma or follicular cell carcinoma. Lersivirine administration increased the incidences of thyroid follicular cell adenoma/carcinoma in a dose-dependent manner in both sexes. Statistically significantly increased incidences of follicular cell adenoma occurred in males given ≥50 mg/kg/day and females given ≥150 mg/kg/day. Increased incidences of follicular cell carcinoma occurred in males given ≥50 mg/kg/day and in females given 500 mg/kg/day. Increased incidences and severities of thyroid follicular epithelial hypertrophy/hyperplasia were observed in males and females given ≥50 mg/kg/day. In the kidneys and urinary bladder, lersivirine related papilloma and/or transitional cell carcinoma occurred in the urinary bladder of males given 500 mg/kg/day. These neoplasms were often associated with macroscopic changes in the urinary bladder including presence of calculi, masses, and distended bladder. The increased incidence of urinary bladder distension was likely associated with urinary obstruction due to calculi and/or neoplasia. Transitional cell carcinoma was also noted in the renal pelvis of 1 male given 500 mg/kg/day. Lersivirine-related findings associated with urinary bladder neoplasms included increased incidence and severity of transitional cell hyperplasia in males given 500 mg/kg/day and presence of calculi within the urinary bladders of males given ≥150 mg/kg/day (no bladder neoplasms occurred at 150 mg/kg/day). Of the 7 males given 500 mg/kg/day that had crystalline birefringent material in the urinary bladder, 4 had concurrent urinary bladder neoplasms. Notably, most males with papilloma or transitional cell carcinoma in the urinary bladder had macroscopic and/or microscopic evidence of calculi within the urinary bladder or renal pelvis. Calculi likely contributed to irritation, hyperplasia, and neoplasia of the urinary bladders in all animals with urinary bladder papilloma or carcinoma, including 3 males with bladder carcinoma that lacked microscopic evidence of calculi. Lersivirine related renal tubule cell adenoma and increased incidences of renal tubule cell hyperplasia occurred in males and females given 500 mg/kg/day. Renal tubular adenoma and hyperplasia have been reported with increased severity of CPN, as was observed in this study in both sexes. In fact, most renal tubular tumors were observed only in rats with CPN grades of 2 or higher. Lersivirine administration increased the incidences and severity of CPN in males given ≥50 mg/kg/day and females given ≥150 mg/kg/day. These renal changes manifested macroscopically as enlarged pale kidneys mostly in males given ≥50 mg/kg/day and females given 500 mg/kg/day. Additional nonneoplastic findings attributed to lersivirine administration included polyarteritis (vascular/perivascular inflammation) in multiple organs in individual males and females given 50 mg/kg/day and mixed cell inflammation in the lungs in males given ≥150 mg/kg/day and in females given ≥50 mg/kg/day. Both of these findings reflected exacerbations of commonly occurring background findings in aged rats. Birefringent material associated with administration of lersivirine was noted in rare tubules in the kidneys of males and females given ≥150 mg/kg/day. In conclusion, administration of lersivirine to rats for up to 2 years was associated with an increase in neoplasms and related proliferative lesions in the kidney, urinary bladder, thyroid, and liver. Renal tubular adenoma and renal tubular hyperplasia were attributed to lersivirine-related exacerbation of CPN, while transitional cell carcinoma in the renal pelvis and urinary bladder along with urinary bladder hyperplasia were attributed to lersivirine related urinary calculi. Test article–related birefringent material was noted in rare tubules in the kidneys of males and females given ≥150 mg/kg/day and within the urinary bladder of males given 500 mg/kg/day. Neoplasms in the thyroid gland (thyroid follicular adenoma/carcinoma) and associated proliferative lesions (follicular hypertrophy/hyperplasia) along with hepatocellular adenoma/adenocarcinoma and associated findings (foci of cellular alteration and hepatocellular hypertrophy) were consistent with lersivirine-related induction of hepatic microsomal enzymes. A NOEL/NOAEL was not established. </t>
  </si>
  <si>
    <t>Nambiar et al., 2015</t>
  </si>
  <si>
    <t xml:space="preserve">Nambiar, P. R., Morton, D., Dochterman, L. W., Houle, C., Thomford, P. J., Fate, G., ... &amp; Finch, G. L. (2015). Two-year carcinogenicity study in rats with a nonnucleoside reverse transcriptase inhibitor. Toxicologic Pathology, 43(3), 354-365. </t>
  </si>
  <si>
    <t>1825-21-4</t>
  </si>
  <si>
    <t>Pentachloroanisole</t>
  </si>
  <si>
    <t>1,2,3,4,5-Pentachloro-6-methoxybenzene; Pentachlorophenyl methyl ether; Benzene, pentachloromethoxy-; PCA</t>
  </si>
  <si>
    <t>C7H3Cl5O</t>
  </si>
  <si>
    <t>COC1=C(Cl)C(Cl)=C(Cl)C(Cl)=C1Cl</t>
  </si>
  <si>
    <t>Sprague-Dawley [Spartan]</t>
  </si>
  <si>
    <t xml:space="preserve">0, 60, 200, or 600 ppm in the diet for a 181 day subchronic study, followed by a teratology study at the same dietary concentrations. The average daily intakes for females was 0, 4, 12, or 41 mg/kg bw/day. The average daily intakes for males were not listed. </t>
  </si>
  <si>
    <t xml:space="preserve">No adult mortality was noted in treated animals. PCA had no effect on food consumption, except on days 14-20, when females at the high-dose level ate significantly less than controls. Subchronic exposure to PCA was also related to decreased weight gain; initial body weights of all treated groups were lower than the control group, but only the weight of the high-dose group was depressed significantly. The lower weight gain of this group continued to be significant throughout gestation. No compound-related effects on fertility were found, although pregnancy rates were lower than expected. The low dose animals had the lowest rate and the mid- and high-dose animals had higher fertility than the control groups. Gravid uterus weight was lower in the high- dose groups than in the control groups, but this difference was greatly reduced when adjustments for initial body weight were made in the ANOCOVA procedure, after which only the PCA high-dose group showed a significant difference. At the highest dose level, PCA caused a significant decrease in the number of corpora lutea; however, there wasn’t a significant alteration in implantation efficiency or the average number of implants per female. But there was a significantly lower proportion of viable fetuses at the high-dose level due to significant increases in the number of early deaths. The high dose level showed marked embryo lethality; lower levels were unaffected. Significant decreases in fetal body weights of males were seen in the low- and high-dose groups of PCA--exposed animals with the mid-dose level showing borderline significance. Crown-rump lengths were also depressed for males at the low- and high-dose levels. Fetal body weights and crown-rump lengths for females were not affected by PCA exposure nor was there a treatment- related increase in the number of runts. There were also no external variations in the fetuses that could be related to PCA exposure nor were there any significant increases in specific sternebral variations. Similarly, there were no specific soft tissue variations related to PCA exposure either. A NOAEL or LOAEL was not given by the author. FDA: Based on the reductions in fetal body weight and crown-rump lengths of males at 4 and 41 mg/kg bw/day, the LOAEL is considered to be 4 mg/kg bw/day. </t>
  </si>
  <si>
    <t>Welsh et al., 1987</t>
  </si>
  <si>
    <t>Welsh, J. J., Collins, T. F. X., Black, T. N., Graham, S. L., &amp; O'Donnell Jr, M. W. (1987). Teratogenic potential of purified pentachlorophenol and pentachloroanisole in subchronically exposed Sprague-Dawley rats. Food and chemical toxicology, 25(2), 163-172.</t>
  </si>
  <si>
    <t>599-79-1</t>
  </si>
  <si>
    <t>Sulfasalazine</t>
  </si>
  <si>
    <t>Salicylazosulfapyridine; Azulfidine; Salazosulfapyridine; 2-hydroxy-5-[[4-(pyridin-2-ylsulfamoyl)phenyl]diazenyl]benzoic acid</t>
  </si>
  <si>
    <t>C18H14N4O5S</t>
  </si>
  <si>
    <t>C1=CC=NC(=C1)NS(=O)(=O)C2=CC=C(C=C2)N=NC3=CC(=C(C=C3)O)C(=O)O</t>
  </si>
  <si>
    <t xml:space="preserve">0, 84, 168, or 337.5 mg/kg bw/day, 5 days a week, for 103 weeks in males and 105 weeks in females. A group of 70 male rats was administered 337.5 mg salicylazosulfapyridine/kg bw/day 5 days a week, for 26  weeks; at 26 weeks, the salicylazosulfapyridine was replaced with corn oil for the remainder of the study. The dosing schedule (5/7) adjusted dose levels are 0, 60, 120, or 241.1 mg/kg bw/day. </t>
  </si>
  <si>
    <t xml:space="preserve">Survival of 337.5 mg/kg core study male rats was significantly lower than that of controls, with most deaths occurring during the last 8 weeks of the study. Survival of 84 and 168 mg/kg core-study males, all groups of dosed females, and the stop-exposure male group was similar to controls. Mean body weights of core-study males and stop exposure males were similar to controls throughout the study. From week 45 to week 89, females in the 337.5 mg/kg group had mean body weights that were 9% to 15% lower than those of controls; the final mean body weight of 337.5 mg/kg females was 7% lower than that of controls. No chemical-related clinical observations were noted in male or female rats. The serum thyroxine concentration in the 337.5 mg/kg core-study males at study termination was minimally lower than that of controls; the serum thyroid-stimulating hormone, triiodothyronine, and reverse triiodothyronine concentrations of dosed male and female rats were similar to those of controls. Pathology revealed statistically significant and biologically noteworthy lesions in the urinary bladder, kidneys, and spleen. In the urinary bladder, in male rats, the incidence of transitional epithelial papilloma in the 337.5 mg/kg core-study group was significantly greater than that in the control group; two of the 337.5 mg/kg core-study males had multiple transitional epithelial papillomas. Two transitional epithelial papillomas occurred in each of the 168 mg/kg male and female groups as well. There were no  transitional epithelial papillomas in the stop-exposure group at any of the evaluation timepoints. The incidences of transitional epithelial papilloma in 168 mg/kg male and female rats and in 337.5 mg/kg core-study male rats exceeded the ranges in historical controls from NTP 2-year corn oil gavage studies. The incidences of mucosal (transitional epithelial) hyperplasia in 168 and 337.5 mg/kg core-study males and in 337.5 mg/kg females were significantly greater than those in controls. Mucosal hyperplasia was present in one 337.5 mg/kg stop-exposure male at the end of the 2-year study. Concretions were observed grossly at necropsy and diagnosed as calculi. The incidences of grossly observed concretions (calculi) were significantly greater in male rats receiving 168 or 337.5 mg/kg than in controls. However, fewer concretions were diagnosed microscopically than observed grossly at necropsy and were presumed to be lost during tissue processing. The incidence of dilatation in core-study males receiving 337.5 mg/kg was significantly greater than that in controls. The neoplastic  and nonneoplastic lesions observed during the 2-year continuous study did not occur during the 2-year stop-exposure study. Urinary bladder transitional epithelial papillomas were single or multiple, discrete masses that protruded from the mucosa into the lumen of the urinary bladder from narrow- or broad-based attachments. Papillomas consisted of a few to several layers of hyper-plastic transitional epithelium which formed thick, highly convoluted folds or papillary frond-like structures supported by a core of scant to moderate amounts of fibrovascular stroma. In general, the hyperplastic cells were cuboidal to polyhedral. However, focal areas of epithelial dysplasia composed of atypical spindle to pleomorphic cells were evident. Papillomas frequently were concurrent with, and appeared to be a neoplastic progression of, mucosal epithelial hyperplasia. In the kidneys, the absolute kidney weight of 337.5 mg/kg females was significantly greater than that of controls at the 15-month interim evaluation. Papilloma of the renal pelvis transitional epithelium  was observed in two female rats receiving 337.5 mg/kg. The incidence of transitional epithelial papilloma in 337.5 mg/kg female rats exceeded the incidence in historical controls from NTP 2-year corn oil gavage studies. There were increased incidences of non-neoplastic kidney lesions in dosed male and female rats at 2 years and in 337.5 mg/kg females at 15 months. The incidences of concretion and transitional epithelial hyperplasia in 168 and 337.5 mg/kg  core-study male and female rats were significantly greater than those in controls at 2 years as were the  incidences in 337.5 mg/kg females at 15 months. In addition, focal atypical epithelial hyperplasia occurred in three core-study male rats receiving 337.5 mg/kg for 2 years. At 2 years, the incidences of hydronephrosis in 337.5 mg/kg core-study males and females were significantly greater than those in controls. The incidence of renal tubule dilatation in 337.5 mg/kg core-study males was significantly greater than that in controls at 2 years. The incidences of mineralization in 84, 168, and 337.5 mg/kg males were significantly greater than that in controls at 2 years. Papillary necrosis was observed in four 337.5 mg/kg core-study males and in one 337.5 mg/kg female. The average severity of nephropathy was greater in dosed males than in controls. The incidence of nephropathy in 337.5 mg/kg females was significantly greater than that in controls. The incidence and severity of nonneoplastic kidney lesions fronds of thickened transitional epithelium supported in stop-exposure male rats were similar to those  in controls. In the spleen, the incidences of splenic hematopoietic cell proliferation [vehicle control, 14/50; 84 mg/kg, 15/50; 168 mg/kg, 17/50; 337.5 mg/kg (continuous exposure), 23/50; 337.5 mg/kg (stop-exposure), 14/50] and hemosiderin pigmentation (14/50, 15/50, 15/50, 30/50, 13/50) were significantly greater in core-study male rats receiving 337.5 mg/kg than in controls. These increases may be suggestive of increased erythrocyte toxicity  and destruction (hemolysis). Under the conditions of these 2-year gavage studies, there was some evidence of carcinogenic activity of salicylazosulfapyridine in male and female F344/N rats based on increased incidences of neoplasms in the urinary tract. There was an increased incidence of transitional epithelial papilloma of the urinary bladder in males and a low  incidence of rare transitional epithelial papillomas of the kidney and of the urinary bladder in females. Based on the significantly greater incidences of mineralization in the kidneys of dosed males, a NOAEL for males cannot be established. The LOAEL is 84 mg/kg, adjusted to 60 mg/kg bw/day. For females, the NOAEL is considered to be 84 mg/kg, adjusted to 60 mg/kg bw/day. The LOAEL is 168 mg/kg, adjusted to 120 mg/kg bw/day, based on urinary bladder and kidney lesions. IARC: Survival of male rats at the highest dose in the core study was significantly lower than that of controls, with most deaths occurring during the last 8 weeks of the study. Survival of all other treated groups was similar to that of controls. The incidence of transitional cell papilloma of the urinary bladder in the core study was increased with a positive trend in the groups of treated male rats; the incidence in the group at the highest dose was significantly increased. The transitional cell neoplasms of the urinary tract observed in the core study were not observed in the stop-exposure group. In exposed females, there were also low incidences of rare transitional cell papilloma of the kidney and of the urinary bladder. All rats with transitional cell papillomas of the urinary tract also had grossly visible concretions (calculi) in the kidney and/or urinary bladder. </t>
  </si>
  <si>
    <t>National Toxicology Program. (1997). NTP toxicology and carcinogenesis studies of salicylazosulfapyridine (CAS No. 599-79-1) in F344/N rats and B6C3F1 mice (Gavage Studies). National Toxicology Program technical report series, 457, 1-327. Available from NTP at https://ntp.niehs.nih.gov/publications/reports/tr/400s/tr457 Also available from IARC (2015) Sulfasalazine. IARC Monographs on the Evaluation of Carcinogenic Risks to Humans Volume 108 at https://monographs.iarc.who.int/wp-content/uploads/2018/06/mono108-08.pdf</t>
  </si>
  <si>
    <t>628-94-4</t>
  </si>
  <si>
    <t>Adipamide</t>
  </si>
  <si>
    <t>Adipic diamide; Adipic acid amide; Hexanediamide</t>
  </si>
  <si>
    <t>NC(=O)CCCCC(N)=O</t>
  </si>
  <si>
    <t>0, 2.4, or 5.8%, equal to approximately 0, 1,200, or 2,900 mg/kg bw/day</t>
  </si>
  <si>
    <t xml:space="preserve">High dose males showed a decreased survival (88%) at terminal necropsy relative to diet controls (95%). No survival difference was noted in any other test group. Throughout the study, weight changes in excess of 5% with respect to controls did not occur in any female rats treated with adipamide. Male rats receiving adipamide at doses of 2.4% and 5.8% showed a 14% weight depression. No clinical abnormalities were noted in female rats. Pathology revealed the occurrence of hepatocellular carcinomas in 5/49 male rats at the highest dose. None of the female or low dose males developed these tumors. All five of the affected animals were housed in the same compartment. This unusual distribution in one compartment only was considered to hamper the assessment of carcinogenicity. An additional compound-related finding among the male rats was a decrease in the incidence of interstitial cell adenomas of the testes. Overall incidences were 21/50 in controls, 9/35 in the low dose, and 9/46 in the high dose. The LOAEL is 2.4% in males, equal to approximately 1,200 mg/kg bw/day, based on body weight depression at the concentrations given. A NOAEL was therefore not established for males. The NOAEL is 5.8% in females, equal to approximately 2,900 mg/kg bw/day, in the absence of adverse effects. </t>
  </si>
  <si>
    <t>97322-87-7</t>
  </si>
  <si>
    <t>Troglitazone</t>
  </si>
  <si>
    <t>Rezulin; Romglizone; Prelay; 5-[[4-[(6-hydroxy-2,5,7,8-tetramethyl-3,4-dihydrochromen-2-yl)methoxy]phenyl]methyl]-1,3-thiazolidine-2,4-dione</t>
  </si>
  <si>
    <t>C24H27NO5S</t>
  </si>
  <si>
    <t>CC1=C(C2=C(CCC(O2)(C)COC3=CC=C(C=C3)CC4C(=O)NC(=O)S4)C(=C1O)C)C</t>
  </si>
  <si>
    <t xml:space="preserve">Sixty rats per sex per group were given troglitazone by gavage for 104 weeks, males receiving 100, 400, or 800 mg/kg bw/day and females receiving 25, 50, or 200 mg/kg bw/day. </t>
  </si>
  <si>
    <t xml:space="preserve">Enlargement of interscapular brown fat was observed within the first 13 weeks in high-dose females, and by 104 weeks almost all animals at this dose were affected. Similar findings were seen in mid-dose females and high-dose males during the last 12 months of the study. Increased ventral and anogenital staining was seen in mid- and high-dose females and high-dose males; mid-dose males were also affected during the last 6 months. Labored breathing was noted in both sexes at the high dose during most of the study. Body weight of drug-treated males and low- and mid-dose females were similar to controls throughout the study. In high-dose females, body weight increased during the first 6 months and decreased during the last 12 months of the study. At 104 weeks, body weight of females at 200 mg/kg decreased approximately 11% compared with vehicle control. Food consumption increased at all doses, approximately 4–6% in males and 5–10% in females, compared with vehicle controls. No drug-related ophthalmic findings were observed. Mean erythrocyte counts decreased 14% in high-dose females compared with vehicle control. Increased incidence of alterations in erythrocyte morphology was observed in mid and high-dose males, and in females at all doses. Decreased myeloid and increased erythroid counts and a resulting decreased myeloid/erythroid ratio in bone marrow were noted in females at all doses and mid- and high-doses males. Nonneoplastic changes were observed in heart, brown fat, liver, and bone marrow. Heart weight increased significantly (16–25% in males and 15–51% in females) at the mid and high doses compared with vehicle controls. Increased incidence and severity of ventricular dilatation, myocardial fibrosis, and karyomegaly of atrial myocytes in males at mid and high doses and in females at all doses were associated with increased heart weight. An increased incidence of atrial thrombosis was noted in mid-dose males and in both sexes at the high dose. These lesions were morphologically similar to age-related spontaneous lesions that occur in this rat strain. Mortality attributed to myocardial lesions was 9, 15, 12, 21, and 49% in males and 4, 10, 9, 5, and 36% in females in the vehicle and placebo controls, and at the low, mid, and high doses, respectively. Changes secondary to myocardial lesions included diffuse centrilobular hepatocellular necrosis in both sexes at the high dose; an increased incidence of alveolar macrophages in low-dose females and in both sexes at mid and high doses; and subcutaneous edema/thoracic effusion in mid-dose males and both sexes at the high dose. In contrast with increased heart weight, skeletal muscle weights (plantaris and gastrocnemius/soleus muscles) were not significantly different from vehicle control, and there were no accompanying histopathologic observations. Dose-related enlarged brown fat in the interscapular region was noted at necropsy in mid- and high-dose males and in females at all doses and correlated with firm areas of subcutaneous tissue in the dorsal thorax noted clinically. Increased size and coalescence of fat droplets and increased fibrosis and/or fibroplasia in intra- and interlobular septa were observed microscopically. Similar changes in brown fat in other locations, including paravertebral, thoracic and lumbar, mediastinal, and/or perirenal sites, were observed in high-dose males and in females at all doses. No gross pathologic changes accompanied 22–32% increases in liver weight and body- and brain-weight ratios in males at mid and high doses. Centrilobular hepatocellular hypertrophy in mid-dose males and in both sexes at the high dose correlated with the organ weight changes. Bone marrow fatty change and hypocellularity were noted in mid- and high dose females. Survival at high doses was reduced in both sexes during the last 6 months of the study. At termination, survival was 47, 45, 45, 45, and 25% in males and 53, 65, 62, 68, and 17% in females in the vehicle and placebo controls, and at the low, mid, and high doses, respectively. There were no significant drug-related effects on overall tumor incidence in either sex. There were 56 distinct tumor types diagnosed in males and 59 in females, most with a frequency of 15 tumor-bearing animals or less. Seventy-one tumor categories (each specific tumor type, tumors grouped by organ, all benign or malignant tumors, and all tumors) in males and 77 tumor categories in females were analyzed statistically. Of the 148 tumor categories analyzed, 3 in males and 8 in females had significant dose trends in the Peto test when compared with controls. Tumors with negative dose trends were pituitary adenoma in males, and all tumors of mammary gland, fibroadenoma of mammary gland, and all benign tumors in females. In males, angiolipoma of skin had a statistically significant positive dose trend in the Peto test applying Haseman’s rule, irrespective of control group used in the analyses. No significant trends were noted with the Tarone or Armitage trend tests, the exact trend test applying Haseman’s rule, or in pairwise comparisons using Fisher’s exact or Tarone tests. Also in males, liposarcoma of skin had significant positive dose trends in the Peto test applying Haseman’s rule, irrespective of control group used in the analyses. A significant positive dose trend in the Peto test was observed for liposarcoma of skin in females when compared with either control group. No significant trends in either sex were noted in the Tarone or Armitage trend tests, the exact trend test applying Haseman’s rule, or in pairwise comparisons using Fisher’s exact or Tarone tests. Also in females, a significant positive dose trend in the Peto test was observed for fibrosarcoma of skin. No significant trends were noted in the Tarone or Armitage trend tests or in pairwise comparisons using Fisher’s exact or Tarone tests. A significant positive dose trend was observed in the exact trend test in comparison with both the vehicle and placebo controls. Fibrosarcoma was not observed in concurrent female controls but have been noted in 2–4% of controls in carcinogenicity studies conducted at MPI Research. The incidence in females at the high dose (6.7%) was slightly higher than the historical background incidence. The category of all hepatocellular tumors in female rats exhibited a positive dose trend in the Peto test when compared with vehicle control but not when compared with placebo control. No significant differences were seen in additional analyses of this category. Further, no significant differences in any statistical test versus either control group were seen in hepatocellular adenoma or hepatocellular carcinoma, tumor types comprising the category all hepatocellular tumors. In females, adenocarcinoma of the large intestine exhibited a positive dose trend in the Peto analysis, irrespective of control group used for comparison. No significant differences were observed in additional statistical tests used, and the incidence was within the historical control range in this strain. Additionally, an adenocarcinoma of the small intestine was observed in a vehicle control male, but not in drug-treated groups. In the Peto test, a significant positive dose trend was observed for schwannoma of the uterus compared with placebo control, but not when compared with vehicle control. A significant positive dose trend was observed in the exact trend test using Haseman’s rule when compared with placebo control, but not when compared with vehicle control. The LOAEL is considered to be 25 mg/kg bw/day. </t>
  </si>
  <si>
    <t>Herman et al., 2002</t>
  </si>
  <si>
    <t>Herman, J. R., Dethloff, L. A., McGuire, E. J., Parker, R. F., Walsh, K. M., Gough, A. W., ... &amp; De La Iglesia, F. A. (2002). Rodent carcinogenicity with the thiazolidinedione antidiabetic agent troglitazone. Toxicological Sciences, 68(1), 226-236.</t>
  </si>
  <si>
    <t>2500-88-1</t>
  </si>
  <si>
    <t>Disulfide, dioctadecyl</t>
  </si>
  <si>
    <t>Di-n-octadecyl disulfide; Dioctadecyl disulfide; Distearyl disulfide; 1-(octadecyldisulfanyl)octadecane</t>
  </si>
  <si>
    <t>C36H74S2</t>
  </si>
  <si>
    <t>CCCCCCCCCCCCCCCCCCSSCCCCCCCCCCCCCCCCCC</t>
  </si>
  <si>
    <t xml:space="preserve">Wistar [Cpb: WU, Wistar random] </t>
  </si>
  <si>
    <t xml:space="preserve">Dietary concentrations were 0, 0.6, 1.2, or 2.4% in the diet, equal to approximately 0, 300, 600, or 1,200 mg/kg bw/day, for 130 weeks. The rats were descendants from parents which had been kept on the same diets since weaning age. Observations were made of general appearance, behavior and mortality, growth and food intake, hematological values and clinical constituents in blood and urine. After 130 weeks of feeding, all surviving rats were killed and examined grossly. </t>
  </si>
  <si>
    <t xml:space="preserve">Mortality in males receiving DOS2 was slightly higher than in controls during the last six months of the study. No such difference occurred in females. Body weights were relatively low in all test groups from week 20 onwards in both sexes. The differences with the controls generally showed a negative correlation with the feeding level. Food intake and food efficiency were not adversely affected by feeding DOS2. Decreased values for hemoglobin content, packed cell volume and red blood cell count were observed in the treated groups in both sexes. The decreases, which were generally inversely dose-related, did not aggravate in the course of time. An increase in total white blood cells, due to an increase in numbers of neutrophils, occurred in the test groups at several stages of the study. The increase in neutrophils was generally most marked in the lowest dose group. Enzyme activities or levels of glucose, urea nitrogen and protein of the blood did not show any treatment-related effects. No indication of kidney damage was noticed in the volume, specific gravity, or glutamic-oxalacetic transaminase activity of the urine. Urine composition was essentially normal. There were marked increases in the relative weight of the liver, spleen and ovaries of all treatment groups. The increases showed a negative correlation with the feeding level of the test substance. Macroscopic examination at autopsy revealed some abnormalities in the spleen and mesenteric lymph nodes, such as enlargement and hemorrhages in treated animals. Microscopic examination of these organs indicated that these gross changes were treatment related. Treatment-related histopathological changes were found in the liver, spleen, ovaries, adrenals, bone marrow (sternum) and mesenteric lymph nodes. The changes consisted of accumulations of a crystalline material, usually accompanied by multinucleated giant cells. The mesenteric lymph nodes were most heavily involved and are considered to be the major target organs. The abnormalities observed were more pronounced in the low- and mid-dose groups than in the high-dose group. The incidence of haemangio-endotheliomas in mesenteric lymph nodes was considerably increased in each of the test groups. The increases were considered to be related to treatment although a positive dose response relationship was absent. In view of the observed changes in various parameters at the lowest dietary level of 0.6%, a no-effect level could not be established. EFSA: From treatment week 112 onwards, mortality in high dose males was twice as high as in controls. From treatment week 20 onwards, significantly decreased body weights of treated animals from all dose groups were observed compared to control values, with a more pronounced difference in animals of the low and mid dose groups. No difference in food consumption was observed between treated and control animals. Decreases in red blood cell parameters were reported in all groups of treated females, and increases in neutrophil counts, partially accompanied by increased white blood cell counts were observed in both males and females in all treatment groups. Urine volumes increased in the high dose groups of males (at weeks 26, 52 and 102: ca. 40-50%) and females (at week 102: 35%). Increased organ weights (liver, spleen and gonads) were observed along with pathological (enlargement and discoloration in spleen and mesenteric lymph nodes) and histopathological findings (accumulation of crystalline material, in a follow up study confirmed to be the test substance, in the liver, spleen, ovaries, bone marrow (sternum), mesenteric lymph nodes and adrenals, usually accompanied by multinucleated giant cells) in all treatment groups. The effects (including the accumulation of crystalline material in tissues) were more pronounced in the low and mid dose groups than in the high-dose group (e.g., the relative liver weights at the low, mid and high doses were 4.06, 3.60, 3.43/100 g bw vs. 3.13 g/100 g bw in controls for males and 4.97, 4.31, 3.83 vs. 3.54 g/100 g bw for females). Despite the lack of a positive dose-response relationship, the CEF Panel concluded that the changes described might be treatment related. Neoplastic changes (hemangio-endotheliomas in the mesenteric lymph nodes: 8 at the low dose vs. 1 in controls and the other treatment groups for males and 3, 5 and 1 at the low, mid and high dose, respectively, vs. 0 in controls for females) were found in animals of the low and mid dose groups. However, the neoplastic lesions developed in separate areas within the affected lymph nodes and therefore might not be causally linked to the accumulation of the micro-crystalline material. The CEF Panel considered that this chronic study in rats provided evidence of accumulation of the test substance in rat tissues. The Panel considered however that due to absence of a positive dose relationship for the observed effects and the presence of possible treatment related effects at the lowest dose tested, the results of the study could not be used for the purposes of risk assessment. ECHA: From the treatment week 112 onwards, the mortality in males of the high dose was significantly increased compared to controls. No such difference occurred in other groups of males or in females. From treatment week 20 onward, significantly decreased body weights of treated animals from all dose groups were observed compared to control values, with a more pronounced difference in animals of the low and mid dose groups. No difference was observed for food consumption for treated and control animals. Evident decreases for hemoglobin, packed cell volume and red blood count were found in females of all dose groups at the treatment week of 78 and 102. Additionally, increases in the neutrophil counts were observed for treated males and females almost all along the animal treatment period, partially accompanied with increased white blood cell counts. Upon necropsy, increased organ weights were found for liver, spleen and gonads for all treated groups, whereas the increases for low or mid dose groups were more evident than for high dose groups. For spleen and mesenteric lymph nodes, enlargement and discoloration were found additionally, again the high dose group less severely affected than the mid- or low dose groups. Non-neoplastic histopathological changes were found in the liver, spleen, ovaries, adrenals, bone marrow (sternum) and mesenteric lymph nodes. The changes consisted of accumulation of crystalline materials, usually accompanied by multinucleated giant cells. The abnormalities observed were more pronounced in the low and mid dose groups than in the high-dose group. Treatment related neoplastic changes were found in animals of low and mid dose groups. Eight males in low dose group and three and five females in low and mid dose groups respectively exhibited hemangio-endotheliomas in the mesenteric lymph nodes, whereas no or only one animal in both, high and control group showed comparable changes. Since the incidence of hemangiomas in mesenteric lymph nodes of both male and female Wistar rats was well within the range of controls for Wistar-derived rat strains, the development of hemangiomas at this single site was considered to be unrelated to the administration of the test item. This was strengthened by the absence of an increase in any other tumor type in treated rats following lifetime exposure to massive amounts of compounds. The result obtained from this chronic study in Wistar rats reflects the effect of phagocytic cells attempting to engulf and dispose of the test substance and constituted the expected response of dosing animals with large amounts of foreign material over a very long period of time. Therefore, the changes observed are considered to be secondary effects (inflammation, fibrosis etc.) generated by an overload of the animals’ capacity to metabolize/excrete the substance. With regard to the apparent inverse dose-response relationship for many of the observed effects, it was noted that mortality was directly related to the dose, indicating that there were symptoms of greater toxicity at the high dose. It is supposed that there may have been a higher degree of fibrosis, due to destruction of normal tissue, in the high dose group that could have led ultimately to the increased mortality and, in essence, masked the effects that were noted at lower doses. Based on the above mentioned considerations (observation of secondary effects due to overload effects), the NOAEL of Hostanox SE 10 is considered to be 0.6%, corresponding to 600 mg/kg bw/day. </t>
  </si>
  <si>
    <t>de Rijke et al., 1980</t>
  </si>
  <si>
    <t>693-33-4</t>
  </si>
  <si>
    <t>Cetyl betaine</t>
  </si>
  <si>
    <t>Hexadecylbetaine; Lonzaine 16S; 2-[hexadecyl(dimethyl)azaniumyl]acetate</t>
  </si>
  <si>
    <t>C20H41NO2</t>
  </si>
  <si>
    <t>CCCCCCCCCCCCCCCC[N+](C)(C)CC(=O)[O-]</t>
  </si>
  <si>
    <t xml:space="preserve">0, 50, 150, or 250 mg/kg bw/day from GD 6 to 15. Dosage calculations were based on a 100% active component. Since the test substance was received with a 30.4% active moiety in 10% ethanol, a correction factor of 3.2895 was utilized to achieve the proper amount of active ingredient. </t>
  </si>
  <si>
    <t>Maternal bodyweight</t>
  </si>
  <si>
    <t xml:space="preserve">Regarding maternal data, no deaths occurred in any dams in the control or treated groups. Clinical observations noted in animals dosed at 250 mg/kg/day included stained and matted fur (noted primarily on the limbs, neck, ventral thorax and facial area), excessive salivation, respiratory rales, diarrhea, decreased activity, hypothermia, lacrimation, labored breathing and wheezing. Similar observations were evident at 150 mg/kg/day group, stained and mattered fur and respiratory rales were the predominant observations. A dose-related trend of maternal body weight inhibition was noted during both the overall gestation (days 0 - 20) and treatment (days 6 - 15) periods at all dose levels. Weight loss was observed during the first treatment interval (days 6 - 9) at 150 and 250 mg/kg/day. Reduced food intake was also noted among all treated groups during the treatment period in an apparent dose-related trend. In addition, consumption was inhibited at 250 mg/kg/day during the overall gestation interval but mean values of the 50 and 150 mg/kg/day groups were comparable to controls. Necropsy revealed no treatment-related differences among the groups. For offspring, no meaningful differences among the control and treated groups were evident with respect to the number of corpora lutea, total implantations, post implantation loss, viable fetuses and fetal body weights. The incidence of fetal malformation in the treated groups was neither statistically significant nor meaningfully different from that of the controls. With respect to developmental variations, reduced or absent ossification of the skull, sternebrae #5 and/or #6 and other sternebrae occurred more frequently at the 250 mg/kg/day group. This reduced ossification of the sternebrae #5 and #6 was deemed biologically significant as it was commonly observed in conjunction with reduced maternal body weight. No further trends in developmental variations were noted. The NOAEL was established as 50 mg/kg/day for maternal toxicity and 150 mg/kg/day for developmental toxicity. Effects in the fetuses at the highest dose of 250 mg/kg/day were considered biologically significant but related to maternal toxicity. Burnett et al.: No mortalities observed in any of the dams in the control or treatment groups. In the 250 mg/kg dose group, clinical observations included stained and matted fur primarily on the limbs, neck, ventral thorax, and facial area, excessive salivation, respiratory rales, diarrhea, decreased activity, hypothermia, lacrimation, labored breathing, and wheezing. Similar observations were made in the 150 mg/kg dose group, with the stained and matted fur and respiratory rales the predominant signs of toxicity. Inhibition of maternal bodyweight gain was observed as a dose-related trend during the overall gestation and the treatment periods at all dose levels. Weight loss was observed during the first treatment interval in the 150 and 250 mg/kg dose groups. Decreased feed consumption was also observed in all treated groups during the treatment period in a dose-dependent manner. Feed consumption was noted to be inhibited at 250 mg/kg during the overall gestation period, but the mean values for the 50 and 150 mg/kg dose groups were comparable to controls. In the fetuses, no significant differences between the control and treated groups were evident with respect to the number of corpora lutea, total implantations, post implantation loss, viable fetuses, and fetal bodyweights. Fetal malformation in the treated groups was not significantly different from that of the controls. Reduced or absent ossification of the skull, sternebrae #5 and/or #6, and other sternebrae occurred more frequently in the 250 mg/kg dose group. These effects were considered to be biologically significant as they were observed in conjunction with reduced maternal bodyweight gains. No other developmental variations were noted. The maternal LOAEL was 50 mg/kg bw/day based on inhibited bodyweight gain. The maternal NOAEL could not be established. The developmental NOAEL was 150 mg/kg bw/day. ECHA: In an oral reproductive and developmental toxicity study of cetyl betaine in rats, the LOAEL for the dams was 50 mg/kg/day due to decreased body weight gain and a maternal NOAEL could not be calculated. The developmental LOAEL was 250 mg/kg/day and the developmental NOAEL was 150 mg/kg/day. </t>
  </si>
  <si>
    <t xml:space="preserve">Arnold, K. S., J. L. Schardein and M. Blair. Oral Teratology Study of 1-Hexadecanaminium in Rats. 1985. International Research and Development Corporation, U.S. Available from Environmental Protection Agency. High Production Volume Information System (HPVIS): detailed chemical results for 1-hexadecanaminium, N-(carboxymethyl)-N, N-dimethyl-, inner salte (CAS no. 693-33-4) at https://chemview.epa.gov/chemview/proxy?filename=HPVIS/FND%20Amides%20Category_groupfile.pdf Also available from Burnett, C. L., Bergfeld, W. F., Belsito, D. V., Hill, R. A., Klaassen, C. D., Liebler, D. C., ... &amp; Heldreth, B. (2018). Safety assessment of alkyl betaines as used in cosmetics. International journal of toxicology, 37(1_suppl), 28S-46S. and ECHA at https://chem.echa.europa.eu/100.010.682/dossier-view/f9d04e1b-ea0c-49f7-b2e0-6d971aab4e17/192cf12a-4864-405b-b8a8-426b8779b97a_dd6e4d94-a3ef-4ab5-bbff-048e5d78fdaa?searchText=693-33-4 </t>
  </si>
  <si>
    <t>96-24-2</t>
  </si>
  <si>
    <t>3-Chloro-1,2-propanediol</t>
  </si>
  <si>
    <t>3-Chloropropane-1,2-diol; alpha-Chlorohydrin; Chlorodeoxyglycerol</t>
  </si>
  <si>
    <t>C3H7ClO2</t>
  </si>
  <si>
    <t>C(C(CCl)O)O</t>
  </si>
  <si>
    <t>0, 20, 100, or 500 mg/L, equivalent to mean daily intakes of 0, 1.1, 5.2, and 28 mg/kg bw/day for males and 0, 1.4, 7.0, and 35 mg/kg bw/day for females, for 104 weeks.</t>
  </si>
  <si>
    <t>The body weights of rats at the highest dose were significantly reduced after the first week of treatment. At termination, the body weights of animals at the two higher doses were significantly reduced, with reductions of 33% in males and 35% in females at the highest dose. However, the mortality rate was unaffected by treatment: at terminal sacrifice, more than 42% of this group were still alive. The food and water intake of rats at the highest dose were significantly reduced. No treatment-related clinical signs were noted. The hematological and blood clinical chemical parameters varied considerably within groups, but no consistent, significant, dose-related effects were observed. The reduced body weights of rats at the two higher doses obviated a conclusion about an effect on organ weights. However, the body weights of animals at the lowest dose were unaffected, and males showed a significant increase in absolute kidney weight. Chronic progressive nephropathy was found in all groups, and the incidence increased with dose, being significant at the two higher doses. Female rats were more severely affected than males. Significant correlations were found between the severity of nephropathy and the increase in incidence of renal tubule hyperplasia and renal adenoma. Advanced chronic progressive nephropathy accounted for a significant (males) and dose-dependent (both sexes) rate of premature deaths. The treatment-related distribution of advanced chronic progressive nephropathy in rats of each sex was reflected in significant, dose-dependent increases in kidney weight, serum creatinine concentration, and blood urea nitrogen concentration. Papilliform hyperplasia of the urothelium covering the renal papilla was seen almost exclusively in animals at the two higher doses. Both the incidence and the severity of the lesions increased in a dose-dependent pattern. The incidence of papillary urothelial hyperplasia correlated to the severity of chronic progressive nephropathy. A dose-dependent increase in the frequency of epithelial single-cell degeneration was observed in the epididymides, which was significant at the two higher doses. Dose-related alterations in the incidence of hyperplasia and/or tumors were observed in all groups, with increases in the kidney (tubule hyperplasia and adenomas), the testis (Leydig-cell hyperplasia, adenomas and adenocarcinomas), mammary gland (males: fibroadenomas, adenomas, and adenocarcinomas), and preputial gland (adenomas and carcinomas), and decreases in the pancreas (males: hyperplasia, adenomas, and carcinomas). The increased incidence of tubule hyperplasia in the kidneys of animals of each sex was the most sensitive endpoint, as it was seen even at the lowest dose. Although it did not reach statistical significance at this dose (p = 0.073 for males and 0.099 for females), the Committee considered that it reflected a treatment-related, dose-dependent increase, which was highly significant in a trend analysis. Nodular Leydig-cell hyperplasia was present in a high proportion of controls, and the incidence in treated animals decreased significantly in a dose-dependent pattern. When the incidences of nodular Leydig-cell hyperplasia, adenomas, and carcinomas were combined for statistical analysis, no significant difference was found between groups. The Committee noted that the decreased frequency of hyperplasia might be associated with the concomitant increases in the incidences of adenomas and carcinomas, so that the effect would not be significant when all three were combined. When the incidences of preputial gland adenomas and carcinomas were combined for statistical analysis, the resulting increased incidence was significant at the two higher doses. The Committee noted that the report clearly stated that the preputial gland was not included in the standard protocol and was examined only when it was removed incidentally with other tissues or organs. Thus, few were investigated. When pancreatic hyperplasia and neoplastic lesions were combined for statistical analysis, the decrease in incidence was significant at all doses. The authors concluded that treatment with 3-chloro-1,2-propanediol increased the incidences of renal and testicular Leydig-cell tumors. The renal tumors developed in a dose-dependent fashion in animals of each sex and were considered to be secondary to the treatment-related increase in the incidence of chronic progressive nephropathy. The treatment-related increase in the incidence and frequency of Leydig-cell tumors was considered to represent hormone-mediated promotion and was suggested to be associated with the treatment-related decrease in testosterone concentration and the increase in those of estradiol, prolactin, progesterone, and follicle-stimulating and luteinizing hormones. 3-Chloro-1,2-propanediol also caused a dose-related increase in the incidence of mammary tumors in males, and this effect was considered to be secondary to the hormonal activity of functionally active Leydig-cell tumors, which were suggested to produce less androgen and more estrogen or progesterone. The Committee noted that the hormones mentioned were not measured in the study. In addition, the treatment caused a dose-related increase in the incidence of preputial gland tumors, which was suggested to be secondary to the disturbed endocrine balance of treated animals with large Leydig-cell tumors, analogous to the induction of mammary tumors. NICNAS: There was increased incidence of kidney tumors in all treated rats, and increased incidence of Leydig cell (testes), mammary gland and preputial gland adenomas in treated male rats. Increased kidney weight and nephrotoxicity were observed at doses ≥ 20 ppm (1.1 or 1.4 mg/kg bw/day for males and females, respectively). ECHA: Reduced bodyweight was noted at the high doses during the first week of treatment. Reduced bodyweight was also noted at the mid and high dose at termination (up to 35%). Mortality was unaffected with at least 42% survival. Reduced food and water intake was noted at the high dose. Organ weight data revealed increased kidney weights from the low dose. Tubular adenomas were recorded in 0, 1, 1, or 5/50 (males) and 0, 1, 0, or 9/50 (females) (S). Tubular hyperplasia occurred at incidences of 3, 6, 15, or 34/50 (males) (S) and 2, 4, 20, or 31/50 (females) (S). In the testis, the incidence of Leydig cell adenoma was 38, 43, 50, or 47/50 (S) and Leydig cell adenocarcinoma was 0, 0, 0, or 3/50 (S). Mammary gland fibroadenoma were noted in 0, 0, 2, or 10/50 (males) (S); adenomas were recorded in 0, 0, 1, or 1/50 (males) and adenocarcinoma’s were noted in 0, 0, 1, or 1/50 (males). Preputial gland adenomas were recorded in 1, 2, 6, or 5/50 (S) and carcinomas 0, 0, 1, or 2/50 (S). The pancreas showed a  treatment-related decrease in islet cell hyperplasia, adenoma, and carcinoma in male rats. Chronic progressive nephropathy was noted in all groups. There was also an increase in epithelial single cell degeneration in the epididymis. The report concluded that treatment with 3-chloro-1,2-propanediol caused increases in renal and testicular Leydig cell tumors. Renal tumors developed in a dose dependent fashion in both sexes and were considered secondary to the compound-related increase in chronic progressive nephropathy. The treatment-related increase and acceleration of Leydig cell tumors may be considered as hormone-mediated promotion. 3-chloro-1,2-propanediol also caused a dose-related increase in mammary and preputial gland tumors in the males. This effect may be considered as secondary to hormonal activity of large Leydig cell tumors.</t>
  </si>
  <si>
    <t>Sunahara et al., 1993</t>
  </si>
  <si>
    <t xml:space="preserve">Sunahara, G., Perrin, I. &amp; Marchesini, M. (1993) Carcinogenicity study on 3-monochloropropane-1,2-diol (3-MCPD) administered in drinking water to Fischer 344 rats. Unpublished report No. RE-SR93003 submitted to WHO by Nestec Ltd, Research &amp; Development, Switzerland. Available from WHO (2002) WHO Food Additives Series: 48 Safety Evaluation of Certain Food Additives and Contaminants- 3-Chloro-1,2-Propanediol at https://www.inchem.org/documents/jecfa/jecmono/v48je18.htm Also available from NICNAS (2015) 1,2-Propanediol, 3-chloro-: Human health tier II assessment at https://cdnservices.industrialchemicals.gov.au/statements/IMAP_1645%20-%20IMAP%20Assessment%20-%2013%20February%202015.pdf and ECHA at https://chem.echa.europa.eu/100.002.267/dossier-view/267f703f-f91e-4437-ae50-fe6129bf62d0/IUC5-1276e815-1a65-471a-a958-0d3b1ed52e4c_6c6f20a8-771b-4544-829d-171ff33ae9ce?searchText=96-24-2 </t>
  </si>
  <si>
    <t>6864-37-5</t>
  </si>
  <si>
    <t>Bis(4-amino-3-methylcyclohexyl)methane</t>
  </si>
  <si>
    <t>4,4'-methylenebis(2-methylcyclohexanamine); Dimethyldicyane; 4-[(4-amino-3-methylcyclohexyl)methyl]-2-methylcyclohexan-1-amine</t>
  </si>
  <si>
    <t>C15H30N2</t>
  </si>
  <si>
    <t>CC1CC(CCC1N)CC2CCC(C(C2)C)N</t>
  </si>
  <si>
    <t xml:space="preserve">0, 1.5, 5, or 15 mg/kg bw/day. F0: for approximately 10 weeks prior to breeding and continuing through breeding (up to two weeks), and for a maximum of 6 post-mating weeks (males) or gestation (three weeks) and lactation (three weeks) for females. Selected F1 offspring (cohorts 1A, 1B, 2A, 3) received the test substance daily from PND 21 until one day before sacrifice on PND 90, approximately 68 days.  </t>
  </si>
  <si>
    <t>Regarding clinical examinations, P males and females of the high- and mid-dose groups (15 and 5 mg/kg bw/d) showed a reduction in food consumption (in high-dose males during premating up to 15% below control, in high-dose females during premating, gestation and lactation up to 11, 13 and 19% below control, respectively and in mid-dose females during lactation up to 14% below control) and water consumption (high-dose males during premating: up to 17% below control, high-dose females during premating, gestation and lactation up to 21, 18 and 23% below control, respectively; in mid-dose males during premating days 28-59 up to 12% below control and in females during premating, gestation and during PND 1 - 2 (up to 18, 16 and 19% below control, respectively). Mean body weights of the high-dose P males were statistically significantly below the concurrent control values on premating day 28 onwards till the end of the study (up to 22%). Mean body weights were statistically significantly below the concurrent control values for the high-dose P females on premating day 28 onwards till the end of the study (up to 14%) and for the mid-dose P females during gestation (GD 0 and 20: up to 5%) and during lactation (PND 4 – 18: 7%). Mean body weights were comparable to the concurrent control values in the mid-dose females during the premating period and in the low-dose males and females and mid-dose males during the entire study period. In P males, body weight change was statistically significantly below the concurrent control values for the high-dose group during premating days 14 - 63, 0 - 63 (up to 79%, 22%, respectively) and study weeks 0 - 2, 3 - 4 and 0 - 4 after the premating period (up to -2.2 g vs. 8.6 g in control). For the mid-dose males, body weight change was decreased during premating days 21 - 28, 35 - 42 and study weeks 0 - 4 after the premating period (about 13%, 17% and 18%, respectively). Body weight change was statistically significantly below the concurrent control values for the high-dose females during premating days 0 – 7, 28 – 35, 0 – 63, GD 7 – 20 and 0 - 20 (about 15%, 47%, 18%, 23% and 11%, respectively) and for the mid-dose females during GD 14 – 20 and PND 1 - 4 (about 13% and 48%, respectively). Body weight change was comparable to the concurrent control values in the mid-dose females during the premating period and in the low-dose females during the entire study period. At the high dose tested, terminal body weight was significantly lower in F0 males (-22%) and females (-12%) compared to controls. Histopathology revealed treatment-related findings in following target organs of males and females: brain, esophagus, eyes with optic nerve, glandular stomach, heart, kidneys, liver, lungs, axillary and mesenteric lymph nodes, pancreas, pituitary gland, and skeletal muscle. Furthermore, the adrenal cortex, left epididymis and seminal vesicles were affected only in male animals. The main finding in all these organs was a “microvesicular” type of cytoplasmic vacuolation, characterized by the presence of very few to multiple vacuoles, ranging from very fine to small vacuoles (not larger than the nuclei of the cell). Characteristically, if the cytoplasmic vacuolation was abundant, the cells were very clear or pale and increased in size. Vacuoles larger than the cell nuclei were referred by the registrant as “macrovesicular” type of vacuolation which was observed in few organs (brain and seminal vesicles). In 13 out of 16 target organs the vacuolation occurred without additional signs of cytotoxicity. In 3 out of 16 target organs (kidneys, liver and skeletal muscle) the vacuolation was associated with signs of cytotoxicity (degeneration/regeneration, inflammation and apoptosis/single cell necrosis). At 5 mg/kg bw/d the incidence and/or grading of the treatment-related vacuolation was generally lower and was not associated with additional signs of cytotoxicity. Organs showing vacuolation in males only were: axillary and mesenteric lymph nodes, heart, left epididymis, pituitary gland and seminal vesicles. Organs with treatment-related vacuolation affecting both males and females were: esophagus, glandular stomach, kidneys, lungs, pancreas and skeletal muscle. At 1.5 mg/kg bw/d, no treatment-related findings were noted. Based on the systemic occurrence of abnormal vacuolation of parenchymal cells in many organs, that in some organs was corroborated by degenerative and inflammatory lesions, observed in both sexes at mid and high doses a NOAEL of 1.5 mg/kg bw/d was derived for systemic repeated-dose toxicity. Regarding reproductive and developmental toxicity, in female P-animals, the mean estrous cycle duration was comparable amongst the groups. The female mating index calculated after the mating period for F1 litter ranged between 92% and 100% without showing a dose-response. The mean duration until copulation was detected (GD 0) varied between 2.3 and 2.8 days without any relation to dose levels. The fertility index ranged between 96% and 100% without showing any relation to dosing. The mean duration of gestation was comparable in all test groups (i.e., between 21.8 and 22.0 days). The gestation index was 100% in in all test groups. The mean number of implantation sites was statistically significantly below the concurrent control values in the high-dose group (12.3/12.1/11.2 and 10.3 implants/dam at 0, 1.5, 5 and 15 mg/kg bw/d, respectively). The mean value of the high-dose group was outside the historical control range (11.1 – 15.3). There were no indications for test substance-induced intrauterine embryo-/fetolethality since the post-implantation loss did not show any statistically significant differences between the groups (0.6 / 0.6 / 1.1 and 0.8 at 0, 1.5, 5 and 15 mg/kg bw/d, respectively). The mean number of F1 pups delivered per dam (average litter size) was statistically significantly below the concurrent control values in the mid- and high-dose groups (11.7 / 11.5 / 10.1 (p ≤ 0.01) and 9.5 (p ≤ 0.01) pups/dam, respectively at 0, 1.5, 5 and 15 mg/kg bw/d). Both mean values of the high and mid-dose was outside the historical control range being 10.3-14.9). The rate of liveborn pups was not affected by the test substance, as indicated by live birth indices of 99% / 99% / 100% and 100% respectively at 0, 1.5, 5 and 15 mg/kg bw/d and the number of stillborn pups was comparable between the groups. Mean body weights of the high-dose male and female F1 pups and both sexes combined were statistically significantly below the concurrent control values during PND 7-21 (up to 11%, 10% and 10%, respectively). Mean body weight change of high-dose male and female pups and both sexes combined was statistically significantly below the concurrent control values during the entire lactation period (up to 16%, 14% and 15%, respectively). No statistically significant treatment-related differences were observed in F1 animals with respect to vaginal opening in females and preputial separation in males. In Cohorts 1A and 1B, the incidence of pups showing retention of areolas/nipples was dose-dependently and significantly increased in F1 male pups at PND 13 in the mid and high dose group (83.8%, 85.7%, 89.6% (p&lt;0.05), and 95.3% (p&lt;0.01) at 0, 1.5, 5, and 15 mg/kg bw/d). Both, the mid and high dose incidences, were outside of the historical control range. Although the number of areolas/nipples per pup was counted, no (litter-) mean values per treatment group were reported and no statistical analysis was performed by the study authors. Therefore, the eMSCA calculated the (litter-) mean numbers of areolas/nipples per pup und performed a statistical analysis. The results show a significant increase in areolas/nipple numbers in the high dose (2.5, 2.6, 2.8, and 3.4 (p&lt;0.01) at 0, 1.5, 5, and 15 mg/kg bw/d). Upon re-examination on PND 20, no nipples/areolae were detected in any male pups of all test groups. There were no further substance-related effects on reproductive toxicity and fertility in males. Apart from effects on body weight and some clinical-chemical parameters, main observation was the occurrence of vacuolation in a variety of organs at the high and the mid dose tested. No alterations in the absolute and relative lymphocyte subpopulation cell counts in the spleen tissue (B-, T-lymphocytes, CD4-, CD8-Tlymphocytes and natural killer (NK) cells) were observed in the F1 generation at PND 90 in both sexes. In cohort 1B, the following clinical findings were reported at the highest dose tested (15 mg/kg bw/d): decreased water consumption in males during study days 35 - 52 (up to 18% below control) and in females during study days 35 - 38 (up to 16% below control), decreased food consumption in males during study days 42 - 49 (about 12% below control), decreased body weights in males during study days 14 - 49 (up to 12% below control) and in females during study days 35 - 49 (up to 6% below control), and decreased body weight change in males during major parts of the study period (up to 36% below control) and in females during study days 7 - 14 (about 10% below control). No test-substance-related pathological findings were reported. At the mid dose of 5 mg/kg bw/d decreased body weights were observed in males during study days 42 - 49 (up to 6% below control) and body weight change was decreased up to 13% below control during several parts of the study period. At the lowest dose tested (1.5 mg/kg bw/d), no test-substance-related adverse finding were reported. In Cohort 2A and 2B, significant findings in the DNT cohort 2A included increased rearing in both sexes combined (22% above the control) and an increase in the amplitude and latency of the auditory startle response (28.5% and 28% respectively) in PND 24 males at the high dose. A finding of a 3% decrease in brain weight in PND 22 high dose males was as well reported. No adverse clinical signs were observed in Cohorts 2A and 2B and no clear-dose-response findings were demonstrated in the locomotor-activity test in Cohort 2A at PND 69. There were treatment-related effects on neuropathology at the high and mid dose. The study authors interpreted neuropathological observations as a direct effect and not a distinctive neurodevelopmental effect. In Cohort 3, the evaluation of the effect of the compound on the developing immune system was not included in the substance evaluation decision but was nevertheless performed. Compared to study controls, a significantly lower anti-SRBC IgM antibody titer was detected in a T-cell dependent antibody response assay in all dose groups in females. Based on median values, anti-SRBC IgM antibodies in females were reduced by -40.8% (p&lt;0.01), –44.5% (p&lt;0.05), and –62.1% (p&lt;0.01) at 1.5, 5, and 15 mg/kg bw/d, respectively compared to the control (positive control of 4.5 mg/kg bw/d cyclophosphamide: –88.4% (p&lt;0.01)). A similar trend for lower values (not significant) was apparent in males (–13.7%, –16.5%, –28.0% at 1.5, 5, and 15 mg/kg bw/d, respectively compared to the control; positive control: –83.2%). The study authors attributed the findings in female animals to unusual high values in study controls exceeding that of historical controls (median 61949 U/mL compared to a historical control range of 6652-38297 U/mL) while the titers of the treatment groups were within the control range. However, it should be noted that also the positive control group was within the historical control range (median 7167 U/mL compared to a historical control range of 665238297 U/mL). For males, information on historical controls was not provided. Therefore, the conclusion of the study authors suggesting that these findings are incidental and not treatment related are not supported by the eMSCA. At the highest dose tested (15 mg/kg bw/d), the following observations were made: decreased water consumption in females during study days 0 - 11 (up to 15% below control), decreased body weights in females during study day 21 - 28 (up to 9% below control), and decreased body weight change in females during study days 0 - 28 (about 10% below control). There were no test-substance-related adverse clinical/pathological finding, and no test substance-related findings were reported at the lower doses. Overall, the NOAEL for general systemic toxicity was 1.5 mg/kg bw/day. A NOAEL of 1.5 mg/kg bw/day was suggested by the study authors for fertility and reproductive performance of the P generation. The lower number of implantation sites may have contributed to lower bw gain and terminal body weight at high (and mid) dose. For developmental toxicity, a NOAEL of 5 mg/kg bw/d was suggested by the study authors based on the decrease in pup body weight during lactation at the high-dose level of 15 mg/kg bw/day. For developmental neurotoxicity in F1 animals, a NOAEL of 15 mg/kg bw/day was suggested by the study authors. As the neuropathological effects observed at the high dose tested were considered indicative of a direct neurotoxic effect (also observed in repeated dose toxicity studies), the study authors concluded that there were no specific effects on neurodevelopment. The eMSCA concurs with the conclusion that the neuropathological findings should not be considered as a specific neurodevelopmental effect. However, for some findings in the neuro-behavioral testing, a developmental etiology cannot be excluded. The eMSCA disagreed with the NOAEL for developmental toxicity as proposed by the study authors and suggested a LOAEL of 1.5 mg/kg bw/day based on the reduced anti-SRBC IgM antibody titers in F1 females of cohort 3. NICNAS: In an extended one generation reproductive toxicity study, a NOAEL of 1.5 mg/kg bw/day was determined for systemic toxicity. Systemically, in parental animals, there was a significant decrease in terminal body weights seen in both sexes in the highest dose group. Cytoplasmic vacuolation was seen in the highest dose group in the following organs: brain, esophagus, eyes, glandular stomach, heart, kidneys, liver, lungs, axillary and mesenteric lymph nodes, pancreas, pituitary gland, skeletal muscle in both sexes, and adrenals and testes (left epididymis and seminal vesicles) in males. Vacuolation was associated with signs of cytotoxicity (degeneration, inflammation, apoptosis or single cell necrosis) only in the kidneys, liver and skeletal muscle. Similar vacuolation was seen in some of the organs in the mid dose group in both sexes but there were no associated signs of cell toxicity. In F1 animals, decreased water consumption and decreased body weights were seen in both sexes in the mid and high dose groups. In the highest dose group, vacuolation was seen in various organs (including brain, liver, kidneys, pancreas, glandular stomach, lungs, pituitary, skeletal muscle) in F1 males and females, and the testes in F1 males. No degenerative changes were specified. In the mid dose group, similar vacuolation was seen in some of the organs (including kidneys, pancreases, lymph nodes) in both sexes. Based on the systemic occurrence of abnormal vacuolation in the high and mid dose groups in both generations, the study concluded a NOAEL of 1.5 mg/kg bw/day for general systemic repeat dose toxicity and LOAEL of 5 mg/kg bw/day. Regarding reproductive toxicity, in parental animals, the mean number of implantation sites was statistically significantly reduced (and below historical controls) in the high dose group. The mean litter size was significantly, and dose dependently decreased in the high and mid dose groups. There was no significant difference in post implantation loss between the treatment and control group indicating an absence of intrauterine embryo or fetal toxicity. Signs of systemic toxicity included reduced food consumption and mean body weights in males and females in the high dose group. In the mid dose group reduced food consumption and mean body weights were observed in the females during gestation and lactation. In the F1 animals, in the highest dose group, the mean body weight changes were significantly below the concurrent control values during the entire lactation period. On post-natal day (PND) 13, there was a significant increase in the incidence of F1 male pups showing a retention of areolas/nipples in the highest dose group. However, no nipples/areolae were detected on PND 20 in any male pups at any dose. Regarding effects relating to developmental neurotoxicity (seen in Cohorts 2A and 2B), significant findings in cohort 2A animals included increased rearing in both sexes and an increase in the amplitude and latency of the auditory startle response at PND 24 and a 3% decrease in brain weight at PND 22 in the high dose males. At PND 69, no adverse clinical signs nor clear dose-response findings in the locomotor-activity test were seen. There were no treatment related effects on neuropathology. While the study concluded no specific treatment related effects on neurodevelopment, for findings from the neuro-behavioral testing at PND 24, a developmental etiology could not be excluded. The histopathological findings of cohort 2A animals were comparable to those seen in the P animals indicating systemic toxicity resulting from continuous treatment with the test substance. No adverse effects on neuropathology, motor activity and behavior were seen in cohort 2B animals (weanlings, PND 22) indicating that there were no effects through lactation. Effects relating to developmental immunotoxicity (seen in Cohort 3) included a significantly lower anti-SRBC (anti-sheep red blood cells) IgM (immunoglobulin M) antibody titre detected in a T-cell dependent antibody response assay in females in all dose groups. Based on the above effects, the study concluded a NOAEL of 1.5 mg/kg bw/day for fertility effects and 5 mg/kg bw/day for developmental toxicity. However, based on observations in cohort 3 females, a LOAEL of 1.5 mg/kg bw/day was suggested for developmental toxicity. Any potential developmental changes seen in cohort 2 would also be covered by the LOAEL of 1.5 mg/kg bw/day.</t>
  </si>
  <si>
    <t>BASF, 2020</t>
  </si>
  <si>
    <t xml:space="preserve">BASF SE 2020 (BASF 2020): 2,2’-dimethyl-4,4’-methylenebis(cyclohexylamine). Extended One-generation reproduction toxicity study in Wistar Rats Oral Administration (Gavage) OECD 443. Unpublished study report. Available from ECHA (European Chemicals Agency), (2022). Community Rolling Action Plan (CoRAP) Substance Evaluation Conclusion and Evaluation Report for CAS No. 6864-37-5 at https://echa.europa.eu/documents/10162/1088dd6d-8716-0e2e-569b-8edc415b91ee Also available from NICNAS (2023) Cyclohexanamine, 4,4'-methylenebis[2methyl-  Evaluation statement at https://cdnservices.industrialchemicals.gov.au/statements/EVA00111%20-%20Evaluation%20Statement%20-%2026%20June%202023.pdf </t>
  </si>
  <si>
    <t>993-16-8</t>
  </si>
  <si>
    <t>Trichloromethylstannane</t>
  </si>
  <si>
    <t>Methyltin trichloride; Methyltrichlorotin; Trichloro(methyl)stannane; MMTC</t>
  </si>
  <si>
    <t>CH3Cl3Sn</t>
  </si>
  <si>
    <t>C[Sn](Cl)(Cl)Cl</t>
  </si>
  <si>
    <t xml:space="preserve">Doses were 0, 12, 40, or 120 mg/L tin from 14 days prior to mating, through breeding, gestation, birth, and nursing until the pups were weaned at 21 days. Litters were culled to only include males. The dose level of 12 mg/L was equal to an intake of 0.05 mg/kg bw/day (EPA). </t>
  </si>
  <si>
    <t>At 11 days of age, the pups were tested for acquisition and extinction learning ability in an appetitive learning paradigm, and at 21 days for learning ability in a one trial swim escape learning test. Pups exposed to 120 mg/L MMTC displayed statistically significant increases in acquisition time. In all dose groups, significant decreases in extinction learning ability was noted in comparison to controls. At 21 days of age, animals exposed to 12 mg/L and 120 mg/L also displayed higher escape times than controls. EPA: The LOAEL was 0.05 mg/kg bw/day, based on a significant decrease in extinction learning ability at all dose levels tested. CLH: At 11 days of age, the pups were tested for acquisition and extinction learning ability in an appetitive learning paradigm, and at 21 days for learning ability in a one trial swim escape learning test. At 11 days, pups from dams exposed to 120 mg/L Sn as MMTC displayed significantly significant increases in acquisition time, while all dose groups (12, 40, 120 mg/L MMTC) displayed significant decreases in extinction learning ability as compared to controls. At 21 days of age, animals exposed to 12 mg/L and 120 mg/L MMTC displayed higher escape times than controls. NICNAS: At PND 11, male pups were tested on their acquisition and extinction learning ability using an 'appetitive learning' (food reward) paradigm. Pups from the highest dose group had a significantly increased acquisition time, while all dose groups had significantly decreased extinction times when compared to the control group. At PND 21, male pups undertook a swim escape test to assess learning abilities; those in the low and high dose groups had longer escape times than the controls.</t>
  </si>
  <si>
    <t xml:space="preserve">Noland, E. A., Taylor, D. H., &amp; Bull, R. J. (1982). Monomethyl-and trimethyltin compounds induce learning deficiencies in young rats. Neurobehavioral toxicology and teratology, 4(5), 539–544. Also available from EPA (2005) Toxicological Profile for Tin and Tin Compounds at https://www.regulations.gov/document/EPA-HQ-TRI-2017-0434-0267 and Classification, Labelling and Harmonisation (CLH) Report 2010. Trichloromethylstannane (MMTC) (CAS No. 993-16-8). Dossier submitted by France at https://echa.europa.eu/documents/10162/f556985a-8688-6828-7dc3-1fd570cbc5bf and NICNAS (2018) Stannane, trichloromethyl-: Human health tier II assessment at https://cdnservices.industrialchemicals.gov.au/statements/IMAP_13327%20-%20IMAP%20Assessment%20-%2029%20June%202018.pdf </t>
  </si>
  <si>
    <t>157283-68-6</t>
  </si>
  <si>
    <t>Travoprost</t>
  </si>
  <si>
    <t>Travatan; Travatan Z; Izba; Propan-2-yl (Z)-7-[(1R,2R,3R,5S)-3,5-dihydroxy-2-[(E,3R)-3-hydroxy-4-[3-(trifluoromethyl)phenoxy]but-1-enyl]cyclopentyl]hept-5-enoate</t>
  </si>
  <si>
    <t>C26H35F3O6</t>
  </si>
  <si>
    <t>CC(C)OC(=O)CCCC=CCC1C(CC(C1C=CC(COC2=CC=CC(=C2)C(F)(F)F)O)O)O</t>
  </si>
  <si>
    <t xml:space="preserve">Crl:CD®BR VAF/Plus </t>
  </si>
  <si>
    <t>0, 0.1, 0.3, or 1.0 mg/kg bw/day</t>
  </si>
  <si>
    <t xml:space="preserve">Fifteen male rats and seven female rats died between Days 10 and 76 of the study. These rats appeared normal immediately after dosing but 15 of the 22 rats were found dead at 15 mins after dosing, 6 rats were found dead 2 hours after dosing, and one rat was found dead at the end of the day. No dose-relationship to these mortalities was noted. The reason of the deaths was unknown. Mortality did not occur in the control animals. During the study period, no remarkable clinical signs attributable to the treatment were noted. No treatment-related differences in body weights were noted. Average food consumption was comparable between control and treated animals. No toxicologically significant ophthalmological findings were noted. Sight decreases in RBC counts, platelet counts, HB and hematocrit levels were noted in treated animals. These changes might be related to the bone marrow cavity changes observed in the histopathological examination. A decrease in serum potassium and urine pH was seen in male and female animals at 0.3 and 1.0 mg/kg. At the same doses in male rats, serum albumin and A/G ratios were slightly lower (3.4 g/dl and 1.0 vs. control's 3.7 g/dl and 1.2). Since the decrease was slight, and the same changes were not seen in females, the decrease in serum albumin and A/G ratios might not be toxicologically significant. No treatment-related gross changes were identified. No biologically relevant, toxicologically significant changes in organ weights were noted. Histopathologically, the bones were considered as the primary target organs evidenced by multifocal endosteal fibrosis and hyperostosis. Endosteal fibrosis was characterized by laying down a thin layer of fibrous tissue to the endosteal surface. Hyperostosis was characterized by thickening of cancellus and compact bone by fonnation of new bone on the endosteal surface. These changes resulted in narrowing of the marrow cavity and reduction in bone marrow. Hematopoiesis seen in the spleen and liver was considered to be secondary to the narrowing of the bone marrow cavities. No NOAEL was determined in this study. </t>
  </si>
  <si>
    <t>Unknown, 1998. 13-Week Intravenous Toxicity Study in Rats with AL-6221, TR No. 048:30:0300, MPI 298-021 (Vol. 29-30) from FDA (2001) Application No. 21-257 Review and Evaluation of Pharmacology/Toxicology Data at https://www.accessdata.fda.gov/drugsatfda_docs/nda/2001/21257_Travatan_pharmr_P1.pdf</t>
  </si>
  <si>
    <t>1120-71-4</t>
  </si>
  <si>
    <t>1,3-Propane sultone</t>
  </si>
  <si>
    <t>Oxathiolane 2,2-dioxide; 1,2-Oxathiolane 2,2-dioxide</t>
  </si>
  <si>
    <t>C3H6O3S</t>
  </si>
  <si>
    <t>C1COS(=O)(=O)C1</t>
  </si>
  <si>
    <t xml:space="preserve">0, 28 (for 60 weeks), or 56 mg/kg (for 32 weeks) twice a week. Dosing schedule (2/7) adjusted dose levels are 0, 8, or 16 mg/kg bw/day. All rats were necropsied after 60 weeks on the study. </t>
  </si>
  <si>
    <t>Multiple (carcinogen)</t>
  </si>
  <si>
    <t>Propane sultone caused high mortality, and only 4 males and 6 females survived at 52 weeks at the high-dose level. Because of the numerous mammary tumors developing in the females at the 18th week and the high mortality in males, administration of the high dose was discontinued at the 32d week. At the 45th week animals on the low dose began showing signs of central nervous system disturbances. Therefore, the experiment was terminated at the 60th week. Propane sultone was tested at a sufficiently high dose to be toxic, but not enough animals survived to assess its potential for inducing late-appearing tumors. However, the treated animals of each sex had a highly significant incidence of malignant glioma of both the cerebrum and the cerebellum at each dose level (see table). The gliomas were astrocytomas and were often detected grossly as pea-sized areas of discoloration in the cerebrum or cerebellum. In addition, each dose group of female rats had a significantly elevated incidence of mammary adenocarcinoma. A somewhat elevated incidence of granulocytic leukemia was found in each sex. Incidence of adenocarcinomas of the small intestine was 4-12 % in the treated animals of each sex, but was zero in the controls. Two squamous cell carcinomas of the ear duct occurred in the male rats and 2 occurred in the female rats, but none developed in the matched or pooled controls. All of these cancers are rarely found in negative control animals. Thus propane sultone induced significant increases in malignant gliomas and mammary adenocarcinomas, and the incidences of leukemia, cancer of the small intestine, and squamous cell carcinoma of the ear duct were increased over those in controls.</t>
  </si>
  <si>
    <t>Weisenburger et al., 1981</t>
  </si>
  <si>
    <t>Weisburger, E. K., Ulland, B. M., Nam, J. M., Gart, J. J., &amp; Weisburger, J. H. (1981). Carcinogenicity tests of certain environmental and industrial chemicals. Journal of the National Cancer Institute, 67(1), 75-88.</t>
  </si>
  <si>
    <t>1633-83-6</t>
  </si>
  <si>
    <t>1,4-Butane sultone</t>
  </si>
  <si>
    <t>1,2-Oxathiane, 2,2-dioxide; Oxathiane 2,2-dioxide</t>
  </si>
  <si>
    <t>C4H8O3S</t>
  </si>
  <si>
    <t>C1CCS(=O)(=O)OC1</t>
  </si>
  <si>
    <t>ICR/Ha Swiss</t>
  </si>
  <si>
    <t>0 or 1 mg per animal once a week for 580 days (FDA estimates that the animals received 83 injections over 580 days). Dosing schedule adjusted dose levels are 0 or 0.14 mg per animal. While no body weights were provided in the article, FDA estimates the weight of adult females to be around 33 g; therefore, the dose is approximately 4 mg/kg bw/day.</t>
  </si>
  <si>
    <t>Significantly reduced survival, the total local malignant tumor incidence was significantly increased. According to the study authors, this compound is a weaker carcinogen than propane sultone.</t>
  </si>
  <si>
    <t>Van Duuren et al., 1974</t>
  </si>
  <si>
    <t>Van Duuren, B. L., Goldschmidt, B. M., Katz, C., Seidman, I., &amp; Paul, J. S. (1974). Carcinogenic activity of alkylating agents. Journal of the National Cancer Institute, 53(3), 695-700.</t>
  </si>
  <si>
    <t>2587-81-7</t>
  </si>
  <si>
    <t>Triethyl lead acetate</t>
  </si>
  <si>
    <t>Triethyllead acetate; Triethylplumbyl acetate</t>
  </si>
  <si>
    <t>C8H18O2Pb</t>
  </si>
  <si>
    <t>CC[Pb](CC)(CC)OC(=O)C</t>
  </si>
  <si>
    <t>0, 0.05, 0.10, 0.20, 0.50, or 1.00 mg/kg bw 5 days/week. Dosing schedule (5/7) adjusted dose levels are 0, 0.04, 0.071, 0.14, 0.36, or 0.71 mg/kg bw/day</t>
  </si>
  <si>
    <t>Multiple (neurological and kidney)</t>
  </si>
  <si>
    <t>Final body weight was only significantly lower in the group receiving 1.0 mg/kg 3EL. Food consumption for all groups was equivalent. These differences in body weights occurred despite normal food intake and may be reflective of impaired energy synthesis, an effect previously shown in mitochondria of lead-treated rats. Animals treated with 1.0 mg/kg 3EL showed significantly higher kidney weights. Red cell ALAD activity was significantly elevated in the 0.05 and 0.5 mg/kg 3EL groups and significantly depressed in the 1.0 3EL-treated groups (no dose dependency noted in the elevated values of ALAD). Serum phosphorus was elevated in a dose-dependent fashion, while calcium was significantly lower in the 1.0 and 0.1 mg/kg 3EL groups. Glucose values in the 0.2 and 0.5 mg/kg group were elevated as was alkaline phosphatase in the two highest 3EL groups. Serum cholesterol was elevated at the three highest treatment levels of 3EL. BUN was significantly higher in the 1.0 3EL treated group. Urinary protein levels were decreased at 0.5 and 1.0 3EL while albumin levels were significantly lower only in the 0.5 and 1.0 3EL groups. Urinary LDH was lowered in the 0.1, 0.5, 1.0 3EL-treated groups. Both creatinine and urea nitrogen in the two highest 3EL groups were significantly increased as was glucose concentration. Urinary excretion of N-acetyl-beta-D-glucoseaminidase was not significantly increased for any treatment group and although the group receiving 0.1 3EL was significantly lower than control this was not considered to be treatment related. A greater monocyte population in the 1.0 mg/kg 3EL group; a decrease in lymphocytes in the 0.1,0.2, and 1.0 mg/kg 3EL groups; and an increased platelet count in the high 3EL group were reported. Thyroid changes were mild and adaptive and were seen most frequently in the 1.0 3EL-treated groups. These changes consisted of reductions in follicle size with angular collapse and cytologjcally with increases in epithelial height. Examination of thymus glands compared with those of control animals showed cortical atrophy occurring in four animals which received 1.0 mg 3EL. In the liver, accentuation of zonation, anisokaryosis, and nuclear vesiculation were seen in 11 of 14 animals in the high dose 3EL group. Increased cellular metabolic activity due to the presence of 3EL most likely accounted for zonal changes as it has been shown that hepatocytes engage in differing metabolic activities depending on their tissue location. A Dose-dependent changes in renal architecture were not found, however, cytologically there appeared to be a dose-related increase in glomerular adhesions. The most significant changes occurred in renal tubules with changes due to 3EL consisting of multifocal and locally extensive increases in cytoplasmic eosinophilia due to the accumulation of cytoplasmic inclusions. These changes are in contrast to those seen with inorganic lead where changes were largely limited to nuclei. Anatomically the distribution of lesions induced by 3EL occurred in the outer and middle areas of the renal cortex, while those lesions induced by inorganic lead occurred in the middle and inner areas of the renal cortex. Intranuclear inclusions were only seen in the inorganic leadtreated group. Splenic follicular atrophy was found in 8 of 13 animals given 1.0 mg/kg 3EL. It appears these changes are related to changes seen in the thymus. Myeloid hyperplasia appeared to be dose related in animals receiving 3 EL. Author NOAEL: 0.1 mg/kg bw. Target organ: kidney. Part 2: Neurological assessment: As distinctive ultrastructural lesions
were seen in all rats treated with 3EL, the study authors suggested that the NOAEL for 3EL be lowered to less than 0.05 mg/kg/day.</t>
  </si>
  <si>
    <t>Yagminas et al., 1990; Yagminas etal., 1992</t>
  </si>
  <si>
    <t>Yagminas, A. P., Franklin, C. A., Villeneuve, D. C., Gilman, A. P., Little, P. B., &amp; Valli, V. E. O. (1990). Subchronic oral toxicity of triethyl lead in the male weanling rat. Clinical, biochemical, hematological, and histopathological effects. Toxicological Sciences, 15(3), 580-596. &amp; Yagminas, A. P., Little, P. B., Rousseaux, C. G., Franklin, C. A., &amp; Villeneuve, D. C. (1992). Neuropathologic findings in young male rats in a subchronic oral toxicity study using triethyl lead. Toxicological Sciences, 19(3), 380-387.</t>
  </si>
  <si>
    <t>1197953-54-0</t>
  </si>
  <si>
    <t>Brigatinib</t>
  </si>
  <si>
    <t>AP-26113; ALUNBRIG; 5-Chloro-4-N-(2-dimethylphosphorylphenyl)-2-N-[2-methoxy-4-[4-(4-methylpiperazin-1-yl)piperidin-1-yl]phenyl]pyrimidine-2,4-diamine</t>
  </si>
  <si>
    <t>C29H39ClN7O2P</t>
  </si>
  <si>
    <t>CN1CCN(CC1)C2CCN(CC2)C3=CC(=C(C=C3)NC4=NC=C(C(=N4)NC5=CC=CC=C5P(=O)(C)C)Cl)OC</t>
  </si>
  <si>
    <t>0, 5, 10, or 15 mg/kg bw/day were given once daily for 6 consecutive months with a 56-day recovery period</t>
  </si>
  <si>
    <t xml:space="preserve">Oral administration of AP26113 at 15 mg/kg/day resulted in moribundity in male monkeys due to inflammation of the lungs and pericardium. Clinical signs included hypoactivity, hunched posture, pale/cool body, pale extremities, shallow respiration, and partial closure eyes at the highest dose level. There was no clear dose-related effect on bodyweight, and no ophthalmic lesions were considered to be due to the test-article. Regarding hematology, there was no effect noted at the low dose. At the mid-dose, there was a 39% decrease in WBC counts in males, a 50% decrease in lymph absolute in males and females, and a 39% decrease in absolute reticulocyte count in males vs control animals on Week 26. At the high dose, there was a 50% decrease in lymph absolute in females. There were no dose-related effects on heart rate, RR interval, PR interval, QRS duration, QT interval or QTC interval at approximately 4 hours post-dose. No test article-related alterations were noted on clinical chemistry values. Urinalysis was unremarkable. Gross pathology revealed a small thymus and dark red discoloration of the kidneys. Organ weight data showed test article-related lower spleen, testes, pituitary gland, and thymus in the 5, 10, and/or 15 mg/kg/day group animals. Similarly, test article related microscopic findings were seen in the kidneys, lymphoid organs, lungs, spleen, and thymus. In the kidneys, pigment accumulation was recorded at 5 and 10 mg/kg/day in males and at all dose levels in females. In the lungs, alveolar macrophages were recorded in females at 10 and 15 mg/kg/day. There was also reduced cellularity in the lymph nodes at all dose levels in males and females. Seminal vesicles showed immaturity at 5 mg/kg/day and mineralization at 5 and 10 mg/kg/day, and the testes showed minimal tubular degeneration at the low dose. The spleen was contracted in a few high dose males and females, too. Lastly, the thymus showed moderately reduced cellularity at 5 and 10 mg/kg/day in males and at 10 and 15 mg/kg/day in females. Note: a similar LOAEL was established in rats: Male and female Crl: CD (SD) rats were used. Route was oral: gavage. Dose levels were 0, 7.5, 15, and 25 mg/kg/day, once daily for 184 consecutive days to toxicology groups and for up to 183 consecutive days to toxicokinetic groups. A recovery period of 51 days was completed following cessation of treatment. Regarding mortality, in the controls, one male died or was euthanized prior to primary necropsy. This death was considered accidental. At the 7.5 mg/kg/day dose level, two males and two females died or were euthanized prior to primary necropsy (study Days 87-167); the cause of death in these animals was considered incidental (sepsis, possible gavage injury). At 15 mg/kg/day, five males and four females died or were euthanized prior to primary necropsy (study Days 76-183). Acute cardiac lesions were the cause of death in 2 of the 9 unscheduled deaths. Chronic renal lesions were the cause of death in 6 animals. At 25 mg/kg/day, four males and two females died between study Days 35 and 49 and fifteen males and fifteen females were euthanized following 53 days of dose administration. Test article-related acute cardiac lesions were the cause of deaths. The remaining six males and eight females were not dosed from study day 53 onwards and euthanized following a 56-day non-dosing (recovery) period. A total of 19 unscheduled deaths were recorded. For clinical signs, at the dose level of 7.5 mg/kg/day, dried/wet material around the nose and mouth was noted. At 15 mg/kg/day, signs included hypoactivity, tonic convulsions, impaired equilibrium, thin, dermal atonia, thin, labored respiration, decreased defecation, red urine, brown material around the mouth, nose, and anogenital area. At the highest dose, pale and/or cool body, extremities, dermal atonia, thin, increased respiration rate, decreased defecation, dried brown/red material around the nose, mouth and/or anogenital area were noted. Ophthalmic toxicological effects included cataract (bilateral) and retinal degeneration in a dose and time dependent manner. At week 7, mid-dose males showed a 16% decrease in bodyweight and females showed a 10% decrease versus controls. At the highest dose, males had a 32% decrease in bodyweight while females had an 18% decrease. At Week 26 of the study, low dose males had a 14% decrease in body weight and females had a 5% decrease. Mid-dose males showed a 29% decrease while females showed a 20% decrease. Changes reflected decreased body weight gain compared to controls; there was no effect on food consumption noted. Hematology revealed a17% increase in platelets at the low dose, a 15% decrease in WBC counts, and a 22% decreased in absolute lymph. The mid-dose recorded a 40% increase in platelet count, a 30% decrease in white blood cell count, and a 59% decrease in absolute lymph. High dose data was not applicable due to high mortality; surviving animals were not dosed after Day 53. Test article-related gross observations were noted in the kidneys, thymus, liver, and testes. Similarly, lower weights of thymus, spleen, pituitary gland, testes, seminal vesicles/prostate, and epididymis as compared to controls were noted. Histopathological findings in the heart included myocardial degeneration, cardiomyopathy, and hemorrhage. The kidneys showed tubular dilation/necrosis and glomerulonephritis, and the liver had necrosis. Furthermore, the lymphatic system showed signs of necrosis and reduced cellularity, and the pancreas had acinar atrophy and islet fibroplasia. Lastly, the epididymis showed cellular debris and sperm count reduction, and the testes revealed tubular degeneration. During the recovery period, new findings in the 34-week recovery animals that were not detected in the main sacrifice included hemorrhage and phthisis bulbi in one mid-dose female, the presence of proestrus cycle in 2 low-dose and one high-dose females, and reduced sperm was persistent through the end of the 34-week recovery. Other findings were reversible. A NOAEL was not listed but given the adverse effects present at all dose levels, the LOAEL can be considered to be 7.5 mg/kg/day. </t>
  </si>
  <si>
    <t xml:space="preserve">Unknown, n.d. A 6-Month Oral (Nasogastric) Toxicity and Toxicokinetic Study of AP26113 in Cynomolgus Monkeys with a 56-Day Recovery Period. Study Number: -69506. from FDA (2016) NDA 208772 Multidisciplinary Review and Evaluation for ALUNBRIG (brigatinib) at https://www.accessdata.fda.gov/drugsatfda_docs/nda/2017/208772Orig1s000MultidisciplineR.pdf Reference for note: Unknown, n.d. A 6-Month Oral Gavage Toxicity Study of AP26113 in Sprague Dawley Rats with a 56-Day Recovery Period /Study Number -69505 from FDA (2016) NDA 208772 Multidisciplinary Review and Evaluation for ALUNBRIG (brigatinib) at https://www.accessdata.fda.gov/drugsatfda_docs/nda/2017/208772Orig1s000MultidisciplineR.pdf </t>
  </si>
  <si>
    <t xml:space="preserve">After the onset of labor and during the early postpartum period, several females in the 10-mg/kg group displayed a variety of signs indicative of extended (defined as &gt;12 h with accompanying signs of distress) and/or disrupted parturition, including coolness to touch, pale eyes, sunken flanks, rough hair coat, hypoactivity, paleness, and vaginal discharge. Three of these dams died, and an additional seven dams were killed for humane reasons. Maternal body weight was reduced in a dose-related manner throughout the treatment period and total weight gained during gestation was reduced in the 1- and 10-mg/kg groups. The changes in body weight parameters were accompanied by significant, dose-related reductions in food consumption throughout the treatment period. Mean gestation length was increased by approximately 0.6 and 1.2 d in females from the 1- and 10-mg/kg groups, respectively, and occurred in conjunction with dose-related reductions in litter size compared to controls. The extended and/or disrupted parturition and incomplete delivery of pups by many of the dams from the 10-mg/kg group made determinations of actual litter sizes uncertain. Therefore, a uterine exam was conducted at termination of dams from the control and 10-mg/kg groups. Mean numbers of implantations were comparable in both groups (16.7 and 16.4, respectively), but mean litter size was reduced in the raloxifene group. Additionally, four females from this group with implantation sites retained no pups, and no evidence of pup delivery was noted. No evidence of reproductive alterations were noted in females from the 0.1-mg/kg group. In the offspring, survival to PD 1 was reduced in litters from the 10-mg/kg group as was survival of those pups retained after culling from PD 1 to PD 21. At weaning on PD 21, there were only 8 of 21 pregnant dams in the 10-mg/kg group with at least one surviving pup for F1 generation assessment. Mean pup weight was increased significantly on PD 1 in litters from the 1-mg/kg group, which may have resulted from the slightly smaller litter sizes born to these dams. However, during the last 2 weeks of lactation, a significant, dose-related and progressive decrease in mean pup weights occurred in all raloxifene-treatment groups. On PD 21, mean litter body weights were 92, 89, and 84% of control values, respectively. Additionally, an apparent acceleration in incisor eruption during PD 11 through 13 was seen in pups from the 1- and 10-mg/kg groups; however, these findings occurred during the middle week of lactation when decreased body weights were being observed concurrently. Because mean gestation length in these two groups were slightly longer than that of the controls, it is possible that these findings were due, in part, to the raloxifene-exposed pups being developmentally older. Eye opening during PD 15 through 17 was delayed only in the 10-mg/kg group, although mean pup weights from all raloxifene-treatment groups were deceased significantly by PD 17. In the F1 generation primary assessment, several effects were noted as well. There was a sex-specific pattern of body weight alterations in the treatment-derived animals. In males, there was a dose-related and progressive decrease in weight in all raloxifene treatment groups, although a significant reduction in weight did not occur in the 0.1-mg/kg group until 15 weeks of age. At this age, weights were ca. 95, 91, and 85% of control values in the respective groups. Female body weights
were reduced in the 10-mg/kg group only at 5 weeks of age, and significant increases in weight gain occurred during the first 4 weeks of the growth phase for females from the 1- and 10-mg/kg groups. By the end of the second week of the growth phase, mean weights for females from all raloxifene groups were greater than or equal to controls. Regarding reproductive measures, timing of preputial separation was not affected in the F1 males (mean day of separation 5 PD 43.2, 43.8, 44.5, and 43.6 in the respective groups). However, vaginal patency occurred ca 2 days earlier in the 10-mg/kg group than in other groups (mean day of opening 5 PD 32.4, 32.7, 32.5, and 30.4, respectively). Before the reproduction trial (12 to 14 weeks of age), nearly all females displayed consistent 4- to 5-d cycles with the exception of three females from the 10-mg/kg group, two of which displayed patterns of persistent vaginal diestrous; the third displayed no discernible pattern. Mating and fertility were not affected in offspring from the 0.1- and 1-mg/kg groups. However, only five of eight females from the 10-mg/kg group showed evidence of mating; only two of these females were pregnant, and they delivered small litters. Body weight was depressed during gestation in these two females. But gestation length, liveborn index, and F2 offspring survival to PD 1, body weights, and sex distribution were not affected in any raloxifene treatment-derived group. In the NK cell assay, there was a significant, dose-dependent decrease in thymus weight relative to body weight in all of the F1 males; relative weights were decreased by 19%, 22%, and 24% of control in the 0.1-, 1-, and 10-mg/kg groups, respectively. In females, relative thymus weights were reduced by 19 and 22% of control in the 1- and 10-mg/kg groups, respectively. Spleen cellularity in males was decreased to 50 and 60% of control in the 1- and 10-mg/kg groups, respectively; females from the 10-mg/kg group showed a 38% decrease from control in the total number of nucleated spleen cells. At terminal necropsy, there were significant, age- and sex-specific decreases in crown rump length, tibia length, and pituitary weight compared to controls only in offspring from the 10-mg/kg group. Crown rump length was decreased in males at 60 and 140 d of age, and in females at 21 and 140, but not 60 d of age. Tibia length in this group was reduced in females at all ages, but only at PD 21 and PD 140 in males. There were no significant treatment-related effects on pituitary weight in females, but these weights were decreased in males of the 10-mg/kg group at PD 60. At PD 140, there was a slight dose-related decrease in thymus weights in animals of both sexes, but this decrease was significant only in the F1 males from the 10-mg/kg group. There were no significant treatment-related changes in spleen weights at PD 140, although mean weights were decreased by ca 13% compared to controls in males from the 10-mg/kg group. Hormone content determinations were made in male and female offspring at 21, 60, and 140 d of age from the control and 10-mg/kg groups only. Findings occurred in both an age and sex-specific fashion. Mean pituitary content of GH was significantly higher on PD 140 in male offspring from the 10-mg/kg group than controls and ituitary content of LH and PRL was also higher in male offspring from raloxifene-exposed dams. However, this difference from controls was evident on PD 60 and no longer statistically different from control on PD 140. Similar changes were seen in female offspring. A significantly higher pituitary content of GH, LH, and PRL at PD 60 was apparent in female offspring from the 10-mg/kg group. In addition, there was a significantly lower pituitary content of LH on PD 21 in female offspring from the 10-mg/kg group. Pathology revealed In 60-d-old females a diffuse mucinous change of the vaginal epithelium  in the 0.1- and 1-mg/kg groups but not in the 10-mg/kg group. This change was characterized by a minimal-to-moderate vacuolated appearance of the superficial layers of the stratified epithelium. At ca PD 140, slight-to-moderate uterine hypoplasia occurred only in the 10-mg/kg group; slight was characterized as appearing to have a smaller overall cross-sectional diameter with fewer endometrial glands; moderate was characterized as having much smaller diameter with few or no endometrial glands present. Because of the adverse effects noted at all dose levels, the LOAEL is determined to be 0.1 mg/kg bw/day. </t>
  </si>
  <si>
    <r>
      <t>National Toxicology Program. (1979). Bioassay of N-nitrosodiphenylamine for possible carcinogenicity. </t>
    </r>
    <r>
      <rPr>
        <sz val="10"/>
        <color rgb="FF222222"/>
        <rFont val="Calibri"/>
        <family val="2"/>
        <scheme val="minor"/>
      </rPr>
      <t>National Cancer Institute carcinogenesis technical report series, 164, 1-123.</t>
    </r>
    <r>
      <rPr>
        <sz val="10"/>
        <color theme="1"/>
        <rFont val="Calibri"/>
        <family val="2"/>
        <scheme val="minor"/>
      </rPr>
      <t xml:space="preserve"> Available from NTP at https://ntp.niehs.nih.gov/ntp/htdocs/lt_rpts/tr190.pdf</t>
    </r>
  </si>
  <si>
    <r>
      <t>Matsumoto, M., Kobayashi, K., Takahashi, M., Hirata-Koizumi, M., Ono, A., &amp; Hirose, A. (2015). Summary information of human health hazard assessment of existing chemical substances (I). </t>
    </r>
    <r>
      <rPr>
        <i/>
        <sz val="10"/>
        <color rgb="FF222222"/>
        <rFont val="Calibri"/>
        <family val="2"/>
        <scheme val="minor"/>
      </rPr>
      <t>Kokuritsu Iyakuhin Shokuhin Eisei Kenkyusho Hokoku</t>
    </r>
    <r>
      <rPr>
        <sz val="10"/>
        <color rgb="FF222222"/>
        <rFont val="Calibri"/>
        <family val="2"/>
        <scheme val="minor"/>
      </rPr>
      <t>, </t>
    </r>
    <r>
      <rPr>
        <i/>
        <sz val="10"/>
        <color rgb="FF222222"/>
        <rFont val="Calibri"/>
        <family val="2"/>
        <scheme val="minor"/>
      </rPr>
      <t>133</t>
    </r>
    <r>
      <rPr>
        <sz val="10"/>
        <color rgb="FF222222"/>
        <rFont val="Calibri"/>
        <family val="2"/>
        <scheme val="minor"/>
      </rPr>
      <t>, 42-47.</t>
    </r>
  </si>
  <si>
    <r>
      <t>Androcur; Cyproterone 17-O-acetate; Cyproteroneacetate; [(1S,2S,3S,5R,11R,12S,15R,16S)-15-acetyl-9-chloro-2,16-dimethyl-6-oxo-15-pentacyclo[9.7.0.0</t>
    </r>
    <r>
      <rPr>
        <vertAlign val="superscript"/>
        <sz val="10"/>
        <color theme="1"/>
        <rFont val="Calibri"/>
        <family val="2"/>
        <scheme val="minor"/>
      </rPr>
      <t>2,8</t>
    </r>
    <r>
      <rPr>
        <sz val="10"/>
        <color theme="1"/>
        <rFont val="Calibri"/>
        <family val="2"/>
        <scheme val="minor"/>
      </rPr>
      <t>.0</t>
    </r>
    <r>
      <rPr>
        <vertAlign val="superscript"/>
        <sz val="10"/>
        <color theme="1"/>
        <rFont val="Calibri"/>
        <family val="2"/>
        <scheme val="minor"/>
      </rPr>
      <t>3,5</t>
    </r>
    <r>
      <rPr>
        <sz val="10"/>
        <color theme="1"/>
        <rFont val="Calibri"/>
        <family val="2"/>
        <scheme val="minor"/>
      </rPr>
      <t>.0</t>
    </r>
    <r>
      <rPr>
        <vertAlign val="superscript"/>
        <sz val="10"/>
        <color theme="1"/>
        <rFont val="Calibri"/>
        <family val="2"/>
        <scheme val="minor"/>
      </rPr>
      <t>12,16</t>
    </r>
    <r>
      <rPr>
        <sz val="10"/>
        <color theme="1"/>
        <rFont val="Calibri"/>
        <family val="2"/>
        <scheme val="minor"/>
      </rPr>
      <t>]octadeca-7,9-dienyl] acetate</t>
    </r>
  </si>
  <si>
    <r>
      <t>During pregnancy, maternal feed intake was monitored daily and there were no significant differences in feed intake between control and T dams. Administration of T to pregnant rats from GD 15–19 resulted in 2-fold increase in plasma T levels 2 h after the last dosing on GD19. There were no significant changes in the levels of 17β-estradiol, progesterone and corticosterone in the T dams compared to controls. The length of gestation was not significantly affected by T treatment and no significant differences were noted in the mean litter size between control and T groups. The birth weight was significantly reduced in the T group compared to controls; both normal and T offspring showed significant increases in body weight with age. However, the body weights were consistently lower in T compared with control offspring up to 4 months of age but the difference disappeared at 5 and 6 months of age. There was no significant difference in mean blood pressure between control and T exposed offspring up to 4 months of age but the blood pressure was significantly greater in T offspring at 5 and 6 months of age compared to controls. Mean BP measured by CODA system correlated well with the MAP at 6 months of age; MAP was significantly greater in T offspring when compared to control offspring. In endothelium-intact mesenteric arterial rings, PE caused concentration-dependent increases in active stress and the maximal PE-induced vascular contraction in T offspring was significantly greater than in controls. When the PE response was presented as the percentage of maximum PE contraction, T offspring exhibited a significant leftward shift in comparison to those in control group. Also, PE was significantly more potent in producing contractions in T than in control animals. Removal of the endothelium greatly enhanced the maximal PE-induced contraction in control group but was with no significant effects in T group. PE was significantly more potent in causing contractions in endothelium-denuded than in endothelium-intact rings of control offspring. In contrast, the potency of PE was not significantly different between endothelium-denuded and endothelium-intact rings from the T group. In endothelium-intact arterial rings, pretreatment with L-NAME for 30 min to inhibit eNOS activity significantly enhanced the maximal PE-induced contraction in control rats but was without any significant effects in T rats. Also, calculation of ED50 of PE showed that PE was more potent in causing contraction in LNAME-pretreated than in non treated arterial rings of control rats. In contrast, PE potency was not significantly different in L-NAME-treated and non-treated vascular rings of T rats. In endothelium-intact rings of control group, ACh caused concentration-dependent relaxation of PE-mediated (10</t>
    </r>
    <r>
      <rPr>
        <vertAlign val="superscript"/>
        <sz val="10"/>
        <color theme="1"/>
        <rFont val="Calibri"/>
        <family val="2"/>
        <scheme val="minor"/>
      </rPr>
      <t>-1</t>
    </r>
    <r>
      <rPr>
        <sz val="10"/>
        <color theme="1"/>
        <rFont val="Calibri"/>
        <family val="2"/>
        <scheme val="minor"/>
      </rPr>
      <t xml:space="preserve"> M) contraction. The ACh-induced relaxation of the PE contraction was significantly less in T than in control animals. Both the ED50 and the maximal relaxation were decreased in rings from T offspring compared to controls. Because the rings of T offspring showed greater vascular contraction to PE compared with those from controls, additional experiments were performed on rings of T offspring in which the initial PE concentration was lowered to 3×10</t>
    </r>
    <r>
      <rPr>
        <vertAlign val="superscript"/>
        <sz val="10"/>
        <color theme="1"/>
        <rFont val="Calibri"/>
        <family val="2"/>
        <scheme val="minor"/>
      </rPr>
      <t>-7</t>
    </r>
    <r>
      <rPr>
        <sz val="10"/>
        <color theme="1"/>
        <rFont val="Calibri"/>
        <family val="2"/>
        <scheme val="minor"/>
      </rPr>
      <t xml:space="preserve"> mol/L to produce a submaximal contraction that was roughly equal in magnitude to the contraction observed in rings of control offspring precontracted with 10</t>
    </r>
    <r>
      <rPr>
        <vertAlign val="superscript"/>
        <sz val="10"/>
        <color theme="1"/>
        <rFont val="Calibri"/>
        <family val="2"/>
        <scheme val="minor"/>
      </rPr>
      <t xml:space="preserve">-6 </t>
    </r>
    <r>
      <rPr>
        <sz val="10"/>
        <color theme="1"/>
        <rFont val="Calibri"/>
        <family val="2"/>
        <scheme val="minor"/>
      </rPr>
      <t>mol/L. These experiments showed that the ED50 of ACh in rings of T precontracted with 3×10</t>
    </r>
    <r>
      <rPr>
        <vertAlign val="superscript"/>
        <sz val="10"/>
        <color theme="1"/>
        <rFont val="Calibri"/>
        <family val="2"/>
        <scheme val="minor"/>
      </rPr>
      <t>-7</t>
    </r>
    <r>
      <rPr>
        <sz val="10"/>
        <color theme="1"/>
        <rFont val="Calibri"/>
        <family val="2"/>
        <scheme val="minor"/>
      </rPr>
      <t xml:space="preserve"> mol/L PE (3.5±0.2×10</t>
    </r>
    <r>
      <rPr>
        <vertAlign val="superscript"/>
        <sz val="10"/>
        <color theme="1"/>
        <rFont val="Calibri"/>
        <family val="2"/>
        <scheme val="minor"/>
      </rPr>
      <t>-7</t>
    </r>
    <r>
      <rPr>
        <sz val="10"/>
        <color theme="1"/>
        <rFont val="Calibri"/>
        <family val="2"/>
        <scheme val="minor"/>
      </rPr>
      <t xml:space="preserve"> mol/L) was not significantly different from that in rings precontracted with 10</t>
    </r>
    <r>
      <rPr>
        <vertAlign val="superscript"/>
        <sz val="10"/>
        <color theme="1"/>
        <rFont val="Calibri"/>
        <family val="2"/>
        <scheme val="minor"/>
      </rPr>
      <t>-6</t>
    </r>
    <r>
      <rPr>
        <sz val="10"/>
        <color theme="1"/>
        <rFont val="Calibri"/>
        <family val="2"/>
        <scheme val="minor"/>
      </rPr>
      <t xml:space="preserve"> mol/L PE (3.3±0.1×10</t>
    </r>
    <r>
      <rPr>
        <vertAlign val="superscript"/>
        <sz val="10"/>
        <color theme="1"/>
        <rFont val="Calibri"/>
        <family val="2"/>
        <scheme val="minor"/>
      </rPr>
      <t>-7</t>
    </r>
    <r>
      <rPr>
        <sz val="10"/>
        <color theme="1"/>
        <rFont val="Calibri"/>
        <family val="2"/>
        <scheme val="minor"/>
      </rPr>
      <t xml:space="preserve"> mol/L). The relaxation response to ACh in L-NAME pretreated endothelium-intact rings was not significantly different between control and T rats. In endothelium-denuded rings, SNP, an exogenous NO donor, caused concentrationdependent relaxation of submaximal PE contractions. The SNP-induced relaxation to PE contractions was not significantly different in rings from control and T offspring. Lastly, in endothelium-intact rings, the basal NOx level showed a significant reduction in T compared with control offspring and ACh increased NOx production in vascular rings from both groups of offspring but the proportion of increase was significantly lower in T compared with control groups. Western blot analysis showed that the optical density of eNOS was significantly reduced in T compared with control offspring. In summary, elevated T levels during pregnancy causes fetal growth restriction and postnatal catch-up growth with development of hypertension in the adult lives. The decreased endothelium-dependent vascular relaxation pathway involving reduced release of NO from endothelial cells may also play an important role to contribute at least in part for the increased vascular contraction and arterial pressure in T rats. </t>
    </r>
  </si>
  <si>
    <r>
      <t>Gibberellin A3; Berelex; (1R,2R,5S,8S,9S,10R,11S,12S)-5,12-dihydroxy-11-methyl-6-methylidene-16-oxo-15-oxapentacyclo[9.3.2.1</t>
    </r>
    <r>
      <rPr>
        <vertAlign val="superscript"/>
        <sz val="10"/>
        <color theme="1"/>
        <rFont val="Calibri"/>
        <family val="2"/>
        <scheme val="minor"/>
      </rPr>
      <t>5,8</t>
    </r>
    <r>
      <rPr>
        <sz val="10"/>
        <color theme="1"/>
        <rFont val="Calibri"/>
        <family val="2"/>
        <scheme val="minor"/>
      </rPr>
      <t>.0</t>
    </r>
    <r>
      <rPr>
        <vertAlign val="superscript"/>
        <sz val="10"/>
        <color theme="1"/>
        <rFont val="Calibri"/>
        <family val="2"/>
        <scheme val="minor"/>
      </rPr>
      <t>1,10</t>
    </r>
    <r>
      <rPr>
        <sz val="10"/>
        <color theme="1"/>
        <rFont val="Calibri"/>
        <family val="2"/>
        <scheme val="minor"/>
      </rPr>
      <t>.0</t>
    </r>
    <r>
      <rPr>
        <vertAlign val="superscript"/>
        <sz val="10"/>
        <color theme="1"/>
        <rFont val="Calibri"/>
        <family val="2"/>
        <scheme val="minor"/>
      </rPr>
      <t>2,8</t>
    </r>
    <r>
      <rPr>
        <sz val="10"/>
        <color theme="1"/>
        <rFont val="Calibri"/>
        <family val="2"/>
        <scheme val="minor"/>
      </rPr>
      <t>]heptadec-13-ene-9-carboxylic acid</t>
    </r>
  </si>
  <si>
    <t xml:space="preserve">Katz, A.C. 13-Week Oral Toxicity Study In Rats With Fyrol 6. Stauffer Chemical Company Environmental Health Center Report T-10883 12/83. Also available with the reference of Katz, A. C., Turnier, J. C., Zwicker, G. M., &amp; Sprague, G. L. (1988). Hepatic changes in rats following subchronic administration of FYROL 6, an organophosphorus ester flame retardant. Journal of Toxicology and Environmental Health, Part A Current Issues, 23(3), 295-301. Summary is available from EPA (2009) Screening-level Hazard Characterization Phosphonic acid, P-[[bis(2-hydroxyethyl)amino]methyl]-, diethyl ester (Fyrol 6, CASRN 2781-11-5) at https://chemview.epa.gov/chemview/proxy?filename=HC2781115.pdf and ECHA at https://echa.europa.eu/mt/registration-dossier/-/registered-dossier/27583/7/6/2 
</t>
  </si>
  <si>
    <t>Borriston Labs, 1983. Thirteen week gavage administration of PET (MEHSL sample No. 700811) to rats. Microfiche No. OTS 0206633 Obtained from the U.S. Environmental Protection Agency, Office of Pollution, Prevention and Toxic Substances. (Sponsored by Mobil Oil Corp). Available from Michigan Department of Environmental Quality. Interoffice communication (2006). File for 4-Ethyl Toluene (CAS 622-96-8) at https://www.egle.state.mi.us/aps/downloads/ATSL/622-96-8/622-96-8_annual_ITSL.pdf</t>
  </si>
  <si>
    <t xml:space="preserve">BSL, 2020. Available from ECHA at https://echa.europa.eu/mt/registration-dossier/-/registered-dossier/13186/7/6/2 </t>
  </si>
  <si>
    <t>Dodecylbenzene sodium sulfonate; Sodium;2-dodecylbenzenesulfonate; SDBS; Sodium o-dodecylbenzenesulfonate</t>
  </si>
  <si>
    <t>Sodium 2-phenyl-2-propanesulfonate; Cumenesulfonic acid, sodium salt</t>
  </si>
  <si>
    <t>Glycine, N-(carboxymethyl)-N-(2-hydroxyethyl)-, disodium salt; Caswell No. 404; 
Disodium hydroxyethyliminodiacetate; Ethanoldiglycine disodium salt; disodium;2-[carboxylatomethyl(2-hydroxyethyl)amino]acetate; HEIDA</t>
  </si>
  <si>
    <t>RIFM (Research Institute for Fragrance Materials, Inc.), 2007. Oral gavage one generation reproduction study in the rat (OECD 415) Unpublished study from IFF International and Takasago International Corporation, 3 October. Report number 54105. (RIFM, Woodcliff Lake, NJ, USA). Available from Scientific Committee on Consumer Safety (SCCS) (SCCP/1456/11 07/27/2012) Opinion on Hydroxyisohexyl 3-cyclohexene carboxldehyde (HICC) at https://ec.europa.eu/health/scientific_committees/consumer_safety/docs/sccs_o_074.pdf</t>
  </si>
  <si>
    <t>4-(4-Hydroxy-4-methylpentyl)cyclohex-3-ene-1-carbaldehyde; Hydroxyisohexyl 3-cyclohexene carboxaldehyde</t>
  </si>
  <si>
    <t>2-Decyl-6-(2-sulfophenoxy)benzenesulfonic acid; Decyl(sulfophenoxy)benzenesulfonic acid</t>
  </si>
  <si>
    <t>Bauter MR, 2013. Anhydrolinalool oxide: a 90-day dietary study in rats. Product Safety Labs. Study no. 33452. January 14, 2013. Unpublished report submitted by EFFA to FLAVIS Secretariat. &amp; Bauter MR, 2015. Anhydrolinalool oxide: a 90-day dietary study in rats. Product Safety Labs. Study no. 33452. January 14, 2013; amended on April 24, 2015. Unpublished report submitted by EFFA to FLAVIS Secretariat. Available from EFSA Panel on Food Contact Materials, Enzymes, Flavourings and Processing Aids (CEF). (2016). Scientific Opinion on Flavouring Group Evaluation 75, Revision 1 (FGE. 75Rev1): Consideration of tetrahydrofuran derivatives evaluated by JECFA (63rd meeting) structurally related to tetrahydrofuran derivatives evaluated by EFSA in FGE. 33 (2008). EFSA Journal, 14(1), 4335. at https://efsa.onlinelibrary.wiley.com/doi/pdf/10.2903/j.efsa.2016.4335</t>
  </si>
  <si>
    <t>BASF, 2002. Available from ECHA at https://echa.europa.eu/mt/registration-dossier/-/registered-dossier/15014/7/6/2</t>
  </si>
  <si>
    <t xml:space="preserve">Keplinger, M. L., Fancher, O. E., Lyman, F. L., &amp; Calandra, J. C. (1974). Toxicologic studies of four fluorescent whitening agents. Toxicology and applied pharmacology, 27(3), 494-506. &amp; Lyman, F. L., Schulze, J., Ganz, C. R., Stensby, P. S., Keplinger, M. L., &amp; Calandra, J. C. (1975). Long-term toxicity of four fluorescent whitening agents. Food and cosmetics toxicology, 13(5), 521-527.
</t>
  </si>
  <si>
    <t xml:space="preserve">Posternak J M., Linder A. and Vodoz C.A. (1969) Summary of toxicological data. Toxicological tests on flavor matters. Food and Cosmetics Toxicology, 7: 405-407. Also available from JECFA (2006) WHO Food Additives Series: 54 Safety evaluation of certain food additives prepared by the Sixty-third meeting of the Joint FAO/WHO Expert Committee on Food Additives (JECFA) at http://apps.who.int/iris/bitstream/10665/43265/1/9241660546_eng.pdf </t>
  </si>
  <si>
    <t xml:space="preserve">Study performed at either a single dose level or multiple dose levels that produced no adverse effects. Therefore, this dose level is not a true NOAEL but just the highest dose tested that produced no adverse effects. The actual NOAEL could be higher. JECFA: The NOEL for 2-(3-phenylpropyl)tetrahydrofuran was 42.98mg/kgbw per day in males and 48.58mg/kgbw per day in females, respectively. </t>
  </si>
  <si>
    <t>Roche (1994). Four-Week Oral (Gavage) Toxicity Study in Rats with Methylbutenol. Unpublished research report No. B-161'217. F. Hoffmann-LaRoche, Basel. 6th December 1994. Available from OECD SIDS 3-Buten-2-ol, 2-methyl at https://hpvchemicals.oecd.org/UI/handler.axd?id=1de72468-5d2d-4008-8efa-0d93286a43d6</t>
  </si>
  <si>
    <t>Florhydral; 3-(3-Propan-2-ylphenyl)butanal; m-iP2MHCA</t>
  </si>
  <si>
    <r>
      <t>Sodium aerofloat; Phosphorodithioic acid, O,O-diethyl ester, sodium salt; sodium;diethoxy-sulfanylidene-sulfido-λ</t>
    </r>
    <r>
      <rPr>
        <vertAlign val="superscript"/>
        <sz val="10"/>
        <color theme="1"/>
        <rFont val="Calibri"/>
        <family val="2"/>
        <scheme val="minor"/>
      </rPr>
      <t>5</t>
    </r>
    <r>
      <rPr>
        <sz val="10"/>
        <color theme="1"/>
        <rFont val="Calibri"/>
        <family val="2"/>
        <scheme val="minor"/>
      </rPr>
      <t>-phosphane; EP1-Na</t>
    </r>
  </si>
  <si>
    <t>RIFM, 2018b</t>
  </si>
  <si>
    <t>RIFM (Research Institute for Fragrance Materials, Inc), 2018b. Tetrahydro-2-isobutyl-4- methyl-2H-pyrane (Dihydrorosan): Combined Repeated Dose Toxicity Study with the Reproduction/developmental Toxicity Screening in Wistar Rats Oral Administration (Gavage). RIFM, Woodcliff Lake, NJ, USA. from Api, A. M., Belsito, D., Botelho, D., Bruze, M., Burton Jr, G. A., Cancellieri, M. A., ... &amp; Tokura, Y. (2022). RIFM fragrance ingredient safety assessment, tetrahydro-2-isobutyl-4-methyl-2H-pyrane, CAS Registry Number 13477-62-8. Food and Chemical Toxicology, 167, 113323. Also available from ECHA at https://echa.europa.eu/mt/registration-dossier/-/registered-dossier/29863/7/6/2 and https://echa.europa.eu/mt/registration-dossier/-/registered-dossier/29863/7/9/2</t>
  </si>
  <si>
    <t>No treatment-related mortality was reported during the study. In addition, no treatment-related alterations were reported for body weight, food consumption, macroscopy, biochemistry, hematology, organ weights, histopathology, or functional observation battery. Based on the lack of adverse effects observed up to the highest tested dose, the NOAEL for repeated dose toxicity was considered to be 500 mg/kg/day. Regarding reproductive and developmental toxicity, the body weights of high-dose group pups were below the control group throughout the lactation period until postnatal day (PND) 13, and the difference became statistically significant for female pups on PND 1 and in both sexes combined on PNDs 1 and 4. However, recovery was observed during PNDs 7 and 13, where the pup body weights were no longer statistically significantly different from the control group. No treatment-related changes in bodyweight gain of F1 pups were noted in all treatment groups, and there were no associated effects on pup well- being or survival. There were no treatment-related adverse effects observed for fertility up to the highest dose tested; thus, the NOAEL for fertility was considered to be 500 mg/kg/day. The NOAEL for developmental toxicity was conservatively considered to be 150 mg/kg/day, based on decreased pup body weight on PNDs 1 and 4. ECHA: In the absence of adverse effects, the NOAEL for general systemic toxicity, fertility and reproductive performance and for developmental toxicity in the offspring was 500 mg/kg bw/d, the highest dose tested.</t>
  </si>
  <si>
    <t>Martell, 2013. Available from ECHA at https://echa.europa.eu/mt/registration-dossier/-/registered-dossier/13298/7/6/2 and https://echa.europa.eu/mt/registration-dossier/-/registered-dossier/13298/7/9/2</t>
  </si>
  <si>
    <t>Martell, 2013</t>
  </si>
  <si>
    <t>De Raaf-Beekhuijzen, 2012. Available from ECHA at https://echa.europa.eu/mt/registration-dossier/-/registered-dossier/11852/7/6/2 and https://echa.europa.eu/mt/registration-dossier/-/registered-dossier/11852/7/9/2</t>
  </si>
  <si>
    <t>De Raaf-Beekhuijzen, 2012</t>
  </si>
  <si>
    <t>Diethyl ethanephosphonate; Phosphonic acid, ethyl-, diethyl ester; 1-[ethoxy(ethyl)phosphoryl]oxyethane; DEEP</t>
  </si>
  <si>
    <t xml:space="preserve">Octamethyltrisiloxane  </t>
  </si>
  <si>
    <t>Key, 2010. Available from ECHA at https://echa.europa.eu/mt/registration-dossier/-/registered-dossier/25328/7/6/2 and https://echa.europa.eu/mt/registration-dossier/-/registered-dossier/25328/7/9/2</t>
  </si>
  <si>
    <t>Key, 2010</t>
  </si>
  <si>
    <t>Union Carbide Corp., 1977. Comparative toxicity to rats of methoxyacetone and five other aliphatic ketones in their drinking water with cover letter. Methyl isobutyl ketone. EPA Doc ID 878212140, microfiche no. OTS206068. Unpublished data submitted by EFFA to SCF. Available from Scientific Opinion on Flavouring Group Evaluation 7, Revision 5 (FGE.07Rev5): saturated and unsaturated aliphatic secondary alcohols, ketones and esters of secondary alcohols and saturated linear or branched-chain carboxylic acids from chemical group 5. EFSA Journal 2017; 15(3): 4725. at https://efsa.onlinelibrary.wiley.com/doi/epdf/10.2903/j.efsa.2017.4725</t>
  </si>
  <si>
    <t xml:space="preserve">Validation DB   </t>
  </si>
  <si>
    <t>2,2'-Methylenebis(4-methyl-6-nonylphenol); Naugawhite; Nauga White; Noclizer NS 90; 2-[(2-hydroxy-5-methyl-3-nonylphenyl)methyl]-4-methyl-6-nonylphenol; 2,2'-Methylenebis(6-nonyl-p-cresol)</t>
  </si>
  <si>
    <t>4-tert-Amylphenol; 4-tert-Pentylphenol; p-tert-Pentylphenol; p-tert-Amylphenol; PTAP</t>
  </si>
  <si>
    <t xml:space="preserve">Unknown, 1996. Available from ECHA at https://echa.europa.eu/mt/registration-dossier/-/registered-dossier/13788/7/6/2  </t>
  </si>
  <si>
    <t xml:space="preserve">Rivett, K. F. et al. (1973) Unpublished data of HRC. Available from WHO (1975) WHO Food Additives Series 6: Toxicological Evaluation of Some Food Colors, Enzymes, Flavor Enhancers, Thickening Agents, and Certain Food Additives. Inosinic Acid, calcium and Disodium Salts. Prepared by the Joint FAO/WHO Expert Committee on Food Additives at https://www.inchem.org/documents/jecfa/jecmono/v06je06.htm </t>
  </si>
  <si>
    <t xml:space="preserve">Lamb, J., Hentz, K., Schmitt, D., Tran, N., Jonker, D., &amp; Junker, K. (2010). A one-year oral toxicity study of sodium stearoyl lactylate (SSL) in rats. Food and Chemical Toxicology, 48(10), 2663-2669. Summary is available from EFSA ANS Panel (EFSA Panel on Food Additives and Nutrient Sources added to Food (ANS), 2013. Scientific Opinion on the re-evaluation of sodium stearoyl-2-lactylate (E 481) and calcium stearoyl-2-lactylate (E 482) as food additives. EFSA Journal 2013;11(5):3144, 35 pp. doi:10.2903/j.efsa.2013.3144
</t>
  </si>
  <si>
    <t>Ahmad, N. U. (1953) Toxicological studies of fatty acid esters and related compounds, Ph.D. thesis, University of Birmingham, summary submitted to WHO. A summary is available from WHO (1967) FAO Nutrition Meetings Report Series No. 40A,B,C WHO/Food Add./67.29. Toxicological Evaluation of Some Antimicrobials, Antioxidants, Emulsifiers, Stabilizers, Flour-Treatment Agents, Acids and Bases. Stearyl Tartrate. at https://www.inchem.org/documents/jecfa/jecmono/40abcj36.htm</t>
  </si>
  <si>
    <t>Conz, A. &amp; Fumero, S. (1989). Combined chronic toxicity/carcinogenicity study in Sprague Dawley Crl:CD(SD)BR rats treated with the test article MALBITR (crystal powder) administered at the dosages of 0, 0.5, 1.5, and 4.5 g/kg/day in the diet: chronic toxicity study.  Unpublished report from RBM, Istituto di Richerche Biomediche, Ivrea, Italy. Submitted to WHO by Cerestar Research &amp; Development, Vilvoorde, Belgium. &amp; Conz, A. &amp; Maraschin, R. (1992). Combined chronic toxicity/carcinogenicity study in Sprague Dawley Crl:CD(SD)BR rats treated with the test article MALBITR (crystal powder) administered at the dosages of 0, 0.5, 1.5, and 4.5 g/kg/day in the diet: carcinogenicity study.  Unpublished report from RBM, Istituto di Richerche Biomediche, Ivrea, Italy.  Submitted to WHO by Cerestar Research &amp; Development, Vilvoorde, Belgium.Available from WHO/FAO: Expert Committee on Food Additives. Summary of Toxicological Data of Certain Food Additives Series 32: 790. Maltitol (585-88-6) and Maltitol Syrup (1993) at http://www.inchem.org/documents/jecfa/jecmono/v32je08.htm.</t>
  </si>
  <si>
    <t xml:space="preserve">Rao, K. S., Stejskal, R. &amp; McConnell, R. G. SC-19192: 115 week oral tumorigenicity study in the rat. Unpublished report from Department of Pathology-Toxicology of Searle Laboratories, submitted to the World Health Organization by G. D. Searle &amp; Co., Skokie, Ill., USA, 1974. Available from WHO (1980) Aspartame (WHO Food Additives Series 15) at https://www.inchem.org/documents/jecfa/jecmono/v15je03.htm
</t>
  </si>
  <si>
    <t>Fassett D, 1961. Biological investigation of lactones as flavoring agents for margarine. March 16, 1961. Unpublished data submitted by EFFA to SCF. Summary is available from EFSA Panel on Food Contact Materials, Enzymes, Flavourings and Processing Aids (CEF); ScientificOpinion on Flavouring Group Evaluation 10, Revision 2 (FGE.10Rev2): Aliphatic primary and secondary saturated andunsaturated alcohols, aldehydes, acetals, carboxylic acids and esters containing an additional oxygenated functional groupand lactones from chemical groups 9, 13 and 30. EFSA Journal 2011; 9(7):2164. [124 pp.]. doi:10.2903/j.efsa.2011.2164.Available online: www.efsa.europa.eu/efsajournal.htm</t>
  </si>
  <si>
    <t>Usui, T., Ogiwara, S., Kaziwara, A., &amp; Shimamoto, K. (1971).  Oral toxicity studies of disodium 5'-ribonucleotide in the rat. J. Takeda Res. Lab. 30, 614-635. Available from WHO (1993) Tox Monograph FAS 32-JECFA 41/67 - DISODIUM 5'-GUANYLATE AND DISODIUM 5'-INOSINATE at http://www.inchem.org/documents/jecfa/jecmono/v32je06.htm</t>
  </si>
  <si>
    <t>Dow (1967) .Toxicity of methyl anthranilate. Unpublished report from the Dow Chemical Company, Midland, Michigan, USA. Available from WHO (1979) Methyl anthranilate (WHO Food Additives Series 14) at https://inchem.org/documents/jecfa/jecmono/v14je14.htm</t>
  </si>
  <si>
    <t>Paynter, O. E. (1966) Long-term feeding study in albino rats. Sucrose monopalmitate. Unpublished report from Hazleton Labs, Inc., Falls Church, Va., USA, submitted to the World Health Organization by Sucro-Chemical Division, Colonial Sugars Co., Gramercy, La., USA  JECFA review, 1976. Available from WHO (1976) Twentieth Report of the Joint FAO/WHO Expert Committee on Food Additives, Geneva, 1976, WHO Technical Report Series No. 599, FAO Food and Nutrition Series No. 1. Sucrose Esters of Fatty Acids, and Sucrogylcerides at https://www.inchem.org/documents/jecfa/jecmono/v10je11.htm</t>
  </si>
  <si>
    <t>Munday R. and Kirkby W. W. (1973) Biological evaluation of a flavor cocktail. One-year feeding study in rats.  Research Report PCW 73 1103. Available from JECFA (WHO Food Additive Series 40: Aliphatic Lactones) at http://www.inchem.org/documents/jecfa/jecmono/v040je12.htm</t>
  </si>
  <si>
    <t>Food and Drug Research Laboratories (1974). Teratologic evaluation of FDA 73-58 (monopotassium glutamate) in mice and rats. Unpublished report, November 27. Available from WHO (1987) L-GLUTANIC ACID AND ITS AMMONIUM, CALCIUM, MONOSODIUM AND POTASSIUM SALTS at https://www.inchem.org/documents/jecfa/jecmono/v22je12.htm</t>
  </si>
  <si>
    <t>Bierbower, G.W. (1970) Memo to J. Taylor regarding a pathology report on Osborne-Mendel rats fed phenethyl senocioate in rations for four months. Private communication. Submitted to WHO by Flavor and Extract Manufacturers’ Association of the United States. Available from Safety evaluation of certain food additives and contaminants prepared by the fifty-ninth meeting of the Joint FAO/WHO Expert Committee on Food Additives (JECFA). WHO Food Additives Series No. 50, 2003. at http://www.inchem.org/documents/jecfa/jecmono/v50je11.htm</t>
  </si>
  <si>
    <t>Hooth, M. J., Sills, R. C., Burka, L. T., Haseman, J. K., Witt, K. L., Orzech, D. P., ... &amp; Bucher, J. R. (2004). Toxicology and carcinogenesis studies of microencapsulated trans-cinnamaldehyde in rats and mice. Food and chemical Toxicology, 42(11), 1757-1768. Also available from National Toxicology Program. (2004). NTP toxicology and carcinogenesis studies of trans-cinnamaldehyde (CAS No. 14371-10-9) in F344/N rats and B6C3F1 mice (feed studies). National Toxicology Program technical report series, (514), 1-281. at https://ntp.niehs.nih.gov/go/tr514abs</t>
  </si>
  <si>
    <t>BG Chemie, Toxikologische Bewertung: Diazendicarbonsäureamid. Report No. 217, 1993.  Available from OECD SIDS Azodicarboxamide at https://hpvchemicals.oecd.org/UI/handler.axd?id=96765bfc-ebde-401d-9346-36d6db5cf6b0 or from CICAD (1999) Azodicarbonamide at http://www.inchem.org/documents/cicads/cicads/cicad16.htm</t>
  </si>
  <si>
    <t xml:space="preserve">American Biogenics Corporation. (1986) Ninety day gavage study in albino rats using acetone. (study 410-2313). Available from EPA (2003) Toxicological Review of Acetone (CAS No. 67-64-1) in Support of Summary Information on the Integrated Risk Information System (IRIS) at http://cfpub.epa.gov/ncea/iris/iris_documents/documents/toxreviews/0128tr.pdf
</t>
  </si>
  <si>
    <t>Trubeck Laboratories (1958) Toxicological examination of methyl cinnamic aldehyde (Class IV, Part 3). Unpublished report. from WHO (2001) WHO Food Additives Series 46:Cinnamyl Alcohol and Related Substances at https://www.inchem.org/documents/jecfa/jecmono/v46je07.htm</t>
  </si>
  <si>
    <t>Bauter MR, 2015. 2,5-Dimethyl-3(2H)-furanone: a 90-day oral gavage study in rats. ProductSafety Labs. Study no. 40141. Unpublished report. Available from WHO (2016) WHO Technical Report Series: 1000 Evaluation of certain food additives: eighty-second report of the Joint FAO/WHO Expert Committee on Food Additives at https://apps.who.int/iris/bitstream/handle/10665/250277/9789241210003-eng.pdf?sequence=1 &amp; EFSA Panel on Food Contact Materials, Enzymes, Flavourings and Processing Aids (CEF). (2016). Scientific opinion on Flavouring Group Evaluation 313,(FGE. 313): α, β‐unsaturated 3 (2H)‐furanone derivatives from chemical group 13. EFSA Journal, 14(7), e04531.</t>
  </si>
  <si>
    <t>National Toxicology Program. (1980) Bioassay of benzoin for possible carcinogenicity (CAS No. 119-53-9). NTP-CG-TR-204; NTP-80-9. Available from NTP at https://ntp.niehs.nih.gov/ntp/htdocs/lt_rpts/tr204.pdf. A short discussion of the study is available from WHO (2002) WHO Food Additives Series: 48 Safety Evaluation of Certain Food Additives and Contaminants - Aromatic substituted secondary alcohols, ketones, and related esters at http://www.inchem.org/documents/jecfa/jecmono/v48je13.htm</t>
  </si>
  <si>
    <t>Braun, W.H. (2008) GR-86-3794: 28-day oral toxicity (gavage) study in the Wistar rats Unpublished report from RCC Ltd. Itingen, Switzerland. Available from WHO (2015) WHO Food Additive Series: 70 Safety Evaluation of Certain Food Additives Prepared by the Seventy-ninth meeting of the Joint FAO/WHO Expert Committee on Food Additives at http://apps.who.int/iris/bitstream/handle/10665/171781/9789240693982_eng.pdf;jsessionid=DB2E2D99713704195AA1ACF439FFA8D5?sequence=3</t>
  </si>
  <si>
    <t>Degussa (1979). Unpublished report. Sub-acute (4-week) oral toxicity study with 3-methylmercapto-propionaldehyde (MMP) in rats. Degussa AG US-IT-No. 79-0022-DKT. Available from OECD (2003) SIDS Initial Assessment Report for 3-(Methylthio) propionaldehyde at https://hpvchemicals.oecd.org/UI/handler.axd?id=39fff7ae-3da3-49d4-aaac-5cbb528d0c8f</t>
  </si>
  <si>
    <t>Okazaki S. et al., Bozo Research Center Inc., Japan (1996). Twenty-eight-day repeat dose oral toxicity test of N-(aminoethyl)ethanolamine in rats. In: Ministry of Health and Welfare (ed.), Japan (1996) Toxicity Testing Reports of Environmental Chemicals, Vol. 4, 351-365. Available from OECD (2006) SIDS Initial Assessment Profile for 2-(2-aminoethylamino)ethanol (AEEA) at https://hpvchemicals.oecd.org/UI/handler.axd?id=e83acd26-0c8b-4df2-b981-2b1e4f670a23 Also available from ECHA at https://echa.europa.eu/registration-dossier/-/registered-dossier/14787/7/6/2</t>
  </si>
  <si>
    <t>Milburn, G.M. DIBK: Reproduction/developmental toxicity screening test in rats. Report from Zeneca CTL to SIPM, Shell report No. HSE 96.1068, 1996. Available from OECD (1998) SIDS Profile for Di-iso-butylketone at https://hpvchemicals.oecd.org/UI/handler.axd?id=6165f80b-008c-4cf7-ab6f-284ec31cf213</t>
  </si>
  <si>
    <t>Reijnders J.B.  (1991) Subacute 28-day oral toxicity.  Private communication to FEMA. Unpublished. Available from WHO (1999) WHO Food Additives Series: 42 Safety Evaluation of Certain Food Additives - Substances structurally related to menthol at http://www.inchem.org/documents/jecfa/jecmono/v042je21.htm</t>
  </si>
  <si>
    <t>Terrill, J.B. (1991) 28-Day oral toxicity study in rats (vanitrope). Private communication to the Flavor and Extract Manufacturers Association. Submitted to WHO by the Flavor and Extract Manufacturers Association of the United States, Washington, DC, USA. Available from WHO (2004) WHO Food Additives Series: 52 Safety Evaluation of certain food additives and contaminants prepared by the sixty-first meeting of the Joint FAO/WHO Expert Committee on Food Additives (‎JEFCA) - Hydroxypropenylbenzenes at https://www.inchem.org/documents/jecfa/jecmono/v52je17.htm#tox</t>
  </si>
  <si>
    <t xml:space="preserve">Lough, R., Trepanier, S., Bier, C., Losos, G., Broxup, B., Tellier, P., Osborne, B.E. &amp; Procter, B.G. (1985) A combined 28-day and 90-day toxicity study of four test articles [2-furyl methyl ketone, benzophenone, 2-(2-furyl)acrolein and isobutyl 3-(2-furyl)propionate] administered orally (in the diet) to the albino rat. Project No. 81238. Unpublished report by Bio-Research Laboratories Ltd, Senneville, Quebec, Canada, for the Flavour and Extract Manufacturers Association, Washington, DC, USA. Submitted to WHO by the International Organization of the Flavor Industry, Brussels, Belgium. Summary is available from WHO (2006) WHO Technical Report Series 934 Evaluation of Certain Food Additives Sixty-fifth report of the Joint FAO / WHO Expert Committee on Food Additives - Substituted Aliphatic Hydrocarbons, Alcohols, Aldehydes, Ketones, Carboxylic Acids, and Related Esters, Sulfides, Disulfides and Ethers at http://www.inchem.org/documents/jecfa/jecmono/v56je08.pdf </t>
  </si>
  <si>
    <t>Munday and Kirkby (1973) Biological evaluation of flavour cocktail III. 1-Year feeding study in rats.  Unpublished report. Private communication to the Flavor and Extract Manufacturers Association. Submitted to WHO by the Flavor and Extract Manufacturers Association of the United States, Washington, DC, USA. Available from WHO (2006) WHO Food Additives Series: 54 Safety evaluation of certain food additives / prepared by the sixty-third meeting of the Joint FAO/WHO Expert Committee on Food Additives (‎JEFCA)‎ at http://www.inchem.org/documents/jecfa/jecmono/v54je01.pdf</t>
  </si>
  <si>
    <t>Mayer, D., Weigand, W. &amp; Kramer, M. (1979).  Repeated-dose (13-weeks) toxicity study of acetoacetamide administered in the feed to SPF Wistar rats in the feed.  Report No. 691/79. Unpublished report. Submitted to WHO by Hoechst AG. Available from JECFA monograph for Acesulfame potassium at http://www.inchem.org/documents/jecfa/jecmono/v28je13.htm</t>
  </si>
  <si>
    <t>1-Butylpyridinium Chloride; n-Butylpyridinium chloride; 1-butylpyridin-1-ium chloride; Butylpyridinium chloride; 1-butylpyridin-1-ium;chloride; NBuPy-Cl</t>
  </si>
  <si>
    <t>Naugatuck Chemical Company (1961) Two-year feeding studies of TNPP in rats and dogs. Food and Drug Research Laboratories, Report No. 79060, Naugatuck Chemical Division of U.S. Rubber Company, Naugatuck, Connecticut, USA, unpublished report. A summary of the study is available from ECHA at https://echa.europa.eu/registration-dossier/-/registered-dossier/14891/7/6/2/?documentUUID=4528f537-1e02-4761-b4e1-f666db5b59da and MAK Value Documentation (2015) Tris(nonylphenyl)phosphite from The MAK-Collection Part I at https://onlinelibrary.wiley.com/doi/pdf/10.1002/3527600418.mb2652378kske5615</t>
  </si>
  <si>
    <t>TMPD; 2,2,4-Trimethylpentane-1,3-diol; 1,3-Pentanediol, 2,2,4-trimethyl-</t>
  </si>
  <si>
    <t xml:space="preserve">Woodard Research Corp. (1959) Unpublished report submitted to Kelco Co. Summary is available from EFSA Panel on Food Additives and Nutrient Sources added to Food (ANS), Younes, M., Aggett, P., Aguilar, F., Crebelli, R., Filipič, M., ... &amp; Dusemund, B. (2017). Re‐evaluation of alginic acid and its sodium, potassium, ammonium and calcium salts (E 400–E 404) as food additives. EFSA Journal, 15(11), e05049. at https://efsa.onlinelibrary.wiley.com/doi/full/10.2903/j.efsa.2017.5049
</t>
  </si>
  <si>
    <t>During treatment period, mild tonic clonic convulsion were observed post dosing on multiple days of the study in all rats of high dose treated animals at dose level 480 mg/kg bw/day and lead to 2 of 10 mortalities in male rats. These effects were considered as treatment related adverse effect. Based on the mortality and convulsions observed at 480 mg/kg bw/day treated animals, the NOAEL is 120 mg/kg bw/day.</t>
  </si>
  <si>
    <t>Eastman Chemical Company, 2016. Re: TSCA Section 8(e) Submission for 1,3-Diisopropylbenzene (CAS# 99-62-7). Available from EPA ChemView at https://chemview.epa.gov/chemview/?tf=0&amp;ch=99-62-7&amp;su=2-5-6-7-37574985&amp;as=3-10-13-9-8&amp;ac=1-14-15-16-6378999&amp;ma=4-11-17-1981377&amp;gs=&amp;tds=0&amp;tdl=10&amp;tas1=1&amp;tas2=asc&amp;tas3=undefined&amp;tss=&amp;modal=template&amp;modalId=120721&amp;modalSrc=5&amp;modalDetailId=45906150&amp;modalVaeChild=null</t>
  </si>
  <si>
    <t>Johnson, W. D. et al. FDRL Study No 7824. May 15, 1984. 90-Day Oral (gavage) toxicity study in rats with Suttocide A. Available from Scientific Committee on Cosmetology (SCC). 1993. Opinion of the SCC (11/86–10/90). Brussels: Commission of the European Communities at https://ec.europa.eu/health/sites/default/files/scientific_committees/consumer_safety/docs/scc_o_8a.pdf (page 63) and from ECHA (2017) CLH Report for Sodium N-(hydroxymethyl)glycinate at https://echa.europa.eu/documents/10162/b3507855-f1e6-90fb-d0be-8df607142035</t>
  </si>
  <si>
    <t xml:space="preserve">At 15000 ppm, increase in liver weights that was associated with an increase in centrilobular hepatocyte hypertrophy which was observed in 2/5 males and 4/5 females examined. Changes in liver function were demonstrated with an increase in alkaline phosphatase. An increase in albumin in both sexes, a reduction in cholesterol and an increase in phosphate in females at this level. In females, kidney weight was markedly increased and spleen weight was markedly decreased, haematology showed a decrease in haemoglobin and haematocrit. A decrease in thymus weights of females was also evident at this level. At 3000 ppm, liver weight was also increased, although statistical significance was not attained. An increase in the levels of alkaline phosphatase was also seen in both sexes. In females, there was an increase in albumin and a slight increase in phosphate. Reproductive NOEL 15000 ppm, parental NOAEL is 500 ppm.
</t>
  </si>
  <si>
    <t xml:space="preserve">0, 500 ppm, 3000 ppm, or 15000 ppm in diet. Intakes calculated to be 0, 25, 150, or 750 mg/kg bw/day. The males were treated for 2 weeks prior to mating, through until necropsy after at least 4 weeks of treatment. Females were treated for 2 weeks prior to mating, then through mating, gestation until at least Day 4 of lactation.
</t>
  </si>
  <si>
    <t>S Clubb 2004. Diacid 1550 Combined Repeated Dose Toxicity Study with Reproduction/Developmental Toxicity and Neurotoxicity Screening Tests. Report number 23551. lnveresk Research, Tranent, Scotland. Available from EPA at https://chemview.epa.gov/chemview/proxy?filename=HC53980884.pdf</t>
  </si>
  <si>
    <t>Unknown, n.d. Available from the Scientific Committee on Cosmetology (SCC). 1990. 45th meeting of SCC - October 10-11, 1990 at https://health.ec.europa.eu/system/files/2016-11/scc_o_8b_0.pdf</t>
  </si>
  <si>
    <t>Huntingdon Research Center, 6-Week Feeding Study with isobutoxymethylacrylamide. Report No.: R-8236-14 (1-352), December 1, 1976. Available from EPA (2001) Acrylamide, N-(butoxymethyl)-NBMA Test Plan at https://chemview.epa.gov/chemview//proxy?filename=HPVIS/Acrylamide_groupfile.pdf</t>
  </si>
  <si>
    <t xml:space="preserve">Knapp J. (2006.) "A Reproduction/Developmental Toxicity Screening Study of Thiophene, 3-(decyloxy)tetrahydro-, 1,1-dioxide (CAS #/CAS# 398141-87-2/1876044-6) in Rats." WIL Research Laboratories LLC Study No. 186044. Available from EPA (2009) Hazard Characterization Summary for Thiophene, tetrahydro-, 1,1-dioxide, 3-(C9-C11-isoalkyloxy)derivs., C10-rich (CASRN 398141-87-2)) {Formerly called, Thiophene, 3-(decyloxy)tetrahydro-, 1,1-dioxide (CASRN 18760-44-6)} at https://chemview.epa.gov/chemview/proxy?filename=HC18760446.pdf
</t>
  </si>
  <si>
    <t xml:space="preserve">Springborn Laboratories, Inc. (2002) An Oral (Gavage) One-Generation Reproduction Toxicity Study in Sprague-Dawley Rats with HPV-1 at https://chemview.epa.gov/chemview/proxy?filename=8e%2F2002-5-8EHQ-02-15139A_8ehq_0502_15139a.pdf
</t>
  </si>
  <si>
    <t>Springborn Laboratories, Inc., 2002</t>
  </si>
  <si>
    <t xml:space="preserve">A 4-week Toxicity Study of OS 14454 in the Rat via Oral Gavage Administration Followed by a 2-week Recovery Period. Huntingdon Life Sciences, 7/9/96. Available from EPA at https://chemview.epa.gov/chemview//proxy?filename=HPVIS/AMPS_groupfile.pdf
</t>
  </si>
  <si>
    <t>Wheldon G.H., Amyes S.J., Street A.E., Hague P.H., and Mawdesley-Thomas L.E.  (1970) Toxicity of Wa 4295, Sa 927, Stl 3048, and Wa 3328 in dietary administration to rats over a period of 13 weeks.  Huntington Research Centre. Unpublished report to FEMA. Summary is available from WHO (2000) WHO Food Additives Series: 44 - Simple Aliphatic and Aromatic Sulfides and Thiols at http://www.inchem.org/documents/jecfa/jecmono/v44jec09.htm</t>
  </si>
  <si>
    <t xml:space="preserve">3,9-Bis(2,6-ditert-butyl-4-methylphenoxy)-2,4,8,10-tetraoxa-3,9-diphosphaspiro[5.5]undecane </t>
  </si>
  <si>
    <t>Two Generation Reproduction Toxicity Study in Rats with TK 11682. CIBA-GEIGY Ltd. Toxicology, Project-no. 820873, February 12, 1985, amended November 15, 1989 (24). Available from OECD (2004) SIDS Dossier for tris(2,4-di-tert-butylphenyl) phosphite at https://hpvchemicals.oecd.org/UI/handler.axd?id=ab23a7ad-8c88-4faf-8c78-d96de5587334</t>
  </si>
  <si>
    <t>Re, T. A., Loehr, R. F., Rodriguez, S. C., Rodwell, D. E., &amp; Burnett, C. M. (1984). Results of teratogenicity testing of m-aminophenol in Sprague-Dawley rats. Toxicological Sciences, 4(1), 98-104. Reference for dose levels in mg/kg bw/day can be found from ECHA at https://echa.europa.eu/mt/registration-dossier/-/registered-dossier/13547/7/6/2/?documentUUID=fcbb043e-7298-4de9-bdbf-e3bb37272d82</t>
  </si>
  <si>
    <t>Badary, O. A., Al‐Shabanah, O. A., Nagi, M. N., Al‐Bekairi, A. M., &amp; Elmazar, M. (1998). Acute and subchronic toxicity of thymoquinone in mice. Drug Development Research, 44(2‐3), 56-61. Reference for mice blood glucose levels can be found at http://www.madsci.org/posts/archives/2001-02/982242802.Zo.r.html</t>
  </si>
  <si>
    <t>ApoPharma, 2015. Ferriprox (deferiprone) Product Monograph. ATC Code: V03AC02. Available at https://pdf.hres.ca/dpd_pm/00029422.PDF</t>
  </si>
  <si>
    <t xml:space="preserve">Whittaker, R. (2004) IR5878: Toxicity Study by Oral Capsule Administration to Beagle Dogs for 52 Weeks. Project Number: IGA/022, IGA/022/033476. Unpublished study prepared by Huntingdon Life Sciences, Ltd. 343 p. MRID 46578987. Available from EPA (2007) Orthosulfamuron Human Health Risk Assessment for Proposed Use on Rice at https://www.regulations.gov/document/EPA-HQ-OPP-2007-0010-0002 Also available from ECHA at https://echa.europa.eu/registration-dossier/-/registered-dossier/24046/7/6/2/?documentUUID=91c69f25-8e2d-49c4-a77a-3a15fbc8b4b8 </t>
  </si>
  <si>
    <t>BASF, 2014. Available from ECHA at https://echa.europa.eu/mt/registration-dossier/-/registered-dossier/5260/7/6/2</t>
  </si>
  <si>
    <t>BASF, 2014</t>
  </si>
  <si>
    <t xml:space="preserve">Validation DB     </t>
  </si>
  <si>
    <t>National Toxicology Program (2004). Toxicology and carcinogensis studies of 2-methylimidazole (Cas No. 693-98-1) in B6C3F1 mice (feed studies). National Toxicology Program technical report series, (516), 1-292. Available from NTP at http://ntp.niehs.nih.gov/ntp/htdocs/lt_rpts/tr516.pdf</t>
  </si>
  <si>
    <t>Rhone-Poulenc Chemical Company. 1981. MRID No. 00098543, 00134021. Available from EPA. Write to FOI, EPA, Washington, DC 20460. Available from EPA (188) IRIS 0284 at https://cfpub.epa.gov/ncea/iris/iris_documents/documents/subst/0284_summary.pdf and from EPA (2017) Asulam - Draft Human Health Risk Assessment for Registration Review at https://www.regulations.gov/document/EPA-HQ-OPP-2010-0783-0027</t>
  </si>
  <si>
    <t>Gulati DK, Hope E, Barnes LH, Hommell L, Russell S, Poonacha KB (1990) Reproductive toxicity of ethylene glycol monomethyl ether (CAS No. 109-86-4) in Sprague-Dawley rats, litter two. Lexington, KY, Environmental Health Research and Testing Inc., pp. 1–76 (NTIS PB90252313). Available from ECHA at https://echa.europa.eu/registration-dossier/-/registered-dossier/14919/7/9/2 and from WHO (1993) Concise International Chemical Assessment Document 67- Selected 2-Alkoxyethanols at https://inchem.org/documents/cicads/cicads/cicad67.pdf</t>
  </si>
  <si>
    <t>Wheldon G.H., Amyes S.J., Street A.E., Hague P.H., and Mawdesley-Thomas L.E., (1970). Toxicity of Wa4295, Sa 927, SH3048, and Wa 3328 in dietary administration to rats over a period of 13 weeks. Unpublished Report. A summary is available from WHO (2002) WHO Food Additives Series: 50 Safety evaluation of certain food additives Prepared by the Fifty-ninth meeting of the Joint FAO/WHO Expert Committee on Food Additives (JECFA) – Sulfur-Containing Heterocyclic Compounds at http://www.inchem.org/documents/jecfa/jecmono/v50je12.htm and EFSA Panel on Additives and Products or Substances used in Animal Feed (FEEDAP). (2016). Safety and efficacy of thiazoles, thiophene and thiazoline belonging to chemical group 29 when used as flavourings for all animal species. EFSA Journal, 14(6), e04441. at https://efsa.onlinelibrary.wiley.com/doi/full/10.2903/j.efsa.2016.4441</t>
  </si>
  <si>
    <t>Covance Labs Inc., 1999. 90-Day Oral (Capsule) Toxicity Study With TKA 40016 in Dogs. Summary is available from ECHA at https://echa.europa.eu/registration-dossier/-/registered-dossier/11905/7/6/2/?documentUUID=ecef3b9c-6b9b-4cdc-b5cf-f70b9dcf7637</t>
  </si>
  <si>
    <t>NTP Technical Report on the Toxicology and Carcinogenesis Studies of Beta-Picoline (CAS NO. 108-99-6) in F344/N Rats and B6C3F1/N Rats (Drinking Water Studies). NTP TR 580. NTP, 2014. at https://ntp.niehs.nih.gov/ntp/htdocs/lt_rpts/tr580_508.pdf. Reference for NOAEL conclusion can be found from ECHA at https://echa.europa.eu/mt/registration-dossier/-/registered-dossier/2119/7/8/?documentUUID=d4df6d11-6252-4e65-b51f-23fb07669075</t>
  </si>
  <si>
    <t>Roe, F. J. C., Palmer, A. K., Worden, A. N., &amp; Van Abbe, N. J. (1979). Safety evaluation of toothpaste containing chloroform. I. Long-term studies in mice. J. Environ. Pathol. Toxicol, 2(3), 799-819. Also available from EPA (2001) Toxicological Review of Chloroform at https://cfpub.epa.gov/ncea/iris/iris_documents/documents/toxreviews/0025tr.pdf</t>
  </si>
  <si>
    <t xml:space="preserve">Lough R, Trepanier S, Bier C, Losos G, Broxup B, Tellier P, Osborne BE and Proctor BG, 1985. A combined 28-day and 90-day toxicity study of four test articles [2-furyl methyl ketone, benzopherone, 3-(2-furyl) acrolein and isobutyl 3-(2-furyl) propionate] administered orally (in the diet) to the albino rat. Bio-Research Laboratories Ltd. Project no. 81238. January 30, 1985. Unpublished report submitted by EFFA to FLAVIS Secretariat. Available from EFSA: Consideration of 40 furan-substituted aliphatic hydrocarbons, alcohols, aldehydes, ketones, carboxylic acids, and related esters, sulfides, disulfides, and ethers evaluated by JECFA at the 65th meeting (JECFA, 2006) and re-evaluated at the 69th meeting (JECFA, 2009c). EFSA Journal 2010; 8(10): 1404. [77 pp.] doi: 10.2903/j.efsa.2010.1404. </t>
  </si>
  <si>
    <t>Gill, M.; Hermansky, S.; Wagner, C. (1991) Chronic Dietary Toxicity/Oncogenicity Study with Alkyl Dimethyl Benzyl Ammonium Chloride (ADBAC) in Rats: Lab Project Number: 53-543. Unpublished Study prepared by Bushy Run Research Center. 1671 p. MRID 41947501. Available from HPV Chemical Data Adequacy Review and Robist Summary Adequacy Requirements for Quaternary ammonium compounds, benzyl(hydrogenated tallow alkyl)dimethyl, chlorides. Prepared by Emily Cohen, Christopher Janson, and Joan D. Garey. Environmental Science Center, Syracuse Research Corporation. Submitted to OPPT/RAD/HPVCB (7403M) U.S. Environmental Protection Agency (2009) at https://downloads.regulations.gov/EPA-HQ-OPPT-2010-0520-0033/attachment_16.pdf</t>
  </si>
  <si>
    <t>Beliles, R. P., Butala, J. H., Stack, C. R., &amp; Makris, S. (1985). Chronic toxicity and three-generation reproduction study of styrene monomer in the drinking water of rats. Fundamental and Applied Toxicology, 5(5), 855-868. Also available as: Litton Bionetics. Toxicological study on styrene incorporated in drinking water of rats for two years in conjunction with a three-generation reproduction study. Styrene. Revised final report, weeks 1-105. Vol. I. Washington, DC, Chemical Manufacturers Association, 1980. Available from WHO (2003) Styrene in Drinking Water - Background document for development of WHO Guidelines for Drinking-water Quality at https://cdn.who.int/media/docs/default-source/wash-documents/wash-chemicals/styrene.pdf?sfvrsn=1297d2bf_4 and WHO (1984) WHO Food Additive Series: 19 – Styrene at https://www.inchem.org/documents/jecfa/jecmono/v19je15.htm#:~:text=588.,Expert%20Committee%20on%20Food%20Additives.</t>
  </si>
  <si>
    <t>Bauter MR, 2013. Anhydrolinalool oxide: a 90-day Oral: dietary study in rats. Product Safety Labs. Study no. 33452. January 14, 2013. Unpublished report submitted by EFFA to FLAVIS Secretariat. Available from EFSA Panel on Food Contact Materials, Enzymes, Flavourings and Processing Aids (CEF). (2016). Scientific Opinion on Flavouring Group Evaluation 75, Revision 1 (FGE. 75Rev1): Consideration of tetrahydrofuran derivatives evaluated by JECFA (63rd meeting) structurally related to tetrahydrofuran derivatives evaluated by EFSA in FGE. 33 (2008). EFSA Journal, 14(1), 4335. https://doi.org/10.2903/j.efsa.2016.4335 Also available from WHO (2015) WHO Food Additives Series: 70 - Aliphatic and aromatic ethers (addendum) at https://www.inchem.org/documents/jecfa/jecmono/v70je01.pdf</t>
  </si>
  <si>
    <t>Kociba, R. J., McCollister, S. B., Park, C., Torkelson, T. R., &amp; Gehring, P. J. (1974). 1, 4-Dioxane. I. Results of a 2-year ingestion study in rats. Toxicology and Applied Pharmacology, 30(2), 275-286. Also available from EPA (2013) IRIS 326 at https://cfpub.epa.gov/ncea/iris/iris_documents/documents/subst/0326_summary.pdf</t>
  </si>
  <si>
    <t xml:space="preserve">Aratani J, (1993), Kanazawa Daigaku Juzen Igakkai Zasshi 102: 720 – 727, Chronic effects of methacrylamide - 12 month study of administration in drinking water to rats and mice. A summary is Available from OECD (2002) SIDS Initial Assessment Report for SIAM 15 - Methacrylamide at https://hpvchemicals.oecd.org/UI/handler.axd?id=0c32cacd-95df-4ec9-b74c-f3159d7338a5
</t>
  </si>
  <si>
    <t>Deichmann, W. B. 1957. The Chronic Toxicity of Octadecylamine. Department of Pharmacology, School of Medicine, University of Miami, Coral Gables, FL, USA. and Deichmann, W.B., J.L. Radomski, W.E. McDonald, R.L. Kascht and R.L. Erdmann. 1957. The Chronic Toxicity of Octadecylamine. Arch. Ind. Health 18:483-487. Also available from EPA (2002) FND Amines Category HPV Chemicals Challenge at https://chemview.epa.gov/chemview//proxy?filename=HPVIS/FND%20Amines%20and%20Ether%20Amines%20Category_groupfile.pdf and ECHA (2008) EU Risk Assessment Report - Primary Alkyl Amines at https://echa.europa.eu/documents/10162/17228/trd_rar_germany_octadecylamine_en.pdf/742f3bc4-32d6-4229-8e31-27db59ea3d6e</t>
  </si>
  <si>
    <t xml:space="preserve">Kot, K., 2005. 90-day dietary toxicity study with S336 in rats. Unpublished report prepared by Covance Laboratories, Vienna, VA, USA for the Flavor and Extract manufacturers Association, Washington, DC, USA. Study No.7563-103. Available from WHO (2008) WHO Food Additives Series: 59 Safety evaluation of certain food additives and contaminants / prepared by the sixty-eighth meeting of the Joint FAO/WHO Expert Committee on Food Additives (‎JEFCA)‎ - Aliphatic and Aromatic Amines and Amides at  https://iris.who.int/bitstream/handle/10665/43823/9789241660594_eng.pdf?sequence=1
</t>
  </si>
  <si>
    <t>Industrial Bio-Test Laboratories, Inc. (1972) 90-day subacute oral toxicity study with Weston Phosphite 618 in albino rats, Report No. B1704 from EPA (2003) HPV Test Plan for O,O’-dioctadecylpentaerythritol bis(phosphite) CAS No. 3806-34-6 at https://chemview.epa.gov/chemview/proxy?filename=HPVIS/CASRN%203806-34-6_groupfile.pdf Also available from ECHA at https://echa.europa.eu/mt/registration-dossier/-/registered-dossier/11711/7/6/2</t>
  </si>
  <si>
    <t>Til, H.P. &amp; Van der Meulen, H.C. (1971) Subchronic (90-day) toxicity study with 2-acetylpyridine in albino rats. Centraal Instituut Voor Voedingsonderzioek, Netherlands. Private communication to FEMA. Submitted to WHO by the Flavor and Extract Manufacturers Association of the United States, Washington, DC, USA. Available from WHO (2006) WHO Food Additive Series: 54 Safety Evaluation of Certain Food Additives Prepared by the
Sixty-third meeting of the Joint FAO/WHO
Expert Committee on Food Additives (JECFA) at http://www.inchem.org/documents/jecfa/jecmono/v54je01.pdf</t>
  </si>
  <si>
    <t>Carpanini, F.M.B., I.F. Gaunt, J. Hardy, S.D. Gangalli, K.R. Butterworth and H.G. Lloyd. 1978. Short-term toxicity of allyl alcohol in rats. Toxicology. 9: 29-45. Summary is available from EPA (1987) IRIS Chemical Assessment Summary for Allyl Alcohol at https://cfpub.epa.gov/ncea/iris/iris_documents/documents/subst/0004_summary.pdf and OECD (2013) SIDS Assessment for Allyl Alcohol at https://hpvchemicals.oecd.org/UI/SIDS_Details.aspx?key=d656c019-bdf7-432b-8166-50fc1bef5cd8&amp;idx=0</t>
  </si>
  <si>
    <t>Huntingdon Research Centre (1979) Complexing agent – Henkel. Potential tumorogenicity and toxicity to rats in repeated dietary administration for 104 weeks. Unpublished report for Henkel, Dusseldorf, Germany. HKL/11-G/7923. Available from OECD (2004) SIDS Phosphonic Acid Compounds Group 2 at https://hpvchemicals.oecd.org/UI/SIDS_Details.aspx?key=99aa93f2-9b12-4938-9c44-e0784f815fa1&amp;idx=0</t>
  </si>
  <si>
    <t>Lough, R., Trepanier, S., Bier, C., Losos, G., Broxup, B., Tellier, P., Osborne, B.E. &amp; Procter, B.G. (1985) A combined 28-day and 90-day toxicity study of four test articles [2-furyl methyl ketone, benzophenone, 2-(2-furyl)acrolein and isobutyl 3-(2-furyl)propionate] administered orally (in the diet) to the albino rat. Project No. 81238. Unpublished report Bio-Research Laboratories Ltd, Senneville, Quebec, Canada, for the Flavour and Extract Manufacturers Association, Washington, DC, USA. Submitted to WHO by the International Organization of the Flavor Industry, Brussels, Belgium. Available from WHO (2009) WHO Food Additives Series: 60 Safety evaluation of certain food additives Prepared by the Sixty-ninth meeting of the Joint FAO/WHO Expert Committee on Food Additives (JECFA) - Furan-substituted aliphatic hydrocarbons, alcohols, aldehydes, ketones, carboxylic acids and related esters, sulfides, disulfides and ethers (addendum) at https://www.inchem.org/documents/jecfa/jecmono/v60je01.pdf</t>
  </si>
  <si>
    <t xml:space="preserve">Elars Bioresearch Labs, n.d.; Westpath Laboratories, Inc., n.d.  
</t>
  </si>
  <si>
    <t xml:space="preserve">Modified 90 Day Gavage and Reproductin Study in Rats 3,4-DCBTF; Project No. 1603 - ELARS BIORESEARCH LABORATORIES, Fort Collins, Colorado; Sponsor - Hooker Chemical Co., Niagara Falls, NY USA. and Histopathologic Evaluation of Tissues and Organs From Albino Rats in a Modified 90 Day Gavage and Reproduction Study; Project No. 1142 - Westpath Laboratories, Inc. Fort Collins, CO.; Sponsor - Hooker Chemical Co., Niagara Falls, NY USA. Available from EPA (2014) Screening-Level Hazard Characterization for 3,4-Dichloro-ά,ά,ά-trifluorotoluene (CASRN 328-84-7) at https://chemview.epa.gov/chemview/proxy?filename=HC328847.pdf
</t>
  </si>
  <si>
    <t xml:space="preserve">Increased liver and kidney parameters, reflected a physiologic response of these organs to 3,4-DCBTF. The increased metabolic response did not reflect necessarily a toxic response to the test material. A toxic no-effect level in rats was greater than or equal to 45 mg/kg. No significant adverse effects after 91 days were noted. 
</t>
  </si>
  <si>
    <t>MRID 48590907 (n.d.) Available from EPA (2012). 1,4-Dimethylnaphthalene; Amendment to an Exemption From the Requirement of a Tolerance at https://www.federalregister.gov/documents/2012/11/16/2012-27809/14-dimethylnaphthalene-amendment-to-an-exemption-from-the-requirement-of-a-tolerance Also available from EFSA. Conclusion on Pesticide Peer Review. Conclusion on the peer review of the pesticide risk assessment of the active substance 1,4-dimethylnaphthalene. EFSA Journal 2013;11(10):3229. DOI 10.2903/j.efsa.2013.3229</t>
  </si>
  <si>
    <r>
      <t>Shellenberger, T.E. (1971) Subacute (90-days) toxicity evaluation of 2-pentyl furan with rats. Unpublished report to the Flavour and Extract Manufacturers Association, Washington, DC, USA. Submitted to WHO by the International Organization of the Flavor Industry, Brussels, Belgium.</t>
    </r>
    <r>
      <rPr>
        <b/>
        <sz val="10"/>
        <color theme="1"/>
        <rFont val="Calibri"/>
        <family val="2"/>
        <scheme val="minor"/>
      </rPr>
      <t xml:space="preserve"> &amp; </t>
    </r>
    <r>
      <rPr>
        <sz val="10"/>
        <color theme="1"/>
        <rFont val="Calibri"/>
        <family val="2"/>
        <scheme val="minor"/>
      </rPr>
      <t xml:space="preserve">Shellenberger, T.E. (1971) Average adrenal weights of rats in 13-week subacute toxicity feeding study of 2-pentyl-furan. Unpublished report to the Flavour and Extract Manufacturers Association, Washington, DC, USA. Submitted to WHO by the International Organization of the Flavor Industry, Brussels, Belgium. Summary of the reports is available from Joint FAO/WHO Expert Committee on Food Additives. Meeting (‎69th : 2008 : Rome, Italy)‎ &amp; International Programme on Chemical Safety. (‎2009)‎. Safety evaluation of certain food additives / prepared by the sixty-ninth meeting of the Joint FAO/WHO Expert Committee on Food Additives (‎JEFCA)‎. World Health Organization. https://iris.who.int/handle/10665/44063 </t>
    </r>
  </si>
  <si>
    <t>Monsanto Company. 1981. MRID No. 0081674, 00105995. Available from EPA. Write to FOI, EPA, Washington, DC 20460. Available from EPA (1987) Integrated Risk Information System Chemical Assessment Summary for Glyphosate CASRN 1071-83-6 (IRIS 0261) at http://cfpub.epa.gov/ncea/iris/iris_documents/documents/subst/0057_summary.pdf</t>
  </si>
  <si>
    <t>Lindberg, D. C. and P. L. Wright. 1971. 90-Day Subacute Oral Toxicology Study with Dimethyl-di-“Hydrogenated Tallow” Ammonium Chloride in Beagle Dogs. 1971. IBT number C8934. Industrial Bio-Test Laboratories, Inc., Northbrook, IL, U. S. Study summary is available from EPA (2001) FND HPV Cationics Robust Summaries – Appendix A at https://chemview.epa.gov/chemview//proxy?filename=HPVIS/FND%20Cationics%20Category_groupfile.pdf</t>
  </si>
  <si>
    <t>Anonymous, 1980. Available from ECHA at https://echa.europa.eu/mt/registration-dossier/-/registered-dossier/17474/7/6/2/?documentUUID=44481905-7772-4e92-b5a4-0976e6cccb8c and ECHA (2019) Committee for Risk Assessment RAC Opinion proposing harmonized classification and labelling  at EU level of 3-methylpyrazole at https://echa.europa.eu/documents/10162/f61a65e0-cc3c-0ddc-ebef-118be7adb112</t>
  </si>
  <si>
    <t>Anonymous, 1980</t>
  </si>
  <si>
    <t>Knapp, W. K., Busey, W. M., &amp; Kundzins, W. (1971). Subacute oral toxicity of monochlorobenzene in dogs and rats. Toxicol Appl Pharmacol, 19, 393. Also available from EPA (1989) Integrated Risk Information System (IRIS) Chemical Assessment Summary for Chlorobenzene at https://cfpub.epa.gov/ncea/iris/iris_documents/documents/subst/0399_summary.pdf. Reference for note for NEL conclusion: EPA (2002) HPV Test Plan for Chlorobenzenes Category at https://chemview.epa.gov/chemview//proxy?filename=HPVIS/Chlorobenzenes%20Category_groupfile.pdf</t>
  </si>
  <si>
    <t xml:space="preserve">Th. Goldschmidt AG (1991) Final Report Tego Betain 90 Day oral (gavage) Subchronic Toxicity study in the rat. Hazleton Deutschland, Muenster, Rep. No. 954-348-155, 1-375. Available from OECD (2006) SIDS Dossier for 1-Propanaminium, 3-amino-N-(carboxymethyl)-N,N-dimethyl-, N-coco acyl derivs., hydroxides, inner salts at https://hpvchemicals.oecd.org/UI/handler.axd?id=2529bef2-7269-4b2e-ac73-b83b75d4988b 
</t>
  </si>
  <si>
    <t>Munday and Gellaty, 1974; Munday and Gellatly, 1973a</t>
  </si>
  <si>
    <t>Munday R. and Gellatly J.B. (1974) Biological evaluation of DUS-5. Part 7. 1-year test with DUS-5 in rats.  Private Communication to FEMA. Unpublished report. and Munday, R. &amp; Gellatly, J.B. (1973a) Biological evaluation of feeding trial with DUS-5. 4. 13-week rat. Unpublished report. Submitted to WHO by Flavor and Extract Manufacturers’ Association of the United States. Available from WHO (2003) Who Food Additives Series: 50 Safety evaluation of certain food additives Prepared by the Fifty-ninth meeting of the Joint FAO/WHO Expert Committee on Food Additives (JECFA) - Sulfur-substituted Furan Derivatives at http://www.inchem.org/documents/jecfa/jecmono/v50je13.htm#2.4</t>
  </si>
  <si>
    <t>Shellenberger, T.E. (1971) Subacute toxicity evaluation of 2,4-dimethyl-5-acetylthiazole with rats. Unpublished report from the Gulf South Research Institute, Iszeria, Louisiana, USA. Submitted to WHO by Flavor and Extract Manufacturers’ Association of the United States. Brief summary is available from EFSA Panel on Food Contact Materials, Enzymes, Flavourings and Processing Aids (CEF). (2013). Scientific Opinion on Flavouring Group Evaluation 21, Revision 4 (FGE. 21Rev4): Thiazoles, thiophenes, thiazoline and thienyl derivatives from chemical groups 29 and 30. EFSA Journal, 11(11), 3451. Also available from WHO (2003) WHO Food Additives Series: 50 Safety evaluation of certain food additives Prepared by the Fifty-ninth meeting of the Joint FAO/WHO Expert Committee on Food Additives (JECFA) -  Sulfur-containig heterocyclic compounds at https://inchem.org/documents/jecfa/jecmono/v50je12.htm</t>
  </si>
  <si>
    <t xml:space="preserve">Ethyl acrylate     </t>
  </si>
  <si>
    <t xml:space="preserve">Oser, B.L. (1969) 90-day feeding study with 2-ethyl, 5-methyl pyrazine in rats. Unpublished report from Food and Drug Research Laboratories Inc., Maspeth, New York, USA. Submitted to WHO by the Flavor and Extract Manufacturers’ Association. Available from WHO (2002) WHO Food Additives Series: 48 Safety Evaluation of Certain Food Additives and Contaminants Prepared by the Fifty-seventh meeting of the Joint FAO/WHO Expert Committee on Food Additives (JECFA) - Pyrazine Derivatives at http://www.inchem.org/documents/jecfa/jecmono/v48je12.htm
</t>
  </si>
  <si>
    <t xml:space="preserve">Oser, B.L. (1969) 90-day feeding study with 2,3,5-trimethyl pyrazine in rats. Unpublished report from Food and Drug Research Laboratories Inc., Maspeth, New York, USA. Submitted to WHO by the Flavor and Extract Manufacturers’ Association. Available from WHO (2002) WHO Food Additives Series: 48 Safety Evaluation of Certain Food Additives and Contaminants Prepared by the Fifty-seventh meeting of the Joint FAO/WHO Expert Committee on Food Additives (JECFA) - Pyrazine Derivatives at http://www.inchem.org/documents/jecfa/jecmono/v48je12.htm
</t>
  </si>
  <si>
    <t xml:space="preserve">Oser, B.L. (1970) 90-day feeding study with 5,6,7,8-tetrahydroquinoxaline (cyclohexapyrazine) in rats. Unpublished report from Food and Drug Research Laboratories Inc., Maspeth, New York, USA. Submitted to WHO by the Flavor and Extract Manufacturers’ Association. Available from WHO (2002) WHO Food Additives Series: 48 Safety Evaluation of Certain Food Additives and Contaminants Prepared by the Fifty-seventh meeting of the Joint FAO/WHO Expert Committee on Food Additives (JECFA) - Pyrazine Derivatives at http://www.inchem.org/documents/jecfa/jecmono/v48je12.htm
</t>
  </si>
  <si>
    <t>Central Toxicology Laboratory (1998) CT19980043.  Dequest 2066A: 90 day Oral: dietary toxicity study in rats. Report No CTL/P/5888. Unpublished report for Monsanto Co. Available from OECD (2004) SIDS Initial Assessment Profile for DTPMP and salts (Phosphonic Acid Compounds Group 3) at https://hpvchemicals.oecd.org/UI/handler.axd?id=7586f7fd-6b5e-4b08-8350-1c6e6457cf10 and from ECHA at https://echa.europa.eu/mt/registration-dossier/-/registered-dossier/5780/7/6/2</t>
  </si>
  <si>
    <t>Litton Bionetics, Inc. 1980. 90-Day toxicity study of allyl propionate in rats. Proj. No. 21130-07 and -08. Unpublished report to FEMA. Available from the Scientific Literature Review of Aliphatic Primary Alcohols, Esters, and Acids in Flavor Usage. PB86155926 from the National Technical Library at https://ntrl.ntis.gov/NTRL/dashboard/searchResults.xhtml A short, undetailed summary is also available from WHO (1997) WHO Technical Report Series 868 Evaluation of Certain Food Additives and Contaminants Forty-sixth report of the Joint FAO/WHO Expert Committee on Food Additives at https://apps.who.int/iris/bitstream/handle/10665/41962/WHO_TRS_868.pdf?sequence=1&amp;isAllowed=y</t>
  </si>
  <si>
    <t>Vlaovic MS (1984). Subchronic oral toxicology of 2-vinylpyridine. Unpublished report no. 180295/TX-84-19 from Eastman Kodak Company, Rochester, NY, USA. Available from ECHA at https://echa.europa.eu/registration-dossier/-/registered-dossier/10126/7/7/1 (for primary reference) and https://echa.europa.eu/registration-dossier/-/registered-dossier/10126/7/6/2 (for study details). Reference for NEL conclusion: OECD (2012) SIDS Dossier for 2-Vinylpyridine at https://hpvchemicals.oecd.org/UI/handler.axd?id=7ebdd7fd-ea57-47fd-8853-49aa254cc4a9</t>
  </si>
  <si>
    <t xml:space="preserve">Schulze, G. (1992) Subchronic Toxicity Study in Rats with paraNitrophenol: Lab Project Number: 241-221. Unpublished study prepared by Hazleton Laboratories America, Inc. 528 p. Available from EPA Reregistration Eligibility Decision (RED) Paranitrophenol at https://archive.epa.gov/pesticides/reregistration/web/pdf/2465red.pdf. Also available from WHO (2000) Concise International Chemical Assessment Document 20: Mononitrophenols at http://www.inchem.org/documents/cicads/cicads/cicad_20.htm
</t>
  </si>
  <si>
    <t>Gaunt, I. F., Sharratt, M., Grasso, P., &amp; Wright, M. (1970). Acute and short-term toxicity of methyl-N-methyl anthranilate in rats. Food and cosmetics toxicology, 8(4), 359-368. Summary is also available from ECHA at https://echa.europa.eu/registration-dossier/-/registered-dossier/17637/7/6/2</t>
  </si>
  <si>
    <t xml:space="preserve">Derache, R (1983) National Institute of Health and Medical Research, Long term study (2 years) on rats of the effect of the possible toxicity of a product called XP 1452, Report No. RD 3-83. Available from ECHA at https://echa.europa.eu/registration-dossier/-/registered-dossier/5263/7/6/2/?documentUUID=db7fb3b7-e1b5-4d39-873b-7daf64fd9e61 and from EPA (2003) HPV Chemical Challenge Program Test Plan for 3,9-bis(2,4-di-tert-butylphenoxy)-2,4,8,10-Tetraoxa-3,9-diphosphaspiro[5,5]undecane at https://chemview.epa.gov/chemview//proxy?filename=HPVIS/CASRN%2026741-53-7_groupfile.pdf
</t>
  </si>
  <si>
    <t>Posternak, J. M., Dufour, J. J., Rogg, C., &amp; Vodoz, C. A. (1975). Toxicological tests on flavouring matters. II. Pyrazines and other compounds. Food and cosmetics toxicology, 13(4), 487-490. Available from WHO (2002) WHO Food Additives Series: 48 Safety Evaluation of Certain Food Additives and Contaminants Prepared by the Fifty-seventh meeting of the Joint FAO/WHO Expert Committee on Food Additives (JECFA) - Pyrazine Derivatives at http://www.inchem.org/documents/jecfa/jecmono/v48je12.htm</t>
  </si>
  <si>
    <t>Monsanto (1987) Eighteen-week feeding study of tributoxyethyl phosphate with Sprague-Dawley rats. St Louis, Missouri, Monsanto, Department of Medicine and Health Sciences (Unpublished report No. ML-84-437 [EHL No. 84108]). Available from WHO (2000) Environmental Health Criteria 128: Flame retardants: Tris(2-butoxyethyl)phosphate, tris(2-ethylhexyl)phosphate and tetrakis(hydroxymethyl)phosphonium salts at http://apps.who.int/iris/bitstream/10665/42248/1/WHO_EHC_218.pdf</t>
  </si>
  <si>
    <t>IUCLID Bayer Report No. 10733, 1982. EPA/OPTS Public File 878213507, Microfiche No.: 0205841. Available from EPA (2009) Screening-Level Hazard Characterization Summary for the Alkylphenols Category at https://chemview.epa.gov/chemview/proxy?filename=HC140669.pdf and OECD (1995) SIDS Initial Assessment for Phenol, 4-(1,1,3,3-tetramethylbutyl)- at https://hpvchemicals.oecd.org/UI/handler.axd?id=9e52ec6a-1202-4f92-be1b-4b52ee814407 Reference for dose levels in mg/kg bw/day: ECHA at https://echa.europa.eu/mt/registration-dossier/-/registered-dossier/15074/7/6/2</t>
  </si>
  <si>
    <t xml:space="preserve">Oser, B.L. (1964) Subacute (90-day) feeding study with imitation meat flavor IT-2341 in rats. Unpublished report from Food and Drug Research Laboratories, Inc., Maspeth, New York, USA. Submitted to WHO by Flavor and Extract Manufacturers’ Association of the United States. Available from WHO (2003) WHO Food Additives Series: 50 Safety Evaluation of Certain Food Additives Prepared by the Fifty-ninth meeting of the Joint FAO/WHO Expert Committee on Food Additives (JECFA) - Sulfur-containing heterocyclic compounds at http://www.inchem.org/documents/jecfa/jecmono/v50je12.htm
</t>
  </si>
  <si>
    <t xml:space="preserve">Randall, L. O. (1950) Toxicity of mono-diethanolamine salt of riboflavin monophosphoric acid ester dihydrate. Unpublished report of Hoffman-La Roche, Inc. Submitted in pursuance of Fed. Register 38:28581 (October 15, 1973) in connection with the review of over-the-counter vitamin, mineral and hematinic drug products. Available from WHO (1981) WHO Technical Report Series 669 Evaluation of Certain Food Additives - Riboflanin-5'-phosphate at http://www.inchem.org/documents/jecfa/jecmono/v16je21.htm
</t>
  </si>
  <si>
    <t>Jordan, W. (1986) A One Year Chronic Oral Toxicity Study of Oryzalin (Compound 67019, EL-119) in Beagle Dogs: Study 6180-102: D00385. Unpublished study prepared by Hazleton Laboratories America, Inc. and Eli Lilly &amp; Co. 765 p. MRID 40024801. Available from EPA (1994)  Reregistration Eligibility Decision (RED) for Oryzaline at https://archive.epa.gov/pesticides/reregistration/web/pdf/0186.pdf</t>
  </si>
  <si>
    <t>NTP (National Toxicology Program). 1985. Toxicology and Carcinogenesis Studies of Chlorodibromomethane in F344/N Rats and B6C3F1 mice (gavage studies). NTP TR282. Available from NTP at https://ntp.niehs.nih.gov/ntp/htdocs/lt_rpts/tr282.pdf. Also available from EPA (1987) IRIS 222 Chemical Assessment Summary for Dibromochloromethane at https://cfpub.epa.gov/ncea/iris/iris_documents/documents/subst/0222_summary.pdf</t>
  </si>
  <si>
    <t>Note: this study is available under numerous different references. Pharmaco LSR Inc. Pharmaco report entitled An Oncogenicity Study of TBP in the Rat via Dietary Administration. Report No. 89-3533, 1994. Test conducted at the request of the Synthetic Organic Chemical Manufacturers Association, Inc. &amp; Arnold, L., Cohen, S., Christensen, R., Cano, M. and Wahle, B. TBP Effects on Urine and Bladder Epithelium in Male Sprague-Dawley Rats. Toxicologist 36:173, 1997. Test conducted at the request of the Synthetic Organic Chemical Manufacturers Association, Inc. Summaries are available from OECD (2001) SIDS Initial Assessment Report for Tributyl Phosphate at https://hpvchemicals.oecd.org/UI/handler.axd?id=ee6d4851-d46b-4d2a-a0a3-3e34e4f75299 and ECHA at https://echa.europa.eu/mt/registration-dossier/-/registered-dossier/13548/7/8/?documentUUID=1cd0c324-aeb3-4f5f-bae6-92cd69133049. Another reference for this study is Auletta, C. S., Weiner, M. L., &amp; Richter, W. R. (1998). A dietary toxicity/oncogenicity study of tributyl phosphate in the rat. Toxicology, 128(2), 125-134.</t>
  </si>
  <si>
    <t xml:space="preserve">Unknown, 1994. Available from ECHA at https://echa.europa.eu/registration-dossier/-/registered-dossier/22825/7/6/2
</t>
  </si>
  <si>
    <t>Posternak, J. (1964) Subacute toxicity (90 days) report on 1-octen-3-ol (amyl vinyl carbinol). Private communication. Submitted to WHO by the Flavor and Extract Manufacturers Association of the United States. Available from WHO (2003) WHO Food Additives Series: 50 Safety evaluation of certain food additives Prepared by the Fifty-ninth meeting of the Joint FAO/WHO Expert Committee on Food Additives (JECFA) - Aliphatic Secondary Alcohols, Ketones, and Related Esters at http://www.inchem.org/documents/jecfa/jecmono/v50je15.htm#2.3.2</t>
  </si>
  <si>
    <t>Posternak, J. M., Dufour, J. J., Rogg, C., &amp; Vodoz, C. A. (1975). Toxicological tests on flavouring matters. II. Pyrazines and other compounds. Food and cosmetics toxicology, 13(4), 487-490. Summary is also available from EFSA Panel on Food Contact Materials, Enzymes, Flavourings and Processing Aids (CEF); Scientific Opinion on Flavoring Group Evaluation 17, Revision 2 (FEG.17Rev2): Pyrazine derivatives from chemical group 24. EFSA Journal 2011;9(5):1920. [66 pp.]. doi:10.2903/j.efsa.2011.1920</t>
  </si>
  <si>
    <t xml:space="preserve">Morgareidge, K. (1970) 90-Day feeding study in rats with tetrahydrothiophene-3-one (31015). Unpublished study submitted to the Flavor and Extract Manufacturers' Association.  Available from WHO (2000) WHO Food Additives Series: 44 Safety Evaluation of Certain Food Additives and Contaminants Prepared by the Fifty-third meeting of the Joint FAO/WHO Expert Committee on Food Additives (JECFA) – Simple Aliphatic and Aromatic Sulfides and Thiols at http://www.inchem.org/documents/jecfa/jecmono/v44jec09.htm
</t>
  </si>
  <si>
    <t>Mellert, W., Deckardt, K., Kaufmann, W., Pappritz, G. &amp; Hildebrand, B. (1993) Study of the toxicity of chlormequat-chloride in beagle dogs, administration via the diet over 12 months. Unpublished report No. 33D0580/87120 from BASF Aktiengesellschaft, Department of Toxicology, Ludwigshafen/Rhein, Germany. Submitted to WHO by BASF Aktiengesellschaft, Limburgerhof, Germany. Available from JMPR (2017) Pesticide residues in food 2017. Joint FAO/WHO Meeting on Pesticide Residues. Evaluation Part II – Toxicological - Chlormequat chloride at https://iris.who.int/bitstream/handle/10665/350953/9789240006775-eng.pdf?sequence=1</t>
  </si>
  <si>
    <t>Oser, B.L. (1964) Subacute (90-day) feeding study with imitation meat flavor IT-2341 in rats. Unpublished report from Food and Drug Research Laboratories, Inc., Maspeth, New York, USA. Submitted to WHO by Flavor and Extract Manufacturers’ Association of the United States. Available from WHO (2003) WHO Food Additives Series: 50 Safety evaluation of certain food additives Prepared by the Fifty-ninth meeting of the Joint FAO/WHO Expert Committee on Food Additives (JECFA) – Sulfur-Containing Heterocyclic Compounds at https://www.inchem.org/documents/jecfa/jecmono/v50je12.htm</t>
  </si>
  <si>
    <t>Bio-Research Laboratory (1980) Ethyl-beta-furfural-alpha-thiopropionate. Unpublished report. Submitted to WHO by Flavor and Extract Manufacturers’ Association of the United States. Summary is available from WHO (2003) WHO Food Additives Series: 50 Safety evaluation of certain food additives Prepared by the Fifty-ninth meeting of the Joint FAO/WHO Expert Committee on Food Additives (JECFA) - Sulfur-substituted Furan Derivatives at http://www.inchem.org/documents/jecfa/jecmono/v50je13.htm</t>
  </si>
  <si>
    <t>Antioxidant 245; Triethylene glycol bis(3-tert-butyl-4-hydroxy-5-methylphenyl)propionate; 2-[2-[2-[3-(3-tert-butyl-4-hydroxy-5-methylphenyl)propanoyloxy]ethoxy]ethoxy]ethyl 3-(3-tert-butyl-4-hydroxy-5-methylphenyl)propanoate; ethylenebis(oxyethylene) bis[3-(5-tert-butyl-4-
hydroxy-m-tolyl) propionate]</t>
  </si>
  <si>
    <t>Shaffer, F. E., &amp; Knoefel, P. K. (1950). A study of 2-Methylaminoheptane,“Oenethyl”. Journal of the American Pharmaceutical Association (Scientific ed.), 39(1), 12-15.</t>
  </si>
  <si>
    <t>TK 10019 Long-Term Feeding Study in Rats (Final Report), Ciba - Geigy Limited, Basel, Switzerland, 5 April 1982. Available from ECHA at https://chem.echa.europa.eu/100.047.573/dossier-view/b65345eb-c9bb-44da-9a1d-3ac8a5a62182/IUC5-6930ecf0-ca53-42d3-a027-ab8a45320a75_aad272ab-cba4-4c61-a2fd-3401f3c0d9ae?searchText=35074-77-2</t>
  </si>
  <si>
    <t>NTP (National Toxicology Program). 1989. Toxicology and Carcinogenicity Studies of Tribromomethane and Bromoform in F344/N rats and B6C3F1 mice (gavage study). NTP TR350. Research Triangle Park, NC. Available from NTP at http://ntp.niehs.nih.gov/ntp/htdocs/lt_rpts/tr350.pdf Also available from EPA (1987) IRIS Chemical Assessment Summary for Bromoform at https://cfpub.epa.gov/ncea/iris/iris_documents/documents/subst/0214_summary.pdf</t>
  </si>
  <si>
    <t>Unclear what the primary reference is. Available from Scientific Opinion of the Panel on Additives and Products or Substances used in Animal Feed (FEEDAP) on a request from the European Commission on the safety and efficacy of CAROPHYLL® Stay-Pink(astaxanthin dimethyldisuccinate) as feed additive for salmon and trout. The EFSA Journal (2007) 574, 1-25 at https://efsa.onlinelibrary.wiley.com/doi/epdf/10.2903/j.efsa.2007.574</t>
  </si>
  <si>
    <t>0, 2, 10, or 50 mg/kg bw/day for 13 weeks followed by 4 weeks of no treatment</t>
  </si>
  <si>
    <t>Atofina SA (1999) Dimethylaminoethyl acrylate (ADAME).13 week toxicity study by oral administration (gavage) in rats, followed by a four-week recovery period, CIT report 15115 TCR of 13 January 1999. Available from OECD (2003) SIDS Initial Assessment Profile for 2-Dimethylaminoethyl acrylate at https://hpvchemicals.oecd.org/UI/handler.axd?id=fb4a71b9-31d3-4bd0-90b1-1d53a2f77d53</t>
  </si>
  <si>
    <t xml:space="preserve">Finnegan, J.K., and Dienna, J.B. (1954). Toxicity of quaternaries. Soap Sanit. Chem. 30. Available from Liebert, M. A. (1985). Final report on the safety assessment of benzethonium chloride and methylbenzethonium chloride. J. Am. College Toxicol, 4, 65-106. </t>
  </si>
  <si>
    <t>Posternak, J. M., Dufour, J. J., Rogg, C., &amp; Vodoz, C. A. (1975). Toxicological tests on flavouring matters. II. Pyrazines and other compounds. Food Cosmet. Toxicol, 13, 487-490. Also available from WHO (2002) WHO Food Additives Series: 48 Safety Evaluation of Certain Food Additives and Contaminants Prepared by the Fifty-seventh meeting of the Joint FAO/WHO Expert Committee on Food Additives (JECFA) - Pyrazine derivatives at https://www.inchem.org/documents/jecfa/jecmono/v48je12.htm and Adams, T. B., Doull, J., Feron, V. J., Goodman, J. I., Marnett, L. J., Munro, I. C., ... &amp; Wagner, B. M. (2002). The FEMA GRAS assessment of pyrazine derivatives used as flavor ingredients. Food and Chemical Toxicology, 40(4), 429-451. and EFSA Panel on Food Contact Materials, Enzymes, Flavourings and Processing Aids (CEF). (2011). Scientific Opinion on Flavouring Group Evaluation 17, Revision 2 (FGE. 17Rev2): Pyrazine derivatives from chemical group 24. EFSA Journal, 9(5), 1920.</t>
  </si>
  <si>
    <t xml:space="preserve">Shellenberger, T.E. (1970) Subacute toxicity evaluation of ethyl thioacetate in rats. Final report. Unpublished report GSRI Project NC-373 from Gulf South Research Institute submitted to the Flavor and Extract Manufacturers' Association. Available from WHO (2000) WHO Food Additives Series: 44 Safety Evaluation of Certain Food Additives and Contaminants Prepared by the Fifty-third meeting of the Joint FAO/WHO Expert Committee on Food Additives (JECFA) - Simple Aliphatic and Aromatic Sulfides and Thiols at http://www.inchem.org/documents/jecfa/jecmono/v44jec09.htm
</t>
  </si>
  <si>
    <t xml:space="preserve">Chemical Industry Institute of Technology (1983) 90-day vapor inhalation toxicity study of hydrogen sulfide in Sprague-Dawley rats. Unpublished report submitted to the Chemical Industry Institute of Toxicology, Research Triangle Park, NC, USA, by ToxiGenics, Inc. (CIIT Docket No. 22063). Cited in Agency for Toxic Substances and Disease Registry (2006) Toxicological profile for hydrogen sulfide. United States Department of Health and Human Services, Public Health Service. Submitted to WHO by the International Organization of the Flavor Industry, Brussels, Belgium. Available from WHO (2008) WHO Food Additive Series: 59. Safety Evaluation of Certain Food Additives and Contaminants Prepared by the
Sixty-eighth meeting of the Joint FAO/WHO
Expert Committee on Food Additives (JECFA) - Simple Aliphatic and Aromatic Sulfides and Thiols at https://inchem.org/documents/jecfa/jecmono/v59je01.pdf
</t>
  </si>
  <si>
    <t>Phosphorous acid, triisotridecyl ester; Tris(11-methyldodecyl) phosphite</t>
  </si>
  <si>
    <t>National Toxicology Program. (1978). Bioassay of 2,3,5,6-tetrachloro-4-nitroanisole for possible carcinogenicity (CAS No. 2438-88-2). National Cancer Institute carcinogenesis technical report series, 114, 1-123. Available from NTP at http://ntp.niehs.nih.gov/ntp/htdocs/lt_rpts/tr114.pdf</t>
  </si>
  <si>
    <t>According to JECFA, EFSA, and Munro, I. C., &amp; Danielewska-Nikiel, B. (2006). Comparison of estimated daily intakes of flavouring substances with no-observed-effect levels. Food and chemical toxicology, 44(6), 758-809. the reference for this study is Posternak, J. M., Linder, A., &amp; Vodoz, C. A. (1969). Summaries of toxicological data: toxicological tests on flavouring matters. Food and Cosmetics Toxicology, 7, 405-407. FDA was unable to locate this study in the Posternak et al. paper. JECFA reference: WHO (2001) WHO Food Additives Series: 46 Safety evaluation of certain food additives and contaminants Prepared by the Fifty-fifth meeting of the Joint FAO/WHO Expert Committee on Food Additives (JECFA) - Furfuryl alcohol and related flavoring agents at https://inchem.org/documents/jecfa/jecmono/v46je08.htm</t>
  </si>
  <si>
    <t>Cox, G.E., Bailey, D.E. &amp; Morgareidge, K. (1974) 90-day feeding study in rats with 1-octen-3-one. Unpublished report from FDRL, Inc., Waverly, New York, USA. Submitted to WHO by the Flavor and Extract Manufacturers Association of the United States. Available from WHO (2003) WHO Food Additives Series: 50 Safety evaluation of certain food additives Prepared by the Fifty-ninth meeting of the Joint FAO/WHO Expert Committee on Food Additives (JECFA) - Aliphatic secondary alcohols, ketones and related esters at http://www.inchem.org/documents/jecfa/jecmono/v50je15.htm#2.3.2</t>
  </si>
  <si>
    <t>International Research and Development Corp.  1982.  Thirteen week inhalation toxicity study of n-butyl mercaptan in rats. Unpublished study. Available from OECD (2010) SIDS Dossier for n-Butyl mercaptan at https://hpvchemicals.oecd.org/UI/SIDS_Details.aspx?key=f2725d78-fa22-409e-bbd2-ff57785e5301&amp;idx=0</t>
  </si>
  <si>
    <t>NTP, 1985a. Subchronic inhalation study of bromobenzene in rats. National Institutes of Health, National Toxicology Program, Research Triangle Park, NC. October, 1985. Unpublished study. and NTP, 1986. Pathology Working Group (PWG) review of bromobenzene (C55492) by inhalation in F344 rats and B6C3F1 mice 90-day study. National Institutes of Health, National Toxicology Program, Research Triangle Park, NC. &amp; NTP, 1985b. Subchronic gavage study of bromobenzene in rats. National Institutes of Health, National Toxicology Program. Unpublished study. Summaries of these reports are available from EPA (2009) Toxicological Review of Bromobenzene at https://iris.epa.gov/static/pdfs/1020tr.pdf</t>
  </si>
  <si>
    <t>Unknown, n.d. Short summary is available from EFSA (European Food Safety Authority), 2011. Conclusion on the peer review of the pesticide riskassessment of the active substance 2-naphthyloxyacetic acid. EFSA Journal 2011;9(5):2152, 52 pp. https://doi.org/10.2903/j.efsa.2011.2152</t>
  </si>
  <si>
    <t>3-Month Toxicity Study in Rats, Final Report, January 20, 1984. Ciba Geigy Limited, Basel, Switzerland. Available from ECHA at https://chem.echa.europa.eu/100.046.491/dossier-view/9d991f91-a240-4ae5-b57c-bed33ab8f1bb/IUC5-7f3f2649-6f3e-44b7-aa51-7b3fa7d03c64_c2da9a8b-15dd-47f2-9714-9204edb99e55?searchText=32687-78-8 and EPA (2009) Initial Risk-Based Prioritization of High Production Volume (HPV) Chemicals 1,2-bis(3,5-di-tert-butyl-4-hydroxyhydrocinnamoyl)hydrazine (IRGANOX MD 1024™, CASRN 32687-78-8) at https://chemview.epa.gov/chemview/proxy?filename=HC32687788.pdf</t>
  </si>
  <si>
    <t>Unknown, n.d. Available from European Agency for the Evaluation of Medicinal Products, Evaluation of Medicines for Veterinary Use, EMEA/MRL/717/99-FINAL, December 1999, Committee for Veterinary Medicinal Products: Toldimfos Summary Report at https://www.ema.europa.eu/en/documents/mrl-report/toldimfos-summary-report-committee-veterinary-medicinal-products_en.pdf</t>
  </si>
  <si>
    <t xml:space="preserve">Huntington Life Sciences, 1997. Study No. 97-2563. A subchronic (3-month) oral toxicity study of Ultranox XR-2677 in the rat via oral gavage administration (addendum to study No. 96-2459). Unpublished report. Available via EPA (1997) Substantial Risk Report for 1,3,2-Dioxaphosphorinane, 5-butyl-5-ethyl-2-[2,4,6-tris(1,1-dimethylethyl)phenoxy]- at https://chemview.epa.gov/chemview/proxy?filename=8e%2F8EHQ-0197-13867A-88970000117.pdf
</t>
  </si>
  <si>
    <t xml:space="preserve">Huntington Life Sciences, 1997
</t>
  </si>
  <si>
    <t xml:space="preserve">National Toxicology Program. (2011). Toxicity and carcinogenesis studies of pulegone in F344/N rats and B6C3F1 mice (Gavage studies). NTP-TR-563. at https://ntp.niehs.nih.gov/ntp/htdocs/lt_rpts/tr563.pdf </t>
  </si>
  <si>
    <t>Posternak, J. M., Linder, A., &amp; Vodoz, C. A. (1969). Summaries of toxicological data: toxicological tests on flavouring matters. Food and Cosmetics Toxicology, 7, 405-407. Also available WHO (2002) WHO Food Additives Series: 48 Safety evaluation of certain food additives and contaminants prepared by the fifty-seventh meeting of the Joint FAO/WHO Expert Committee on Food Additives (JECFA) Pyrazine Derivatives at https://www.inchem.org/documents/jecfa/jecmono/v48je12.htm</t>
  </si>
  <si>
    <t xml:space="preserve">Ellis, H. V., III, J.H. Hagenson, J.R. Hodgson, J.L. Minor, C-B Hong, E.R. Ellis, J.D. Girvin, D.O. Helton, B.L. Herndon, and C-C. Lee (1978). Mammalian Toxicity of Munitions Compounds. Phase III: Effects of Lifetime Exposure; Part II: Nitroglycerin. Progress Report No. 8. National Technical Information Service Report No. ADA 0787746. and Ellis III, H. V., Hong, C. B., Lee, C. C., Dacre, J. C., &amp; Glennon, J. P. (1984). Subacute and chronic toxicity studies of trinitroglycerin in dogs, rats, and mice. Fundamental and Applied Toxicology, 4(2), 248-260. Reference for NOAEL conclusion: ECHA at https://echa.europa.eu/mt/registration-dossier/-/registered-dossier/14597/7/6/2/?documentUUID=97d53e63-06de-4bb6-af6a-947d65cce528 and EPA (2006) Provisional Peer Reviewed Toxicity Values for Nitroglycerin at https://cfpub.epa.gov/ncea/pprtv/documents/Nitroglycerin.pdf 
</t>
  </si>
  <si>
    <t>Kappeler, K.V., 2013. A 90-day oral (dietary) toxicity study of 3-(5-methyl-2-furyl) butanal in rats. Study number WIL-968002. WIL Research, Ashland, OH, USA. Unpublished report t the International Organization of the Flavor Industry (IOFI), Brussels, Belgium. Available from EFSA Panel on Food Contact Materials, Enzymes, Flavourings and Processing Aids (CEF). (2015). Scientific Opinion on Flavouring Group Evaluation 67 Revision 2 (FGE. 67Rev2): Consideration of 28 furan‐substituted compounds evaluated by JECFA at the 55th, 65th and 69th meetings (JECFA, 2001, 2006a, 2009b). EFSA Journal, 13(5), 4115. https://doi.org/10.2903/j.efsa.2015.4115</t>
  </si>
  <si>
    <t>Scientific Committee on Cosmetology (SCC). 1987. Opinion of the SCC (11/86–10/90). 33rd meeting of the SCC, February 2, 1987. Available at https://health.ec.europa.eu/system/files/2016-11/scc_o_8b_0.pdf</t>
  </si>
  <si>
    <t>Goater, T.O., D. Griffiths and T.F. McElligott. 1965. Ninety-Day Oral Toxicity of Ethomeen T/12 - Beagle Dogs. Report No. IHR/175. Industrial Hygiene Research Laboratories, Macclesfield, Cheshire. Available from EPA (2002) FND Amines Robust Summaries – Appendix A at https://chemview.epa.gov/chemview//proxy?filename=HPVIS/FND%20Amines%20and%20Ether%20Amines%20Category_groupfile.pdf and CIR (2015) Safety Assessment of PEGs Cocamide and Related Ingredients as Used in Cosmetics at https://www.cir-safety.org/sites/default/files/pgcoca072015_FAR.pdf</t>
  </si>
  <si>
    <t>National Toxicology Program. (1994). NTP toxicology and carcinogenesis studies of tricresyl phosphate (CAS No. 1330-78-5) in F344/N rats and B6C3F1 mice (gavage and feed studies). National Toxicology Program technical report series, 433, 1-321. at https://ntp.niehs.nih.gov/ntp/htdocs/lt_rpts/tr433.pdf Reference fro NEL conclusion: EPA (2015) Flame Retardants Used in Flexible Polyurethane Foam: An alternatives Assessment Update at https://downloads.regulations.gov/EPA-HQ-TRI-2017-0434-0161/content.pdf</t>
  </si>
  <si>
    <t>Bauter MR, 2013. 5,6-Dihydro-2,4,6-tri(2-methylpropyl)-4H-1,3,5-dithiazine: A 90-day dietary study in rats. Product Safety Labs. Study no. 34089. January 11, 2013. Unpublished report submitted by EFFA to FLAVIS Secretariat. Available from EFSA Scientific Opinion on Flavouring Group Evaluation 76, Revision 1 (FGE.76Rev1): Consideration of sulphur-containing heterocyclic compounds evaluated by JECFA (59th meeting) structurally related to thiazoles, thiophene, thiazoline and thienyl derivatives from chemical group 29 and miscellaneous substances from chemical group 30 evaluated by EFSA in FGE.21Rev3. EFSA Journal 2013;11(11):3455 https://doi.org/10.2903/j.efsa.2013.3455</t>
  </si>
  <si>
    <t>Oser, B.L., Carson, S. &amp; Oser, M. (1965) Toxicological tests on flavouring matters. Food. Cosmet. Toxicol. 3, 563–569. Also available from WHO (2003) WHO Food Additives Series: 52 Safety evaluation of certain food additives and contaminants Prepared by the Sixty first meeting of the Joint FAO/WHO Expert Committee on Food Additives (JECFA) - Aliphatic and Aromatic Ethers at http://www.inchem.org/documents/jecfa/jecmono/v52je16.htm</t>
  </si>
  <si>
    <t xml:space="preserve">Serota, D.G., Alsake, R.D., Dawkins, K.K., &amp; Kunalzins, W. 104-Week (1981). Chronic toxicity study in rats. N252 (Harvade(R) technical) final report. Unpublished report from Hazleton Laboratories America, Inc., USA, submitted to WHO by Uniroyal Inc., USA. MRID No. 00145225. Available from EPA (1987) IRIS Chemical Assessment Summary for Dimethipin at https://cfpub.epa.gov/ncea/iris/iris_documents/documents/subst/0043_summary.pdf and JMPR (1999) Toxicological Evaluation of Dimethipin at https://inchem.org/documents/jmpr/jmpmono/v85pr07.htm
</t>
  </si>
  <si>
    <t>Hansal, R.F. (1955) Final report and addendum. Chronic oral administration-dogs-metabolic studies. Unpublished report of Hazleton Laboratories submitted by Monsanto Chemical Company from WHO (1970) 1969 Evaluations of Some Pesticide Residues in Food – Ethoxyquin at https://www.inchem.org/documents/jmpr/jmpmono/v069pr15.htm</t>
  </si>
  <si>
    <t xml:space="preserve">Hansal, 1995
</t>
  </si>
  <si>
    <t xml:space="preserve">Buser, S. (1992a) Canthaxanthin (Ro 01-9915) in a long-term study with male rats (feed admixture). Unpublished research report B-157'342, submitted to WHO by F. Hoffmann-La Roche &amp; Co., Basel, Switzerland. and Buser, S. (1992b). Canthaxanthin (Ro 01-9915) in a long-term study with female rats (feed admixture). Unpublished research report B-157'343 submitted to WHO by F. Hoffmann-La Roche &amp; Co., Basel, Switzerland. and Buser, S. (1994). Canthaxanthin. A critical approach on the experimental procedures and results in two subsequent long-term studies with rats. Reports nr. 119'970 of March 17, 1988; nr. 157'342 of August 31, 1992; nr. 157'343 of August 31, 1992. Unpublished report submitted to WHO by F. Hoffmann-La Roche &amp; Co., Basel, Switzerland. Detailed summaries are available from WHO (1996) WHO Food Additives Series: 35 Toxicological Evaluation of Certain Food Additives and Contaminants Prepared by the 44th meeting of the Joint FAO/WHO Expert Committee on Food Additives (JECFA) – Canthaxanthin at https://www.inchem.org/documents/jecfa/jecmono/v35je08.htm
</t>
  </si>
  <si>
    <t xml:space="preserve">Millischer, R., Girault, F., Heywood, R., Clarke, G., Hossack, D., &amp; Clair, M. (1979). [Decabromobiphenyl: toxicological study (author's transl)]. Toxicological European research. Recherche europeenne en toxicologie, 2(3), 155-161. Summay available from Patty's industrial hygiene and toxicology Vol. II, Part D, 4th edition. Edited by George D. Clayton and Florence E. Clayton. John Wiley &amp; Sons Inc., 1994. pp. 2450-2451. </t>
  </si>
  <si>
    <t>Huntingdon Life Sciences. (2001) Sulfolane toxicity study by oral administration via the drinking water to CD rats for 13 weeks: Volume one. Huntingdon, England: Huntingdon Life Sciences Ltd. 653333. The study was peer-reviewed by three independent experts during the summer of 2011. The peer-review report is available upon request from STSC. Summary is available from EPA (2012) Provisional Peer-Reviewed Toxicity Values for Sulfolane at http://www.tera.org/Peer/sulfolane/EPA,%202012,%20PPRTV.pdf</t>
  </si>
  <si>
    <t>Bomhard, E. M., Krinke, G. J., Rossberg, W. M., &amp; Skripsky, T. (1997). Trimethylphosphate: a 30-month chronic toxicity/carcinogenicity study in Wistar rats with administration in drinking water. Fundamental and Applied Toxicology, 40(1), 75-89. Detailed description of the study is available from EPA (2012) Provisional Peer-reviewed Toxicological Values for Trimethyl Phosphate at https://hhpprtv.ornl.gov/issue_papers/TrimethylPhosphate.pdf and from ECHA at https://echa.europa.eu/mt/registration-dossier/-/registered-dossier/22505/7/6/2/?documentUUID=cbf4ec72-c2ec-46db-b4c7-4bc98c2a4f11</t>
  </si>
  <si>
    <t>European Medicines Agency (2011) Committee for Medicinal Products for Human Use (CHMP), European Public Assessment Report (EPAR) Vibativ (Telavancin) at https://www.ema.europa.eu/en/documents/assessment-report/vibativ-epar-public-assessment-report_en.pdf</t>
  </si>
  <si>
    <t xml:space="preserve">Padgett, E.L. (2001). A 90-day oral (gavage) toxicity study of cycloaliphatic epoxy resing ERL4221 in rats. Unpublished report of Union Carbide Corporation. Available from ECHA at https://echa.europa.eu/registration-dossier/-/registered-dossier/13863/7/6/2 and from EPA (2003) HPV Chemicals Challenge Program Test Plan for Cycloaliphatic Epoxy Resin ERL-4221 CAS NO. 2386-87-0 at https://chemview.epa.gov/chemview//proxy?filename=HPVIS/Cycloaliphatic%20Epoxy%20Resin%20ERL-4221_groupfile.pdf Also available from NICNAS (2016) Human Health Tier II Assessment for Epoxidized Cycloaliphatic Olefins at https://www.industrialchemicals.gov.au/sites/default/files/Epoxidised%20cycloaliphatic%20olefins_Human%20health%20tier%20II%20assessment.pdf
</t>
  </si>
  <si>
    <t>Givaudan, Sub-chronic toxicity study following oral (gavage) administration of a fragrance compound to rats for a persio of at least 90 days, 1990e, #12143. &amp; Givaudan, Re-evaluation of testicular and epididymal side-effects caused in rats following short (5 days) and sub-chronic (13 weeks) oral administration, 1990f, #12144. Summaries are available from European Commission (2015) Scientific Committee on Consumer Safety Opinion on Butylphenyl methylpropional (BMHCA) at https://ec.europa.eu/health/scientific_committees/consumer_safety/docs/sccs_o_189.pdf. Also available from ECHA at https://echa.europa.eu/mt/registration-dossier/-/registered-dossier/13572/7/6/2</t>
  </si>
  <si>
    <t>Reno, F.E.; Voelker, R.W. (1977) Final Report: A Two-Year Dietary Study in Dogs: Project No. 141-260. (Unpublished study received Aug 30, 1978, under 264-267; prepared by Hazleton Laboratories America, Inc., submitted by Union Carbide Agricultural Products Co., Inc., Ambler, Pa.; CDL:235115-A) and Weatherholtz, W. (1984) Two Year Dietary Study in Dogs: Ethrel: Addendum to Final Report: Project No. 141-260. Unpublished study prepared by Hazleton Laboratories America, Inc. 5 p. Available from WHO (1987) JMPR Monograph for Ethephon at https://inchem.org/documents/jmpr/jmpmono/v93pr07.htm and EPA (1995) Reregistration Eligibility Decision (RED) for Ethephon at https://archive.epa.gov/pesticides/reregistration/web/pdf/0382.pdf</t>
  </si>
  <si>
    <t>Sporn, A., Marin,  V., Shobesch,  C., Paraitescu, E., Runcan, L., 1963. The toxicity of butyl acetate, methyl naphtyl ketone and ionone. Igiena 12(5), 437-446. Available from Flavouring Group Evaluation 16, Revision 2 (FGE.16Rev2): Aromatic ketones from chemical group 21. EFSA Journal 2009; 12(7):1022. doi:10.2903/j.efsa.2009.1022 Also available from ECHA at https://echa.europa.eu/registration-dossier/-/registered-dossier/19222/7/9/2</t>
  </si>
  <si>
    <t>Gallo MA, Cox GE and Babish JG, 1976b. 90-Day feeding study in rats with compound 75-15963 (3- [(2-methyl-3-furyl)-thio]-4-heptanone). Food and Drug Research Laboratories, Inc. Lab. no. 2689d. December 30, 1976. Unpublished report submitted by EFFA to FLAVIS Secretariat. Available from EFSA (2011) Scientific Opinion on Flavouring Group Evaluation 13, Revision 2 (FGE.13Rev2): Furfuryl and furan derivatives with and without additional side-chain substituents and heteroatoms from chemical group 141 EFSA Panel on Food Contact Materials, Enzymes, Flavorings and Processing Aids (CEF) at https://efsa.onlinelibrary.wiley.com/doi/pdf/10.2903/j.efsa.2011.2313 and WHO (2003) WHO Food Additives Series: 50 Safety evaluation of certain food additives and contaminants prepared by the fifty-ninth meeting of the Joint FAO/WHO Expert Committee on Food Additives (JECFA) – Sulfur-Substituted Furan Derivatives at http://www.inchem.org/documents/jecfa/jecmono/v50je13.htm</t>
  </si>
  <si>
    <t>Carlson, G. P., &amp; Tardiff, R. G. (1977). Effect of 1, 4-dibromobenzene and 1, 2, 4-tribromobenzene on xenobiotic metabolism. Toxicology and Applied Pharmacology, 42(1), 189-196. A discussion of the study is available from EPA (1987) IRIS Chemical Assessment Summary for 1,2,4-Tribromobenzene at https://cfpub.epa.gov/ncea/iris/iris_documents/documents/subst/0196_summary.pdf</t>
  </si>
  <si>
    <t>Veldre, I. A., &amp; Jänes, H. J. (1979). Toxicological studies of shale oils, some of their components, and commercial products. Environmental Health Perspectives, 30, 141-146. A discussion of the study is available from EPA (1988) IRIS Chemical Assessment Summary for 2,6-Dimethylphenol at https://cfpub.epa.gov/ncea/iris/iris_documents/documents/subst/0230_summary.pdf</t>
  </si>
  <si>
    <t xml:space="preserve">Munday R and Kirkby WW, 1971. Biological evaluation of a flavor cocktail. 2. 13-Week study in rats. Research report PCW 71 1624. Unpublished data submitted by EFFA to SCF. Available from EFSA (2015) Scientific Opinion on Flavouring Group Evaluation 21, Revision 5 (FGE.21Rev5): Thiazoles, thiophenes, thiazoline and thienyl derivatives from chemical groups 29 and 30 at https://efsa.onlinelibrary.wiley.com/doi/abs/10.2903/j.efsa.2015.4066 </t>
  </si>
  <si>
    <t>Monsanto ML-87-311 Monsanto Environmental Health Laboratory November 8, 1988. Three Month Study of Santowhite Powder Antioxidant Administered to Feed in Sprague-Dawley Rats. Available from EPA (2001) ILUCID Dataset for 4,4'-butylidenebis(6-t-butyl-m-cresol) at https://chemview.epa.gov/chemview//proxy?filename=HPVIS/Hindered%20Phenols_groupfile.pdf</t>
  </si>
  <si>
    <t>Posternak, J. M., Dufour, J. J., Rogg, C., &amp; Vodoz, C. A. (1975). Toxicological tests on flavouring matters. II. Pyrazines and other compounds. Food Cosmet. Toxicol, 13, 487-490. WHO (2002) WHO Food Additives Series: 48 Safety Evaluation of Certain Food Additives and Contaminants Prepared by the Fifty-seventh meeting of the Joint FAO/WHO Expert Committee on Food Additives (JECFA) - Pyrazine Derivatives at https://www.inchem.org/documents/jecfa/jecmono/v48je12.htm and Adams, T. B., Doull, J., Feron, V. J., Goodman, J. I., Marnett, L. J., Munro, I. C., ... &amp; Wagner, B. M. (2002). The FEMA GRAS assessment of pyrazine derivatives used as flavor ingredients. Food and Chemical Toxicology, 40(4), 429-451. and EFSA Panel on Food Contact Materials, Enzymes, Flavourings and Processing Aids (CEF). (2011). Scientific Opinion on Flavouring Group Evaluation 17, Revision 2 (FGE. 17Rev2): Pyrazine derivatives from chemical group 24. EFSA Journal, 9(5), 1920.</t>
  </si>
  <si>
    <t>Givaudan (1981). A 5-day oral toxicity study with p.-tert. butyl benzaldehyde (Ro 13-0787) in male rats. Summary is available from ECHA (2017) CLH Report for 2-(4-Tert-Butylbenzyl)Propionaldehyde at https://echa.europa.eu/documents/10162/e16d43bb-c6ac-d029-0f53-f8b9aea998f8</t>
  </si>
  <si>
    <t>Mercieca, M. D. 1989. Teratology Study in Rats with Oleylamine. Study No. 3205.9. Springborn Laboratories Inc., Spencerville, OH, USA. Available from EPA (2003) Fatty Nitrogen Derived Amines Category/Ether Amines Category at https://chemview.epa.gov/chemview//proxy?filename=HPVIS/FND%20Amines%20and%20Ether%20Amines%20Category_groupfile.pdf</t>
  </si>
  <si>
    <t>Beyer, B. (1991) “Development Toxicity Study in Rats with Vancide TH”: Lab Project Number: MRD-89-408: 240834. Unpublished study prepared by Exxon Biomedical Sciences, Inc. 274 p. Available from EPA (1997) Reregistration Eligibility Decision (RED) for 1,3,5-Triethylhexahydro-s-triazine (EPA-738-R-97-004) at https://www3.epa.gov/pesticides/chem_search/reg_actions/reregistration/red_PC-082901_1-Dec-96.pdf</t>
  </si>
  <si>
    <t>European Commission (2000) N-Methyl-3-oxobutyramide 20306-75-6. IUCLID Dataset. Available from Nomination Background N-Methyl-3-oxobutanamide 20306-75-6 (Prepared for the National Cancer Institute (NCI) for consideration by the Chemical Selection Working Group (CSWG) by Technical Resources International, Inc. under contract no. N02-07007. at https://ntp.niehs.nih.gov/ntp/htdocs/chem_background/exsumpdf/methyloxobutanamide_508.pdf</t>
  </si>
  <si>
    <t>International Research and Developmental Corporation (1983) Range-finding teratology study in rats. Sponsored by Monsanto Co., St. Louis, MO (IR-83-100). Available from WHO (2000) Concise International Chemical Assessment Document 20 - Mononitrophenols at http://www.inchem.org/documents/cicads/cicads/cicad_20.htm#SectionNumber:8.3</t>
  </si>
  <si>
    <t>Preliminary teratology study in rabbits with E 9060, ECM BTS 280. 1979. IFREB (Institut Francais de recherches et Essais Biologiques), Lyon, France. Unpublished report (No. 908251). Summary is available from EPA (2003) Fatty Nitrogen Derived Cationics Category at https://ofmpub.epa.gov/oppthpv/document_api.download?FILE=FND cationics c13407rs.pdf</t>
  </si>
  <si>
    <t>Argus Research Laboratories, Inc. (1984) Embryofetal toxicity and teratogenicity study of acetonitrile in New Zealand White rabbits (Segment II evaluation). Washington, DC: Office of Toxic Substances submission. Microfiche No. OTS 507279. Available from EPA (1999) Toxicology review of Acetonitrile (CAS No. 75-05-8) in support of Summary Information on the Integrated Risk Information System (IRIS) at https://cfpub.epa.gov/ncea/iris/iris_documents/documents/toxreviews/0205tr.pdf</t>
  </si>
  <si>
    <t>Drummond, J.G. (1993) 4-Acetoxy-2,5-dimethyl-3(2H)-furanone MRD-93-611 14-day subchronic oral toxicity study in the rat (project No. 161170 from Exxon Biomedical Sciences, Inc. East Millstone, NJ). Private communication to the Flavor and Extract Manufacturers’ Association. Submitted to WHO by the Flavor and Extract Manufacturers’ Association of the United States, Washington, DC, USA. Available from WHO (2006) WHO Food Additive Series: 54 Safety Evaluation of Certain Food Additives Prepared by the Sixty-third meeting of the Joint FAO/WHO Expert Committee on Food Additives (JECFA) – Tetrahydrofuran and furanone derivatives at http://www.inchem.org/documents/jecfa/jecmono/v54je01.pdf (pg. 516)</t>
  </si>
  <si>
    <t>Wnorowski G. (1995) 14-Day dietary toxicity study: rats. Study No. 3652. Product Safety Labs, East Brunswick, New Jersey, USA. Unpublished report to the Flavor and Extract Manufacturers Association. Submitted to the WHO by the Flavor and Extract Manufacturers Association of the United States, Washington, DC, U.S.A. Available from WHO (2006) WHO Food Additives Series: 56 Safety evaluation of certain food additives prepared by the sixty-fifth meeting of the Joint FAO/WHO Expert Committee on Food Additives (‎JEFCA)‎ - Aliphatic and Aromatic Amines and Amides at http://www.inchem.org/documents/jecfa/jecmono/v56je13.pdf</t>
  </si>
  <si>
    <t xml:space="preserve">Repeated Dose Oral Toxicity Study of 1,3-Dioxolane Administered Via Gavage to Crl:CD(SD)UR Rats. Argus Research Laboratories, Inc. (1991). 905 Sheehy Drive Horsham, Pennsylvania 19044, Laboratory Project ID 508-002P. Available from ECHA at https://echa.europa.eu/mt/registration-dossier/-/registered-dossier/15807/7/6/2 </t>
  </si>
  <si>
    <t>Armitage, A.K. 1981. E0016: Oral Teratology Study in the New Zealand White Rabbit: ECM BTS 294. Unpublished report (No. 2630-110/334), for Procter and Gamble Ltd., Newcastle upon Tyne, England; from Hazleton Laboratories Europe Ltd., Harrogate, England. Available from EPA (2003) FND Amines Category HPV Chemical Challenge - Appendix A at https://ofmpub.epa.gov/oppthpv/document_api.download?FILE=c14171rr1.pdf</t>
  </si>
  <si>
    <t>Safepharm Laboratories Limited, 2005. TMXDI (R) (META) (CT-759-02): Oral gavage reproduction and developmental toxicity screening study in the rat. SPL Project Number 971/235 (draft, unpublished study). Available from ECHA at https://echa.europa.eu/registration-dossier/-/registered-dossier/22792/7/6/2 and from EPA (2009) Screening-Level Hazard Characterization for Isocyanic Acid, m-phenylenediiso-propylidene (CASRN: 2778-42-9) at https://nepis.epa.gov/Exe/ZyNET.exe/P1014CJI.TXT?ZyActionD=ZyDocument&amp;Client=EPA&amp;Index=2006+Thru+2010&amp;Docs=&amp;Query=&amp;Time=&amp;EndTime=&amp;SearchMethod=1&amp;TocRestrict=n&amp;Toc=&amp;TocEntry=&amp;QField=&amp;QFieldYear=&amp;QFieldMonth=&amp;QFieldDay=&amp;IntQFieldOp=0&amp;ExtQFieldOp=0&amp;XmlQuery=&amp;File=D%3A%5Czyfiles%5CIndex%20Data%5C06thru10%5CTxt%5C00000047%5CP1014CJI.txt&amp;User=ANONYMOUS&amp;Password=anonymous&amp;SortMethod=h%7C-&amp;MaximumDocuments=1&amp;FuzzyDegree=0&amp;ImageQuality=r75g8/r75g8/x150y150g16/i425&amp;Display=hpfr&amp;DefSeekPage=x&amp;SearchBack=ZyActionL&amp;Back=ZyActionS&amp;BackDesc=Results%20page&amp;MaximumPages=1&amp;ZyEntry=1&amp;SeekPage=x&amp;ZyPURL#</t>
  </si>
  <si>
    <t>Sherr, A. E. 1993. Letter from American Cyanamide to OTS/EPA including a toxicity report for propionitrile. FYI-OTS-0783-0251. Available from USA EPA Health and Environmental Effects Profile for Propionitrile, 1995 from the National Technical Report Library Accession Number: PB88182183. Search at https://ntrl.ntis.gov/NTRL/</t>
  </si>
  <si>
    <t>Molecular weight (adjusted based on # of identical subunits), g/mol</t>
  </si>
  <si>
    <t>Craig L (2011). (N1-(2,3-Dimethoxybenzyl)-N2-(2-(pyridin-2-yl)ethyl)oxalamide): A 28-day oral toxicity study in rats. Unpublished report (1646-007) from MPI Research Inc., Mattawan, MI, USA. Submitted to the Flavor and Extract Manufacturers Association, Washington, DC, USA. Submitted to WHO by the International Organization of the Flavor Industry, Brussels, Belgium. Available from WHO (2017) WHO Food Additive Series: 73 Safety evaluation of certain food additives Prepared by the eighty-second meeting of the Joint FAO/WHO Expert Committee on Food Additives (JECFA) at https://apps.who.int/iris/bitstream/handle/10665/258934/9789241660730-eng.pdf?sequence=1</t>
  </si>
  <si>
    <t>Bauter MR (2011). ML-2: a 28-day dietary study in rats. Unpublished report no. 31278 from Product Safety Labs, East Brunswick, NJ, USA. Submitted to WHO by the International Organization of the Flavor Industry, Brussels, Belgium. Available from WHO (2012) WHO Food Additives Series: 67 Safety evaluation of certain food additives Prepared by the Seventy-sixth meeting of the Joint FAO/WHO Expert Committee on Food Additives (JECFA) – Epoxides (addendum) at https://iris.who.int/bitstream/handle/10665/77763/9789241660679_eng.pdf;jsessionid=B49B8E663047CC060423A14107B9DC65?sequence=1</t>
  </si>
  <si>
    <t>Hazelton, Unpublished Report, 733, (1988). Summary is available from OECD (1993) SIDS Assessment of Nicotinic Acid at https://hpvchemicals.oecd.org/UI/handler.axd?id=e57a1496-ee89-4187-8db5-64ee998e4be0 and ECHA at https://echa.europa.eu/registration-dossier/-/registered-dossier/10726/7/6/2</t>
  </si>
  <si>
    <t>Degussa AG, unpublished report, 1992 4-Week oral toxicity in rats incl. Recovery period. Degussa Report No. 92-0151-DGT. Available from OECD (2002) SIDS Initial Assessment Report for 3-Pyridinecarboxamide (nicotinamide) at https://hpvchemicals.oecd.org/UI/handler.axd?id=0d936d0b-15f5-47df-b510-2c80293b703f</t>
  </si>
  <si>
    <t>Biomedizinische Forschungsanstalt m.b.H., P0072: 4 week oral toxicity study in rats, unpublished report # 87/077, March 1988. Summary is available from OECD (1995) SIDS Initial Assessment Report for 5-Ethyl-2-picoline at https://hpvchemicals.oecd.org/ui/handler.axd?id=4a1327c8-da22-4287-9faf-1350fd2716dd</t>
  </si>
  <si>
    <t xml:space="preserve">Sterzel, W. and T. Broschard. Evaluation of Repeated Dose Oral Toxicity. 1983. Report number TBD 830034. Henkel KGaA, Duesseldorf, Germany. Available from EPA (2001) FND Amides Robust Summaries – Appendix A at https://chemview.epa.gov/chemview//proxy?filename=HPVIS/FND%20Amides%20Category_groupfile.pdf
</t>
  </si>
  <si>
    <t>Van Otterdijk, F.M. &amp; Frieling, W.J.A.M. (2001) Subacute 28-day oral toxicity with O-ethyl S-(2-furylmethyl)thiocarbonate by daily gavage in the rat. Unpublished report to the Flavour and Extract Manufacturers Association, Washington, DC, USA. Submitted to WHO by the International Organization of the Flavor Industry, Brussels, Belgium. Available from WHO (2009) WHO Food Additives Series: 60 Safety evaluation of certain food additives Prepared by the Sixty-ninth meeting of the Joint FAO/WHO Expert Committee on Food Additives (JECFA) – Furan-Substituted Aliphatic Hydrocarbons at https://iris.who.int/bitstream/handle/10665/44063/9789241660600_eng.pdf;jsessionid=B17EF99B7A3576976E439B3B95B6243A?sequence=1</t>
  </si>
  <si>
    <t xml:space="preserve">Rose Mary, T. (2010). Evaluation of anti-diabetic, anti-inflammatory, anti-pyretic activities and toxicity study of chrysophanol and methanolic leaf extract of cassia auriculata L. on albino Wistar rats. Available at  http://hdl.handle.net/10603/8135 </t>
  </si>
  <si>
    <t>Coleman M. et al. (1989). Orthoaminophenol 4-week oral (gavage) toxicity study in the rat. Toxicol Laboratories Ltd, England. Reference n° LRL/1/89. Available from the Scientific Committee on Consumer Safety (SCCS) (2010) Opinion on o-Aminophenol at https://ec.europa.eu/health/scientific_committees/consumer_safety/docs/sccs_o_025.pdf</t>
  </si>
  <si>
    <t>Hoechst AG (1990). o-Anisidin. Subakute orale Toxizität (28 Applikationen in 29 Tagen) an SPF-Ratten. Unpublished report. Hoechst AG, Frankfurt. Available from ECHA (2002) European Union Risk Assessment Report for o-Anisidine at https://echa.europa.eu/documents/10162/c556ccd6-05be-41ab-a896-058ca6b8fae3</t>
  </si>
  <si>
    <t>Donner, E. M., Kennedy, G. L., Jr, &amp; Stadler, J. S. (2003). Four week feeding toxicity study with phenylphosphinic acid in rats. Drug and chemical toxicology, 26(2), 125–133. https://doi.org/10.1081/dct-120020407</t>
  </si>
  <si>
    <t xml:space="preserve">NOEL was the highest dose tested. 
</t>
  </si>
  <si>
    <t>Unknown, 2012. Available from ECHA at https://chem.echa.europa.eu/100.069.745/dossier-view/e6358e35-a3b6-49f2-a481-daa3d51ef7fc/IUC5-3d90e654-8d5f-49e1-b976-23236ecd9740_16102dbf-60fe-4cf7-876b-2c0d462cb3eb?searchText=72624-02-3</t>
  </si>
  <si>
    <t>Schladt L and Hartmann E (1992). Triethylphosphit – Subakute toxicologische Untersuchung an Wistar-Ratten (Applikation per Magensonde über 32 Tage); unpublished report of Bayer AG, No. 21791, October 26, 1992. Summary is available from OECD (2003) SIDS Initial Assessment Report for Triethyl phosphite at  https://hpvchemicals.oecd.org/UI/handler.axd?id=cfc0eaba-aac0-40c1-8174-2de5d58cc6ce</t>
  </si>
  <si>
    <t>Davies, R. "Reproduction/Developmental Toxicity Screening Test by Oral Route (Gavage) in Rats." CIT Safety &amp; Health Research Laboratories Number 29497 RSR. 28 June 2006. Available from ECHA at https://echa.europa.eu/registration-dossier/-/registered-dossier/15498/7/9/2 and from EPA (2015) Screening-Level Hazard Characterization for Nitric acid, 2-ethylhexyl ester (CASRN 27247-96-7) at https://chemview.epa.gov/chemview/proxy?filename=HC27247967.pdf</t>
  </si>
  <si>
    <t>Furuhashi et al (2007) Preliminary Reproduction Toxicity Screening Test of p-tertButyltoluene by Oral Administration in Rats. Nihon Bioresearch Inc.: Interpretation Issues for Human Risk Assessment, Birth Defects Research (Part B), 80, 421-424, #63823. Available from Api, A. M., Belsito, D., Biserta, S., Botelho, D., Bruze, M., Burton, G. A., Jr, Buschmann, J., Cancellieri, M. A., Dagli, M. L., Date, M., Dekant, W., Deodhar, C., Fryer, A. D., Gadhia, S., Jones, L., Joshi, K., Kumar, M., Lapczynski, A., Lavelle, M., Lee, I., … Tokura, Y. (2021). RIFM fragrance ingredient safety assessment, 4-tert-butyltoluene, CAS Registry Number 98-51-1. Food and chemical toxicology : an international journal published for the British Industrial Biological Research Association, 149 Suppl 1, 111928. https://doi.org/10.1016/j.fct.2020.111928</t>
  </si>
  <si>
    <t>Shirota, M. 2003. Combined Repeat Dose and Reproductive/Developmental Toxicity Screening Test of Bis(2-ethylhexyl) azelate by Oral Administration in Rats. Toxicity Testing Reports of Environmental Chemicals, 11, 287-320. Also available from ECHA at https://echa.europa.eu/mt/registration-dossier/-/registered-dossier/13416/7/6/2 and OECD (2006) SIDS Initial Assessment Report for Bis(2-ethylhexyl) azelate at https://hpvchemicals.oecd.org/UI/SIDS_Details.aspx?key=766e4ff3-1281-4d91-8117-baa0c2dba6fe&amp;idx=0</t>
  </si>
  <si>
    <t xml:space="preserve">Ministry of Health, Labor, and Welfare (MHLW) (2005). Food and Pharmaceutical Inspection Control Dept. Japan, Panapharm Laboratories Safety Research Center Report Number P041487. Unpublished. Available from ECHA at https://echa.europa.eu/registration-dossier/-/registered-dossier/2129/7/6/2 and from OECD (2010) SIDS Dossier for 2-Methylpropane-2-thiol at https://hpvchemicals.oecd.org/UI/handler.axd?id=4f726a1b-d4ff-4352-8eb8-68489492cf9a </t>
  </si>
  <si>
    <t>Japan MHW. Toxicity testing reports of environmental chemicals, Ditridecyl phthalate (CAS No. 119-06-2). Japan Ministry of Health &amp; Welfare. Unpublished report. at https://dra4.nihs.go.jp/mhlw_data/home/file/file119-06-2.html Also available from NICNAS (2008) Existing Chemical Hazard Assessment Report for Ditridecyl phthalate at https://www.industrialchemicals.gov.au/sites/default/files/Ditridecyl%20phthalate%20DTDP.pdf</t>
  </si>
  <si>
    <t>Japan MHW, n.d.</t>
  </si>
  <si>
    <t>MHW, Japan (1999). Ministry of Health and Welfare: Toxicity Testing Report of Environmental Chemicals 7,182-194. at https://dra4.nihs.go.jp/mhlw_data/home/file/file88-60-8.html Also available from OECD (2002) SIDS Initial Assessment Report for 6-tert-Butyl-m-Cresol at https://hpvchemicals.oecd.org/ui/handler.axd?id=F936B6ED-F412-4485-A6DC-3F5BB6172A0E</t>
  </si>
  <si>
    <t>MHW, 1989</t>
  </si>
  <si>
    <t>MHW (1989) Combined Repeat Dose and Reproductive/Developmental Toxicity Screening Test of 3-Methoxybenzenamine by Oral Administration to Rats at https://dra4.nihs.go.jp/mhlw_data/home/paper/paper536-90-3d.html Also available from OECD (1994) SIDS Profile for m-Anisidine at https://hpvchemicals.oecd.org/UI/handler.axd?id=4c2ff1e9-9333-4466-a425-9cdbe27f69bb</t>
  </si>
  <si>
    <t xml:space="preserve">MHW, Japan (1993). Unpublished Report on Combined Repeat Dose and Reproductive/Developmental Toxicity Screening Test of Dibutyl phosphate. (HPV/SIDS Test conducted by MHW, Japan). Available from OECD (1994)SIDS Assessment for Dibutyl Phosphate at https://hpvchemicals.oecd.org/UI/handler.axd?id=ab370623-2a3e-49b4-b26a-61e4e033b12a 
</t>
  </si>
  <si>
    <t>MHW Japan, 1999b: Toxicity Testing Reports of Environmental Chemicals, vol.7, 1999, p275-287, "Combined Repeat Dose and Reproductive/Developmental Toxicity Screening Test of oAcetoacetotoluidide by Oral Administration in Rats”, Ministry of Health and Welfare, Japan. Available from OECD (2003) SIDS Initial Assessment Report for o-Acetoacetotoluidide at https://hpvchemicals.oecd.org/UI/handler.axd?id=78eb2091-65d9-452d-94e1-74793f1366c8</t>
  </si>
  <si>
    <t>MHW Japan, 1999b</t>
  </si>
  <si>
    <t>Regnier J et al. (2006). A combined repeated dose oral toxicity and reproductive/developmental toxicity screening study of 2-mercaptoethanol in rats. Abstract No. 940 from the 45th Annual Meeting of the Society of Toxicology, 5–9 March 2006, San Diego, CA, USA. Available from WHO (2011) WHO Food Additives Series: 64 Safety Evaluation of Certain Food Additives and Contaminants Prepared by the Seventy-third meeting of the Joint FAO/ WHO Expert Committee on Food Additives (JECFA) - Simple Aliphatic and Aromatic Sulfides and Thiols (addendum) at http://www.inchem.org/documents/jecfa/jecmono/v64je01.pdf. Also available under the reference BASF AG (2003) 2-Mercaptoethanol. Combined repeated dose toxicity study with the reproductive/developmental toxicity screening test. Performing laboratory: CIT, BP 563 - 27005 Evreux - France, unpublished data, Study No. 24847 RSR, non-audited draft, from OECD (2005) SIDS Assessment of 2-Mercaptoethanol at https://hpvchemicals.oecd.org/UI/handler.axd?id=c76705b8-3dbd-4141-b559-d79b0c615730</t>
  </si>
  <si>
    <t xml:space="preserve">Tyl, RW, Myers, CB and Marr, MC. Modified Combined Repeated Dose Toxicity Study with the Reproductive/Developmental Toxicity Screening Test of Triisodecyl Phosphite (TDP) Administered Via Oral Gavage to CD® (Sprague-Dawley) Rats (OECD 422). RTI Identification No. 65C-09178.000.500. Report to Phosphite Manufacturers Consortium, RTI International, Research Triangle Park, NC. April 26, 2005. Available from Health Canada (2018) Screening Assessment of Alkyl Aryl Phosphites at https://www.canada.ca/content/dam/eccc/documents/pdf/pded/alkyl-aryl-phosphites/Screening-assessment-alkyl-aryl-phosphites.pdf Also available from ECHA at https://echa.europa.eu/registration-dossier/-/registered-dossier/14208/7/6/2 
</t>
  </si>
  <si>
    <t>Chevalier, G.  2007.  Combined Repeated Dose Toxicity Study by Oral Route (Gavage) with the Reproduction/Developmental Toxicity Screening Test. CIT, Evreux, France. CIT Study No. 28199 RSR. Available from ECHA at https://echa.europa.eu/registration-dossier/-/registered-dossier/14401/7/6/2/?documentUUID=f8f76e56-794b-4579-b4b9-cfb91c31d7d8 and from OECD (2009) SIDS Initial Assessment Report for Allyl Methacrylate at https://hpvchemicals.oecd.org/UI/handler.axd?id=e725545b-dfef-423a-a0f7-f68e08dacf00</t>
  </si>
  <si>
    <t>RIFM (Research Institute for Fragrance Materials, Inc.), 2011. Oral (gavage) Dosage-Range Reproduction Study of Cyclamen Aldehyde in Rats. RIFM Report Number 61793. RIFM, Woodcliff Lake, NJ, USA. Available from Api, A. M., Belsito, D., Biserta, S., Botelho, D., Bruze, M., Burton Jr, G. A., ... &amp; Tsang, S. (2020). RIFM fragrance ingredient safety assessment, 2-methyl-3-(p-isopropylphenyl) propionaldehyde, CAS Registry Number 103-95-7. Food and Chemical Toxicology, 138, 111267. Also available from ECHA at https://echa.europa.eu/registration-dossier/-/registered-dossier/5681/7/9/2</t>
  </si>
  <si>
    <t xml:space="preserve">Tyl, RW, Myers, CB and Marr, MC. "Modified Combined Repeated Dose Toxicity Study with the Reproductive/Developmental Toxicity Screening Test of Triphenyl Phosphite (TPPi; CAS No. 101-02-0) Administered Via Oral Gavage to CD® (Sprague-Dawley) Rats (OECD 422)." RTI Identification No. 65C09165.000.400. Report to Crompton Corporation, RTI International, Research Triangle Park, NC. November 12, 2004. Available from ECHA at https://echa.europa.eu/registration-dossier/-/registered-dossier/14793/7/6/2 and from EPA (2003) Submission from GE Specialty Chemicals, Inc for Triphenyl phosphite at https://chemview.epa.gov/chemview/proxy?filename=8e%2F2003-2-8EHQ-03-15286A_8ehq_0203_15286a.pdf </t>
  </si>
  <si>
    <t>Bingham, E.; Cohrssen, B.; Powell, C.H.; Patty's Toxicology Volumes 1-9 5th ed. John Wiley &amp; Sons. New York, N.Y. (2001)., p. V6 p.1049 at https://onlinelibrary.wiley.com/doi/book/10.1002/0471125474</t>
  </si>
  <si>
    <t>Schieferstein, G. J., Sheldon, W. G., Cantrell, S. A., &amp; Reddy, G. (1988). Subchronic toxicity study of 1, 4-dithiane in the rat. Fundamental and Applied Toxicology, 11(4), 703-714. Available from EPA (1991) IRIS Chemical Assessment Summary for 1,4-dithiane at https://cfpub.epa.gov/ncea/iris/iris_documents/documents/subst/0531_summary.pdf</t>
  </si>
  <si>
    <t>National Toxicology Program. (1993). Toxicity studies of ethylene glycol ethers-2 methoxyethanol, 2-ethoxyethanol, 2-butoxyethanol administered in drinking water to F344N rats and B6C3F1 mice (No. 26). Technical Report Series. Available from NTP at https://ntp.niehs.nih.gov/ntp/htdocs/st_rpts/tox026.pdf. A discussion of the results is also available from EPA (2010) Toxicological Review of Ethylene glycol monobutyl ether In Support of Summary Information on the IRIS at https://iris.epa.gov/static/pdfs/0500tr.pdf</t>
  </si>
  <si>
    <t>2-tert-Butyl-p-cresol; TBMP</t>
  </si>
  <si>
    <t>Murata, Y., Denda, A., Maruyama, H., Nakae, D., Tsutsumi, M., Tsujiuchi, T., &amp; Konishi, Y. (1997). Chronic Toxicity and Carcinogenicity Studies of 2-Methylnaphthalene in B6C3F1Mice. Fundamental and Applied Toxicology, 36(1), 90-93. Summary is available from EPA (2007) Provisional Peer Reviewed Toxicity Values for 2-Methylnaphthalene (CASRN 91-57-6) at https://cfpub.epa.gov/ncea/pprtv/documents/Methylnaphthalene2.pdf</t>
  </si>
  <si>
    <t xml:space="preserve">Taylor, J. M. (1981) (Food and Drug Administration) Personal communication to the World Health Organization concerning unpublished studies on beta-asarone and calamus oils. Available from WHO (1981) WHO Food Additives Series: 16 Toxicological Evaluation of Certain Food Additives - Beta-asarone at http://www.inchem.org/documents/jecfa/jecmono/v16je04.htm
</t>
  </si>
  <si>
    <t xml:space="preserve">Hagan, E. C., Jenner, P. M., Jones, W. I., Fitzhugh, O. G., Long, E. L., Brouwer, J. G., &amp; Webb, W. K. (1965). Toxic properties of compounds related to safrole. Toxicology and applied pharmacology, 7(1), 18-24. &amp; Hagan, E. C., Hansen, W. H., Fitzhugh, O. G., Jenner, P. M., Jones, W. I., Taylor, J. M., ... &amp; Brouwer, J. B. (1967). Food flavourings and compounds of related structure. II. Subacute and chronic toxicity. Food and Cosmetics Toxicology, 5, 141-157. Also available from WHO (1981) WHO Food Additives Series: 16 Toxicological Evaluation of Certain Food Additives - Safrole at http://www.inchem.org/documents/jecfa/jecmono/v16je22.htm
</t>
  </si>
  <si>
    <t xml:space="preserve">American Chemistry Council (2008) RE: Information Acquired for Diamylamine (CAS# 2050-92-2) Combined Repeat Dose Toxicity Study with Reproduction/Developmental Toxicity Screening in rats at https://chemview.epa.gov/chemview/proxy?filename=8e%2F88080000269_2050922_ECFD2707F96675B78525764900688CCC.pdf Also available from OECD (2013) SIDS Initial Assessment Profile for Aliphatic Secondary Amines at https://hpvchemicals.oecd.org/UI/handler.axd?id=59b76914-4daa-43ce-845e-50f0e685381b </t>
  </si>
  <si>
    <t>American Chemistry Council, 2008</t>
  </si>
  <si>
    <t xml:space="preserve">Tanaka, H., Inomata, K., &amp; Arima, M. (1993). Teratogenic effects of triethylene tetramine dihydrochloride on the mouse brain. Journal of nutritional science and vitaminology, 39(2), 177-188. and Tanaka, H., Yamanouchi, M., Imai, S., &amp; Hayashi, Y. (1992). Low copper and brain abnormalities in fetus from triethylene tetramine dihydrochloride-treated pregnant mouse. Journal of nutritional science and vitaminology, 38(6), 545-554.
</t>
  </si>
  <si>
    <t>Tanaka et al., 1992; 1993</t>
  </si>
  <si>
    <t>Barber ED, Still BD, Moran EJ, et al. (1987) Peroxisome induction on seven phthalate esters. Toxicol Ind Health 3:7–24. and Chemical Manufacturers Association. (1985) 21-day feeding study of diundecyl phthalate to rats: effects on the liver and liver lipids project No. 3.0495.4. Submitted under TSCA Section 4A. EPA Document No. 408526195. NTIS No. OTS0508502. A summary of the study is available from US Consumer Product Safety Commission (CPSC) (2010) Toxicological Review of Diundecyl phthalate at https://www.cpsc.gov/s3fs-public/ToxicityReviewOfDUP.pdf</t>
  </si>
  <si>
    <t xml:space="preserve">No mortality occurred. Significant decreases in food consumption and body weight gain occurred in males and females at 1000 mg/kg-day as compared to controls. No significant effects were observed in urinalysis, hematology, blood chemistry, organ weight or pathology evaluations. The NOAEL was considered to be 1,000 mg/kg bw/day, the highest dose tested. </t>
  </si>
  <si>
    <t xml:space="preserve">Hatano Research Institute, Food and Drug Safety Center, 729-5 Ochiai, Hadano-shi, Kanagawa, 257-8523, Japan. Available from EPA (2012) Hazard Characterization Document for Quat category - Dimethylaminoethyl methacrylate methyl chloride at https://chemview.epa.gov/chemview/proxy?filename=HC5039781.pdf 
</t>
  </si>
  <si>
    <t>Potokar, M., Sterzel, W., and Pittermann, W. (1991). Dehyquart A-CA. 28-Tage-Test mit wiederholter oraler Verabreichung an Ratten. Henkel KGaA, Unpublished Report No. TBD 900322 dated July 1991. Available from the European Commission (2009) Scientific Committee on Consumer Safety (SCCS) Opinion on Alkyl (C16, C18, C22) Trimethylammonium Chloride at https://ec.europa.eu/health/scientific_committees/consumer_safety/docs/sccs_o_012.pdf</t>
  </si>
  <si>
    <t xml:space="preserve">Vandaele, E. A. N. 1990. Arquad 3.16: Four-Week Toxicity Study By Dietary Administration to Rats. Report number 90/AKL010b/0492. Life Science Research Limited, Suffolk, UK. The summary of the study is available from EPA (2008) Fatty Nitrogen Derived Cationics at https://ofmpub.epa.gov/oppthpv/document_api.download?FILE=FND cationics c13407rs.pdf
</t>
  </si>
  <si>
    <t xml:space="preserve">DuPont Co. (2001). Unpublished Data, Haskell Laboratory Report No. DuPont-5605. Summary is available from ECHA at https://echa.europa.eu/registration-dossier/-/registered-dossier/11827/7/6/3 and EPA (2010) Screening-level Hazard Characterization for the Dinitrile Category at https://chemview.epa.gov/chemview/proxy?filename=HC4553622.pdf 
</t>
  </si>
  <si>
    <t xml:space="preserve">Edwards, J.A., Verma, C., Allan, S.A., Crook, D., Gibson, W.A., Suttie, A., Gopinath, C., Anderson, A., Dawe, I.S. (1991). Twenty-Eight Day Oral Toxicity Study in Rats with Acetoacetanilide (P0003) (Unpublished report). Huntingdon Research Centre Ltd. Available from OECD (1998) SIDS Initial Assessment Report for Acetoacetanilide at https://hpvchemicals.oecd.org/UI/handler.axd?id=4a311c07-e54e-432a-bb1e-06cf20a82480
</t>
  </si>
  <si>
    <t>Monsanto, 1983. Report ML-83-0032. Cited in IUCLID 2000. Available from the Environment Agency (2009) Environmental risk evaluation report: Isodecyl diphenyl phosphate (CAS no. 29761-21-5) at https://assets.publishing.service.gov.uk/government/uploads/system/uploads/attachment_data/file/290853/scho0809bquf-e-e.pdf</t>
  </si>
  <si>
    <t>Unknown, 2013. Available from ECHA at https://echa.europa.eu/registration-dossier/-/registered-dossier/9998/7/9/2/?documentUUID=9010ba08-f952-4072-a4e9-8d1d3c526398 and https://echa.europa.eu/mt/registration-dossier/-/registered-dossier/9998/7/6/2 and https://echa.europa.eu/mt/registration-dossier/-/registered-dossier/9998/7/9/3 Also available from Api, A. M., Belsito, D., Botelho, D., Bruze, M., Burton Jr, G. A., Buschmann, J., ... &amp; Tsang, S. (2018). RIFM fragrance ingredient safety assessment, ethyl 2-methyl-1, 3-dioxolane-2-acetate, CAS Registry Number 6413-10-1. Food and Chemical Toxicology, 122, S438-S444.</t>
  </si>
  <si>
    <t>Dunster, 2009</t>
  </si>
  <si>
    <t>Dunster J (2009). L17: Oral Gavage Combined Repeat Dose Toxicity Study with Reproduction/Developmental Toxicity Screening Test in the Rat. Testing laboratory: Harlan Laboratories Ltd Shardlow Business Park Shardlow Derbyshire DE72 2GD UNITED KINGDOM. Report no.: 1571/0075. Owner company: Evonik Oxeno GmbH
Paul-Baumann-Str. 1 D-45772 MARL Germany. at https://chemview.epa.gov/chemview/proxy?filename=ncn%2F20220914%2FL-22-0037%2FL-22-0037_3.zip&amp;mediaType=zip Also available from ECHA at https://echa.europa.eu/registration-dossier/-/registered-dossier/12308/7/6/2</t>
  </si>
  <si>
    <t xml:space="preserve">MHW, Japan (Ministry of Health, and Welfare) (1996). Toxicity testing reports of environmental chemicals. 4, 561-586. from OECD (2006) SIDS Initial Assessment Profile for Methacrylic acid, monoester with propane-1, 2-diol at https://hpvchemicals.oecd.org/UI/handler.axd?id=1582d2a2-ba68-4363-9e77-dd3a50aadefe Also available from ECHA at https://echa.europa.eu/mt/registration-dossier/-/registered-dossier/14978/7/6/2/?documentUUID=ab7c4af8-98de-45a8-b013-5cf074a8e3ef and https://echa.europa.eu/mt/registration-dossier/-/registered-dossier/14978/7/9/2/?documentUUID=3fc28100-5019-4282-b7ab-8f50bc4d5c97 </t>
  </si>
  <si>
    <t>2-ethylhexoxycarbonyloxy 2-ethylhexyl carbonate; Di(2-ethylhexyl) peroxydicarbonate; Bis(2-ethylhexyl) perdicarbonate; Bis(ethylhexyl) peroxydicarbonate</t>
  </si>
  <si>
    <t>tert-Amyl peroxy-2-ethylhexanoate; 2-methylbutan-2-yl 2-ethylhexaneperoxoate; TAPEH</t>
  </si>
  <si>
    <t>BASF, 2018. Available from ECHA at https://echa.europa.eu/registration-dossier/-/registered-dossier/25214/7/6/2/?documentUUID=8af5c750-5915-4d74-b04b-dfbcc16184d6 and https://echa.europa.eu/mt/registration-dossier/-/registered-dossier/25214/7/9/2</t>
  </si>
  <si>
    <t>BASF, 2018</t>
  </si>
  <si>
    <t>Envigo CRS Limited, 2018. Available from ECHA at https://echa.europa.eu/mt/registration-dossier/-/registered-dossier/24606/7/6/2 and https://echa.europa.eu/mt/registration-dossier/-/registered-dossier/24606/7/9/2</t>
  </si>
  <si>
    <t>Envigo CRS Limited, 2018</t>
  </si>
  <si>
    <t>Envigo (2015) [Notified chemical] Oral (Dietary) Combined Repeated Dose Toxicity Study with Reproduction/Developmental Toxicity Screening Test in the Rat (Study No. 41403528, November, 2015). Derbyshire, UK, Envigo Research Limited (Unpublished report submitted by the notifier). from NICNAS (2017). Public report: 5-Benzofuranol, 3-methyl- at https://www.industrialchemicals.gov.au/sites/default/files/LTD1960%20Public%20Report%20PDF.pdf Also available from ECHA at https://echa.europa.eu/mt/registration-dossier/-/registered-dossier/18018/7/6/2, https://echa.europa.eu/mt/registration-dossier/-/registered-dossier/18018/7/9/2, and https://echa.europa.eu/mt/registration-dossier/-/registered-dossier/18018/7/9/3</t>
  </si>
  <si>
    <t>RCC Ltd. (2006) Methyl 3-Mercaptopropionate: Combined  Repeated Dose Toxicity Study with the Reproduction/Developmental Toxicity Screening Test in the Rat. RCC Study Number A74698. Available from ECHA at https://echa.europa.eu/mt/registration-dossier/-/registered-dossier/12448/7/6/2 and https://echa.europa.eu/mt/registration-dossier/-/registered-dossier/12448/7/9/2 and OECD (2009) SIDS Dossier for Methyl 3-mercaptopropanoate at https://hpvchemicals.oecd.org/UI/handler.axd?id=e1eb706d-1046-418a-b8a3-07120d79ae2c</t>
  </si>
  <si>
    <t>Unknown, 1960. Available from ECHA at https://echa.europa.eu/da/registration-dossier/-/registered-dossier/12087/7/6/2</t>
  </si>
  <si>
    <t>Fulcher, 2014. Available from ECHA at https://echa.europa.eu/mt/registration-dossier/-/registered-dossier/12478/7/6/2,  https://echa.europa.eu/mt/registration-dossier/-/registered-dossier/12478/7/9/2, and https://echa.europa.eu/mt/registration-dossier/-/registered-dossier/12478/7/9/3</t>
  </si>
  <si>
    <t>Fulcher, 2014</t>
  </si>
  <si>
    <t>Unknown, 2010. Available from ECHA at https://echa.europa.eu/registration-dossier/-/registered-dossier/19249/7/6/2/?documentUUID=60dda18b-01b3-4dce-8245-46911625e681 and from the Japan Chemicals Collaborative Knowledge Database at https://www.nite.go.jp/chem/jcheck/tempfile_list.action?tpk=24930&amp;ppk=7614&amp;kinou=100&amp;type=ja</t>
  </si>
  <si>
    <t xml:space="preserve">At 80 mg/kg bw/day, food consumption, water consumption, clinical status of animals, relative weight of organs and macroscopical structure of organs were not seriously affected by treatment of the test substance. Decreased body weight increments were noted at the end of the  application period in males as well as decreased food conversion in males. Changes of some haematological parameters, like an increase of total leucocyte count (above historical control in females), were also observed, and biochemical blood parameters showed a statistically significant decrease of urea concentration, a decrease of ALP and concentration of inorganic phosphorus in males, and a statistically increase of urea concentration in females. There was also an increased occurrence of microscopical changes in the brain, cerebellum, spleen and thyroid gland in males (deposits of pigment), in the kidneys, spleen and thyroid gland in females (deposits of pigment), and in the heart (sporadical regressive changes in myocardium) at 80 mg/kg bw/day. Growth of animals at the dose level of 320 mg/kg/day was influenced by the test substance treatment evidenced by the decrease of body weight increments or fall of body weight and effect on food consumption and food conversion. Clinical status of animals after application was also influenced by the test substance treatment and included red-coloured bedding, test-substance coloured excrements, as well as a reversible change of colour of skin and irreversible change of colour of visible mucous membranes. Haematological examination in males revealed a delayed significant increase of platelets count(above historical control) and a change of differential leucocyte count in males. In females, a reversible increase of total leucocyte counts, a delayed significant increase of PT value, and a delayed increase of APTT values were noted. Blood biochemical examination showed reversible statistically significant and dose dependent decreases of ALP activity and urea concentration in males. There were also a delayed statistically significant increase of urea, albumin, inorganic phosphorus and potassium ions concentration in males. In females, an irreversible significant increase of urea concentration (above historical control), a decrease of total protein concentration, and a reversible increase of AST activity (above historical control) were also noted as well as a delayed statistically significant increase of ALP activity and inorganic phosphorus in females. Urinalysis revealed change of colour of urine in males. Biometry of organs showed an irreversible increase of relative weight of testes, a reversible statistically significant and dose dependent decrease of absolute and relative weight of liver, a delayed statistically significant increase of absolute and relative weight of adrenal glands and relative weight of spleen, and a reversible decrease of absolute weight of heart in males. In females, an irreversible statistically significant and dose dependent increase of absolute and relative weight of liver, and a reversible and dose dependent decrease of absolute and relative weight of thymus were noted. Gross examination of organs and tissues revealed an irreversible change of colour of mucous membranes, muscles, brain, spleen, and thyroid gland and a reversible change of colour of skin, subcutis and peritoneum in males. In females, an irreversible change of colour of mucous membranes, muscles, spleen, thyroid gland, and a reversible change of colour of skin, subcutis, brain, organs of thoracic and abdominal cavity and peritoneum were noted, too. Histological examination of organs and tissues led to evidence of irreversible regressive changes in the myocardium accompanied by reparative fibrosis and accumulation of pigmentophages in males and females. There was also an irreversible occurrence of pigment in the brain, cerebellum, heart, spinal cord, kidneys, spleen and thyroid gland in males and females. In females, focal atrophic or necrotic changes in skeletal muscle was also noted. In males, there were reversible dystelectasis in lungs and activation of white pulp in the spleen. Reversible inflammation or necrosis of muscle fibres in the larynx as well as atrophy of cortex in thymus in females were also noted in examination. Overall, animals at 320 mg/kg bw/day revealed significant changes attributable to the test substance administration; therefore, the NOAEL for systemic toxicity was considered to be 80 mg/kg bw/day for both males and females. Regarding reproductive toxicity, daily oral administration of the test substance at the dose level of 320 mg/kg/day affected the number of live pups, causing a decrease of the number of females bearing live pups and a decrease of total number of live pups and mean number of pups per litter. Increased pre-implantation loss was also increased. In the offspring, the growth of pups was effected as evidenced by the decreased mean litter weight and the decreased mean pup weight on day 4 after parturition. Therefore, the NOAEL for reproductive and developmental toxicity was also considered to be 80 mg/kg bw/day. </t>
  </si>
  <si>
    <t>MHLW, Ministry of Health, Labour and Welfare, Pharmaceutical and Food Safety Bureau, Office of Chemical Safety, Japan. 2004. Unpublished data. Available from ECHA at https://echa.europa.eu/registration-dossier/-/registered-dossier/19727/7/9/2/?documentUUID=c0cdedef-cce3-463f-b235-2a22f111b271 and https://echa.europa.eu/mt/registration-dossier/-/registered-dossier/19727/7/6/2 and OECD (2011) SIDS Dossier for Octane-1-thiol at https://hpvchemicals.oecd.org/UI/handler.axd?id=1bb92835-4e16-44ae-888e-71931591be86</t>
  </si>
  <si>
    <t xml:space="preserve">Ministry of Health and Welfare: Japan, Toxicity Testing Reports of Environmental Chemicals 6, 149-175 (1998). at https://dra4.nihs.go.jp/mhlw_data/home/paper/paper105-16-8d.html Also available from ECHA at https://echa.europa.eu/registration-dossier/-/registered-dossier/16027/7/6/2/?documentUUID=6f277a3e-9f01-4784-85a7-09412e916d1d and EPA ChemView at https://chemview.epa.gov/chemview/proxy?filename=8e%2F8EHQ-0899-14519%20A-88990000238.pdf </t>
  </si>
  <si>
    <t>2-Ethylhexyl 3,5,5-trimethylhexanoate; Dragoxat 89; 2-ethylhexyl isopelargonate; Ethylhexyl isononanoate</t>
  </si>
  <si>
    <t xml:space="preserve">Senn C, Flade D, Thio T (2007). Dodecanenitril - Combined Repeated Dose Toxicity Study with the Reproduction/Developmental Toxicity Screening Test. Testing laboratory: RCC Ltd, Switzerland. Report no.: A32624. Owner company: American Chemistry Council. Report date: 2007-06-15. Available from ECHA at https://echa.europa.eu/mt/registration-dossier/-/registered-dossier/2083/7/6/2 and https://echa.europa.eu/mt/registration-dossier/-/registered-dossier/2083/7/9/2 and from EPA (2013) C12-18 evennumbered alkyl nitrile for C12-18 evennumbered alkyl nitrile at https://downloads.regulations.gov/EPA-HQ-OPPT-2015-0388-0004/attachment_5.pdf </t>
  </si>
  <si>
    <t>Damme, 2013. Available from ECHA at https://echa.europa.eu/mt/registration-dossier/-/registered-dossier/12174/7/6/2/?documentUUID=bc134f09-c070-44a2-97e1-c26c37565d9e and https://echa.europa.eu/mt/registration-dossier/-/registered-dossier/12174/7/9/2</t>
  </si>
  <si>
    <t>Damme, 2013</t>
  </si>
  <si>
    <t>Dhinsa and Petrie , 2007</t>
  </si>
  <si>
    <t>Dhinsa and Petrie, 2007. 12-Aminododecanoic Acid: Oral (Gavage) Combined Repeat Dose Toxicity Study with Reproduction/Developmental Toxicity Screening Test in the Rat (OECD 422 1996 with Recovery Groups). Safepharm Laboratories Limited, Derby, UK. Ube Industries Ltd, Report number: 1456/0083. GLP. Unpublished. Available from ECHA at https://echa.europa.eu/mt/registration-dossier/-/registered-dossier/12579/7/6/2, https://echa.europa.eu/mt/registration-dossier/-/registered-dossier/12579/7/9/2, and https://echa.europa.eu/mt/registration-dossier/-/registered-dossier/12579/7/9/3</t>
  </si>
  <si>
    <t>Dunster J et al., 2007. Glyceryl thioglycolate 80%: Oral (gavage) combined repeat dose toxicity study with reproduction/developmental toxicity screening test in the rat. Safepharm Laboratories Limited, Shardlow Business Park, Shardlow, Derbyshire, DE72 2G,D UK. Report No. 2207/0003. Bruno Bock Chemische Fabrik GmbH &amp; Co. KG, Marschacht, Germany. Report date 2007-11-30. Available from ECHA at https://echa.europa.eu/mt/registration-dossier/-/registered-dossier/27584/7/6/2 and https://echa.europa.eu/mt/registration-dossier/-/registered-dossier/27584/7/9/2 and from OECD (2013) SIDS Initial Assessment Report for Glycerol monothioglycolate (GMT) at https://hpvchemicals.oecd.org/UI/handler.axd?id=f67b776e-f72e-4328-afce-c213bca7d5c4</t>
  </si>
  <si>
    <t xml:space="preserve">Dow Europe S.A. Dow Europe. Unpublished Report or Communications, (1993). Available from ECHA at https://echa.europa.eu/mt/registration-dossier/-/registered-dossier/15883/7/9/2 and from OECD (1994) SIDS Dossier for Diethylenetriamine at https://hpvchemicals.oecd.org/UI/handler.axd?id=2fee102d-fce9-40aa-9569-74d7730edb8f  </t>
  </si>
  <si>
    <t>Unknown, 2018. Available from ECHA at https://echa.europa.eu/sl/registration-dossier/-/registered-dossier/24298/7/6/2</t>
  </si>
  <si>
    <t xml:space="preserve">CIT, 2008. Reproduction/Developmental Toxicity Screening Test by the Oral Route (Gavage) in Rats (OECD 421). Study Number 28201 RSR. Available from ECHA at https://echa.europa.eu/mt/registration-dossier/-/registered-dossier/13730/7/6/2 and https://echa.europa.eu/mt/registration-dossier/-/registered-dossier/13730/7/9/2 and from OECD (2011) SIDS Initial Assessment Report for Isobornyl Methacrylate at https://hpvchemicals.oecd.org/UI/handler.axd?id=5f90790f-14f1-45f7-9921-bc85bfd97c99 </t>
  </si>
  <si>
    <t xml:space="preserve">MHW, Japan (1999) Ministry of Health and Welfare, Toxicity Testing Reports of Environmental Chemicals, 7, 125-160. Available from ECHA at https://echa.europa.eu/mt/registration-dossier/-/registered-dossier/28313/7/6/2/?documentUUID=fe37b60b-482b-4898-9046-8cc54b9dcf25 and https://echa.europa.eu/mt/registration-dossier/-/registered-dossier/28313/7/9/2. References for NEL conclusion: OECD (2002) SIDS Initial Assessment Report for o-Toluenesulfonamide at https://hpvchemicals.oecd.org/UI/handler.axd?id=ac8cdf12-8690-4c02-8f21-804255df8ea9, MHLW (n.d.) Combined Repeat Dose and Reproductive/Developmental Toxicity Screening Test of o-Toluenesulfonamide by Oral Administration in Rats at https://dra4.nihs.go.jp/mhlw_data/home/paper/paper88-19-7d.html, and NICNAS (2022) Toluenesulfonamides Evaluation statement at https://www.industrialchemicals.gov.au/sites/default/files/2022-01/EVA00070%20-%20Evaluation%20statement%20-%2014%20January%202022%20%5B1470%20KB%5D.pdf </t>
  </si>
  <si>
    <t>Envigo, 2017. Available from ECHA at https://echa.europa.eu/mt/registration-dossier/-/registered-dossier/23267/7/6/2 and https://echa.europa.eu/mt/registration-dossier/-/registered-dossier/23267/7/9/2</t>
  </si>
  <si>
    <t>Envigo, 2017</t>
  </si>
  <si>
    <t>MHLW Japan, 1999. Combined repeat dose and reproductive/developmental toxicity screening test of o-sec-butylphenol by oral administration in rats. Toxicity Testing Reports of Environmental Chemicals, Volume 7. Edited by Ministry of Health, Labor and Welfare (Japan). Hatano Research Institute, Food and Drug Safety Center. at https://dra4.nihs.go.jp/mhlw_data/home/paper/paper89-72-5d.html. Also available from OECD (2013) SIDS Dossier for 2-sec-Butylphenol at https://hpvchemicals.oecd.org/UI/handler.axd?id=5fa6d061-c256-495e-af36-1f9ee7ede789 and ECHA at https://echa.europa.eu/mt/registration-dossier/-/registered-dossier/12476/7/6/2 and https://echa.europa.eu/mt/registration-dossier/-/registered-dossier/12476/7/9/2</t>
  </si>
  <si>
    <t>MHLW (Ministry of Health, Labour and Welfare), 2001. Twenty-eight-day Repeat Dose Oral Toxicity Test of 2-Ethylanthraquinone in Rats. Japan Toxicity Testing Reports of Environmental Chemicals, 8, 179-189. Available from OECD (2009) SIDS Dossier for 2-Ethylanthraquinone at https://hpvchemicals.oecd.org/UI/handler.axd?id=568203bc-aa31-47c7-a5e2-0fd6f45ed85c. Reference for NOAEL conclusion: ECHA at https://echa.europa.eu/mt/registration-dossier/-/registered-dossier/14500/7/6/2/?documentUUID=a4efd70e-5c50-45be-970a-9d655b381861</t>
  </si>
  <si>
    <t xml:space="preserve">Safepharm Laboratories (2008f) Oral (Gavage) Combined Repeat Dose Toxicity Study with Reproduction/Developmental Toxicity Screening Test in the Rat (OECD 422 1996) (Project Number 0140/1409, September 2008) Derbyshire, UK, Safepharm Laboratories Limited, (unpublished report on notified chemical submitted by notifier). Available from ECHA at https://echa.europa.eu/mt/registration-dossier/-/registered-dossier/1265/7/6/2 and https://echa.europa.eu/mt/registration-dossier/-/registered-dossier/1265/7/9/2 and NICNAS (2010). Stearoxypropyltrimonium chloride at https://www.industrialchemicals.gov.au/sites/default/files/STD1336%20Public%20Report%20PDF.pdf </t>
  </si>
  <si>
    <t>MHLW. (2003). Preliminary reproduction toxicity screening test of 2‐(1‐Methylethoxy) ethanol by oral administration in rats (Japanese, tables in English). Japan Toxicity Testing Reports of Environmental Chemicals, 10, 131-143. Available from OECD (2009) SIDS Dossier for 2-Isopropoxyethanol at https://hpvchemicals.oecd.org/UI/handler.axd?id=6dedf3e8-4e7d-4be5-9ca9-beb25b9b51c0 and ECHA at https://echa.europa.eu/mt/registration-dossier/-/registered-dossier/12659/7/9/2/?documentUUID=cc45e816-6eac-40c3-af4c-dc3dab9bfa7a and NICNAS (2013) 2-(1-methylethoxy)ethanol and its acetate: Human health tier II assessment at https://www.industrialchemicals.gov.au/sites/default/files/2-%281-methylethoxy%29ethanol%20and%20its%20acetate_Human%20health%20tier%20II%20assessment.pdf</t>
  </si>
  <si>
    <t>Ministry of Health and Welfare, Japan (1998b). Toxicity Testing Reports of Environmental Chemicals, vol. 6, 516-529. Combined Repeat Dose and Reproductive/Developmental Toxicity Screening Test of 2,2,6,6-Tetramethylpiperidin-4-ol by Oral Administration in Rats. Conducted by Biosafety Research Center, Food, Drugs and Pesticides (An-Pyo Center), Japan. Available from OECD (2002) SIDS Initial Assessment Report for 2,2,6,6-Tetramethylpiperidin-4-ol at https://hpvchemicals.oecd.org/UI/handler.axd?id=09e703b0-7a33-402d-96b0-b36acc280ce2 and from ECHA at https://echa.europa.eu/mt/registration-dossier/-/registered-dossier/14709/7/9/2</t>
  </si>
  <si>
    <t>BASF AG, 1991. Available from ECHA at https://echa.europa.eu/mt/registration-dossier/-/registered-dossier/13517/7/6/2/?documentUUID=e58b9e41-4c48-4cea-a79a-d67f30042ad9</t>
  </si>
  <si>
    <t>BASF AG, 1991</t>
  </si>
  <si>
    <t>Envigo, 2018. Available from ECHA at https://echa.europa.eu/registration-dossier/-/registered-dossier/23383/7/9/2/?documentUUID=f3c11424-c72b-4c6d-87a3-beda94fdada8 and https://echa.europa.eu/mt/registration-dossier/-/registered-dossier/23383/7/6/2</t>
  </si>
  <si>
    <t>Envigo, 2018</t>
  </si>
  <si>
    <t>Unknown, 2018. Available from ECHA at https://echa.europa.eu/fr/registration-dossier/-/registered-dossier/10994/7/6/2 and from CIR (2019) Safety Assessment of Alkyl Amide MIPA Ingredients as Used in Cosmetics at https://www.cir-safety.org/sites/default/files/aaMIPA092019TR.pdf</t>
  </si>
  <si>
    <t>No adverse effects reported. The level of allantoin was significantly greater in dogs receiving 2 g/kg bw/day and 1 g/kg bw/day than in the controls, and the difference was considered to be due to normal metabolism of purines.</t>
  </si>
  <si>
    <t>No adverse effects in treated groups in the three-generation study.</t>
  </si>
  <si>
    <t>The only clinical sign that was observed slightly more frequently in treated dogs than in controls was intermittent liquid faeces. Only females that received the highest dose showed a slight reduction in serum vitamin A, but without a dose response. At all-time points, urinary total protein concentrations were increased for males and females of the 50,000 mg/kg diet group compared with controls (only statistically significant at week 26). Calcium concentrations were also increased in males and females of the high-dose group, but this finding only reached statistical significance in males at weeks 13, 39 and 52. The authors of this study concluded that the NOAELs were 1,831 and 1,967 mg/kg bw per day for males and females, respectively. However, the EFSA Panel considered that the NOAEL was 456 and 476 mg/kg bw per day in males and females, respectively, based on the increase in total protein concentration in the urine. Also, JECFA placed the NOAEL at 456 mg/kg bw/day.</t>
  </si>
  <si>
    <t>Histopathological examination showed a thickening of the limiting ridge of the stomach in 5 out of 12 males at 2000 mg/kg bw per day dose. No toxic changes associated with the test article were detected. As the limiting ridge is a tissue specific to rodents, this lesion is not toxicologically relevant for humans.The NOAEL was estimated to be 1000 mg/kg bw/day for males and 2000 mg/kg bw/day for female.</t>
  </si>
  <si>
    <t>There were no test item-related adverse effects in general effects and reproduction or development up to 1000 mg/kg. Therefore, the NOAELs for general toxicity effects and reproduction and developmental toxicity are considered to be at least 1000 mg/kg bw/day.</t>
  </si>
  <si>
    <t xml:space="preserve">Test-item administration resulted in reduced body weight gain observed in males treated with 500 mg/kg bw/day, increased salivation in animals of either sex treated with 500 and 150 mg/kg bw/day and microscopic changes in the stomach of animals of either sex treated with 500 mg/kg bw/day and in males treated with 150 mg/kg bw/day. Food efficiency was also reduced in males treated with 500 mg/kg bw/day. ECHA: The NOEL was therefore considered to be 150 mg/kg bw/day for females and 50 mg/kg bw/day for males. However, the stomach changes identified together with the associated reductions in body weight and food consumption in 500 mg/kg bw/day males may be considered to be an adverse effect of treatment, but they are also considered to be a result of local irritation of the test item rather than a true effect of systemic toxicity. In terms of risk assessment, the findings observed on this study would suggest that a NOAEL can be established at 500 mg/kg bw/day for females and 150 mg/kg bw/day for males because the findings were not evidence of true systemic toxicity. Regarding reproductive toxicity, the NOAEL was considered to be 500 mg/kg bw/day, the highest dose tested, in the absence of adverse effects. </t>
  </si>
  <si>
    <t xml:space="preserve">Maternal toxicity was seen at the 500 and 1000 mg/kg doses as evidenced by decreases in body weight and food consumption. There was a slight, but not significant increase in fetal malformations and embryotoxicity in the 1000 mg/kg group only; no adverse fetal effects were observed in the 100 and 500 mg/kg groups. EPA 2007: Maternal toxicity was observed (decreased body weight and food consumption) at 500 and 1000 mg/kg bw/day. Slight increases in fetal malformations and embryotoxicity were seen at 1000 mg/kgbw/day. No adverse fetal effects were seen at the 100 and 500 mg/kg-bw/day. The NOAEL for maternal toxicity was considered to be 100 mg/kg bw/day based on decreased body weight and food consumption. The NOAEL for developmental toxicity was considered to be 500 mg/kg bw/day based on fetal malformations and embryotoxicity. Api et al.: Maternal toxicity was seen at mid and high doses as evidenced by decreases in bodyweight. There was a slight but not significant increase in fetal malformations and embryotoxicity in the high dose group only. The NOAEL for maternal and developmental toxicity was 100 and 500 mg/kg, respectively. </t>
  </si>
  <si>
    <t xml:space="preserve">Rats in the 4000 mg/kg group exhibited protracted narcosis each day after dosing. As a result, body weight gain in this group was significantly and progressively reduced throughout the study. The first death in this group occurred in week 1, and additional deaths were recorded through week 11, when the seven surviving rats in this group were sacrificed. In the 2000 mg/kg group, rats showed moderate CNS depression after dosing each day and one animal died in the sixth week. Body weights in this group were significantly reduced compared to controls and the lower dose groups after week 4 of the study. No gross evidence of CNS depression (sensitive, objective tests not conducted), no deaths, and no effect on body weight were seen in the 500 or 1000 mg/kg groups. No effects on serum SDH, OCT, or BUN levels or urinary glucose or protein excretion were found at any time point in any group. ALT results were not discussed. Urinary activities of ACP and NAG were significantly increased in the 1000, 2000, and 4000 mg/kg groups at 8 weeks. ACP was also significantly increased in the 2000 and 4000 mg/kg groups at 6 weeks. By 12 weeks, levels of ACP in all surviving treated groups (500, 1000, and 2000 mg/kg groups) had decreased and were significantly lower than controls. Urinary ALP and MAL results were not discussed. Relative liver weights were similar to controls in all treatment groups. Kidney weight data were not discussed. Histopathological examination of the liver revealed a slight change in hepatocyte histology (mild condensation and change in cytoplasmic staining consistent with glycogen mobilization) in the rats from the 4000 mg/kg group sacrificed at 11 weeks, but no changes in lower dose groups. Nephropathy and pulmonary inflammation were seen to a similar or greater extent in control rats than in treated rats, and so were not considered to be chemical-related. No effects were seen in the other tissues examined. Based on the transitory and reversible increase in urinary enzymes (ACP) indicative of renal injury at 8 weeks, the 1000 mg/kg dose can be considered a NOAEL and the 2000 mg/kg dose a LOAEL in this study. </t>
  </si>
  <si>
    <t>Decreased body weight gain at 2% in both sexes, but there were no considtent differences amongst the group in regards to food intake. The results of the measurements of urinary oxalic acid concentrations show that the values for the rats given 2% DEG were greater than those of the controls throughout the experiment. The differences were statistically significant in most of the comparisons. The relative kidney and adrenal weights of both sexes given 2.0% DEG and the relative spleen weight of males fed the same dietary level were significantly greater than those of the controls. Dietary concentrations of 0.4 and 2.0% resulted in oxalate crystalluria and mild defects in renal function as measured by concentration tests. The only finding at a dietary level of 0.176 was a 13.2 % increase in urinary oxalate excretion in male, while with the lowest level (0.085 %) no effects were observed. The significance of the 13.2% increase in oxalate excretion found in rate on the 0.17% dietary level is debatable. ECHA NOAEL: 0.17% based on urinalysis.</t>
  </si>
  <si>
    <t>At 1,000 mg/kg/day there was phosphoremia in males at week 4 and decreased protein, albumin and globulin levels in females at week 13. There was some evidence of variation in thyroid weight in the male animals fed the test article, however, there was some doubt as to validity of this observation as the control animals were found to have unusually low thyroid weights. Follow up 21-day studies using the triethalanoamine and sodium salts (not audited) on thyroid metabolism found no treatment related changes at dose rates of 305 mg/kg and 444 mg/kg respectively The NOAEL was assigned to 1000 mg/kg bw/day.</t>
  </si>
  <si>
    <t xml:space="preserve">One high-dose male died at day 30 but the cause of death could not be established. Body weight and body weight gain of high-dose animals were lower than that of controls throughout the study for males and from week 4 for females, and remained lower during the recovery period. The reductions were approximately 10% but were not always statistically significant. Body weight gain of the intermediate group (300 mg/kg bw per day) was slightly lower (approximately 3%), although statistically not significant, than controls for both sexes and body weight of females from this group was lower from week 4. The reduced body weight at the mid and highest dose was associated with (approximately 7%) reduced food consumption. Clinical biochemistry measurements showed a statistically significant dose-related increase in levels of plasma albumin in treated males but no difference in albumin/globulin ratio. Females showed a similar trend but the difference was not statistically significant. The authors of the study argued that the reduced weight gain seen at the highest dose represents lack of palatability. However, reduced weight gain was also reported at the highest dose for both sexes and for females at 1,000 mg/kg bw/day in a 28-day study in 20 Charles River CD rats of each sex 0, 300, 1,000 and 3,000 mg/kg bw/day transresveratrol (99.7% purity) by gavage (Crowell et al., 2004). In the 3,000 mg/kg bw dose group, there was also significantly increased incidence and severity of nephropathy (renal tubule dilatation, papillary necrosis, ulceration of pelvic epithelium, acute inflammation of the pelvis, acute inflammation of pelvic adventitia, glomerular necrosis, papillary fibrosis, hyperplasia of pelvic epithelium). Feed consumption was significantly reduced only in the 3,000 mg group. Although the dose at which reduced body weight was seen is higher than in the recent 90-day study, it confirms this as an effect of trans-resveratrol, even when administered by gavage; thus the reduced weight gain observed in the subchronic rat study cannot be fully explained by lack of palatability. The EFSA Panel, therefore, considers that the intermediate dose in this subchronic study causing slight reductions in body weight and weight gain is to be the NOAEL. </t>
  </si>
  <si>
    <t>Predominant clinical signs observed primarily in the high dose group consisted of discolored inguinal fur, wet inguinal fur and salivation. Although no statistically significant effects on body weight, body weight gain (except for a significant decrease in high dose males after 5 weeks of treatment) or food consumption were observed, overall body weight gain during the 90-day treatment period in the high dose (600 mg/kg/day) males was decreased approximately 11% from that of the vehicle control males. Treatment-related changes in clinical chemistry parameters at the termination of the dosing period consisted of increased phosphorus levels in high dose males and females. No changes in hematological parameters were observed. Mean relative liver and kidney weights were increased in high dose male rats and mean absolute and relative liver weights were increased high dose female rats compared to vehicle controls. The increased liver weights most likely resulted from the induction of microsomal enzyme pathways in an attempt to metabolize the test substance. All treatment-related effects (i.e. wet/discolored inguinal fur, salivation, decreased body weight gain, increased phosphorous levels, increased liver and kidney weights) appeared to be reversible, since these effects were no longer apparent in the recovery animals at the end of the 28-day recovery period. No treatment-related histopathological changes were observed in the liver or kidneys of the high dose animals. or any other tissue or organ of any animal. In conclusion, the observed increases in phosphorus levels and liver and kidney weight in the 600 mg/kg/day dose group established 200 mg/kg/day as the NOEL. EPA 2009: The clinical observations, slight decrease in body-weight gain, increase in serum phosphorus levels, and increases in liver and kidney weights indicate that this study identified a LOAEL of 600 mg/kg-day and a NOAEL of 200 mg/kg-day for subchronic oral exposure in rats. EPA 2016: The NOAEL was considered to be 200 mg/kg/day based on hematological and clinical chemistry effects at the highest dose level. ECHA: Based on the recovery group data, the effects reported at the highest dose were considered reversible and were attributed to adaptive response (enzyme induction) to the test substance. In the liver, this could be attributed to microsomal enzymes induction while in the male rat kidney, to a-2µ-globulin related nephropathy. With respect to the elevated serum phosphorus levels observed, these levels were not statistically different at the end of the 28 -day recovery period and no associated histopathological effects were reported which could be correlated with the increased serum phosphorus levels. The NOAEL for this study can therefore be concluded to be 600 mg/kg/day.</t>
  </si>
  <si>
    <t>Pathological findings were noted at 1000 mg/kg/day. In females these consisted of mammary adenocarcinoma (2/10 females) and lobuloalveolar hyperplasia (additional 2/10 females), which were considered to be of adverse severity. In addition, statistically significant increases in pituitary weights were noted for all female treatment groups, compared to the control. In males at 1000 mg/kg/day, minimal involution/atrophy of the thymus was noted in 4/10 males, correlating with lower relative thymus weight and small thymus reported at necropsy, in 2/10 males. Additional IHC staining of pituitary (in all female groups) is still ongoing with the aim to understand any potential Prolactin changes and its correlation with the pituitary weight change and histopathology changes in the mammary gland. As a result of this ongoing work, a preliminary NOAEL of 300 mg/kg/day has been identified for females. This NOAEL may be revised following the conclusion of the additional work. For males a preliminary NOAEL of 1000 mg/kg/day has been considered.</t>
  </si>
  <si>
    <t>At the 5% level, rats were mildly anaemic. Growth depression was observed in male animals on both the 2.0 and 5.0% feeding levels. Liver weights, expressed as organ to body weight ratios, were increased in males at the 2 and 5% levels and in females on the 5% level. Pathological effects attributable to ingestion of the colouring were limited to hepatic changes, the most important being increased incidence of total hepatic neoplasms. Livers in all test groups were altered. 11/12 livers at the 5%, 3/12 at the 2%, and one each at the 1 and 0.5% dietary levels contained poorly to well delineated masses; these were generally single except for two livers at 5% and one at 2% in which multiple growths were present. Six livers (5%) were slightly enlarged; two livers (1%) were moderately enlarged. Primary hepatic tumours, both benign and malignant, occurred in all groups except the 0.5% and the controls. The malignant tumours were hepatic cell carcinomas in all animals, except one female (5 %) which had a hepatocholangiocarcinoma (a tumour in which both hepatic cells and bile duct cells proliferate malignantly).</t>
  </si>
  <si>
    <t xml:space="preserve">There were some histopathological observations noted at 200 mg/kg bw/day: the ovaries of four animals exhibited interstitial glands characterised by slight hypertrophy and pale cytoplasm (grade 2). There were no test material related effects on the number of corpora lutea. In 3 high dose females, the adrenal glands showed hypertrophy of Zona fasciculata cells with microvesicular vacuolation. Under the conditions of this study, the NOAEL for female rats was determined to be 50 mg/kg/day. Note 1: This is a supplementary study to a main study as the main study did not establish a NOAEL in females. The supplementary study was done only in females to establish a NOAEL in this sex. In the main study, the male systemic NOAEL was 132 mg/kg bw/day (13-weeks) based on increased relative liver weights with hepatocellular hypertrophy, and histopathological changes in adrenals. The NOAEL for fertility was about 1561/2432 mg/kg bw/day for males/females) in the main study. Note 2: in a study done on GD 6-19 in wistar rats, the maternal and developmental NOAEL was 50 mg/kg bw/day with a LOAEL of 200 mg/kg bw/day. </t>
  </si>
  <si>
    <t xml:space="preserve">Biologically and statistically significant increase in the absolute and relative liver weights in male rats in the high-exposure group. A statistically significant increase in the absolute liver weight was also observed in females in the mid-exposure group. However, the study authors attributed this increase to the higher mean fasted body weights, and this change was not biologically significant. Slight mottling was observed in the kidneys of 8/10 male rats and 0/10 female rats in the high-exposure group versus 1/10 male rats and 0/10 female rats in the control group. The study authors did not consider this effect treatment related as it was not supported by other measures, such as kidney weight. </t>
  </si>
  <si>
    <t xml:space="preserve">Effects attributed to treatment included a dose-related decrease in mortality, decreased body weight gain and decreased terminal body weights. Food consumption was decreased at greater than or equal to 2000 ppm. Females at greater than or equal to 2000 ppm had elevated relative thyroid weights; males at greater than or equal to 2000 ppm had testicular degeneration, which was severe at 6000 ppm; minor hematologic effects occurred in both sexes at greater than or equal to 2000 ppm; and an increased frequency of pulmonary alveoli with foamy macrophages was observed in rats at 6000 ppm. The effects on body weight gain and body weights were observed in both sexes in all treated groups throughout the experiment. Note: in a 6-generation reproductive study, the incidence of testicular atrophy was statistically significant at both 50 and 150 mg/kg bw/day; however, the incidence was not elevated at 100 mg/kg bw/day relative to controls.  </t>
  </si>
  <si>
    <t>No mortality was recorded in any group. Salivation was recorded before and/or after the administration in all animals from group. This clinical sign was detected on day three until the end of treatment. Salivation after administration was observed sporadically in four males and two females from the 50 mg/kg group. Sporadic salivation after the administration was also observed in one 5 mg/kg group female. Other clinical signs such as scabs and desquamation in the sacral region, scabs at the base of the tail and hair loss on the head were observed in three males from the 5 mg/kg group but were considered unrelated to the test-item. During the recovery period, no clinical sings were observed. Also, no ocular alterations were recorded in any of the ophthalmoscopic examinations. Slightly lower forelimb grip strength was observed in 5 mg/kg group females; this was statistically significant with respect to the control group. No differences were observed in females or in either sex at the end of the recovery period. No dose-related effect was observed and these differences could not be attributed to the treatment. At the end of the treatment period, a minimal decrease in locomotor activity was recorded in males from the 500 mg/kg group. Significant differences with respect to the control group were observed at 30, 40, 50, and 60 min. Some statistically-significant differences were also recorded in males from the 5 and 50 mg/kg groups at the 20-min observation time and in males from the 50 mg/kg group at the 10-min observation time. At the end of the recovery period, isolated significant differences were observed in females at the 30- and 40-min observation times. These differences had no toxicological significance and could not be attributed to the treatment in absence of a dose-related effect. No effect on food consumption was noted. Slightly lower body weight and body-weight gain (%) were recorded in males from group 4 (500 mg/kg/d) with respect to the control group. Differences were statistically significant for body weight gain on day 91 (60.7 ± 11.1 vs. 71.4 ± 9.4, respectively). In females from the 500 mg/kg/d group, the body weight gain (%) was lowest during the entire treatment. Differences in females were statistically significant on days 8, 15, 25, and 29 (4.3 ± 3.6 vs. 7.0 ± 3.0, 6.7 ± 4.2 vs. 10.7 ± 4.4, 12.6 ± 3.3 vs. 15.7 ± 3.4, and 14.3 ± 3.5 vs. 17.6 ± 3.4, respectively). The body weights and body weight gain (%) in animals from the 5 and 50 mg/kg groups were similar to that recorded in the control group. During the recovery period, the body weights and bodyweight gain (%) observed in animals from the 500 mg/kg group were similar to those in the control group. Regarding hematology, although statistically significant differences compared with control group were observed in some parameters, such as lower HDW in males from the 500 mg/kg group, higher relative monocyte values in males from the 50 mg/kg group and
higher relative reticulocyte values in males from the 5 mg/kg
group, they cannot be considered of toxicological relevance in the absence of a dose–effect relationship and taking into account that they were within the common range for these parameters. At the end of the recovery period, HDW values in males were still lower compared to the control group. Some other statistically significant differences were observed in animals from the 500 mg/kg group compared with the control group, for example lower HDW values in males, lower RDW values in males and lower MCHC and higher PLT and PT values in females. Higher MCV and MCH were recorded in females from the 50 and 500 mg/kg groups and higher HFR and WBC were recorded in females from the 500 mg/kg group compared with control group. Differences were statistically significant. Lower glucose and creatinine and higher albumin values were only recorded in males from the 500 mg/kg group with respect to the control group. Higher calcium values were observed in males from the 50 and 500 mg/kg groups. Differences were statistically significant in all cases. Higher ASAT values were observed in males from all treated
groups compared with the control group. Differences were statistically significant in males from the intermediate and low dose groups. Statistically significant differences were recorded in potassium in males from the low dose group but they cannot be considered of toxicological relevance in the absence of a dose–effect relationship. No relevant differences were observed in females. At the end of recovery period, the ASAT values in males from the 500 mg/kg group were still higher compared with the control group. Macroscopic findings recorded at the end of the treatment or recovery periods did not reveal any remarkable alteration and were compatible with those of rats of this strain and age. Higher relative kidneys weights were observed in males and females from the 500 mg/kg group. Differences were statistically significant in females as related to brain weight and males and females as related to body weight. Some other statistically significant differences in organ weights relative to body weight were observed in animals from the 500 mg/kg group compared with controls, including higher mandibular salivary gland weights in males and females, higher brain and epididymes weights in males and higher heart and liver weights in females. In males from the 50 and 500 mg/kg groups, compared with controls, higher heart weights with respect to body weight were observed. Higher testes weight with respect to the control group was recorded in all treated groups. At the end of the recovery period, higher absolute and relative testes weights in males and higher absolute and relative liver and kidney weights in females were observed compared with the control group. Lastly, microscopy observations did not reveal any morphological
alteration in any of the organs or tissues examined. There were no differences between controls and test-item treated animals. The authors concluded a NOAEL of 500 mg/kg bw/day, the highest dose tested, based on the results that hydroxytyrosol did not induce effects that could be considered of toxicological relevance. EFSA: This 90-day oral toxicity study reported statistically significant higher organ weights in males and females in the 500 mg/kg bw group (e.g. relative kidneys weights both in males and females; relative liver weights in females; relative testes and epididymis weights in males). After the 4-week recovery period, some organ weights were reported to be still higher in the 500 mg/kg bw group as compared to the control group (e.g. statistically significant higher absolute liver and kidneys weights in females; higher (but not statistically significant) relative liver and kidneys weights in females). The Panel notes the statistically significant reduction in body weight gain in males in the high-dose group at day 91, which is reflected by lower body weights in the high-dose group as compared to the control group. Based on these observations, as well as other findings in the high-dose group (e.g. increases in white blood cell and eosinophil counts in females), the Panel considers that the no observed adverse effectlevel (NOAEL) of this study is 50 mg/kg bw per day of hydroxytyrosol.</t>
  </si>
  <si>
    <t xml:space="preserve">Increased liver weights and liver/body weight ratios were observed in females in the high-dose group. A dose related hyperplasia was found in the gastric nonglandular squamous epithelium in all three treatment groups, including 32/40 rats in the 750 mg/kg/day group, 8/40 rats in the 250 mg/kg/day group, and 1/40 rat in the 75 mg/kg/day group. One female in the control group also had gastric hyperplasia. Focal erosion in the nonglandular squamous epithelium and varying degrees of gastritis were seen in the epithelial hyperplasia. According to investigators, these lesions were toxicologically significant and were indicative of either "irritation to the nonglandular epithelium by the direct action of the gavage-administered test compound on the epithelial surface" or " stress related gastritis and epithelial erosion with reparative epithelial hyperplasia." In rats of the low-dose group, no associated epithelial erosion or gastritis was observed, and the low incidence of epithelial hyperplasia was not considered significant..
</t>
  </si>
  <si>
    <t>Isolated areas of hair loss, ulceration and scab formation, and discoloration and matting of the fur were observed. The incidence and time of onset of palpable masses was unrelated to the treatment. Mortality was not treatment related. During the first 92 weeks of exposure, body weight gain of male and females dosed with 250 ppm was decreased. Males treated with 50 ppm showed a marginally lower body weight gain (not statistically significant). Food consumption was decreased for females exposed to 250 ppm test substance. Males of the same dosage group were unaffected. Similarly, high-dosed rats showed a decreased food utilization (associated in part with the lower body weight gains). Hematology findings were unrelated to treatment. Clinical biochemistry findings revealed that plasma cholinesterase was inhibited from week 6 onwards among females receiving 250 ppm and among males receiving 250 ppm from week 26 onwards. A marginal but biologically relevant reduction in activity was recorded in the 50 ppm dose group prior termination in males and females in comparison to the control values after 114 and 104 weeks, respectively. Brain cholinesterase was inhibited at termination (week 115) in males receiving 50 and 250 ppm. Urinalysis was unremarkable. Increased liver weights were noted in males given 50 and 250 ppm and females given 250 ppm. Histopathology revealed an enlargement of centrilobular hepatocytes in 16/50 males treated with 250 ppm and enlargement of periportal hepatocytes in 16/50 females treated with 250 ppm and 15/50 females treated with 50 ppm. Multinucleate hepatocytes were noted in 5/50 males and 4/50 females treated with 250 ppm and cellular pleomorphism was prominent in 4/50 males treated with 250 ppm. There was no treatment-related effect on the incidence of any tumor type, nor any effect on the distribution of the total number tumor-bearing rats, or the number of rats with multiple tumors and malignant tumors. The NOAEL for systemic toxicity was considered to be 10 ppm, equal to 0.3 mg/kg bw/day in males and 0.4 mg/kg bw/day in females. The NOAEL for carcinogenicity was 250 ppm, equal to 8.8 mg/kg bw/day in males and 11.2 mg/kg bw/day in females. EFSA: A decrease in body weight or body weight gain was observed and the liver was the target organ for toxicity, showing an increased weight and histopathological findings (enlargement of centrilobular hepatocytes). The NOAEL was 0.3 mg/kg bw/day. JMPR: The NOAEL for chronic toxicity was 10 ppm (equal to 0.4 mg/kg bw/day), based on decreased body weight and body weight gain in females at 50 ppm (equal to 2.1 mg/kg bw/day). No treatment-related increase in tumor incidence was observed in this study. EPA 2019: The NOAEL was 250 ppm, equal to 8.8 mg/kg bw/day in males and 11.2 mg/kg bw/day in females, the highest dose tested. EPA: "A review of the toxicological database on fenpropimorph demonstrates that fenpropimorph can induce effects in the liver. However, these effects, which include hypertrophy and increases in liver enzyme levels are not considered adverse but are considered adaptive. The hypertrophy observed in the dosed animals is also observed at similar levels in controls and do not follow a toxicological dose response. The increase in liver enzyme levels does not reach a value (~300% increase) the Agency considers an adverse effect."</t>
  </si>
  <si>
    <t xml:space="preserve">Rats receiving 4000 mg/kg became severely depressed and died following two to four doses. Compound-related pathological findings included vascular congestion and/or hemorrhage in major organ systems. The most striking change was observed in the livers of all rats. Moderate hepatocyte hypertrophy with minimal focal hepatic necrosis was observed in two rats. One rat showed severe hypertrophy. Enlarged hepatocytes impinged on sinusoidal spaces reducing their volume. Deaths at 4000 mg/kg were attributed to severe central nervous system depression and consequent failure to maintain normal pulmonary ventilation and perfusion. Rats receiving 2000 mg/kg showed no adverse clinical signs or necropsy findings. Hepatocyte hypertrophy was absent in one rat, minor in a second, and moderate in the third (3 rats/dose). At 1000 mg/kg, no adverse clinical signs, necropsy findings, or histopathology findings were evident. Dose dependent body weight gain depression. Both absolute and relative liver and relative kidney weights were statistically higher than control values for both test groups.
</t>
  </si>
  <si>
    <t>In males, at 250 and 500 mg/kg bw/day, the concentration of urea was statistically significantly increased in dose-dependent manner. At 500 mg/kg bw/day, the concentration of cholesterol was also statistically significantly increased. At 500 mg/kg bw/day, absolute and relative weight of the kidneys was statistically significantly increased in males. The urinary bladder was thickened in all treated groups. This finding in the urinary bladder was said mainly to correlate with transitional cell hyperplasia observed at microscopic level. These hyperplastic lesions were accompanied by minimal to slight dilation in each 8/10 males at 100 and 250 mg/kg bw/day, and all males at 250 mg/kg bw/day. In females, dilation in 3/7 at 100 mg/kg bw/day, 4/8 at 250 mg/kg bw/day, and 10/10 at 500 mg/kg bw/day. Minimal to moderate bladder congestion in all males at all dose levels was noted, too. In females, the incidences were 6/7 at 100 mg/kg bw/day, 7/8 at 250 mg/kg bw/day, and 10/10 at 500 mg/kg bw/day, in each one male and one female at 250 mg/kg bw/day associated with slight hemorrhage. In the jejunum, multifocal lymphangiectasis of villi was noted in all males and females at 500 mg/kg bw/day and in two males and one female at 250 mg/kg bw/day. At all dose levels (100, 250 and 500 mg/kg bw/day) during the histopathology examination, perivascular lymphoid cell infiltration and transitional cell hyperplasia of the urinary bladder were observed in males and females. Therefore, based on the findings in urinary bladder noted in all test item-treated groups, a systemic NOAEL could not be established. Reproductive NOAEL: 500 mg/kg bw/day.</t>
  </si>
  <si>
    <t>At 20000 ppm, moderate decrease in body weight gain and food consumption were noted among the treated males and females. At clinical pathology, lower values for red blood cell parameters, and APTT, higher fibrinogen, and urea levels in both sexes were noted. Decreased liver enzyme activities and increased triglyceride levels were noted in males. Treatment-related lesions were observed in the kidneys of both sexes. Consequently, 5000 ppm (472 mg/kg/day for the males and 507 mg/kg/day for the females) was established as the NOAEL.</t>
  </si>
  <si>
    <t>Mean body weights, food intake and food efficiency were slightly decreased with 10,000 ppm, although the differences were not always statistically significant. Haematology revealed slight increases in packed cell volume and MCHC in males and in haemoglobin concentration and thrombocyte count in females at 10,000 ppm. Clinical chemistry revealed slightly increased plasma ASAT and ALAT activities in males at 10,000 ppm, while the plasma potassium level was slightly decreased in this group. The relative weights of the testes and brain were significantly increased in the 10,000 ppm group. Relative liver weight was decreased in the top-dose males.</t>
  </si>
  <si>
    <t xml:space="preserve">At 1000 mg/kg bw/day level histopathological examination demonstrated increases of liver and kidney sizes, acidophilic change of hepatocytes and increase of fatty droplets in the fascicular zone of the adrenals in both sexes, increase of hyaline droplets and basophilic change in the renal tubular epithelium, formation of urinary calculi and hyperplasia of the mucosal epithelium in the urinary bladder in male rats, and vacuolation and infiltration of lymphocytes in the renal tubular epithelium and atrophy of the thymus in female rats. Blood chemical examination in male rats showed increases in GPT, urea nitrogen and potassium, and a decrease in triglyceride. At 200 mg/kg, similar histological changes were found in the liver and kidneys of both sexes, and the thymus of female rats, and an increase in GPT was observed in male rats. On examination of neonates, the 1000 mg/kg/day group showed a decrease of body weight and a slightly low viability index on post-partum day 4 due to the total litter losses of the two dams. The NOELs for reproductive and developmental toxicity were 1000 mg/kg/day for parental males and 200 mg/kg/day for parental females and offspring.
</t>
  </si>
  <si>
    <t>Hyperplasia and/or metaplasia were seen in the nose and lungs of exposed rats as a result of bromoethane-induced chronic inflammation. The incidence of alveolar epithelial hyperplasia in male rats was increased with a significant positive trend at all doses, reaching statistical significance in rats exposed to 1800 mg/m3 (400 ppm) compared with controls. The incidences of both nasal hyperplasia and metaplasia were also increased at 1800 mg/m3 (400 ppm) in both sexes. Increased lung inflammation was also seen in female mice exposed to 900 and 1800 mg/m3 (200 and 400 ppm). The significant positive trend in male rats across all three dose levels indicates that exposure to concentrations as low as 450 mg/m3 (100 ppm) induced effects of biological significance, and therefore a noeffect level cannot be set. Pathological examinations of rats showed an increase in the incidence of adrenal phaeochromocytomas occurring predominantly in males. Brain tumours arising from both “granular” and glial cells were also seen in rats. A dose-related increase in the incidence of glioma was seen in female rats.</t>
  </si>
  <si>
    <t>The NOAEL is 300 mg/kg bw/day in males based on the association of renal alpha2µ-globulin hyaline droplets with tubular basophilia, suggesting previous chronic cell damage and increased cell turnover. The NOAEL in females is 1000 mg/kg. There were no other effects that could be considered as adverse at any doses. Renal alpha2µ globulin hyaline droplets are considered to be specific to male rats and therefore not relevant for human, hence was disregarded.</t>
  </si>
  <si>
    <t xml:space="preserve">Increased incidences of hair loss was noted during pregnancy in high dose females. Body weight was also affected in females; during pregnancy, body weight was decreased (without statistical significance) at 45 mg/kg bw/day from day 6 onwards, and with statistical significance in females given 135 mg/kg bw/day from study day 8 onwards (with the exception of day 22+23) compared to controls. No treatment-related effects on food consumption were observed. In both males and females, adrenal weights were absolutely and relatively reduced at the 45 and 135 mg/kg bw/day dose levels. This reduced corresponded with the findings of pronounced cortical atrophy of the adrenal gland combined with endothelial cell activation and mononuclear infiltrates in both sexes at 135 mg/kg bw/day. At 45 mg/kg bw/day, cortical atrophy of the adrenal gland was slightly less pronounced than at 135 mg/kg bw/day in both sexes. Endothelial activation in females was comparable to females at 135 mg/kg bw/day, whereas in males, only three animals showed endothelial activation. Mononuclear infiltrates were observed in 4/24 rats. Based on these findings, the systemic NOAEL for males and females was considered to be 15 mg/kg bw/day. Regarding reproductive toxicity, pre-natal loss was observed in all groups including control; however, the number of females with more than three losses was dose-dependently increased at 45 and 135 mg/kg bw/day. Post-natal loss was also noted at the top two dose levels as well as an increase in the number of resorptions. Therefore, the NOAEL for reprodutive toxicity was also considered to be 15 mg/kg bw/day. </t>
  </si>
  <si>
    <t xml:space="preserve">In conclusion, dosing Sprague-Dawley rats for 4 weeks with Ferrocene via the diet produced effects on male and female RBC parameters (25 and 125 mg/kg/day) leading to haemosiderin deposition in liver (125 mg/kg/day) and spleen (25 and 125 mg/kg/day). Depressions of body weight gain and food consumption were seen in 125 mg/kg/day dose group of both sexes. In addition 25 and 125 mg/kg/day dose male groups showed intracytoplasmic hyaline droplets in the kidney cortical tubular epithelium. Some 5 mg/kg/day dose males showed similar but minimal changes. Note: 180-day dog study: There were no deaths in this study. However, one male receiving 300 mg/kg bw/day lost 2.5 kg of body weight, and another had administration of compound discontinued after signs of toxicity occurred. The odor of ferrocene could be detected in the expired air and unabsorbed ferrocene could be seen in the feces of the dogs receiving 300 or 1000 mg/kg. Urinalyses of the ferrocene dogs were similar to the controls except for color. The urine from dogs that received ferrocene was amber in color. Ferrocene produced a reversible decrease in hemoglobin, packed cell volume, and erythrocyte count. The greatest change occured during the first 4 weeks and was most apparent at 300 mg/kg bw/day. Serum alkaline phosphatase and serum glutamic oxaloacetic transaminase values were increased in several dogs in the ferrocene 300 mg/kg group, too. One of these dogs became icteric and hyperirritable. Consequently, compound administration was discontinued after week 16 to observe the dog for reversibility of these changes. Liver biopsy supported these alterations with histomorphologic evidence of cirrhosis. Serum alkaline phosphatase was still elevated 8 weeks after compound withdrawal but returned to normal levels by the twentieth week after the final dose. This dog was one of the animals selected for the 26-month post-treatment observation, and latent effects were not detected. Liver biopsies taken from dogs at 300 mg/kg bw/day also revealed fatty metamorphosis and a slight increase in periportal fibrosis tissue; hepatic cells also appeared granular and swollen and stained positive for hemosiderin. The two dogs receiving 1000 mg/kg bw/day ferrocene for ten weeks also showed evidence of early cirrhotic changes. Microscopic examination of tissues from animals necropsied at 12 weeks revealed a dose-related increase in hemosiderin deposition in the liver, spleen, bone marrow, adrenals, lung, gastrointestinal tract, mesenteric lymph nodes, and testes. The hemosiderin iron was found in the cellular elements of the reticuloendothelial system with heaviest deposition in the Kupffer cells. Hepatic parenchymal cells also were heavily stained for hemosiderin. Histomorphologic evidence of cirrhosis was striking in dog 3362 (300 mg/kg) but was not remarkable in the other dogs. The adrenals from dogs that received ferrocene 300 or 1000 mg/kg bw/day had unusual amounts of pigmentation in the cortex. Examination of hematoxylin and eosin stained sections revealed a layer of highly vacuolized cells between the zona glomerulosa and zona reticularis. In one dog at 300 mg/kg bw/day, the staining was heaviest in the zona reticularis. The iron in lung sections was found in the bronchial mucosa and peribronchiolar tissues. The tubular interstitium and the tubular epithelium of the kidney had evidence of iron deposition in the 300 and 1000 mg/kg bw/day groups. Dogs that received ferrocene accumulated unusually large amounts of iron in the liver. The quantities found were as much as 30 to 40 times those found in controls. Spleen and kidney were not important storage organs for iron. Iron content of fat was increased in ferrocene-treated animals, but it was not possible to calculate the total distribution in fat. The relationship of hepatic iron to dosage was essentially linear when corrected for body weight. The hepatic iron overload persisted after compound administration was discontinued. Thus, even 26 months after the final dose, dogs that received ferrocene, 300 mg/kg, had approximately 30 times the normal iron content per gram of liver. ECHA: The LOAEL was considered to be 30 mg/kg bw/day based on the presence of hemosiderosis at all dose levels. </t>
  </si>
  <si>
    <t>Body weights of male rats given 720 mg/kg/day were significantly lower than those of controls. During the recovery period, the body weights of male rats given 720 mg/kg/day were significantly lower than those of controls. For female rats given 720 mg/kg/day, body weights were significantly lower than those of controls. At the end of treatments, the urinary volumes were increased and the decrease of specific gravity was also observed in male rats in 720 mg/kg/day group. During the recovery period, no treatment-related effects were observed for both male and female rats. An increase of calcium at 180 mg/kg/day, and the increase of γ-GTP, total protein, albumin, A/G, total bilirubin, total cholesterol and Ca, and decrease of chlorine at 720 mg/kg/day were significant in male rat groups at the end of treatment period. For female rats, total protein was increased at 180 and 720 mg/kg/day, and the decrease of glucose (Glu), increases of γ-GTP and T-Bil at 720 mg/kg/day were shown. During the recovery period, no treatment-related effects were observed in female rats while γ-GTP was significantly increased in males given 720 mg/kg/day. At the end of treatment period, the absolute/relative liver weights were increased in males given 45 mg/kg/day and higher. Furthermore, for male rats, the absolute/relative kidney weights at 180 and 720 mg/kg/day, absolute/relative thyroid weights and relative testes weights were increased at 720 mg/kg/day. In female rats, the increase of absolute/relative liver weights at 180 and 720 mg/kg/day, and increase of relative thyroid weight and decrease of absolute ovary weight at 720 mg/kg/day were observed. In male rats given 720 mg/kg/day, at the end of recovery period, the absolute and relative thyroid weights, and relative liver and kidney weights were still increased. In female rats at 720 mg/kg/day, at the end of the recovery period, there were significant increases of relative liver and kidney weights. Very slight to moderate centrilobular swelling and very slight or slight basophilic change of hepatocytes were observed in all male rats in 180 and 720 mg/kg/day groups and one male rat in 45 mg/kg/day group on termination of the administration period. The very slight centrilobular swelling in hepatocyte were also recognized on termination of the recovery period at 180 and 720 mg/kg/day of male groups (1/6 and 6/6, respectively). In female rats, there were very slight or slight centrilobular swelling and basophilic changes in the hepatocytes of all female rats at 180 and 720 mg/kg/day (6/6 and 6/6, respectively) on the termination of administration period.  The very slight centrilobular swelling of hepatocyte in liver was observed in female 720 mg/kg/day group (2/6) on the termination of recovery period, too. There were hyaline droplets in the renal tubular epithelium in male rats at 720 mg/kg bw/day. In the thyroids, the incidence of diffused follicular cell hyperplasia was increased in male rats at 720 mg/kg bw/day group. These effects on the kidneys and thyroids were not completely recovered at the end of 14-day recovery period. NOAEL: below 45 mg/kg bw/day in males and 45 mg/kg bw/day in females. In regards to reproductive effects, decreases of the pups born, live pups born and live pups on day 4 of lactation were observed in the 720 mg/kg bw/day group. There was an increase in the mean pups weight and decrease in the total litter weight on days 0 and 4 of lactation in the 720 mg/kg bw/day group. Based on these findings, the NOAEL for reproductive/developmental toxicity is 180 mg/kg bw/day. ECHA: The NOEL was less than 45 mg/kg/day in males because high values in the absolute and relative weight of the liver, swelling of centrilobular hepatocytes and basophilic change in hepatocytes were observed at 45 mg/kg, and was 45 mg/kg/day in females because high values in the absolute and relative weight of the liver, swelling of centrilobular hepatocytes and basophilic change in hepatocytes were observed at 180 mg/kg. Reproductive and developmental NOAEL: 180 mg/kg bw/day. In a 13-week study, the NOAEL was 800 mg/kg bw/day. Linked here: https://echa.europa.eu/mt/registration-dossier/-/registered-dossier/12609/7/6/2/?documentUUID=aada22dc-398e-49a6-b039-b7210f42d56b</t>
  </si>
  <si>
    <t xml:space="preserve">Combined Chronic Toxicity and Carcinogenicity Study Dioctadecyldisulphide (DOS2) in Rats Pretreated in Utero," Report No. R 6693, authored by Dr D. de Rijke, Dr. R.A Woutersen, J. van Nesselrooy, Dr. E.J. Sinkeldam, Institute Civo-Toxicology and Nutrition (TNO), December 1980. Available from EPA (2009) Section 8(e) Submission for Dioctadecyldisulfide (DOS2), CAS Reg. No. 2500-88-1 at https://chemview.epa.gov/chemview/proxy?filename=8e%2F2009-1-8EHQ-09-17372A_8ehq-0109-17372a.pdf Also available from EFSA Panel on Food Contact Materials, Flavourings, Enzymes and Processing Aids; Scientific Opinionon the safety evaluation of the substance, dioctadecyl disulphide, CAS No 2500-88-1, for use in food contact materials.EFSA Journal 2401;9(10):2401. [9 pp.] doi:10.2903/j.efsa.2011.2401. and ECHA at https://echa.europa.eu/da/registration-dossier/-/registered-dossier/32156/7/6/2 </t>
  </si>
  <si>
    <t>B.F. Goodrich Company. 1950. A study on the toxicity of butylphthalyl butylglycolate (Santicizer B-16). Report to Monsanto, St. Louis, MO. Available from EPA (1987) IRIS Chemical Assessment Summary for Butylphthalyl butylglycolate (BPBG) at https://cfpub.epa.gov/ncea/iris/iris_documents/documents/subst/0016_summary.pdf</t>
  </si>
  <si>
    <t>National Toxicology Program. (1992). Toxicology and carcinogenesis studies of CI pigment Red 23 (CAS No. 6471-49-4) in F344 rats and B6C3F1 mice (feed studies). National Toxicology Program technical report series, 411, 1-283. at http://ntp.niehs.nih.gov/ntp/htdocs/lt_rpts/tr411.pdf</t>
  </si>
  <si>
    <t>U.S. EPA. 1989. Subchronic toxicity in mice with anthracene. Final Report. Hazelton Laboratories America, Inc. Prepared for the Office of Solid Waste, Washington, DC. Available from EPA (1990) IRIS Chemical Assessment Summary for Anthracene at https://cfpub.epa.gov/ncea/iris/iris_documents/documents/subst/0434_summary.pdf</t>
  </si>
  <si>
    <t>Reuzel, P.G., Beems, R.B., Dreef-van der Meulen, H.C., Willems, M.I., (1986), Sub-chronic (13-week) inhalation toxicity study of vinylidene fluoride in weanling and young adult rats, CIVO/TNO report no V86.321/250956. &amp; Koeter, H.B., van Marwijk, M.W., Reuzel, P.G. (1986), Fertility inhalation toxicity study with vinylidene fluoride (VF2) in rats, CIVO/TNO report no V86.422/250957. Available from OECD (2001) SIDS Initial Assessment Report for 1,1’-Difluoroethylene (VDF,VF2) at https://hpvchemicals.oecd.org/UI/handler.axd?id=b2f811ec-965d-4e19-b6a7-1aa77ee77bf4</t>
  </si>
  <si>
    <t>Johnson, D.E., Rajasekaran, C.H., Frith, C.H., Laughlin, K.A. &amp; Blair, M. (1988)  Alar technical (Daminozide) - Two-year oncogenicity study in rats. Unpublished Report No. IRDC 399-055 from International Research and Development Corporation. Submitted to WHO by Uniroyal, Inc. Available from WHO (1991) Joint Meeting on Pesticide Residues - Daminozide at https://inchem.org/documents/jmpr/jmpmono/v89pr05.htm</t>
  </si>
  <si>
    <t>NTP (1979). Bioassay of p,p'-Ethyl-DDD for Possible Carcinogenicity at https://ntp.niehs.nih.gov/ntp/htdocs/lt_rpts/tr156.pdf</t>
  </si>
  <si>
    <t>Except for a very slight decreasein the rate of body weight gain by animals that received the higher dose level, no clinical signs of toxicity were observed. The oral administration of the test compound did not affect mortality, nor did it alter any of the clinical laboratory measurement (hematology, urine analysis, liver function test). After 16 months, there was no histologic evidence of toxicity attributable to the administration of the dichlorodifluoromethane. The compound was not teratogenic to rats; it did not interfere with reproduction and lactation, and it did not alter the dominant lethal mutation index in rats. Dichlorodifluoromethane has also been administered in the diet to dogs for 2 years at levels of 300 ppm (ca. 10 mg/kg) and 3000 ppm (ca. 100 mg/kg) without any evidence of toxicity.</t>
  </si>
  <si>
    <t>Sherman, H., Barnes, J. R., Aftosmis, J. G. &amp; Zapp, J. A., jr (1974) Long-term feeding studies in rats and dogs with dichlorodifluoromethane (Freon(R) - 12 Food Freezant). Unpublished report from Haskell Laboratory submitted to the World Health Organization by E. I. du Pont de Nemours &amp; Co. Available from WHO (1975) WHO Food Additives Series: 8 Toxicological evaluation of some food colors, thickening agents, and certain other substances- Miscellaneous Food Additives – Dichlorodifluoromethane at https://www.inchem.org/documents/jecfa/jecmono/v08je10.htm</t>
  </si>
  <si>
    <t>Unknown, 2010. CY04824-04. Dated: July 2010. Submitted on behalf of Cytec Industries Inc. Available from EFSA Panel on food contact materials, enzymes, flavourings and processing aids (CEF); Scientific Opinion on the safety evaluation of the substance, 2,4-bis(2,4-dimethylphenyl)-6-(2-hydroxy-4-n-octyloxyphenyl)-1,3,5-triazine, CAS No. 2725-22-6, for use in food contact materials. EFSA Journal 2011;9(2):2001. [11 pp.]doi:10.2903/j.efsa.2011.2001 Also available from ECHA at https://echa.europa.eu/registration-dossier/-/registered-dossier/14173/7/6/2</t>
  </si>
  <si>
    <t xml:space="preserve">Van Miller,J.P., Wagner, C.L. 1991. Ninety-Day Gavage Toxicity Study with C.I. Disperse Blue 79:1 (DB79) in Sprague-Dawley Rats. Final Report, Bushy Run Research Center. Export, PA. E.P.A. (January 11, 1993). Letter with attachments from C. Auer, US Environmental Protection Agency, to Dr. T. Helmes, ETAD. Summary is available from Environment Canada Health Canada (2011), Draft Screening Assessment for the Challenge β-Alanine, N-[4-[(2-bromo-6-chloro-4-nitrophenyl)azo]phenyl]-N-(3-methoxy-3-oxopropyl)-, methyl ester at https://www.ec.gc.ca/ese-ees/3E2C4C64-1F68-4977-ACD8-B5911BFA495C/batch12_59709-38-5_en.pdf. Summary is also available from ECHA at https://echa.europa.eu/mt/registration-dossier/-/registered-dossier/17330/7/6/2 and EPA (2002) Robust Summaries for C.I. Disperse Blue 79:1 at https://chemview.epa.gov/chemview//proxy?filename=HPVIS/Acetamide,%20N-[5-[bis[2-(acetyloxy)ethyl]amino]-_groupfile.pdf
</t>
  </si>
  <si>
    <t>National Cancer Institute Carcinogenesis Technical Report Series No. 11, 1977. Bioassay of trisodium ethylenediaminetetraacetate trihydrate (EDTA) for possible carcinogenic activity CAS No. 150-38-9 NCI-CG-TR-11. at https://ntp.niehs.nih.gov/sites/default/files/ntp/htdocs/lt_rpts/tr011.pdf</t>
  </si>
  <si>
    <t>Du Pont - Haskell Laboratory - Internal DMAC Review, Oct. 1988 from Monsanto Chemical Company, Unpublished Data: Report No. BDN-75-61, Project No. 75-1267, January 7, 1980. Available from OECD (2001) SIDS Dossier for N,N-Dimethylacetamide (DMAC) at https://hpvchemicals.oecd.org/UI/handler.axd?id=16564422-daff-4489-8c27-735d3ab0b260 and from ECHA at https://echa.europa.eu/registration-dossier/-/registered-dossier/15266/7/6/2/?documentUUID=e567abec-9c45-4d60-a74b-85a71e4cfdd6 and from NICNAS (2013) Acetamide, N,N-dimethyl-: Human health tier II assessment at https://www.industrialchemicals.gov.au/sites/default/files/Acetamide%2C%20N%2CN-dimethyl-_Human%20health%20tier%20II%20assessment.pdf</t>
  </si>
  <si>
    <t xml:space="preserve">Geigy Pharmaceuticals, 1974. Available online from ECHA at https://echa.europa.eu/da/registration-dossier/-/registered-dossier/11227/7/6/2 </t>
  </si>
  <si>
    <t>Geigy Pharmaceuticals, 1974</t>
  </si>
  <si>
    <t>Martin et al. 2002: 13 Week Toxicity Study Incorporating Neurotoxicity Screen in Rats with Administration by Gavage Followed by a 4 Week Recovery Period. Unpublished data. Available from ECHA at https://chem.echa.europa.eu/100.072.255/dossier-view/8474269c-350c-4ad7-998e-f501511f2caa/IUC5-b212ac6f-62ca-4534-b5a0-3839f6a70eb4_724d0627-32fe-49d3-9272-bb3086b39235?searchText=80584-91-4</t>
  </si>
  <si>
    <t>Martin et al., 2002</t>
  </si>
  <si>
    <t xml:space="preserve">Long - Term Feeding of TK 10047 to Rats (Final Report 0-104 weeks), Ciba-Geigy Limited, Basel, Switzerland, March 20, 1975. Available from EPA (2001) Review of Test Data and Robust Summaries for 2-(2’-Hydroxy-5’-methylphenyl) benzotriazole CAS No. 2440-22-4 at https://chemview.epa.gov/chemview//proxy?filename=HPVIS/Phenolic%20Benzotriazoles_groupfile.pdf </t>
  </si>
  <si>
    <t>Chemical group</t>
  </si>
  <si>
    <t>Organic carbonic acids and derivatives/Ureas</t>
  </si>
  <si>
    <t>Alcohols and polyols/Primary alcohols</t>
  </si>
  <si>
    <t>Amino acids, peptides, and analogues/Amino acid derivatives/Alpha amino acids and derivatives/Serine and derivatives</t>
  </si>
  <si>
    <t>Amino acids, peptides, and analogues/Amino acids and derivatives/Alpha amino acids and derivatives/Leucine and derivatives</t>
  </si>
  <si>
    <t>Alcohols and polyols/Secondary alcohols</t>
  </si>
  <si>
    <t>Hoechst AG, 1967. Available from ECHA at https://echa.europa.eu/de/registration-dossier/-/registered-dossier/5430/7/6/2/?documentUUID=605c3d29-0dd8-44a3-a08a-3ce707aec2ca</t>
  </si>
  <si>
    <t>Hoechst AG, 1967</t>
  </si>
  <si>
    <t>U.S. EPA. 1989. Subchronic study in mice with beta-Chloronaphthalene. HLA Study No. 2399-124. Prepared by Hazleton Laboratories America, Inc. for the U.S. EPA, Office of Solid Waste, Washington DC. Available from EPA (1990) IRIS 0463 Chemical Assessment Summary for beta-Chloronaphthalene at https://cfpub.epa.gov/ncea/iris/iris_documents/documents/subst/0463_summary.pdf</t>
  </si>
  <si>
    <t>Food and Drug Research Laboratories, Inc., Report Number 81351. Continuation of 90 Day Oral Feeding in Rats to The Goodyear Tire &amp; Rubber Company, 1962. Available from EPA (2003) Robust Summaries -
Styrenated Phenols Category at https://chemview.epa.gov/chemview//proxy?filename=HPVIS/Hindered%20Phenols_groupfile.pdf</t>
  </si>
  <si>
    <t>J.E. Watson. 1989. 2,4-Dichlorobenzyl alcohol : 13-Week Oral Toxicity Study in the Rat. The Boots Company. Study Report TX89028. 13th March 1989. Available from SCCNFP (Scientific Committee on Cosmetic Products and Non-food Products intended for Consumers), 2003. Evaluation and opinion on 2,4-dichlorobenzyl alcohol (issue January). at https://ec.europa.eu/health/archive/ph_risk/committees/sccp/documents/out189_en.pdf Also available from ECHA at https://echa.europa.eu/registration-dossier/-/registered-dossier/23988/7/6/2</t>
  </si>
  <si>
    <t>Amino acids, peptides, and analogues/Amino acids and derivatives/Alpha amino acids and derivatives/Methionine and derivatives</t>
  </si>
  <si>
    <t>Amino acids, peptides, and analogues/Amino acids and derivatives/Alpha amino acids and derivatives/Arginine and derivatives</t>
  </si>
  <si>
    <t>Amino acids, peptides, and analogues/Amino acids and derivatives/Alpha amino acids and derivatives/Alpha amino acids</t>
  </si>
  <si>
    <t>Nucleosides, nucleotides, and analogues/Purine nucleotides/Purin ribonucleotides/Purine ribonucleoside monophosphates</t>
  </si>
  <si>
    <t>Amino acids, peptides, and analogues/Amino acids and derivatives/Alpha amino acids and derivatives/Valine and derivatives</t>
  </si>
  <si>
    <t>Amino acids, peptides, and analogues/Amino acids and derivatives/Alpha amino acids and derivatives/Asparagine and derivatives</t>
  </si>
  <si>
    <t>Amino acids, peptides, and analogues/Amino acids and derivatives/Alpha amino acids and derivatives/Isoleucine and derivatives</t>
  </si>
  <si>
    <t>Carbonyl compounds/Aldehydes/Medium-chain aldehydes</t>
  </si>
  <si>
    <t>Organonitrogen compounds/Amines/Primary amines/Monoalkylamines</t>
  </si>
  <si>
    <t>Amino acids, peptides, and analogues/Amino acids and derivatives/Alpha amino acids and derivatives/Histidine and derivatives</t>
  </si>
  <si>
    <t>Benzenoids/Naphthalenes/Naphthalene sulfonic acids and derivatives/Naphthalene sulfonates/2-Naphthalene sulfonates</t>
  </si>
  <si>
    <t>Amino acids, peptides, and analogues/Amino acids and derivatives/Alpha amino acids and derivatives/Aspartic acid and derivatives</t>
  </si>
  <si>
    <t>Nucleosides, nucleotides, and analogues/Pyridine nucleotides/Nicotinamide nucleotides</t>
  </si>
  <si>
    <t>Amino acids, peptides, and analogues/Amino acids and derivatives/Alpha amino acids and derivatives/Tyrosine and derivatives</t>
  </si>
  <si>
    <t>Amino acids, peptides, and analogues/Amino acids and derivatives/Alpha amino acids and derivatives/Cysteine and derivatives</t>
  </si>
  <si>
    <t>Amino acids, peptides, and analogues/Amino acids and derivatives/Alpha amino acids and derivatives/Cysteine and derivatives/L-cysteine-S-conjugates</t>
  </si>
  <si>
    <t>hydrocarbons/Saturated hydrocarbons/Alkanes/Branched alkanes</t>
  </si>
  <si>
    <t>Hydrocarbons/Saturated hydrocarbons/Alkanes</t>
  </si>
  <si>
    <t>Hydrocarbons/Saturated hydrocarbons/Alkanes/Branched alkanes</t>
  </si>
  <si>
    <t>Amino acids, peptides, and analogues/Amino acids and derivatives/Alpha amino acids and derivatives/Glutamic acid and derivatives</t>
  </si>
  <si>
    <t>Amino acids, peptides, and analogues/Amino acids and derivatives/Alpha amino acids and derivatives/Phenylalanine and derivatives</t>
  </si>
  <si>
    <t>Carbonyl compound/Aldehydes/Short-chain aldehydes</t>
  </si>
  <si>
    <t>Amino acids, peptides, and analogues/Amino acids and derivatives/Beta amino acids and derivatives</t>
  </si>
  <si>
    <t>Carboxylic acids and derivatives/Tetracarboxylic acids and derivatives OR Alpha amino acid amides</t>
  </si>
  <si>
    <t>Organosulfur compounds/Sulfonyls/Sulfones</t>
  </si>
  <si>
    <t>Carbonyl compounds/Ketones</t>
  </si>
  <si>
    <t>Carbonyl compounds/Ketones/Cyclic ketones</t>
  </si>
  <si>
    <t>Alcohols and polyols/Tertiary alcohols</t>
  </si>
  <si>
    <t>Phenylpropanoids and polyketides/Flavonoids/Flavonoid glycosides/Flavonoid O-glycosides/Flavonoid-7-O-glycosides</t>
  </si>
  <si>
    <t>Hydrocarbons/Saturated hydrocarbons/Cycloalkanes</t>
  </si>
  <si>
    <t>Ethers/Dialkyl ethers</t>
  </si>
  <si>
    <t>Carbonyl compounds/Ketones/Aryl ketones/Phenylketones/Alkyl-phenylketones OR Benzenesulfonamides OR Sulfonylureas OR Carboximidic acids and derivatives</t>
  </si>
  <si>
    <t>Organonitrogen compounds/Amines/Tertiary amines/Trialkylamines</t>
  </si>
  <si>
    <t>Ethers/Hemiacetals</t>
  </si>
  <si>
    <t>Alcohols and polyols/Tertiary alcohols OR Secondary alcohols</t>
  </si>
  <si>
    <t xml:space="preserve">Organic thiosulfate salts OR Gylcerol ethers </t>
  </si>
  <si>
    <t>Carbonyl compounds/Aldehydes</t>
  </si>
  <si>
    <t>Organometallic compounds/Organometalloid compounds/Organosilicon compounds/Alkoxysilanes OR Silyl ethers OR Organoheterosilanes</t>
  </si>
  <si>
    <t>Organohalogen compounds/Organochlorides OR Alkyl chlorides</t>
  </si>
  <si>
    <t>Organic sulfonic acids and derivatives/Organosulfonic acids and derivatives/Organosulfonic acids OR Alkanesulfonic acids</t>
  </si>
  <si>
    <t>Organonitrogen compounds/Guanidines/Biguanides</t>
  </si>
  <si>
    <t>Carbonyl compounds/Ketones/Cyclic ketones/Cyclohexenones</t>
  </si>
  <si>
    <t>Organic hydroperoxides OR Alkyl hydroperoxides OR Peroxols</t>
  </si>
  <si>
    <t>Carboximidic acids and derivatives/Carboximidic acids</t>
  </si>
  <si>
    <t>Organoheteroxyclic compounds/Pyrrolidines/N-alkylpyrrolidines OR Pyrrolidine-2-ones OR Lactams</t>
  </si>
  <si>
    <t>Benzenoids/Phenols/1-Hydroxy-2-unsubstituted benzenoids OR Benzene and substituted derivatives</t>
  </si>
  <si>
    <t>Organic peroxides/Dialkyl peroxides</t>
  </si>
  <si>
    <t>Vinylogous acid OR Cyclic ketones</t>
  </si>
  <si>
    <t>Alcohols and polyols/Tertiary alcohols OR Aldehydes</t>
  </si>
  <si>
    <t>Benzenoids/Benzene and substituted derivatives/Diphenylethers OR Diarylethers OR Benzenesulfonic acids and derivatives</t>
  </si>
  <si>
    <t>Organohalogen compounds/Organobromides OR Alkyl bromides</t>
  </si>
  <si>
    <t>Benzenoids/Benzene and substituted derivatives/Phenylpropanes OR Dialkyl peroxides</t>
  </si>
  <si>
    <t>Hydrocarbons/Polycyclic hydrocarbons</t>
  </si>
  <si>
    <t>Organometallic compounds/Organometalloid compounds/Organosilicon compounds/Alkoxysilanes/Trialkoxysilanes OR Silyl ethers OR Fatty acyl thioesters</t>
  </si>
  <si>
    <t>Benzenoids/Anthracenes/Anthraquinones OR Benzenesulfonic acids and derivatives</t>
  </si>
  <si>
    <t>Benzenoids/Benzene and substituted derivatives/Benzenesulfonamides</t>
  </si>
  <si>
    <t>Ethers/Acetals</t>
  </si>
  <si>
    <t>Benzenoids/Anthracenes/Anthraquinones OR Aryl ketones</t>
  </si>
  <si>
    <t>Organohalogen compounds/Alkyl halides/Halomethanes OR Alkyl fluorides</t>
  </si>
  <si>
    <t>Benzenoids/Phenols/1-Hydroxy-4-unsubstituted benzenoids OR Benzene and substituted derivatives</t>
  </si>
  <si>
    <t>Ciba-Geigy Ltd, 1978. TK 10048 Two Year Feeding Study in Rats. Huntingdon Research Centre, Huntingdon, England. Report no. CBG 161/78164. Available from OECD (2009) SIDS Initial Assessment Report for 2-tert-Butyl-6-(5-chloro-2H-benzotriazol-2-yl)-4-methylphenol at https://hpvchemicals.oecd.org/UI/handler.axd?id=17c8a679-f08d-4b6e-a6de-cfd1edc2be64 and ECHA at https://echa.europa.eu/mt/registration-dossier/-/registered-dossier/5785/7/6/2/?documentUUID=745af3a7-1d1f-42be-95b4-dabd01054f04</t>
  </si>
  <si>
    <t>Report: 90-Day Feeding Study in Rats Evaluating Cities Service Compound RW-4-178B. Laboratory Number: 8E-0183. September 19, 1978. Cannon Laboratories, Inc. Reading,. PA. Available from EPA (2004) HPV Data Summary and Test Plan for lH-Isoindole-1,3(2H)-dione, 2,2’-(1,2-ethanediyl)bis(4,5,6,7-tetrabromo- (a.k.a Ethylene bis tetrabromophthalimide) CAS No. 32588-76-4 at https://chemview.epa.gov/chemview//proxy?filename=HPVIS/1H-Isoindole-1,3(2H)-dione,%202,2%27-(1,2-ethanediyl)bis(4,5,6,7-tetrabromo-_groupfile.pdf Also available from ECHA at https://chem.echa.europa.eu/100.046.456/dossier-view/86a011ec-42ac-459d-ada7-49c7d6127283/IUC5-ea209e94-223c-4972-a63d-755ce3afc0d3_5a497ac6-7fa7-45bb-a549-85cfd2c01501?searchText=32588-76-4</t>
  </si>
  <si>
    <t>Toxicity profile Lithot Rubine B; BIBRA International 1993. Available from Scientific Committee on Consumer Safety, Opinion on Pigment Red 57, 2012 at https://ec.europa.eu/health/sites/health/files/scientific_committees/consumer_safety/docs/sccs_o_112.pdf. Also available from EFSA Panel on Food Additives and Nutrient Sources added to Food (ANS). (2010). Scientific Opinion on the re‐evaluation of Litholrubine BK (E 180) as a food additive. EFSA Journal, 8(5), 1586.</t>
  </si>
  <si>
    <t xml:space="preserve">Eapen AK (2006). A 90-day oral (dietary) toxicity study of GR-72-0180 (N-p-benzeneacetonitrile-menthanecarboxamide) in rats with a 28-day recovery period. Unpublished report to the Flavor and Extract Manufacturers Association, Washington, DC, USA. Submitted to WHO by the International Organization of the Flavor Industry, Brussels, Belgium. Available from WHO (2011) WHO Food Additive Series: 64. Safety evaluation of certain food additives and contaminants Prepared by the Seventy-third meeting of the Joint FAO/
WHO Expert Committee on Food Additives (JECFA) - Aliphatic and Aromatic Amines and Amides (addendum) at https://inchem.org/documents/jecfa/jecmono/v64je01.pdf. Also available from EFSA Panel on Food Contact Materials, Enzymes, Flavourings and Processing Aids (CEF). (2012). Scientific Opinion on Flavouring Group Evaluation 304 (FGE. 304): Five carboxamides from chemical group 30. EFSA Journal, 10(10), 2903. Note: in the EFSA publication, the primary reference is given as Eapen AK, 2007. A 90-Day Oral (Dietary) Toxicity Study of GR-72-0180 in Rats. WIL Research Laboratories, LLC, Study No. WIL-529014. Unpublished report submitted by EFFA to FLAVIS Secretariat. </t>
  </si>
  <si>
    <t>N-p-Benzeneacetonitrile menthanecarboxamide</t>
  </si>
  <si>
    <t>N-[4-(Cyanomethyl)phenyl]-5-methyl-2-propan-2-ylcyclohexane-1-carboxamide; Cyclohexanecarboxamide, N-[4-(cyanomethyl)phenyl]-5-methyl-2-(1-methylethyl)-; N-(4-Cyanomethylphenyl)-2-isopropyl-5-methylcyclohexanecarboxamide; N-(4-cyanomethylphenyl) p-menthanecarboxamide</t>
  </si>
  <si>
    <t>Unknown, n.d. Scientific Committee on Cosmetology (SCC). 1988. 37th meeting of the SCC, April 12, 1988. Available at https://health.ec.europa.eu/system/files/2016-11/scc_o_8b_0.pdf (page 219).</t>
  </si>
  <si>
    <t xml:space="preserve">3-Month Oral Toxicity Study in Rats, Test No.: 884665, Ciba-Geigy Limited, Basle, Switzerland, December 19, 1990. EEC May 30, 1988. SubChronic Oral toxicity test: 90-day repeated oral dose (rodent species). Available from OECD (2010) Initial Targeting Assessment Report for 1,3,5-Tris(3,5-di-tert-butyl-4-hydroxybenzyl)isocyanuric acid at https://hpvchemicals.oecd.org/UI/handler.axd?id=ce4658f3-2ab8-4d9b-bc50-02a721754fe4 and from EPA (2010) Screening-Level Hazard Characterization for 1,3,5-Tris(3,5-di-tert-butyl-4-hydroxybenzyl)-1,3,5-triazine-2,4,6(1H,3H,5H)-trione (CASRN 27676-62-6) at https://chemview.epa.gov/chemview/proxy?filename=HC27676626.pdf 
</t>
  </si>
  <si>
    <t>National Toxicology Program. (1978). Bioassay of 3-chloro-p-toluidine for possible carcinogenicity. National Cancer Institute carcinogenesis technical report series, 145, 1-99. Available from NTP at http://ntp.niehs.nih.gov/ntp/htdocs/lt_rpts/tr145.pdf</t>
  </si>
  <si>
    <t>Leuschner, J; Beuscher, N. (1998) Studies on the mutagenic and carcinogenic potential of chloral hydrate. Arzneim-Forsch/Drug Res 48:961-968. Available from EPA (1988) IRIS 304 Chemical Assessment Summary at https://cfpub.epa.gov/ncea/iris/iris_documents/documents/subst/0304_summary.pdf</t>
  </si>
  <si>
    <t>Johnson, K. A., Dryzga, M. D., Brooks, K. J., Carney, E. W., Tornesi, B., &amp; Stott, W. T. (2007). Repeated dose toxicity and developmental toxicity of diisopropanolamine to rats. Food and chemical toxicology, 45(10), 1838-1845. Also available from OECD (2009) SIDS Initial Assessment Profile for the Isopropanolamines category at https://hpvchemicals.oecd.org/UI/handler.axd?id=20d084e9-a4dd-4666-a2cf-65a26c598b0a and ECHA at https://echa.europa.eu/mt/registration-dossier/-/registered-dossier/13889/7/6/2</t>
  </si>
  <si>
    <t>Ethers/Dialkyl ethers OR Primary alcohols</t>
  </si>
  <si>
    <t>Carboxylic acids and derivatives/Carboxylic acid derivatives/Carboxylic acid amides/Tertiary carboxylic acid amides OR Carbonyl compounds</t>
  </si>
  <si>
    <t>Organooxygen compounds (FDA: Vinyl ether)</t>
  </si>
  <si>
    <t>Organoheterocyclic compounds/Dihydrofurans/Furanones OR Cyclic ketones</t>
  </si>
  <si>
    <t>Carboxylic acids and derivatives/Acrylic acids and derivatives OR Secondary carboxylic acid amides</t>
  </si>
  <si>
    <t>Carboxylic acids and derivatives/Tricarboxylic acids and derivatives OR Dialkyl ethers</t>
  </si>
  <si>
    <t>Benzenoids OR Organic sulfuric acids and derivatives</t>
  </si>
  <si>
    <t>Lipids and lipid-like molecules/Fatty acyls/Fatty amides/N-acyl amines OR Secondary carboxylic acid amides</t>
  </si>
  <si>
    <t>Benzenoids/Benzene and substituted derivatives/Benzophenones OR Aryl-phenylketones</t>
  </si>
  <si>
    <t>Lipids and lipid-like molecules/Fatty acyls/Fatty alcohols OR Primary alcohols</t>
  </si>
  <si>
    <t>Organohalogen compounds/Alkyl halides/Halomethanes OR Alkyl bromides</t>
  </si>
  <si>
    <t>Lipids and lipid-like molecules/Fatty acyls/Fatty acid esters/Pyrethroids OR Diphenylethers OR Aromatic monoterpenoids</t>
  </si>
  <si>
    <t>Benzenoids/Benzene and substituted derivatives OR Secondary alcohols</t>
  </si>
  <si>
    <t>Hydrocarbons/Unsaturated hydrocarbons/Olefins/Cyclic olefins/Azulenes OR 1-Sulfo,2-unsubstituted aromatic compounds OR Sulfonyls</t>
  </si>
  <si>
    <t>Carboxylic acids and derivatives/Dicarboxylic acids and derivatives OR Tetrahydrofurans</t>
  </si>
  <si>
    <t>Organoheterocyclic compounds/Dithianes</t>
  </si>
  <si>
    <t>Benzenoids/Benzene and substituted derivatives OR Primary alcohols</t>
  </si>
  <si>
    <t>Organometallic compounds/Organometalloid compounds/Organosilicon compounds/Alkoxysilanes/Trialkoxysilanes OR Silyl ethers OR Benzene and substituted derivatives</t>
  </si>
  <si>
    <t>Organoheterocyclic compounds/Benzofurans OR Gamma butyrolactones</t>
  </si>
  <si>
    <t>Lipids and lipid-like molecules/Fatty acyls/Fatty acids and conjugates/Medium-chain fatty acids OR Amino fatty acids OR Amino acids</t>
  </si>
  <si>
    <t>Carbonyl compounds/Aldehydes/Alpha-hydrogen aldehydes OR Sulfenyl compounds OR Dialkylthioethers</t>
  </si>
  <si>
    <t>Lipids and lipid-like molecules/Prenol lipids/Monoterpenoids/Acyclic monoterpenoids OR Tertiary alcohols</t>
  </si>
  <si>
    <t>Lipids and lipid-like molecules/Fatty acyls/Fatty acids and conjugates/Medium-chain fatty acids OR Dicarboxylic acids and derivatives</t>
  </si>
  <si>
    <t>Carboxylic acids and derivatives/Carboxylic acid derivatives/Carboxylic acid esters OR Dialkyl ethers</t>
  </si>
  <si>
    <t>Lipids and lipid-like molecules/Fatty acyls/Fatty acid esters OR Sulfonyls OR Alkanesulfonic acids</t>
  </si>
  <si>
    <t>Organoheterocyclic compounds/Isobenzofurans OR Carboxylic acid anhydrides</t>
  </si>
  <si>
    <t>Benzenoids/Benzene and substituted derivatives OR Methyl esters</t>
  </si>
  <si>
    <t>Alcohols and polyols/Secondary alcohols OR Dialkylthioethers</t>
  </si>
  <si>
    <t>Organosulfur compounds/Sulfonyls/Sulfones OR Primary alcohols</t>
  </si>
  <si>
    <t>Carboxylic acids and derivatives/Dicarboxylic acids and derivatives OR Trialkylamines</t>
  </si>
  <si>
    <t>Carboxylic acids and derivatives/Dicarboxylic acids and derivatives OR Carboxylic acid esters</t>
  </si>
  <si>
    <t>Lipids and lipid-like molecules/Prenol lipids/Sesquiterpenoids/Cedrane and isocedrane sesquiterpenoids OR Dialkyl ethers</t>
  </si>
  <si>
    <t>Benzenoids/Benzene and substituted derivatives OR Dialkyl ethers</t>
  </si>
  <si>
    <t>Alcohols and polyols/Secondary alcohols OR Dialkyl ethers OR Primary alcohols</t>
  </si>
  <si>
    <t>Alcohols and polyols/Primary alcohols (FDA: the compound is also an ether)</t>
  </si>
  <si>
    <t>Lipids and lipid-like molecules/Prenol lipids/Sesquiterpenoids OR Tertiary alcohols</t>
  </si>
  <si>
    <t>Carboxylic acids and derivatives/Tetracarboxylic acids and derivatives OR Carboxylic acid esters OR Sulfenyl compounds OR Dialkylthioethers</t>
  </si>
  <si>
    <t>Benzenoids/Benzene and substituted derivatives/Benzoyl derivatives OR o-Xylenes OR Benzaldehydes</t>
  </si>
  <si>
    <t>Benzenoids/Benzene and substituted derivatives/Phenoxy compounds OR Toluenes OR Phosphorodithioic acid O,O-diesters</t>
  </si>
  <si>
    <t>Benzenoids/Benzene and substituted derivatives/Diphenylmethanes OR Alkyl-phenylketones OR Phenylpropanes OR Aryl alkyl ketones OR Alpha-hydroxy ketones</t>
  </si>
  <si>
    <t>Hydrocarbons/Unsaturated hydrocarbons/Branched unsaturated hydrocarbons OR Polycyclic hydrocarbons OR Cyclic olefins</t>
  </si>
  <si>
    <t>Organoheterocyclic compounds/Azolidines/Imidazolidines/Imidazolidinones OR Ureas</t>
  </si>
  <si>
    <t>Organometallic compounds/Organometalloid compounds/Organosilicon compounds/Alkoxysilanes</t>
  </si>
  <si>
    <t>Benzenoids/Benzene and substituted derivatives/Diphenylmethanes OR Toluenes</t>
  </si>
  <si>
    <t>Hydrocarbons/Aromatic hydrocarbons</t>
  </si>
  <si>
    <t>Carbonyl compounds/Ketones/Aryl ketones/Phenylketones/Alkyl-phenylketones OR Thiophenol ethers OR Alkyl aryl ketones OR Alkylarylthioethers</t>
  </si>
  <si>
    <t>Organic sulfonic acids and derivatives/Organosulfonic acids and derivatives/Organosulfonic acids OR Alkanesulfonic acids OR Secondary alcohols OR Dialkyl ethers</t>
  </si>
  <si>
    <t>Organometallic compounds/Organometalloid compounds/Organosilicon compounds/Organoheterosilanes</t>
  </si>
  <si>
    <t>Amino acids, peptides, and analogues/Amino acids and derivatives/Alpha amino acids and derivatives/Alpha amino acids OR Tetraalkylammonium salts OR Carboxylic acid salts</t>
  </si>
  <si>
    <t>Organic phosphoric acids and derivatives/Phosphate esters OR Organic aluminium salts (FDA: Phosphonate)</t>
  </si>
  <si>
    <t>Carbonyl compounds/Ketones/Cyclic ketones OR Enols</t>
  </si>
  <si>
    <t>Lipids and lipid-like molecules/Fatty acyls/Fatty amides/N-acyl amines OR Secondary carboxylic acid amides OR Secondary alcohols OR Dialkyl ethers</t>
  </si>
  <si>
    <t>Carboxylic acids and derivatives/Carboxylic acid derivatives/Carboxylic acid esters/Alpha,beta-unsaturated carboxylic esters/Enoate esters OR Trialkylamines</t>
  </si>
  <si>
    <t>Organonitrogen compounds/Organic cyanides/Nitriles OR Primary alcohols</t>
  </si>
  <si>
    <t>Benzenoids/Benzene and substituted derivatives/Phenylpropanes OR 1-Hydroxy-2-unsubstituted benzenoids</t>
  </si>
  <si>
    <t>Organic phosphoric acids and derivatives/Phosphate esters/Alkyl phosphates</t>
  </si>
  <si>
    <t>Organic phosphoric acids and derivatives/Phosphate esters/Alkyl phosphates/Trialkyl phosphates</t>
  </si>
  <si>
    <t>Benzenoids/Benzene and substituted derivatives/Benzoic acids and derivatives/Benzoic acid esters/o-Hydroxybenzoic acid esters OR Salicylic acid and derivatives</t>
  </si>
  <si>
    <t>Benzenoids/Benzene and substituted derivatives/Phenylpropanes OR 1-Hydroxy-4-unsubstituted benzenoids</t>
  </si>
  <si>
    <t>Carbonyl compounds/Aldehydes/Short-chain aldehydes</t>
  </si>
  <si>
    <t>Benzenoids/Benzene and substituted derivatives/Toluenes/Aminotoluenes OR Chlorobenzenes OR Aryl chlorides</t>
  </si>
  <si>
    <t>Carbonyl compounds/Ketones/Alpha-diketones</t>
  </si>
  <si>
    <t>Organic phosphites</t>
  </si>
  <si>
    <t>Benzenoids/Benzene and substituted derivatives/Phenoxy compounds OR Organic phosphites</t>
  </si>
  <si>
    <t>Organonitrogen compounds/Quaternary ammonium salts/Tetraalkylammonium salts OR Dialkyl ethers</t>
  </si>
  <si>
    <t>Organometallic compounds/Organometalloid compounds/Organosilicon compounds/Alkoxysilanes/Trialkoxysilanes OR Silyl ethers OR Nitriles</t>
  </si>
  <si>
    <t>Carbonyl compounds/Cyclic ketones/Quinones/Benzoquinones/p-Benzoquinones</t>
  </si>
  <si>
    <t>Benzenoids/Benzene and substituted derivatives/Phenylpropanes OR Phenol ethers OR Alkyl aryl ethers OR Expoxides</t>
  </si>
  <si>
    <t>Organonitrogen compounds/Amines/Secondary amines/Dialkylamines</t>
  </si>
  <si>
    <t>Hydrocarbon derivatives/Tropones/Tropolones OR Cyclic ketones</t>
  </si>
  <si>
    <t>Organohalogen compounds/Alkyl halides/Halomethanes/Trihalomethanes OR Organochlorides OR Alkyl chlorides</t>
  </si>
  <si>
    <t>Organoheterocyclic compounds/Heteroaromatic compounds OR Furans OR Enals OR Aldehydes</t>
  </si>
  <si>
    <t>Lipids and lipid-like molecules/Fatty acyls/Fatty alcohol esters OR Phenylpropanes OR Phenols</t>
  </si>
  <si>
    <t>Benzenoids/Benzene and substituted derivatives/Phenylpropanes OR Toluenes OR p-Cresols</t>
  </si>
  <si>
    <t>Organonitrogen compounds/Organic cyanides/Nitriles</t>
  </si>
  <si>
    <t>Organophosphorus compounds/Trialkylphosphites OR Organic phosphites</t>
  </si>
  <si>
    <t>Benzenoids/Benzene and substituted derivatives/N-phenylureas OR Pyridinecarboxylic acids OR Fluorobenzenes OR Semicarbazones OR Aryl fluorides</t>
  </si>
  <si>
    <t>Organic metal salts/Organic alkali metal salts OR Aldehydes</t>
  </si>
  <si>
    <t>Benzenoids/Naphthalenes OR Acetophenones OR Aryl alkyl ketones</t>
  </si>
  <si>
    <t>CC(C)C1=CC(=CC(=C1)OO)C(C)C</t>
  </si>
  <si>
    <t>Organic phosphoric acids and derivatives/Phosphate esters/Alkyl phosphates/Trialkyl phosphates OR Dialkyl ethers</t>
  </si>
  <si>
    <t>Organohalogen compounds/Alkyl halides/Halomethanes/Trihalomethanes OR Organochlorides OR Alkyl chlorides OR Organobromides OR Alkyl bromides</t>
  </si>
  <si>
    <t>Nucleosides, nucleotides, and analogues/Flavin nucleotides OR Flavins OR Pyrimidones OR Monoalkyl phosphates OR Pyrazines OR Benzenoids OR 1,2-Aminoalcohols</t>
  </si>
  <si>
    <t>Benzenoids/Benzene and substituted derivatives/Aniline and substituted anilines/Dinitroanilines OR Aminobenzenesulfonamides OR Nitrobenzenes OR Benzenesulfonyl compounds OR Nitroaromatic compounds</t>
  </si>
  <si>
    <t xml:space="preserve">Liberty; Finale; Ignite; Dash; Azanium; 2-Amino-4-[hydroxy(methyl)phosphoryl]butanoate
</t>
  </si>
  <si>
    <t>Lipids an dlipid-like molecules/Fatty acyls/Fatty alcohols OR Secondary alcohols</t>
  </si>
  <si>
    <t>Organoheterocyclic compounds/Thiolanes OR Cyclic ketones OR Dialkylthioethers</t>
  </si>
  <si>
    <t>Organonitrogen compounds/Quaternary ammonium salts/Tetraalkylammnium salts OR Organochlorides OR Alkyl chlorides</t>
  </si>
  <si>
    <t>Organoheterocyclic compounds/Pyridines and derivatives/Pyridinesulfonamides OR Sulfonylureas OR Pyrimidines and pyrimidine derivatives OR Alkyl aryl ethers OR Sulfones OR Carboximidic acids and derivatives</t>
  </si>
  <si>
    <t>Organoheterocyclic compounds/Heteroaromatic compounds OR Furans OR Carboxylic acid esters OR Sulfenyl compounds OR Dialkylthioethers</t>
  </si>
  <si>
    <t>Benzenoids/Benzene and substituted derivatives/Phenylpropanes OR Ortho cresols OR Fatty acid esters OR Dialkyl ethers</t>
  </si>
  <si>
    <t>Benzenoids/Anthracenes/Anthraquinones/Hydroxyanthraquinones</t>
  </si>
  <si>
    <t>Benzenoids/Benzene and substituted derivatives/Phenylpropanes OR Phenols OR Fatty acid esters OR Dicarboxylic acids and derivatives OR Carboxylic acid esters</t>
  </si>
  <si>
    <t>Organohalogen compounds/Alkyl halides/Halomethanes/Trihalomethanes OR Organobromides OR Alkyl bromides</t>
  </si>
  <si>
    <t>Benzenoids/Benzene and substituted derivatives/Diphenylmethanes OR Phenylpropanes OR Phenols</t>
  </si>
  <si>
    <t>Homogeneous non-metal compounds/Other non-metal organides/Other non-metal sulfides OR Inorganic sulfides</t>
  </si>
  <si>
    <t>Organonitrogen compounds/Amines/Secondary amines/Dialkylamines OR Monoalkylamines OR (FDA: Primary amines)</t>
  </si>
  <si>
    <t>Organoheterocyclic compounds/Furans/Furoic acid and derivatives/Furoic acid esters OR Furan-3-carboxylic acid esters OR Benzene and substituted derivatives</t>
  </si>
  <si>
    <t>Organosulfur compounds/Organic disulfides/Dialkyldisulfides</t>
  </si>
  <si>
    <t>Organosulfur compounds/Thiols/Alkylthiols</t>
  </si>
  <si>
    <t>Carbonyl compounds/Alpha,beta-unsaturated carbonyl compounds/Alpha,beta-unsaturated ketones/Enoles OR Acryloyl compounds</t>
  </si>
  <si>
    <t>Benzenoids/Benzene and substituted derivatives/Halobenzenes/Bromobenzenes OR Organobromides OR Aryl bromides</t>
  </si>
  <si>
    <t>Organic phosphoric acids and derivatives/Phosphate esters/Aryl phosphates/Aryl phosphotriesters OR Monoalkyl phosphates</t>
  </si>
  <si>
    <t>Benzenoids/Benzene and substituted derivatives/Phenylpropanes OR Phenols OR Diacylhydrazines</t>
  </si>
  <si>
    <t>Organonitrogen compounds/Amines/Tertiary amines/Tertiary alkylarylamines/Dialkylarylamines OR Aniline and substituted anilines OR Trialkylamines OR Organophosphorus compounds</t>
  </si>
  <si>
    <t>Benzenoids/Benzene and substituted derivatives/Halobenzenes/Chlorobenzenes OR Aryl chlorides OR Organochlorides</t>
  </si>
  <si>
    <t>Organonitrogen compounds/Amines/Tertiary amines/Trialkylamines OR Monoalkylamines OR (FDA: Primary amines)</t>
  </si>
  <si>
    <t>Organoheterocyclic compounds/Heteroaromatic compounds OR Furans OR Alpha-hydrogen aldehydes</t>
  </si>
  <si>
    <t>Benzenoids/Benzene and substituted derivatives/Phenoxyacetic acid derivatives OR Chloroquinolines OR Alkyl aryl ethers OR Pyridines and derivatives OR Aryl chlorides OR Carboxylic acid esters OR Monocarboxylic acid and derivatives OR Organochlorides</t>
  </si>
  <si>
    <t>Organonitrogen compounds/Amines/Alkanolamines/1,2-Aminoalcohols OR Secondary alcohols</t>
  </si>
  <si>
    <t>Organonitrogen compounds/Amines/Alkanolamines/1,2-Aminoalcohols OR Primary alcohols OR Trialkylamines</t>
  </si>
  <si>
    <t>Benzenoids/Naphthalenes OR Alkyl aryl ethers</t>
  </si>
  <si>
    <t>Organosulfur compounds/Sulfonyls/Sulfones OR Organoheterocyclic compounds</t>
  </si>
  <si>
    <t>Organoheterocyclic compounds/Pyridines and derivatives OR Heteroaromatic compounds OR Alkylthiols</t>
  </si>
  <si>
    <t>Benzenoids/Benzene and substituted derivatives/Bipehyls and derivatives/Brominated biphenyls/Polybrominated biphenyls OR Bromobenzenes or Aryl bromides</t>
  </si>
  <si>
    <t>Organoheterocyclic compounds/Heteroaromatic compounds OR Furans OR Alkylthiols</t>
  </si>
  <si>
    <t>Organoheterocyclic compounds/Thiolanes OR Sulfones</t>
  </si>
  <si>
    <t>Organoheterocyclic compounds/Oxepanes OR Carboxylic acid esters OR Epoxides</t>
  </si>
  <si>
    <t>Benzenoids/Benzene and substituted derivatives/Phenylpropanes OR Aldehydes</t>
  </si>
  <si>
    <t>Organic phosphonic acids and derivatives/Organic phosphonic acids OR Organophosphorus compounds OR Organochlorides OR Alkyl chlorides</t>
  </si>
  <si>
    <t>Benzenoids/Benzene and substituted derivatives/Phenoxy compounds OR Dialkyl phosphates</t>
  </si>
  <si>
    <t>Benzenoids/Benzene and substituted derivatives/Phenylpropanes OR Phenols</t>
  </si>
  <si>
    <t>Organosulfur compounds/Thioethers/Aryl thioethers OR Alkylarylthioethers OR Furans OR Ketones</t>
  </si>
  <si>
    <t>Benzenoids/Benzene and substituted derivatives/Diphenylmethanes OR p-Aminophenols OR Aniline and substituted anilines</t>
  </si>
  <si>
    <t>Benzenoids/Benzene and substituted derivatives/Diphenylmethanes OR Phenylpropanes OR Meta cresols</t>
  </si>
  <si>
    <t>Organosulfur compounds/Thioethers OR Aryl thioethers OR Alkylarylthioethers OR Pyrazines OR Heteroaromatic compounds</t>
  </si>
  <si>
    <t>Phenylpropanoids and polyketides/Phenylpropanoic acids OR Phenylpropanes OR Phenols OR Monocarboxylic acids and derivatives</t>
  </si>
  <si>
    <t>Amino acids, peptides, and analogues/Amino acids and derivatives/Alpha amino acids and derivatives/Alpha amino acid amides OR Anilides OR Benzoic acids OR m-Xylenes OR Tetraalkylammonium salts</t>
  </si>
  <si>
    <t>Organoheterocyclic compounds/Indoles and derivatives/Indoles/3-Alkylindoles/3-Methylindoles OR Substituted pyrroles OR Benzenoids OR Heteroaromatic compounds</t>
  </si>
  <si>
    <t>Benzenoids/Benzene and substituted derivatives/Phenylpropanes OR Benzaldehydes</t>
  </si>
  <si>
    <t>Lipids and lipid-like molecules/Fatty acyls/Fatty amides/N-acyl amines OR Secondary carboxylic acid amides OR Ketones</t>
  </si>
  <si>
    <t>Benzenoids/Phenol ethers/Anisoles OR Styrenes OR Phenoxy compounds OR Methoxybenzenes OR Alkyl aryl ethers</t>
  </si>
  <si>
    <t>Organoheterocyclic compounds/Dihydrofurans/Furanones OR Cyclic ketones OR Enol esters OR Monocarboxylic acids and derivatives</t>
  </si>
  <si>
    <t>Organoheterocyclic compounds/Pyrrolines</t>
  </si>
  <si>
    <t>Organoheterocyclic compounds/Dioxolanes/1,3-Dioxolanes</t>
  </si>
  <si>
    <t>Amino acids, peptides, and analogues/Amino acids and derivatives/Alpha amino acids and derivatives/Alpha amino acids OR Hydroxypyridines OR Dihydropyridines OR Vinylogous amides OR Heteroaromatic compounds OR Cyclic ketones OR Monocarboxylic acids and derivatives OR Carboxylic acids OR Monoalkylamines</t>
  </si>
  <si>
    <t>Benzenoids/Benzene and substituted derivatives/Cumenes OR Phenylpropanes OR Aniline and substituted anilines</t>
  </si>
  <si>
    <t>Amino acids, peptides, and analogues/Amino acids and derivatives/Alpha amino acids and derivatives/Alpha amino acid amides OR Dimethoxybenzenes OR Phenoxy compounds OR Anisoles OR Alkyl aryl ethers OR Pyridines and derivatives</t>
  </si>
  <si>
    <t>Organoheterocyclic compounds/Oxepanes OR Epoxides OR Ketones</t>
  </si>
  <si>
    <t>Organoheterocyclic compounds/Pyridines and derivatives/Hydroxypyridines OR Dihydropyridines OR Vinylogous amides OR Heteroaromatic compounds OR Cyclic ketones</t>
  </si>
  <si>
    <t>Organoheterocyclic compounds/Heteroaromatic compounds OR Monothioacteals OR Furans OR Organic thiocarbonic acid derivatives OR Sulfeny compounds</t>
  </si>
  <si>
    <t>Lipids and lipid-like molecules/Fatty acyls/Fatty acids and conjugates/Thia fatty acids OR Dicarboxylic acids and derivatives OR alpha-Mercaptocarboxylic acids OR Alkylthiols</t>
  </si>
  <si>
    <t>Benzenoids/Benzene and substituted derivatives OR Organophosphorus compounds</t>
  </si>
  <si>
    <t>Benzenoids/Benzene and substituted derivatives/Halobenzenes/Fluorobenzenes OR Aryl fluorides OR Organofluorides</t>
  </si>
  <si>
    <t>Benzenoids/Phenols/1-Hydroxy-2-unsubstituted benzenoids OR Benzene and substituted derivatives OR Aralkylamines OR Aminosulfonyl compounds OR Furans OR Heteroaromatic compounds Organosulfonic acids and derivatives OR Guanidines OR Secondary alcohols</t>
  </si>
  <si>
    <t>Benzenoids/Benzene and substituted derivatives/Phenylpropanes OR Meta cresols OR Toluenes</t>
  </si>
  <si>
    <t>Benzenoids/Benzene and substituted derivatives/Nitrobenzenes/Nitrophenyl ethers OR Methoxyanilines OR Phenoxy compounds OR Nitroaromatic compounds OR Methoxybenzenes</t>
  </si>
  <si>
    <t>Organic phosphoric acids and derivatives/Phosphate esters/Alkyl phosphates/Dialkyl phosphates</t>
  </si>
  <si>
    <t>Benzenoids/Benzene and substituted derivatives/Anilides OR N-arylamides OR Toluenes OR Secondary carboxylic acid amides OR Ketones</t>
  </si>
  <si>
    <t>Organosulfur compounds/Thiols/Alkylthiols OR Primary alcohols</t>
  </si>
  <si>
    <t>Benzenoids/Phenol ethers/Aminophenyl ethers OR Methoxyanilines OR Anisoles OR Aminotoluenes OR Alkyl aryl ethers</t>
  </si>
  <si>
    <t>Benzenoids/Phenol ethers/Aminophenyl ethers OR Methoxyanilines OR Anisoles OR Alkyl aryl ethers</t>
  </si>
  <si>
    <t>Lipids and lipid-like molecules/Prenol lipids/Monoterpenoids/Aromatic monoterpenoids OR Phenylpropanes OR Cumenes OR Aldehydes</t>
  </si>
  <si>
    <t>Organoheterocyclic compounds/Epoxides OR Dialkyl ethers</t>
  </si>
  <si>
    <t>Carbonyl compounds/Aldehydes/Aryl-aldehydes OR Furans OR Heteroaromatic compounds</t>
  </si>
  <si>
    <t>Benzenoids/Benzene and substituted derivatives/Phenylpropanes OR Benzoic acids</t>
  </si>
  <si>
    <t>Organoheterocyclic compounds/Indoles and derivatives/Indoles/3-Alkylindoles OR Substituted pyrroles OR Benzenoids OR Heteroaromatic compounds</t>
  </si>
  <si>
    <t>Organoheterocyclic compounds/Pyridines and derivatives/Pyridoxines OR Methylpyridines OR Hydroxypyridines OR Heteroaromatic compounds OR Primary alcohols OR Aromatic alcohols</t>
  </si>
  <si>
    <t>Benzenoids/Benzene and substituted derivatives/Phenylpropanes OR Para cresols OR Toluenes</t>
  </si>
  <si>
    <t>Organoheterocyclic compounds/Pyrans/Pyranones and derivatives OR Cyclic ketones OR Heteroaromatic compounds OR Primary alcohols OR Aromatic alcohols</t>
  </si>
  <si>
    <t>Benzenoids/Benzene and substituted derivatives/Nitrobenzenes/Nitrophenyl ethers OR Acetanilides OR N-acetylarylamines OR Phenoxy compounds OR Phenol ethers OR Nitroaromatic compounds OR Alkyl aryl ethers OR Secondary carboxylic acid amides</t>
  </si>
  <si>
    <t>Benzenoids/Naphthalenes OR Anisoles OR Alkyl aryl ethers OR Monocarboxylic acids and derivatives OR Carboxylic acids</t>
  </si>
  <si>
    <t>Benzenoids/Benzene and substituted derivatives/Benzoic acids and derivatives/Benzoic aci esters OR Aminobenzoic acids and derivatives OR Styrenes OR Aniline and substituted anilines OR Vinylogous amides</t>
  </si>
  <si>
    <t>Benzenoids/Phenols/1-Hydroxy-2-unsubstituted benzenoids OR Benzene and substituted derivatives OR Carboximidic acids</t>
  </si>
  <si>
    <t>Benzenoids/Benzene and substituted derivatives/Nitrobenzenes/Nitrophenyl ethers OR Methoxyanilines OR Nitroaromatic compounds OR Methoxybenzenes OR Alkyl aryl ethers</t>
  </si>
  <si>
    <t>Benzenoids/Benzene and substituted derivatives OR Epoxides</t>
  </si>
  <si>
    <t>Benzenoids/Phenol ethers/Aminophenyl ethers OR Methoxyanilines OR Phenoxy compounds OR Methoxybenzenes OR Anisoles OR Aminotoluenes OR Alkyl aryl ethers</t>
  </si>
  <si>
    <t>Organoheterocyclic compounds/Benzodioxoles OR Benzenoids OR Oxacyclic compounds OR Acetals</t>
  </si>
  <si>
    <t>Organoheterocyclic compounds/Benzodioxoles OR Styrenes OR Oxacyclic compounds OR Acetals</t>
  </si>
  <si>
    <t>Alcohols and polyols/Cyclic alcohols and derivatives/Cyclitols and derivatives/Inositol phosphates OR Monoalkyl phosphates</t>
  </si>
  <si>
    <t>Organonitrogen compounds/Quaternary ammonium salts/Cholines/Acyl cholines OR Tetraalkylammonium salts OR Enolate esters</t>
  </si>
  <si>
    <t>Organoheterocyclic compounds/Dihydrothiophenes OR Sulfones</t>
  </si>
  <si>
    <t>Organoheterocyclic compounds/Pyridines and derivatives/Pyridinium derivatives OR Sulfonyls OR Organosulfonic acids OR Heteroaromatic compounds OR Alkanesulfonic acids</t>
  </si>
  <si>
    <t>Guanidines OR Carboximidamides OR Imines</t>
  </si>
  <si>
    <t>Lipids and lipid-like molecules/Prenol lipids/Monoterpenoids OR Acrylic acid esters OR Enoate esters</t>
  </si>
  <si>
    <t>Lipids and lipid-like molecules/Fatty acyls/Fatty alcohol esters OR Enoate esters</t>
  </si>
  <si>
    <t>Carboxylic acids and derivatives/Acrylic acids and derivatives/Acrylic acid esters OR Sulfonyls OR Oranosulfonic acids OR Enoate esters OR Alkanesulfonic acids</t>
  </si>
  <si>
    <t>Organonitrogen compounds/Quaternary ammonium salts/Cholines OR Fatty amides OR Tetraalkylammonium salts OR Secondary alcohols OR 1,2-Aminoalcohols</t>
  </si>
  <si>
    <t>Organoheterocyclic compounds/Azoles/Imidazoles/Substituted imidazoles/N-substituted imidazoles OR Sulfuric acid monoesters OR Alkyl sulfates OR Heteroaromatic compounds</t>
  </si>
  <si>
    <t>Alkaloids and derivatives OR Pyridinecarboxylic acids OR Pyridinium derivatives OR Benzene and substituted derivatives</t>
  </si>
  <si>
    <t>Lipids and lipid-like molecules/Fatty acyls/Fatty acid esters OR Dicarboxylic acids and derivatives OR Primary alcohols</t>
  </si>
  <si>
    <t>Organonitrogen compounds/Quaternary ammonium salts/Tetraalkylammonium salts OR Secondary carboxylic acid amides</t>
  </si>
  <si>
    <t>Carboxylic acids and derivatives/Carboxylic acid derivatives/Carboxylic acid esters/Alpha,beta-unsaturated carboxylic esters/Enoate esters OR Dialkyl ethers OR Monocarboxylic acids and derivatives</t>
  </si>
  <si>
    <t>Benzenoids/Benzene and substituted derivatives/Biphenyls and derivatives OR Phenylpropanes OR Phenoxy compounds/Methoxybenzenes OR (FDA: Organic phosphites)</t>
  </si>
  <si>
    <t>Organoheterocyclic compounds/Diazinanes/Piperazines/N-alkylpiperazines/N-methylpiperazines OR Trialkylamines</t>
  </si>
  <si>
    <t>Carboxylic acids and derivatives/Dicarboxylic acids and derivatives OR Enoate esters</t>
  </si>
  <si>
    <t>Phenylpropanoids and polyketides/Macrolides and analogues OR Lactones OR Dicarboxylc acids and derivatives</t>
  </si>
  <si>
    <t>Phenylpropanoids and polyketides/Macrolides and analogues OR Lactones OR Carboxylc acid esters</t>
  </si>
  <si>
    <t>Carboxylic acids and derivatives/Acrylic acids and derivatives/Acrylic acid esters OR Enoate esters OR Monocarboxylic acids and derivatives OR Dialkyl ethers</t>
  </si>
  <si>
    <t>Carboxylic acids and derivatives/Carboxylic acid derivatives/Carboxylic acid esters/Alpha,beta-unsaturated carboxylic esters/Enoate esters OR  Monocarboxylic acids and derivatives OR Dialkyl ethers</t>
  </si>
  <si>
    <t>Organoheterocyclic compounds/Azolidines/Imidazolidines/Imidazolidinones OR Enoate esters OR Ureas OR Monocarboxylic acids and derivatives</t>
  </si>
  <si>
    <t>Carboxylic acids and derivatives/Carboxylic acid derivatives/Carboxylic acid esters/Alpha,beta-unsaturated carboxylic esters/Enoate esters OR  Monocarboxylic acids and derivatives OR Secondary alcohols</t>
  </si>
  <si>
    <t>Organic carbonic acids and derivatives OR (FDA: Peroxydicarbonic acid esters)</t>
  </si>
  <si>
    <t>Carboxylic acids and derivatives/Dicarboxylic acids and derivatives OR Acrylic acid esters OR Enoate esters</t>
  </si>
  <si>
    <t>Lipids and lipid-like molecules/Prenol lipids/Sesquiterpenoids OR Diphenylmethanes OR Acrylic acid esters OR Enoate esters</t>
  </si>
  <si>
    <t>Carboxylic acids and derivatives/Acrylic acids and derivatives/Acrylic acid esters OR Enoate esters OR Trialkylamines</t>
  </si>
  <si>
    <t>Benzenoids/Phenols/Cresols/Para cresols OR Ortho cresols OR Benzene and substituted derivatives</t>
  </si>
  <si>
    <t>Carboxylic acids and derivatives/Carboxylic acid derivatives/Carboxylic acid esters/Alpha,beta-unsaturated carboxylic esters/Enoate esters OR Monocarboxylic acids and derivatives</t>
  </si>
  <si>
    <t>Lipids and lipid-like molecules/Glycerolipids/Monoradylglycerols/Monoacylglycerols/1-Monoacylglycerols OR Enoate esters OR Secondary alcohols OR Primary alcohols OR  1,2-Diols OR Monocarboxylic acids and derivatives</t>
  </si>
  <si>
    <t>Lipids and lipid-like molecules/Glycerolipids/Monoradylglycerols/Monoacylglycerols/1-Monoacylglycerols OR Secondary alcohols OR Primary alcohols OR  1,2-Diols OR Monocarboxylic acids and derivatives OR Fatty acid esters</t>
  </si>
  <si>
    <t>Organoheterocyclic compounds/Benzofurans OR Furans OR 1-Hydroxy-2-unsubstituted benzenoids OR Heteroaromatic compounds</t>
  </si>
  <si>
    <t>Benzenoids/Naphthalenes OR Anisoles OR Alkyl aryl ethers</t>
  </si>
  <si>
    <t>Organoheterocyclic compounds/Tetrahydrofurans OR Enoate esters OR Monocarboxylic acids and derivatives</t>
  </si>
  <si>
    <t>Carboxylic acids and derivatives/Carboxylic acid derivatives/Carboxylic acid esters/Methyl esters OR Monocarboxylic acids and derivatives OR Alkylthiols</t>
  </si>
  <si>
    <t>Benzenoids/Benzene and substituted derivatives/Benzoic acids and derivatives/Benzoic acid esters/o-Hydroxybenzoic acid esters OR Salicylic acid and derivatives OR Dialkyl ethers</t>
  </si>
  <si>
    <t>Lipids and lipid-like molecules/Prenol lipids/Monoterpenoids/Bicyclic monoterpenoids OR Acrylic acid esters OR Enoate esters OR Monocarboxylic acid derivatives</t>
  </si>
  <si>
    <t>Lipids and lipid-like molecules/Prenol lipids/Monoterpenoids/Bicyclic monoterpenoids OR Isocyanates</t>
  </si>
  <si>
    <t>Carboxylic acids and derivatives/Carboxylic acid derivatives/Carboxylic acid salts OR Monocarboxylic acids and derivatives</t>
  </si>
  <si>
    <t>Benzenoids/Benzene and substituted derivatives/Diphenylmethanes/Bisphenols OR Phenylpropanes</t>
  </si>
  <si>
    <t>Organoheterocyclic compounds/Diazinanes/Piperazines/N-alkylpiperazines OR Trialkylamines OR Dialkylamines OR Monoalkylamines</t>
  </si>
  <si>
    <t>Lipids and lipid-like molecules/Fatty acyls/Fatty amides/N-acyl amines OR Trialkylamines OR Secondary carboxylic acid amides</t>
  </si>
  <si>
    <t>Organoheterocyclic compounds/Azepanes OR Dialkylamines</t>
  </si>
  <si>
    <t>Lipids and lipid-like molecules/Fatty acyls/Fatty acid esters OR Monocarboxylic acids and derivatives OR Carboxylic acid esters</t>
  </si>
  <si>
    <t>Lipids and lipid-like molecules/Prenol lipids/Monoterpenoids/Aromatic monoterpenoids OR Phenylpropanes OR Cumenes OR Toluenes</t>
  </si>
  <si>
    <t>Benzenoids/Benzene and substituted derivatives OR Isocyanates</t>
  </si>
  <si>
    <t>Organoheterocyclic compounds/Azaspirodecane derivatives OR Oxazolidines OR Enoate esters OR Hemiaminals OR Monocarboxylic acids and derivatives</t>
  </si>
  <si>
    <t>Lipids and lipid-like compounds/Glycerolipids/Monoradylglycerols/Monoacylglycerols/1-Monoacylglycerols OR Primary alcohols OR Secondary alcohols OR Carboxylic acid esters OR 1,2-Diols OR Alkyl thiols</t>
  </si>
  <si>
    <t>Carboxylic acids and derivatives/Acrylic acids and derivatives/Acrylic acid esters OR Enoate esters OR Monocarboxylic acids and derivatives OR Primary alcohols</t>
  </si>
  <si>
    <t>Carboxylic acids and derivatives/Carboxylic acid derivatives/Carboxylic acid esters/Alpha,beta-unsaturated carboxylic esters/Enoate esters OR Isocyanates OR Monocarboxylic acids and derivatives</t>
  </si>
  <si>
    <t>Lipids and lipid-like molecules/Prenol lipids/Monoterpenoids/Bicyclic monoterpenoids OR Enoate esters OR Monocarboxylic acids and derivatives</t>
  </si>
  <si>
    <t>Benzenoids/Benzene and substituted derivatives/Benzenesulfonamides OR Trifluoromethylbenzenes OR Organofluorides</t>
  </si>
  <si>
    <t>Organic phosphonic acids and derivatives/Organic phosphonic acids OR Organophosphorus compounds</t>
  </si>
  <si>
    <t>Benzenoids/Benzene and substituted derivatives/Benzoic acids and derivatives/Benzoic acid esters OR Dicarboxylic acids and derivatives</t>
  </si>
  <si>
    <t>Benzenoids/Benzene and substituted derivatives/Diphenylmethanes/Bisphenols OR Phenylpropanes OR m-Xylenes OR Ortho cresols</t>
  </si>
  <si>
    <t>Benzenoids/Benzene and substituted derivatives/Benzenesulfonamides OR Tosyl compounds OR Sulfonohydrazides OR Hydrazinosulfonyl compounds</t>
  </si>
  <si>
    <t>Benzenoids/Benzene and substituted derivatives/Phenylpropanes OR Phenols OR Fatty acid esters OR Dicarboxylic acids and derivatives OR Carboxylic acid esters OR Trialkylamines</t>
  </si>
  <si>
    <t>Organophosphorus compounds/Trialkylphosphites OR Organic phosphites OR Tertiary alcohols OR Dialkyl ethers OR Primary alcohols</t>
  </si>
  <si>
    <t>Organoheterocyclic compounds/Piperidines OR Secondary alcohols</t>
  </si>
  <si>
    <t>Benzenoids/Benzene and substituted derivatives/Toluenes/Toluene diisocyanates OR Isocyanates</t>
  </si>
  <si>
    <t>Alcohols and polyols/Secondary alcohols OR Carboximidic acids</t>
  </si>
  <si>
    <t>Alcohols and polyols/Tertiary alcohols OR Cyanohydrins OR Alpha-hydroxynitriles</t>
  </si>
  <si>
    <t>Organoheterocyclic compounds/Quinolines and derivatives OR Pyridines and derivatives OR Benzenoids</t>
  </si>
  <si>
    <t>Organic carbonic acids and derivatives/Carbonic acid diesters OR Dialkyl ethers</t>
  </si>
  <si>
    <t>Benzenoids/Benzene and substituted derivatives/Halobenzenes/Chlorobenzenes OR Aryl chlorides OR Organochlorides OR Isocyanates</t>
  </si>
  <si>
    <t>Benzenoids/Benzene and substituted derivatives/Biphenyls and derivatives/Benzidines/3,3'-Disubstituted benzidines OR Methoxyanilines OR Methoxybenzenes OR Alkyl aryl ethers OR Isocyanates</t>
  </si>
  <si>
    <t>Organonitrogen compounds/Guanidines OR Carboximidamides OR Imines</t>
  </si>
  <si>
    <t>Lipids and lipid-like compounds/Fatty acyls/Fatty acid esters OR N-acyl amines OR Tertiary carboxylic acid amides OR Monocarboxylic acids and derivatives</t>
  </si>
  <si>
    <t>Organoheterocyclic compounds/Indoles and derivatives/Hydroxyindoles OR Substituted pyrroles OR Benzenoids OR Ketimines</t>
  </si>
  <si>
    <t>Benzenoids/Benzene and substituted derivatives/Benzoic acids and derivatives/Benzoic acid esters OR Tricarboxylic acids and derivatives OR Carboxylic acid esters</t>
  </si>
  <si>
    <t>Organoheterocyclic compounds/Benzodioxoles OR Anisoles OR Alkyl aryl ethers OR Acetals</t>
  </si>
  <si>
    <t>Benzenoids/Naphthols and derivatives OR Nitrophenyl ethers OR Methoxyanilines OR Phenoxy compounds OR Nitroaromatic compounds OR Methoxybenzenes OR Anisoles OR Alkyl aryl ethers OR Carboximidic acids</t>
  </si>
  <si>
    <t>Organoheterocyclic compounds/Benzopyrans/1-Benzopyrans/Chromones OR Benzamides OR Phenoxy compounds OR Phenol ethers OR Pyranones and derivatives OR Alkyl aryl ethers OR Tetrazoles OR Heteroaromatic compounds OR Secondary carboxylic acid amides</t>
  </si>
  <si>
    <t>Vinyl fluorides OR Fluoroalkenes OR Organofluorides OR Hydrofluorocarbons</t>
  </si>
  <si>
    <t>Benzenoids/Benzene and substituted derivatives/Benzoic acids and derivatives/Aminobenzoic acids and derivatives/Aminobenzamides OR Primary alcohols OR Secondary alcohols OR 1,2-Diols OR Benzamides OR Aniline and substituted anilines OR Secondary carboxylic acid amides</t>
  </si>
  <si>
    <t>Amino acids, peptides, and analogues/Amino acids and derivatives/Alpha amino acids and derivatives OR Pyridinecarboxylic acids OR Imidazolyl carboxylic acids and derivatives OR Methylpyridines OR Imidazolinones OR Heteroaromatic compounds OR Monocarboxylic acids and derivatives OR Carboximidamides OR Carboxamidines</t>
  </si>
  <si>
    <t>Lipids and lipid-like molecules/Fatty acyls/Fatty acids and conjugates/Straight chain fatty acids OR Carboxylic acid hydrazides OR Monocarboxylic acids and derivatives</t>
  </si>
  <si>
    <t>Diphenylmethanes OR Organochlorides OR Alkyl chlorides</t>
  </si>
  <si>
    <t>Phenylpropanoids and polyketides/Coumarins and derivatives OR 1-Benzopyrans OR Pyranones and derivatives OR Benzenoids OR Lactones</t>
  </si>
  <si>
    <t>Amino acids, peptides, and analogues/Amino acids and derivatives/Alpha amino acids and derivatives OR Pyridinecarboxylic acids OR Imidazolyl carboxylic acids and derivatives OR Imidazolinones OR Heteroaromatic compounds OR Monocarboxylic acids and derivatives OR Carboximidamides OR Carboxamidines</t>
  </si>
  <si>
    <t>Organohalogen compounds/Alkyl halides/Alkyl chlorides/Chlorofluorocarbons OR Organofluorides OR Organochlorides OR Halomethanes OR Alkyl fluorides</t>
  </si>
  <si>
    <t>Benzenoids/Phanol ethers OR m-Xylenes OR Phenoxy compounds OR Alkyl aryl ethers OR 1,3,5-Triazines OR Heteroaromatic compounds</t>
  </si>
  <si>
    <t>Organoheterocyclic compounds/Azobenzenes OR Aminophenyl ethers OR Nitrobenzenes OR Methoxyanilines OR Phenoxy compounds OR Anisoles OR Nitroaromatic compounds OR Methoxybenzenes OR Dialkylarylamines OR Alkyl aryl ether OR Bromobenzenes OR Aryl bromides OR Dicarboxylic acids and derivatives OR Azo compounds OR Carboxylic acid esters OR Carboximidic acids OR Organobromides</t>
  </si>
  <si>
    <t>Amino acids, peptides, and derivatives/Amino acids and derivatives/Carbamic acids and derivatives/Carbamate esters/Methylcarbamates</t>
  </si>
  <si>
    <t>Organonitrogen compounds/Azo compounds OR Nitriles</t>
  </si>
  <si>
    <t>Lipids and lipid-like molecules/Prenol lipids/Diterpenoids OR 1-Benzopyrans OR Alkyl aryl ethers</t>
  </si>
  <si>
    <t>Carboxylic acids and derivatives/Tetracarboxylic acids and derivatives OR Trialkylamines OR Alpha amino acids</t>
  </si>
  <si>
    <t>Organonitrogen compounds/Amines/Alkanolamines/1,2-Aminoalcohols OR Trialkylamines OR Secondary alcohols</t>
  </si>
  <si>
    <t>Organoheterocyclic compounds/Azoles/Imidazoles/Substituted imidazoles/N-substituted imidazoles OR Heteroaromatic compounds OR Monoalkylamines</t>
  </si>
  <si>
    <t>Benzenoids/Benzene and substituted derivatives/Phenylpropanes OR Aniline and substituted anilines OR Secondary amines</t>
  </si>
  <si>
    <t>Carboxylic acids and derivatives/Carboxylic acid amides/Tertiary carboxilic acid amides OR Acetamides</t>
  </si>
  <si>
    <t>Benzenoids/Benzene and substituted derivatives/Phenylpropanes OR p-Aminophenols OR Aniline and substituted anilines OR Alkyl-2-thio-S-triazines OR Aminotriazines OR Alkylarylthioethers OR Heteroaromatic compounds OR Secondary amines</t>
  </si>
  <si>
    <t>Carboxylic acids and derivatives/Tricarboxylic acids and derivatives OR Secondary alkylarylamines OR N-aliphatic s-triazines OR 1,3,5-Triazines OR Heteroaromatic compounds</t>
  </si>
  <si>
    <t>Carbonyl compounds/Aldehydes/Medium-chain aldehydes OR Enals</t>
  </si>
  <si>
    <t>Organoheterocyclic compounds/Azoles/Triazoles/Phenyltriazoles/Phenyl-1,2,3-triazoles OR Benzotriazoles OR Para cresols OR Toluenes OR Heteroaromatic compounds</t>
  </si>
  <si>
    <t>Organoheterocyclic compounds/Benzopyrans/1-Benzopyrans/Dibenzopyrans/Xanthenes OR Diarylethers OR Phthalides OR Benzofuranones OR Isobenzofurans OR Dialkylarylamines OR Aniline and substituted anilines OR Primary aromatic amines OR Lactones OR Carboxylic acid esters OR Secondary amines</t>
  </si>
  <si>
    <t>Benzenoids/Benzene and substituted derivatives/Benzenesulfonamides/Aminobenzenesulfonamides OR Aniline and substituted anilines OR Isoxazoles OR Heteroaromatic compounds</t>
  </si>
  <si>
    <t>Benzenoids/Benzene and substituted derivatives/Benzoic acids and derivatives/Phthalic acid and derivatives/p-Phthalic acid and derivatives OR Halobenzoic acids OR Benzoic acids OR Chlorobenzenes OR Aryl chlorides OR Organochlorides OR 3-Halobenzoic acids OR 2-Halobenzoic acids</t>
  </si>
  <si>
    <t>Organoheterocyclic compounds/Benzoxazoles OR 2,5-Disubstituted thiopenes OR Benzenoids OR Oxazoles OR Heteroaromatic compounds</t>
  </si>
  <si>
    <t xml:space="preserve">Benzenoids/Phenanthrenes and derivatives OR Anthracenes OR Isoquinolones and derivatives OR m-Xylenes OR pyridinones OR Heteroaromatic compounds </t>
  </si>
  <si>
    <t>Benzenoids/Naphthalenes OR Primary carboxylic acid amides</t>
  </si>
  <si>
    <t>Organoheterocyclic compounds/Quinolines and derivatives/Pyrroloquinolines/Pyrroloquinoline quinones OR Quinoline carboxylic acids OR Pyridinecarboxylic acids OR Indoles and derivatives OR Aryl ketones OR Pyrrole 2-carboxylic acids OR O-quinones OR Substituted pyrroles</t>
  </si>
  <si>
    <t>Benzenoids/Benzene and substituted derivatives/Halobenzenes/Chlorobenzenes OR Toluenes OR Aryl chlorides OR Organochlorides</t>
  </si>
  <si>
    <t>Benzenoids/Benzene and substituted derivatives/Toluenes/Toluamides/m-Toluamides/N,N-dialkyl-m-toluamides OR Benzamides OR Tertiary carboxylic acid amides</t>
  </si>
  <si>
    <t>Benzenoids/Naphthalenes/Chloronaphthalenes OR Aryl chlorides OR Organochlorides</t>
  </si>
  <si>
    <t>Benzenoids/Benzene and substituted derivatives/Diphenylmethanes OR p-Chlorophenols OR Chlorobenzenes OR Aryl chlorides</t>
  </si>
  <si>
    <t>Organonitrogen compounds/Guanidines/Nitroguanidines OR Tetrahydrofurans OR Darboximidamides</t>
  </si>
  <si>
    <t>Organoheterocyclic compounds/Azoles/Imidazoles OR Heteroaromatic compounds</t>
  </si>
  <si>
    <t>Benzenoids/Benzene and substituted derivatives/Benzoic acid esters OR Bromobenzenes OR Aryl bromides OR Organobromides OR 4-Halobenzoic acids and derivatives OR 3-Halobenzoic acid derivatives OR 2-Halobenzoic acid derivatives</t>
  </si>
  <si>
    <t>Carboxylic acids and derivatives/Carboxylic acid derivatives/Carboxylic acid salts/Acetate salts OR Triorganolead compounds OR Organic lead salts OR Monocarboxylic acids and derivatives</t>
  </si>
  <si>
    <t>Lipids and lipid-like molecules/Fatty acyls/Eicosanoids/Prostaglandins and related compounds OR Trifluoromethylbenzenes OR Phenoxy compounds OR Phenol ethers OR Fatty acid esters OR Alkyl aryl ethers OR Cyclopentanols Organofluorides OR Alkyl fluorides</t>
  </si>
  <si>
    <t>Organometallic compounds/Metal alkyl halides OR Monoalkyltins</t>
  </si>
  <si>
    <t>Lipids and lipid-like molecules/Fatty acyls/Eicosanoids/Prostaglandins and related compounds OR Long-chain fatty acids OR Hydroxy fatty acids OR Unsaturated fatty acids OR Cyclopentanols OR Cyclic ketones OR Cyclic alcohols and derivatives OR Monocarboxylic acids and derivatives</t>
  </si>
  <si>
    <t>Lipids and lipid-like molecules/Fatty acyls/Eicosanoids/Prostaglandins and related compounds OR Fatty acid esters OR Cyclopentanols OR Benzene and substituted derivatives OR Alkyl nitrates OR Organic nitro compounds OR Organic nitric acids and derivatives OR Cyclic alcohols and derivatives OR Carboxylic acid esters OR Monocarboxylic acids and derivatives</t>
  </si>
  <si>
    <t>Lipids and lipid-like molecules/Fatty acyls/Eicosanoids/Prostaglandins and related compounds OR Medium-chain hydroxy acids and derivatives OR Fatty alcohols OR Medium-chain fatty acids OR Hydroxy fatty acids OR Tetrahydrofurans OR Secondary alcohols OR Cyclic alcohols and derivatives OR Monocarboxylic acids and derivatives</t>
  </si>
  <si>
    <t>Organic metal salts/Organic post-transition metal salts/Triorganotin halide salts OR Trialkyltins OR Metal alkyl halides</t>
  </si>
  <si>
    <t>Lipids and lipid-like molecules/Fatty acyls/Eicosanoids/Prostaglandins and related compounds OR Fatty acid methyl esters OR Cyclopentanols OR Tertiary Alcohols OR Methyl esters OR Cyclic ketones OR Cyclic alcohols and derivatives OR Monocarboxylic acids and derivatives</t>
  </si>
  <si>
    <t>Organometallic compounds/Organic post-transition metal compounds/Dialkyltin salts OR Metal alkyl halides</t>
  </si>
  <si>
    <t>Benzenoids/Benzene and substituted derivatives/Halobenzenes/Chlorobenzenes/Dichlorobenzenes OR Aryl chlorides OR Styrenes OR Dialkyl phosphates OR Vinyl chlorides OR Chloroalkenes OR Organochlorides</t>
  </si>
  <si>
    <t>Lipids and lipid-like molecules/Steroids and steroid derivatives/Androstane steroids/Androgens and derivatives OR 3-Oxosteroids OR 17-Hydroxysteroids OR Vinylogous acids OR tertiary alcohols OR Cyclic ketones OR Enols</t>
  </si>
  <si>
    <t>Lipids and lipid-like molecules/Steroids and steroid derivatives/Androstane steroids/Androgens and derivatives OR 3-Oxo delta-4-steroids OR 17-Oxosteroids OR Delta-4-steroids OR Cyclohexenones</t>
  </si>
  <si>
    <t>Benzenoids/Benzene and substituted derivatives/Nitrobenzenes OR Nitroaromatic compounds oR Dialkyl phosphates</t>
  </si>
  <si>
    <t>Phenylpropanoids and polyketides/Coumarins and derivatives OR 1-Benzopyrans OR Pyranones and derivatives OR Benzene and substituted derivatives OR Lactones OR Heteroaromatic compounds OR Vinylogous acids</t>
  </si>
  <si>
    <t>Phenylpropanoids and polyketides/Coumarins and derivatives/Furanocoumarins/Angular furanocoumarins/Aflatoxins/Diflurocoumarocyclopentenones OR Difurocoumarins OR 1-Benzopyrans OR Coumarans OR Aryl alkyl ketones OR Anisoles OR Pyranones and derivatives OR Alkyl aryl ethers OR Tetrahydrofurans OR Heteroaromatic compounds OR Dihydrofurans OR Lactones</t>
  </si>
  <si>
    <t>Phenylpropanoids and polyketides/Coumarins and derivatives/Furanocoumarins/Angular furanocoumarins/Aflatoxins/Diflurocoumarocyclopentenones OR 1-Benzopyrans OR Coumarans OR Aryl alkyl ketones OR Anisoles OR Pyranones and derivatives OR Alkyl aryl ethers OR Heteroaromatic compounds OR Dihydrofurans OR Lactones</t>
  </si>
  <si>
    <t>Phenylpropanoids and polyketides/Coumarins and derivatives/Furanocoumarins/Angular furanocoumarins/Aflatoxins/Diflurocoumarocyclopentenones OR 1-Benzopyrans OR Coumarans OR Alkyl aryl ethers OR Anisoles OR Pyranones and derivatives OR Heteroaromatic compounds OR Dihydrofurans OR Lactones</t>
  </si>
  <si>
    <t>Phenylpropanoids and polyketides/Ciguatera toxins OR Oxepanes OR Oxolanes OR Polyols</t>
  </si>
  <si>
    <t>Organoheterocyclic compounds/Benzofurans/Dibenzofurans/Chlorinated dibenzofurans/Polychlorinated dibenzofurans OR Benzenoids OR Aryl chlorides OR Heteroaromatic compounds OR Furans OR Organochlorides</t>
  </si>
  <si>
    <t>Organoheterocyclic compounds/Benzofurans/Dibenzofurans/Brominated dibenzofurans/Polybrominated dibenzofurans OR Benzenoids OR Aryl bromides OR Heteroaromatic compounds OR Furans OR Organobromides</t>
  </si>
  <si>
    <t>Organoheterocyclic compounds/Benzodioxins/Benzo-p-dioxins/Dibenzo-p-dioxins/Chlorinated dibenzo-p-dioxins OR Aryl chlorides OR Organochlorides</t>
  </si>
  <si>
    <t>Organoheterocyclic compounds/Benzodioxins/Benzo-p-dioxins/Dibenzo-p-dioxins/Brominated dibenzo-p-dioxins OR Aryl bromides OR Organobromides</t>
  </si>
  <si>
    <t>Benzenoids/Naphthalenes/Phenylnaphthalenes OR Brominated biphenyls OR 4-Hydroxycoumarins OR Tetralins OR 1-Benzopyrans OR Pyranones and derivatives OR Bromobenzenes OR Aryl bromides OR Heteroaromatic compounds OR Lactones OR Organobromides</t>
  </si>
  <si>
    <t>Phenylpropanoids and polyketides/Diarylheptanoids/Linear diarylheptanoids OR Linear 1,3-diarylpropanoids OR Brominated biphenyls OR 4-Hydroxycoumarins OR 1-Benzopyrans OR Pyranones and derivatives OR Bromobenzenes OR Aryl bromides Heteroaromatic compounds OR Lactones OR Organobromides</t>
  </si>
  <si>
    <t>Phenylpropanoids and polyketides/Coumarins and derivatives/Furanocoumarins/Angular furanocoumarins/Aflatoxins/Difurocoumarocyclopentenones OR 1-Benzopyrans OR Coumarans OR Aryl alkyl ketones OR Anisoles OR Pyranones and derivatives OR Alkyl aryl ethers OR Tertairy alcohols OR Heteroaromatic compounds OR Dihydrofurans OR Lactones</t>
  </si>
  <si>
    <t>Lipids and lipid-like molecules/Fatty acyls/Eicosanoids/Prostaglandins and related compounds OR Fatty acid esters OR Cyclopentanols OR Benzene and substituted derivatives OR Cyclic alcohols and derivatives OR Carboxylic acid esters OR Monocarboxylic acids and derivatives</t>
  </si>
  <si>
    <t>Benzenoids/Benzene and substituted derivatives/Diphenylmethanes OR Indanediones OR Aryl alkyl ketones OR Chlorobenzenes OR Beta-diketones OR Aryl chlorides OR Organochlorides</t>
  </si>
  <si>
    <t>Organic phosphonic acids and derivatives/Phosphonic acid esters OR Alkylphosphonofluoridic acids and esters</t>
  </si>
  <si>
    <t>Lipids and lipid-like molecules/Steroids and steroid derivatives/Steroid esters OR Estrogens and derivatives OR 3-Oxosteroids OR Carboxylic acid esters OR Monocarboxylic acids and derivatives</t>
  </si>
  <si>
    <t>Benzenoids/Naphthalenes/Phenylnaphthalenes OR Brominated biphenyls OR Thiochromenes OR Tetralins OR 1-Benzothiopyrans OR Bromobenzenes OR Aryl bromides OR Heteroaromatic compounds OR Organobromides</t>
  </si>
  <si>
    <t>Organic phosphoric acids and derivatives/Organic phosphoramides</t>
  </si>
  <si>
    <t>Benzenoids/Benzene and substituted derivatives/Diphenylmethanes OR Indanediones OR Aryl alkyl ketones OR Beta-diketones</t>
  </si>
  <si>
    <t>Organosulfur compounds/Thioethers/Aryl thioethers OR Alkylarylthioethers OR Thiophenol ethers OR Chlorobenzenes OR Dithiophosphate S-esters OR Dithiophosphate O-esters OR Aryl chlorides OR Organothiophosphorus compounds OR Organochlorides</t>
  </si>
  <si>
    <t>Organic dithiophosphoric acids and derivatives/Dithiophosphate O-esters OR Dithiophosphate S-esters OR Sulfoxides OR Organothiophosphorus compounds</t>
  </si>
  <si>
    <t>Organophosphorus compounds/Organothiophosphorus compounds/Phosphoramidothioic-acid-O,S-diesters OR Sulfenyl compounds</t>
  </si>
  <si>
    <t>Benzenoids/Benzene and substituted derivatives OR Metal aryls OR Aryl mercury compounds OR Organic transition metal salts OR Monocarboxylic acids and derivatives</t>
  </si>
  <si>
    <t>Organic thiophosphoric acids and derivatives/Thiophosphoric acid esters/Aryl thiophosphates/Phenyl thiophosphates OR Nitrobenzenes OR Thiophosphate triesters OR Nitroaromatic compounds</t>
  </si>
  <si>
    <t>Organometallic compounds/Organo-post-transition metal compounds/Organolead compounds/Tetraoragnolead compounds OR Alkyl lead compounds</t>
  </si>
  <si>
    <t>Benzenoids/Benzene and substituted derivatives/Phenoxy compounds OR Chlorobenzenes OR Bromobenzenes OR Aryl chlorides OR Aryl bromides OR Organothiophosphorus compounds OR Organochlorides OR Organobromides</t>
  </si>
  <si>
    <t>Organic acids and derivatives/Organic dithiophosphoric acids and derivatives/Dithiophosphate O-esters OR Dithiophosphate S-esters OR Organothiophosphorus compounds OR Dialkylthioethers</t>
  </si>
  <si>
    <t>Organosulfur compounds/Sulfoxides OR Sulfinyl compounds OR Sulfenyl compounds OR Organothiophosphorus compounds</t>
  </si>
  <si>
    <t>Organic dithiophosphoric acids and derivatives/Dithiophosphate O-esters OR Dithiophosphate S-esters OR Sulfenyl compounds OR Organothiophosphorus compounds</t>
  </si>
  <si>
    <t>Lipids and lipid-like molecules/Fatty acyls/Fatty acid esters OR Dialkyl phosphates OR Methyl esters OR Enoate esters Monocarboxylic acids and derivatives</t>
  </si>
  <si>
    <t>Organic phosphoric acids and derivatives/Phosphate esters/Alkyl phosphates/Dialkyl phosphates OR N-acyl amines OR Tertiary carboxylic acid amides</t>
  </si>
  <si>
    <t>Organic thiophosphoric acids and derivatives/Thiophosphoric acid esters/Thiophosphate triesters OR Sulfenyl compounds OR Organothiophosphorus compounds OR Dialkylthioethers</t>
  </si>
  <si>
    <t>Organometallic compounds/Organo-post-transition metal compounds/Organotin compounds/Dialkyltins/Dialkyltin salts OR Metal alkyl halides</t>
  </si>
  <si>
    <t>Organophosphorus compounds/Organothiophosphorus compounds OR Sulfenyl compounds</t>
  </si>
  <si>
    <t>Carboxylic acids and derivatives/Carboxylic acid derivatives/Carboxylic acid amides/Secondary carboxylic acid amides OR Sulfenyl compounds OR Organothiophosphorus compounds</t>
  </si>
  <si>
    <t>Organic metal salts/Organic metal halides OR Organic transition metal salts OR Transition metal alkyls OR Alkyl mercury compounds</t>
  </si>
  <si>
    <t>Benzenoids/Benzene and substituted derivatives/Benzyloxycarbonyls OR Fatty acid esters OR Dialkyl phosphates OR Enoate esters OR Monocarboxylic acids and derivatives</t>
  </si>
  <si>
    <t>Lipids and lipid-like molecules/Steroids and steroid derivatives/Estrane steroids/Estrogens and derivatives OR 3-Hydroxysteroids OR 17-Hydroxysteroids OR Phenanthrenes and derivatives OR Tetralins OR Secondary alcohols OR Cyclic alcohols and derivatives</t>
  </si>
  <si>
    <t>Lipids and lipid-like molecules/Steroids and steroid derivatives/Estrane steroids/Estrogens and derivatives OR 3-Oxosteroids OR 17-Hydroxysteroids OR Cyclohexenones OR Secondary alcohols OR Cyclic alcohols and derivatives</t>
  </si>
  <si>
    <t>Organoheterocyclic compounds/Dioxanes/1,4-Dioxanes OR Dithiophosphate S-esters OR Dithiophosphate O-esters OR Sulfenyl compounds OR Organothiophosphorus compounds</t>
  </si>
  <si>
    <t>Organic phosphoric acids and derivatives/Phosphate esters/Alkyl phosphates/Dialkyl phosphates OR N-acyl amines OR Tertiary carboxylic acid amides OR Vinyl chlorides OR Chloroalkenes OR Organochlorides</t>
  </si>
  <si>
    <t>Organic dithiophosphoric acids and derivatives/Dithiophosphate O-esters OR Dithiophosphate S-esters OR Secondary carboxylic acid amides OR Sulfenyl compounds OR Organothiophosphorus compounds</t>
  </si>
  <si>
    <t>Organic dithiophosphoric acids and derivatives/Dithiophosphate O-esters OR Dithiophosphate S-esters OR Sulfenyl compounds OR Organothiophosphorus compounds OR Dialkylthioethers</t>
  </si>
  <si>
    <t>Organic phosphoric acids and derivatives/Phosphate esters/Alkyl phosphates/Dialkyl phosphates OR Vinyl chlorides OR Chloroalkenes OR Organochlorides</t>
  </si>
  <si>
    <t>Benzenoids/Benzene and substituted derivatives/Phenylphosphonothioates/Phenyl phenylphosphonothioates OR Phenyl ethylphosphonothioates OR Nitrobenzenes OR Nitroaromatic compounds OR Organothiophosphorus compounds</t>
  </si>
  <si>
    <t>Organoheterocyclic compounds/Azoles/Thiadiazoles/1,3,4-Thiadiazole-3-yl-organothiophosphates OR Alkyl aryl ethers OR Dithiophosphate S-esters OR Dithiophosphate O-esters OR Heteroaromatic compounds OR Sulfenyl compounds OR Organothiophosphorus compounds</t>
  </si>
  <si>
    <t>Oranoheterocyclic compounds/Azolidines/Thiazolidines OR Organic carbonic acids and derivatives OR Sulfenyl compounds OR Organothiophosphorus compounds</t>
  </si>
  <si>
    <t>Organoheterocyclic compounds/Benzo-1,2,3-triazines/Benzotriazine organothiophosphates OR Triazinones OR Dithiophosphate S-esters OR Dithiophosphate O-esters OR Benzenoids OR 1,2,3-Triazines OR Heteroaromatic compounds OR Sulfenyl compounds</t>
  </si>
  <si>
    <t>Organic thiophosphoric acids and derivatives/Thiophosphoric acid esters</t>
  </si>
  <si>
    <t>Organoheterocyclic compounds/Oxazolopyridines OR Pyridines and derivatives OR Aryl chlorides OR Oxazoles OR Heteroaromatic compounds OR Sulfenyl compounds OR Organothiophosphorus compounds OR Organochlorides</t>
  </si>
  <si>
    <t>Benzenoids/Benzene and substituted derivatives OR Sulfenyl compounds OR Organothiophosphorus compounds</t>
  </si>
  <si>
    <t>Organophosphorus compounds/Organothiophosphorus compounds OR Sulfenyl compounds OR Organonitrogen compounds</t>
  </si>
  <si>
    <t>Phenylpropanoids and polyketides/Macrolides and analogues/Milbemycins OR Lactones OR Oxolanes</t>
  </si>
  <si>
    <t>Benzenoids/Benzene and substituted derivatives/Benzenesulfonamides OR Benzenesulfonyl compounds OR Organosulfonamides OR Dithiophosphate S-esters OR Dithiophosphate O-esters OR Aminosulfonyl compounds OR Sulfenyl compounds OR Organothiophosphorus compounds</t>
  </si>
  <si>
    <t>Organoheterocyclic compounds/Isoindoles and derivatives/Isoindolines/Isoindolones/Phthalimides OR Isoindoles OR N-carboxylic acid imides OR Dithiophosphate S-esters OR Dithiophosphates O-esters OR benzenoids OR Sulfenyl compounds OR Organothiophosphorus compounds</t>
  </si>
  <si>
    <t>Lipids and lipid-like molecules/Fatty acyls/Fatty acid esters OR Dicarboxylic acids and derivatives OR Carboxylic acid esters OR Sulfenyl compounds OR Organothiophosphorus compounds</t>
  </si>
  <si>
    <t>Organic metal salts/Organic post-transition metal salts/Organic tin salts/Triorganotin halide salts OR Trialkyltins OR Metal alkyl halides</t>
  </si>
  <si>
    <t>Organoheterocyclic compounds/Benzoxazoles/Benzoxazolones OR Aryl chlorides OR Benzenoids OR Dithiophosphate O-esters OR Dithiophosphate S-esters OR Oxazoles OR Heteroaromatic compounds OR Sulfenyl compounds OR Organochlorides</t>
  </si>
  <si>
    <t>Lipids and lipid-like molecules/Fatty acyls/Fatty acid esters OR Dithiophosphate S-esters OR Dithiophosphate O-esters OR Dicarboxylic acids and derivatives OR Carboxylic acid esters OR Sulfenyl compounds OR Organothiophosphorus compounds</t>
  </si>
  <si>
    <t>Organic dithiophosphoric acids and derivatives/Dithiophosphate O-esters/Phosphorodithioic acid O,O-diesters OR Thiophosphoric acid esters</t>
  </si>
  <si>
    <t>Benzenoids/Benzene and substituted derivatives/Stryrenes OR Dialkyl phosphates OR Chlorobenzenes OR Aryl chlorides OR Vinyl chlorides OR Chloroalkenes OR Organochlorides</t>
  </si>
  <si>
    <t xml:space="preserve">Organoheterocyclic compounds/Piperidines/Phenylpiperidines OR  Aminophenyl ethers OR Methoxyanilines OR Phenoxy compounds OR Anisoles OR Dialkylarylamines OR Methoxybenzenes OR Alkyl aryl ethers OR Phenylphosphines and derivatives OR Aminopiperidines OR Aminopyrimidines and derivatives OR N-methylpiperazines OR Halopyrimidines OR Aryl chlorides OR Organophosphine oxides OR Heteroaromatic compounds OR Trialkylamines OR Secondary amines OR Organochlorides </t>
  </si>
  <si>
    <t>Organoheterocyclic/Oxathianes/Delta sultones OR Sulfonic acid esters OR Organosulfonic acid esters</t>
  </si>
  <si>
    <t>Organoheterocyclic/Oxathiolanes/Gamma sultones OR Sulfonic acid esters OR Organosulfonic acid esters</t>
  </si>
  <si>
    <t>Organonitrogen compounds/Amines/Aralkylamines OR Benzene and substituted derivatives OR Monoalkylamines OR (FDA: Cyclopropylamines)</t>
  </si>
  <si>
    <t xml:space="preserve">Amino acids, peptides, and analogues/Peptides/Dipeptides OR Alpha amino acid esters OR Alpha amino acid amides OR Benzene and substituted derivatives OR Tertiary carboxylic acid amides OR Amidoximes OR Secondary carboxylic acid amides OR Carboxylic acid esters OR Azetidines OR Monocarboxylic acids and derivatives OR Dialkylamines </t>
  </si>
  <si>
    <t>Amino acids, peptides, and analogues/Amino acids and derivatives/Alpha amino acids and derivatives/Alpha amino acids OR Azetidinecarboxylic acids OR Amino acids OR Monocarboxylic acids and derivatives OR Dialkylamines OR Carboxylic acids</t>
  </si>
  <si>
    <t>Organic metal salts/Organic transition metal salts OR Organosulfur compounds OR Organonitrogen compounds OR (FDA: Dithiocarbamate)</t>
  </si>
  <si>
    <t>Organometallic compounds/Organo-post-transition metal compounds/Organotin compounds/Triorganotin compounds/Trialkyltins</t>
  </si>
  <si>
    <t xml:space="preserve">Lipids and lipid-like molecules/Steroids and steroid derivatives/Estrane steroids/Estrogens and derivatives OR 3-Oxo delta-4-steroids OR 17-Hydroxysteroids OR Delta-4-steroids OR Cyclohexenones OR Ynones OR Tertiary alcohols OR Cyclic alcohols and derivatives OR Acetylides </t>
  </si>
  <si>
    <t>Lipids and lipid-like molecules/Steroids and steroid derivatives/Oxosteroids OR 3-Oxosteroids OR 17-hydroxysteroids OR Dialkylarylamines OR Aniline and substituted anilines OR Cyclohexenones OR Ynones OR Tertiary alcohols OR Cyclic alcohols and derivatives</t>
  </si>
  <si>
    <t>Organoheterocyclic compounds/Triazines/1,2,4-Triazines OR N-substituted imidazoles OR Benzenoids OR Aryl chlorides OR Heteroaromatic compounds OR Organochlorides</t>
  </si>
  <si>
    <t>Lipids and lipid-like molecules/Steroids and steroid derivatives/Steroid esters OR Androgens and derivatives OR 3-Oxo delta-4-steroids OR Delta-4-steroids OR Cyclohexenones OR Carboxylic acid esters OR Monocarboxylic acids and derivatives</t>
  </si>
  <si>
    <t xml:space="preserve">Lipids and lipid-like molecules/Steroids and steroid derivatives/Estrane steroids/Estrogens and derivatives OR 3-Hydroxysteroids OR 17-hydroxysteroids OR Phenanthrenes and derivatives OR Tetralins OR 1-Hydroxy-2-unsubstituted benzenoids OR Ynones OR Tertiary alcohols OR Cyclic alcohols and derivatives OR Acetylides </t>
  </si>
  <si>
    <t>Lipids and lipid-like molecules/Steroids and steroid derivatives/Steroid esters OR Estrogens and derivatives OR 3-Oxo delta-4-steroids OR Delta-4-steroids OR Cyclohexenones OR Ynones OR Carboxylic acid esters OR Monocarboxylic acids and derivatives OR Acetylides</t>
  </si>
  <si>
    <t>Phenylpropanoids and polyketides/Stilbenes OR Diphenylmethanes OR Tricarboxylic acids and derivatives OR Phenoxy compounds OR Phenol ethers OR Alkyl aryl ethers OR Alpha hydroxy acids and derivatives OR Tertiary alcohols OR Trialkylamines OR Vinyl chlorides OR Carboxylic acids OR Chloroalkenes OR Carbonyl compounds OR Organochlorides</t>
  </si>
  <si>
    <t>Lipids and lipid-like molecules/Steroids and steroid derivatives/Pregnane steroids/Gluco/mineralocorticoids, progestogins and derivatives OR Steroid esters OR 20-Oxosteroids OR Halogenated steroids OR 3-Oxosteroids OR Cyclohexenones OR Alpha-acyloxy ketones OR Carboxylic acid esters OR Vinyl chlorides OR Monocarboxylic acids and derivatives OR Chloroalkenes OR Organochlorides</t>
  </si>
  <si>
    <t>Organoheterocyclic compounds/Diazines/Pyrimidines and pyrimidine derivatives/Pyrimidones OR Pyrimidinethiones OR 2-Thiopyrimidines OR Hydropyrimidines OR Vinylogous amides OR Heteroaromatic compounds OR Thioureas</t>
  </si>
  <si>
    <t>Organoheterocyclic compounds/Diazines/Pyrimidines and pyrimidine derivatives/Pyrimidones OR Hydropyrimidines OR Heteroaromatic compounds</t>
  </si>
  <si>
    <t>Organosulfur compounds/Thiocarbonyl compounds/Thiocarbamic acid derivatives/Thiocarbamic acid esters</t>
  </si>
  <si>
    <t>Lipids and lipid-like compounds/Steroids and steroid derivatives/Androstane steroids/Androgens and derivatives OR 3-Hydroxy delta-5-steroids OR 17-Oxosteroids OR Delta-5-steroids OR Secondary alcohols OR Ketones OR Cyclic alcohols and derivatives</t>
  </si>
  <si>
    <t>Benzenoids/Naphthalenes OR (FDA: Naphthalenediamines)</t>
  </si>
  <si>
    <t>Lipids and lipid-like compounds/Steroids and steroid derivatives/Androstane steroids/Androgens and derivatives OR 3-Oxo delta-4-steroids OR 17-Hydroxysteroids OR Delta-4-steroids OR Cyclohexenones OR Tertiary alcohols OR Cyclic alcohols and derivatives</t>
  </si>
  <si>
    <t>Benzenoids/Naphthalenes/1,1'-Azonaphthalenes OR 2-Naphthalene sulfonic acids and derivatives OR 2-Naphthalene sulfonates OR Naphthols and derivatives OR Benzenesulfonic acids and derivatives OR Benzenesulfonyl compounds OR 1-Sulfo,2-unsubstituted aromatic compounds OR Aniline and substituted anilines OR Sulfonyls OR Organosulfonic acids OR Azo compounds OR Secondary amines</t>
  </si>
  <si>
    <t>Benzenoids/Benzene and substituted derivatives/Aniline and substituted anilines OR Secondary amines OR C-Nitroso compounds</t>
  </si>
  <si>
    <t>Organic phosphoric acids and derivatives/Phosphate esters/Alkyl phosphates/Trialkyl phosphates OR Organochlorides OR Alkyl chlorides</t>
  </si>
  <si>
    <t>Benzenoids/Benzene and substituted derivatives/Trifluoromethylbenznes OR Phenylmethylamines OR Benzylamines OR Azetidinecarboxylic acids OR Aralkylamines OR Trialkylamines OR Monocarboxylic acids and derivatives OR Carboxylic acids OR Organofluorides OR Alkyl fluorides</t>
  </si>
  <si>
    <t>Lipids and lipid-like molecules/Fatty acyls/Fatty acid esters/Pyrethroids OR Diphenylethers OR Diarylethers OR Benzyloxycarbonyls OR Phenoxy compounds OR Phenol ethers OR Cyclopropanecarboxylic acids and derivatives OR Carboxylic acid esters OR Vinyl chlorides OR Chloroalkenes OR Monocarboxylic acids and derivatives OR Nitriles OR Organochlorides OR Organofluorides OR Alkyl fluorides</t>
  </si>
  <si>
    <t>Benzenoids/Benzene and substituted derivatives/Benzoic acids and derivatives OR Trialkyltins</t>
  </si>
  <si>
    <t>Benzenoids/Benzene and substituted derivatives/Cumenes OR Phenylpropanes OR Carbodiimides</t>
  </si>
  <si>
    <t>Benzenoids/Benzene and substituted derivatives/Diphenylmethanes OR Aniline and substituted anilines OR Chlorobenzenes OR Aryl chlorides</t>
  </si>
  <si>
    <t>Organoheterocyclic compounds/Triazinanes/1,3,5-Triazinanes OR Tetraalkylammonium salts OR Vinyl chlorides OR Chloroalkenes OR Azacyclic compounds OR Aminals OR Organochlorides</t>
  </si>
  <si>
    <t>Benzenoids/Benzene and substituted derivatives/Nitrobenzenes OR Nitroaromatic compounds OR Dichlorobenzenes OR Aryl chlorides OR Organochlorides</t>
  </si>
  <si>
    <t>Organoheterocyclic compounds/Diazanaphthalenes/Naphthyridines/Naphthyridine carboxylic acids and derivatives OR Fluoroquinolones OR Pyridinecarboxylic acids OR Dialkylarylamines OR Aminopyridines and derivatives OR Aryl fluorides OR Imidolactams OR Vinylogous amides OR Pyrrolidines OR Heteroaromatic compounds OR Amino acids OR Oxime ethers OR Azetidines OR Dialkylamines OR Carboxylic acids OR Azacyclic compounds OR Organofluorides</t>
  </si>
  <si>
    <t>Ethers/Diarylethers OR Benzamides OR Pyrazinecarboxamides OR 2-Heteroaryl carboxamides OR Benzoyl derivatives OR Phenol ethers OR Phenoxy compounds OR Alkyl aryl ethers OR Imidolactams OR Heteroaromatic compounds OR Tertiary carboxylic acid amides OR Azetidines OR Secondary carboxylic acid amides OR Dialkyl ethers</t>
  </si>
  <si>
    <t xml:space="preserve">Organoheterocyclic compounds/Azaspirodecane derivatives OR Piperidines OR Oxazolidinones OR Secondary carboxylic acid amides OR Lactams OR Amino acids and derivatives OR Dialkylamines </t>
  </si>
  <si>
    <t>Organonitrogen compounds/Carbodiimides</t>
  </si>
  <si>
    <t>Organic sulfonic acids and derivatives/Organosulfonic acids and derivatives/Organosulfonic acid esters OR Sulfonic acid esters OR Oxathioles</t>
  </si>
  <si>
    <t xml:space="preserve">Benzenoids/Anthracenes OR Isoindolones OR Isoindoles OR Substituted pyrroles OR Vinylogous amides OR Heteroaromatic compounds OR Dialkyl ethers </t>
  </si>
  <si>
    <t>Organonitrogen compounds/Amines/Tertiary amines/Trialkylamines OR Carbodiimides</t>
  </si>
  <si>
    <t xml:space="preserve">Organonitrogen compounds/Amines/tertiary amines/Tertiary alkylarylamines/Dialkylarylamines OR Aniline and substituted anilines OR Epoxides </t>
  </si>
  <si>
    <t>Organoheterocyclic compounds/Azobenzenes OR Nitrobenzenes OR Aniline and substituted anilines OR Nitroaromatic compounds OR Dichlorobenzenes OR Dialkylarylamines OR Aryl chlorides OR Amino acids and derivatives OR Azo compounds OR Carboxylic acid esters OR Organic oxoazanium compounds OR Nitriles OR Monocarboxylic acids and derivatives OR Carbonyl compounds OR Organochlorides</t>
  </si>
  <si>
    <t>Lipids and lipid-like molecules/Steroids and steroid derivatives/Pregnane steroids/Gluco/mineralocorticoids, progestogins and derivatives OR 20-Oxosteroids OR 3-Oxo delta-4-steroids OR 17-Hydroxysteroids OR Delta-4-steroids OR Cyclohexenones OR Tertiary alcohols OR Alpha-hydroxy ketones OR Cyclic alcohols and derivatives</t>
  </si>
  <si>
    <t xml:space="preserve">Organoheterocyclic compounds/Diazanaphthalenes/Benzodiazines/Quinoxalines/Phenazines and derivatives OR Anthracenes OR Pyrazines OR Vinylogous amides OR Heteroaromatic compounds OR Azacyclic compounds </t>
  </si>
  <si>
    <t>Benzenoids/Benzene and substituted derivatives/Biphenyls and derivatives OR Aniline and substituted anilines OR Organic sulfuric acids and derivatives OR Primary amines</t>
  </si>
  <si>
    <t>Benzenoids/Benzene and substituted derivatives/Biphenyls and derivatives/Benzidines/3,3'-Disubstituted benzidines OR Polychlorinated biphenyls OR Phenylpyrazoles OR Alpha amino acids and derivatives OR Chlorobenzenes OR Pyrazolones OR Aryl chlorides OR Dicarboxylic acids and derivatives OR Azo compounds OR Carboxylic acid esters OR Azacyclic compounds OR Carbonyl compounds OR Organochlorides</t>
  </si>
  <si>
    <t>Organoheterocyclic compounds/Diazanaphthalenes/Benzodiazines/Quinazolines/Perimidines OR Naphthalenes OR Isoindolones OR Pyrimidines and pyrimidine derivatives OR Heteroaromatic compounds</t>
  </si>
  <si>
    <t>Lipids and lipid-like molecules/Steroids and steroid derivatives/Delta-7-steroids OR Delta-5-steroids OR 1,3-Dioxolanes</t>
  </si>
  <si>
    <t>Organosulfur compounds/Thiocarbonyl compounds/Thiocarbamic acid derivatives</t>
  </si>
  <si>
    <t>Organic phosphonic acids and derivatives/Phosphonic acid diesters/Dialkyl alkylphosphonates OR Phosphonic acid esters OR Organophosphorus compounds OR Organochlorides OR Alkyl chlorides</t>
  </si>
  <si>
    <t>Carbohydrates and carbohydrate conjugates/Aminosaccharides/Aminoglycosides OR Macrolides and analogues OR O-glycosyl compounds OR Oxanes OR Monosaccharides OR Tertiary alcohols OR Trialkylamines OR Secondary alcohols OR 1,2-Aminoalcohols OR Amino acids and derivatives OR Carboxylic acid esters OR Lactones OR Polyols OR Acetals OR Azacyclic compounds OR Monocarboxylic acids and derivatives OR Dialkyl ethers</t>
  </si>
  <si>
    <t>Organonitrogen compounds/Organic cyanides/Nitriles/Alpha-aminonitriles OR Monoalkylamines</t>
  </si>
  <si>
    <t>Organoheterocyclic compounds/Quinolines and derivatives/Nitroquinolines and derivatives OR Nitroaromatic compounds OR Pyridines and derivatives OR Benzenoids OR Heteroaromatic compounds OR Oxoazanium compounds OR Azacyclic compounds</t>
  </si>
  <si>
    <t>Benzenoids/Phenols/1-Hydroxy-2-unsubstituted benzenoids OR Aralkylamines OR Benzene and substituted derivatives OR Secondary alcohols OR 1,2-Aminoalcohols OR Dialkylamines OR Aromatic alcohols</t>
  </si>
  <si>
    <t xml:space="preserve">Lipids and lipid-like molecules/Prenol lipids/Diterpenoids/Gibberellins/C19-gibberellins/C19-gibberellin 6-carboxylic acids OR Diterpene lactones OR Gamma butyrolactones OR Dicarboxylic acids and derivatives OR Tetrahydrofurans OR Tertiary alcohols OR Secondary alcohols OR Cyclic alcohols and derivatives OR Carboxylic acid esters OR Oxacyclic compounds OR Carboxylic acids </t>
  </si>
  <si>
    <t xml:space="preserve">Benzenoids/Benzene and substituted derivatives/Aniline and substituted anilines OR Aminopyrimidines and derivatives OR Heteroaromatic compounds OR Secondary amines OR Azacyclic compounds </t>
  </si>
  <si>
    <t>Benzenoids/Benzene and substituted derivatives/Anilides OR Toluenes OR Tertiary carboxylic acid amides OR Chloroacetamides OR Organonitrogen compounds OR Organochlorides OR Carbonyl compounds OR Alkyl chlorides</t>
  </si>
  <si>
    <t>Organoheterocyclic compounds/Diazanaphthalenes/Benzodiazines/Quinazolines/Quinazolinamines OR Dichlorobenzenes OR Pyrimidones OR Aryl fluorides OR Aryl chlorides OR Triazoles OR Heteroaromatic compounds OR Azacyclic compounds OR Organofluorides OR Organochlorides</t>
  </si>
  <si>
    <t>Amino acids, peptides, and analogues/Amino acid derivatives/Alpha amino acids and derivatives OR Semioxamazones OR Carbonyl compounds</t>
  </si>
  <si>
    <t xml:space="preserve">Nucleosides, nucleotides, and analogues/Triazole ribonucleosides and ribonucleotides OR Glycosylamines OR Pentoses OR 2-Heteroaryl carboxamides OR Triazoles OR Tetrahydrofurans OR Heteroaromatic compounds OR Secondary alcohols OR Primary carboxylic acid amides OR Oxacyclic compounds OR Azacyclic compounds OR Primary alcohols OR Organonitrogen compounds </t>
  </si>
  <si>
    <t>Organoheterocyclic compounds/Diazanaphthalenes/Naphthyridines/Naphthyridine carboxylic acids and derivatives OR Fluoroquinolones OR Pyridinecarboxylic acids OR Dialkylarylamines OR Aminopiperidines OR Aminopyridines and derivatives OR Fluorobenzenes OR Aryl fluorides OR Imidolactams OR Vinylogous amides OR Pyrrolidines OR Heteroaromatic compounds OR Amino acids OR Monocarboxylic acids and derivatives OR Azacyclic compounds OR Carboxylic acids OR Monoalkylamines OR Organofluorides</t>
  </si>
  <si>
    <t>Organoheterocyclic compounds/Azoles/Pyrazoles/Phenylpyrazoles OR Benzenesulfonamides OR Benzenesulfonyl compounds OR Toluenes OR Organosulfonamides OR Heteroaromatic compounds OR Aminosulfonyl compounds OR Azacyclic compounds OR Organonitrogen compounds OR Organofluorides OR Alkyl fluorides</t>
  </si>
  <si>
    <t>Ethers/Diarylethers OR Phenoxy compounds OR Phenol ethers OR Benzonitriles OR Pyrazoles OR Heteroaromatic compounds OR Nitriles OR Azacyclic compounds OR Alkanolamines OR Primary alcohols</t>
  </si>
  <si>
    <t>Benzenoids/Phenol ethers/Anisoles OR Phenoxy compounds OR Methoxybenzenes OR Chlorobenzenes OR Alkyl aryl ethers OR Aryl chlorides OR Organochlorides</t>
  </si>
  <si>
    <t xml:space="preserve">Organoheterocyclic compounds/Azobenzenes OR Salicylic acids OR Benzenesulfonamides OR Benzenesulfonyl compounds OR Benzoic acids OR Benzoyl derivatives OR 1-Hydroxy-2-unsubstituted benzenoids OR Pyridines and derivatives OR Organosulfonamides OR Imidolactams OR Vinylogous acids OR Aminosulfonyl compounds OR Heteroaromatic compounds OR Azo compounds OR Carboxylic acids OR Monocarboxylic acids and derivatives OR Azacyclic compounds </t>
  </si>
  <si>
    <t>Lipids and lipid-like molecules/Fatty acyls/Fatty amides OR Primary carboxylic acid amides OR Organonitrogen compounds</t>
  </si>
  <si>
    <t>Organoheterocyclic compounds/Benzopyrans/1-Benzopyrans OR Phenoxy compounds OR Phenol ethers OR Thiazolidinediones OR Alkyl aryl ethers OR Dicarboximides OR Thiocarbamic acid derivatives OR Organic carbonic acids and derivatives OR Oxacyclic compounds OR Azacyclic compounds OR Organonitrogen compounds OR Carbonyl compounds</t>
  </si>
  <si>
    <t>Organohalogen compounds/Halohydrins/Chlorohydrins OR Secondary alcohols OR 1,2-Diols OR Primary alcohols OR Organochlorides OR Alkyl chlorides</t>
  </si>
  <si>
    <t xml:space="preserve">Organoheterocyclic compounds/Triazinanes/1,3,5-Triazinanes OR Azacyclic compounds OR Aminals </t>
  </si>
  <si>
    <t>Oirganoheterocyclic compounds/Triazolopyrimidines OR Aminopyrimidines and derivatives OR Triazoles OR Heteroaromatic compounds OR Azacyclic compounds OR Primary amines</t>
  </si>
  <si>
    <t>Organoheterocyclic compounds/Pyridines and derivatives/Bipyridines and oligopyridines OR Isoquinolones and derivatives OR Naphthalenes OR Imidazo[1,2-a]pyridines OR Benzimidazoles OR Pyridinones OR N-substituted imidazoles OR Heteroaromatic compounds OR Lactams OR Azacyclic compounds OR Organonitrogen compounds</t>
  </si>
  <si>
    <t>Organonitrogen compounds/N-organohydroxylamines</t>
  </si>
  <si>
    <t>Organoheterocyclic compounds/Triazolopyrimidines OR Pyrimidinecarboxylic acids OR Aminopyrimidines and derivatives OR Vinylogous amides OR Triazoles OR Heteroaromatic compounds OR Amino acids OR Monocarboxylic acids and derivatives OR Carboxylic acids OR Azacyclic compounds OR Primary amines</t>
  </si>
  <si>
    <t>Organoheterocyclic compounds/Triazolopyrimidines OR Heterocyclic fatty acids OR Branched fatty acids OR Hydropyrimidines OR Triazoles OR Secondary ketimines OR Heteroaromatic compounds OR Amino acids OR Monocarboxylic acids and derivatives OR Carboxylic acids OR Azacyclic compounds OR Monoalkylamines</t>
  </si>
  <si>
    <t xml:space="preserve">Benzenoids/Benzene and substituted derivatives/Benzoic acids and derivatives OR Benzoyl derivatives OR Phenylphosphines and derivatives OR Organophosphine oxides </t>
  </si>
  <si>
    <t>Benzenoids/Benzene and substituted derivatives/Biphenyls and derivatives/Chlorinated biphenyls OR Alpha amino acid amides OR Anilides OR N-arylamides OR Chlorobenzenes OR N-acyl amines OR Vinylogous acids OR Azo compounds OR Vinyl chlorides OR Chloroalkenes OR Carboxylic acid amides OR Organopnictogen compounds OR Organochlorides</t>
  </si>
  <si>
    <t>Organoheterocyclic compounds/Isoindoles and derivatives/Isoindoles OR Isoindolines OR Benzenoids OR Aryl chlorides OR Pyrroles OR Heteroaromatic compounds OR Carbene-type 1,3-dipolar compounds OR Azacyclic compounds OR Organonitrogen compounds OR Organochlorides OR Organic copper salts</t>
  </si>
  <si>
    <t>Amino acids, peptides, and analogues/Amino acids and derivatives/Alpha amino acids and derivatives/Alpha amino acid amides OR Benzimidazoles OR Nitrobenzenes OR N-arylamides OR Nitroaromatic compounds OR Chlorobenzenes OR Aryl chlorides OR 1,3-Dicarbonyl compounds OR Fatty amides OR Imidazoles OR Heteroaromatic compounds OR Azo compounds OR Ureas OR Secondary carboxylic acid amides OR Ketones OR Azacyclic compounds OR Organic oxoazanium compounds OR Organochlorides</t>
  </si>
  <si>
    <t>Benzenoids/Benzene and substituted derivatives/Biphenyls and derivatives/Benzidines/3,3'-Disubstituted benzidines OR Polychlorinated biphenyls OR Dimethoxybenzenes OR Methoxyanilines OR Phenoxy compounds OR Anisoles OR Alkyl aryl ethers OR Chlorobenzenes OR Aryl chlorides OR Beta-hydroxy ketones OR Azo compounds OR Carboximidic acids OR Organochlorides</t>
  </si>
  <si>
    <t>Benzenoids/Benzene and substituted derivatives/Biphenyls and derivatives/Benzidines/3,3'-Disubstituted benzidines OR Polychlorinated biphenyls OR m-Xylenes OR Chlorobenzenes OR Beta-hydroxy ketones OR Aryl chlorides OR Azo compounds OR Carboximidic acids OR Organochlorides</t>
  </si>
  <si>
    <t>Benzenoids/Benzene and substituted derivatives/Biphenyls and derivatives/Chlorinated biphenyls OR Alpha amino acid amides OR Anilides OR Phenoxy compounds OR N-arylamides OR Methoxybenzenes OR Anisoles OR Chlorobenzenes OR Alkyl aryl ethers OR Fatty amides OR 1,3-Dicarbonyl compounds OR Ketones OR Azo compounds OR Propargyl-type 1,3-dipolar organic compounds OR Carboxylic acid amides OR Organochlorides</t>
  </si>
  <si>
    <t>Benzenoids/Benzene and substituted derivatives/Biphenyls and derivatives/Benzidines/3,3'-Disubstituted benzidines OR Polychlorinated biphenyls OR Methoxyanilines OR Phenoxy compounds OR Anisoles OR Methoxybenzenes OR Alkyl aryl ethers OR Chlorobenzenes OR Aryl chlorides OR Beta-hydroxy ketones OR Azo compounds OR Carboximidic acids  ORPropargyl-type 1,3-dipolar organic compounds OR Organochlorides</t>
  </si>
  <si>
    <t>Benzenoids/Benzene and substituted derivatives/Anilides/Aromatic anilides/Benzanilides OR Diphenylethers OR Alpha amino acid amides OR Diarylethers OR Trifluoromethylbenzenes OR 4-Halobenzoic acids and derivatives OR Benzamides OR Diaminotoluenes OR Phenoxy compounds OR Phenol ethers OR Benzoyl derivatives OR N-arylamides OR Chlorobenzenes OR 1,3-Dicarbonyl compounds OR Aryl chlorides OR Fatty amides OR Azo compounds OR Secondary carboxylic acid amides OR Ketones OR Propargyl-type 1,3-dipolar organic compounds OR Organochlorides OR Organofluorides OR Alkyl fluorides</t>
  </si>
  <si>
    <t>Amino acids, peptides, and analogues/Amino acids and derivatives/Alpha amino acids and derivatives/Alpha amino acid amides OR Anilides OR Diaminotoluenes OR N-arylamides OR Chlorobenzenes OR 1,3-Dicarbonyl compounds OR Aryl chlorides OR Fatty amides OR Secondary carboxylic acid amides OR Ketones OR Azo compounds OR Propargyl-type 1,3-dipolar organic compounds OR Carboximidic acids OR Organochlorides</t>
  </si>
  <si>
    <t>Benzenoids/Benzene and substituted derivatives/Biphenyls and derivatives/Benzidines/3,3'-Disubstituted benzidines OR Polychlorinated biphenyls OR Alpha amino acid amides OR Anilides OR N-arylamides OR Toluenes OR Chlorobenzenes OR 1,3-Dicarbonyl compounds OR Aryl chlorides OR Fatty amides OR Secondary carboxylic acid amides OR Azo compounds OR Ketones OR Propargyl-type 1,3-dipolar organic compounds OR Organochlorides</t>
  </si>
  <si>
    <t xml:space="preserve">Organoheterocyclic compounds/Benzoxazines/Phenoxazines OR Diarylethers OR Benzenesulfonic acids and derivatives OR Pyridinecarboxylic acids OR Benzenesulfonyl compounds OR Alkaloids and derivatives OR 1-Aulfo,2-unsubstituted aromatic compounds OR Aniline and substituted anilines OR 1,3,5-Triazine-2,4-diamines OR Secondary alkylarylamines OR N-aliphatic s-triazines OR Pyridinium derivatives OR Dicarboxylic acids and derivatives OR Aryl chlorides OR 1,3,5-Triazines OR Vinylogous amides OR Sulfonyls OR Organosulfonic acids OR Heteroaromatic compounds OR Carboxylic acid salts OR Amino acids OR Oxacyclic compounds OR Carboxylic acids OR Azacyclic compounds OR Organochlorides </t>
  </si>
  <si>
    <t>4-Decanoyloxybenzoic acid</t>
  </si>
  <si>
    <t>Benzenoids/Naphthalenes/Naphthalenesulfonic acids and derivatives/Naphthalene sulfonates/2-Naphthalene sulfonates OR 2-Naphthalene sulfonic acids and derivatives OR Benzenesulfonic acids and derivatives OR 1-Sulfo,2-unsubstituted aromatic compounds OR Benzenesulfonyl compounds OR 1,3,5-Triazine-2,4-diamines OR Aniline and substituted anilines OR Phenoxides OR Chloro-s-triazines OR Aryl chlorides OR Sulfonyls OR Organosulfonic acids OR Heteroaromatic compounds OR Azo compounds OR Organic metal halides OR Azacyclic compounds OR Propargyl-type 1,3-dipolar organic compounds OR Organochlorides OR Amines</t>
  </si>
  <si>
    <t>Benzenoids/Naphthalenes/Naphthalene sulfonic acids and derivatives/Naphthalene sulfonates/2-Naphthalene sulfonates OR 2-Naphthalene sulfonic acids and derivatives OR 1-Naphthalene sulfonic acids and derivatives OR 1-Naphthalene sulfonates OR 1-Sulfo,2-unsubstituted aromatic compounds OR Aniline and substituted anilines OR Phenoxides OR Chloro-s-triazines OR Aminotriazines OR Aryl chlorides OR Sulfonyls OR Organosulfonic acids OR Heteroaromatic compounds OR Azo compounds OR Secondary amines OR Propargyl-type 1,3-dipolar organic compounds OR Organic metal halides OR Azacyclic compounds OR Organochlorides</t>
  </si>
  <si>
    <t>Organohalogen compounds/Alkyl halides/Halomethanes OR Organochlorides OR Organobromides OR Alkyl chlorides OR Alkyl bromides</t>
  </si>
  <si>
    <t>Carbohydrates and carbohydrate conjugates/Glycosyl compounds/C-glycosyl compounds OR Ketals OR Oxanes OR Monosaccharides OR Oxolanes OR Secondary alcohols OR Chlorohydrins OR Oxacyclic compounds OR Primary alcohols OR Organochlorides OR Alkyl chlorides</t>
  </si>
  <si>
    <t>Phenylpropanoids and polyketides/Tetracyclines OR Naphthols and derivatives OR 1-Hydroxy-2-unsubstituted benzenoids OR Aralkylamines OR Cyclohexenones OR Aryl chlorides OR Vinylogous acids OR Tertiary alcohols OR Trialkylamines OR Cyclic alcohols and derivatives OR Polyols OR Carboximidic acids OR Enols OR Organochlorides</t>
  </si>
  <si>
    <t>Phenylpropanoids and polyketides/Tetracyclines OR Naphthols and derivatives OR CyclohexenonesOR  Aralkylamines OR 1-Hydroxy-4-unsubstituted benzenoids OR 1-Hydroxy-2-unsubstituted benzenoids OR Vinylogous acids OR Tertiary alcohols OR Trialkylamines OR Secondary alcohols OR Cyclic alcohols and derivatives OR Polyols OR Enols OR Carboximidic acids</t>
  </si>
  <si>
    <t>Organohalogen compounds/Alkyl halides/Halomethanes OR Alkyl chlorides OR Organochlorides</t>
  </si>
  <si>
    <t>Amino acids, peptides, and analogues/Amino acids and derivatives/Alpha amino acids and derivatives/N-acyl-alpha amino acids and derivatives OR Cephems OR Aralkylamines OR 1,3-Thiazines OR Benzene and substituted derivatives OR Vinylogous halides OR Tertiary carboxylic acid amides OR Amino acids OR Azetidines OR Vinyl chlorides OR Thiohemiaminal derivatives OR Propargyl-type 1,3-dipolar organic compounds OR Azacyclic compounds OR Carboximidic acids OR Carboxylic acids OR Monocarboxylic acids and derivatives OR Dialkylthioethers OR Chloroalkenes OR Carbonyl compounds OR Monoalkylamines OR Organochlorides</t>
  </si>
  <si>
    <t>Organohalogen compounds/Organochlorides OR Alkyl chlorides OR Organochlorides OR Organohalogens</t>
  </si>
  <si>
    <t>Benzenoids/Benzene and substituted derivatives/Benzenesulfonamides OR Arylchlorides OR Organochlorides</t>
  </si>
  <si>
    <t>Organoheterocyclic compounds/Lactams/Beta lactams/Cephems/Cephalosporins/3'-Quaternary ammonium cephalosporins OR N-acyl-alpha amino acids and derivatives OR 2-Halobenzoic acids and derivatives OR Benzamides OR 3-Chlorocatechols OR Benzoyl derivatives OR m-Chlorophenols OR o-Chlorophenols OR Chlorobenzenes OR 1-Hydroxy-2-unsubstituted benzenoids OR 1-Hydroxy-4-unsubstituted benzenoids OR 2,4-Disubstituted thiazoles OR 1,3-Thiazines OR Aryl chlorides OR Dicarboxylic acids and derivatives OR 2-Amino-1,3-thiazoles OR N-alkylpyrrolidines OR Tetraalkylammonium salts OR Heteroaromatic compounds OR Tertiary carboxylic acid amides OR Vinylogous halides OR Azetidines OR Amino acids OR Secondary carboxylic acid amides OR Carboxylic acid salts OR Thiohemiaminal derivatives OR Dialkylthioethers OR Carboxylic acids OR Azacyclic compounds OR Primary amines OR Organochlorides OR Carbonyl compounds</t>
  </si>
  <si>
    <t xml:space="preserve">Benzenoids/Benzene and substituted derivatives/Benzenesulfonic acids and derivatives OR 1-Sulfo,2-unsubstituted aromatic compounds OR Benzenesulfonyl compounds OR Aniline and substituted anilines OR Aminotriazines OR Chloro-s-triazines OR Aryl chlorides OR Sulfonyls OR Organosulfonic acids OR Heteroaromatic compounds OR Secondary amines OR Azacyclic compounds OR Organochlorides </t>
  </si>
  <si>
    <t xml:space="preserve">Benzenoids/Anthracenes/Anthraquinones OR p-Methylbenzenesulfonates OR Benzenesulfonyl compounds OR 1-Sulfo,2-unsubstituted aromatic compounds OR m-phenylenediamines OR Aryl ketones OR 1,3,5-Triazine-2,4-diamines OR Chloro-s-triazines OR Aryl chlorides OR Vinylogous amides OR Sulfonyls OR Organosulfonic acids OR Heteroaromatic compounds OR Secondary amines OR Azacyclic compounds OR Primary amines OR Organochlorides </t>
  </si>
  <si>
    <t>Benzenoids/Benzene and substituted derivatives/Benzenesulfonic acids and derivatives OR Benzenesulfonyl compounds OR 1-Sulfo,2-unsubstituted aromatic compounds OR Chlorobenzenes OR Aryl chlorides OR Sulfonyls OR Organosulfonic acids OR Organochlorides</t>
  </si>
  <si>
    <t>Organohalogen compounds/Alkyl halides/Cyclohexyl halides OR Alkyl chlorides OR Organochlorides</t>
  </si>
  <si>
    <t>Benzenoids/Benzene and substituted derivatives/Halobenzenes/Chlorobenzenes/Dichlorobenzenes OR Aryl chlorides OR Organochlorides</t>
  </si>
  <si>
    <t>Benzenoids/Benzene and substituted derivatives/Trifluoromethylbenzenes OR Chlorobenzenes OR Aryl chlorides OR Organofluorides OR Organochlorides OR Alkyl fluorides</t>
  </si>
  <si>
    <t>Benzenoids/Benzene and substituted derivatives/Benzenesulfonamides/Aminobenzenesulfonamides OR 4-Halobenzoic acids OR Aminobenzoic acids OR Halobenzoic acids OR Benzenesulfonyl compounds OR Benzoic acids OR Aniline and substituted anilines OR Benzoyl derivatives OR Phenylalkylamines OR Secondary alkylarylamines OR Chlorobenzenes OR Organosulfonamides OR Aryl chlorides OR Furans OR Vinylogous amides OR Aminosulfonyl compounds OR Heteroaromatic compounds OR Amino acids OR Monocarboxylic acids and derivatives OR Carboxylic acids OR Oxacyclic compounds OR Organochlorides</t>
  </si>
  <si>
    <t>Benzenoids/Benzene and substituted derivatives/Trifluoromethylbenzenes OR Dichlorobenzenes OR Aryl chlorides OR Organochlorides</t>
  </si>
  <si>
    <t>Benzenoids/Benzene and substituted derivatives/Nitrobenzenes/Nitrophenyl ethers OR Methoxyanilines OR Phenoxy compounds OR Nitroaromatic compounds OR Methoxybenzenes OR Chlorobenzenes OR Alkyl aryl ethers OR Aryl chlorides OR Organochlorides</t>
  </si>
  <si>
    <t>Amino acids, peptides, and analogues/Peptides/Oligopeptides OR Cyclic peptides OR Aminoglycosides OR Phenolic glycosides OR Leucine and derivatives OR N-acyl-alpha amino acids and derivatives OR Alpha amino acid amides OR Diarylethers OR Disaccharides OR O-glycosyl compounds OR 1-Hydroxy-2-unsubstituted benzenoids OR 1-Hydroxy-4-unsubstituted benzenoids OR Oxanes OR N-acyl amines OR Aryl chlorides OR Organic phosphonic acids OR Secondary alcohols OR Secondary carboxylic acid amides OR Amino acids OR Lactams OR 1,2-Aminoalcohols OR Primary carboxylic acid amides OR Polyols OR Oxacyclic compounds OR Acetals OR Azacyclic compounds OR Carboxylic acids OR Monocarboxylic acids and derivatives OR Dialkylamines OR Primary alcohols OR Carbonyl compounds OR Organophosphorus compounds OR Organochlorides</t>
  </si>
  <si>
    <t>Amino acids, peptides, and analogues/Amino acids and derivatives/Gamma amino acids and derivatives OR Alpha amino acid amides OR p-Methylbenzenesulfonates OR Tosyl compounds OR Benzenesulfonyl compounds OR 1-Sulfo,2-unsubstituted aromatic compounds OR Thiazolecarboxamides OR N-arylamides 2-heteroaryl carboxamides OR Aralkylamines OR Pyridines and derivatives OR Imidolactams OR Aryl chlorides OR Tertiary carboxylic acid amides OR Sulfonyls OR Organosulfonic acids OR Heteroaromatic compounds Or Trialkylamines OR Secondary carboxylic acid amides OR Azacyclic compounds OR Organochlorides OR Carbonyl compounds</t>
  </si>
  <si>
    <t>Phenylpropanoids and polyketides/Stilbenes OR Fluorobenzenes OR Chlorobenzenes OR Aryl fluorides OR Aryl chlorides OR Triazoles OR Heteroaromatic compounds OR Oxacyclic compounds OR Epoxides OR Azacyclic compounds OR Organonitrogen compounds OR Organofluorides OR Organochlorides</t>
  </si>
  <si>
    <t>Benzenoids/Benzene and substituted derivatives/Benzoic acids and derivatives/Benzoic acids/Dichlorobenzoic acids OR Aminobenzoic acids OR Dichlorobenzenes OR Aniline and substituted anilines OR Aryl chlorides OR Organochlorides</t>
  </si>
  <si>
    <t>Benzenoids/Benzene and substituted derivatives/Halobenzenes/Chlorobenzenes/Dichlorobenzenes OR Aryl chlorides OR Isocyanates OR Organochlorides</t>
  </si>
  <si>
    <t>Benzenoids/Benzene and substituted derivatives/Methoxybenzoic acids and derivatives/O-methoxybenzoic acids and derivatives OR Dichlorobenzoic acids OR 2-Halobenzoic acids OR 3-Halobenzoic acids OR Halobenzoic acids OR Phenoxy compounds OR Anisoles OR Methoxybenzenes OR Alkyl aryl ethers OR Aryl chlorides OR Organochlorides</t>
  </si>
  <si>
    <t>Organoheterocyclic compounds/Pyridines and derivatives/Pyridinecarboxylic acids and derivatives/Pyridinecarboxylic acids OR Polyhalopyridines OR 2-Halopyridines OR Aminopyridines and derivatives OR Aryl chlorides OR Vinylogous halides OR Heteroaromatic compounds OR Amino acids OR Azacyclic compounds OR Carboxylic acids OR Monocarboxylic acids and derivatives OR Primary amines OR Organochlorides</t>
  </si>
  <si>
    <t>Organoheterocyclic compounds/Pyridines and derivatives/Halopyridines/Polyhalopyridines OR 2-Halopyridines OR Alkyl aryl ethers OR Aminopyridines and derivatives OR Aryl chlorides OR Aryl fluorides OR Heteroaromatic compounds OR Amino acids OR Monocarboxylic acids and derivatives OR Azacyclic compounds OR Carboxylic acids OR Primary amines OR Organochlorides OR Carbonyl compounds OR Organofluorides</t>
  </si>
  <si>
    <t>Benzenoids/Benzene and substituted derivatives/Phenoxyacetic acid derivatives OR Phenoxy compounds OR Phenol ethers OR Chlorobenzenes OR Alkyl aryl ethers OR Aryl chlorides OR Carboxylic acid esters OR Monocarboxylic acids and derivatives OR Organochlorides OR Carbonyl compounds</t>
  </si>
  <si>
    <t>Benzenoids/Benzene and substituted derivatives/Halobenzenes/Chlorobenzenes/Dichlorobenzenes OR Benzyl alcohols OR Aryl chlorides OR Primary alcohols OR Organochlorides OR Aromatic alcohols</t>
  </si>
  <si>
    <t>Organohalogen compounds/Halohydrins/Chlorohydrins OR Secondary alcohols OR Organochlorides OR Alkyl chlorides</t>
  </si>
  <si>
    <t>Organoheterocyclic compounds/Azoles/Triazoles/Phenyltriazoles/Phenyl-1,2,3-triazoles OR Phenylpropanes OR Benzotriazoles OR Para cresols OR Toluenes OR Aryl chlorides OR Heteroaromatic compounds OR Azacyclic compounds OR Organonitrogen compounds OR Organochlorides</t>
  </si>
  <si>
    <t>Benzenoids/Phenol ethers OR Phenoxy compounds OR Chlorobenzenes OR Alkyl aryl ethers OR Aryl chlorides OR Secondary alcohols OR 1,2-Diols OR Primary alcohols OR Organochlorides</t>
  </si>
  <si>
    <t>Benzenoids/Pyridines and derivatives/Pyrazolylpyridines OR Toluenes OR Chlorobenzenes OR Aryl chlorides OR Aryl bromides OR Pyrazoles OR Heteroaromatic compounds OR Propargyl-type 1,3-dipolar organic compounds OR Carboximidic acids OR Azacyclic compounds OR Organonitrogen compounds OR Organochlorides OR Organobromides</t>
  </si>
  <si>
    <t>Organohalogen compounds/Halohydrins/Chlorohydrins OR Carbonyl hydrates OR Organochlorides OR Alkyl chlorides</t>
  </si>
  <si>
    <t>Organohalogen compounds/Vinyl halides/Vinyl chlorides OR Chloroalkenes OR Organochlorides OR Chloroalkenes</t>
  </si>
  <si>
    <t>Organohalogen compounds/Vinyl halides/Vinyl chlorides OR Chloroalkenes OR Organochlorides OR Alkyl chlorides</t>
  </si>
  <si>
    <t>Benzenoids/Benzene and substituted derivatives/Halobenzenes/Chlorobenzenes OR Oxazolidinones OR Aryl chlorides OR Isoxazolidines OR Oxacyclic compounds OR Carboxylic acids and derivatives OR Azacyclic compounds OR Organonitrogen compounds OR Organochlorides OR Carbonyl compounds</t>
  </si>
  <si>
    <t>Benzenoids/Benzene and substituted derivatives/Phenoxyacteic acid derivatives/Chlorophenoxyacetates OR Phenoxy compounds OR Phenol ethers OR Chlorobenzenes OR Alkyl aryl ethers OR Aryl chlorides Monocarboxylic acids and derivatives OR Carboxylic acids OR Organochlorides OR Carbonyl compounds</t>
  </si>
  <si>
    <t>Benzenoids/Benzene and substituted derivatives/Anilides/Aromatic anilides/Benzanilides OR 3-Halobenzoic acids and derivatives OR Salicylamides OR Benzamides OR Nitrobenzenes OR Benzoyl derivatives OR Nitroaromatic compounds OR p-Chlorophenols OR 1-Hydroxy-2-unsubstituted benzenoids OR Chlorobenzenes OR Aryl chlorides OR Vinylogous acids OR 1,2-Aminoalcohols OR Secondary carboxylic acid amides OR Organic oxoazanium compounds OR Propargyl-type 1,3-dipolar organic compounds OR OrganochloridesOR Monoalkylamines OR Primary alcohols</t>
  </si>
  <si>
    <t>Ethers/Dialkyl ethers OR Organochlorides OR Alkyl chlorides</t>
  </si>
  <si>
    <t>Benzenoids/Benzene and substituted derivatives/Halobenzenes/Chlorobenzenes/Dichlorobenzenes OR p-Chlorophenols OR o-Chlorophenols OR 1-Hydroxy-2-unsubstituted benzenoids OR Aryl chlorides OR Organochlorides</t>
  </si>
  <si>
    <t>Carbonyl compounds/Ketones/Aryl ketones/Phenylketones/Alkyl-phenylketones OR Benzoyl derivatives OR Aryl alkyl ketones OR Alpha-chloroketones OR Propargyl-type 1,3-dipolar organic compounds OR Carboximidic acids OR Organonitrogen compounds OR Organochlorides OR Alkyl chlorides</t>
  </si>
  <si>
    <t>Organonitrogen compounds/Guanidines/Nitroguanidines OR 2-Halopyridines OR Aryl chlorides OR Nitramines OR Imidazolines OR Heteroaromatic compounds OR Propargyl-type 1,3-dipolar organic compounds OR Carboximidamides OR Azacyclic compounds OR Organochlorides</t>
  </si>
  <si>
    <t xml:space="preserve">Organoheterocyclic compounds/Pyridines and derivatives/Halopyridines/2-Halopyridines OR Aryl chlorides OR Heteroaromatic compounds OR C-nitro compounds OR Propargyl-type 1,3-dipolar organic compounds OR Organic oxoazanium compounds OR Dialkylamines OR Azacyclic compounds OR Organochlorides </t>
  </si>
  <si>
    <t>Organonitrogen compounds/Amines/Tertiary amines/Trialkylamines OR Propargyl-type 1,3-dipolar organic compounds OR Carboximidic acids and derivatives</t>
  </si>
  <si>
    <t xml:space="preserve">Organoheterocyclic compounds/Quinolines and derivatives/Quinoline carboxylic acids OR Chloroquinolines OR 1-Carboxy-2-haloaromatic compounds OR Pyridines and derivatives OR Benzenoids OR Aryl chlorides OR Vinylogous halides OR Heteroaromatic compounds OR Monocarboxylic acids and derivatives OR Azacyclic compounds OR Organonitrogen compounds OR Organochlorides </t>
  </si>
  <si>
    <t>Benzenoids/Phenols/Halophenols/Chlorophenols/p-Chlorophenols OR o-Chlorophenols OR m-Chlorophenols OR Chlorobenzenes OR 1-Hydroxy-2-unsubstituted benzenoids OR Aryl chlorides OR Organochlorides</t>
  </si>
  <si>
    <t>Benzenoids/Benzene and substituted derivatives/Benzoic acid derivatives/Benzoic acids/2-Pyrimidinylthiobenzoic acids OR Diarylthioethers OR 2-Halobenzoic acids OR Halobenzoic acids OR o-Sulfanylbenzoic acids OR Thiophenol ethers OR 1-Carboxy-2-haloaromatic compounds OR Benzoyl derivatives OR Alkyl aryl ethers OR Chlorobenzenes OR Vinylogous thioesters OR Pyrimidines and pyrimidine derivatives OR Aryl chlorides OR Vinylogous halides OR Heteroaromatic compounds OR Carboxylic acid salts OR Monocarboxylic acids and derivatives OR Sulfenyl compounds OR Azacyclic compounds OR Organochlorides OR Organonitrogen compounds</t>
  </si>
  <si>
    <t>Organohalogen compounds/Halohydrins/Chlorohydrins OR Primary alcohols OR Oranochlorides OR Alkyl chlorides</t>
  </si>
  <si>
    <t>Benzenoids/Phenols/Benzenediols/Resorcinols OR p-Chlorophenols OR o-Chlorophenols OR Chlorobenzenes OR 1-Hydroxy-4-unsubstituted benzenoids OR 1-Hydroxy-2-unsubstituted benzenoids OR Aryl chlorides OR Organochlorides</t>
  </si>
  <si>
    <t xml:space="preserve">Benzenoids/Benzene and substitued derivatives/Halobenzenes/Chlorobenzenes OR Toluenes OR Aryl chlorides OR Organochlorides </t>
  </si>
  <si>
    <t xml:space="preserve">Benzenoids/Naphthalenes/Naphthols and derivatives OR Nitrobenzenes OR Nitroaromatic compounds OR Chlorobenzenes OR 1-Hydroxy-2-unsubstituted benzenoids OR Aryl chlorides OR Azo compounds OR Propargyl-type 1,3-dipolar organic compounds OR Organic oxoazanium compounds OR Organochlorides </t>
  </si>
  <si>
    <t>Benzenoids/Benzene and substituted derivatives/Phenylcarbamic acid esters OR Chlorobenzenes OR Aryl chlorides OR Carbamate esters OR Organic carbonic acids and derivatives OR Organonitrogen compounds OR Organochlorides OR Carbonyl compounds</t>
  </si>
  <si>
    <t>Amino acids, peptides, and analogues/Amino acids and derivatives/Alpha amino acids and derivatives OR Dichlorobenzenes OR Dicarboxylic acids and derivatives OR Aryl chlorides OR Pyrazolines OR N-alkylated hydrazones OR Carboxylic acid esters OR Azacyclic compounds OR Organochlorides OR Carbonyl compounds</t>
  </si>
  <si>
    <t xml:space="preserve">Benzenoids/Benzene and substituted derivatives/Benzoic acids and derivatives/Methoxybenzoic acids and derivatives/O-methoxybenzoic acids and derivatives OR Dichlorobenzoic acids OR Halobenzoic acids OR 3-Halobenzoic acids OR Phenoxy compounds OR Methoxybenzenes OR Dichlorobenzenes OR Benzoyl derivatives OR Anisoles OR Alkyl aryl ethers OR Aryl chlorides OR Monocarboxylic acids and derivatives OR Carboxylic acids OR Organochlorides </t>
  </si>
  <si>
    <t>Benzenoids/Benzene and substituted derivatives/Benzophenones OR Diphenylmethanes OR Aryl-phenylketones OR Benzoyl derivatives OR Chlorobenzenes OR Aryl chlorides OR Organochlorides</t>
  </si>
  <si>
    <t xml:space="preserve">Benzenoids/Benzene and substituted derivatives/Phenoxyacetic acid derivatives OR Phenoxy compounds OR Phenol ethers OR Pyridazinones OR Alkyl aryl ethers OR Chlorobenzenes OR Fluorobenzenes OR Aryl chlorides OR Aryl fluorides OR Heteroaromatic compounds OR Carboxylic acid esters OR Monocarboxylic acids and derivatives OR Carbonyl compounds OR Organochlorides OR Organofluorides OR Organonitrogen compounds OR Alkyl fluorides </t>
  </si>
  <si>
    <t>Benzenoids/Benzene and substituted derivatives/Diphenylmethanes OR p-Chlorophenols OR Chlorobenzenes OR 1-Hydroxy-2-unsubstituted benzenoids OR Aryl chlorides OR Organochlorides</t>
  </si>
  <si>
    <t>Benzenoids/Benzene and unsubstituted derivatives/Halobenzenes/Chlorobenzenes/Dichlorobenzenes OR Aniline and substituted anilines OR Aryl chlorides OR Primary amines OR Organochlorides</t>
  </si>
  <si>
    <t>Ketene acetals OR Vinyl chlorides OR Chloroalkenes OR Organochlorides</t>
  </si>
  <si>
    <t>Benzenoids/Benzene and substituted derivatives/Diphenylethers OR Nitrobenzoic acids and derivatives OR Diarylethers OR Benzoic acid esters OR Nitrobenzenes OR Benzoyl derivatives OR Phenoxy compounds OR Dichlorobenzenes OR Nitroaromatic compounds OR Phenol ethers OR Aryl chlorides OR Methyl esters OR Monocarboxylic acids and derivatives OR Organic oxoazanium compouds OR Organochlorides OR Organonitrogen compounds</t>
  </si>
  <si>
    <t>Organoheterocyclic compounds/Azoles/Thiazoles OR Heteroaromatic compounds OR Azacyclic compounds OR Organonitrogen compounds OR Organochlorides OR Alkyl chlorides</t>
  </si>
  <si>
    <t>Benzenoids/Benzene and substituted derivatives/Diphenylmethanes OR Chlorobenzenes OR Aryl chlorides OR Alpha hydroxy acids and derivatives OR Tertiary alcohols OR Monocarboxylic acids and derivatives OR Carboxylic acids OR Organochlorides OR Carbonyl compounds OR Aromatic alcohols</t>
  </si>
  <si>
    <t>Benzenoids/Benzene and substituted derivatives/Biphenyls and derivatives/Chlorinated biphenyls OR Benzylethers OR Chlorobenzenes OR Aryl chlorides OR Monocarboxylic acids and derivatives OR Dialkyl ethers OR Carboxylic acids OR Organochlorides OR Carbonyl compounds</t>
  </si>
  <si>
    <t>Organoheterocyclic compounds/Diazines/Pyridazines and derivatives/Pyridazinones OR Aminopyridazines OR Benzene and substituted derivatives OR Aryl chlorides OR Vinylogous amides OR Heteroaromatic compounds OR Azacyclic compounds OR Primary amines OR Organochlorides</t>
  </si>
  <si>
    <t>Benzenoids/Benzene and substituted derivatives/Halobenzenes/Chlorobenzenes/Dichlorobenzenes OR Aryl chlorides OR Isoureas OR Organonitrogen compounds OR Organochlorides</t>
  </si>
  <si>
    <t xml:space="preserve">Benzenoids/Benzene and substituted derivatives/Halobenzenes/Chlorobenzenes OR Cyclopentanols OR Aryl chlorides OR Triazoles OR Tertiary alcohols OR Heteroaromatic compounds OR Cyclic alcohols and derivatives OR Azacyclic compounds OR Organonitrogen compounds OR Organochlorides </t>
  </si>
  <si>
    <t>Organoheterocyclic compounds/Pyridines and derivatives/Pyridinecarboxylic acids and derivatives/Pyridinecarboxylic acids OR Polyhalopyridines OR 2-Halopyridines OR Aryl chlorides OR Vinylogous halides OR Heteroaromatic compounds OR Monocarboxylic acids and derivatives OR Carboxylic acids OR Azacyclic compounds OR Organonitrogen compounds OR Organochlorides</t>
  </si>
  <si>
    <t>Ethers/Diarylethers OR Chloroquinolines OR Phenoxy compounds OR Phenol ethers OR Fluorobenzenes OR Pyridines and derivatives OR Aryl fluorides OR Aryl chlorides OR Heteroaromatic compounds OR Azacyclic compounds OR Organonitrogen compounds OR Organofluorides OR Organochlorides</t>
  </si>
  <si>
    <t xml:space="preserve">Benzenoids/Benzene and substituted derivatives/Anilides/Aromatic anilides OR Chlorinated biphenyls OR Nicotinamides OR Chlorobenzenes OR 2-Halopyridines OR Aryl chlorides OR Vinylogous halides OR Heteroaromatic compounds OR Secondary carboxylic acid amides OR Azacyclic compounds OR Organonitrogen compounds OR Organochlorides </t>
  </si>
  <si>
    <t>Benzenoids/Benzene and substituted derivatives/N-phenylureas OR Chlorobenzenes OR Aryl chlorides OR Ureas OR Organonitrogen compounds OR Organochlorides OR Carbonyl compounds</t>
  </si>
  <si>
    <t>Benzenoids/Benzene and substituted derivatives/Methoxybenzenes/Dimethoxybenzenes OR Phenoxy compounds OR Dichlorobenzenes OR Anisoles OR Alkyl aryl ethers OR Aryl chlorides OR Organochlorides</t>
  </si>
  <si>
    <t xml:space="preserve">Benzenoids/Benzene and substituted derivatives/Aniline and substituted anilines OR Chlorobenzenes OR Chloro-s-triazines OR Aminotriazines OR Aryl chlorides OR Heteroaromatic compounds OR Secondary amines OR Azacyclic compounds OR Organochlorides </t>
  </si>
  <si>
    <t>Carboxylic acids and derivatives/Alpha-halocarboxylic acids and derivatives/Alpha-halocarboxylic acids OR Carboxylic acid salts OR Monocarboxylic acids and derivatives OR Carboxylic acids OR Organochlorides OR Carbonyl compounds OR Alkyl chlorides</t>
  </si>
  <si>
    <t>Carboxylic acids and derivatives/Alpha-halocarboxylic acids and derivatives/Alpha-halocarboxylic acids OR Monocarboxylic acids and derivatives OR Carboxylic acids OR Organochlorides OR Carbonyl compounds OR Alkyl chlorides</t>
  </si>
  <si>
    <t>Organohalogen compounds/Vinyl halides/Vinyl chlorides OR Chloroalkenes OR Organochlorides</t>
  </si>
  <si>
    <t>Benzenoids/Benzene and substituted derivatives/Anilides OR o-Chlorophenols OR N-arylamides OR m-Chlorophenols OR Dichlorobenzenes OR 1-Hydroxy-2-unsubstituted benzenoids OR Aryl chlorides OR Secondary carboxylic acid amides OR Organochlorides OR Carbonyl compounds</t>
  </si>
  <si>
    <t>Benzenoids/Benzene and substituted derivatives OR Tertiary carboxylic acid amides OR Chloroacetamides OR Dialkyl ethers OR Organonitrogen compounds OR Organochlorides OR Carbonyl compounds OR Alkyl chlorides</t>
  </si>
  <si>
    <t>Organoheterocyclic compounds/Quinolines and derivatives/Quinoline carboxylic acids OR Fluoroquinolones OR N-arylpiperazines OR Aminoquinolines and derivatives OR Haloquinolines OR Hydroquinolones OR Hydroquinolines OR Pyridinecarboxylic acids OR Dialkylarylamines OR N-methylpiperazines OR Benzenoids OR Aryl fluorides OR Heteroaromatic compounds OR Vinylogous amides OR Trialkylamines OR Amino acids OR Monocarboxylic acids and derivatives OR Carboxylic acids OR Azacyclic compounds OR Organofluorides OR Hydrochlorides</t>
  </si>
  <si>
    <t>Benzenoids/Phenols/Nitrophenols OR Nitrobenzenes OR o-Aminophenols OR Aniline and substituted anilines OR Nitroaromatic compounds OR o-Chlorophenols OR Chlorobenzenes OR Aryl chlorides OR Propargyl-type 1,3-dipolar organic compounds OR Organic oxoazanium compounds OR Organochlorides OR Primary amines</t>
  </si>
  <si>
    <t>Benzenoids/Benzene and substituted derivatives/Anilides OR Toluenes OR Tertiary carboxylic acid amides OR Chloroacetamides OR Dialkyl ethers OR Organonitrogen compounds OR Organochlorides OR Carbonyl compounds OR Alkyl chlorides</t>
  </si>
  <si>
    <t>Benzenoids/Benzene and substituted derivatives/Sulfanilides OR Toluenes OR Organic sulfuric acids and derivatives OR Trihalomethanes OR Sulfenyl compounds OR Organonitrogen compounds OR Organofluorides OR Organochlorides OR Alkyl fluorides OR Alkyl chlorides</t>
  </si>
  <si>
    <t>Organoheterocyclic compounds/Piperidines/Phenylpiperidines OR Phenylpyrrolidines OR Piperidinediones OR Dichlorobenzenes OR Delta lactams OR Pyrrolidine-2-ones OR Aryl chlorides OR N-substituted carboxylic acid imides OR Pyrroles OR Dicarboximides OR Azacyclic compounds OR Organonitrogen compounds OR Carbonyl compounds OR Organochlorides</t>
  </si>
  <si>
    <t>Organoheterocyclic compounds/Azoles/Pyrazoles/Phenylpyrazoles OR Phenoxyacetic acid derivatives OR Phenoxy compounds OR Phenol ethers OR Alkyl aryl ethers OR Chlorobenzenes OR Fluorobenzenes OR Aryl chlorides OR Aryl fluorides OR Heteroaromatic compounds OR Carboxylic acid esters OR Azacyclic compounds OR Monocarboxylic acids and derivatives OR Carbonyl compounds OR Organochlorides OR Organofluorides OR Organonitrogen compounds OR Alkyl fluorides</t>
  </si>
  <si>
    <t xml:space="preserve">Carbonyl compounds/Ketones/Cyclic ketones/Cyclohexenones OR Vinylogous acids OR Oxime ethers OR Vinyl chlorides OR Sulfenyl compounds OR Enols OR Dialkylthioethers OR Chloroalkenes OR Organochlorides </t>
  </si>
  <si>
    <t>Benzenoids/Benzene and substituted derivatives/Anilides OR m-Xylenes OR Tertiary carboxylic acid amides OR Chloroacetamides OR Dialkyl ethers OR Organonitrogen compounds OROrganochlorides OR Carbonyl compounds OR Alkyl chlorides</t>
  </si>
  <si>
    <t>Peptidomimetics/Hybrid peptides OR Valine and derivatives OR Alpha amino acid amides OR Beta amino acids and derivatives OR Chlorobenzenes OR Fatty acid esters OR Aryl chlorides OR N-acyl amines OR Carbamate esters OR Methyl esters OR Secondary carboxylic acid amides OR Organic carbonic acids and derivatives OR Monocarboxylic acids and derivatives OR Carbonyl compounds OR Organochlorides OR Organonitrogen compounds</t>
  </si>
  <si>
    <t>Organoheterocyclic compounds/Isoindoles and derivatives/Isoindolines/Isoindolones OR Isoindoles OR Pyrrolidine-2-ones OR Dicarboximides OR Trihalomethanes OR Sulfenyl compounds OR Azacyclic compounds OR Organonitrogen compounds OR Organochlorides OR Carbonyl compounds OR Alkyl chlorides</t>
  </si>
  <si>
    <t>Organoheterocyclic compounds/Azoles/Thiazoles/2,5-Disubstituted thiazoles OR Nitroguanidines OR Aryl chlorides OR Nitramines OR Heteroaromatic compounds OR Carboximidamides OR Azacyclic compounds OR Organochlorides OR Organic oxides Imines</t>
  </si>
  <si>
    <t>Benzenoids/Phenols/Halophenols/Chlorophenols/o-Chlorophenols OR Chlorobenzenes OR 1-Hydroxy-4-unsubstituted benzenoids OR 1-Hydroxy-2-unsubstituted benzenoids OR Aryl chlorides OR Organochlorides</t>
  </si>
  <si>
    <t>Benzenoids/Benzene and substituted derivatives/Benzylethers OR Phenoxy compounds OR Methoxybenzenes OR Anisoles OR Chlorobenzenes OR Alkyl aryl ethers OR Aryl chlorides OR Dialkyl ethers OR Carboximidic acids OR Acetylides OR Organonitrogen compounds OR Organochlorides</t>
  </si>
  <si>
    <t>Benzenoids/Benzene and substituted derivatives/Phenylphosphines and derivatives OR Organophosphorus compounds</t>
  </si>
  <si>
    <t>Benzenoids/Benzene and substituted derivatives/Phenethylamines/Amphetamines and derivatives OR Chlorobenzenes OR Aryl chlorides OR Triazoles OR Heteroaromatic compounds OR Secondary alcohols OR Azacyclic compounds OR Organonitrogen compounds OR Organochlorides</t>
  </si>
  <si>
    <t>Organoheterocyclic compounds/Azoles/Triazoles/Phenyltriazoles/Phenyl-1,2,4-triazoles OR Sulfanilides OR Dichlorobenzenes OR Aryl chlorides OR Organosulfonamides OR Organic sulfonamides OR Heteroaromatic compounds OR Aminosulfonyl compounds OR Azacyclic compounds OR Organofluorides OR Organochlorides OR Alkyl fluorides OR Organonitrogen compounds</t>
  </si>
  <si>
    <t xml:space="preserve">Benzenoids/Phenols/Halophenols/Chlorophenols/p-Chlorophenols OR o-Chlorophenols OR m-Chlorophenols OR Chlorobenzenes OR Aryl chlorides OR Organochlorides </t>
  </si>
  <si>
    <t>Carboxylic acids and derivatives/Carboxylic acid derivatives/Carboxylic acid amides/Chloroacetamides OR Primary carboxylic acid amides OR Organonitrogen compounds OR Organochlorides OR Carbonyl compounds OR Alkyl chlorides</t>
  </si>
  <si>
    <t xml:space="preserve">Organoheterocyclic compounds/Quinolines and derivatives/Quinoline carboxylic acids OR Chloroquinolines OR 1-Carboxy-2-haloaromatic compounds OR Methylpyridines OR Benzenoids OR Aryl chlorides OR Vinylogous halides OR Heteroaromatic compounds OR Monocarboxylic acids and derivatives OR Azacyclic compounds OR Organonitrogen compounds OR Organochlorides </t>
  </si>
  <si>
    <t>Organoheterocyclic compounds/Isoindoles and derivatives/Isoindolines/Isoindolones/Phthalimides OR Isoindoles OR Benzenoids OR Trihalomethanes OR Sulfenyl compounds OR Carboxylic acids and derivatives OR Azacyclic compounds OR Organonitrogen compounds OR Organochlorides OR Alkyl chlorides</t>
  </si>
  <si>
    <t>Benzenoids/Benzene and substituted derivatives/Benzoic acids and derivatives/Halobenzoic acids and derivatives/3-Halobenzoic acids and derivatives OR Benzamides OR Dichlorobenzenes OR Benzoyl derivatives OR Aryl chlorides OR Secondary carboxylic acid amides OR Acetylides OR Organonitrogen compounds OR Organochlorides</t>
  </si>
  <si>
    <t>Benzenoids/Benzene and substituted derivatives/Biphenyls and derivatives OR Phenyltetrazoles and derivatives OR 1,2,4,5-Tetrasubstituted imidazoles OR N-substituted imidazoles OR Aryl chlorides OR Heteroaromatic compounds OR Azacyclic compounds OR Primary alcohols OR Organonitrogen compounds OR Organochlorides OR Aromatic alcohols</t>
  </si>
  <si>
    <t>Benzenoids/Benzene and substituted derivatives/Halobenzenes/Chlorobenzenes/Dichlorobenzenes OR Phenoxy compounds OR Phenol ethers OR Alkyl aryl ethers OR Sulfuric acid monoesters OR Aryl chlorides OR Alkyl sulfates OR Organochlorides</t>
  </si>
  <si>
    <t>Organoheterocyclic compounds/Pyridines and derivatives/Halopyridines/2-Halopyridines OR Aryl chlorides OR Heteroaromatic compounds OR Carboximidamides OR Carboxamidines OR Azacyclic compounds OR Organochlorides</t>
  </si>
  <si>
    <t>Benzenoids/Benzene and substituted derivatives/Anilides OR m-Xylenes OR Tertiary carboxylic acid amides OR Pyrazoles OR Heteroaromatic compounds OR Chloroacetamides OR Azacyclic compounds OR Organonitrogen compounds OR Organochlorides OR Carbonyl compounds OR Alkyl chlorides</t>
  </si>
  <si>
    <t>Benzenoids/Benzene and substituted derivatives/Halobenzenes/Chlorobenzenes/Dichlorobenzenes OR Ketals OR Aryl chlorides OR Triazoles OR Heteroaromatic compounds OR 1,3-Dioxolanes OR Oxacyclic compounds OR Azacyclic compounds OR Organonitrogen compounds OR Organochlorides</t>
  </si>
  <si>
    <t xml:space="preserve">Benzenoids/Benzene and substituted derivatives/Diphenylmethanes OR Cinnamic acids and derivatives OR Dimethoxybenzenes OR Styrenes OR Phenoxy compounds OR Anisoles OR Alkyl aryl ethers OR Chlorobenzenes OR Aryl chlorides OR Morpholines OR Tertiary carboxylic acid amides OR Oxacyclic compounds OR Azacyclic compounds OR Dialkyl ethers OR Carbonyl compounds OR Organochlorides OR Organonitrogen compounds </t>
  </si>
  <si>
    <t xml:space="preserve">Alkaloids and derivatives/Tropane alkaloids OR Coumarans OR Alkyl aryl ethers OR Piperidines OR N-alkylpyrrolidines OR Benzenoids OR Aryl chlorides OR Trialkylamines OR Secondary carboxylic acid amides OR Amino acids and derivatives OR Oxacyclic compounds OR Azacyclic compoundsOR Organochlorides </t>
  </si>
  <si>
    <t>Organoheterocyclic compounds/Pyridines and derivatives/Halopyridines/2-Halopyridines OR Benzene and substituted derivatives OR Aryl chlorides OR Heteroaromatic compounds OR Isoureas OR Azacyclic compounds OR Organonitrogen compounds OR Organochlorides</t>
  </si>
  <si>
    <t>Organoheterocyclic compounds/Azoles/Triazoles/Phenyltriazoles/Phenyl-1,2,3-triazoles OR Phenylpropanes OR Benzotriazoles OR Phenols OR Aryl chlorides OR Heteroaromatic compounds OR Azacyclic compounds OR Organonitrogen compounds OR Organochlorides</t>
  </si>
  <si>
    <t>Benzenoids/Benzene and substituted derivatives/Phenylpropanes OR o-Chlorophenols OR Chlorobenzenes OR 1-Hydroxy-2-unsubstituted benzenoids OR Aryl chlorides OR Organochlorides</t>
  </si>
  <si>
    <t>Organoheterocyclic compounds/Benzodiazepines/1,4-Benzodiazepines OR Benzene and substituted derivatives OR Aryl chlorides OR Cyclic carboximidic acids OR Ketimines OR Azacyclic compounds OR Alkanolamines OR Organochlorides</t>
  </si>
  <si>
    <t>Benzenoids/Benzene and substituted derivatives/2-Phenoxypropionic acids OR Phenoxyacetic acid derivatives OR Phenoxy compounds OR Phenol ethers OR Dichlorobenzenes OR Alkyl aryl ethers OR Aryl chlorides OR Monocarboxylic acids and derivatives OR Carboxylic acids OR Organochlorides OR Carbonyl compounds</t>
  </si>
  <si>
    <t>Benzenoids/Benzene and substituted derivatives/Anilides OR Tertiary carboxylic acid amides OR Chloroacetamides OR Organonitrogen compounds OR Organochlorides OR Carbonyl compounds OR Alkyl chlorides</t>
  </si>
  <si>
    <t>Organonitrogen compounds/Organic cyanides/Nitriles OR Organochlorides OR Alkyl chlorides</t>
  </si>
  <si>
    <t>Benzenoids/Benzene and substituted derivatives/Benzoic acids and derivatives/Halobenzoic acids and derivatives/2-Halobenzoic acids and derivatives OR Benzamides OR Dichlorobenzenes OR Benzoyl derivatives OR Aryl chlorides OR Vinylogous halides OR Primary carboxylic acid amides OR OR Organonitrogen compounds OR Organochlorides</t>
  </si>
  <si>
    <t>Organoheterocyclic compounds/Azoles/Pyrazoles/Pyrazole carboxylic acids and derivatives OR Sulfonylureas OR Alkyl aryl ethers OR Pyrimidines and pyrimidine derivatives OR Aryl chlorides OR Vinylogous halides OR Vinylogous amides OR Organosulfonic acids and derivatives OR Aminosulfonyl compounds OR Heteroaromatic compounds OR Methyl esters OR Azacyclic compounds OR Carboximidic acids and derivatives OR Monocarboxylic acids and derivatives OR Organochlorides</t>
  </si>
  <si>
    <t>Benzenoids/Benzene and substituted derivatives/Phenoxyacetic acid derivatives OR Phenoxy compounds OR Phenol ethers OR Dichlorobenzenes OR Alkyl aryl ethers OR Aryl chlorides OR Carboxylic acid esters OR Monocarboxylic acids and derivatives OR Dialkyl ethers OR Organochlorides OR Carbonyl compounds</t>
  </si>
  <si>
    <t>Organoheterocyclic compounds/Triazines/Aminotriazines/1,3,5-Triazine-2,4-diamines OR Secondary alkylarylamines OR N-aliphatic s-triazines OR Chloro-s-triazines OR Aryl chlorides OR Heteroaromatic compounds OR Azacyclic compounds OR Organochlorides</t>
  </si>
  <si>
    <t>Benzenoids/Phenol ethers OR Phenoxy compounds OR Chlorobenzenes OR Aryl chlorides OR Triazoles OR Heteroaromatic compounds OR Secondary alcohols OR Azacyclic compounds OR Organonitrogen compounds OR Organochlorides</t>
  </si>
  <si>
    <t>Benzenoids/Benzene and substituted derivatives/Halobenzenes/Chlorobenzenes/Dichlorobenzenes OR Pyridines and derivatives OR Aryl chlorides OR Heteroaromatic compounds OR Carboximidic acids OR Azacyclic compounds OR Organonitrogen compounds OR Organofluorides OR Organochlorides OR Alkyl fluorides</t>
  </si>
  <si>
    <t>Organoheterocyclic compounds/Benzopyrans/1-Benzopyrans/Dibenzopyrans/Xanthenes OR Diarylethers OR Phthalides OR Benzofuranones OR Isobenzofurans OR Phenoxides OR Aryl bromides OR Aryl chlorides OR Vinylogous halides OR Carboxylic acid esters OR Lactones OR Oxacyclic compounds OR Organobromides OR Organochlorides</t>
  </si>
  <si>
    <t>Carbonyl compounds/Ketones/Aryl ketones/Phenylketones/Aryl-phenylketones OR Pyridinecarboxylic acids and derivatives OR Anisoles OR Phenoxy compounds OR Benzoyl derivatives OR Methoxybenzenes OR Alkyl aryl ethers OR Toluenes OR Methylpyridines OR Aryl chlorides OR Heteroaromatic compounds OR Azacyclic compounds OR Organonitrogen compounds OR Organochlorides</t>
  </si>
  <si>
    <t>Ethers/Alkyl aryl ethers OR Pyrimidines and pyrimidine derivatives/Organosulfonic acids and derivatives OR Thiadiazoles OR Heteroaromatic compounds OR Azacyclic compounds OR Organonitrogen compounds OR Organochlorides OR Alkyl chlorides</t>
  </si>
  <si>
    <t>Ethers/Acetals OR Organochlorides OR Alkyl chlorides</t>
  </si>
  <si>
    <t>Benzenoids/Benzene and substituted derivatives/Anilides OR N-arylamides OR Dichlorobenzenes OR Cyclopropanecarboxylic acids OR Aryl chlorides OR Secondary carboxylic acid amides OR Monocarboxylic acids and derivatives OR Carboxylic acids OR Organochlorides OR Carbonyl compounds</t>
  </si>
  <si>
    <t>Organoheterocyclic compounds/Azolidines/Imidazolidines/Imidazolidinones/Imidazolidinediones/Hydantoins/Phenylhydantoins OR Phenylimidazolidines OR Alpha amino acids and derivatives OR Dichlorobenzenes OR N-acyl ureas OR Aryl chlorides OR Dicarboximides OR Isoureas OR Carboximidamides OR Azacyclic compounds OR Organochlorides OR Carbonyl compounds</t>
  </si>
  <si>
    <t>Organoheterocyclic compounds/Heteroaromatic compounds OR Thiophenes OR Tertiary carboxylic acid amides OR Chloroacetamides OR Dialkyl ethers OR Organonitrogen compounds OR Organochlorides OR Organic oxides OR Carbonyl compounds OR Alkyl chlorides</t>
  </si>
  <si>
    <t>Organoheterocyclic compounds/Pyridines and derivatives/Pheniramines OR Chlorobenzenes OR Aralkylamines OR Aryl chlorides OR Heteroaromatic compounds OR Trialkylamines OR Azacyclic compounds OR Organochlorides</t>
  </si>
  <si>
    <t>Benzenoids/Benzene and substituted derivatives/Halobenzenes/Chlorobenzenes/Dichlorobenzenes OR N-substituted imidazoles OR Aryl chlorides OR Organic nitrates OR Heteroaromatic compounds OR Organic nitro compounds OR Organic nitric acids OR Azacyclic compounds OR Organonitrogen compounds OR Organochlorides</t>
  </si>
  <si>
    <t>Carboxylic acids and derivatives/Alpha-halocarboxylic acids and derivatives/Alpha-halocarboxylic acids OR Monocarboxylic acids and derivatives OR Carboxylic acids OR Organochlorides OR Organobromides OR Carbonyl compounds OR Alkyl chlorides OR Alkyl bromides</t>
  </si>
  <si>
    <t>Benzenoids/Benzene and substituted derivatives/2-Phenoxypropanoic acids OR Phenoxyacetic acid derivatives OR Phenoxy compounds OR Phenol ethers OR Dichlorobenzenes OR Alkyl aryl ethers OR Aryl chlorides OR Monocarboxylic acids and derivatives OR Carboxylic acids OR Organochlorides OR Carbonyl compounds</t>
  </si>
  <si>
    <t>Organonitrogen compounds/Sulfonylureas/Pyrimidinyl-2-sulfonylureas OR Benzenesulfonamides OR Benzoic acid esters OR Benzenesulfonyl compounds OR Benzoyl derivatives OR Alkyl aryl ethers OR Halopyrimidines OR Aryl chlorides OR Organosulfonic acids and derivatives OR Aminosulfonyl compounds OR Heteroaromatic compounds OR Organic carbonic acids and derivatives OR Carboxylic acid esters OR Monocarboxylic acids and derivatives OR Azacyclic compounds OR Organochlorides OR Carbonyl compounds</t>
  </si>
  <si>
    <t>Benzenoids/Benzene and substituted derivatives/Phenylpropanes OR Phenoxy compounds OR Phenol ethers OR Alkyl aryl ethers OR Organochlorides OR Alkyl chlorides</t>
  </si>
  <si>
    <t>Carbonyl compounds/Ketones/Cyclic ketones/Cyclohexenones OR Oxanes OR Vinylogous acids OR Oxime ethers OR Vinyl chlorides OR Oxacyclic compounds OR Enols OR Dialkyl ethers OR Chloroalkenes OR Organochlorides</t>
  </si>
  <si>
    <t>Benzenoids/Benzene and substituted derivatives/Trifluoromethylbenzenes OR Benzamides OR Benzoyl derivatives OR Pyridines and derivatives OR Aryl chlorides OR Heteroaromatic compounds OR Secondary carboxylic acid amides OR Azacyclic compounds OR Organonitrogen compounds OR Organofluorides OR Organochlorides OR Alkyl fluorides</t>
  </si>
  <si>
    <t>Benzenoids/Benzene and substituted derivatives/Diphenylethers OR Diarylethers OR Phenoxy compounds OR Phenol ethers OR m-Chlorophenols OR Dichlorobenzenes OR 1-Hydroxy-4-unsubstituted benzenoids OR 1-Hydroxy-2-unsubstituted benzenoids OR Aryl chlorides OR Organochlorides</t>
  </si>
  <si>
    <t xml:space="preserve">Benzenoids/Benzene and substituted derivatives/Halobenzenes/Chlorobenzenes OR Pyridazines and derivatives OR Aryl chlorides OR Vinylogous amides OR Heteroaromatic compounds OR Cyclic ketones OR Monocarboxylic acids and derivatives OR Carboxylic acids OR Azacyclic compounds OR Organonitrogen compounds OR Organochlorides </t>
  </si>
  <si>
    <t>Benzenoids/Benzene and substituted derivatives/Phenylbutylamines OR Chlorobenzenes OR Aryl chlorides OR Triazoles OR Tertiary alcohols OR Heteroaromatic compounds OR Azacyclic compounds OR Organonitrogen compounds OR Organochlorides</t>
  </si>
  <si>
    <t>Organonitrogen compounds/Sulfonylureas/S-triazinyl-2-sulfonylureas OR Benzenesulfonamides OR Benzenesulfonyl compounds OR 2-Methoxy-1,3,5-triazines OR Alkyl aryl ethers OR Aminotriazines OR Chlorobenzenes OR Aryl chlorides OR Organosulfonic acids and derivatives OR Aminosulfonyl compounds OR Heteroaromatic compounds OR Organic carbonic acids and derivatives OR Azacyclic compounds OR Organochlorides OR Carbonyl compounds</t>
  </si>
  <si>
    <t xml:space="preserve">Organoheterocyclic compounds/Azoles/Thiazoles/2,5-Disubstitutes thiazoles OR Aryl chlorides OR Heteroaromatic compounds OR Organic nitro compounds OR Guanidines OR Oxacyclic compounds OR Azacyclic compounds OR Organochlorides </t>
  </si>
  <si>
    <t xml:space="preserve">Lipids and lipid-like molecules/Prenol lipids/Monoterpenoids/Iridoids and derivatives OR Monocyclic monoterpenoids OR Aromatic monoterpenoids OR Chlorobenzenes OR Cyclopentanols OR Aryl chlorides OR Triazoles OR Tertiary alcohols OR Heteroaromatic compounds OR Cyclic alcohols and derivatives OR Azacyclic compounds OR Organonitrogen compounds OR Organochlorides </t>
  </si>
  <si>
    <t>Organoheterocyclic compounds/Pyridines and derivatives/Halopyridines/Polyhalopyridines OR 2-Halopyridines OR Aryl chlorides OR Heteroaromatic compounds OR Azacyclic compounds OR Organonitrogen compounds OR Organochlorides</t>
  </si>
  <si>
    <t>Organoheterocyclic compounds/Pyridines and derivatives/Halopyridines/2-Halopyridines OR Aryl chlorides OR Heteroaromatic compounds OR Azacyclic compounds OR Organonitrogen compounds OR Organochlorides OR Alkyl chlorides</t>
  </si>
  <si>
    <t>Lipids and lipid-like molecules/Fatty acyls/Fatty acid esters/Pyrethroids OR Diphenylethers OR Diarylethers OR Benzyloxycarbonyls OR Phenoxy compounds OR Phenol ethers OR Cyclopropanecarboxylic acids and derivatives OR Ketene acetals OR Carboxylic acid esters OR Vinyl chlorides OR Monocarboxylic acids and derivatives OR Chloroalkenes OR Organochlorides OR Carbonyl compounds</t>
  </si>
  <si>
    <t>Benzenoids/Benzene and substituted derivatives/Nitrobenzenes OR Nitroaromatic compounds OR Dichlorobenzenes OR Aniline and substituted anilines OR Aryl chloridesOR Organic oxoazanium compounds OR Primary amines OR Organochlorides</t>
  </si>
  <si>
    <t>Organoheterocyclic compounds/Triazines/1,3,5-Triazines/Halo-s-triazines/Chloro-s-triazines OR Aryl chlorides OR Heteroaromatic compounds OR Azacyclic compounds OR Organonitrogen compounds OR Organochlorides</t>
  </si>
  <si>
    <t>Benzenoids/Benzene and substituted derivatives/Halobenzenes/Chlorobenzenes/Dichlorobenzenes OR Phenoxy compounds OR Phenol ethers OR Alkyl aryl ethers OR Aryl chlorides OR Monocarboxylic acids and derivatives OR Carboxylic acids OR Organochlorides OR Carbonyl compounds</t>
  </si>
  <si>
    <t xml:space="preserve">Organohalogen compounds/Aryl halides/Aryl chlorides OR Vinylogous halides OR Thiazoles OR Heteroaromatic compounds OR Azacyclic compounds OR Organonitrogen compounds OR Organochlorides </t>
  </si>
  <si>
    <t>Benzenoids/Benzene and substituted derivatives/Chlorophenoxyacetates OR Phenoxy compounds OR Phenol ethers OR Chlorobenzenes OR Alkyl aryl ethers OR Aryl chlorides OR Monocarboxylic acids and derivatives OR Carboxylic acids OR Organochlorides OR Hydrocarbon derivatives OR Carbonyl compounds</t>
  </si>
  <si>
    <t>Organoheterocyclic compounds/Pyridines and derivatives/Halopyridines/Polyhalopyridines OR Alkyl aryl ethers OR 2-Halopyridines OR Aryl chlorides OR Heteroaromatic compounds OR Monocarboxylic acids and derivatives OR Carboxylic acids OR Azacyclic compounds OR Organonitrogen compounds OR Organochlorides OR Carbonyl compounds</t>
  </si>
  <si>
    <t>Benzenoids/Benzene and substituted derivatives/Diphenylethers OR Diarylethers OR Diarylethers OR Phenoxy compounds OR Phenol ethers OR Ketals OR Chlorobenzenes OR Aryl chlorides OR Triazoles OR Heteroaromatic compounds OR 1,3-Dioxolanes OR Azacyclic compounds OR Organonitrogen compounds OR Organochlorides</t>
  </si>
  <si>
    <t>Benzenoids/Phenols/Halophenols/Chlorophenols/p-Chlorophenols OR o-Chlorophenols OR m-Chlorophenols OR Chlorobenzenes OR Aryl chlorides OR Organochlorides</t>
  </si>
  <si>
    <t>Benzenoids/Benzene and substituted derivatives/N-phenylureas OR Fluorobenzenes OR Chlorobenzenes OR Aryl fluorides OR Aryl chlorides OR Organic carbonic acids and derivatives OR Organonitrogen compounds Organofluorides OR Organochlorides OR Carbonyl compounds</t>
  </si>
  <si>
    <t>Benzenoids/Benzene and substituted derivatives/Halobenzenes/Chlorobenzenes/Dichlorobenzenes OR Aryl chlorides OR Triazoles OR Heteroaromatic compounds OR Azacyclic compounds OR Organonitrogen compounds OR Organochlorides</t>
  </si>
  <si>
    <t>Benzenoids/Benzene and substituted derivatives/Halobenzenes/Chlorobenzenes OR Aryl chlorides OR Triazolines OR Triazoles OR Tertiary alcohols OR Heteroaromatic compounds OR Chlorohydrins OR Azacyclic compounds OR Organosulfur compounds OR Organonitrogen compounds OR Organochlorides OR Alkyl chlorides</t>
  </si>
  <si>
    <t>Benzenoids/Benzene and substituted derivatives/Trifluoromethylbenzenes OR Chlorobenzenes OR N-substituted imidazoles OR Aryl chlorides OR Heteroaromatic compounds OR Dialkyl ethers OR Azacyclic compounds OR Organonitrogen compounds OR Organofluorides OR Organochlorides OR Alkyl fluorides</t>
  </si>
  <si>
    <t>Organoheterocyclic compounds/Azoles/Pyrazoles/Phenylpyrazoles OR Phenylcarbamic acid esters OR Chlorobenzenes OR Alkyl aryl ethers OR Aryl chlorides OR Heteroaromatic compounds OR Organic carbonic acids and derivatives OR Azacyclic compounds OR Organonitrogen compounds OR Organochlorides OR Carbonyl compounds</t>
  </si>
  <si>
    <t>Alkaloids and derivatives/Tropaine alkaloids OR Coumarans OR Alkyl aryl ethers OR Piperidines OR N-alkylpyrrolidines OR Benzenoids OR Aryl chlorides OR Trialkylamines OR Secondary carboxylic acid amides OR Amino acids and derivatives OR Oxacyclic compounds OR Azacyclic compounds OR Organochlorides</t>
  </si>
  <si>
    <t>Benzenoids/Phenol ethers OR Phenoxy compounds OR Chlorobenzenes OR Aryl chlorides OR Triazoles OR Heteroaromatic compounds OR Ketones OR Azacyclic compounds OR Organonitrogen compounds OR Organochlorides</t>
  </si>
  <si>
    <t>Benzenoids/Naphthalenes/Naphthols and derivatives OR p-Methylbenzenesulfonates OR 1-Sulfo,2-unsubstituted aromatic compounds OR Benzenesulfonyl compounds OR Toluenes OR 1-Hydroxy-2-unsubstituted benzenoids OR Chlorobenzenes OR Aryl chlorides OR Sulfonyls OR Organosulfonic acids OR Azo compounds OR Organochlorides</t>
  </si>
  <si>
    <t>Benzenoids/Benzene and substituted derivatives/Halobenzenes/Chlorobenzenes OR Aryl chlorides OR Thiazolidines OR Thiocarbamic acid derivatives OR Organic carbonic acids and derivatives OR Isoureas OR Carboximidamides OR Azacyclic compounds OR Organochlorides OR Carbonyl compounds</t>
  </si>
  <si>
    <t>Organoheterocyclic compounds/Isoindoles and derivatives/Isoindolines/Isoindolones OR Isoindoles OR Pyrrolidine-2-ones OR Dicarboximides OR Sulfenyl compounds OR Azacyclic compounds OR Organonitrogen compounds OR Organochlorides OR Carbonyl compounds OR Alkyl chlorides</t>
  </si>
  <si>
    <t>Benzenoids/Benzene and substituted derivatives/N-phenylureas/N-acyl-phenylureas/N-benzoyl-N'-phenylureas OR Diphenylethers OR Diarylethers OR Trifluoromethylbenzenes OR 2-Halobenzoic acids and derivatives OR Phenoxy compounds OR Phenol ethers OR Benzoyl derivatives OR Chlorobenzenes OR Fluorobenzenes OR Aryl chlorides OR Aryl fluorides OR Vinylogous halides OR Ureas Carboxylic acids and derivatives OR Carbonyl compounds OR Organochlorides OR Organofluorides OR Organonitrogen compounds OR Alkyl fluorides</t>
  </si>
  <si>
    <t>Benzenoids/Benzene and substituted derivatives/Halobenzenes/Chlorobenzenes OR Aryl chlorides OR Vinylogous amides OR Isoxazoles OR Heteroaromatic compounds OR Azo compounds OR Azacyclic compounds OR Organochlorides</t>
  </si>
  <si>
    <t>Benzenoids/Benzene and substituted derivatives/Halobenzenes/Chlorobenzenes/Dichlorobenzenes OR Phenoxy compounds OR Phenol ethers OR Alkyl aryl ethers OR Pyridines and derivatives OR Aryl chlorides OR Heteroaromatic compounds OR Ketene acetals OR Vinyl chlorides OR Azacyclic compounds OR Chloroalkenes OR Organonitrogen compounds OR Alkyl fluorides OR Organofluorides OR Organochlorides</t>
  </si>
  <si>
    <t>Benzenoids/Benzene and substituted derivatives/Diphenylmethanes OR Chlorobenzenes OR Aryl chlorides OR Tertiary alcohols OR Carboxylic acid esters OR Monocarboxylic acids and derivatives OR Organochlorides OR Carbonyl compounds OR Aromatic alcohols</t>
  </si>
  <si>
    <t>Organoheterocyclic compounds/Diazines/Pyrimidines and pyrimidine derivatives/Halopyrimidines OR Pyrimidones OR Hydropyrimidines OR Aryl chlorides OR Vinylogous amides OR Heteroaromatic compounds OR Ureas OR Azacyclic compounds OR Organonitrogen compounds OR Organochlorides</t>
  </si>
  <si>
    <t xml:space="preserve">Organoheterocyclic compounds/Triazines/Aminotriazines/1,3,5-Triazine-2,4-diamines OR Secondary alkylarylamines OR N-aliphatic s-triazines OR Chloro-s-triazines OR Aryl chlorides OR Heteroaromatic compounds OR Azacyclic compounds OR Primary amines OR Organochlorides </t>
  </si>
  <si>
    <t>Benzenoids/Benzene and substituted derivatives/Halobenzenes/Chlorobenzenes/Dichlorobenzenes OR Fluorobenzenes OR Aryl fluorides OR Aryl chlorides OR Carboximidic acids and derivatives OR Organonitrogen compounds OR Organofluorides OR Organochlorides</t>
  </si>
  <si>
    <t>Organoheterocyclic compounds/Diazinanes/Piperazines/N-alkylpiperazines OR Carboximidic acids OR Azacyclic compounds OR Organonitrogen compounds OR Organochlorides OR Alkyl chlorides</t>
  </si>
  <si>
    <t xml:space="preserve">Phenylpropanoids and polyketides/Cinnamyl alcohols OR Chlorobenzenes OR Aryl chlorides OR Triazoles OR Heteroaromatic compounds OR Secondary alcohols OR Azacyclic compounds OR Organonitrogen compounds OR Organochlorides </t>
  </si>
  <si>
    <t>Benzenoids/Benzene and substituted derivatives/Phenols/Halophenols/Chlorophenols/p-Chlorophenols OR o-Chlorophenols OR Chlorobenzenes OR Aryl chlorides OR Organochlorides</t>
  </si>
  <si>
    <t>Benzenoids/Benzene and substituted derivatives/Trifluoromethylbenzenes OR Secondary alkylarylamines OR Pyridazinones OR Aminopyridazines OR Aryl chlorides OR Vinylogous amides OR Heteroaromatic compounds OR Azacyclic compounds OR Organofluorides OR Organochlorides OR Alkyl fluorides</t>
  </si>
  <si>
    <t>Benzenoids/Benzene and substituted derivatives/Anilides/Aromatic anilides OR Polychlorinated biphenyls OR Pyrazole-4-carboxamides OR Dichlorobenzenes OR Fluorobenzenes OR Aryl chlorides OR Aryl fluorides OR Vinylogous amides OR Heteroaromatic compounds OR Secondary carboxylic acid amides OR Azacyclic compounds OR Organochlorides OR Organofluorides OR Organonitrogen compounds OR Alkyl fluorides</t>
  </si>
  <si>
    <t>Benzenoids/Benzene and substituted derivatives/Phenylpropanes OR Chlorobenzenes OR Aryl chlorides OR Triazoles OR Tertiary alcohols OR Heteroaromatic compounds OR Azacyclic compounds OR Organonitrogen compounds OR Organochlorides OR Aromatic alcohols</t>
  </si>
  <si>
    <t>Organoheterocyclic compounds/Pyridines and derivatives/Halopyridines/2-Halopyridines OR Aryl chlorides OR Thiazolidines OR Heteroaromatic compounds OR Isothioureas OR Carboximidamides OR Azacyclic compounds OR Organochlorides OR Imines</t>
  </si>
  <si>
    <t>Benzenoids/Benzene and substituted derivatives/2-Phenoxypropionic acids OR Phenoxyacetic acid derivatives OR Phenoxy compounds OR Phenol ethers OR Toluenes OR Chlorobenzenes OR Alkyl aryl ethers OR Aryl chlorides OR Monocarboxylic acids and derivatives OR Carboxylic acids OR Organochlorides OR Carbonyl compounds</t>
  </si>
  <si>
    <t>Benzenoids/Benzene and substituted derivatives/N-phenylureas/N-acyl-phenylureas/N-benzoyl-N'-phenylureas OR 2-Halobenzoic acids and derivatives OR Benzoyl derivatives OR Chlorobenzenes OR Fluorobenzenes OR Aryl chlorides OR Aryl fluorides OR Vinylogous halides OR Ureas OR Carboxylic acids and derivatives OR Carbonyl compounds OR Organochlorides OR Organofluorides OR Organonitrogen compounds</t>
  </si>
  <si>
    <t>Lipids and lipid-like molecules/Prenol lipids/Monoterpenoids/Iridoids and derivatives OR Monocyclic monoterpenoids OR Aromatic monoterpenoids OR Chlorobenzenes OR Cyclopentanols OR Aryl chlorides OR Triazoles OR Tertiary alcohols OR Heteroaromatic compounds OR Cyclic alcohols and derivatives OR Azacyclic compounds OR Organonitrogen compounds OR Organochlorides</t>
  </si>
  <si>
    <t>Benzenoids/Phenol ethers OR Phenoxy compounds OR Toluenes OR Chlorobenzenes OR Alkyl aryl ethers OR Aryl chlorides OR Monocarboxylic acids and derivatives OR Carboxylic acids OR Organochlorides OR Carbonyl compounds</t>
  </si>
  <si>
    <t>Benzenoids/Benzene and substituted derivatives/Benzylethers OR Dichlorobenzenes OR N-substituted imidazoles OR Aryl chlorides OR Heteroaromatic compounds OR Dialkyl ethers OR Azacyclic compounds OR Organonitrogen compounds OR Organochlorides</t>
  </si>
  <si>
    <t>Benzenoids/Benzene and substituted derivatives/Halobenzenes/Chlorobenzenes/Dichlorobenzenes OR Oxazolidinediones OR Aryl chlorides OR Dicarboximides OR Carbamate esters OR Organic carbonic acids and derivatives OR Azacyclic compounds OR Organonitrogen compounds OR Organochlorides OR Carbonyl compounds</t>
  </si>
  <si>
    <t>Benzenoids/Benzene and substituted derivatives/2-Phenoxypropionic acid esters OR Phenoxyacetic acid derivatives OR Diarylethers OR Benzoxazoles OR Phenoxy compounds OR Phenol ethers OR Alkyl aryl ethers OR Aryl chlorides OR Oxazoles OR Heteroaromatic compounds OR Carboxylic acid esters OR Azacyclic compounds OR Monocarboxylic acids and derivatives OR Carbonyl compounds OR Organochlorides OR Organonitrogen compounds</t>
  </si>
  <si>
    <t>Benzenoids/Benzene and substituted derivatives/Halobenzenes/Chlorobenzenes OR Tetrazines OR Aryl chlorides OR Heteroaromatic compounds OR Azacyclic compounds OR Organonitrogen compounds OR Organochlorides</t>
  </si>
  <si>
    <t>Benzenoids/Benzene and substituted derivatives/Benzenesulfonic acids and derivatives/Benzenesulfonate esters OR Benzenesulfonyl compounds OR Arylsulfonic acids and derivatives OR Phenoxy compounds OR Chlorobenzenes OR Organosulfonic acid esters OR Aryl chlorides OR Sulfonyls OR Organochlorides</t>
  </si>
  <si>
    <t>Benzenoids/Benzene and substituted derivatives/N-phneylureas OR Phenoxy compounds OR Phenol ethers OR Dichlorobenzenes OR Fluorobenzenes OR Aryl chlorides OR Aryl fluorides OR Organic carbonic acids and derivatives OR Organochlorides OR Organofluorides OR Carbonyl compounds OR Organonitrogen compounds OR Alkyl fluorides</t>
  </si>
  <si>
    <t>Benzenoids/Benzene and substituted derivatives/Halobenzenes/Chlorobenzenes/Dichlorobenzenes OR Aryl chlorides OR Triazoles OR Heteroaromatic compounds OR Dialkyl ethers OR Azacyclic compounds OR Organonitrogen compounds OR Organofluorides OR Organochlorides OR Alkyl fluorides</t>
  </si>
  <si>
    <t>Benzenoids/Benzene and substituted derivatives/Benzoic acid derivatives/Halobenzoic acids and derivatives/4-Halobenzoic acids and derivatives OR Benzoyl derivatives OR Chlorobenzenes OR Aryl chlorides OR Carboxylic acid hydrazides OR Organonitrogen compounds OR Organochlorides</t>
  </si>
  <si>
    <t>Benzenoids/Benzene and substituted derivatives/Diphenylmethanes OR Chlorobenzenes OR Pyrimidines and pyrimidine derivatives OR Aryl chlorides OR Tertiary alcohols OR Heteroaromatic compounds OR Azacyclic compounds OR Organonitrogen compounds OR Organochlorides OR Aromatic alcohols</t>
  </si>
  <si>
    <t>Benzenoids/Benzene and substituted derivatives/Biphenyls and derivatives OR Benzyloxycarbonyls OR Toluenes OR Cyclopropanecarboxylic acids and derivatives OR Carboxylic acid esters OR Vinyl chlorides OR Monocarboxylic acids and derivatives OR Chloroalkenes OR Organofluorides OR Organochlorides OR Carbonyl compounds OR Alkyl fluorides</t>
  </si>
  <si>
    <t>Benzenoids/Benzene and substituted derivatives/Halobenzenes/Chlorobenzenes OR Aryl chlorides OR Triazoles OR Tertiary alcohols OR Heteroaromatic compounds OR Chlorohydrins OR Azacyclic compounds OR Organonitrogen compounds OR Organochlorides OR Alkyl chlorides</t>
  </si>
  <si>
    <t>Benzenoids/Benzene and substituted derivatives/2-Phenoxypropionic acid esters OR Phenoxyacetic acid derivatives OR Diarylethers OR Quinoxalines OR Phenoxy compounds OR Phenol ethers OR Alkyl aryl ethers OR Pyrazines OR Aryl chlorides OR Heteroaromatic compounds OR Oxime ethers OR Carboxylic acid esters OR Azacyclic compounds OR Monocarboxylic acids and derivatives OR Organochlorides OR Carbonyl compounds</t>
  </si>
  <si>
    <t>Benzenoids/Benzene and substituted derivatives/Halobenzenes/Chlorobenzenes/Dichlorobenzenes OR Fatty acid esters OR Dicarboxylic acids and derivatives OR Butenolides OR Aryl chlorides OR Enol esters OR Enoate esters OR Lactones OR Oxacyclic compounds OR Organochlorides OR Carbonyl compounds</t>
  </si>
  <si>
    <t xml:space="preserve">Ethers/Diarylethers OR Phenoxy compounds OR Phenol ethers OR Halopyrimidines OR Chlorobenzenes OR Aryl fluorides OR Aryl chlorides OR Heteroaromatic compounds OR Oxacyclic compounds OR Azacyclic compounds OR Organonitrogen compounds OR Organofluorides OR Organochlorides </t>
  </si>
  <si>
    <t>Benzenoids/Benzene and substituted derivatives/N-phenylureas OR Dichlorobenzenes OR Aryl chlorides OR Organic carbonic acids and derivatives OR Organonitrogen compounds OR Organochlorides OR Carbonyl compounds</t>
  </si>
  <si>
    <t>Benzenoids/Benzene and substituted derivatives/Benzoic acids and derivatives/Phthalic acid and derivatives/Phthalate esters/p-Phthalate esters OR p-Phthalic acid and derivatives OR Benzoic acid esters OR 3-Halobenzoic acids and derivatives OR 2-Halobenzoic acids and derivatives OR Benzoyl derivatives OR Chlorobenzenes OR Dicarboxylic acids and derivatives OR Aryl chlorides OR Vinylogous halides OR Methyl esters OR Organochlorides</t>
  </si>
  <si>
    <t>Benzenoids/Benzene and substituted derivatives/Phenylpropanes OR Pyridazinones OR Alkylarylthioethers OR Vinylogous thioesters OR Aryl chlorides OR Heteroaromatic compoundsOR Sulfenyl compounds OR Azacyclic compounds OR Organonitrogen compounds OR Organochlorides</t>
  </si>
  <si>
    <t>Benzenoids/Benzene and substituted derivatives/Benzenesulfonamides OR Benzenesulfonyl compounds OR Phenoxy compounds OR Phenol ethers OR 2-Methoxy-1,3,5-triazines OR Alkyl aryl ethers OR Sulfonyls OR Organosulfonic acids and derivatives OR Heteroaromatic compounds OR Azacyclic compounds OR Organonitrogen compounds OR Organochlorides OR Alkyl chlorides</t>
  </si>
  <si>
    <t>Benzenoids/Benzene and substituted derivatives/2-Phenoxypropionic acids OR Phenoxyacetic acid derivatives OR Phenoxy compounds OR Phenol ethers OR Chlorobenzenes OR Alkyl aryl ethers OR Aryl chlorides OR Monocarboxylic acids and derivatives OR Carboxylic acids OR Organochlorides OR Carbonyl compounds</t>
  </si>
  <si>
    <t>Benzenoids/Benzene and substituted derivatives/N-phenylureas OR Dichlorobenzenes OR Aryl chlorides OR Ureas OR Organonitrogen compounds OR Organochlorides OR Carbonyl compounds</t>
  </si>
  <si>
    <t>Organoheterocyclic compounds/Triazines/1,3,5-Triazines/Halo-S-triazines/Chloro-s-triazines OR Aryl chlorides OR Heteroaromatic compounds OR Azacyclic compounds OR Organonitrogen compounds OR Organochlorides</t>
  </si>
  <si>
    <t>Benzenoids/Benzene and substituted derivatives/Benzoic acids and derivatives/Benzoic acid esters OR 2-Halobenzoic acids and derivatives OR Benzoyl derivatives OR Pyrimidones OR Chlorobenzenes OR Aryl chlorides OR Hydropyrimidines OR Dicarboxylic acids and derivatives OR Vinylogous halides OR Vinylogous amides OR Heteroaromatic compounds OR Ureas OR Carboxylic acid esters OR Azacyclic compounds OR Carbonyl compounds OR Organochlorides OR Organofluorides OR Organonitrogen compounds OR Alkyl fluorides</t>
  </si>
  <si>
    <t>Benzenoids/Benzene and substituted derivatives/Phenylpropanes OR Pyrazole-5-carboxamides OR 2-Heteroaryl carboxamides OR Aryl chlorides OR Vinylogous halides OR Heteroaromatic compounds OR Secondary carboxylic acid amides OR Azacyclic compounds OR Organonitrogen compounds OR Organochlorides</t>
  </si>
  <si>
    <t>Benzenoids/Phenol ethers OR Phenoxy compounds OR Chlorobenzenes OR Carbonylimidazoles OR Alkyl aryl ethers OR N-substituted imidazoles OR Aryl chlorides OR Heteroaromatic compounds OR Ureas OR Azacyclic compounds OR Organonitrogen compounds OR Organochlorides</t>
  </si>
  <si>
    <t>Benzenoids/Benzene and substituted derivatives/Halobenzenes/Chlorobenzenes/Dichlorobenzenes OR Aryl chlorides OR Triazoles OR Tetrahydrofurans OR Heteroaromatic compounds OR Oxacyclic compounds OR Dialkyl ethers OR Azacyclic compounds OR Organonitrogen compounds OR Organochlorides OR Organobromides OR Alkyl bromides</t>
  </si>
  <si>
    <t>Benzenoids/Benzene and substituted derivatives/Benzensulfonyl compounds OR Chlorobenzenes OR Aryl chlorides OR Sulfones OR Organochlorides</t>
  </si>
  <si>
    <t xml:space="preserve">Benzenoids/Benzene and substituted derivatives/N-phenylureas/N-acyl-phenylureas/N-benzoyl-N'-phenylureas OR 2-Halobenzoic acids and derivatives OR Phenoxy compounds OR Phenol ethers OR Benzoyl derivatives OR Chlorobenzenes OR Aryl chlorides OR Vinylogous halides OR Ureas OR Trihalomethanes OR Carboxylic acids and derivatives OR Organochlorides OR Carbonyl compounds OR Organofluorides OR Organonitrogen compounds OR Alkyl fluorides </t>
  </si>
  <si>
    <t>Benzenoids/Phenol ethers OR Phenoxy compounds OR Fluorobenzenes OR Chlorobenzenes OR Aryl fluorides OR Aryl chlorides OR Trihalomethanes OR Carboximidic acids and derivatives OR Organonitrogen compounds OR Organofluorides OR Organochlorides OR Alkyl fluorides</t>
  </si>
  <si>
    <t>Benzenoids/Benzene and substituted derivatives/Halobenzenes/Chlorobenzenes/Dichlorobenzenes OR Aniline and substituted anilines OR Aryl chlorides OR Primary amines OR Organochlorides</t>
  </si>
  <si>
    <t>Benzenoids/Benzene and substituted derivatives/Phenylcarbamic acid esters OR N-phenylureas OR Indanes OR Phenoxy compounds OR Phenol ethers OR Semicarbazones OR Aryl chlorides OR Carbamate esters OR Methyl esters OR Trihalomethanes OR Organic carbonic acids and derivatives OR Oxacyclic compounds OR Azacyclic compounds OR Monocarboxylic acids and derivatives OR Organofluorides OR Carbonyl compounds OR Organochlorides OR Alkyl fluorides</t>
  </si>
  <si>
    <t>Benzenoids/Benzene and substituted derivatives/Diphenylethers OR Nitrobenzoic acids and derivatives OR Diarylethers OR Trifluoromethylbenzenes OR Benzoic acid esters OR Nitrobenzenes OR Phenoxy compounds OR Phenol ethers OR Benzoyl derivatives OR Nitroaromatic compounds OR Chlorobenzenes OR Aryl chlorides OR Dicarboxylic acids and derivatives OR Carboxylic acid esters OR Organic oxoazanium compounds OR Organochlorides OR Organofluorides OR Alkyl fluorides OR Carbonyl compounds OR Organonitrogen compounds</t>
  </si>
  <si>
    <t xml:space="preserve">Organoheterocyclic compounds/Triazines/1,3,5-Triazines/Halo-S-triazines/Chloro-s-triazines OR Aryl chlorides OR Heteroaromatic compounds OR Azacyclic compounds OR Organonitrogen compounds OR Organochlorides </t>
  </si>
  <si>
    <t>Organosulfur compounds/Thioethers/Aryl thioethers/Diarylthioethers OR Thiophenol ethers OR Chlorobenzenes OR Aryl chlorides OR Sulfenyl compounds OR Organochlorides</t>
  </si>
  <si>
    <t>Organoheterocyclic ompounds/Benzoxazine OR Benzomorpholines OR Alkyl aryl ethers OR Benzenoids OR Tertiary carboxylic acid amides OR Oxacyclic compounds OR Azacyclic compounds OR Organonitrogen compounds OR Organochlorides OR Hydrocarbon derivatives OR Carbonyl compounds OR Alkyl chlorides</t>
  </si>
  <si>
    <t>Organoheterocyclic compounds/Triazines/Aminotriazines OR Secondary alkylarylamines OR Chloro-s-triazines OR Aryl chlorides OR Heteroaromatic compounds OR Azacyclic compounds OR Organochlorides</t>
  </si>
  <si>
    <t>Organohalogen compounds/Alkyl halides/Halomethanes OR Organochlorides OR Alkyl chlorides</t>
  </si>
  <si>
    <t>Benzenoids/Benzene and substituted derivatives/Phenoxyacetic acid derivatives/Chlorophenoxyacetates OR Phenoxy compounds OR Phenol ethers OR Dichlorobenzenes OR Alkyl aryl ethers OR Aryl chlorides OR Monocarboxylic acids and derivatives OR Carboxylic acids OR Organochlorides OR Carbonyl compounds</t>
  </si>
  <si>
    <t>Benzenoids/Benzene and substituted derivatives/Halobenzenes/Chlorobenzenes/Dichlorobenzenes OR Aryl chlorides OR Triazoles OR Tertiary alcohols OR Heteroaromatic compounds OR Azacyclic compounds OR Organonitrogen compounds OR Organochlorides OR Aromatic alcohols</t>
  </si>
  <si>
    <t>Benzenoids/Benzene and substituted derivatives/Benzyloxycarbonyls OR Toluenes OR Fluorobenzenes OR Cyclopropanecarboxylic acids and derivatives OR Aryl fluorides OR Carboxylic acid esters OR Vinyl chlorides OR Monocarboxylic acids and derivatives OR Chloroalkenes OR Organofluorides OR Organochlorides OR Carbonyl compounds OR Alkyl fluorides</t>
  </si>
  <si>
    <t>Organoheterocyclic compounds/Triazines/Aminotriazines/1,3,5-Triazine-2,4-diamines OR Secondary alkylarylamines OR N-aliphatic s-triazines OR Chloro-s-triazines OR Aryl chlorides OR Heteroaromatic compounds OR Azacyclic compounds OR Primary amines OR Organochlorides</t>
  </si>
  <si>
    <t>Benzenoids/Benzene and substituted derivatives/Halobenzenes/Chlorobenzenes/Dichlorobenzenes OR Phenoxy compounds OR Phenol ethers OR Alkyl aryl ethers OR Aryl chlorides OR Heteroaromatic compounds OR 1,3,4-Oxadiazoles OR Oxacyclic compounds OR Azacyclic compounds OR Organonitrogen compounds OR Organochlorides</t>
  </si>
  <si>
    <t>Benzenoids/Naphthalenes/Naphthoquinones OR Quinones OR Aryl ketones OR Vinylogous halides OR Vinylogous amides OR Alpha-chloroketones OR Vinyl chlorides OR Enamines OR Chloroalkenes OR Organochlorides OR Monoalkylamines</t>
  </si>
  <si>
    <t>Benzenoids/benzene and substituted derivatives/Phenoxyacetic acid derivatives/Chlorophenoxyacetates OR Phenoxy compounds OR Phenol ethers OR Toluenes OR Chlorobenzenes OR Alkyl aryl ethers OR Aryl chlorides OR Monocarboxylic acids and derivatives OR Carboxylic acids OR Organochlorides OR Carbonyl compounds</t>
  </si>
  <si>
    <t>Benzenoids/Benzene and substituted derivatives/Halobenzenes/Chlorobenzenes/Dichlorobenzenes OR Phenoxy compounds OR Phenol ethers OR Fluorobenzenes OR Aryl fluorides OR Aryl chlorides OR Carboximidic acids and derivatives OR Organonitrogen compounds OR Organofluorides OR Organochlorides OR Alkyl fluorides</t>
  </si>
  <si>
    <t>Organoheterocyclic compounds/Azolidines/Oxazolidines OR Tertiary carboxylic acid amides OR Heteroaromatic compounds OR Furans OR Oxacyclic compounds OR Azacyclic compounds OR Organonitrogen compounds OR Organochlorides OR Carbonyl compounds OR Alkyl chlorides</t>
  </si>
  <si>
    <t>Benzenoids/Benzene and substituted derivatives/Diphenylethers OR Diarylethers OR Nitrophenyl ethers OR Trifluoromethylbenzenes OR Phenoxy compounds OR Phenol ethers OR Nitroaromatic compounds OR Alkyl aryl ethers OR Chlorobenzenes OR Aryl chlorides OR Organic oxoazanium compounds OR Organochlorides OR Organofluorides OR Organonitrogen compounds OR Alkyl fluorides</t>
  </si>
  <si>
    <t>Benzenoids/Benzene and substituted derivatives/Diphenylethres OR 2-Phenoxypropionic acid esters OR Phenoxyacetic acid derivatives OR Diarylethers OR Phenoxy compounds OR Phenol ethers OR Dichlorobenzenes OR Alkyl aryl ethers OR Aryl chlorides OR Methyl esters OR Monocarboxylic acids and derivatives OR Organochlorides OR Carbonyl compounds</t>
  </si>
  <si>
    <t>Organohalogen compounds/Alkyl halides/Halomethanes/Trihalomethanes OR C-nitro compounds OR Organic oxoazanium compounds OR Organonitrogen compounds OR Organochlorides OR Alkyl chlorides</t>
  </si>
  <si>
    <t>Benzenoids/Benzene and substituted derivatives/Diphenylmethanes OR Chlorobenzenes OR Aryl chlorides OR Tertiary alcohols OR Chlorohydrins OR Organochlorides OR Aromatic alcohols OR Alkyl chlorides</t>
  </si>
  <si>
    <t>Carbonyl compounds/Ketones/Aryl ketones/Phenylketones/Alkyl-phenylketones/Benzoylcyclohexane-1,3-diones OR Benzenesulfonyl compounds OR Benzylethers OR Aryl alkyl ketones OR Benzoyl derivatives OR Chlorobenzenes OR Beta-diketones OR Aryl chlorides OR Vinylogous halides OR Tetrahydrofurans OR Sulfones OR Cyclic ketones OR Oxacyclic compounds OR Dialkyl ethers OR Organochlorides</t>
  </si>
  <si>
    <t>Benzenoids/Benzene and substituted derivatives/Diphenylmethanes OR Chlorobenzenes OR Aryl chlorides OR Organochlorides OR Alkyl chlorides</t>
  </si>
  <si>
    <t>Benzenoids/Benzene and substituted derivatives/Benzoic acids and derivatives/Benzamides/Hippuric acids and derivatives OR N-acyl-alpha amino acids and derivatives OR Alpha amino acid amides OR 2-Halobenzoic acids and derivatives OR 3-Halobenzoic acids and derivatives OR Tricarboxylic acids and derivatives OR Benzoyl derivatives OR Dichlorobenzenes OR Aryl chlorides OR Vinylogous halides OR Dioxaborolanes OR Boronic acid esters OR Secondary carboxylic acid amides OR Oxacyclic compounds OR Carboxylic acids OR Carbonyl compounds OR Monoalkylboranes OR Organochlorides OR Organonitrogen compounds</t>
  </si>
  <si>
    <t>Benzenoids/Benzene and substituted derivatives/2-Phenoxypropionic acid esters OR Phenoxyacetic acid derivatives OR Diarylethers OR Phenoxy compounds OR Phenol ethers OR Alkyl aryl ethers OR Pyridines and derivatives OR Aryl chlorides OR Heteroaromatic compounds OR Methyl esters OR Azacyclic compounds OR Monocarboxylic acids and derivatives OR Organochlorides OR Carbonyl compounds OR Organofluorides OR Organonitrogen compounds OR Alkyl fluorides</t>
  </si>
  <si>
    <t>Benzenoids/Benzene and substituted derivatives/Biphenyls and derivatives/Chlorinated biphenyls/Polychlorinated biphenyls OR Chlorobenzenes OR Aryl chlorides OR Organochlorides</t>
  </si>
  <si>
    <t>Organoheterocyclic ompounds/Benzothiazines/Phenothiazines OR Alkyldiarylamines OR Diarylthioethers OR Benzenoids OR Aryl chlorides OR 1,4-Thiazines OR Trialkylamines OR Azacyclic compounds OR Organochlorides</t>
  </si>
  <si>
    <t xml:space="preserve">Organoheterocyclic compounds/Diazines/Pyrimidines and pyrimidine derivatives/Aminopyrimidines and derivatives OR Chlorobenzenes OR Hydropyrimidines OR Aryl chlorides OR Heteroaromatic compounds OR Azacyclic compounds OR Primary amines OR Organochlorides </t>
  </si>
  <si>
    <t>Benzenoids/Benzene and substituted derivatives/Diphenylmethanes OR Phenoxy compounds OR Methoxybenzenes OR Anisoles OR Alkyl aryl ethers OR Organochlorides OR Alkyl chlorides</t>
  </si>
  <si>
    <t>Benzenoids/Benzene and substituted derivatives/Nitrobenzenes/Nitrophenyl ethers OR Methoxyanilines OR Aminophenyl ethers OR Phenoxy compounds OR Nitroaromatic compounds OR Methoxybenzenes OR Anilsoles OR Alkyl aryl ethers</t>
  </si>
  <si>
    <t xml:space="preserve">Benzenoids/Benzene and substituted derivatives/Toluenes/Aminotoluenes OR Aniline and substituted anilines OR Chlorobenzenes OR Aryl chlorides OR Primary amines OR Organochlorides </t>
  </si>
  <si>
    <t>Benzenoids/Benzene and substituted derivatives/Biphenyls and derivatives/3,3'-Disubstituted benzidines OR Polychlorinated biphenyls OR Alpha amino acids and derivatives OR Chlorobenzenes OR Pyrazolones OR Aryl chlorides OR Azo compounds OR Propargyl-type 1,3-dipolar organic compounds OR Azacyclic compounds OR Organochlorides</t>
  </si>
  <si>
    <t>Benzenoids/Benzene and substituted derivatives/Halobenzenes/Chlorobenzenes/Dichlorobenzenes OR Toluenes OR Aryl chlorides OR Alpha-chloroketones OR Propargyl-type 1,3-dipolar organic compounds OR Carboximidic acids OR Organonitrogen compounds OR Organochlorides OR Alkyl chlorides</t>
  </si>
  <si>
    <t>Benzenoids/Benzene and substituted derivatives/Phenoxyacetic acid derivatives OR Phenoxy compounds OR Phenol ethers OR Toluenes OR Chlorobenzenes OR Alkyl aryl ethers OR Aryl chlorides OR Carboxylic acid esters OR Monocarboxylic acids and derivatives OR Organochlorides OR Carbonyl compounds</t>
  </si>
  <si>
    <t xml:space="preserve">Benzenoids/Benzene and substituted derivatives/Benzophenones OR Diphenylmethanes OR Aryl-phenylketones OR Phenoxy compounds OR Phenol ethers OR Benzoyl derivatives OR Alkyl aryl ethers OR 1-Hydroxy-4-unsubstituted benzenoids OR 1-Hydroxy-2-unsubstituted benzenoids </t>
  </si>
  <si>
    <t>Benzenoids/Phenanthrenes and derivatives OR Anthracenes OR Chloronaphthalenes OR Aryl chlorides OR Organochlorides</t>
  </si>
  <si>
    <t>Benzenoids/Benzene and substituted derivatives/Benzenesulfonamides OR Benzenesulfonyl compounds OR Sulfonyl isocyanates OR Chlorobenzenes OR Aryl chlorides OR Organosulfonic acids and derivatives OR Organonitrogen compounds OR Organochlorides</t>
  </si>
  <si>
    <t>Carbonyl compounds/Ketones/Aryl ketones/Phenylketones/Aryl-phenylketones OR Chlorophenoxyacetates OR Thiophene carboxylic acids and derivatives OR Phenoxy compounds OR Phenol ethers OR Dichlorobenzenes OR Benzoyl derivatives OR Alkyl aryl ethers OR Aryl chlorides OR Vinylogous halides OR Heteroaromatic compounds OR Monocarboxylic acids and derivatives OR Carboxylic acids OR Organochlorides</t>
  </si>
  <si>
    <t>Organic carbonic acids and derivatives/Ureas OR Chlorohydrins OR Alkanolamines OR Organochlorides OR Carbonyl compounds OR Alkyl chlorides</t>
  </si>
  <si>
    <t>Organohalogen compounds/Aryl halides/Aryl chlorides OR Vinylogous halides OR ThiazolesOR  Heteroaromatic compounds OR Azacyclic compounds OR Organonitrogen compounds OR Organochlorides</t>
  </si>
  <si>
    <t>Benzenoids/Benzene and substituted derivatives/Benzenesulfonyl compounds/Benzenesulfonyl halides/Benzenesulfonyl chlorides OR Tosyl compounds OR Sulfonyls OR Sulfonyl chlorides OR Organosulfonic acids and derivatives</t>
  </si>
  <si>
    <t>Benzenoids/Benzene and substituted derivatives/Aniline and substituted anilines OR Chlorobenzenes OR Aryl chlorides OR Primary amines OR Organochlorides</t>
  </si>
  <si>
    <t>Benzenoids/Benzene and substituted derivatives/Aniline and substituted anilines OR Chlorobenzenes OR Aryl chlorides OR Primary amines OR Organochlorides OR Organic sulfuric acids</t>
  </si>
  <si>
    <t>Carbohydrates and carbohydrate conjugates/Monosaccharides OR Beta-hydroxy ketones OR Acyloins OR Alpha-hydroxy ketones OR Secondary alcohols OR Chlorohydrins OR 1,2-Diols OR Primary alcohols OR Organochlorides OR Alkyl chlorides</t>
  </si>
  <si>
    <t>Benzenoids/Benzene and substituted derivatives/Diphenylmethanes OR p-Chlorophenols OR o-Chlorophenols OR m-Chlorophenols OR Chlorobenzenes OR Aryl chlorides OR Organochlorides</t>
  </si>
  <si>
    <t>Benzenoids/Benzenes and substituted derivatives/Aniline and substituted anilines OR Chlorobenzenes OR Aryl chlorides OR Primary amines OR Organochlorides</t>
  </si>
  <si>
    <t>Organoheterocyclic compounds/Triazines/Triazinones OR 1,3,5-Triazines OR Heteroaromatic compounds OR Azacyclic compounds OR Organonitrogen compounds OR Organohalogen OR Organochlorides</t>
  </si>
  <si>
    <t xml:space="preserve">Carboxylic acids and derivatives/Alpha-halocarboxylic acids and derivatives/Alpha-halocarboxilic acids OR Monocarboxylic acids and derivatives OR Carboxylic acids OR Organochlorides OR Organobromides OR Carbonyl compounds OR Alkyl chlorides OR Alkyl bromides </t>
  </si>
  <si>
    <t>Organoheterocyclic compounds/Pyridines and derivatives/Halopyridines/2-Halopyridines OR Aryl chlorides OR Heteroaromatic compounds OR Azacyclic compounds OR Organonitrogen compounds OR Organochlorides</t>
  </si>
  <si>
    <t>Benzenoids/Benzene and substituted derivatives/Diphenylmethanes OR Chlorobenzenes OR Aryl chlorides OR Ketene acetals OR Vinyl chlorides OR Chloroalkenes OR Organochlorides</t>
  </si>
  <si>
    <t>Organohalogen compounds/Alkyl chlorides/Chlorofluorocarbons OR Organofluorides OR Organochlorides OR Alkyl fluorides</t>
  </si>
  <si>
    <t>Organoheterocyclic compounds/Thiadiazines/Benzothiadiazines/1,2,4-Benzothiadiazine-1,1-dioxides OR Secondary alkylarylamines OR Organosulfonamides OR Benzenoids OR Aryl chlorides OR Aminosulfonyl compounds OR Azacyclic compounds OR Organochlorides</t>
  </si>
  <si>
    <t xml:space="preserve">Organoheterocyclic compounds/Benzofurans OR Coumarans OR Aryl alkyl ketones OR Anisoles OR Cyclohexenones OR Alkyl aryl ethers OR Aryl chlorides OR Vinylogous esters OR Organochlorides </t>
  </si>
  <si>
    <t>Benzenoids/Benzene and substituted derivatives/Halobenzenes/Chlorobenzenes/Dichlorobenzenes OR Aniline and substituted anilines OR Aryl chlorides OR Imidazolines OR Guanidines OR Carboximidamides OR Azacyclic compounds OR Organochlorides</t>
  </si>
  <si>
    <t>Benzenoids/Benzene and substituted derivatives/Halobenzenes/Chlorobenzenes/Dichlorobenzenes OR o-Chlorophenols OR m-Chlorophenols OR 1-Hydroxy-4-unsubstituted benzenoids OR 1-Hydroxy-2-unsubstituted benzenoids OR Aryl chlorides OR Organochlorides</t>
  </si>
  <si>
    <t>Halogen organides/Halogen oxides OR Organic carbonic acids and derivatives OR Carbonyl compounds</t>
  </si>
  <si>
    <t>Organohalogen compounds/Acyl halides/Acyl chlorides OR Organochlorides OR Carbonyl compounds OR Alkyl chlorides</t>
  </si>
  <si>
    <t xml:space="preserve">Benzenoids/Benzene and susbtituted derivatives/Diphenylethers OR Nitrobenzoic acids and derivatives OR Diarylethers OR Trifluoromethylbenzenes OR Benzoic acids OR Nitrobenzenes OR Phenoxy compounds OR Phenol ethers OR Benzoyl derivatives OR Nitroaromatic compounds OR Chlorobenzenes OR Aryl chlorides OR Carboxylic acid salts OR Carboxylic acids OR Organic oxoazanium compounds OR Organonitrogen compounds OR Alkyl fluorides OR Organochlorides OR Organofluorides </t>
  </si>
  <si>
    <t>Organoheterocyclic compounds/Quinolines and derivatives/Benzoquinolines/Acridines/Pyridoacridines OR Acridones OR Chloroquinolines OR Hydroquinolones OR Hydroquinolines OR Aryl chlorides OR Benzenoids OR Pyridines and derivatives OR Heteroaromatic compounds OR Vinylogous halides OR Vinylogous amides OR Azacyclic compounds OR Organonitrogen compounds OR Organochlorides</t>
  </si>
  <si>
    <t>Benzenoids/Benzene and substituted derivatives/Biphenyls and derivatives/Benzidines/3,3'Disubstituted benzidines OR Polychlorinated biphenyls OR Alpha amino acids and derivatives OR Toluenes OR Chlorobenzenes OR Pyrazolones OR Aryl chlorides OR Azo compounds OR Azacyclic compounds OR Organochlorides OR Carbonyl compounds</t>
  </si>
  <si>
    <t>Benzenoids/Benzene and substituted derivatives/Anilides/Acetanilides OR Benzenesulfonyl chlorides OR N-acetylarylamines OR Sulfonyls Sulfonyl chlorides OR Organosulfonic acids and derivatives OR Acetamides OR Secondary carboxylic acid amides OR Carbonyl compounds</t>
  </si>
  <si>
    <t>Amino acids, peptides and analogues/Amino acids and derivatives/Alpha amino acids and derivatives OR Benzenesulfonic acids and derivatives OR 1-Sulfo,2-unsubstituted aromatic compounds OR Anilides OR Benzenesulfonyl compounds OR Dichlorobenzenes OR N-arylamides OR Aryl chlorides OR Pyrazolones OR Sulfonyls OR Organosulfonic acids OR Azo compounds OR Secondary carboxylic acid amides OR Bromoalkenes OR Vinyl bromides OR Azacyclic compounds OR Organobromides OR Organochlorides OR Carbonyl compounds</t>
  </si>
  <si>
    <t>Benzenoids/Naphthalenes/Naphthalenecarboxylic acids and derivatives/Naphthalenecarboxamides/Naphthalene-2-carboxanilides OR Aromatic anilides OR Naphthols and derivatives OR Salicylic acid and derivatives OR Benzoic acid esters OR p-Xylenes OR Benzoyl derivatives OR Toluenes OR Dicarboxylic acids and derivatives OR Vinylogous acids OR Secondary carboxylic acid amides OR Carboxylic acid esters OR Azo compounds OR Organochlorides OR Alkyl chlorides</t>
  </si>
  <si>
    <t>Benzenoids/Anthracenes/Anthraquinones OR 1-Sulfo,2-unsubstituted aromatic compounds OR Aniline and substituted anilines OR Aryl ketones OR Primary aromatic amines OR Vinylogous amides OR Organosulfonic acids OR Chloroacetamides OR Sulfonyls OR Secondary carboxylic acid amides OR Amino acids and derivatives OR Secondary amines OR Organochlorides OR Alkyl chlorides</t>
  </si>
  <si>
    <t xml:space="preserve">Benzenoids/Naphthalenes/Naphthols and derivatives OR Toluenes OR Chlorobenzenes OR Aryl chlorides OR Azo compounds OR Carboximidic acids OR Organochlorides </t>
  </si>
  <si>
    <t>Benzenoids/Naphthalenes/Naphthols and derivatives OR Dimethoxybenzenes OR Methoxyanilines OR Phenoxy compounds OR Anisoles OR Chlorobenzenes OR Alkyl aryl ethers OR Aryl chlorides OR Azo compounds OR Carboximidic acids OR Organochlorides</t>
  </si>
  <si>
    <t>Benzenoids/Indanes/Indanones OR Phthalimides OR Quinolines and derivatives OR Isoindoles OR Aryl alkyl ketones OR Beta-diketones OR Pyridines and derivatives OR Aryl chlorides OR N-substituted carboxylic acid imides OR Vinylogous halides OR Heteroaromatic compounds OR Azacyclic compounds OR Hydrocarbon derivatives OR Organonitrogen compounds OR Organochlorides</t>
  </si>
  <si>
    <t>Benzenoids/Naphthalenes/Naphthalene sulfonic acids and derivatives/Naphthalene sulfonates/2-Naphthalene sulfonates OR 2-Naphthalene sulfonic acids and derivatives OR Alkyldiarylamines OR Benzenesulfonic acids and derivatives OR Benzenesulfonyl compounds OR MethoxyanilinesOR  1-Sulfo,2-unsubstituted aromatic compounds OR Anisoles OR Phenoxy compounds OR 1,3,5-Triazine-2,4-diamines OR Methoxybenzenes OR Phenoxides OR Chloro-s-triazines OR N-aliphatic s-triazines OR Alkyl aryl ethers OR Alkyl sulfates OR Sulfuric acid monoesters OR Aryl chlorides OR Heteroaromatic compounds OR Sulfones OR Organosulfonic acids OR Azo compounds OR Azacyclic compounds OR Organochlorides</t>
  </si>
  <si>
    <t>Organoheterocyclic compounds/Isoindoles/Isoindolines/Isoindolones OR Isoindoles OR Aniline and substituted anilines OR Aryl chlorides OR Vinylogous halidesOR Carboxylic acids and derivatives OR Carboxamidines OR Azacyclic compounds OR Organochlorides</t>
  </si>
  <si>
    <t>Benzenoids/Benzene and substituted derivatives/Benzyloxycarbonyls OR Carboxylic acid esters OR Monocarboxylic acids and derivatives OR Organochlorides OR Carbonyl compounds OR Alkyl chlorides</t>
  </si>
  <si>
    <t>Organic metal salts/Organic metalloid salts OR Organonitrogen compounds OR (FDA: Organohalogens OR Organochlorides)</t>
  </si>
  <si>
    <t>Organoheterocyclic compounds/Pyridines and derivatives/Halopyridines/Polyhalopyridines OR 2-Halopyridines OR Alkyl aryl ethers OR Aminopyridines and derivatives OR Aryl chlorides OR Aryl fluorides OR Heteroaromatic compounds OR Amino acids and derivatives OR Carboxylic acid esters OR Azacyclic compounds OR Monocarboxylic acids and derivatives OR Carbonyl compounds OR Organochlorides OR Organofluorides OR Primary amines</t>
  </si>
  <si>
    <t xml:space="preserve">Organoheterocyclic compounds/Azobenzenes OR Nitrobenzenes OR Nitroaromatic compounds OR Dialkylarylamines OR Aniline and substituted anilines OR Chlorobenzenes OR Aryl chlorides OR Tetraalkylammonium salts OR Secondary alcohols OR Azo compounds OR 1,2-Aminoalcohols OR Organic oxoazanium compounds OR Organochlorides </t>
  </si>
  <si>
    <t>Benzenoids/Benzene and substituted derivatives/Benzophenones OR Diphenylmethanes OR Aryl-phenylketones OR Benzoic acids OR Benzoyl derivatives OR Chlorobenzenes OR Aryl chlorides OR Monocarboxylic acids and derivatives OR Carboxylic acids OR Organochlorides</t>
  </si>
  <si>
    <t>Benzenoids/Benzene and substituted derivatives/Benzoic acids and derivatives/Halobenzoic acids and derivatives/4-Halobenzoic acids and derivatives OR Benzoyl derivatives OR Chlorobenzenes OR Aryl chlorides OR Acyl chlorides OR Organochlorides</t>
  </si>
  <si>
    <t xml:space="preserve">Organoheteroaromatic compounds/Triazines/Aminotriazines OR Chloro-s-triazines OR Aryl chlorides OR Heteroaromatic compounds OR Azacyclic compounds OR Organochlorides </t>
  </si>
  <si>
    <t>Benzenoids/Benzene and substituted derivatives/Halobenzenes/Chlorobenzenes/Dichlorobenzenes OR Toluenes OR Aryl chlorides OR Organochlorides</t>
  </si>
  <si>
    <t>Phenylpropanoids and polyketides/Linear 1,3-diarylpropanoids OR Chloroquinolines OR Phenylpropanes OR Styrenes OR Pyridines and derivatives OR Aryl chlorides OR Tertiary alcohols OR Heteroaromatic compounds OR Secondary alcohols OR Azacyclic compounds OR Organonitrogen compounds OR Organochlorides OR Aromatic alcohols</t>
  </si>
  <si>
    <t xml:space="preserve">Organoheterocyclic compounds/Pyridines and derivatives/Pyridinecarboxylic acids and derivatives/Pyridinecarboxylic acids OR Polyhalopyridines OR Aminopyridines and derivatives OR 2-Halopyridines OR Aryl chlorides OR Vinylogous halides OR Heteroaromatic compounds OR Carboxylic acid esters OR Amino acids and derivatives OR Azacyclic compounds OR Primary amines OR Organochlorides </t>
  </si>
  <si>
    <t>Benzenoids/Benzene and substituted derivatives/Benzyl halides/Benzyl chlorides OR Chlorobenzenes OR Aryl chlorides OR Alkyl chlorides OR Organochlorides</t>
  </si>
  <si>
    <t>Benzenoids/Phenol ethers OR Phenoxy compounds OR Chlorobenzenes OR N-substituted imidazoles OR Aryl chlorides OR Heteroaromatic compounds OR Ketones OR Azacyclic compounds OR Organonitrogen compounds OR Organochlorides</t>
  </si>
  <si>
    <t>Benzenoids/Naphthalenes/Naphthoquinones OR Quinones OR Aryl ketones OR Vinylogous halides OR Alpha-chloroketones OR Vinyl chlorides OR Chloroalkenes OR Organochlorides</t>
  </si>
  <si>
    <t>Benzenoids/Naphthalenes/Naphthalenecarboxylic acids and derivatives/Naphthalenecarboxylic acids OR Benzenesulfonic acids and derivatives OR 1-Sulfo,2-unsubstituted aromatic compounds OR Benzenesulfonyl compounds OR Toluenes OR Phenoxides OR Chlorobenzenes OR Aryl chlorides OR Vinylogous acids OR Sulfonyls OR Organosulfonic acids OR Azo compounds OR Carboxylic acid salts OR Carboxylic acids OR Organochlorides</t>
  </si>
  <si>
    <t>Benzenoids/Phenols/Cresols/Meta cresols OR p-Chlorophenols OR Toluenes OR Chlorobenzenes OR 1-Hydroxy-2-unsubstituted benzenoids OR Aryl chlorides OR Organochlorides</t>
  </si>
  <si>
    <t>Benzenoids/Phenols/Cresols/Meta cresols OR m-Xylenes OR p-Chlorophenols OR Chlorobenzenes OR 1-Hydroxy-2-unsubstituted benzenoids OR Aryl chlorides OR Organochlorides</t>
  </si>
  <si>
    <t>Organoheterocyclic compounds/Azoles/Imidazoles/Substituted imidazoles/Phenylimidazoles OR 1-Sulfamoyl-1,2,3-triazoles OR 1,2,4,5-Tetrasubstituted imidazoles OR Toluenes OR N-substituted imidazoles OR Aryl chlorides OR Heteroaromatic compounds OR Nitriles OR Azacyclic compounds OR Organochlorides</t>
  </si>
  <si>
    <t>Organic thiophosphoric acids and derivatives/Thiophosphoric acid esters/Aryl thiophosphates/Phenyl thiophosphates OR Thiophosphate triesters OR Phenoxy compounds OR Dichlorobenzenes OR Toluenes OR Aryl chlorides OR Organochlorides</t>
  </si>
  <si>
    <t>Carboxylic acids and derivatives/Dicarboxylic acids and derivatives OR Tetrahydrofurans OR Carboxylic acid anhydrides OR Vinyl chlorides OR Chloroalkenes OR Organochlorides OR Carbonyl compounds OR Alkyl chlorides</t>
  </si>
  <si>
    <t>Benzenoids/Benzene and substituted derivatives/Phenylmethylamines/Phenylbenzamines OR Dinitroanilines OR Trifluoromethylbenzenes OR Nitrobenzenes OR Benzylamines OR Dialkylarylamines OR Nitroaromatic compounds OR Aralkylamines OR Chlorobenzenes OR Fluorobenzenes OR Aryl chlorides OR Aryl fluorides OR Organic oxoazanium compounds OR Alkyl fluorides OR Organochlorides OR Organofluorides</t>
  </si>
  <si>
    <t>Lipids and lipid-like molecules/Fatty acyls/Fatty acids and conjugates/Halogenated fatty acids OR Branched fatty acids OR Dicarboxylic acids and derivatives OR Vinyl chlorides OR Chloroalkenes OR Carboxylic acids OR Organochlorides OR Alkyl chlorides</t>
  </si>
  <si>
    <t>Benzenoids/Benzene and substituted derivatives/Benzoic acids and derivatives/Benzoic acid esters OR Sulfanilides 3-halobenzoic acids and derivatives OR Triazolopyrimidines OR Benzoyl derivatives OR Alkyl aryl ethers OR Chlorobenzenes OR Halopyrimidines OR Organosulfonamides OR Aryl chlorides OR Aryl fluorides OR Vinylogous amides OR Triazoles OR Aminosulfonyl compounds OR Methyl esters OR Heteroaromatic compounds OR Azacyclic compounds OR Monocarboxylic acids and derivatives ORs Organochlorides OR Organofluorides OR Organonitrogen compounds</t>
  </si>
  <si>
    <t>Benzenoids/Benzene and substituted derivatives/Anilides OR N-arylamides OR Dichlorobenzenes OR Aryl chlorides OR Secondary carboxylic acid amides OR Organochlorides OR Carbonyl compounds</t>
  </si>
  <si>
    <t>Amino acids, peptides, and analogues/Peptides/Oligopeptides OR Cyclic peptides OR Aminoglycosides OR Phenolic glycosides OR Leucine and derivatives OR N-acyl-alpha amino acids and derivatives OR Alpha amino acid amides OR Disaccharides OR Diarylethers OR O-glycosyl compounds OR 1-Hydroxy-2-unsubstituted benzenoids OR 1-Hydroxy-4-unsubstituted benzenoids OR Aryl chlorides OR N-acyl amines OR Oxanes OR Secondary carboxylic acid amides OR 1,2-Aminoalcohols OR Primary carboxylic acid amides OR Secondary alcohols OR Amino acids OR Polyols OR Oxacyclic compounds OR Acetals OR Monocarboxylic acids and derivatives OR Azacyclic compounds OR Carboxylic acids OR Dialkylamines OR Primary alcohols OR Carbonyl compounds OR Organochlorides OR Monoalkylamines</t>
  </si>
  <si>
    <t>Organic thiophosphoric acids and derivatives/Thiophosphoric acid esters/Aryl thiophosphates/Phenyl thiophosphates OR Thiophosphate triesters OR Phenoxy compounds OR Chlorobenzenes OR Aryl chlorides OR Organochlorides</t>
  </si>
  <si>
    <t>Benzenoids/Benzene and substituted derivatives/Halobenzenes/Chlorobenzenes/Dichlorobenzenes OR Benzonitriles OR Aryl chlorides OR Nitriles OR Organochlorides</t>
  </si>
  <si>
    <t>Benzenoids/Benzene and substituted derivatives/Sulfanilides OR Triazolopyrimidines OR Dichlorobenzenes OR Alkyl aryl ethers OR Halopyrimidines OR Organosulfonamides OR Aryl chlorides OR Aryl fluorides OR Triazoles OR Aminosulfonyl compounds OR Heteroaromatic compounds OR Azacyclic compounds OR Organochlorides OR Organofluorides OR Organonitrogen compounds</t>
  </si>
  <si>
    <t>Lipids and lipid-like molecules/Fatty acyls/Fatty acid esters/Pyrethroids OR Diphenylethers OR Diarylethers OR Benzyloxycarbonyls OR Phenoxy compounds OR Phenol ethers OR Cyclopropanecarboxylic acids and derivatives OR Carboxylic acid esters OR Ketene acetals OR Chloroalkenes OR Vinyl chlorides OR Monocarboxylic acids and derivatives OR Nitriles OR Carbonyl compounds OR Organochlorides</t>
  </si>
  <si>
    <t xml:space="preserve">Organoheterocyclic compounds/Triazolopyrimidines/1,2,4-Triazolopyrimidine-2-sulfonamides/1,2,4-Triazolopyrimidine-2-sulfonanilides OR Sulfanilides OR Dichlorobenzenes OR Alkyl aryl ethers OR Toluenes OR Aryl chlorides OR Pyrimidines and pyrimidine derivatives OR Organosulfonamides OR Heteroaromatic compounds OR Aminosulfonyl compounds OR Triazoles OR Azacyclic compounds OR Organochlorides OR Organonitrogen compounds </t>
  </si>
  <si>
    <t xml:space="preserve">Benzenoids/Benzene and substituted derivatives/Benzonitriles OR Chlorobenzenes OR Aryl chlorides OR Nitriles OR Organochlorides </t>
  </si>
  <si>
    <t>Organonitrogen compounds/Nitrogen mustard compounds OR Phosphoric monoester diamides OR Oxazaphosphinanes OR Oxacyclic compounds OR Azacyclic compounds OR Organochlorides OR Alkyl chlorides</t>
  </si>
  <si>
    <t>Organohalogen compounds/Organochlorides OR Alkylchlorides</t>
  </si>
  <si>
    <t>Benzenoids/Benzene and substituted derivatives/Halobenzenes/Chlorobenzenes OR Aryl chlorides OR Triazoles OR Heteroaromatic compounds OR Nitriles OR Azacyclic compounds OR Organochlorides</t>
  </si>
  <si>
    <t>Organoheterocyclic compounds/Pyrroles/Substituted pyrroles/Phenylpyrroles OR Chlorobenzenes OR Aryl chlorides OR Aryl bromides OR Heteroaromatic compounds OR Nitriles OR Azacyclic compounds OR Organofluorides OR Organochlorides OR Organobromides OR Alkyl fluorides</t>
  </si>
  <si>
    <t>Benzenoids/Benzene and substituted derivatives/Phenylpropanes OR Phosphoric diester monoamides OR Phenoxy compounds OR Chlorobenzenes OR Organic phosphoramides OR Aryl chloridesOR Organonitrogen compounds OR Organochlorides</t>
  </si>
  <si>
    <t>Organic thiophosphoric acids and derivatives/Thiophosphoric acid esters/Aryl thiophosphates/Phenyl thiophosphates OR Thiophosphate triesters OR Phenoxy compounds OR Dichlorobenzenes OR Bromobenzenes OR Aryl chlorides OR Aryl bromides OR Organochlorides OR Organobromides</t>
  </si>
  <si>
    <t>Lipids and lipid-like molecules/Fatty acyls/Fatty acid esters/Pyrethroids OR Diphenylethers OR DiarylethersOR  Benzyloxycarbonyls OR Phenoxy compounds OR Phenol ethers OR Fluorobenzenes OR Aryl fluorides OR Cyclopropanecarboxylic acids and derivatives OR Carboxylic acid esters OR Ketene acetals OR Nitriles OR Chloroalkenes OR Vinyl chlorides OR Monocarboxylic acids and derivatives OR Organochlorides OR Organofluorides OR Carbonyl compounds</t>
  </si>
  <si>
    <t>Organosulfur compounds/Thiocarbonyl compounds/Thiocarbamic acid derivatives OR Organic carbonic acids and derivatives OR Vinyl chlorides OR Sulfenyl compounds OR Chloroalkenes OR Organonitrogen compounds OR Organochlorides OR Carbonyl compounds</t>
  </si>
  <si>
    <t xml:space="preserve">Benzenoids/Benzene and substituted derivatives/Diphenylacetonitriles OR Benzanilides OR Diphenylmethanes OR 3-Halobenzoic acids and derivatives OR Salicylamides OR Benzamides OR Benzoyl derivatives OR p-Iodophenols OR o-Iodophenols OR Iodobenzenes OR Chlorobenzenes OR Toluenes OR Aryl iodides OR Aryl chlorides OR Vinylogous acids OR Secondary carboxylic acid amides OR Nitriles OR Organochlorides OR Organoiodides </t>
  </si>
  <si>
    <t>Organoheterocyclic compounds/Epoxides OR Dialkyl ethers OR Organochlorides OR Alkyl chlorides</t>
  </si>
  <si>
    <t>Lipids and lipid-like molecules/Fatty acyls/Fatty acid esters/Pyrethroids OR Diphenylethers OR Diarylethers OR Benzyloxycarbonyls OR Phenylpropanes OR Phenoxy compounds OR Phenol ethers OR Chlorobenzenes OR Aryl chlorides OR Carboxylic acid esters OR Nitriles OR Monocarboxylic acids and derivatives OR Carbonyl compounds OR Organochlorides</t>
  </si>
  <si>
    <t>Benzenoids/Benzene and substituted derivatives/Halobenzenes/Chlorobenzenes OR Aryl chlorides OR Thiocarbamic acid derivatives OR Organic carbonic acids and derivatives OR Sulfenyl compounds OR Organonitrogen compounds OR Organochlorides OR Carbonyl compounds</t>
  </si>
  <si>
    <t>Benzenoids/Benzene and substituted derivatives/Halobenzenes/Chlorobenzenes/Dichlorobenzenes OR Aryl chlorides OR Oxacyclic compounds OR Epoxides OR Dialkyl ethers OR Organochlorides OR Alkyl chlorides</t>
  </si>
  <si>
    <t>Organic thiophosphoric acids and derivatives/Thiophosphoric acid esters/Aryl thiophosphates OR Thiophosphate triesters OR Polyhalopyridines OR 2-Halopyridines OR Aryl chlorides OR Heteroaromatic compounds OR Azacyclic compounds OR Organonitrogen compounds OR Organochlorides</t>
  </si>
  <si>
    <t xml:space="preserve">Benzenoids/Benzene and substituted derivatives/Nitrobenzenes OR Nitroaromatic compounds OR Chlorobenzenes OR Aryl chlorides OR Organic oxoazanium compounds OR Organonitrogen compounds OR Organochlorides </t>
  </si>
  <si>
    <t>Benzenoids/Benzene and substituted derivatives/Trifluoromethylbenzenes OR Nitrobenzenes OR Aniline and substituted anilines OR Nitroaromatic compounds OR Aminopyridines and derivatives OR Chlorobenzenes OR Aryl chlorides OR Imidolactams OR Heteroaromatic compounds OR Secondary amines OR Azacyclic compounds OR Organic oxoazanium compounds OR Organochlorides OR Organofluorides OR Alkyl fluorides</t>
  </si>
  <si>
    <t>Organoheterocyclic compounds/Azoles/Pyrazoles/Phenylpyrazoles OR Trifluoromethylbenzenes OR Dichlorobenzenes OR Aryl chlorides OR Heteroaromatic compounds OR Sulfoxides OR Sulfinyl compounds OR Nitriles OR Azacyclic compounds OR Primary amines OR Organofluorides OR Organochlorides OR Alkyl fluorides</t>
  </si>
  <si>
    <t>Benzenoids/Benzene and substituted derivatives/Diphenylethers OR Valine and derivatives OR Alpha amino acid esters OR Diarylethers OR Trifluoromethylbenzenes OR Benzyloxycarbonyls OR Phenylalkylamines OR Phenoxy compounds OR Phenol ethers OR Aniline and substituted anilines OR Secondary alkylarylamines OR Fatty acid esters OR Chlorobenzenes OR Aryl chlorides OR Carboxylic acid esters OR Nitriles OR Monocarboxylic acids and derivatives OR Carbonyl compounds OR Organochlorides OR Organofluorides OR Organopnictogen compounds OR Alkyl fluorides</t>
  </si>
  <si>
    <t>Benzenoids/Benzene and substituted derivatives/Nitrobenzenes OR Nitroaromatic compounds OR Chlorobenzenes OR Aryl chlorides OR Organic oxoazanium compounds OR Organonitrogen compounds OR Organochlorides</t>
  </si>
  <si>
    <t>Organic oxoanionic compounds/Organic sulfites/Sulfite esters OR Vinyl chlorides OR Chloroalkenes OR Organochlorides OR Alkyl chlorides</t>
  </si>
  <si>
    <t>Benzenoids/Benzene and substituted derivatives/Phenyl methylcarbamates OR Phenoxy compounds OR Carbamate esters OR Organic carbonic acids and derivatives OR Formamidines OR Carboxamidines OR Carbonyl compounds</t>
  </si>
  <si>
    <t>Phenylpropanoids and polyketides/Linear 1,3-diarylpropanoids OR Phenylbutylamines OR Chlorobenzenes OR Aryl chlorides OR Triazoles OR Heteroaromatic compounds OR Nitriles OR Azacyclic compounds OR Organochlorides</t>
  </si>
  <si>
    <t xml:space="preserve">Lipids and lipid-like molecules/Fatty acyls/Fatty acid esters/Pyrethroids OR Diphenylethers OR Diarylethers OR Benzyloxycarbonyls OR Phenoxy compounds OR Phenol ethers OR Cyclopropanecarboxylic acids and derivatives OR Carboxylic acid esters OR Vinyl chlorides OR Chloroalkenes OR Monocarboxylic acids and derivatives OR Nitriles OR Organochlorides OR Organofluorides OR Alkyl fluorides OR Carbonyl compounds </t>
  </si>
  <si>
    <t xml:space="preserve">Organoheterocyclic compounds/Azoles/Triazoles/Phenyltriazoles/Phenyl-1,2,4-triazoles OR Triazolopyridines OR Phenoxy compounds OR Phenol ethers OR Dichlorobenzenes OR Alkyl aryl ethers OR Pyridines and derivatives OR Aryl chlorides OR Heteroaromatic compounds OR Azacyclic compounds OR Acetylides OR Organonitrogen compounds OR Organochlorides </t>
  </si>
  <si>
    <t>Organoheterocyclic compounds/Triazines/Aminotriazines OR Secondary alkylarylamines OR Chloro-s-triazines OR Aryl chlorides OR Heteroaromatic compounds OR Nitriles OR Azacyclic compounds OR Organochlorides</t>
  </si>
  <si>
    <t>Organic phosphonic acids and derivatives/Phosphonic acid diesters/Dialkyl alkylphosphonates OR Phosphonic acid esters OR Chlorohydrins OR Organophosphorus compounds OR Organochlorides OR Alkyl chlorides</t>
  </si>
  <si>
    <t>Organic phosphoric acids and derivatives/Phosphate esters/Alkyl phosphates/Trialkyl phosphates OR Organochlorides OR Organobromides OR Alkyl chlorides OR Alkyl bromides</t>
  </si>
  <si>
    <t>Benzenoids/Benzenes and substituted derivatives/Halobenzenes/Chlorobenzenes OR Aryl chlorides OR Organochlorides</t>
  </si>
  <si>
    <t>Benzenoids/Benzene and substituted derivatives/Halobenzenes/Chlorobenzenes OR Toluenes OR Aryl chlorides OR Formamidines OR Carboxamidines OR Organochlorides</t>
  </si>
  <si>
    <t>Organohalogen compounds/Vinyl halides/Vinyl chlorides OR Chloroalkenes OR Organochlordies OR Alkyl chlorides</t>
  </si>
  <si>
    <t>Lipids and lipid-like molecules/Prenol lipids/Monoterpenoids/Bicyclic monoterpenoids OR Organochlorides OR Alkyl chlorides</t>
  </si>
  <si>
    <t>Benzenoids/Benzene and substituted derivatives/Halobenzenes/Chlorobenzenes OR Aryl chlorides oR Organochlorides</t>
  </si>
  <si>
    <t>Organosulfur compounds/Thioethers/Aryl thioethers OR Thiophenol ethers OR Alkylarylthioethers OR Chlorobenzenes OR Fluorobenzenes OR Pyridazines and derivatives OR Aryl chlorides OR Aryl fluorides OR Thiadiazoles OR Heteroaromatic compounds OR Methyl esters OR Sulfenyl compounds OR Azacyclic compounds OR Monocarboxylic acids and derivatives OR Organochlorides OR Organofluorides OR Carbonyl compounds OR Organonitrogen compounds</t>
  </si>
  <si>
    <t>Organic thiophosphoric acids and derivatives/Aryl thiophosphates/Phenyl thiophosphates/Phenyl thiophosphates OR Thiophosphate triesters OR Thiophenol ethers OR Phenoxy compounds OR Dichlorobenzenes OR Alkylarylthioethers OR Aryl chlorides OR Sulfenyl compounds OR Organochlorides</t>
  </si>
  <si>
    <t>Organic thiophosphoric acids and derivatives/Thiophosphoric acid esters/Thiophosphate triesters OR Organochlorides OR Alkyl chlorides</t>
  </si>
  <si>
    <t>Organoheterocyclic compounds/Isocoumarans OR Dichlorobenzenes OR Fluorobenzenes OR Aryl fluorides OR Aryl chlorides OR Tertiary carboxylic acid amides OR Sulfones OR Isoxazolines OR Azetidines OR Oxacyclic compounds OR Dialkyl ethers OR Azacyclic compounds OR Organonitrogen compounds OR Organofluorides OR Organochlorides OR Carbonyl compounds OR Alkyl fluorides</t>
  </si>
  <si>
    <t>Organohalogen compounds/Organochlorides OR Organobromides OR Alkyl chlorides OR Alkyl bromides</t>
  </si>
  <si>
    <t>Lipids and lipid-like molecules/Prenol lipids/Monoterpenoids OR Organochlorides OR Alkyl chlorides</t>
  </si>
  <si>
    <t>Lipids and lipid-like molecules/Prenol lipids/Monoterpenoids OR Alpha-chloroketones OR Organochlorides OR Alkyl chlorides</t>
  </si>
  <si>
    <t xml:space="preserve">Benzenoids/Benzene and substituted derivatives/2-Phenoxypropionic acid esters OR Phenoxyacetic acid derivatives OR DiarylethersOR  Polyhalopyridines OR Phenoxy compounds OR Phenol ethers OR Alkyl aryl ethers OR Aryl chlorides OR Aryl fluorides OR Heteroaromatic compounds OR Carboxylic acid esters OR Acetylides OR Azacyclic compounds OR Monocarboxylic acids and derivatives OR Carbonyl compounds OR Organochlorides OR Organofluorides OR Organonitrogen compounds </t>
  </si>
  <si>
    <t>Benzenoids/Benzene and substituted derivatives/Biphenyls and derivatives/Vhlorinated biphenyls/Polychlorinated biphenyls OR Dichlorobenzenes OR Aryl chlorides OR Organochlorides</t>
  </si>
  <si>
    <t>Phenylpropanoids and polyketides/Coumarins and derivatives OR Aryl thiophosphates OR 1-Benzopyrans OR Thiophosphate triesters OR Pyranones and derivatives OR Benzenoids OR Aryl chlorides OR Heteroaromatic compounds OR Lactones OR Oxacyclic compounds OR Organochlorides</t>
  </si>
  <si>
    <t>Lipids and lipid-like molecules/Prenol lipids/Monoterpenoids OR Oxepanes OR Oxanes OR Vinyl chlorides OR Oxacyclic compounds OR Epoxides OR Dialkyl ethers OR Chloroalkenes OR Organochlorides OR Alkyl chlorides</t>
  </si>
  <si>
    <t>Organoheterocyclic compounds/Azoles/Pyrazoles/Phenylpyrazoles OR Trifluoromethylbenzenes OR Dichlorobenzenes OR Aryl chlorides OR Heteroaromatic compounds OR Nitriles OR Azacyclic compounds OR Primary amines OR Organofluorides OR OrganochloridesOR Alkyl fluorides</t>
  </si>
  <si>
    <t>Organoheterocyclic compounds/Azoles/Pyrazoles/Phenylpyrazoles OR Trifluoromethylbenzenes OR Dichlorobenzenes OR Aryl chlorides OR Heteroaromatic compounds OR Trihalomethanes OR Sulfoxides OR Sulfinyl compounds OR Azacyclic compounds OR Nitriles OR Alkyl fluorides OR Primary amines OR Organochlorides OR Organofluorides</t>
  </si>
  <si>
    <t xml:space="preserve">Phenylpropanoids and polyketides/Ochratoxins and related substances OR Phenylalanine and derivatives OR N-acyl-alpha amino acids OR Phenylpropanoic acids OR Salicylic acid and derivatives OR 2-Benzopyrans OR Amphetamines and derivatives OR Aryl chlorides OR Dicarboxylic acids and derivatives OR Vinylogous acids OR Secondary carboxylic acid amides OR Carboxylic acid esters OR Lactones OR Oxacyclic compounds OR Carboxylic acids OR Organochlorides OR Carbonyl compounds OR Organonitrogen compounds </t>
  </si>
  <si>
    <t>Lipids and lipid-like molecules/Prenol lipids/Monoterpenoids OR Oxepanes OR Oxanes OR Oxacyclic compounds OR Epoxides OR Dialkyl ethers OR Organochlorides OR Alkyl chlorides</t>
  </si>
  <si>
    <t xml:space="preserve">Benzenoids/Benzene and substituted derivatives/Diphenylethers OR Diarylethers OR Nitrobenzenes OR Phenoxy compounds OR Phenol ethers OR Nitroaromatic compounds OR Dichlorobenzenes OR Aryl chlorides OR Organic oxoazanium compounds OR Organonitrogen compounds OR Organochlorides </t>
  </si>
  <si>
    <t xml:space="preserve">Benzenoids/Benzene and substituted derivatives/Halobenzenes/Chlorobenzenes/Dichlorobenzenes OR Aniline and substituted anilines OR Aryl chlorides OR Primary amines OR Organochlorides </t>
  </si>
  <si>
    <t>Lipids and lipid-like molecules/Steroids and steroid derivatives/Steroid esters/Cholesteryl esters OR Cholesterols and derivatives OR Delta-5-steroids OR Nitrogen mustard compounds OR Dialkylarylamines OR Aniline and substituted anilines OR Carboxylic acid esters OR Amino acids and derivatives OR Monocarboxylic acids and derivatives OR Organochlorides OR Carbonyl compounds OR Alkyl chlorides</t>
  </si>
  <si>
    <t>1N,2N,3bY (Class V) crosscheck 6aY (Class VI)</t>
  </si>
  <si>
    <t>Lipids and lipid-like molecules/Steroids and steroid derivatives/Steroid esters OR Estrane steroids OR Phenanthrenes and derivatives OR Tetralins OR Aromatic monoterpenoids OR Nitrogen mustard compounds OR Dialkylarylamines OR Aniline and substituted anilines OR Dicarboxylic acids and derivatives OR Enol esters OR Trialkylamines OR Amino acids and derivatives OR Enamines OOR Organochlorides OR Alkyl chlorides</t>
  </si>
  <si>
    <t>Organoheterocyclic compounds/Indoles and derivatives/Pyrroloindoles OR Epipolythiodioxopiperazines OR Alpha amino acids and derivatives OR Indoles OR Dialkylarylamines OR Anisoles OR Alkyl aryl ethers OR N-methylpiperazines OR Aryl chlorides OR Dithiazinanes OR Tertiary carboxylic acid amides OR Tertiary alcohols OR Pyrrolidines OR Pyrroles OR Secondary alcohols OR 1,2-Diols OR Lactams OR Organic disulfides OR Carbonyl compounds OR Organochlorides</t>
  </si>
  <si>
    <t>benzenoids/Benzene and substituted derivatives/Halobenzenes/Chlorobenzenes/Dichlorobenzenes OR Aryl chlorides OR Azoxy compounds OR Organonitrogen compounds OR Organochlorides</t>
  </si>
  <si>
    <t>Organoheterocyclic compounds/Azobenzenes OR Dichlorobenzenes OR Aryl chlorides OR Azo compounds OR Organochlorides</t>
  </si>
  <si>
    <t>Organic polymers/Polypeptides OR Cyclic peptides OR Acylaminosugars OR N-acry-alpha-hexosamines OR  Fatty acyl glycosides of mono- and disaccharides OR N-acyl-alpha amino acids and derivatives OR Alpha amino acid esters OR Alpha amino acid amides OR ALkyl glycosides OR Fatty acid esters OR 1-Hydroxy-4-unsubstituted benzenoids OR 1-Hydroxy-2-unsubstituted benzenoids OR Oxanes OR N-acyl amines OR Monosaccharides OR Methyl esters OR Acetamides OR Secondary alcohols OR Lactams OR Vinyl chlorides OR Oxacyciclic compounds OR Monocarboxylic acids and derivatives OR Ethers OR Chloroalkenes OR Azacyclic compounds OR Organochlorides OR Monoalkylamines</t>
  </si>
  <si>
    <t>Organic carbonic acids and derivatives/Ureas/Nitrosoureas OR Semicarbazides OR Nitrosamides OR Secondary alcohols OR Organochlorides OR Alkyl chlorides</t>
  </si>
  <si>
    <t>Organoheterocyclic compounds/Oxanes OR Vinyl chlorides OR Oxacyclic compounds OR Epoxides OR Dialkyl ethers OR Chloroalkenes OR Organochlorides OR Alkyl chlorides</t>
  </si>
  <si>
    <t>Benzenoids/Benzene and substituted derivatives/Biphenyls and derivatives/Chlorinated biphenyls/Polychlorinated biphenyls OR Dichlorobenzenes OR Aryl chlorides OR Organochlorides</t>
  </si>
  <si>
    <t>Phenylpropanoids and polyketides/Stilbenes OR Diphenylmethanes OR Phenoxy compounds OR Methoxybenzenes OR Anisoles OR Alkyl aryl ethers OR Vinyl chlorides OR Chloroalkenes OR Organochlorides</t>
  </si>
  <si>
    <t>Peptidomimetics/Hybrid peptides OR Oligopeptides OR Macrolactams OR Beta amino acids and derivatives OR Alpha amino acids and derivatives OR Nitrogen mustard compounds OR Benzene and substituted derivatives OR Pyrrolidines OR Tertiary carboxylic acid amides OR Lactams OR Secondary carboxylic acid amides OR Azacyclic compounds OR Organochlorides OR Primary alcohols OR Alkyl chlorides OR Carbonyl compounds</t>
  </si>
  <si>
    <t>Disodium;4-[4-[[5-(2-bromoprop-2-enoylamino)-2-sulfonatophenyl]diazenyl]-3-methyl-5-oxo-4H-pyrazol-1-yl]-2,5-dichlorobenzenesulfonate; 4-4-5-(2-bromo-1-oxoallyl)amino-2-sulphonatophenylazo-4,5-dihydro-3-methyl-5-oxo-1H-pyrazol-1-yl-2,5-dichlorobenzen esulphonate (sodium salt); Lanasol Yellow 4G; Reactive yellow 39</t>
  </si>
  <si>
    <t>Robinson, E. C., &amp; Schroeder, R. E. (1992). Reproductive and developmental toxicity studies of a linear alkylbenzene mixture in rats. Fundamental and Applied Toxicology, 18(4), 549-556. Also available from European Union (1997) Risk Assessment Report, CAS No. 67774-74-7, Benzene, C10-13 Alkyl Derivs., European Union, June 1997. Available at https://echa.europa.eu/documents/10162/133736c1-cfd1-4679-8d46-4488256bb443</t>
  </si>
  <si>
    <t>Mistsumori, K., T. Usui, K. Takahashi and Y. Shirasu. 1979. Twenty-four month chronic toxicity studies of dichlorodiisopropyl ether in mice. Nippon NoYaku Gakkaishi. 4(3): 323-335. (https://www.jstage.jst.go.jp/article/jpestics1975/4/3/4_3_323/_pdf/-char/ja ) Also available from EPA (1989) IRIS 407 Chemical Assessment Summary for Bis(2-chloro-1-methylethyl) ether; CASRN 108-60-1 at https://cfpub.epa.gov/ncea/iris/iris_documents/documents/subst/0407_summary.pdf</t>
  </si>
  <si>
    <t xml:space="preserve">Drake, J. J., Butterworth, K. R., Gaunt, I. F., &amp; Hardy, J. (1978). Long-term toxicity studies of Chocolate Brown HT in mice. Toxicology, 10, 17-27. Short summary is avaialable from EFSA Panel on Food Additives and Nutrient Sources (ANS); Scientific Opinion on the re-evaluation ofBrown HT (E 155) as a food additive. EFSA Journal 2010; 8(3):1536. [32 pp.]. doi:10.2903/j.efsa.2010.1536.  </t>
  </si>
  <si>
    <t>Benson, B.W. (1982). D&amp;C Red 33. Long-term Feeding Study in Rats. Exposed in utero. International Research and Development Corporation. IRDC 355-009-508. Available from Scientific Committee on Consumer Products (SCCP) (2007) Opinion on Acid Red 33 (COLIPA No. C 22) at http://ec.europa.eu/health/ph_risk/committees/04_sccp/docs/sccp_o_120.pdf</t>
  </si>
  <si>
    <t xml:space="preserve">Malleshappa, 2021. Available from ECHA at https://echa.europa.eu/de/registration-dossier/-/registered-dossier/5442/7/6/2  </t>
  </si>
  <si>
    <t>Malleshappa, 2021</t>
  </si>
  <si>
    <t xml:space="preserve">Monsanto PR-78-109, Pharmacopathics Research Laboratories, 1984. Available from EPA (2003) High Production Volume (HPV) Challenge Program's Robust Summaries and Test Plans for (1H-Isoindole 1,3-(2H)-dione, 2-(cyclohexylthio) at https://chemview.epa.gov/chemview//proxy?filename=HPVIS/(1H-Isoindole%201,3-(2H)-dione,%202-(cyclohexylthio)_groupfile.pdf 
</t>
  </si>
  <si>
    <t>Miller TJ. 1977. Cyanox 1790 antioxidant: Ninety-day feeding to rats. Huntingdon Research Center Report No R1126-289 for American Cyanamid Company, dated May 16, 1977. Available from EPA (2003) HPV Test Plan and Robust Summary of CYANOX 1790 (CAS# 40601-76-I) at https://chemview.epa.gov/chemview//proxy?filename=HPVIS/Tris(4-t-butyl-3-hydroxy-2,6-dimethylbenzyl)-s-triazine-2,4,6-(1H,3H,5H)trione_groupfile.pdf</t>
  </si>
  <si>
    <t xml:space="preserve">National Toxicology Program. (1983). NTP carcinogenesis bioassay of melamine (CAS No. 108-78-1) in F344/N rats and B6C3F1 mice (feed study). National Toxicology Program technical report series, 245, 1-171. Available from NTP at http://ntp.niehs.nih.gov/ntp/htdocs/lt_rpts/tr245.pdf Reference for dose levels in mg/kg bw/day is available from ECHA at https://echa.europa.eu/mt/registration-dossier/-/registered-dossier/15978/7/6/2 ECHA
</t>
  </si>
  <si>
    <t>Unknown, 1998. MRID 49267452. Available from EPA (2015). Diethofencarb. Human Health Risk Assessment for the Proposed Tolerances without a U.S. Registration for Residues of Diethofencarb in/on Bananas at https://www.regulations.gov/document/EPA-HQ-OPP-2014-0695-0008</t>
  </si>
  <si>
    <t>Battelle's Columbus Laboratories (BCL). (1980) Unpublished subchronic toxicity study: Naphthalene (C52904), Fischer 344 rats. Prepared by Battelle Laboratories under NTP Subcontract No. 76-34-106002. Available from EPA (1990) IRIS 0436 Chemical Assessment Summary for Naphthalene; CASRN 91-20-3 at https://cfpub.epa.gov/ncea/iris/iris_documents/documents/subst/0436_summary.pdf</t>
  </si>
  <si>
    <t>Schroeder R. 2002. An oral two generation reproductive, fertility, and developmental neurobehavioral study of tetrabromobisphenol A in rats. Study ID Number: 474-004. MPI Research, Inc. Mattawan, MI. Available from EPA (2001) HPV Data Summary and Test Plan for Phenol, 4,4’-Isopropylidenbis[2,6-Dibromo-(Tetranromobisphenol A, TBBPA) CAS No. 79-94-7 at https://chemview.epa.gov/chemview//proxy?filename=HPVIS/phenol,%204,4%E2%80%99-isopropylidenbis[2,6-dibromo_groupfile.pdf and ECHA at https://echa.europa.eu/registration-dossier/-/registered-dossier/14760/7/9/2. Full report is available from EPA's Chemview at https://chemview.epa.gov/chemview/?tf=0&amp;ch=79-94-7&amp;su=2-5-6-7-37574985&amp;as=3-10-13-9-8&amp;ac=1-14-15-16-6378999&amp;ma=4-11-17-1981377&amp;gs=&amp;tds=0&amp;tdl=10&amp;tas1=1&amp;tas2=asc&amp;tas3=undefined&amp;tss=&amp;modal=template&amp;modalId=94587&amp;modalSrc=5&amp;modalDetailId=45972147&amp;modalVae=0-0-1-7</t>
  </si>
  <si>
    <t xml:space="preserve">Schilling K, Deckardt K, Kuttler K, Hildebrand B, Shirasu Y (1988c). Study of the potential carcinogenic effect of Reg. No. 150732 in mice – Dietary administration for 78 weeks. BASF AG, Ludwigshafen/Rhein, Germany. Unpublished report no. 1988/0411. Submitted to WHO by BASF Ltd, Ludwigshafen, Germany. and Schilling K, Deckardt K, Kuttler K, Hildebrand B, Shirasu Y (1988d). Supplementary study: Study of the potential carcinogenic effect of Reg. No. 150732 in mice –Dietary administration for 78 weeks. BASF AG, Ludwigshafen/Rhein, Germany. Unpublished report no. 1988/0412. Submitted to WHO by BASF Ltd, Ludwigshafen, Germany. Available from JMPR (2015) Toxicological Monograph for Quinclorac at https://apps.who.int/pesticide-residues-jmpr-database/Document/248 Also available from APVMA (2005) Evaluation of the new active Quinclorac in the product Drive Herbicide at https://www.apvma.gov.au/sites/default/files/publication/13986-prs-quinclorac.pdf and EPA (2017) Quinclorac: Human Health Risk Assessment for New Proposed Use on Bushberry Subgroup 13-07B, Caneberry Subgroup 13-07A, and Asparagus. at https://www.regulations.gov/document/EPA-HQ-OPP-2016-0384-0007 </t>
  </si>
  <si>
    <t xml:space="preserve">McCollister, D. D., Lockwood, D. T., &amp; Rowe, V. K. (1961). Toxicologic information on 2, 4, 5-trichlorophenol. Toxicology and Applied Pharmacology, 3(1), 63-70. Summary is also available from EPA (1987) (IRIS 0121) Chemical Assessment Summary for 2,4,5-Trichlorophenol; CASRN 95-95-4 at https://cfpub.epa.gov/ncea/iris/iris_documents/documents/subst/0121_summary.pdf and from EPA (2007) Provisional Peer Reviewed Toxicity Values for 2,4,5-Trichlorophenol at https://cfpub.epa.gov/ncea/pprtv/documents/Trichlorophenol245.pdf </t>
  </si>
  <si>
    <t>Wahle, B.S. &amp; Sheets, L.P. (2004) A combined subchronic toxicity/neurotoxicity screening study in the Wistar rat with 1, 2, 4-triazole. Unpublished report No. 201024, dated 13 December 2004, from Bayer CropScience LP, Stilwell, Kansas, USA. Submitted to WHO by Bayer CropScience, Germany, on behalf of TDMG. Available from JMPR Pesticide residues in food (2008) Part II - Toxicological at http://apps.who.int/iris/bitstream/handle/10665/44290/9789241665247_eng.pdf</t>
  </si>
  <si>
    <t>Gibson, W.R., F.O. Gossett, G.R. Koenig and F. Marroquin. 1974. The toxicity of daily oral doses of o-chlorotoluene in the rat. Toxicology Division, Lilly Research Laboratories. Submitted to Test Rules Development Branch, Office of Toxic Substances, U.S. EPA, Washington, D.C. Available from EPA (1990) IRIS No. 0412 Chemical Assessment Summary for o-Chlorotoluene; CASRN 95-49-8 at https://cfpub.epa.gov/ncea/iris/iris_documents/documents/subst/0412_summary.pdf</t>
  </si>
  <si>
    <t>IBM Corp.,1989. A subchronic oral toxicity study of 5-methyl-3-heptanone in the rat utilizing a functional observational battery and neuropathology to detect neurotoxicity with cover letter 121589. EPA Doc ID 89-900000074, microfiche no. OTS0521291-1. November 15, 1989. Unpublished data submitted by EFFA to SCF. Available from EFSA Panel on Food Contact Materials, Enzymes, Flavourins and Processing Aids (CEF); Flavouring Group Evaluation 7, Revision 3 (FGE.07Rev.): Saturated and unsaturated aliphatic secondary alcohols, ketones and esters of secondary alcohols and saturated linear or branched-chain carboxylic acids from chemical group 5. EFSA Journal 2010;8(12):1845.[71 pp.]. doi:10.2903/j.efsa.2010.1845.</t>
  </si>
  <si>
    <t>50 males and 50 females/dose level. The growth rate of both treated groups of females was only slightly, but significantly, lower than that of the control group. This may be partly due to reduced food consumption as noted in the female groups only. In male rats, the incidence of liver tumor was similarly occurred in the control and dye treated groups, being 20%, 16.7% and 18.8% in the control, low dose and high dose groups, respectively. In female rats, the incidence of liver tumor was dose-dependent. The tumor was observed in only 6% of the control group, while observed in 12.8% and 16.0% of the low and high dose groups, respectively. However, the incidence in both treated groups was not significantly different from that in the control group (P=0.06).</t>
  </si>
  <si>
    <t xml:space="preserve">0, 1,000, or 2,000 ppm corresponding to approximately 0, 50, or 100 mg/kg bw/day </t>
  </si>
  <si>
    <t>BASF, 1993. Available from ECHA at https://echa.europa.eu/sk/registration-dossier/-/registered-dossier/14858/7/6/2</t>
  </si>
  <si>
    <t>BASF, 1993</t>
  </si>
  <si>
    <t>Young, J. (1988) Picloram: 12-Month Dog Chronic Dietary Toxicity Study: Project Study ID: TXT:K-038323-040. Unpublished study prepared by Dow Chemical Co. 154 p. MRID 40834301. Available from EPA (1995) Picloram: Reregistration Eligibility Decision at https://archive.epa.gov/pesticides/reregistration/web/pdf/0096.pdf</t>
  </si>
  <si>
    <t>Botta, J. (1993) 24 Month Combined Oncogenicity/Toxicity Evaluation of Chlorpropham in Rats: Final Report: Lab Project Number: 393L-103-055-89. Unpublished study prepared by T.P.S., Inc. 3327 p. MRID 42754701. Available from EPA (1996) Reregistration Eligibility Decision (RED) for Chlorpropham at https://archive.epa.gov/pesticides/reregistration/web/pdf/0271red.pdf</t>
  </si>
  <si>
    <t>Monsanto, 1985. European Chemicals Bureau (2000). IUCLID non-confidential dataset, Year 2000 CD-ROM. Available from OECD (2003) SIDS Dossier for N-Tert-butylbenzothiazole-2-sulphenamide (CAS No. 95-31-8) at https://hpvchemicals.oecd.org/ui/handler.axd?id=87856c46-7c0e-439c-96f6-3beab44f9b0b and ECHA at https://echa.europa.eu/registration-dossier/-/registered-dossier/14892/7/6/2</t>
  </si>
  <si>
    <t>Monsanto, 1985</t>
  </si>
  <si>
    <t>Henkel KGaA – Institut für Toxikologie (1987). Tetra-acetyl-ethylen-diamin – 90-Tage-Test mit wiederholter oraler Verabreichung an Ratten. Unpublished data. Archive No. 860114. Available from HERA (2002) Human &amp; Environmental Risk Assessment on ingredients of European household cleaning products. Tetraacetylethylenediamine (TAED) (CAS 10543-57-4) Draft at https://www.heraproject.com/files/2-f-04-hera%20taed%20full%20web%20wd.pdf Also available from EPA (2014) TAED Final Work Plan, Registration Review: Initial Docket, Case Number 5105, September 30, 2014. at https://downloads.regulations.gov/EPA-HQ-OPP-2013-0608-0003/content.pdf and ECHA at https://echa.europa.eu/mt/registration-dossier/-/registered-dossier/14315/7/6/2</t>
  </si>
  <si>
    <t xml:space="preserve">Leuschner, F., Leuschner, A., Schwerdtfeger, W., &amp; Dontenwill, W. (1976). Two-year toxicity testing of citranaxanthin dry powder, batch BASF No. 10 - called for short "cn" - and of the substance without agent, batch 908 E 953 called "swa" - in the Sprague-Dawley rat. Unpublished report from Laboratorium fur Pharmakologie und Toxikologie, Hamburg, to BASF. Submitted to WHO by BASF Aktiengesellschaft, Ludwigshafen, FRG. Available from WHO (1988) WHO Food Additives Series: 22 Prepared by: The 31st meeting of the Joint FAO/WHO Expert Committee on Food Additives (JECFA) – Citranaxanthin at https://www.inchem.org/documents/jecfa/jecmono/v22je11.htm 
</t>
  </si>
  <si>
    <t>Organosulfur compounds/Thioacetals/Dithioacetals OR Dithiocarbamic acid esters OR Sulfenyl compounds</t>
  </si>
  <si>
    <t>Dunnick, J. K., Elwell, M. R., &amp; Bucher, J. R. (1994). Comparative toxicities of o-, m-, and p-nitrotoluene in 13-week feed studies in F344 rats and B6C3F1 mice. Fundamental and Applied Toxicology, 22(3), 411-421. Summary and discussion is available from the European Union (2008) Risk Assessment Report for 2-Nitrotoluene at https://echa.europa.eu/documents/10162/e925a928-3cc6-4448-9289-33aec88c1ead and Dunnick J. (1992). NTP Technical report on the toxicity studies of ortho-, meta-, and para- Nitrotoluenes (CAS Nos. 88-72-2, 99-08-1, 99-99-0) Administered in Dosed Feed to F344/N Rats And B6C3F1 Mice. Toxicity report series, 23, 1–E4. at https://ntp.niehs.nih.gov/go/tox023abs</t>
  </si>
  <si>
    <t>Benzenoids/Phenol ethers OR Phenoxy compounds OR Alkyl aryl ethers OR Sulfonyls OR Organosulfonic acids OR Alkanesulfonic acids OR Carboximidamides OR Carboxamidines OR Primary alcohols</t>
  </si>
  <si>
    <t>Lipids and lipid-like molecules/Prenol lipids/Sesquiterpenoids/Trichothecenes OR Tricarboxylic acids and derivatives OR Oxepanes OR Fatty acid esters OR Oxanes OR Secondary alcohols OR Cyclic alcohols and derivatives OR Carboxylic acid esters OR Oxacyclic compounds OR Epoxides OR Dialkyl ethers OR Carbonyl compounds</t>
  </si>
  <si>
    <t>Organoheterocyclic compounds/Pyridines and derivatives/Pyrrolidinylpyridines OR Alkaloids and derivatives OR Aralkylamines OR N-alkylpyrrolidines OR Heteroaromatic compounds OR Trialkylamines OR Azacyclic compounds</t>
  </si>
  <si>
    <t>Benzenoids/Phenanthrenes and derivatives OR Naphthalenes OR Aromatic hydrocarbons OR Polycyclic hydrocarbons</t>
  </si>
  <si>
    <t>Organic nitro compounds/C-nitro compounds OR Propargyl-type 1,3-dipolar organic compounds OR Organic oxoazanium compounds OR Organonitrogen compounds</t>
  </si>
  <si>
    <t>Organoheterocyclic compounds/Azoles/Imidazoles/Substituted imidazoles/N-substituted imidazoles OR Heteroaromatic compounds OR Azacyclic compounds OR Organonitrogen compounds</t>
  </si>
  <si>
    <t>Benzenoids/Phenol ethers OR Phenoxy compounds OR Alkyl aryl ethers OR Sulfonyls OR Organosulfonic acids OR Alkanesulfonic acids OR Carboximidamides OR Carboxamidines</t>
  </si>
  <si>
    <t>Organoheterocyclic compounds/Diazinanes/Piperazines/N-alkylpiperazines OR Trialkylamines OR Azacyclic compounds</t>
  </si>
  <si>
    <t>Organoheterocyclic compounds/Indolizidines OR Piperidines OR N-alkylpyrrolidines OR Trialkylamines OR Secondary alcohols OR 1,2-Aminoalcohols OR Polyols OR Azacyclic compounds</t>
  </si>
  <si>
    <t>Alkaloids and derivatives/Corynanthean-type alkaloids OR Beta carbolines OR 3-Alkylindoles OR Quinolizines OR Anisoles OR Alkyl aryl ethers OR Aralkylamines OR Piperidines OR Vinylogous esters OR Pyrroles OR Enoate esters OR Heteroaromatic compounds OR Methyl esters OR Amino acids and derivatives OR Trialkylamines OR Monocarboxylic acids and derivatives OR Azacyclic compounds OR Carbonyl compounds</t>
  </si>
  <si>
    <t>Alkaloids and derivatives/Strychnos alkaloids OR Carbazoles OR Quinolidines OR Indolizidines OR Piperidinones OR Delta lactams OR Aralkylamines OR N-alkylpyrrolidines OR Benzenoids OR Tertiary carboxylic acid amides OR Amino acids and derivatives OR Trialkylamines OR Oxacyclic compounds OR Dialkyl ethers OR Azacyclic compounds OR Carbonyl compounds</t>
  </si>
  <si>
    <t>Alkaloids and derivatives/Ergoline and derivatives/Lysergic acids and derivatives/Lysergamides OR Indoloquinolines OR Benzoquinolines OR Quinoline-3-carboxamides OR Pyrroloquinolines OR 3-Alkylindoles OR Isoindoles and derivatives OR Aralkylamines OR Unsaturated fatty acids OR Dicarboxylic acids and derivatives OR Benzenoids OR Pyrroles OR Heteroaromatic compounds OR Secondary carboxylic acid amides OR Trialkylamines OR Amino acids and derivatives OR Azacyclic compounds OR Carboxylic acids OR Carbonyl compounds OR Primary alcohols</t>
  </si>
  <si>
    <t>Phenylpropanoids and polyketides/Stilbenes OR Diphenylmethanes OR Phenylpropanes OR Phenoxy compounds OR Phenol ethers OR Alkyl aryl ethers OR Trialkylamines</t>
  </si>
  <si>
    <t>Benzenoids/Benzene and substituted derivatives/Biphenyls and derivatives/Brominated biphenyls/Polybrominated biphenyls OR Bromobenzenes OR Aryl bromides OR Organobromides</t>
  </si>
  <si>
    <t>Organoheterocyclic compounds/Benzimidazoles OR Imidazolethiones OR Benzenoids OR Imidazoles OR Heteroaromatic compounds OR Thioureas OR Azacyclic compounds OR Organonitrogen compounds</t>
  </si>
  <si>
    <t>Organoheterocyclic compounds/Azacyclic compounds OR Propargyl-type 1,3-dipolar organic compounds OR Organosulfur compounds OR Organonitrogen compounds</t>
  </si>
  <si>
    <t>Carbohydrates and carbohydrate conjugates/Aminosaccharides/Aminoglycosides OR Macrolides and analogues OR Hexoses OR O-glycosyl compounds OR Beta hydroxy acids and derivatives OR Dicarboxylic acids and derivatives OR Oxanes OR Methyl esters OR Lactones OR Hemiacetals OR 1,2-Aminoalcohols OR Secondary alcohols OR Amino acids and derivatives OR Oxacyclic compounds OR Acetals OR Polyols OR Monoalkylamines OR Carbonyl compounds</t>
  </si>
  <si>
    <t>Carbohydrates and carbohydrate conjugates/Aminosaccharides/Aminoglycosides OR Macrolides and analogues OR Hexoses OR O-glycosyl compounds OR Beta hydroxy acids and derivatives OR Oxanes OR Dicarboxylic acids and derivatives OR Secondary alcohols OR 1,2-Aminoalcohols OR Amino acids OR Lactones OR Hemiacetals OR Carboxylic acid esters OR Polyols OR Oxacyclic compounds OR Acetals OR Carboxylic acids OR Carbonyl compounds OR Monoalkylamines</t>
  </si>
  <si>
    <t>Lipids and lipid-like molecules/Steroids and steroid derivatives/Steroidal alkaloids/Spirosolanes and derivatives OR 3-Beta-hydroxy delta-5-steroids OR 3-Beta-hydroxysteroids OR Delta-5-steroids OR Azasteroids and derivatives OR Azaspirodecane derivatives OR Alkaloids and derivatives OR Piperidines OR Tetrahydrofurans OR Secondary alcohols OR Hemiaminals OR Cyclic alcohols and derivatives OR Oxacyclic compounds OR OR Azacyclic compounds OR Dialkylamines</t>
  </si>
  <si>
    <t xml:space="preserve">Organoheterocyclic compounds/Azobenzenes OR Benzenesulfonic acids and derivatives OR Benzenesulfonyl compounds OR 1-Sulfo,2-unsubstituted aromatic compounds OR Aniline and substituted anilines OR Sulfonyls OR Organosulfonic acids OR Azo compounds OR Secondary amines OR Propargyl-type 1,3-dipolar organic compounds </t>
  </si>
  <si>
    <t xml:space="preserve">Alkaloids and derivatives/Ergoline and derivatives/Lysergic acids and derivatives/Ergopeptines OR Hybrid peptides OR Dipeptides OR Lysergamides OR Indoloquinolines OR Benzoquinolines OR Quinoline-3-carboxamides OR Pyrroloquinolines OR N-acyl-alpha amino acids and derivatives OR 3-Alkylindoles OR Isoindoles and derivatives OR Aralkylamines OR N-alkylpiperazines OR Oxazolidinones OR Benzenoids OR Pyrrolidines OR Pyrroles OR Heteroaromatic compounds OR Tertiary carboxylic acid amides OR Secondary carboxylic acid amides OR Orthocarboxylic acid derivatives OR Trialkylamines OR Lactams OR Alkanolamines OR Oxacyclic compounds OR Azacyclic compounds OR Carbonyl compounds </t>
  </si>
  <si>
    <t>Alkaloids and derivatives/Ergoline and derivatives/Lysergic acids and derivatives/Lysergamides OR Indoloquinolines OR Benzoquinolines OR Pyrroloquinolines OR N-acyl-alpha amino acids and derivatives OR 3-Alkylindoles OR Isoindoles and derivatives OR Aralkylamines OR N-alkylpiperazines OR Aryl bromides OR Benzenoids OR Substituted pyrroles OR Oxazolidinones OR Pyrrolidines OR Heteroaromatic compounds OR Tertiary carboxylic acid amides OR Trialkylamines OR Lactams OR Orthocarboxylic acid derivatives OR Oxacyclic compounds OR Propargyl-type 1,3-dipolar organic compounds OR Carboximidic acids OR Alkanolamines OR Azacyclic compounds OR Hydrocarbon derivatives OR Carbonyl compounds OR Organobromides</t>
  </si>
  <si>
    <t xml:space="preserve">Benzenoids/Benzene and substituted derivatives/Diphenylethers/Bromodiphenyl ethers OR Diarylethers OR Phenoxy compounds OR Phenol ethers OR Bromobenzenes OR Aryl bromides OR Organobromides </t>
  </si>
  <si>
    <t>Benzenoids/Naphthalenes OR Primary amines</t>
  </si>
  <si>
    <t>Lipids and lipid-like molecules/Prenol lipids/Sesquiterpenoids/Trichothecenes OR Oxepanes OR Oxanes OR Dicarboxylic acids and derivatives OR Secondary alcohols OR Cyclic alcohols and derivatives OR Carboxylic acid esters OR Oxacyclic compounds OR Epoxides OR Dialkyl ethers OR Carbonyl compounds</t>
  </si>
  <si>
    <t>Benzenoids/Naphthalenes OR Arylhydroxamates OR 1-Hydroxylamino, 2-unsubstituted benzenoids OR N-organohydroxylamines</t>
  </si>
  <si>
    <t>Benzenoids/Naphthalenes OR Arylhydroxamates OR 1-Hydroxylamino, 4-unsubstituted benzenoids OR 1-Hydroxylamino, 2-unsubstituted benzenoids OR N-organohydroxylamines</t>
  </si>
  <si>
    <t>Benzenoids/Phenol ethers OR Phenoxy compounds OR Alkyl aryl ethers OR Oxacyclic compounds OR Epoxides</t>
  </si>
  <si>
    <t>Phenylpropanoids and polyketides/Macrolactams OR Naphthofurans OR Naphthols and derivatives OR Benzofurans OR Coumarans OR Aryl alkyl ketones OR Hydroquinones OR Ketals OR N-methylpiperazines OR Amino acids and derivatives OR Trialkylamines OR Secondary carboxylic acid amides OR Carboxylic acid esters OR Secondary alcohols OR Lactams OR Hydrazones OR Dialkyl ethers OR Polyols OR Oxacyclic compounds OR Azacyclic compounds OR Monocarboxylic acids and derivatives</t>
  </si>
  <si>
    <t>Alkaloids and derivatives/Vinca alkaloids OR Carbazoles OR 3-Alkylindoles OR Tricarboxylic acids and derivatives OR Anisoles OR Aralkylamines OR Alkyl aryl ethers OR N-alkylpyrrolidines OR Piperidines OR Organic sulfuric acids OR Methyl esters OR Pyrroles OR Heteroaromatic compounds OR Tertiary alcohols OR Tertiary carboxylic acid amides OR Trialkylamines OR Cyclic alcohols and derivatives OR Amino acids and derivatives OR 1,2-Aminoalcohols OR Azacyclic compounds OR Carbonyl compounds</t>
  </si>
  <si>
    <t xml:space="preserve">Alkaloids and derivatives/Vinca alkaloids OR Carbazoles OR 3-Alkylindoles OR Tricarboxylic acids and derivatives OR Anisoles OR Dialkylarylamines OR Alkyl aryl ethers OR Aralkylamines OR Piperidines OR Organic sulfuric acids OR N-alkylpyrrolidines OR Heteroaromatic compounds OR Pyrroles OR Methyl esters OR Tertiary alcohols OR Trialkylamines OR Cyclic alcohols and derivatives OR 1,2-Aminoalcohols OR Amino acids and derivatives OR Azacyclic compounds OR Carbonyl compounds </t>
  </si>
  <si>
    <t>Organoheterocyclic compounds/Azolidines/Oxazolidines/Oxazolidinones OR Nitrosamides OR Organic carbonic acids and derivatives OR Oxacyclic compounds OR Azacyclic compounds OR Carbonyl compounds</t>
  </si>
  <si>
    <t>Organonitrogen compounds/Organic nitroso compounds/Organic N-nitroso compounds</t>
  </si>
  <si>
    <t>Organoheterocyclic compounds/Oxazinanes/Morpholines OR Organic N-nitroso compounds OR Oxacyclic compounds OR Dialkyl ethers OR Azacyclic compounds</t>
  </si>
  <si>
    <t>Organonitrogen compounds/Organic nitroso compounds/Organic N-nitroso compounds OR Secondary alcohols OR Ketones OR 1,2-Diols OR Primary alcohols</t>
  </si>
  <si>
    <t>Benzenoids/Phenanthrenes and derivatives OR Anthracenes OR Aromatic hydrocarbons OR Polycyclic hydrocarbons</t>
  </si>
  <si>
    <t>Organonitrogen compounds/Organic nitroso compounds/Organic N-nitroso compounds OR Secondary alcohols</t>
  </si>
  <si>
    <t>Organoheterocyclic compounds/Quinolines and derivatives OR Benzimidazoles OR Pyridines and derivatives OR N-substituted imidazoles OR Benzenoids OR Heteroaromatic compounds OR Azacyclic compounds OR Organonitrogen compounds</t>
  </si>
  <si>
    <t xml:space="preserve">Benzenoids/Benzene and substitted derivatives/Benzoic acids and derivatives/Benzamides OR Benzoyl derivatives OR Piperazines OR Tertiary carboxylic acid amides OR Organic N-nitroso compounds OR Azacyclic compounds </t>
  </si>
  <si>
    <t>Organoheterocyclic compounds/Imidazopyridines OR Imidazo[1,2-a]pyridines OR Methylpyridines OR Aminopyridines and derivatives OR N-substituted imidazoles OR Imidolactams OR Heteroaromatic compounds OR Azacyclic compounds OR Primary amines</t>
  </si>
  <si>
    <t>Organoheterocyclic compounds/Imidazopyridines OR Imidazo[1,2-a]pyridines OR Aminopyridines and derivatives OR N-substituted imidazoles OR Imidolactams OR Heteroaromatic compounds OR Azacyclic compounds OR Primary amines</t>
  </si>
  <si>
    <t xml:space="preserve">Organoheterocyclic compounds/Indoles and derivatives/Pyridoindoles/Gamma carbolines OR Pyrrolopyridines Or Indoles Or Methylpyridines OR Aminopyridines and derivatives OR Imidolactams OR Benzenoids OR Pyrroles OR Heteroaromatic compounds OR Azacyclic compounds OR Primary amines </t>
  </si>
  <si>
    <t>Benzenoids/Benzene and substituted derivatives/Diphenylmethanes OR Aniline and substituted anilines OR Aminotoluenes OR Primary amines</t>
  </si>
  <si>
    <t>Organoheterocyclic compounds/Diazanaphthalenes/benzodiazines/Quinoxalines OR Benzimidazoles OR Pyrazines OR N-substituted imidazoles OR Benzenoids OR Aminoimidazoles OR Heteroaromatic compounds OR Azacyclic compounds OR Primary amines</t>
  </si>
  <si>
    <t xml:space="preserve">Benzenoids/Benzene and substituted derivatives/Biphenyls and derivatives OR Aniline and substituted anilines OR Aminotoluenes OR Primary amines </t>
  </si>
  <si>
    <t xml:space="preserve">Organoheterocyclic compounds/Indoles and derivatives/Pyridoindoles/Alpha carbolines OR Pyrrolopyridines OR Indoles OR Methylpyridines OR Aminopyridines and derivatives OR Imidolactams OR Benzenoids OR Pyrroles OR Heteroaromatic compounds OR Azacyclic compounds OR Primary amines </t>
  </si>
  <si>
    <t>Benzenoids/Naphthalenes/Nitronaphthalenes OR Nitroaromatic compounds OR Propargyl-type 1,3-dipolar organic compounds OR Organic oxoazanium compounds OR Organonitrogen compounds</t>
  </si>
  <si>
    <t xml:space="preserve">Benzenoids/Benzene and substituted derivatives/Biphenyls and derivatives OR Methoxyanilines OR Aminophenyl ethers OR Phenoxy compounds OR Methoxybenzenes OR Anisoles OR Alkyl aryl ethers OR Primary amines </t>
  </si>
  <si>
    <t>Benzenoids/Benzene and substituted derivatives/Biphenyls and derivatives OR Naphthalenes OR 1-Sulfo,2-unsubstituted aromatic compounds OR Methoxyanilines OR Phenylhydrazines OR Phenoxy compounds OR Anisoles OR Aryl ketones OR Methoxybenzenes OR Alkyl aryl ethers OR Vinylogous amides OR Sulfonyls OR Organosulfonic acids OR Hydrazones OR Primary amines</t>
  </si>
  <si>
    <t>Organoheterocyclic compounds/Indoles and derivatives/Pyridoindoles/Alpha carbolines OR Pyrrolopyridines OR Indoles OR Pyridines and derivatives OR Imidolactams OR Benzenoids OR Pyrroles OR Heteroaromatic compounds OR Azacyclic compounds OR Organonitrogen compounds</t>
  </si>
  <si>
    <t>Benzenoids/Benzene and substituted derivatives/Phenylhydrazines OR Organic N-nitroso compounds</t>
  </si>
  <si>
    <t>Organic phosphoric acids and derivatives/Phosphate esters/Phosphoric diester monoamides OR Organic phosphoramides OR Morpholines OR Oxacyclic compounds OR Dialkyl ethers OR Azacyclic compounds OR Organonitrogen compounds</t>
  </si>
  <si>
    <t>Organic phosphoric acids and derivatives/Phosphate esters/Alkyl phosphates/Trialkyl phosphates OR Organobromides OR Alkyl bromides</t>
  </si>
  <si>
    <t>Benzenoids/Benzene and substituted derivatives/Diphenylmethanes OR Aniline and substituted anilines OR Primary amines</t>
  </si>
  <si>
    <t xml:space="preserve">Benzenoids/Benzene and substituted derivatives/Aniline and substituted anilines OR Chlorobenzenes OR Aryl chlorides OR Primary amines OR Organochlorides </t>
  </si>
  <si>
    <t xml:space="preserve">Tetraalkylphosphonium compounds OR Organic sulfuric acids and derivatives </t>
  </si>
  <si>
    <t>Phenylpropanoids and polyketides/Macrolide lactams OR Alpha amino acid esters OR Macrolides and analogues OR Cyclohexanols OR Piperidines OR Oxanes OR Tertiary carboxylic acid amides OR Carboxylic acid esters OR Cyclic alcohols and derivatives OR Cyclic ketones OR Hemiacetals OR Lactams OR Lactones OR Azacyclic compounds OR Dialkyl ethers OR Oxacyclic compounds OR Monocarboxylic acids and derivatives OR Organonitrogen compounds</t>
  </si>
  <si>
    <t>Alkaloids and derivatives OR Pyrrolizines OR Fatty acid esters OR N-alkylpyrrolidines OR Dicarboxylic acids and derivatives OR Tertiary alcohols OR Pyrrolines OR Enoate esters OR Trialkylamines OR Amino acids and derivatives OR 1,2-Diols OR Dialkyl ethers OR Azacyclic compounds OR Carbonyl compounds</t>
  </si>
  <si>
    <t>Organoheterocyclic compound/Quinolines and derivatives OR Benzimidazoles OR Pyridines and derivatives OR N-substituted imidazoles OR Benzenoids OR Heteroaromatic compounds OR Azacyclic compounds OR Organonitrogen compounds</t>
  </si>
  <si>
    <t>Organoheterocyclic compounds/Azobenzenes OR Biphenyls and derivatives OR p-Methylbenzenesulfonates OR Benzenesulfonate esters OR Tosyl compounds OR Naphthalenes OR 1-Sulfo,2-unsubstituted aromatic compounds OR Benzenesulfonyl compounds OR Phenylhydrazines OR Phenoxy compounds OR Organosulfonic acid esters OR Sulfonyls OR Organosulfonic acids OR Azo compounds OR Cyclic ketones OR Propargyl-type 1,3-dipolar organic compounds OR Hydrazones</t>
  </si>
  <si>
    <t>Organoheterocyclic compounds/Pyrrolidines OR Organic N-nitroso compounds OR Azacyclic compounds</t>
  </si>
  <si>
    <t>Phenylpropanoids and polyketides/Stilbenes OR Phenylpropanes OR 1-Hydroxy-2-unsubstituted benzenoids</t>
  </si>
  <si>
    <t>Organic nitro compounds/C-nitro compounds OR Propargyl-type 1,3-dipolar organic compounds OR Organic oxoazanium compounds OR Monocarboxylic acids and derivatives OR Carboxylic acids OR Organonitrogen compounds OR Carbonyl compounds</t>
  </si>
  <si>
    <t>Organoheterocyclic compounds/Benzodioxins/Benzo-p-dioxins/Dibenzo-p-dioxins OR Benzenoids</t>
  </si>
  <si>
    <t>Benzenoids/Anthracenes/Anthraquinones/Hydroxyanthraquinones OR Tetralins OR Naphthalenes OR Quinones OR Aryl alkyl ketones OR 1-Hydroxy-4-unsubstituted benzenoids OR 1-Hydroxy-2-unsubstituted benzenoids OR Vinylogous acids OR Secondary alcohols OR Cyclic alcohols and derivatives OR Polyols OR Enols</t>
  </si>
  <si>
    <t xml:space="preserve">Organoheterocyclic compounds/Indoles and derivatives/Pyrroloindoles/Gamma carbolines OR Pyrrolopyridines OR Indoles OR Methylpyridines OR Aminopyridines and derivatives OR Imidolactams PR Benzenoids OR Pyrroles OR Heteroaromatic compounds OR Azacyclic compounds OR Primary amines </t>
  </si>
  <si>
    <t xml:space="preserve">Benzenoids/Benzene and substituted derivatives/Biphenyls and derivatives/Benzidines OR Aniline and substituted anilines OR Primary amines </t>
  </si>
  <si>
    <t xml:space="preserve">Benzenoids/Naphthalenes/Naphthols and derivatives OR Aryl alkyl ketones OR 1-Hydroxy-2-unsubstituted benzenoids OR Vinylogous acids OR Secondary alcohols OR Cyclic alcohols and derivatives OR Polyols OR Enols </t>
  </si>
  <si>
    <t>Carbohydrates and carbohydrate conjugates/Aminosaccharides/Aminoglycosides OR Macrolides and analogues OR O-glycosyl compounds OR Oxanes OR Beta hydroxy acids and derivatives OR Dicarboxylic acids and derivatives OR Secondary alcohols OR Polyols OR Laktones</t>
  </si>
  <si>
    <t>Lipids and lipid-like molecules/Prenol lipids/Sesquiterpenoids/Trichothecenes OR Oxepanes OR Cyclohexenones OR Oxanes OR Secondary alcohols OR Cyclic alcohols and derivatives OR Carboxylic acid esters OR Monocarboxylic acids and derivatives OR Epoxides OR Dialkyl ethers OR Primary alcohols</t>
  </si>
  <si>
    <t xml:space="preserve">Benzenoids/Naphthalenes/Nitronaphthalenes OR Nitroaromatic compounds OR Propargyl-type 1,3-dipolar organic compounds OR Organic oxoazanium compounds OR Primary amines </t>
  </si>
  <si>
    <r>
      <t>Benzenoids/</t>
    </r>
    <r>
      <rPr>
        <sz val="10"/>
        <rFont val="Calibri"/>
        <family val="2"/>
        <scheme val="minor"/>
      </rPr>
      <t>Naphthalenes OR Secondary alcohols OR 1,2-Diols</t>
    </r>
  </si>
  <si>
    <t>Benzenoids/Fluorenes OR Naphthalenes OR Secondary alcohols OR 1,2-Diols</t>
  </si>
  <si>
    <t>Benzenoids/Phenanthrenes and derivatives OR Anthracenes OR Primary alcohols OR Aromatic alcohols</t>
  </si>
  <si>
    <t>Benzenoids/Phenanthrenes and derivatives/Phenanthrols OR Anthracenes OR Naphthols and derivatives OR 1-Hydroxy-4-unsubstituted benzenoids OR 1-Hydroxy-2-unsubstituted benzenoids OR Primary alcohols OR Aromatic alcohols</t>
  </si>
  <si>
    <t>Benzenoids/Phenanthrenes and derivatives OR Anthracenes OR Long-chain fatty alcohols OR Naphthols and derivatives OR 1-Hydroxy-4-unsubstituted benzenoids OR 1-Hydroxy-2-unsubstituted derivatives OR Aromatic alcohols OR Aromatic homopolycyclic compounds</t>
  </si>
  <si>
    <t>Benzenoids/Phenanthrenes and derivatives OR Anthracenes OR Long-chain fatty alcohols OR Naphthols and derivatives OR m-Quinodimethanes OR 1-Hydroxy-4-unsubstituted benzenoids OR 1-Hydroxy-2-unsubstituted derivatives OR Aromatic alcohols OR Aromatic homopolycyclic compounds</t>
  </si>
  <si>
    <t>Benzenoids/Phenanthrenes and derivatives OR Naphthalenes OR Secondary alcohols OR Primary alcohols OR Aromatic alcohols</t>
  </si>
  <si>
    <t xml:space="preserve">Benzenoids/Pyrenes/Benzopyrenes OR Chrysenes OR Anthracenes OR Aromatic hydrocarbons OR Polycyclic hydrocarbons </t>
  </si>
  <si>
    <t xml:space="preserve">Benzenoids/Pyrenes/Benzopyrenes OR Triphenylenes OR Chrysenes OR Anthracenes OR Aromatic hydrocarbons OR Polycyclic hydrocarbons </t>
  </si>
  <si>
    <t>Benzenoids/Naphthalenes OR Aromatic hydrocarbons OR Polycyclic hydrocarbons</t>
  </si>
  <si>
    <t xml:space="preserve">Benzenoids/Pyrenes/Benzopyrenes OR Triphenylenes OR Anthracenes OR Aromatic hydrocarbons OR Polycyclic hydrocarbons </t>
  </si>
  <si>
    <t xml:space="preserve">Alkaloids and derivatives/Yohimbine alkaloids OR Corynanthean-type alkaloids OR Beta carbolines OR 3-Alkylindoles OR Aralkylamines OR Beta hydroxy acids and derivatives OR Benzenoids OR Piperidines OR Pyrroles OR Heteroaromatic compounds OR Methyl esters OR Cyclic alcohols and derivatives OR Trialkylamines OR Amino acids and derivatives OR Secondary alcohols OR Monocarboxylic acids and derivatives OR Azacyclic compounds OR Carbonyl compounds </t>
  </si>
  <si>
    <t>Phenylpropanoids and polyketides/Isoflavonoids/Coumestans OR Angular furanocoumarins OR 1-Benzopyrans OR Furopyrans OR Benzofurans OR Pyranones and derivatives OR 1-Hydroxy-2-unsubstituted benzenoids OR Heteroaromatic compounds OR Furans OR Lactones OR Oxacyclic compounds</t>
  </si>
  <si>
    <t>Organoheterocyclic compounds/Pyrrolizines OR N-alkylpyrrolidines OR Dicarboxylic acids and derivatives OR Tertiary alcohols OR Pyrrolines OR Trialkylamines OR Lactones OR Carboxylic acid esters OR Amino acids and derivatives OR 1,2-Diols OR Oxacyclic compounds OR Azacyclic compounds OR Carbonyl compounds</t>
  </si>
  <si>
    <t>Carbohydrates and carbohydrate conjugates/Aminosaccharides/Aminoglycosides OR Macrolides and analogues OR O-glycosyl compounds OR Oxanes OR Monosaccharides OR Tertiary alcohols OR Enoate esters OR Trialkylamines OR Secondary alcohols OR 1,2-Aminoalcohols OR Amino acids and derivatives OR Cyclic ketones OR Lactones OR Oxacyclic compounds OR Acetals OR Dialkyl ethers OR Epoxides OR Monocarboxylic acids and derivatives</t>
  </si>
  <si>
    <t>Organoheterocyclic compounds/Quinolines and derivatives OR Quinuclidines OR Anisoles OR Aralkylamines OR Alkyl aryl ethers OR Pyridines and derivatives OR Piperidines OR Heteroaromatic compounds OR Trialkylamines OR Azacyclic compounds</t>
  </si>
  <si>
    <t>Organoheterocyclic compounds/Pyridopyrimidines OR Quinazolines OR Pyrimidones OR Pyridines and derivatives OR Benzenoids OR Heteroaromatic compounds OR Lactams OR Monocarboxylic acids and derivatives OR Carboxylic acids OR Azacyclic compounds OR Organonitrogen compounds</t>
  </si>
  <si>
    <t>Organoheterocyclic compounds/Pyridines and derivatives OR Thioamides OR Heteroaromatic compounds OR Thiocarboxylic acid amides OR Azacyclic compounds OR Thiocarbonyl compounds OR Organonitrogen compounds</t>
  </si>
  <si>
    <t>Phenylpropanoids and polyketides/Kavalactones OR Styrenes OR Pyranones and derivatives OR Alkyl aryl ethers OR Vinylogous esters OR Heteroaromatic compounds OR Lactones</t>
  </si>
  <si>
    <t>Lipids and lipid-like molecules/Fatty acyls/Fatty acid esters OR Carboxylic acid esters OR Oxacyclic compounds OR Monocarboxylic acids and derivatives OR Epoxides OR Carbonyl compounds</t>
  </si>
  <si>
    <t>Organoheterocyclic compounds/Piperidines/Piperidinecarboxylic acids and derivatives/Piperidinecarboxylic acids OR Carbamate esters OR Organic carbonic acids and derivatives OR Azacyclic compounds OR Primary alcohols OR Organonitrogen compounds OR Carbonyl compounds</t>
  </si>
  <si>
    <t>Phenylpropanoids and polyketides/Kavalactones OR Pyranones and derivatives OR Alkyl aryl ethers OR Benzene and substituted derivatives OR Vinylogous esters OR Heteroaromatic compounds OR Lactones OR Oxacyclic compounds</t>
  </si>
  <si>
    <t>Organoheterocyclic compounds/Coumarans OR Sulfonic acid esters OR Organosulfonic acid esters OR Benzenoids OR Sulfonyls OR Methanesulfonates OR Oxacyclic compounds OR Acetals</t>
  </si>
  <si>
    <t xml:space="preserve">Organoheterocyclic compounds/Benzofurans/Benzofuranones OR Phthalides OR 1-Hydroxy-2-unsubstituted benzenoids OR Benzene and substituted derivatives OR Lactones OR Carboxylic acid esters OR Oxacyclic compounds OR Monocarboxylic acids and derivatives </t>
  </si>
  <si>
    <t xml:space="preserve">Organic 1,3-dipolar compounds/Allyl-type 1,3-dipolar organic compounds/Organic nitro compounds/C-nitro compounds/Nitroaromatic compounds OR Triazoles OR Heteroaromatic compounds OR Propargyl-type 1,3-dipolar organic compounds OR Organic oxoazanium compounds OR Azacyclic compounds OR Organonitrogen compounds </t>
  </si>
  <si>
    <t>Organoheterocyclic compounds/Pyridines and derivatives OR Heteroaromatic compounds OR Azacyclic compounds OR Organonitrogen compounds OR Organochlorides OR Alkyl chlorides</t>
  </si>
  <si>
    <t>Phenylpropanoids and polyketides/Diarylheptanoids/Linear diarylheptanoids OR Diphenylmethanes OR Phenols</t>
  </si>
  <si>
    <t>Carboxylic acids and derivatives/Pentacarboxylic acids and derivatives OR Alpha amino acids OR Trialkylamines OR Carboxylic acid salts OR Amino acids OR Carboxylic acids OR Carbonyl compounds</t>
  </si>
  <si>
    <t xml:space="preserve">Organoheterocyclic compounds/Isoindoles and derivatives/Isoindolines/Isoindolones/Phthalimides OR Isoindoles OR N-substituted carboxylic acid imides OR Benzenoids OR Aryl bromides OR Vinylogous halides OR Azacyclic compounds OR Organonitrogen compounds OR Organobromides </t>
  </si>
  <si>
    <t>Benzenoids/Naphthalenes/Naphthalenecarboxylic acids and derivatives/Naphthalenecarboxylic acids OR Benzenesulfonic acids and derivatives OR 1-Sulfo,2-unsubstituted aromatic compounds OR Benzenesulfonyl compounds OR Toluenes OR Phenoxides OR Vinylogous acids OR Sulfonyls OR Organosulfonic acids OR Azo compounds OR Carboxylic acid salts OR Carboxylic acids</t>
  </si>
  <si>
    <t>Organonitrogen compounds/Amines/Alkanolamines/1,2-Aminoalcohols OR Secondary alcohols OR Monoalkylamines</t>
  </si>
  <si>
    <t>Lipids and lipid-like molecules/Prenol lipids/Monoterpenoids/Aromatic monoterpenoids OR Monocyclic monoterpenoids OR Menthane monoterpenoids OR Benzyl cyanides OR Anilides OR N-arylamides OR Secondary carboxylic acid amides OR Nitriles OR Carbonyl compounds</t>
  </si>
  <si>
    <t>Phenylpropanoids and polyketides/Diarylheptanoids/Linear diarylheptanoids OR Diphenylmethanes OR Phenylpropanes OR Phenols</t>
  </si>
  <si>
    <t>Benzenoids/Benzene and substituted derivatives/Phenylpropanes OR Triazinones OR Phenols OR 1,3,5-Triazines OR Heteroaromatic compounds OR Ureas OR Azacyclic compounds OR Organonitrogen compounds</t>
  </si>
  <si>
    <t>Carboxylic acids and derivatives/Amino acids, peptides, and analogues/Peptides/Dipeptides OR Aspartic acid and derivatives OR N-acyl-alpha amino acids and derivatives OR Alpha amino acid amides OR Alanine and derivatives OR Heterocyclic fatty acids OR N-acyl amines OR Thietanes OR Secondary carboxylic acid amides OR Amino acids OR Monocarboxylic acids and derivatives OR Dialkylthioethers OR Carboxylic acids OR Carbonyl compounds OR Monoalkylamines</t>
  </si>
  <si>
    <t>Benzenoids/Benzene and substituted derivatives/Phenylpropanes OR Phenols OR Fatty amides OR Secondary carboxylic acid amides OR Organonitrogen compounds OR Carbonyl compounds</t>
  </si>
  <si>
    <t xml:space="preserve">Organoheterocyclic compounds/Thiophenes/Thiophene carboxylic acids and derivatives OR Sulfonylureas OR Alkyl aryl ethers OR Triazolines OR Triazoles OR Organosulfonic acids and derivatives OR Methyl esters OR Heteroaromatic compounds OR Aminosulfonyl compounds OR Organic carbonic acids and derivatives OR Monocarboxylic acids and derivatives OR Azacyclic compounds </t>
  </si>
  <si>
    <t>Carbonyl compounds/Alpha,beta-unsaturated carbonyl compounds/Alpha,beta-unsaturated ketones/Ynones OR Tertiary alcohols</t>
  </si>
  <si>
    <t>Organoheterocyclic compounds/Azoles/Imidazoles OR Heteroaromatic compounds OR Azacyclic compounds OR Organonitrogen compounds</t>
  </si>
  <si>
    <t>Organoheterocyclic compounds/Benzopyrans/1-Benzopyrans/Dibenzopyrans/Xanthenes OR Diarylethers OR Phthalides OR Benzofuranones OR Isobenzofurans OR Phenoxides OR Aryl iodides OR Carboxylic acid esters OR Lactones OR Oxacyclic compounds OR Monocarboxylic acids and derivatives OR Organoiodides</t>
  </si>
  <si>
    <t>Organoheterocyclic compounds/Triazines/1,3,5-Triazines OR Heteroaromatic compounds OR Azacyclic compounds OR Organosulfur compounds OR Organonitrogen compounds</t>
  </si>
  <si>
    <t>Lipids and lipid-like molecules/Prenol lipids/Quinone and hydroquinone lipids/Vitamin E compounds OR Diterpenoids OR 1-Benzopyrans OR Alkyl aryl ethers OR Benzenoids OR Carboxylic acid esters OR Oxacyclic compounds OR Monocarboxylic acids and derivatives OR Carbonyl compounds</t>
  </si>
  <si>
    <t xml:space="preserve">Lipids and lipid-like molecules/Fatty acyls/Fatty acyl glycosides/Sophorolipids OR Triterpene saponins OR Triterpenoids OR Fatty acyl glycosides of mono- and disaccharides OR O-glucuronides OR Alkyl glycosides OR Tricarboxylic acids and derivatives OR Cyclohexenones OR Beta hydroxy acids and derivatives OR Pyrans OR Oxanes OR Monosaccharides OR Enones OR Acryloyl compounds OR Secondary alcohols OR Carboxylic acid salts OR Oxacyclic compounds OR Carboxylic acids </t>
  </si>
  <si>
    <t>Organonitrogen compounds/Amines/Alkanolamines/1,2-Aminoalcohols OR Secondary alcohols OR Dialkylamines</t>
  </si>
  <si>
    <t>Phenylpropanoids and polyketides/Stilbenes/Sulfonated stilbenes OR Beta amino acids and derivatives OR Benzenesulfonic acids and derivatives OR Benzenesulfonyl compounds OR 1-Sulfo,2-unsubstituted aromatic compounds OR Styrenes OR Dialkylarylamines OR Aniline and substituted anilines OR N-aliphatic s-triazines OR 1,3,5-Triazines OR Sulfonyls OR Organosulfonic acids OR Heteroaromatic compounds OR Primary carboxylic acid amides OR Secondary amines OR Azacyclic compounds OR Alkanolamines OR Primary alcohols OR Carbonyl compounds</t>
  </si>
  <si>
    <t>Organoheterocyclic compounds/Lactams/Beta lactams/Monobactams OR Phenylazetidines OR Fluorobenzenes OR 1-Hydroxy-2-unsubstituted benzenoids OR Aryl fluorides OR Tertiary carboxylic acid amides OR Secondary alcohols OR Azacyclic compounds OR Organonitrogen compounds OR Organofluorides OR Carbonyl compounds OR Aromatic alcohols</t>
  </si>
  <si>
    <t>Benzenoids/Naphthalenes/Naphthalene sulfonic acids and derivatives/Naphthalene sulfonates/2-Naphthalene sulfonates OR 2-Naphthalene sulfonic acids and derivatives OR Nitrobenzenes OR 1-Sulfo,2-unsubstituted aromatic compounds OR Nitroaromatic compounds OR Phenoxides OR Sulfonyls OR Organosulfonic acids OR Azo compounds OR Propargyl-type 1,3-dipolar organic compounds OR Organic oxoazanium compounds OR Primary amines</t>
  </si>
  <si>
    <t>Organoheterocyclic compounds/Azolidines/Imidazolidines/Imidazolidinones/Imidazolidinediones/Hydantoins/Allantoins OR Alpha amino acids and derivatives OR N-acyl ureas OR Dicarboximides OR Azacyclic compounds OR Alkanolamines ORCarbonyl compounds</t>
  </si>
  <si>
    <t>Phenylpropanoids and polyketides/Phenylpropanoic acids OR Amphetamines and derivatives OR Alpha amino acids OR Phenylpropanes OR Catechols OR Aralkylamines OR 1-Hydroxy-4-unsubstituted benzenoids OR 1-Hydroxy-2-unsubstituted benzenoids OR Amino acids OR Monocarboxylic acids and derivatives OR Carboxylic acids OR Monoalkylamines OR Carbonyl compounds</t>
  </si>
  <si>
    <t>Organoheterocyclic compounds/Piperidines/Aminopiperidines OR Dialkylamines OR Azacyclic compounds</t>
  </si>
  <si>
    <t>Phenylpropanoids and polyketides/Stilbenes/Sulfonated stilbenes OR Phenyl-1,2,3-triazoles OR Benzenesulfonic acids and derivatives OR Naphthalenes 1-sulfo,2-unsubstituted aromatic compounds OR Benzenesulfonyl compounds OR Benzotriazoles OR Styrenes OR Sulfonyls OR Organosulfonic acids OR Heteroaromatic compounds OR Azacyclic compounds OR Organonitrogen compounds</t>
  </si>
  <si>
    <t>Benzenoids/Naphthalenes/Naphthalene sulfonic acids and derivatives/Naphthalene sulfonates/2-Naphthalene sulfonates OR 2-Naphthalene sulfonic acids and derivatives OR 1-Sulfo,2-unsubstituted aromatic compounds OR Phenoxides OR Sulfonyls OR Organosulfonic acids OR Azo compounds OR Propargyl-type 1,3-dipolar organic compounds OR Primary amines</t>
  </si>
  <si>
    <t>Benzenoids/Naphthalenes/Naphthalene sulfonic acids and derivatives/Naphthalene sulfonates/1-Naphthalene sulfonates OR 1-Naphthalene sulfonic acids and derivatives OR 1-Sulfo,2-unsubstituted aromatic compounds OR Benzyl alcohols OR Phenoxides OR Sulfonyls OR Organosulfonic acids OR Azo compounds OR Propargyl-type 1,3-dipolar organic compounds OR Primary alcohols OR Aromatic alcohols</t>
  </si>
  <si>
    <t>Benzenods/Benzene and substituted derivatives/Toluenes/Aminotoluenes/Diaminotoluenes OR Aniline and substituted anilines OR Primary amines</t>
  </si>
  <si>
    <t>Benzenoids/Benzene and substituted derivatives OR Aromatic hydrocarbons</t>
  </si>
  <si>
    <t>Mixed metal/non-metal compounds/Alkali metal oxoanionic compounds/Alkali metal borates OR Miscellaneous borates</t>
  </si>
  <si>
    <t>Organoheterocyclic compounds/Benzopyrans/2-Benzopyrans OR Indanes OR Oxacyclic compounds OR Dialkyl ethers</t>
  </si>
  <si>
    <t>Organoheterocyclic compounds/Benzothiazoles OR Morpholines OR Benzenoids OR Thiazoles OR Heteroaromatic compounds OR Sulfenyl compounds OR Oxacyclic compounds OR Organosulfenic acid amides OR Dialkyl ethers OR Azacyclic compounds OR Organonitrogen compounds</t>
  </si>
  <si>
    <t>Organohalogen compounds/Alkyl halides/Alkyl fluorides/Perfluoroalkyl sulfonic acids and derivatives OR Sulfonyls OR Organosulfonic acids OR Alkanesulfonic acids OR Organofluorides</t>
  </si>
  <si>
    <t>Benzenoids/Benzene and substituted derivatives/Nitrobenzenes OR Phenylalkylamines OR Nitroaromatic compounds OR Dialkylarylamines OR Aniline and substituted anilines OR Secondary alkylarylamines OR 1,2-Aminoalcohols OR Propargyl-type 1,3-dipolar organic compounds OR Organic oxoazanium compounds OR Primary alcohols</t>
  </si>
  <si>
    <t>Amino acids, peptides, and analogues/Amino acids and derivatives/Alpha amino acids and derivatives/Alanine and derivatives OR Triazoles OR Heteroaromatic compounds OR Monocarboxylic acids and derivatives OR Carboxylic acids OR Azacyclic compounds OR Carbonyl compounds OR Amines</t>
  </si>
  <si>
    <t>Organoheterocyclic compounds/Isoindoles and derivatives/Isoindolines/Isoindolones/Phthalimides OR Isoindoles OR Benzenoids OR Sulfenyl compounds OR Carboxylic acids and derivatives OR Azacyclic compounds OR Organonitrogen compounds</t>
  </si>
  <si>
    <t>Benzenoids/Benzene and substituted derivatives/Xylenes/Xylenols OR Phenylpropanes OR m-Xylenes OR Para cresols OR Ortho cresols OR Triazinones OR 1,3,5-Triazines OR Heteroaromatic compounds OR Ureas OR Azacyclic compounds OR Organonitrogen compounds</t>
  </si>
  <si>
    <t>Organoheterocyclic compounds/Triazines/1,3,5-Triazines OR Heteroaromatic compounds OR Azacyclic compounds OR Organonitrogen compounds</t>
  </si>
  <si>
    <t>Benzenoids/Benzene and substituted derivatives/Phenylcarbamic acid esters OR Phenoxy compounds OR Phenol ethers OR Alkyl aryl ethers OR Carbamate esters OR Organic carbonic acids and derivatives OR Organonitrogen compounds OR Carbonyl compounds</t>
  </si>
  <si>
    <t>Benzenoids/Naphthalenes OR Aniline and substituted anilines OR Secondary amines</t>
  </si>
  <si>
    <t>Benzenoids/Benzene and substituted derivatives/Phenoxy compounds OR Sulfonic acid esters OR Organosulfonic acid esters OR Sulfonyls</t>
  </si>
  <si>
    <t>Benzenoids/Benzene and substituted derivatives/Diphenylmethanes/Bisphenols OR Phenylpropanes OR o-Bromophenols OR Bromobenzenes OR Aryl bromides OR Organobromides</t>
  </si>
  <si>
    <t>Benzenoids/Benzene and substituted derivatives/Nitrobenzenes OR Nitroaromatic compounds OR Aniline and substituted anilines OR Propargyl-type 1,3-dipolar organic compounds OR Organic oxoazanium compounds OR Primary amines</t>
  </si>
  <si>
    <t>Organoheterocyclic compounds/Pteridines and derivatives/Alloxazines and isoalloxazines/Flavins OR Quinoxalines OR Pyrimidones OR Pyrazines OR Benzenoids OR Vinylogous amides OR Heteroaromatic compounds OR Secondary alcoholsOR  Lactams OR 1,2-Diols OR Azacyclic compounds OR Primary alcohols OR Organonitrogen compounds</t>
  </si>
  <si>
    <t>Organoheterocyclic compounds/Quinolines and derivatives/Haloquinolines OR Pyridines and derivatives OR Benzenoids OR Aryl bromides OR Heteroaromatic compounds OR Azacyclic compounds OR Organonitrogen compounds OR Organobromides</t>
  </si>
  <si>
    <t>Benzenoids/Benzene and substituted derivatives/Aniline and substituted anilines OR Primary amines</t>
  </si>
  <si>
    <t>Organoheterocyclic compounds/Azoles/Imidazoles OR Heteroaromatic compounds OR Guanidines OR Sulfenyl compounds OR Propargyl-type 1,3-dipolar organic compounds OR Dialkylthioethers OR Carboximidamides OR Azacyclic compounds</t>
  </si>
  <si>
    <t>Organoheterocyclic compounds/Azoles/Triazoles OR Heteroaromatic compounds OR Azacyclic compounds OR Organonitrogen compounds</t>
  </si>
  <si>
    <t>Organoheterocyclic compounds/Azobenzenes OR Acetanilides OR N-acetylarylamines OR Para cresols OR Toluenes OR 1-Hydroxy-2-unsubstituted benzenoids OR Acetamides OR Secondary carboxylic acid amides OR Azo compounds OR Propargyl-type 1,3-dipolar organic compounds OR Carbonyl compounds</t>
  </si>
  <si>
    <t>Amino acids, peptides, and analogues/Amino acids and derivatives/Alpha amino acids and derivatives/Alpha amino acid esters OR Alanine and derivatives OR Anilides OR m-Xylenes OR Tertiary carboxylic acid amides OR Methyl esters OR Monocarboxylic acids and derivatives OR Dialkyl ethers OR Organonitrogen compounds OR Carbonyl compounds</t>
  </si>
  <si>
    <t>Benzenoids/Phenols/Nitrophenols OR Trifluoromethylbenzenes OR Nitrobenzenes OR Nitroaromatic compounds OR 1-Hydroxy-2-unsubstituted benzenoids OR Propargyl-type 1,3-dipolar organic compounds OR Organic oxoazanium compounds OR Organonitrogen compounds OR Organofluorides OR Alkyl fluorides</t>
  </si>
  <si>
    <t>Benzenoids/Benzene and substituted derivatives/Diphenylmethanes OR Cinnamic acid esters OR Fatty acid esters OR Enoate esters OR Nitriles OR Monocarboxylic acids and derivatives OR Carbonyl compounds</t>
  </si>
  <si>
    <t>Organoheterocyclic compounds/Azoles/Thiazoles/Nitrothiazoles OR Nitroaromatic compounds OR 2,5-Disubstituted thiazoles OR Heteroaromatic compounds OR Ureas OR Propargyl-type 1,3-dipolar organic compounds OR Organic oxoazanium compounds OR Azacyclic compounds OR Organonitrogen compounds OR Carbonyl compounds</t>
  </si>
  <si>
    <t>Carbonyl compounds/Ketones/Aryl ketones/Phenylketones/Alkyl-phneylketones/Benzocyclohexane-1,3-diones OR Nitrobenzenes OR Benzenesulfonyl compounds OR Nitroaromatic compounds OR Benzoyl derivatives OR Aryl alkyl ketones OR Beta-diketones OR Sulfones OR Cyclic ketones OR Propargyl-type 1,3-dipolar organic compounds OR Organic oxoazanium compounds OR Organonitrogen compound</t>
  </si>
  <si>
    <t>Organoheterocyclic compounds/Triazinanes/1,3,5-Triazinanes OR Trialkylamines OR Azacyclic compounds OR Aminals</t>
  </si>
  <si>
    <t>Organoheterocyclic compounds/Benzothiazoles OR Benzenoids OR Thiazoles OR Heteroaromatic compounds OR Sulfenyl compounds OR Organosulfenic acid amides OR Azacyclic compounds OR Organonitrogen compounds</t>
  </si>
  <si>
    <t>Organoheterocyclic compounds/Benzodioxoles OR Substituted pyrroles OR Benzenoids OR Heteroaromatic compounds OR Oxacyclic compounds OR Nitriles OR Azacyclic compounds OR Organofluorides OR Alkyl fluorides</t>
  </si>
  <si>
    <t>Organonitrogen compounds/Oximes/Ketoximes</t>
  </si>
  <si>
    <t>Carboxylic acids and derivatives/Carboxylic acid derivatives/Carboxylic acid imides/N-substituted carboxylic acid imides OR Dicarboximides OR Acetamides OR Organonitrogen compounds OR Carbonyl compounds</t>
  </si>
  <si>
    <t>Organometallic compounds/Organometalloid compounds/Organosilicon compounds/Alkoxysilanes/Trialkoxysilanes OR Morpholines OR Trialkylamines OR Silyl ethers OR Oxacyclic compounds OR Organoheterosilanes OR Organic metalloid salts OR Dialkyl ethers OR Azacyclic compounds</t>
  </si>
  <si>
    <t>Organoheterocyclic compounds/Benzofurans OR Benzenoids OR Heteroaromatic compounds OR Furans OR Oxacyclic compounds</t>
  </si>
  <si>
    <t>Organoheterocyclic compounds/Isoindoles and derivatives/Isoindolines/Isoindolones OR Pyrrolidine-2-ones OR N-substituted carboxylic acid imides OR N-alkylpyrrolidines OR Dicarboximides OR Lactams OR Azacyclic compounds OR Organonitrogen compounds OR Carbonyl compounds</t>
  </si>
  <si>
    <t>Lipids and lipid-like molecules/Prenol lipids/Triterpenoids OR Enones OR Acryloyl compounds OR Ketones</t>
  </si>
  <si>
    <t>Benzenoids/Benzene and substituted derivatives/Toluenes/Tosyl compounds/p-Toluenesulfonamides OR Benzenesulfonamides OR Benzenesulfonyl compounds OR Medium-chain fatty acids OR Organosulfonamides OR Aminosulfonyl compounds OR Monocarboxylic acids and derivatives OR Carboxylic acids OR Organonitrogen compounds OR Carbonyl compounds</t>
  </si>
  <si>
    <t>Benzenoids/Naphthalenes/Naphthols and derivatives OR Dimethoxybenzenes OR Methoxyanilines OR Phenoxy compounds OR Anisoles OR Alkyl aryl ethers OR 1-Hydroxy-2-unsubstituted benzenoids OR Azo compounds OR Propargyl-type 1,3-dipolar organic compounds</t>
  </si>
  <si>
    <t>Benzenoids/Naphthalenes OR Alkyl aryl ethers OR Benzene and substituted derivatives</t>
  </si>
  <si>
    <t>Benzenoids/Phenol ethers OR Phenoxy compounds OR Toluenes OR Alkyl aryl ethers OR Methyl esters OR Monocarboxylic acids and derivatives OR Organonitrogen compounds OR Carbonyl compounds</t>
  </si>
  <si>
    <t>Benzenoids/Benzene and substituted derivatives/Nitrobenzenes OR Nitrotoluenes OR Nitroaromatic compounds OR Propargyl-type 1,3-dipolar organic compounds OR Organic oxoazanium compounds OR Organonitrogen compounds</t>
  </si>
  <si>
    <t>Benzenoids/Naphthalenes/Naphthalene sulfonic acids and derivatives/Naphthalene sulfonates/2-Naphthalene sulfonates OR 2-Naphthalene sulfonic acids and derivatives OR 1-Naphthalene sulfonic acids and derivatives OR 1-Naphthalene sulfonates 1-sulfo,2-unsubstituted aromatic compounds OR Phenoxides OR Sulfonyls OR Organosulfonic acids OR Azo compounds OR Propargyl-type 1,3-dipolar organic compounds</t>
  </si>
  <si>
    <t>Organoheterocyclic compounds/Azolidines/Thiazolidines/Thiazolidinethiones OR Cyclic dithiocarbamic acid esters OR Azacyclic compounds OR Organosulfur compounds OR Organonitrogen compounds</t>
  </si>
  <si>
    <t>Organosulfur compounds/Thioureas OR Organonitrogen compounds</t>
  </si>
  <si>
    <t>Organoheterocyclic compounds/Pyrrolines/Phenylpyrrolines OR Phenoxyacetic acid derivatives OR Isoindolones  OR Isoindoles OR Phenoxy compounds OR Phenol ethers OR Alkyl aryl ethers OR Chlorobenzenes OR Fluorobenzenes OR Maleimides OR Aryl chlorides OR Aryl fluorides OR N-substituted carboxylic acid imides OR Pyrroles OR Dicarboximides OR Carboxylic acid esters OR Monocarboxylic acids and derivatives OR Azacyclic compounds OR Organochlorides OR Carbonyl compounds OR Organofluorides OR Organonitrogen compounds</t>
  </si>
  <si>
    <t xml:space="preserve">Benzenoids/Benzene and substituted derivatives/Benzoic acids and derivatives/Benzoic acid esters OR Benzenesulfonamides OR Benzenesulfonyl compounds OR Benzoyl derivatives OR Sulfonylureas OR Alkyl aryl ethers OR Triazolines OR Triazoles OR Sulfonyls OR Organosulfonic acids and derivatives OR Methyl esters OR Heteroaromatic compounds OR Organic carbonic acids and derivatives OR Azacyclic compounds OR Monocarboxylic acids and derivatives OR Carbene-type 1,3-dipolar compounds </t>
  </si>
  <si>
    <t>Benzenoids/Phenols/1-Hydroxy-4-unsubstituted benzenoids OR Aralkylamines OR 1-Hydroxy-2-unsubstituted benzenoids OR Benzene and substituted derivatives OR Secondary alcohols OR 1,2-Aminoalcohols OR Dialkylamines OR Aromatic alcohols</t>
  </si>
  <si>
    <t>Benzenoids/Naphthalenes OR Benzene and substituted derivatives OR Azo compounds OR Propargyl-type 1,3-dipolar organic compounds OR Primary amines</t>
  </si>
  <si>
    <t>Benzenoids/Benzene and substituted derivatives/Benzenesulfonic acids and derivatives/p-Methylbenzenesulfonates OR Tosyl compounds OR 1-Sulfo,2-unsubstituted aromatic compounds OR Benzenesulfonyl compounds OR Phenoxy compounds OR Phenol ethers OR Alkyl aryl ethers OR Glycerol ethers OR Sulfonyls OR Organosulfonic acids OR Secondary alcohols OR Carbene-type 1,3-dipolar compounds OR Carboxylic acids and derivatives OR Dialkyl ethers OR Carbonyl compounds OR Organonitrogen compounds</t>
  </si>
  <si>
    <t>Benzenoids/Naphthalenes OR Secondary alkylarylamines OR Monoalkylamines</t>
  </si>
  <si>
    <t>1N,2N,3N,4Y,5bY,6N,7N,9N,10N,23N,29Y,33N,34N,35bY,36aY,37N,47N</t>
  </si>
  <si>
    <t>Lipids and lipid-like molecules/Fatty acyls/Fatty acids and conjugates/Long-chain fatty acids OR Hydroxy fatty acids OR Secondary alcohols OR Carboxylic acid salts OR Organic lithium salts OR Monocarboxylic acids and derivatives OR Carboxylic acids OR Carbonyl compounds</t>
  </si>
  <si>
    <t>Benzenoids/Naphthalenes OR Toluenes OR Azo compounds OR Propargyl-type 1,3-dipolar organic compounds OR Primary amines</t>
  </si>
  <si>
    <t>Organoheterocyclic compounds/Benzodioxoles OR Anilides OR Styrenes OR Tertiary carboxylic acid amides OR Oxacyclic compounds OR Acetals OR Organonitrogen compounds OR Carbonyl compounds</t>
  </si>
  <si>
    <t>Benzenoids/Benzene and substituted derivatives/Phenylcarbamic acid esters OR Carbamate esters OR Organic carbonic acids and derivatives OR Organonitrogen compounds OR Carbonyl compounds</t>
  </si>
  <si>
    <t>Organoheterocyclic compounds/Imidazopyrimidines/Purines and purine derivatives/Xanthines OR 6-Oxopurines OR Alkaloids and derivatives OR Pyrimidones OR N-substituted imidazoles OR Vinylogous amides OR Heteroaromatic compounds OR Ureas OR Lactams OR Azacyclic compounds OR Organonitrogen compounds</t>
  </si>
  <si>
    <t xml:space="preserve">Organoheterocyclic compounds/Azolidines/Imidazolidines/Imidazolidinones/Imidazolidinediones/Hydantoins OR Alpha amino acids and derivatives OR Nitroaromatic compounds OR Nitrofurans OR Semicarbazones OR Dicarboximides OR Heteroaromatic compounds OR Organic carbonic acids and derivatives OR Propargyl-type 1,3-dipolar organic compounds OR Organic oxoazanium compounds OR Oxacyclic compounds OR Azacyclic compounds OR Carbonyl compounds </t>
  </si>
  <si>
    <t>Benzenoids/Benzene and substituted derivatives/Aniline and substituted anilines/Dinitroanilines OR Nitrotoluenes OR Nitrobenzenes OR o-Xylenes OR Phenylalkylamines OR Nitroaromatic compounds OR Secondary alkylarylamines OR Propargyl-type 1,3-dipolar organic compounds OR Organic oxoazanium compounds</t>
  </si>
  <si>
    <t>Organoheterocyclic compounds/Pyridines and derivatives OR Heteroaromatic compounds OR Azacyclic compounds OR Organonitrogen compounds</t>
  </si>
  <si>
    <t>Organoheterocyclic compounds/Azolidines/Imidazolidines/Imidazolidinones/Imidazolidinediones/Hydantoins OR Alpha amino acids and derivatives OR N-acyl ureas OR 1-Hydroxy-4-unsubstituted benzenoids OR 1-Hydroxy-2-unsubstituted benzenoids OR Benzene and substituted derivatives OR Pyrazoles OR Isoxazoles OR Heteroaromatic compounds OR Dicarboximides OR Oxacyclic compounds OR Azacyclic compounds OR Organonitrogen compounds OR Carbonyl compounds</t>
  </si>
  <si>
    <t>Organoheterocyclic compounds/Thienopyrimidines OR Pyrimidones OR Aminopyrimidines and derivatives OR Thiophenes OR Heteroaromatic compounds OR Azacyclic compounds OR Primary amines</t>
  </si>
  <si>
    <t>Amino acids, peptides, and analogues/Amino acids and derivatives/Alpha amino acids and derivatives OR Pyridinecarboxylic acids OR Imidazolyl carboxylic acids and derivatives OR Imidazolinones OR Heteroaromatic compounds OR Propargyl-type 1,3-dipolar organic compounds OR Monocarboxylic acids and derivatives OR Carboxylic acids OR Carboximidamides OR Carboxamidines OR Azacyclic compounds OR Carbonyl compounds</t>
  </si>
  <si>
    <t>Benzenoids/Benzene and substituted derivatives/Benzenesulfonamides OR Benzenesulfonyl compounds OR Phenol ethers OR Phenoxy compounds OR Alkyl aryl ethers OR Sulfonylureas OR Triazolines OR Heteroaromatic compounds OR Organosulfonic acids and derivatives OR Triazoles OR Sulfonyls OR Trihalomethanes OR Organic metal halides OR Azacyclic compounds OR Organofluorides OR Alkyl fluorides</t>
  </si>
  <si>
    <t>Benzenoids/Benzene and substituted derivatives/Phenylcarbamic acid esters OR Phenoxy compounds OR Toluenes OR Carbamate esters OR Organic carbonic acids and derivatives OR Organonitrogen compounds OR Carbonyl compounds</t>
  </si>
  <si>
    <t>Carboxylic acids and derivatives/Acrylic acids and derivatives/Acrylic acid esters OR Organosulfonamides OR Organic sulfonamides OR Enoate esters OR Aminosulfonyl compounds OR Monocarboxylic acids and derivatives OR Organonitrogen compounds OR Organofluorides OR Carbonyl compounds OR Alkyl fluorides</t>
  </si>
  <si>
    <t>Organoheterocyclic compounds/Benzothiazoles OR Benzenoids OR Thiazoles OR Heteroaromatic compounds OR Azacyclic compounds OR Organosulfur compounds OR Organonitrogen compounds</t>
  </si>
  <si>
    <t xml:space="preserve">Organoheterocyclic compounds/Quinolines and derivatives/Quinoline carboxylic acids OR Alpha amino acids and derivatives OR Pyridinecarboxylic acids OR Imidazolyl carboxylic acids and derivatives OR Imidazolinones OR Benzenoids OR Heteroaromatic compounds OR Propargyl-type 1,3-dipolar organic compounds OR Azacyclic compounds OR Monocarboxylic acids and derivatives OR Carboxylic acids OR Carboximidamides OR Carboxamidines OR Carbonyl compounds </t>
  </si>
  <si>
    <t>Benzenoids/Benzene and substituted derivatives/Aniline and substituted anilines/Dinitroanilines OR Trifluoromethylbenzenes OR Nitrobenzenes OR Nitroaromatic compounds OR Dialkylarylamines OR Propargyl-type 1,3-dipolar organic compounds OR Organic oxoazanium compounds OR Primary amines OR Organofluorides OR Alkyl fluorides</t>
  </si>
  <si>
    <t>Amino acids, peptides, and analogues/Peptides/Dipeptides OR 3-Benzylpiperidines OR N-acyl-alpha amino acids and derivatives OR Alpha amino acid amides OR N-acylpiperidines OR Benzylethers OR Pyrazolones OR Tertiary carboxylic acid amides OR Secondary carboxylic acid amides OR N-alkylated hydrazones OR Azacyclic compounds OR Dialkyl ethers OR Carbonyl compounds OR Monoalkylamines</t>
  </si>
  <si>
    <t>Benzenoids/Phenols/Cresols/Ortho cresols OR Toluenes OR Sulfenyl compounds OR Dialkylthioethers</t>
  </si>
  <si>
    <t>Carbpxylic acids and derivatives/Tricarboxylic acids and derivatives OR Carboxylic acid esters OR Sulfenyl compounds OR Organic tin salts OR Monoalkyltins OR Carbonyl compounds</t>
  </si>
  <si>
    <t>Organoheterocyclic compounds/Azoles/Pyrazoles/Phenylpyrazoles OR Toluenes OR Pyrazolones OR Vinylogous amides OR Heteroaromatic compounds OR Organic carbonic acids and derivatives OR Lactams OR Allyl sulfur compounds OR Sulfenyl compounds OR Azacyclic compounds OR Primary amines</t>
  </si>
  <si>
    <t xml:space="preserve">Organoheterocyclic compounds/Diazanaphthalenes/Naphthyridines/Naphthyridine carboxylic acids and derivatives OR Pyridinecarboxylic acids OR Methylpyridines OR Vinylogous amides OR Heteroaromatic compounds OR Monocarboxylic acids and derivatives OR Carboxylic acids OR Azacyclic compounds OR Organonitrogen compounds </t>
  </si>
  <si>
    <t>Benzenoids/Naphthalenes/Naphthalene sulfonic acids and derivatives/Naphthalene sulfonates/2-Naphthalene sulfonates OR 2-Naphthalene sulfonic acids and derivatives OR Naphthols and derivatives OR 1-Sulfo,2-unsubstituted aromatic compounds OR 1-Hydroxy-2-unsubstituted benzenoids OR Benzene and substituted derivatives OR Sulfonyls OR Organosulfonic acids OR Azo compounds OR Propargyl-type 1,3-dipolar organic compounds</t>
  </si>
  <si>
    <t>Carboximidic acids and derivatives OR Propargyl-type 1,3-dipolar organic compounds OR Haloacetylenes and derivatives OR Organonitrogen compounds OR Organoiodides</t>
  </si>
  <si>
    <t>CN1C(=CC(=[N+]1C)C2=CC=CC=C2)C3=CC=CC=C3.COS(=O)(=O)[O-]</t>
  </si>
  <si>
    <t>Organoheterocyclic compounds/Azoles/Pyrazoles/Phenylpyrazoles OR Sulfuric acid monoesters OR Benzene and substituted derivatives OR Alkyl sulfates OR Heteroaromatic compounds OR Azacyclic compounds OR Organonitrogen compounds</t>
  </si>
  <si>
    <t>Organonitrogen compounds/Oximes/Aldoximes</t>
  </si>
  <si>
    <t>Lipids and lipid-like molecules/Prenol lipids/Quinone and hydroquinone lipids/Vitamin E compounds/Tocopherols OR Diterpenoids OR 1-Benzopyrans OR Alkyl aryl ethers OR Benzenoids OR Oxacyclic compounds</t>
  </si>
  <si>
    <t>Benzenoids/Benzene and substituted derivatives/Benzoic acids and derivatives/Benzoic acid esters OR Benzenesulfonamides OR Benzenesulfonyl compounds OR Benzoyl derivatives OR 2-Methoxy-1,3,5-triazines OR Alkyl aryl ethers OR Sulfonyls OR Organosulfonic acids and derivatives OR Methyl esters OR Heteroaromatic compounds OR Monocarboxylic acids and derivatives OR Azacyclic compounds OR Organonitrogen compounds</t>
  </si>
  <si>
    <t>Benzenoids/Benzenes and substituted derivatives/Diphenylethers OR Diarylethers OR Phenylpropanes OR Benzylethers OR Phenoxy compoundsOR  Phenol ethers OR Alkyl aryl ethers OR Dialkyl ethers</t>
  </si>
  <si>
    <t>Benzenoids/Benzene and substituted derivatives/Phenylmethylamines/Phenylbenzamines OR Cinnamic acid esters OR Acyl cholines OR Aniline and substituted anilines OR Benzylamines OR Dialkylarylamines OR Aralkylamines OR Fatty acid esters OR Enoate esters OR Amino acids and derivatives OR Monocarboxylic acids and derivatives OR Nitriles OR Carbonyl compounds</t>
  </si>
  <si>
    <t>Benzenoids/Benzene and substituted derivatives/Benzoic acids and derivatives/Benzoic acid esters OR Benzyloxycarbonyls OR Benzoyl derivatives OR Dicarboxylic acids and derivatives OR Carboxylic acid esters</t>
  </si>
  <si>
    <t>Benzenoids/Benzene and substituted derivatives/Benzophenones OR Aryl-phenylketones OR Benzimidazoles OR Benzoyl derivatives OR Fluorobenzenes OR Aryl fluorides OR Imidazoles OR Heteroaromatic compounds OR Propargyl-type 1,3-dipolar organic compounds OR Carboximidic acids and derivatives OR Azacyclic compounds OR Organonitrogen compounds OR Organofluorides</t>
  </si>
  <si>
    <t xml:space="preserve">Organoheterocyclic compounds/Epoxides OR Oxacyclic compounds OR Dialkyl ethers OR Primary alcohols </t>
  </si>
  <si>
    <t>Benzenoids/Naphthalenes/Naphthalene sulfonic acids and derivatives/Naphthalene sulfonates/1-Naphthalene sulfonates OR 1-Naphthalene sulfonic acids and derivatives OR Arylsulfonic acids and derivatives OR Phenoxides OR Sulfonyls OR Organosulfonic acids OR Azo compounds OR Propargyl-type 1,3-dipolar organic compounds</t>
  </si>
  <si>
    <t>Phenylpropanoids and polyketides/Cinnamic acids and derivatives/Cinnamic acid amides OR Dimethoxybenzenes OR Styrenes OR Phenoxy compounds OR Anisoles OR Alkyl aryl ethers OR Secondary carboxylic acid amides OR Organonitrogen compounds OR Carbonyl compounds</t>
  </si>
  <si>
    <t>Benzenoids/Benzene and substituted derivatives/Nitrobenzenes OR Benzamides OR Nitroaromatic compounds OR Benzoyl derivatives OR Primary carboxylic acid amides OR Propargyl-type 1,3-dipolar organic compounds OR Organic oxoazanium compounds OR Organonitrogen compounds</t>
  </si>
  <si>
    <t>Benzenoids/Benzene and substituted derivatives/Phenylacetamides OR Benzylethers OR p-Xylenes Phenoxy compounds OR Phenol ethers OR Alkyl aryl ethers OR Secondary carboxylic acid amides OR Dialkyl ethers OR Organonitrogen compounds OR Carbonyl compounds</t>
  </si>
  <si>
    <t>Organoheterocyclic compounds/Quinolines and derivatives/Benzoquinolines/Acridines OR Aminoquinolines and derivatives OR Pyridines and derivatives OR Benzenoids OR Heteroaromatic compounds OR Azacyclic compounds OR Primary amines</t>
  </si>
  <si>
    <t>Benzenoids/Benzene and substituted derivatives/Benzophenones OR Diphenylmethanes OR Aryl-phenylketones OR Phenoxy compounds OR Methoxybenzenes OR Benzoyl derivatives OR Anisoles OR Toluenes OR Bromobenzenes OR Alkyl aryl ethers OR Aryl bromides OR Organobromides</t>
  </si>
  <si>
    <t>Lipids and lipid-like molecules/Fatty acyls/Fatty acids and conjugates/Medium-chain fatty acids OR Branched fatty acids OR Unsaturated fatty acids OR Dicarboxylic acids and derivatives OR Carboxylic acids OR Carbonyl compounds</t>
  </si>
  <si>
    <t xml:space="preserve">Organoheterocyclic compounds/Triazines/Aminotriazines/1,3,5-Triazine-2,4-diamines OR Dialkylarylamines OR N-aliphatic s-triazines OR Aminopiperidines OR Morpholines OR 1,3,5-Triazines OR Heteroaromatic compounds OR Oxacyclic compounds OR Dialkylamines OR Dialkyl ethers OR Azacyclic compounds </t>
  </si>
  <si>
    <t>Benzenoids/Benzene and substituted derivatives/Anilides/Aromatic anilides OR Diarylethers OR Trifluoromethylbenzenes OR Nicotinamides OR Phenoxy compounds OR Phenol ethers OR Fluorobenzenes OR Aryl fluorides OR Heteroaromatic compounds OR Secondary carboxylic acid amides OR Azacyclic compounds OR Organofluorides OR Alkyl fluorides OR Organonitrogen compounds</t>
  </si>
  <si>
    <t>Organoheterocyclic compounds/Diazinanes OR Azacyclic compounds OR Aminals OR Monoalkylamines</t>
  </si>
  <si>
    <t xml:space="preserve">Benzenoids/Benzene and substituted derivatives/Diphenylmethanes OR Dihydropyridinecarboxylic acids and derivatives OR Nitrobenzenes OR Nitroaromatic compounds OR Aralkylamines OR N-alkylpiperazines OR Dicarboxylic acids and derivatives OR Vinylogous amides OR Enoate esters OR Methyl esters OR Amino acids and derivatives OR Trialkylamines OR Azacyclic compounds OR Enamines OR Propargyl-type 1,3-dipolar organic compounds OR Dialkylamines OR Organic oxoazanium compounds OR Carbonyl compounds </t>
  </si>
  <si>
    <t>Organoheterocyclic compounds/Pyrroles/Substituted pyrroles OR Heteroaromatic compounds OR Furans OR Oxacyclic compounds OR Azacyclic compounds OR Organonitrogen compounds</t>
  </si>
  <si>
    <t>Lipids and lipid-like molecules/Prenol lipids/Monoterpenoids/Bicyclic monoterpenoids OR Cyclic ketones</t>
  </si>
  <si>
    <t>Organic 1,3-dipolar compounds/Allyl-type 1,3-dipolar organic compounds/Organic nitro compounds OR Azacyclic compounds OR Organonitrogen compounds</t>
  </si>
  <si>
    <t>Organoheterocyclic compounds/Lactones/Betapropiolactones OR Enol esters OR Oxetanes OR Oxacyclic compounds OR Monocarboxylic acids and derivatives OR Carbonyl compounds</t>
  </si>
  <si>
    <t>Alkaloids and derivatives OR N-acylpiperidines OR Benzodioxoles OR Styrenes OR Tertiary carboxylic acid amides OR Oxacyclic compounds OR Azacyclic compounds OR Acetals OR Organonitrogen compounds OR Carbonyl compounds</t>
  </si>
  <si>
    <t>Organoheterocyclic compounds/Pyrrolidines/N-alkylpyrrolidines OR Pyrrolidine-2-ones OR Tertiary carboxylic acid amides OR Lactams OR Azacyclic compounds OR Organonitrogen compounds OR Carbonyl compounds</t>
  </si>
  <si>
    <t>Organoheterocyclic compounds/Diazanaphthalenes/Benzodiazines/Quinoxalines OR Pyrazinium compounds OR Pyrazines OR Benzenoids OR Heteroaromatic compounds OR Nitriles OR Carboxylic acids and derivatives OR Azacyclic compounds OR Carbonyl compounds</t>
  </si>
  <si>
    <t>Organonitrogen compounds/Sulfonylureas/Pyrimidinyl-2-sulfonylureas OR Benzenesulfonamides OR Benzoic acid esters OR Benzenesulfonyl compounds OR Benzoyl derivatives OR Pyrimidines and pyrimidine derivatives OR Organosulfonic acids and derivatives OR Aminosulfonyl compounds OR Methyl esters OR Heteroaromatic compounds OR Organic carbonic acids and derivatives OR Azacyclic compounds OR Monocarboxylic acids and derivatives OR Carbonyl compounds OR Organofluorides OR Alkyl fluorides</t>
  </si>
  <si>
    <t>Carboxylic acids and derivatives/Tetracarboxylic acids and derivatives OR N-acyl-alpha amino acids and derivatives OR Alpha amino acid esters OR Pyridinecarboxylic acids and derivatives OR 2-Heteroaryl carboxamides OR Alkyl aryl ethers OR Benzene and substituted derivatives OR Heteroaromatic compounds OR Secondary carboxylic acid amides OR Lactones OR Carboxylic acid esters OR Oxacyclic compounds OR Acetals OR Azacyclic compounds OR Carbonyl compounds OR Organonitrogen compounds</t>
  </si>
  <si>
    <t xml:space="preserve">Benzenoids/Benzene and substituted derivatives/Nitrobenzenes OR Nitrotoluenes OR Nitroaromatic compounds OR Aniline and substituted anilines OR Aminotoluenes OR Propargyl-type 1,3-dipolar organic compounds OR Organic oxoazanium compounds OR Primary amines </t>
  </si>
  <si>
    <t>Organoheterocyclic compounds/Azoles/Thiazoles/Nitrothiazoles OR Nitroaromatic compounds OR Heteroaromatic compounds OR Isothioureas OR Propargyl-type 1,3-dipolar organic compounds OR Organic oxoazanium compounds OR Azacyclic compounds OR Organonitrogen compounds</t>
  </si>
  <si>
    <t>Solvent Yellow 5; FD &amp; C Yellow No. 3; 1-Phenyldiazenylnaphthalen-2-amine</t>
  </si>
  <si>
    <t>Huntingdon Life Sciences (1977) A subchronic (90-day) study of R960002575 in the rat via oral gavage administration. Study No. 96-2471. Available from EPA High Production Volume (HPV) (2009) Chemical Challenge Program: Fatty Acids, Lithium and Calcium Salts used as Lubricating Grease Thickeners, Category Analysis and Hazard Characterization at https://www.petroleumhpv.org/petroleum-substances-and-categories/~/media/075EB063AB49409F83BF6E9F17E44DC3.ashx</t>
  </si>
  <si>
    <t>Koetzner L (2013a). E-3-benzo[1,3]dioxol-5-yl-N,N diphenyl-2-propenamide: A 90-day dietary study in rats. Unpublished report (35494) from Product Safety Labs, Dayton, NJ, USA. Submitted to the International Organization of the Flavor Industry, Brussels, Belgium. Submitted to WHO by the International Organization of the Flavor Industry, Brussels, Belgium. Available from WHO (2017) WHO Food Additive Series: 73. Safety evaluation of certain food additives Prepared by the eighty-second meeting of the
Joint FAO/WHO Expert Committee
on Food Additives (JECFA) - Aliphatic and aromatic amines and amides (addendum) at https://inchem.org/documents/jecfa/jecmono/v73je01.pdf Also available from EFSA (2022) Scientific opinion on flavouring group evaluation 415 (FGE.415): (E)-3-benzo[1,3]dioxol-5-yl-N,N-diphenyl-2-propenamide at https://efsa.onlinelibrary.wiley.com/doi/full/10.2903/j.efsa.2022.7355 and ECHA at https://echa.europa.eu/mt/registration-dossier/-/registered-dossier/17599/7/6/2</t>
  </si>
  <si>
    <t>PPG Industries, Inc. 1979. Accession No. 250614, 250615. Available from EPA (1987) (IRIS 0258) Chemical Assessment Summary for Propham (CASRN 122-42-9) at https://cfpub.epa.gov/ncea/iris/iris_documents/documents/subst/0260_summary.pdf</t>
  </si>
  <si>
    <t>Quast, J. F., Humiston, C. G., Wade, C. E., Ballard, J., Beyer, J. E., Schwetz, R. W., &amp; Norris, J. M. (1983). A chronic toxicity and oncogenicity study in rats and subchronic toxicity study in dogs on ingested vinylidene chloride. Fundamental and Applied Toxicology, 3(1), 55-62. Also available from EPA IRIS 039 (1987) Chemical Assessment Summary for 1,1-Dichloroethylene (1,1-DCE); CASRN 75-35-4 at https://cfpub.epa.gov/ncea/iris/iris_documents/documents/subst/0039_summary.pdf</t>
  </si>
  <si>
    <t>Weltman, R. (1987) Chronic Dietary Toxicity and Oncogenicity Study in Rats Fed with AC 92,553 ?Prowl Herbicide#:HLA Study No. 6123-112. Unpublished study prepared by Hazleton Laboratories America, Inc. 1874 p. MRID 40174401. Available from EPA (1997) Reregistration Eligibility Decision (RED) for Pendimethalin at https://archive.epa.gov/pesticides/reregistration/web/pdf/0187red.pdf</t>
  </si>
  <si>
    <t xml:space="preserve">Litton Bionetics. 1982. 24-Month carcinogenicity study in mice, bifenox (MCTR-1-79),  final report, volume 1. LBI Project No. 21063. EPA TRID 470089-052. Available from EPA (2006) Provisional Peer Reviewed Toxicity Values for Bifenox at https://cfpub.epa.gov/ncea/pprtv/documents/Bifenox.pdf. Reference for NEL conclusion: European Food Safety Authority (EFSA). (2008). Conclusion regarding the peer review of the pesticide risk assessment of the active substance bifenox. EFSA Journal, 6(2), 119r. at https://efsa.onlinelibrary.wiley.com/doi/pdfdirect/10.2903/j.efsa.2008.119r </t>
  </si>
  <si>
    <t xml:space="preserve">Chase KR (2010). S6821: Toxicity study by dietary administration to CD rats for 13 weeks. Unpublished report no. TEI0016 from Huntingdon Life Sciences, Cambridgeshire, England. Submitted to WHO by the International Organization of the Flavor Industry, Brussels, Belgium. Available from WHO (2012) WHO Food Additives Series: 67 Safety evaluation of certain food additives Prepared by the Seventy-sixth meeting of the Joint FAO/WHO Expert Committee on Food Additives (JECFA) - Miscellaneous Nitrogen-Containing Substances (addendum) at http://apps.who.int/iris/bitstream/10665/77763/1/9789241660679_eng.pdf </t>
  </si>
  <si>
    <t>Ross J (2008). S2383 HCl salt: toxicity study by dietary administration to CD rats for 13 weeks. Unpublished report no. TEI0003 from Huntingdon Life Sciences, Cambridgeshire, England. Submitted to WHO by the International Organization of the Flavor Industry, Brussels, Belgium. Available from WHO (2012) WHO Food Additives Series: 67 Safety evaluation of certain food additives Prepared by the Seventy-sixth meeting of the Joint FAO/WHO Expert Committee on Food Additives (JECFA) - Sulfur-containing heterocyclic compounds (addendum) at https://iris.who.int/bitstream/handle/10665/77763/9789241660679_eng.pdf?sequence=1</t>
  </si>
  <si>
    <t xml:space="preserve">American Cyanamid Company. 1987. MRID No. 40429416. Available from EPA. Write to
FOI, EPA, Washington, DC 20460. A summary is available from EPA (1990)  Integrated Risk Information System Chemical Assessment Summary for Pursuit; CASRN 81335-77-5 (IRIS 0439) at http://cfpub.epa.gov/ncea/iris/iris_documents/documents/subst/0439_summary.pdf
</t>
  </si>
  <si>
    <t>Imazethapyr; 5-ethyl-2-(4-methyl-5-oxo-4-propan-2-yl-1H-imidazol-2-yl)pyridine-3-carboxylic acid</t>
  </si>
  <si>
    <t>Rohm and Haas Report No. 90R-149 (1994). Kathon™ Biocide: 24-Month Drinking Water Chronic/Oncogenic Study in Rats. Available from the European Commision Scientific Committee on Consumer Safety (SCCS) (2009) Opinion on the mixture of 5-chloro-2-methylisothiazolin-3(2H)-one and 2-methylisothiazolin-3(2H)-one at https://ec.europa.eu/health/scientific_committees/consumer_safety/docs/sccs_o_009.pdf</t>
  </si>
  <si>
    <t xml:space="preserve">Domenjoz, R. (1965b) Dichlorbenzilsäure Toxizität bei chronischer Verabreichung. Institute of Pharmacology, Rheinische Friedrich-Wilhelm's University, Boon. Unpublished report. Available from WHO (1969) FAO/PL:1968/M/9/1. WHO/FOOD ADD./69.35. 1968 Evaluations of Some Pesticide Residues in Food - Chlorobenzilate at http://www.inchem.org/documents/jmpr/jmpmono/v068pr08.htm
</t>
  </si>
  <si>
    <t>Nor-Am Agricultural Products, Inc. 1980. MRID No. 0028651. Available from EPA (1990) IRIS Chemical Assessment Summary for Phenmedipham at https://cfpub.epa.gov/ncea/iris/iris_documents/documents/subst/0477_summary.pdf. For note: EPA (2005) Reregistration Eligibility Decision for Phenmedipham at https://archive.epa.gov/pesticides/reregistration/web/pdf/phenmedipham_red.pdf.</t>
  </si>
  <si>
    <t>American Cyanamid Company. 1984. MRID No. 00138972. Available from EPA (1987) (IRIS 0062) Chemical Assessment Summary for Imazaquin; CASRN 81335-37-7 at http://cfpub.epa.gov/ncea/iris/iris_documents/documents/subst/0062_summary.pdf</t>
  </si>
  <si>
    <t>Broadmeadow, A. (1993) RPA400727: Toxicity Study by Oral (Capsule) Administration to Beagle Dogs for 52 Weeks. Huntingdon Life Sciences Ltd, Eye, Suffolk, IP23 7PX, England. Report No. 92/RHA441/0782. February 10, 1993. MRID 44802103. Unpublished. Available from EPA (2000) Data Evaluation report Triticonazole. Study type: Chronic oral toxicity capsule - Dog at https://archive.epa.gov/pesticides/chemicalsearch/chemical/foia/web/pdf/125620/125620-2000-10-30a.pdf Also available from EPA (2015) Triticonazole. Human Health Assessment Scoping Document in Support of Registration Review at https://www.regulations.gov/document/EPA-HQ-OPP-2015-0602-0007 and EFSA (2005) Conclusion regarding the peer review of the pesticide risk assessment of the active substance triticonazole at https://www.efsa.europa.eu/en/efsajournal/pub/rn-33a</t>
  </si>
  <si>
    <t>Organoheterocyclic compounds/Diazines/Pyrimidines and pyrimidine derivatives/Halopyrimidines OR Hydropyrimidines OR Aryl fluorides OR Heteroaromatic compounds OR Azacyclic compounds OR Organonitrogen compounds OR Organofluorides</t>
  </si>
  <si>
    <t>Organonitrogen compounds/Sulfonylureas/Pyrimidyl-2-sulfonylureas OR Pyridinesulfonamides OR Alkyl aryl ethers OR Pyrimidines and pyrimidine derivatives OR Sulfonyls OR Organosulfonic acids and derivatives OR Heteroaromatic compounds OR Organic carbonic acids and derivatives OR Azacyclic compounds OR Carbene-type 1,3-dipolar compounds OR Organic metal halides OR Carbonyl compounds OR Organofluorides OR Alkyl fluorides</t>
  </si>
  <si>
    <t>Benzenoids/Benzene and substituted derivatives/Diphenylmethanes OR Aniline and substituted anilines OR Ketimines OR Primary amines OR Carbonyl compounds</t>
  </si>
  <si>
    <t>Organoheterocyclic compounds/Diazines/Pyrimidines and pyrimidine derivatives/Hydropyrimidines OR Pyrimidones OR Heteroaromatic compounds OR Lactams OR Azacyclic compounds OR Organonitrogen compounds</t>
  </si>
  <si>
    <t>Benzenoids/Benzene and substituted derivatives/Benzoic acids and derivatives/Benzoic acid esters OR Benzoyl derivatives OR Carboxylic acid esters</t>
  </si>
  <si>
    <t>Organonitrogen compounds/Sulfonylureas/S-triazinyl-2-sulfonylureas OR Benzenesulfonamides OR Benzoic acid esters OR Benzenesulfonyl compounds OR Alkoxy-S-triazines OR Benzoyl derivatives OR Secondary alkylarylamines OR Alkyl aryl ethers OR N-aliphatic s-triazines OR Organosulfonic acids and derivatives OR Aminosulfonyl compounds OR Methyl esters OR Heteroaromatic compounds OR Organic carbonic acids and derivatives OR Amino acids and derivatives OR Monocarboxylic acids and derivatives OR Azacyclic compounds OR Carbonyl compounds</t>
  </si>
  <si>
    <t>Benzenoids/Benzene and substituted derivatives/Diphenylethers OR Diarylethers OR Phenoxy compounds OR Phenol ethers OR Alkyl aryl ethers OR Pyridines and derivatives OR Heteroaromatic compounds OR Azacyclic compounds OR Organonitrogen compounds</t>
  </si>
  <si>
    <t>Organoheterocyclic compounds/Benzimidazoles OR Benzenoids OR Thiazoles OR Imidazoles OR Heteroaromatic compounds OR Azacyclic compounds OR Organonitrogen compounds</t>
  </si>
  <si>
    <t xml:space="preserve">Organic metal salts/Organic transition metal salts OR Propargyl-type 1,3-dipolar organic compounds OR Allyl-type 1,3-dipolar organic compounds OR Organonitrogen compounds OR Organic copper salts </t>
  </si>
  <si>
    <t>Benzenoids/Benzene and substituted derivatives/Benzoic acids and derivatives/Benzoic acid esters OR Benzoyl derivatives OR Sulfonylureas OR Alkyl aryl ethers OR Pyrimidines and pyrimidine derivatives OR Organosulfonic acids and derivatives OR Methyl esters OR Heteroaromatic compounds OR Aminosulfonyl compounds OR Propargyl-type 1,3-dipolar organic compounds OR Monocarboxylic acids and derivatives OR Carboximidic acids and derivatives OR Azacyclic compounds</t>
  </si>
  <si>
    <t>Organohalogen compounds/Alkyl halides/Halomethanes/Trihalomethanes OR Organoiodides OR Alkyl iodides</t>
  </si>
  <si>
    <t>Amino acids, peptides, and analogues/Amino acids and derivatives/Alpha amino acids and derivatives/Alpha amino acid esters OR Alanine and derivatives OR Phenylacetamides OR Anilides OR m-Xylenes OR Tertiary carboxylic acid amides OR Methyl esters OR Monocarboxylic acids and derivatives OR Organonitrogen compounds OR Carbonyl compounds</t>
  </si>
  <si>
    <t>Organohalogen compounds/Alkyl halides/Alkyl fluorides/Perfluoroalkyl carboxylic acid and derivatives OR Medium-chain fatty acids OR Halogenated fatty acids OR Alpha-halocarboxylic acids OR Monocarboxylic acids and derivatives OR Carboxylic acids OR Organofluorides OR Carbonyl compounds</t>
  </si>
  <si>
    <t xml:space="preserve">Carbonyl compounds/Ketones/Aryl ketones/Phenylketones/Aryl-phenylketones OR Phenylpropanoic acids OR Monocyclic monoterpenoids OR Aromatic monoterpenoids OR Thiophene carboxylic acids and derivatives OR Benzoyl derivatives OR Heteroaromatic compounds OR Monocarboxylic acids and derivatives OR Carboxylic acids </t>
  </si>
  <si>
    <t>Organoheterocyclic compounds/Azolidines/Imidazolidines/Imidazolidinones/Imidazolidinediones/Hydantoins/Phenylhydantoins OR Diphenylmethanes OR Phenylimidazolidines OR Alpha amino acids and derivatives OR 5-Monosubstituted hydantoins OR N-acyl ureas OR Dicarboximides OR Azacyclic compounds OR Organonitrogen compounds OR Carbonyl compounds</t>
  </si>
  <si>
    <t>Benzenoids/Benzene and substituted derivatives/Phenyl methylcarbamates OR m-Xylenes OR Phenoxy compounds OR Dialkylarylamines OR Aniline and substituted anilines OR Carbamate esters OR Organic carbonic acids and derivatives OR Carbonyl compounds</t>
  </si>
  <si>
    <t>Benzenoids/Benzene and substituted derivatives/Phenyl-beta-methoxyacrylates OR Diarylethers OR Benzonitriles OR Styrenes OR Phenoxy compounds OR Phenol ethers OR Pyrimidines and pyrimidine derivatives OR Vinylogous esters OR Enoate esters OR Heteroaromatic compounds OR Methyl esters OR Azacyclic compounds OR Monocarboxylic acids and derivatives OR Nitriles OR Carbonyl compounds</t>
  </si>
  <si>
    <t>Organonitrogen compounds/Sulfonylureas/Pyrimidinyl-2-sulfonylureas OR Alkyl aryl ethers OR Pyrimidines and pyrimidine derivatives OR Tetrazoles OR Pyrazoles OR Organosulfonic acids and derivatives OR Heteroaromatic compounds OR Aminosulfonyl compounds OR Organic carbonic acids and derivatives OR Azacyclic compounds OR Carbonyl compounds</t>
  </si>
  <si>
    <t>Benzenoids/Benzene and substituted derivatives/Benzenesulfonamides OR Benzoic acids OR Benzenesulfonyl compounds OR Benzoyl derivatives OR Organosulfonamides OR Aminosulfonyl compounds OR Monocarboxylic acids and derivatives OR Carboxylic acids OR Organonitrogen compounds</t>
  </si>
  <si>
    <t xml:space="preserve">Benzenoids/Benzene and substituted derivatives/Diphenylmethanes OR Dialkylarylamines OR Aniline and substituted anilines </t>
  </si>
  <si>
    <t>Benzenoids/Naphthalenes OR Alkyl aryl ethers OR Tertiary carboxylic acid amides OR Organonitrogen compounds OR Carbonyl compounds</t>
  </si>
  <si>
    <t xml:space="preserve">Organoheterocyclic compounds/Oxazinanes/Morpholines OR Sulfenyl compounds OR Oxacyclic compounds OR Dialkyl ethers OR Azacyclic compounds OR Organonitrogen compounds </t>
  </si>
  <si>
    <t xml:space="preserve">Organoheterocyclic compounds/Triazines/1,3,5-Triazines/Alkoxy-S-triazines OR Alkyl aryl ethers OR Heteroaromatic compounds OR Azacyclic compounds OR Organonitrogen compounds </t>
  </si>
  <si>
    <t>Organoheterocyclic compounds/Azoles/Pyrazoles/Phenylpyrazoles OR Unsaturated fatty acids OR Dicarboxylic acids and derivatives OR Benzene and substituted derivatives OR Heteroaromatic compounds OR Trialkylamines OR Secondary carboxylic acid amides OR Amino acids and derivatives OR Carboxylic acids OR Azacyclic compounds OR Carbonyl compounds</t>
  </si>
  <si>
    <t>Benzenoids/Benzene and substituted derivatives/N-phenylthioureas OR Thioureas OR Organonitrogen compounds</t>
  </si>
  <si>
    <t>Benzenoids/Benzene and substituted derivatives/Benzonitriles OR Nitriles</t>
  </si>
  <si>
    <t>Organoheterocyclic compounds/Diazanaphthalenes/Benzodiazines/Quinoxalines OR Alpha amino acids and derivatives OR N-acylethanolamines OR Benzenoids OR Vinylogous amides OR Secondary carboxylic acid amides OR Propargyl-type 1,3-dipolar organic compounds OR Organic oxoazanium compounds OR Azacyclic compounds OR Aminoxides OR Primary alcohols OR Carbonyl compounds</t>
  </si>
  <si>
    <t>Amino acids, peptides, and analogues/Amino acids and derivatives/Alpha amino acids and derivatives/N-acyl-alpha amino acids and derivatives OR Alpha amino acid esters OR Fatty acid esters OR N-acyl amines OR Secondary carboxylic acid amides OR Guanidines OR Carboxylic acid esters OR Propargyl-type 1,3-dipolar organic compounds OR Monocarboxylic acids and derivatives OR Carboximidamides OR Carbonyl compounds</t>
  </si>
  <si>
    <t>Benzenoids/Benzene and substituted derivatives/Nitrobenzenes OR p-Aminophenols OR Nitroaromatic compounds OR Aniline and substituted anilines OR 1-Hydroxy-2-unsubstituted benzenoids OR Primary aromatic amines OR Secondary amines OR Propargyl-type 1,3-dipolar organic compounds OR Organic oxoazanium compounds</t>
  </si>
  <si>
    <t>Organosulfur compounds/Thioacetals/Monothioacetals/Monothioketals OR Dithioketals OR Tetrahydrofurans OR 1,3-Dithiolanes OR Oxacyclic compounds OR Dialkylthioethers OR Dialkyl ethers</t>
  </si>
  <si>
    <t>Benzenoids/Fluorenes OR N-acetylarylamines OR Acetamides OR Secondary carboxylic acid amides OR Carbonyl compounds</t>
  </si>
  <si>
    <t xml:space="preserve">Organoheterocyclic compounds/Oxazinanes/Morpholines OR Trialkylamines OR Oxacyclic compounds OR Dialkyl ethers OR Azacyclic compounds </t>
  </si>
  <si>
    <t xml:space="preserve">Organoheterocyclic compounds/Triazines/Aminotriazines/1,3,5-Triazine-2,4-diamines OR Benzene and substituted derivatives OR 1,3,5-Triazines OR Heteroaromatic compounds OR Azacyclic compounds OR Primary amines </t>
  </si>
  <si>
    <t>Organoheterocyclic compounds/Quinolines and derivatives/Phenylquinolines OR Phenanthridines and derivatives OR Phenylpyridines OR Aminoquinolines and derivatives OR Isoquinolines and derivatives OR Phenylhydrazines OR Pyridinium derivatives OR Heteroaromatic compounds OR Propargyl-type 1,3-dipolar organic compounds OR Carboximidamides OR Carboxamidines OR Azacyclic compounds OR Primary amines</t>
  </si>
  <si>
    <t xml:space="preserve">Benzenoids/Naphthalenes/Naphthols and derivatives OR 1-Hydroxy-2-unsubstituted benzenoids OR Benzene and substituted derivatives OR Azo compounds OR Propargyl-type 1,3-dipolar organic compounds </t>
  </si>
  <si>
    <t>Benzenoids/Benzene and substituted derivatives/Anilides/Aromatic anilides OR Pyrazole-4-carboxamides OR Vinylogous amides OR Heteroaromatic compounds OR Secondary carboxylic acid amides OR Azacyclic compounds OR Organonitrogen compounds OR Organofluorides OR Alkyl fluorides</t>
  </si>
  <si>
    <t>Organoheterocyclic compounds/Diazanaphthalenes/Benzodiazines/Quinoxalines OR Styrenes OR Vinylogous amides OR Enones OR Acryloyl compounds OR Ketones OR Propargyl-type 1,3-dipolar organic compounds OR Organic oxoazanium compounds OR Azacyclic compounds OR Aminoxides</t>
  </si>
  <si>
    <t xml:space="preserve">Organonitrogen compounds/Carbodiimides </t>
  </si>
  <si>
    <t>Organoheterocyclic compounds/Azoles/Imidazoles/Substituted imidazoles/Nitroimidazoles OR Nitroaromatic compounds OR 1,2,5-Trisubstituted imidazoles OR N-substituted imidazoles OR Tertiary alcohols OR Heteroaromatic compounds OR Propargyl-type 1,3-dipolar organic compounds OR Organic oxoazanium compounds OR Azacyclic compounds OR Organonitrogen compounds OR Aromatic alcohols</t>
  </si>
  <si>
    <t>Organoheterocyclic compounds/Triazines/1,3,5-Triazines/Methylthio-s-triazines OR Alkyl-2-thio-S-triazines OR 1,3,5-Triazine-2,4-diamines OR Secondary alkylarylamines OR N-aliphatic s-triazines OR Alkylarylthioethers OR Heteroaromatic compounds OR Sulfenyl compounds OR Azacyclic compounds</t>
  </si>
  <si>
    <t>Benzenoids/Benzene and substituted derivatives/Trifluoromethylbenzenes OR Dialkyl ethers OR Organofluorides OR Monoalkylamines OR Alkyl fluorides</t>
  </si>
  <si>
    <t>Organoheterocyclic compounds/Azoles/Thiadiazoles/Aminothiadiazoles/2-Amino-1,3,4-thiadiazoles/1,3,4-Thiadiazol-2-ylureas OR Heteroaromatic compounds OR Ureas OR Azacyclic compounds OR Organonitrogen compounds OR Carbonyl compounds</t>
  </si>
  <si>
    <t>Organoheterocyclic compounds/Benzodioxoles OR Secondary alkylarylamines OR Benzenoids OR 1,2-Aminoalcohols OR Oxacyclic compounds OR Acetals OR Primary alcohols</t>
  </si>
  <si>
    <t>Benzenoids/Benzene and substituted derivatives OR Isothiocyanates OR Propargyl-type 1,3-dipolar organic compounds OR Organonitrogen compounds</t>
  </si>
  <si>
    <t xml:space="preserve">Organoheterocyclic compounds/Diazines/Pyrimidines and pyrimidine derivatives/Hydropyrimidines OR Benzene and substituted derivatives OR Cyclic carboximidic acids OR Propargyl-type 1,3-dipolar organic compounds OR Azacyclic compounds OR Organonitrogen compounds </t>
  </si>
  <si>
    <t>Benzenoids/Benzene and substituted derivatives/Toluenes/Aminotoluenes OR Dialkylarylamines OR Aniline and substituted anilines OR Secondary alcohols OR 1,2-Aminoalcohols</t>
  </si>
  <si>
    <t>Carbohydrates and carbohydrate conjugates/Aminosaccharides/Aminoglycosides/Aminocyclitol glycosides OR Alpha amino acids and derivatives OR Cyclohexanols OR Oxanes OR Monosaccharides OR Cyclitols and derivatives OR Amino acids OR Propargyl-type 1,3-dipolar organic compounds OR Polyols OR Oxacyclic compounds OR Acetals OR Monocarboxylic acids and derivatives OR Carboxamidines OR Carboxylic acids OR Carboximidamides OR Hydrocarbon derivatives OR Carbonyl compounds OR Monoalkylamines</t>
  </si>
  <si>
    <t>Benzenoids/Benzene and substituted derivatives/Biphenyls and derivatives OR Aniline and substituted anilines OR Primary amines</t>
  </si>
  <si>
    <t>Organoheterocyclic compounds/Oxazinanes/Morpholines OR Trialkylamines OR Oxacyclic compounds OR Dialkyl ethers OR Azacyclic compounds</t>
  </si>
  <si>
    <t>Benzenoids/Benzene and substituted derivatives/Anilides/Aromatic anilides/Benzanilides OR Trifluoromethylbenzenes OR Benzamides OR Phenoxy compounds OR Phenol ethers OR Benzoyl derivatives OR Alkyl aryl ethers OR Secondary carboxylic acid amides OR Organonitrogen compounds OR Organofluorides OR Alkyl fluorides</t>
  </si>
  <si>
    <t>Phenylpropanoids and polyketides/Coumarins and derivatives/Furanocoumarins/Linear furanocoumarins/Psoralens/8-Methoxypsoralens OR 1-Benzopyrans OR Benzofurans OR Anisoles OR Pyranones and derivatives OR Alkyl aryl ethers OR Heteroaromatic compounds OR Furans OR Lactones OR Oxacyclic compounds</t>
  </si>
  <si>
    <t xml:space="preserve">Benzenoids/Benzene and substituted derivatives/Anilides/Aromatic anilides/Benzanilides OR Aminobenzoic acids and derivatives OR Benzamides OR m-Xylenes OR Benzoyl derivatives OR Aniline and substituted anilines OR Secondary carboxylic acid amides OR Amino acids and derivatives OR Primary amines </t>
  </si>
  <si>
    <t>Benzenoids/Benzene and substituted derivatives/Benzoic acids and derivatives OR m-Xylenes OR Phenoxy compounds OR Methoxybenzenes OR Benzoyl derivatives OR Anisoles OR Toluenes OR Alkyl aryl ethers OR Carboxylic acids and derivatives OR Organonitrogen compounds</t>
  </si>
  <si>
    <t xml:space="preserve">Carbonyl compounds/Ketones/Cyclic ketones/Cyclohexenones OR Vinylogous acids OR Oxime ethers OR Sulfenyl compounds OR Enols OR Dialkylthioethers </t>
  </si>
  <si>
    <t>Benzenoids/Benzene and substituted derivatives/Diphenylethers OR Diarylethers OR Phenoxy compounds OR Phenol ethers OR Alkyl aryl ethers OR Carbamate esters OR Organic carbonic acids and derivatives OR Organonitrogen compounds OR Carbonyl compounds</t>
  </si>
  <si>
    <t>Benzenoids/Benzene and substituted derivatives OR Guanidines OR Propargyl-type 1,3-dipolar organic compounds</t>
  </si>
  <si>
    <t>Organoheterocyclic compounds/Benzimidazoles/2-Benzimidazolylcarbamic acid esters OR Thiophenol ethers OR Alkylarylthioethers OR Imidazoles OR Heteroaromatic compounds OR Carbamate esters OR Organic carbonic acids and derivatives OR Sulfenyl compounds OR Azacyclic compounds OR Organonitrogen compounds OR Carbonyl compounds</t>
  </si>
  <si>
    <t>Benzenoids/Benzene and substituted derivatives/Phenylcarbamic acid esters OR Carbamate esters OR Secondary carboxylic acid amides OR Organic carbonic acids and derivatives OR Organonitrogen compounds OR Carbonyl compounds</t>
  </si>
  <si>
    <t>Organoheterocyclic compounds/Benzodioxoles OR Benzenoids OR Secondary carboxylic acid amides OR Oxacyclic compounds OR Acetals OR Organonitrogen compounds</t>
  </si>
  <si>
    <t>Organoheterocyclic compounds/Furans/Nitrofurans OR Nitroaromatic compounds OR Semicarbazones OR Heteroaromatic compounds OR Organic carbonic acids and derivatives OR Propargyl-type 1,3-dipolar organic compounds OR Oxacyclic compounds OR Organic oxoazanium compounds OR Organic zwitterions OR Carbonyl compounds</t>
  </si>
  <si>
    <t>Organoheterocyclic compounds/Furans/Nitrofurans OR Nitroaromatic compounds OR Heteroaromatic compounds OR Primary carboxylic acid amides OR Propargyl-type 1,3-dipolar organic compounds OR Oxacyclic compounds OR Organic oxoazanium compounds OR Organonitrogen compounds OR Organic zwitterions OR Carbonyl compounds</t>
  </si>
  <si>
    <t>Organoheterocyclic compounds/Azoles/Imidazoles/Substituted imidazoles/Nitroimidazoles OR Nitroaromatic compounds OR 1,2,5-Trisubstituted imidazoles OR N-substituted imidazoles OR Heteroaromatic compounds OR  Carbamate esters OR Organic carbonic acids and derivatives OR Propargyl-type 1,3-dipolar organic compounds OR Organic oxoazanium compounds OR Azacyclic compounds OR Organonitrogen compounds OR Carbonyl compounds</t>
  </si>
  <si>
    <t>Organonitrogen compounds/Amines/Aralkylamines/Phenylalkylamines OR Aniline and substituted anilines OR Secondary alkylarylamines</t>
  </si>
  <si>
    <t>Organoheterocyclic compounds/Triazines/1,2,4-Triazines OR Pyridines and derivatives OR Heteroaromatic compounds OR Azacyclic compounds OR Organonitrogen compounds</t>
  </si>
  <si>
    <t>Carboxylic acids and derivatives/Alpha-halocarboxylic acids and derivatives/Alpha-halocarboxylic acids OR Monocarboxylic acids and derivatives OR Carboxylic acids OR Organobromides OR Carbonyl compounds OR Alkyl bromides</t>
  </si>
  <si>
    <t xml:space="preserve">Organoheterocyclic compounds/Triazines/Aminotriazines/1,3,5-Triazine-2,4-diamines OR Dialkylarylamines OR N-aliphatic s-triazines OR Aminopiperidines OR 1,3,5-Triazines OR Heteroaromatic compounds OR Dialkylamines OR Azacyclic compounds </t>
  </si>
  <si>
    <t>Organoheterocyclic compounds/Pyridines and derivatives/Phenylpyridines OR Trifluoromethylbenzenes OR Dihydropyridines OR Vinylogous amides OR Heteroaromatic compounds OR Cyclic ketones OR Azacyclic compounds OR Organonitrogen compounds OR Organofluorides OR Alkyl fluorides</t>
  </si>
  <si>
    <t>Organooxygen compounds/Ethers/Diarylethers OR Benzoic acids OR Phenoxy compounds OR Phenol ethers OR Benzoyl derivatives OR Alkyl aryl ethers OR Pyrimidines and pyrimidine derivatives OR Heteroaromatic compounds OR Carboxylic acid salts OR Azacyclic compounds OR Carboxylic acids OR Monocarboxylic acids and derivatives OR Organic zwitterions OR Organonitrogen compounds</t>
  </si>
  <si>
    <t>Benzenoids/Benzene and substituted derivatives/Trifluoromethylbenzenes OR Methyl esters OR Monocarboxylic acids and derivatives OR Organonitrogen compounds OR Organofluorides OR Carbonyl compounds OR Alkyl fluorides</t>
  </si>
  <si>
    <t xml:space="preserve">Benzenoids/Benzene and substituted derivatives OR Propargyl-type 1,3-dipolar organic compounds OR Organosulfur compounds OR Imines </t>
  </si>
  <si>
    <t>Phenylpropanoids and polyketides/Linear 1,3-diarylpropanoids/Cinnamylphenols OR Sesquiterpenoids OR Diphenylmethanes OR Phenylpropanes OR Meta cresols OR Toluenes OR 1-Hydroxy-2-unsubstituted benzenoids</t>
  </si>
  <si>
    <t>Amino acids, peptides, and analogues/Alpha amino acids and derivatives/Alpha amino acid esters OR Alanine and derivatives OR Anilides OR m-Xylenes OR Tertiary carboxylic acid amides OR Methyl esters OR Monocarboxylic acids and derivatives OR Dialkyl ethers OR Organonitrogen compounds OR Carbonyl compounds</t>
  </si>
  <si>
    <t>Organoheterocyclic compounds/Azoles/Oxadiazoles/1,2,4-Oxadiazoles/Phenyloxadiazoles OR Benzene and substituted derivatives OR Thiophenes OR Heteroaromatic compounds OR Oxacyclic compounds OR Azacyclic compounds OR Organonitrogen compounds</t>
  </si>
  <si>
    <t>Carboxylic acids and derivatives/Alpha-halocarboxylic acids and derivatives/Alpha-halocarboxylic acids OR Carboxylic acid salts OR Organic metal halides OR Monocarboxylic acids and derivatives OR Carboxylic acids OR Organofluorides OR Carbonyl compounds OR Alkyl fluorides</t>
  </si>
  <si>
    <t>Organoheterocyclic compounds/Benzofurans OR Butenolides OR Enol esters OR Enoate esters OR Lactones OR Oxacyclic compounds OR Monocarboxylic acids and derivatives OR Carbonyl compounds</t>
  </si>
  <si>
    <t>Organonitrogen compounds/Amines/Tertiary amines/Tertiary alkylarylamines/Dialkylarylamines OR Triazinones OR N-aliphatic s-triazines OR 1,3,5-Triazines OR Heteroaromatic compounds OR Ureas OR Azacyclic compounds</t>
  </si>
  <si>
    <t>Carbonyl compounds/Ketones/Cyclic ketones/Cyclohexenones OR Thianes OR Vinylogous acids OR Oxime ethers OR Enols OR Dialkylthioethers</t>
  </si>
  <si>
    <t>Benzenoids/Benzene and substituted derivatives OR Pyrazolidinones OR 1,3-Dicarbonyl compounds OR Carboxylic acid hydrazides OR Azacyclic compounds OR Organonitrogen compounds</t>
  </si>
  <si>
    <t>Benzenoids/Benzene and substituted derivatives/Diphenylmethanes OR Dialkylarylamines OR Aniline and substituted anilines OR Secondary ketimines OR Azomethines OR Propargyl-type 1,3-dipolar organic compounds</t>
  </si>
  <si>
    <t>Benzenoids/Benzene and substtuted derivatives/Phenylmethylamines OR Benzylamines OR Phenols OR Aralkylamines OR Trialkylamines</t>
  </si>
  <si>
    <t>Organoheterocyclic compounds/Thiadiazines/Benzothiadiazines OR Sulfanilides OR Alkyl aryl ethers OR Imidolactams OR Organic sulfuric acids and derivatives OR Carboxylic acid amides OR Azacyclic compounds OR Amidines</t>
  </si>
  <si>
    <t>Organoheterocyclic compounds/Thiophenes/Thiophene carboxylic acids and derivatives/Thiophene carboxamides OR Alkylarylsilanes OR Heteroaromatic compounds OR Secondary carboxylic acid amides OR Organic metalloid salts OR Organonitrogen compounds OR Alkylsilanes</t>
  </si>
  <si>
    <t>Mixed metal/non-metal compounds/Alkali metal organides/Alkali metal nitrides OR Inorganic nitrides</t>
  </si>
  <si>
    <t>Organoheterocyclic compounds/Benzothiazines/Phenothiazines OR Alkyldiarylamines OR Diarylthioethers OR Benzenoids OR 1,4-Thiazines OR Trialkylamines OR Azacyclic compounds</t>
  </si>
  <si>
    <t>Organonitrogen compounds/Cyclohexylamines OR Dialkylamines</t>
  </si>
  <si>
    <t>Homogenous non-metal compounds/Other non-metal organides/Other non-metal sulfides OR Inorganic sulfides OR Inorganic selenides</t>
  </si>
  <si>
    <t>Organosulfur compounds/Thioethers/Aryl thioethers/Diarylthioethers OR Anilides OR Thiophenol ethers OR N-arylamides OR Methylcarbamates OR Guanidines OR Secondary carboxylic acid amides OR Organic carbonic acids and derivatives OR Propargyl-type 1,3-dipolar organic compounds OR Sulfenyl compounds OR Dialkyl ethers OR Carboximidamides OR Carbonyl compounds OR Imines</t>
  </si>
  <si>
    <t>Benzenoids/Benzene and substituted derivatives/N-phenylureas OR Thiadiazoles OR Heteroaromatic compounds OR Ureas OR Azacyclic compounds OR Organonitrogen compounds OR Carbonyl compounds</t>
  </si>
  <si>
    <t xml:space="preserve">Organoheterocyclic compounds/Azobenzenes OR Benzenesulfonic acids and derivatives OR Diaminotoluenes OR Benzenesulfonyl compounds OR 1-Sulfo,2-unsubstituted aromatic compounds OR Aniline and substituted anilines OR Sulfonyls OR Organosulfonic acids OR Azo compounds OR Propargyl-type 1,3-dipolar organic compounds OR Primary amines </t>
  </si>
  <si>
    <t>Organoheterocyclic compounds/Benzimidazoles/2-Benzimidazolylcarbamic acid esters OR Carbonylimidazoles OR N-substituted imidazoles OR Benzenoids OR Heteroaromatic compounds OR Carbamate esters OR Ureas OR Azacyclic compounds OR Organonitrogen compounds OR Carbonyl compounds</t>
  </si>
  <si>
    <t>Organoheterocyclic compounds/Azoles/Thiazoles/Thiazolecarboxylic acids and derivatives/Thiazolecarboxamides OR 2-Heteroaryl carboxamides OR 2,4,5-Trisubstituted thiazoles OR Secondary alkylarylamines OR 2-Amino-1,3-thiazoles OR Thiophenes OR Heteroaromatic compounds OR Secondary carboxylic acid amides OR Amino acids and derivatives OR Nitriles OR Azacyclic compounds</t>
  </si>
  <si>
    <t xml:space="preserve">Organoheterocyclic compounds/Indoles and derivatives/Carbazoles OR Indoles OR Alkyl aryl ethers OR Benzenoids OR Pyrroles OR Heteroaromatic compounds OR Secondary alcohols OR 1,2-Aminoalcohols OR Dialkylamines OR Azacyclic compounds </t>
  </si>
  <si>
    <t>Organoheterocyclic compounds/Benzimidazoles/2-Benzimidazolylcarbamic acid esters OR Diarylthioethers OR Thiophenol ethers OR Benzene and substituted derivatives OR Imidazoles OR Heteroaromatic compounds OR Carbamate esters OR Organic carbonic acids and derivatives OR Sulfenyl compounds OR Azacyclic compounds OR Organonitrogen compounds OR Carbonyl compounds</t>
  </si>
  <si>
    <t>Carbonyl compounds/Ketones/Cyclic ketones OR Nitriles</t>
  </si>
  <si>
    <t>Benzenoids/Benzene and substituted derivatives/Diphenylmethanes OR Fluorobenzenes OR Aryl fluorides OR Triazoles OR Tertiary alcohols OR Heteroaromatic compounds OR Azacyclic compounds OR Organonitrogen compounds OR Organofluorides OR Aromatic alcohols</t>
  </si>
  <si>
    <t>Organonitrogen compounds/Amines/Tertiary amines/Tertiary alkylarylamines/Dialkylarylamines OR Aniline and substituted anilines</t>
  </si>
  <si>
    <t>Phenylpropanoids and polyketides/Diarylheptanoids/Linear diarylheptanoids OR Diphenylmethanes OR Phenyl-1,2,3-triazoles OR Phenylpropanes OR Benzotriazoles OR Phenols OR Heteroaromatic compounds OR Azacyclic compounds OR Organonitrogen compounds</t>
  </si>
  <si>
    <t xml:space="preserve">Organoheterocyclic compounds/Diazanaphthalenes/Benzodiazines/Quinazolines OR Phenylpropanes OR Alkyl aryl ethers OR Pyrimidines and pyrimidine derivatives OR Heteroaromatic compounds OR Azacyclic compoundsOR Organonitrogen compounds </t>
  </si>
  <si>
    <t>Benzenoids/Benzene and substituted derivatives/Aniline and substituted anilines/Dinitroanilines OR Phenylpropanes OR Nitrobenzenes OR Cumenes OR Nitroaromatic compounds OR Dialkylarylamines OR Propargyl-type 1,3-dipolar organic compounds OR Organic oxoazanium compounds</t>
  </si>
  <si>
    <t>Organoheterocyclic compounds/Diazines/Pyrimidines and pyrimidine derivatives/Aminopyrimidines and derivatives OR Secondary alkylarylamines OR Organic sulfuric acids and derivatives OR Heteroaromatic compounds OR Azacyclic compounds</t>
  </si>
  <si>
    <t>Carbonyl compounds/Ketones/Aryl ketones/Phenylketones/Alkyl-phenylketones OR Phenylpropanes OR Acetophenones OR Phenoxy compounds OR Phenol ethers OR Aryl alkyl ketones OR Benzoyl derivatives OR 1-Hydroxy-4-unsubstituted benzenoids OR Alkyl aryl ethers OR Vinylogous acids OR Tetrazoles OR Heteroaromatic compounds OR Azacyclic compounds OR Organonitrogen compounds</t>
  </si>
  <si>
    <t>Benzenoids/Naphthalenes/Naphthalene sulfonic acids and derivatives/Naphthalene sulfonates/2-Naphthalene sulfonates OR 2-Naphthalene sulfonic acids and derivatives OR N-acetylarylamines OR 1-Sulfo,2-unsubstituted aromatic compounds OR Phenoxides OR Sulfonyls OR Organosulfonic acids OR Acetamides OR Secondary carboxylic acid amides OR Azo compounds OR Propargyl-type 1,3-dipolar organic compounds OR Carbonyl compounds</t>
  </si>
  <si>
    <t>Organoheterocyclic compounds/Pyridines and derivatives OR Heteroaromatic compounds OR Carbo-azosulfones OR Azacyclic compounds OR Organonitrogen compounds OR Organofluorides OR Alkyl fluorides</t>
  </si>
  <si>
    <t>Alcohols and polyols/Primary alcohols OR Organobromides OR Alkyl bromides</t>
  </si>
  <si>
    <t>Benzenoids/Benzene and substituted derivatives/Toluenes/Aminotoluenes/Diaminotoluenes OR Aniline and substituted anilines OR Organic sulfuric acids OR Primary amines</t>
  </si>
  <si>
    <t>Benzenoids/Triphenyl compounds OR Dialkylarylamines OR Aniline and substituted anilines</t>
  </si>
  <si>
    <t xml:space="preserve">Benzenoids/Benzene and substituted derivatives/Methoxybenzenes/Dimethoxybenzenes OR Benzamides OR Phenoxy compounds OR Benzoyl derivatives OR Anisoles OR Alkyl aryl ethers OR Isoxazoles OR Heteroaromatic compounds OR Secondary carboxylic acid amides OR Oxacyclic compounds OR Azacyclic compounds OR Organonitrogen compounds </t>
  </si>
  <si>
    <t>Benzenoids/Benzene and substituted derivatives/Phenylpropanes OR Aralkylamines OR Organic sulfuric acids OR Secondary alcohols OR 1,2-Aminoalcohols OR Dialkylamines OR Aromatic alcohols</t>
  </si>
  <si>
    <t>Organoheterocyclic compounds/Heteroaromatic compounds OR Pyrroles OR Azacyclic compounds OR Organonitrogen compounds</t>
  </si>
  <si>
    <t>Organoheterocyclic compounds/Triazines/1,2,4-Triazines OR Benzene and substituted derivatives OR Heteroaromatic compounds OR Azacyclic compounds OR Organonitrogen compounds</t>
  </si>
  <si>
    <t xml:space="preserve">Benzenoids/Benzene and substituted derivatives/Aniline and substituted anilines OR Secondary amines </t>
  </si>
  <si>
    <t>Organonitrogen compounds/Amines/Tertiary amines/Tertiary alkylarylamines/Dialkylarylamines OR Aminopyrimidines and derivatives OR Heteroaromatic compounds OR Carbamate esters OR Organic carbonic acids and derivatives OR Azacyclic compounds OR Carbonyl compounds</t>
  </si>
  <si>
    <t>Organoheterocyclic compounds/Heteroaromatic compounds OR Furans OR Oxacyclic compounds OR Thiols</t>
  </si>
  <si>
    <t>Benzenoids/Naphthalenes OR Benzenesulfonic acids and derivatives OR Benzenesulfonyl compounds OR 1-Sulfo,2-unsubstituted aromatic compounds OR Phenoxides OR Sulfonyls OR Organosulfonic acids OR Azo compounds OR Propargyl-type 1,3-dipolar organic compounds</t>
  </si>
  <si>
    <t>Benzenoids/Benzene and substituted derivatives/Benzoic acids and derivatives/Benzoic acid esters OR 4-Halobenzoic acids and derivatives OR Benzenesulfonamides OR Benzenesulfonyl compounds OR 2-Methoxy-1,3,5-triazines OR Benzoyl derivatives OR Alkyl aryl ethers OR Iodobenzenes OR Aryl iodides OR Sulfonyls OR Organosulfonic acids and derivatives OR Heteroaromatic compounds OR Methyl esters OR Azacyclic compounds OR Monocarboxylic acids and derivatives OR Organic metal halides OR Organoiodides OR Organonitrogen compounds</t>
  </si>
  <si>
    <t>Organonitrogen compounds/Sulfonylureas/S-triazinyl-2-sulfonylureas OR Trifluoromethylbenzenes OR Benzenesulfonamides OR Benzenesulfonyl compounds OR 2-Methoxy-1,3,5-triazines OR Alkyl aryl ethers OR Aminotriazines OR Organosulfonic acids and derivatives OR Aminosulfonyl compounds OR Heteroaromatic compounds OR Organic carbonic acids and derivatives OR Azacyclic compounds OR Carbonyl compounds OR Alkyl fluorides OR Organofluorides</t>
  </si>
  <si>
    <t>Organoheterocyclic compounds/Azobenzenes OR Benzenesulfonic acids  OR Benzoic acids OR 1-Sulfo,2-unsubstituted aromatic compounds OR Benzoyl derivatives OR Phenoxides OR 1-Hydroxy-4-unsubstituted benzenoids OR 1-Hydroxy-2-unsubstituted benzenoids OR Fatty acids and conjugates OR Vinylogous acids OR SUlfonyls OR Organosulfonic acids OR Carboxylic acid salts OR Azo compounds OR Propagyl-type 1,3-dipolar organic compounds OR Monocarboxylic acids and derivatives OR Carboxylic acids OR Organic copper salts</t>
  </si>
  <si>
    <t>Benzenoids/Benzene and substituted derivatives/Biphenyls and derivatives/Benzidines OR 2-Naphthalene sulfonates OR 2-Naphthalene sulfonic acids and derivatives OR Azobenzenes OR 1-Sulfo,2-unsubstituted aromatic compounds OR Aniline and substituted anilines OR Phenoxides OR Sulfonyls OR Organosulfonic acids OR Azo compounds OR Propargyl-type 1,3-dipolar organic compounds OR Organic zwitterions OR Primary amines</t>
  </si>
  <si>
    <t>Benzenoids/Benzene and substituted derivatives/Benzenesulfonyl compounds OR Aniline and substituted anilines OR Sulfones OR Primary amines</t>
  </si>
  <si>
    <t>Organosulfur compounds/Thiocarbonyl compounds/Thiocarbamic acid derivatives OR Organic carbonic acids and derivatives OR Sulfenyl compounds OR Organonitrogen compounds OR Carbonyl compounds</t>
  </si>
  <si>
    <t>Benzenoids/Benzene and substituted derivatives/Diphenylmethanes OR Phenylpropanes OR Quinuclidines OR Phenylmethylamines OR Phenoxy compounds OR Methoxybenzenes OR Benzylamines OR Anisoles OR Aralkylamines OR Aminopiperidines OR Alkyl aryl ethers OR Trialkylamines OR Dialkylamines OR Azacyclic compounds</t>
  </si>
  <si>
    <t>Organoheterocyclic compounds/Pyridines and derivatives/Hydroxypyridines/Dihydropyridines OR Thiolactams OR Heteroaromatic compounds OR Azacyclic compounds OR Organosulfur compounds OR Organonitrogen compounds</t>
  </si>
  <si>
    <t>Carbohydrates and carbohydrate conjugates/Aminosaccharides/Aminoglycosides OR Macrolides and analogues OR O-glycosyl compounds OR Oxanes OR Monosaccharides OR Trialkylamines OR Amino acids and derivatives OR Lactones OR Ketones OR Carboxylic acid esters OR Oxacyclic compounds OR Acetals OR Monocarboxylic acids and derivatives OR Dialkyl ethers</t>
  </si>
  <si>
    <t>Benzenoids/Pyrenes/Benzopyrenes OR Chrysenes OR Anthracenes OR Aromatic hydrocarbons OR Polycyclic hydrocarbons OR Unsaturated hydrocarbons</t>
  </si>
  <si>
    <t>Carbohydrates and carbohydrate conjugates/Aminosaccharides/Aminoglycosides OR Macrolides and analogues OR O-glycosyl compounds OR Oxanes OR Monosaccharides OR Trialkylamines OR Lactones OR Ketones OR Carboxylic acid esters OR Amino acids and derivatives OR Oxacyclic compounds OR Monocarboxylic acids and derivatives OR Dialkyl ethers OR Acetals</t>
  </si>
  <si>
    <t xml:space="preserve">Alkaloids and derivatives/Ergoline and derivatives/Lystergic acids and derivatives/Lysergamides OR Indoloquinolines OR Benzoquinolines OR Pyrroloquinolines OR N-acyl-alpha amino acids and derivatives OR 3-Alkylindoles OR Isoindoles and derivatives OR Piperidinecarboxamides OR Aralkylamines OR N-alkylpiperazines OR Benzene and substituted derivatives OR Oxazolidinones OR Pyrroles OR Heteroaromatic compounds OR Pyrrolidines OR Tertiary carboxylic acid amides OR Lactams OR Trialkylamines OR Orthocarboxylic acid derivatives OR Oxacyclic compounds OR Alkanolamines OR Propargyl-type 1,3-dipolar organic compounds OR Carboximidic acids OR Azacyclic compounds OR Carbonyl compounds </t>
  </si>
  <si>
    <t>Benzenoids/Benzene and substituted derivatives/Diphenylethers OR 2-Phenoxypropionic acid esters OR Phenoxyacetic acid derivatives OR Diarylethers OR Phenoxy compounds OR Phenol ethers OR Benzonitriles OR Alkyl aryl ethers OR Fluorobenzenes OR Aryl fluorides OR Carboxylic acid esters OR Nitriles OR Monocarboxylic acids and derivatives OR Carbonyl compounds OR Organofluorides</t>
  </si>
  <si>
    <t>Organic phosphoric acids and derivatives/Organic phosphoramides OR Organonitrogen compounds</t>
  </si>
  <si>
    <t>Organoheterocyclic compounds/Azolines/Imidazolines/Imidazolethiones OR N-substituted imidazoles OR Heteroaromatic compounds OR Thioureas OR Azacyclic compounds OR Organonitrogen compounds</t>
  </si>
  <si>
    <t>Lipids and lipid-like molecules/Prenol lipids/Sesquiterpenoids/Trichothecenes OR Oxepanes OR Cyclohexenones OR Oxanes OR Secondary alcohols OR Cyclic alcohols and derivatives OR Polyols OR Oxacyclic compounds OR Epoxides OR Dialkyl ethers OR Primary alcohols</t>
  </si>
  <si>
    <t>Benzenoids/Benzene and substituted derivatives OR Thiocarbamic acid derivatives OR Organic carbonic acids and derivatives OR Sulfenyl compounds OR Organonitrogen compounds OR Carbonyl compounds</t>
  </si>
  <si>
    <t>Lipids and lipid-like molecules/Fatty acyls/Fatty acid esters/Pyrethroids OR Diphenylethers OR Diarylethers OR Benzyloxycarbonyls OR Phenoxy compounds OR Phenol ethers OR Cyclopropanecarboxylic acids and derivatives OR Carboxylic acid esters OR Ketene acetals OR Bromoalkenes OR Vinyl bromides OR Monocarboxylic acids and derivatives OR Nitriles OR Organobromides OR Carbonyl compounds</t>
  </si>
  <si>
    <t>Organonitrogen compounds/Amines/Tertiary amines/Thiuram disulfides OR Organic disulfides OR Sulfenyl compounds</t>
  </si>
  <si>
    <t>Organic thiophosphoric acids and derivatives/Thiophosphoric acid esters/Aryl thiophosphates/Pyrimidinyl phosphorothioates OR Thiophosphate triesters OR Dialkylarylamines OR Aminopyrimidines and derivatives OR Heteroaromatic compounds OR Azacyclic compounds</t>
  </si>
  <si>
    <t>Lipids and lipid-like molecules/Fatty acyls/Fatty acid esters/Pyrethroids OR Diphenylethers OR Diarylethers OR Benzyloxycarbonyls OR Phenoxy compounds OR Phenol ethers OR Cyclopropanecarboxylic acids and derivatives OR Carboxylic acid esters OR Nitriles OR Monocarboxylic acids and derivatives OR Organobromides OR Carbonyl compounds OR Alkyl bromides</t>
  </si>
  <si>
    <t>Phenylpropanoids and polyketides/Macrolides and analogues OR O-glycosyl compounds OR Ketals OR Monosaccharides OR Pyrans OR Oxanes OR Acetamides OR Tertiary alcohols OR Oxolanes OR Secondary alcohols OR Secondary carboxylic acid amides OR Lactones OR Carboxylic acid esters OR Monocarboxylic acids and derivatives OR Dialkyl ethers OR Oxacyclic compounds OR Organonitrogen compounds OR Carbonyl compounds</t>
  </si>
  <si>
    <t>Phenylpropanoids and polyketides/Isoflavonoids/Rotenoids/Rotenones OR 8-Prenylated isoflavanones OR Chromones OR Coumarans OR Aryl alkyl ketones OR Anisoles OR Alkyl aryl ethers OR Oxacyclic compounds</t>
  </si>
  <si>
    <t>Benzenoids/Benzene and substituted derivatives/Xylenes/m-Xylenes OR Propargyl-type 1,3-dipolar organic compounds OR Formamidines OR Carboxamidines</t>
  </si>
  <si>
    <t xml:space="preserve">Benzenoids/Benzene and substituted derivatives/Diphenylmethanes OR Dihydropyridinecarboxylic acids and derivatives OR Nitrobenzenes OR Nitroaromatic compounds OR Aralkylamines OR Dicarboxylic acids and derivatives OR Vinylogous amides OR Enoate esters OR Trialkylamines OR Amino acids and derivatives OR Azetidines OR Ketene acetals OR Propargyl-type 1,3-dipolar organic compounds OR Azacyclic compounds OR Dialkylamines OR Organic oxoazanium compounds OR Carbonyl compounds OR Organic zwitterions OR Monoalkylamines </t>
  </si>
  <si>
    <t xml:space="preserve">Organosulfur compounds/Sulfonyls/Sulfones OR Propargyl-type 1,3-dipolar organic compounds OR Carboximidic acids and derivatives OR Imines </t>
  </si>
  <si>
    <t>Organic thiophosphoric acids and derivatives/Thiophosphoric acid esters/Aryl thiophosphates/Phenyl thiophosphates OR Nitrotoluenes OR Nitrobenzenes OR Thiophosphate triesters OR Phenoxy compounds OR Nitroaromatic compounds OR Propargyl-type 1,3-dipolar organic compounds OR Organic oxoazanium compounds OR Organonitrogen compounds</t>
  </si>
  <si>
    <t>Organonitrogen compounds/Organic cyanides/Nitriles OR Organobromides OR Alkyl bromides</t>
  </si>
  <si>
    <t>Carboxylic acids and derivatives/Fumonisins OR Hexacarboxylic acids and derivatives OR Fatty acid esters OR Secondary alcohols OR Carboxylic acid esters OR Amino acids OR 1,2-Aminoalcohols OR Polyols OR Carboxylic acids OR Monoalkylamines OR Carbonyl compounds</t>
  </si>
  <si>
    <t>Lipids and lipid-like molecules/Prenol lipids/Sesquiterpenoids/Trichothecenes OR Oxepanes OR Cyclohexenones OR Oxanes OR Secondary alcohols OR Cyclic alcohols and derivatives OR Oxacyclic compounds OR Epoxides OR Dialkyl ethers OR Primary alcohol</t>
  </si>
  <si>
    <t xml:space="preserve">Organic phosphoric acids and derivatives/Phosphate esters OR 1,3-Dithiolanes OR Organonitrogen compounds </t>
  </si>
  <si>
    <t>Dithiocarbamic acids and derivatives/Dithiocarbamic acid esters/Ethylene bisdithiocarbamates OR Organosulfur compounds OR Organonitrogen compounds</t>
  </si>
  <si>
    <t>Phenylpropanoids and polyketides/Macrolides and analogues/Zearalenones OR Hydroxybenzoic acid derivatives OR 1-Hydroxy-4-unsubstituted benzenoids OR 1-Hydroxy-2-unsubstituted benzenoids OR Vinylogous acids OR Lactones OR Cyclic ketones OR Carboxylic acid esters OR Oxacyclic compounds OR Monocarboxylic acids and derivatives</t>
  </si>
  <si>
    <t xml:space="preserve">Organophosphorus compounds/Organothiophosphorus compounds OR Sulfenyl compounds </t>
  </si>
  <si>
    <t>Phenylpropanoids and polyketides/Macrolides and analogues OR Disaccharides OR O-glycosyl compounds OR Ketals OR Oxanes OR Pyrans OR Tertiary alcohols OR Tetrahydrofurans OR Secondary alcohols OR Lactones OR Carboxylic acid esters OR Oxacyclic compounds OR Monocarboxylic acids and derivatives OR Dialkyl ethers OR Carbonyl compounds</t>
  </si>
  <si>
    <t xml:space="preserve">Carboximidic acids and derivatives OR Sulfenyl compounds OR Propargyl-type 1,3-dipolar organic compounds OR Dialkylthioethers OR Imines </t>
  </si>
  <si>
    <t>Benzenoids/Benzene and substituted derivatives OR Organotin compounds</t>
  </si>
  <si>
    <t>Carbohydrates and carbohydrate conjugates/Aminosaccharides/Aminoglycosides OR Macrolides and analogues OR O-glycosyl compounds OR Benzoic acids OR Benzoyl derivatives OR Ketals OR Pyrans OR Oxanes OR Monosaccharides OR Tertiary alcohols OR Oxolanes OR Secondary alcohols OR Amino acids and derivatives OR Carboxylic acid esters OR Carboxylic acid salts OR Lactones OR Oxacyclic compounds OR Monocarboxylic acids and derivatives OR Carboxylic acids OR Dialkyl ethers OR Dialkylamines OR Carbonyl compounds</t>
  </si>
  <si>
    <t>Organosulfur compounds OR Organonitrogen compounds OR (FDA: Carbamodithioates)</t>
  </si>
  <si>
    <t>Phenylpropanoids/Macrolides and analogues/Milbemycins OR O-glycosyl compounds OR Disaccharides OR Ketals OR Oxanes OR Tetrahydrofurans OR Tertiary alcohols OR Secondary alcohols OR Lactones OR Carboxylic acid esters OR Oxacyclic compounds OR Monocarboxylic acids and derivatives OR Dialkyl ethers OR Carbonyl compounds</t>
  </si>
  <si>
    <t>Organic thiophosphoric acids and derivatives/Thiophosphoric acid esters/Aryl thiophosphates/Phenyl thiophosphates OR Diarylthioethers OR Thiophosphate triesters OR Thiophenol ethers OR Phenoxy compounds OR Sulfenyl compounds</t>
  </si>
  <si>
    <t>Organic thiophosphoric acids and derivatives/Thiophosphoric acid esters/Aryl thiophosphates/Pyrimidinyl phosphorothioates OR Thiophosphate triesters OR Pyrimidines and pyrimidine derivatives OR Heteroaromatic compounds OR Azacyclic compounds OR Organonitrogen compounds</t>
  </si>
  <si>
    <t>Benzenoids/Benzene and substituted derivatives/Benzoic acids and derivatives/Benzamides/Anthranilamides OR 2-Aminobenzamides OR 3-Halobenzoic acids and derivatives OR 4-Halobenzoic acids and derivatives OR Aniline and substituted anilines OR Benzoyl derivatives OR Iodobenzenes OR Fluorobenzenes OR Piperidines OR Aryl fluorides OR Aryl iodides OR Vinylogous amides OR Tertiary carboxylic acid amides OR Tertiary alcohols OR 1,2-Aminoalcohols OR Amino acids and derivatives OR Azetidines OR Dialkylamines OR Azacyclic compounds OR Organofluorides OR Organoiodides</t>
  </si>
  <si>
    <t>Lipids and lipid-like molecules/Fatty acyls/Fatty acid esters OR Thiophosphoric acid esters OR Enoate esters OR Monocarboxylic acids and derivatives OR Organonitrogen compounds OR Carbonyl compounds</t>
  </si>
  <si>
    <t xml:space="preserve"> Trialkyltins </t>
  </si>
  <si>
    <t>Benzenoids/Benzene and substituted derivatives/Benzoic acids and derivatives/Benzoic acid esters OR Phenoxy compounds OR Benzoyl derivatives OR Thiophosphoric acid esters OR Carboxylic acid esters OR Monocarboxylic acids and derivatives OR Organonitrogen compounds</t>
  </si>
  <si>
    <t xml:space="preserve">Benzenoids/Benzene and substituted derivatives/Phenoxy compounds OR Thiophenol ethers OR Phosphoric diester monoamides OR Toluenes OR Alkylarylthioethers OR Organic phosphoramides OR Sulfenyl compounds OR Organonitrogen compounds </t>
  </si>
  <si>
    <t>Organonitrogen compounds/Quaternary ammonium salts OR Alpha-halocarboxylic acids OR Carboxylic acid salts OR Monocarboxylic acids and derivatives OR Carboxylic acids OR Organofluorides OR Carbonyl compounds OR Amines OR Alkyl fluorides</t>
  </si>
  <si>
    <t>Organic thiophosphoric acids and derivatives/Thiophosphoric acid esters/Aryl thiophosphates/Phenyl thiophosphates OR Thiophosphate triesters OR Thiophenol ethers OR Phenoxy compounds OR Toluenes OR Alkylarylthioethers OR Sulfenyl compounds</t>
  </si>
  <si>
    <t>Alkaloids and derivatives/Yohimbine alkaloids OR Corynanthean-type alkaloids OR Beta carbolines OR Gallic acid and derivatives OR M-methoxybenzoic acids and derivatives OR P-methoxybenzoic acids and derivatives OR 3-Alkylindoles OR Benzoic acid esters OR Anisoles OR Methoxybenzenes OR Phenoxy compounds OR Benzoyl derivatives OR Aralkylamines OR Alkyl aryl ethers OR Piperidines OR Dicarboxylic acids and derivatives OR Pyrroles OR Heteroaromatic compounds OR Methyl esters OR Trialkylamines OR Amino acids and derivatives OR Azacyclic compounds OR Dialkyl ethers OR Carbonyl compounds</t>
  </si>
  <si>
    <t>Organoheterocyclic compounds/Diazanaphthalenes/Benzodiazines/Quinoxalines OR Aryl thiophosphates OR Thiophosphate triesters OR Pyrazines OR Benzenoids OR Heteroaromatic compounds OR Azacyclic compounds OR Organonitrogen compounds</t>
  </si>
  <si>
    <t xml:space="preserve">Phenylpropanoids and polyketides/Macrolides and analogues OR Disaccharides OR O-glycosyl compounds OR Ketals OR Pyrans OR Oxanes OR Tertiary alcohols OR Oxolanes OR Carboxylic acid esters OR Lactones OR Secondary alcohols OR Monocarboxylic acids and derivatives OR Dialkyl ethers OR Oxacyclic compounds OR Carbonyl compounds </t>
  </si>
  <si>
    <t>Alkaloids and derivatives OR Pyrrolizines OR Fatty acid esters OR Beta hydroxy acids and derivatives OR N-alkylpyrrolidines OR Dicarboxylic acids and derivatives OR Tertiary alcohols OR Pyrrolines OR Enoate esters OR Trialkylamines OR Lactones OR Amino acids and derivatives OR Oxacyclic compounds OR Azacyclic compounds</t>
  </si>
  <si>
    <t>Alkaloids and derivatives/Camptothecins OR Quinolines and derivatives OR Pyranopyridines OR Piperidinecarboxylic acids OR Aminopiperidines OR Pyridinones OR Benzenoids OR Tertiary alcohols OR Carbamate esters OR Heteroaromatic compounds OR Trialkylamines OR Carboxylic acid esters OR Lactams OR Lactones OR Organic carbonic acids and derivatives OR Azacyclic compounds OR Oxacyclic compounds OR Monocarboxylic acids and derivatives OR Carbonyl compounds</t>
  </si>
  <si>
    <t>Organic thiophosphoric acids and derivatives/Thiophosphoric acid esters/Aryl thiophosphates OR Thiophosphate triesters OR Pyrazines OR Heteroaromatic compounds OR Azacyclic compounds OR Organonitrogen compounds</t>
  </si>
  <si>
    <t>Phenylpropanoids and polyketides/Sterigmatocystins OR Xanthones OR Chromones OR Coumarans OR Anisoles OR 1-Hydroxy-2-unsubstituted benzenoids OR 1-Hydroxy-4-unsubstituted benzenoids OR Alkyl aryl ethers OR Pyranones and derivatives OR Dihydrofurans OR Vinylogous acids OR Vinylogous esters OR Heteroaromatic compounds OR Acetals OR Oxacyclic compounds</t>
  </si>
  <si>
    <t>Benzenoids/Benzene and substituted derivatives/Aniline and substituted anilines/Dinitroanilines OR Alkyldiarylamines OR Trifluoromethylbenzenes OR Nitrobenzenes OR Nitroaromatic compounds OR 2-Bromoanilines OR Bromobenzenes OR Aryl bromides OR Propargyl-type 1,3-dipolar organic compounds OR Organic oxoazanium compounds OR Organofluorides OR Organobromides OR Alkyl fluorides</t>
  </si>
  <si>
    <t>Phenylpropanoids and polyketides/Macrolides and analogues OR Hydroxybenzoic acid derivatives OR 1-Hydroxy-4-unsubstituted benzenoids OR 1-Hydroxy-2-unsubstituted benzenoids OR Vinylogous acids OR Secondary alcohols OR Lactones OR Carboxylic acid esters OR Polyols OR Oxacyclic compounds OR Monocarboxylic acids and derivatives</t>
  </si>
  <si>
    <t xml:space="preserve">Alkaloids and derivatives/Vinca alkaloids OR Carbazoles OR Quinoline carboxamides OR 3-Alkylindoles OR Anisoles OR Dialkylarylamines OR Aralkylamines OR Alkyl aryl ethers OR N-alkylpyrrolidines OR Piperidines OR Methyl esters OR Heteroaromatic compounds OR Pyrroles OR Tertiary alcohols OR Trialkylamines OR Primary carboxylic acid amides OR Amino acids and derivatives OR Cyclic alcohols and derivatives OR Secondary alcohols OR 1,2-Aminoalcohols OR Monocarboxylic acids and derivatives OR Azacyclic compounds OR Carbonyl compounds </t>
  </si>
  <si>
    <t>Organoheterocyclic compounds/Azaspirodecane derivatives OR Furopyrans OR Medium-chain fatty acids OR Amino fatty acids OR Heterocyclic fatty acids OR Hydroxy fatty acids OR Ketals OR Unsaturated fatty acids OR 1,3-Dioxanes OR Pyrans OR Piperidines OR Oxanes OR Monosaccharides OR Oxolanes OR Furans OR Hemiaminals OR Hemiacetals OR Secondary alcohols OR Oxacyclic compounds OR Dialkyl ethers OR Carboxylic acids OR Azacyclic compounds OR Monocarboxylic acids and derivatives OR Carbonyl compounds</t>
  </si>
  <si>
    <t>Organoheterocyclic compounds/Benzodioxins/Benzo-p-dioxins/Dibenzo-p-dioxins/Chlorinated dibenzo-p-dioxins OR Diarylethers OR Benzenoids OR Aryl chlorides OR Oxacyclic compounds OR Organochlorides</t>
  </si>
  <si>
    <t>Lipids and lipid-like molecules/Steroids and steroid derivatives/Steroidal alkaloids/Jerveratrum-type alkaloids OR Azasteroids and derivatives OR Alkaloids and derivatives OR Piperidines OR Tetrahydrofurans OR Secondary alcohols OR Ketones OR Cyclic alcohols and derivatives OR Oxacyclic compounds OR Dialkylamines OR Dialkyl ethers OR Azacyclic compounds</t>
  </si>
  <si>
    <t>Alkaloids and derivatives OR Piperidines OR Dialkylamines OR Azacyclic compounds</t>
  </si>
  <si>
    <t>Organoheterocyclic compounds/Pyrrolizines OR N-alkylpyrrolidines OR Dicarboxylic acids and derivatives OR Tertiary alcohols OR Pyrrolines OR Trialkylamines OR Lactones OR Carboxylic acid esters OR Amino acids and derivatives  OR Oxacyclic compounds OR Azacyclic compounds</t>
  </si>
  <si>
    <t>Alkaloids and derivatives OR Aralkylamines OR Pyridines and derivatives OR Piperidines OR Heteroaromatic compounds OR Dialkylamines OR Azacyclic compounds</t>
  </si>
  <si>
    <t xml:space="preserve">Alkaloids and derivatives/Lupin alkaloids/Anagyrine-type alkaloids OR Quinolizidines OR Pyridinones OR Aralkylamines OR Piperidines OR Heteroaromatic compounds OR Trialkylamines OR Azacyclic compounds </t>
  </si>
  <si>
    <t>Organoheterocyclic compounds/Dioxanes/1,3-Dioxanes OR C-nitro compounds OR Propargyl-type 1,3-dipolar organic compounds OR Oxacyclic compounds OR Organic oxoazanium compounds OR Acetals OR Organonitrogen compounds OR Organobromides OR Alkyl bromides</t>
  </si>
  <si>
    <t>Lipids and lipid-like molecules/Steroids and steroid derivatives/Steroidal glycosides/Steroidal saponins OR Diterpene glycosides OR Solanidines and derivatives OR Oligosaccharides OR Azasteroids and derivatives OR Delta-5-steroids OR Diterpenoids OR O-glycosyl compounds OR Indolizidines OR Alkaloids and derivatives OR Piperidines OR N-alkylpyrrolidines OR Oxanes OR Secondary alcohols OR Trialkylamines OR Oxacyclic compounds OR Acetals OR Polyols OR Azacyclic compounds OR Primary alcohols</t>
  </si>
  <si>
    <t>Alkaloids and derivatives/Ergoline and derivatives/Lysergic acids and derivatives/Ergopeptines/Ergotamines, dihydroergotamines, and derivatives OR Hybrid peptides OR Dipeptides OR Lysergamides OR Indoloquinolines OR Benzoquinolines OR Quinoline-3-carboxamides OR Pyrroloquinolines OR N-acyl-alpha amino acids and derivatives OR 3-Alkylindoles OR Isoindoles and derivatives OR Aralkylamines OR N-alkylpiperazines OR Oxazolidinones OR Benzene and substituted derivatives OR Pyrrolidines OR Pyrroles OR Heteroaromatic compounds OR Tertiary carboxylic acid amides OR Secondary carboxylic acid amides OR Orthocarboxylic acid derivatives OR Trialkylamines OR Lactams ORAlkanolamines OR Oxacyclic compounds OR Azacyclic compounds OR Carbonyl compounds</t>
  </si>
  <si>
    <t>Alkaloids and derivatives/Camptothecins OR Quinolines and derivatives OR Pyranopyridines OR Pyridinones OR Benzenoids OR Tertiary alcohols OR Heteroaromatic compounds OR Carboxylic acid esters OR Lactams OR Lactones OR Azacyclic compounds OR Oxacyclic compounds OR Monocarboxylic acids and derivatives OR Organonitrogen compounds OR Carbonyl compounds</t>
  </si>
  <si>
    <t>Carboxylic acids and derivatives/Carboxylic acid derivatives/Carboxylic acid amides/Tertiary carboxylic acid amides OR Carbonyl compounds OR Sulfenyl compounds OR Propargyl-type 1,3-dipolar organic compounds OR Carboximidic acids and derivatives OR Organic oxides Imines</t>
  </si>
  <si>
    <t>Organophosphorus compounds/Tetraalkylphosphonium compounds</t>
  </si>
  <si>
    <t>Organoheterocyclic compounds/Benzoxazines/Benzoxazinones OR Benzomorpholines OR Isoindolones OR Isoindoles OR Alkyl aryl ethers OR Maleimides OR Aryl fluorides OR Benzenoids OR N-substituted carboxylic acid imides OR Dicarboximides OR Pyrrolines OR Tertiary carboxylic acid amides OR Lactams OR Oxacyclic compounds OR Acetylides OR Azacyclic compounds OR Organonitrogen compounds OR Carbonyl compounds OR Organofluorides</t>
  </si>
  <si>
    <t>Carbohydrates and carbohydrate conjugates/Aminosaccharides/Aminoglycosides OR Macrolides and analogues OR O-glycosyl compounds OR Oxanes OR Monosaccharides OR Tertiary alcohols OR Trialkylamines OR Secondary alcohols OR 1,2-Aminoalcohols OR Amino acids and derivatives OR Carboxylic acid esters OR Cyclic ketones OR Lactones OR Oxacyclic compounds OR Acetals OR Monocarboxylic acids and derivatives OR Dialkyl ethers</t>
  </si>
  <si>
    <t xml:space="preserve">Organoheterocyclic compounds/Pyridines and derivatives/Phenylpyridines OR Imidazopyridines OR N-substituted imidazoles OR Benzene and substituted derivatives OR Aminoimidazoles OR Heteroaromatic compounds OR Azacyclic compounds OR Primary amines </t>
  </si>
  <si>
    <t xml:space="preserve">Organoheterocyclic compounds/Imidazothiazoles OR Benzene and substituted derivatives OR Thiazolidines OR Imidazolines OR Isothioureas OR Propargyl-type 1,3-dipolar organic compounds OR Carboximidamides OR Azacyclic compounds </t>
  </si>
  <si>
    <t>Benzenoids/Benzene and substituted derivatives/Diphenylethers OR Diarylethers OR Acetanilides OR N-acetylarylamines OR Phenoxy compounds OR Phenol ethers OR Acetamides OR Secondary carboxylic acid amides OR Carbonyl compounds</t>
  </si>
  <si>
    <t>Organometallic compounds/Organometalloid compounds/Organoarsenic compounds/Pentavalent organic arsenic compounds/Pentaorganoarsanes OR Alkylarsine oxides</t>
  </si>
  <si>
    <t>Benzenoids/Benzene and substituted derivatives/Biphenyls and derivatives/Benzidines OR 2-Naphthalene sulfonic acids and derivatives OR 2-Naphthalene sulfonates OR 1-Sulfo,2-unsubstituted aromatic compounds OR Phenoxides OR Sulfonyls OR Organosulfonic acids OR Azo compounds OR Propargyl-type 1,3-dipolar organic compounds OR Primary amines</t>
  </si>
  <si>
    <t>Carbohydrates and carbohydrate conjugates/Aminosaccharides/Aminoglycosides OR Macrolides and analogues OR O-glycosyl compounds OR Monosaccharides OR Oxanes OR Tertiary alcohols OR 1,2-Aminoalcohols OR Trialkylamines OR Lactones OR Cyclic ketones OR Carboxylic acid esters OR Amino acids and derivatives OR Secondary alcohols OR Acetals OR Oxacyclic compounds OR Monocarboxylic acids and derivatives OR Dialkyl ethers OR Polyols</t>
  </si>
  <si>
    <t>Carboxylic acids and derivatives/Carboxylic acid derivatives/Carboxylic acid amides/Primary carboxylic acid amides OR Nitriles OR Organobromides OR Carbonyl compounds OR Alkyl bromides</t>
  </si>
  <si>
    <t>Benzenoids/Benzene and substituted derivatives/Phenylphosphines and derivatives OR Organic phosphines and derivatives</t>
  </si>
  <si>
    <t>Organoheterocyclic compounds/Pyrrolopyrimidines/Pyrrolo[2,3-d]pyrimidines OR Pyrimidines and pyrimidine derivatives OR Organosulfonamides OR Organic sulfonamides OR Sulfonyls OR Pyrroles OR Pyrazoles OR Heteroaromatic compounds OR Azetidines OR Nitriles OR Azacyclic compounds</t>
  </si>
  <si>
    <t>Benzenoids/Benzene and substituted derivatives/Nitrobenzenes OR Nitroaromatic compounds OR Pentaorganoarsanes OR Propargyl-type 1,3-dipolar organic compounds OR Oxygen-containing organoarsenic compounds OR Organic oxoazanium compounds OR Organic metalloid salts OR Organopnictogen compounds OR Organonitrogen compounds</t>
  </si>
  <si>
    <t>Lipids and lipid-like molecules/Fatty acyls/Fatty acid esters/Pyrethroids OR Monocyclic monoterpenoids OR Cyclopropanecarboxylic acids and derivatives OR Cyclic ketones OR Carboxylic acid esters OR Monocarboxylic acids and derivatives OR Acetylides</t>
  </si>
  <si>
    <t>Benzenoids/Benzene and substituted derivatives/Diphenylethers OR Diarylethers OR Phenoxy compounds OR Phenol ethers OR Aniline and substituted anilines OR Primary amines</t>
  </si>
  <si>
    <t xml:space="preserve">Organoheterocyclic compounds/Oxazinanes/Morpholines OR Trialkylamines OR C-nitro compounds OR Propargyl-type 1,3-dipolar organic compounds OR Oxacyclic compounds OR Organic oxoazanium compounds OR Dialkyl ethers OR Azacyclic compounds OR Organic zwitterions </t>
  </si>
  <si>
    <t>645-35-2</t>
  </si>
  <si>
    <t>25167-70-8</t>
  </si>
  <si>
    <t>25265-77-4</t>
  </si>
  <si>
    <t>26896-20-8</t>
  </si>
  <si>
    <t>Tetramethyl 2,2'-[1,4-phenylenebis[imino(1-acetyl-2-oxoethane-1,2-diyl)azo]]bisterephthalate; Dimethyl 2-[[1-[4-[[2-[[2,5-bis(methoxycarbonyl)phenyl]diazenyl]-3-oxobutanoyl]amino]anilino]-1,3-dioxobutan-2-yl]diazenyl]benzene-1,4-dicarboxylate; Pigment Yellow 155</t>
  </si>
  <si>
    <t>68516-73-4</t>
  </si>
  <si>
    <t>89-78-1</t>
  </si>
  <si>
    <t>Sodium cumenesulfonate; Sodium p-cumenesulphonate; Sodium;4-propan-2-ylbenzenesulfonate</t>
  </si>
  <si>
    <t>15763-76-5</t>
  </si>
  <si>
    <t>8050-09-7</t>
  </si>
  <si>
    <t>27344-41-8</t>
  </si>
  <si>
    <t>Trans-beta-Ionone; (E)-beta-Ionone; (E)-4-(2,6,6-trimethylcyclohexen-1-yl)but-3-en-2-one</t>
  </si>
  <si>
    <t>79-77-6</t>
  </si>
  <si>
    <t>2627-95-4</t>
  </si>
  <si>
    <t>22748-57-8</t>
  </si>
  <si>
    <t>24427-77-8</t>
  </si>
  <si>
    <t>4-Hydroxy-4-(3-hydroxy-1-butenyl)-3,5,5-trimethyl-2-cyclohexen-1-one (mixture of isomers)</t>
  </si>
  <si>
    <t>4-Hydroxy-4-(3-hydroxy-1-butenyl)-3,5,5-trimethyl-2-cyclohexen-1-one; (+/-)-6-Hydroxy-3-oxo-alpha-ionol; 4-Hydroxy-4-[(E)-3-hydroxybut-1-enyl]-3,5,5-trimethylcyclohex-2-en-1-one</t>
  </si>
  <si>
    <t>CC1=CC(=O)CC(C1(/C=C/C(C)O)O)(C)C</t>
  </si>
  <si>
    <t>67874-81-1</t>
  </si>
  <si>
    <t>68457-79-4</t>
  </si>
  <si>
    <t>25155-25-3</t>
  </si>
  <si>
    <t>612-00-0</t>
  </si>
  <si>
    <t>25134-21-8</t>
  </si>
  <si>
    <t>59173-62-5</t>
  </si>
  <si>
    <t>9004-81-3</t>
  </si>
  <si>
    <t>135319-73-2</t>
  </si>
  <si>
    <t>Test material: 40 % 4- Methylbenzotriazole and 60 % 5-Methylbenzotriazole</t>
  </si>
  <si>
    <t>29385-43-1</t>
  </si>
  <si>
    <t>68140-00-1 (&amp; 142-78-9 for representative structure)</t>
  </si>
  <si>
    <t>17675-60-4</t>
  </si>
  <si>
    <t>Guanylurea phosphate</t>
  </si>
  <si>
    <t>Amidinourea phosphate; Dicyandiamidine phosphate; 1-(Diaminomethylene)urea phosphate (1:1); Diaminomethylideneurea;phosphoric acid; 1-Carbamimidoylurea phosphate (1:1); Phosphoric acid</t>
  </si>
  <si>
    <t>5466-77-3</t>
  </si>
  <si>
    <t>15345-89-8</t>
  </si>
  <si>
    <t>52225-20-4</t>
  </si>
  <si>
    <t>53570-71-1 (&amp; 123-01-3 for representative structure)</t>
  </si>
  <si>
    <t>131983-72-7</t>
  </si>
  <si>
    <t>90751-07-8</t>
  </si>
  <si>
    <t xml:space="preserve">Hellwig, J. (1995) Subchronic Oral Toxicity Study with Bis-(N-Cyclohexyldiazeniumdioxy)-copper in Beagle Dogs: Administration in the Diet for 3 Months: Lab Project Number: 31D0141/92060. Unpublished study prepared by BASF. 456 p. MRID 45687208. Available from EPA (2015) Copper HDO Final Work Plan. Registration Review: Initial Docket Case Number 5106 at https://www.regulations.gov/document/EPA-HQ-OPP-2014-0800-0004 </t>
  </si>
  <si>
    <t xml:space="preserve"> 15627-09-5 (preferred) &amp; 312600-89-8 (alternate)</t>
  </si>
  <si>
    <t>615-50-9</t>
  </si>
  <si>
    <t>68694-11-1</t>
  </si>
  <si>
    <t>21145-77-7 (preferred) &amp; 1506-02-1 (alternate)</t>
  </si>
  <si>
    <t>71888-89-6 (from study report) &amp; 41451-28-9 (CAS SciFinder)</t>
  </si>
  <si>
    <t>6156-18-9</t>
  </si>
  <si>
    <t>2,2-Bis(methylthio)propane</t>
  </si>
  <si>
    <t>C5H12S2</t>
  </si>
  <si>
    <t>Acetone, dimethyl mercaptole; 2,2-Bis(methylsulfanyl)propane; 3,3-Dimethyl-2,4-dithiapentane</t>
  </si>
  <si>
    <t>CC(C)(SC)SC</t>
  </si>
  <si>
    <t>1N,2N,3N,4N,6N,7N,9N,10N,23Y,24N,25N,26N,28n(iii)Y (Class III) (crosscheck),47N (Class IV)</t>
  </si>
  <si>
    <t>Sodium;6-diazonio-5-oxidonaphthalene-1-sulfonate; Sodium 6-diazonio-5-oxidonaphthalene-1-sulfonate</t>
  </si>
  <si>
    <t>70187-32-5</t>
  </si>
  <si>
    <t>12789-03-6</t>
  </si>
  <si>
    <t>50-41-9</t>
  </si>
  <si>
    <t>27070-58-2</t>
  </si>
  <si>
    <t>110-64-5 (trans) &amp; 6117-80-2 (cis) mix</t>
  </si>
  <si>
    <t xml:space="preserve">Organic carbonic acids and derivatives OR Sulfenyl compounds OR Organonitrogen compounds OR Carbonyl compounds </t>
  </si>
  <si>
    <t>Lipids and lipid-like molecules/Fatty acyls/Fatty acids and conjugates/Heterocyclic fatty acids/Epoxy fatty acids OR Short-chain hydroxy acids and derivatives OR Hydroxy fatty acids OR Fatty acid esters OR Branched fatty acids OR Beta hydroxy acids and derivatives OR Oxanes OR Monosaccharides OR Hemiketals OR Dicarboxylic acids and derivatives OR Enoate esters OR Secondary alcohols OR Lactones OR Oxacyclic compounds OR Epoxides OR Dialkyl ethers OR Carboxylic acids</t>
  </si>
  <si>
    <t>Benzenoids/Benzene and substituted derivatives/Benzonitriles OR o-Bromophenols OR Bromobenzenes OR Aryl bromides OR Nitriles OR Organobromides</t>
  </si>
  <si>
    <t>Monocarboxylic acids and derivatives OR Organotin compounds OR Carbonyl compounds</t>
  </si>
  <si>
    <t>Benzenoids/Naphthalenes/Naphthols and derivatives OR 1-Hydroxy-2-unsubstituted benzenoids OR Propargyl-type 1,3-dipolar organic compounds OR C-nitroso compounds</t>
  </si>
  <si>
    <t>Benzenoids/Phenol esters OR Phenoxy compounds OR Benzonitriles OR Fatty acid esters OR Bromobenzenes OR Aryl bromides OR Carboxylic acid esters OR Nitriles OR Monocarboxylic acids and derivatives OR Organobromides OR Carbonyl compounds</t>
  </si>
  <si>
    <t>Amino acids, peptides, and analogues/Amino acids and derivatives/Beta amino acids and derivatives OR Anilides OR m-Xylenes OR Pyrrolizidines OR N-arylamides OR N-alkylpyrrolidines OR Trialkylamines OR Secondary carboxylic acid amides OR Azacyclic compounds OR Carbonyl compounds</t>
  </si>
  <si>
    <t>Benzenoids/Benzene and substituted derivatives/Phenylpropanes OR Phenoxy compounds OR Phenol ethers OR Alkyl aryl ethers OR Acetylides (OR FDA: Sulfites)</t>
  </si>
  <si>
    <t>Phenylpropanoids and polyketides/Stilbenes OR Alkyl-phenylketones OR Trifluoromethylbenzenes OR Phenylpropanes OR Aryl alkyl ketones OR Benzoyl derivatives OR Beta-keto acids and derivatives OR Fatty acid esters OR Carboxylic acid esters OR Nitriles OR Monocarboxylic acids and derivatives OR Dialkyl ethers OR Organofluorides OR Alkyl fluorides</t>
  </si>
  <si>
    <t xml:space="preserve">Benzenoids/Benzene and substituted derivatives/Sulfanilides OR Triazolopyrimidines OR Halopyrimidines OR Fluorobenzenes OR Alkyl aryl ethers OR Organosulfonamides OR Aryl fluorides OR Triazoles OR Heteroaromatic compounds OR Aminosulfonyl compounds OR Azacyclic compounds OR Organonitrogen compounds OR Organofluorides </t>
  </si>
  <si>
    <t>Organic metal salts/Organic transition metal salts OR Organosulfur compounds OR Organonitrogen compounds (OR FDA: Dithiocarbamate)</t>
  </si>
  <si>
    <t>Alkaloids and derivatives/Ergoline and derivatives/Lysergic acids and derivatives/Lysergamides OR Indoloquinolines OR Benzoquinolines OR Quinoline-3-carboxamides OR Pyrroloquinolines OR 3-Alkylindoles OR N-alkylindoles OR Isoindoles and derivatives OR Aralkylamines OR N-methylpyrroles OR Benzenoids OR Heteroaromatic compounds OR Trialkylamines OR Secondary carboxylic acid amides OR Amino acids and derivatives OR Azacyclic compounds OR Primary alcohols OR Carbonyl compounds</t>
  </si>
  <si>
    <t>Organoheterocyclic compounds/Triazines/Triazinones OR 1,3,5-Triazines OR Heteroaromatic compounds OR Ureas OR Oxacyclic compounds OR Epoxides OR Dialkyl ethers OR Azacyclic compounds OR Organonitrogen compounds</t>
  </si>
  <si>
    <t>Lipids and lipid-like molecules/Prenol lipids/Tripenoids/Limonoids OR Tetracarboxylic acids and derivatives OR Furopyrans OR Fatty acid esters OR Oxepanes OR Oxanes OR Pyrans OR Dihydrofurans OR Enoate esters OR Tetrahydrofurans OR Furans OR Tertiary alcohols OR Methyl esters OR Cyclic alcohols and derivatives OR Hemiacetals OR Secondary alcohols OR Acetals OR Dialkyl ethers OR Epoxides OR Oxacyclic compounds OR Carbonyl compounds</t>
  </si>
  <si>
    <t xml:space="preserve">Carboximidic acids and derivatives OR Sulfenyl compounds OR Propargyl-type 1,3-dipolar organic compounds OR Organooxygen compounds OR Imines </t>
  </si>
  <si>
    <t>Organoheterocyclic compounds/Azolidines/Imidazolodines/Imidazolidinones/Imidazolidinediones/Hydantoins OR Monocyclic monoterpenoids OR Alpha amino acids and derivatives OR N-acyl ureas OR Cyclopropanecarboxylic acids and derivatives OR Dicarboximides OR Carboxylic acid esters OR Monocarboxylic acids and derivatives OR Azacyclic compounds OR Acetylides OR Organonitrogen compounds OR Carbonyl compounds</t>
  </si>
  <si>
    <t>Dithiocarbamic acids and derivatives/Dithiocarbamic acid esters/Ethylene bisdithiocarbamates OR Organosulfur compounds OR Organonitrogen compounds OR Metallobisdithiocarbamates OR Organic transition metal salts</t>
  </si>
  <si>
    <t>Lipids and lipid-like molecules/Steroids and steroid derivatives/Steroidal glycosides/Steroidal saponins OR Diterpene glycosides OR Spirosolanes and derivatives OR Oligosaccharides OR Azasteroids and derivatives OR Diterpenoids OR O-glycosyl compounds OR Azaspirodecane derivatives OR Alkaloids and derivatives OR Piperidines OR Oxanes OR Tetrahydrofurans OR Hemiaminals OR Secondary alcohols OR Acetals OR Polyols OR Dialkylamines OR Azacyclic compounds OR Oxacyclic compounds OR Primary alcohols</t>
  </si>
  <si>
    <t>Dithiocarbamic acids and derivatives/Dithiocarbamic acid esters/Ethylene bisdithiocarbamates OR Metallobisdithiocarbamates OR Organic transition metal salts OR Organosulfur compounds OR Organonitrogen compounds</t>
  </si>
  <si>
    <t>Phenylpropanoids and polyketides/Stilbenes OR Trifluoromethylbenzenes OR N-phenylureas OR Phenoxy compounds OR Phenol ethers OR Benzonitriles OR Semicarbazones OR Trihalomethanes OR Organic carbonic acids and derivatives OR Nitriles OR Organofluorides OR Carbonyl compounds OR Alkyl fluorides</t>
  </si>
  <si>
    <t>Organoheterocyclic compounds/Azoles/Pyrazoles/Phenylpyrazoles OR Toluenes OR Pyrazolones OR Vinylogous amides OR Heteroaromatic compounds OR Lactams OR Carboxylic acid esters OR Oxacyclic compounds OR Monocarboxylic acids and derivatives OR Dialkyl ethers OR Azacyclic compounds OR Organonitrogen compounds OR Carbonyl compounds</t>
  </si>
  <si>
    <t>Organometallic compounds/Organometalloids compounds/Organoarsenic compounds/Pentavalent organic arsenic compounds/Pentaorganoarsanes OR Organic metalloid salts OR Alkylarsine oxides</t>
  </si>
  <si>
    <t>Alkaloids and derivatives/Ergoline and derivatives/Lysergic acids and derivatives/Lysergamides OR Indoloquinolines OR Benzoquinolines OR Quinoline-3-carboxamides OR Pyrroloquinolines 3-alkylindoles OR N-alkylindoles OR Isoindoles and derivatives OR Piperidinecarboxamides OR Aralkylamines OR Substituted pyrroles OR Benzenoids OR Heteroaromatic compounds OR Trialkylamines OR Secondary carboxylic acid amides OR Amino acids and derivatives OR Azacyclic compounds OR Carbonyl compounds</t>
  </si>
  <si>
    <t xml:space="preserve">Acetylides OR Primary alcohols OR </t>
  </si>
  <si>
    <t>Benzenoids/Benzene and substituted derivatives/Benzenesulfonamides OR Trifluoromethylbenzenes OR Triazolopyrimidines OR Benzenesulfonyl compounds OR Phenol ethers OR Phenoxy compounds OR Alkyl aryl ethers OR Organosulfonamides OR Pyrimidines and pyrimidine derivatives OR Heteroaromatic compounds OR Triazoles OR Aminosulfonyl compounds OR Azacyclic compounds OR Organonitrogen compounds OR Organofluorides OR Alkyl fluorides</t>
  </si>
  <si>
    <t>Benzenoids/Naphthalenes/Naphthols and derivatives OR 1-Hydroxy-4-unsubstituted benzenoids OR Propargyl-type 1,3-dipolar organic compounds OR C-nitroso compounds</t>
  </si>
  <si>
    <t>Organoheterocyclic compounds/Pyridines and derivatives/Pyridinecarboxylic acids and derivatives/Pyridinecarboxamides/Nicotinamides OR Heteroaromatic compounds OR Propargyl-type 1,3-dipolar organic compounds OR Nitriles OR Carboximidic acids OR Azacyclic compounds OR Organofluorides OR Alkyl fluorides</t>
  </si>
  <si>
    <t>Organoheterocyclic compounds/Triazines/1,3,5-Triazines/Methylthio-s-triazines OR Alkyl-2-thio-S-triazines OR Secondary alkylarylamines OR Aminotriazines OR Alkylarylthioethers OR Heteroaromatic compounds OR Sulfenyl compounds OR Azacyclic compounds</t>
  </si>
  <si>
    <t>Amino acids, peptides, and analogues/Amino acids and derivatives/Alphaamino acids and derivatives/Proline and derivatives OR Pyrrolidine carboxylic acids OR Secondary alcohols OR Organic N-nitroso compounds OR Monocarboxylic acids and derivatives OR Carboxylic acids OR Azacyclic compounds OR Carbonyl compounds</t>
  </si>
  <si>
    <t>Organoheterocyclic compounds/Triazines/Aminotriazines/N-aliphatic s-triazines OR Secondary alkylarylamines OR 1,3,5-Triazines OR Heteroaromatic compounds OR Azacyclic compounds OR Primary amines</t>
  </si>
  <si>
    <t>Amino acids/peptides, and analogues/Amino acids and derivatives/Alpha amino acids and derivatives/Proline and derivatives OR Pyrrolidine carboxylic acids OR Organic N-nitroso compounds OR Monocarboxylic acids and derivatives OR Carboxylic acids OR Azacyclic compounds OR Carbonyl compounds</t>
  </si>
  <si>
    <t>Organic thiophosphoric acids and derivatives/Thiophosphoric acid esters/Aryl thiophosphates/Phenyl thiophosphates OR Thiophosphate triesters OR Phenoxy compounds</t>
  </si>
  <si>
    <t xml:space="preserve">Lipids and lipid-like molecules/Prenol lipids/Terpene glycosides/Diterpene glycosides OR Diterpene lactones OR Aminoglycosides OR Fatty acyl glycosides of mono- and disaccharides OR Diterpenoids OR Alkyl glycosides OR Fatty acid esters OR Beta hydroxy acids and derivatives OR Oxanes OR Monosaccharides OR Tertiary alcohols OR Enones OR Alpha-hydrogen aldehydes OR Acryloyl compounds OR Trialkylamines OR Secondary alcohols OR Lactones OR Cyclic ketones OR Carboxylic acid esters OR Amino acids and derivatives OR Oxacyclic compounds OR Monocarboxylic acids and derivatives OR Dialkyl ethers </t>
  </si>
  <si>
    <t xml:space="preserve">Benzenoids/Benzene and substituted derivatives/Diphenylmethanes OR Phenylpropanes OR Phenoxy compounds OR Phenol ethers OR Alkyl aryl ethers OR Oxacyclic compounds OR Epoxides Dialkyl ethers </t>
  </si>
  <si>
    <t xml:space="preserve">Lipids and lipid-like molecules/Steroids and steroid derivatives/Steroidal alkaloids/Spirosolanes and derivatives OR 3-beta-hydroxysteroids OR Azasteroids and derivatives OR Azaspirodecane derivatives OR Alkaloids and derivatives OR Piperidines OR Tetrahydrofurans OR Secondary alcohols OR Hemiaminals OR Cyclic alcohols and derivatives OR Oxacyclic compounds OR Dialkylamines OR Azacyclic compounds </t>
  </si>
  <si>
    <t>Alkaloids and derivatives/Morphinans OR Phenanthrenes and derivatives OR Tetralins OR Coumarans OR Anisoles OR Aralkylamines OR Alkyl aryl ethers OR Piperidines OR Trialkylamines OR Secondary alcohols OR Oxacyclic compounds OR Azacyclic compounds</t>
  </si>
  <si>
    <t>Organonitrogen compounds/Sulfonylureas/Pyrimidinyl-2-sulfonylureas OR Imidazo[1,2-a]pyridines OR Imidazopyridines OR Alkyl aryl ethers OR Pyrimidines and pyrimidine derivatives OR Pyridines and derivatives OR N-substituted imidazoles OR Sulfones OR Aminosulfonyl compounds OR Heteroaromatic compounds OR Organosulfonic acids and derivatives OR Organic carbonic acids and derivatives OR Azacyclic compounds OR Carbonyl compounds</t>
  </si>
  <si>
    <t>Organic 1,3-dipolar compounds/Allyl-type 1,3-dipolar organic compounds/Organic nitro compounds OR Bromohydrins OR Propargyl-type 1,3-dipolar organic compounds OR Organic oxoazanium compounds OR Primary alcohols OR Organonitrogen compounds OR Organobromides OR Organic zwitterions OR Alkyl bromides</t>
  </si>
  <si>
    <t>Alkaloids and derivatives/Cinchona alkaloids OR 4-Quinolinemethanols OR Quinuclidines OR Anisoles OR Alkyl aryl ethers OR Aralkylamines OR Pyridines and derivatives OR Piperidines OR Heteroaromatic compounds OR Trialkylamines OR 1,2-Aminoalcohols OR Secondary alcohols OR Azacyclic compounds OR Aromatic alcohols</t>
  </si>
  <si>
    <t>Lipids and lipid-like molecules/Steroids and steroid derivatives/Steroidal glycosides/Steroidal saponins OR Triterpenoids OR Spirostanes and derivatives OR Oligosaccharides OR Delta-5-steroids OR O-glycosyl compounds OR Ketals OR Oxanes OR Tetrahydrofurans OR Secondary alcohols OR Polyols OR Oxacyclic compounds OR Primary alcohols</t>
  </si>
  <si>
    <t>Organic metal salts/Organic alkali metal salts OR Organosulfur compounds OR Organonitrogen compounds</t>
  </si>
  <si>
    <t>Organoheterocyclic compounds/Tetrahydroisoquinolines OR Alpha amino acids and derivatives OR N-alkylpiperazines OR Benzenoids OR Tertiary carboxylic acid amides OR Lactams OR Azacyclic compounds OR Organonitrogen compounds OR Carbonyl compounds</t>
  </si>
  <si>
    <t>Benzenoids/Benzene and substituted derivatives/Phenylhydrazines OR Propargyl-type 1,3-dipolar organic compounds OR Carboximidamides OR Carboxamidines</t>
  </si>
  <si>
    <t>Bayer, 1984</t>
  </si>
  <si>
    <t>Bayer, 1984. Available from ECHA at https://echa.europa.eu/sl/registration-dossier/-/registered-dossier/24520/7/6/2/?documentUUID=b84cb771-4edb-48ad-9cf9-7683a64a34db</t>
  </si>
  <si>
    <t>Carbohydrates and carbohydrate conjugates/Aminosaccharides/Aminoglycosides OR Disaccharides OR Medium-chain fatty acids OR Oxanes OR Dicarboxylic acids and derivatives OR Tertiary alcohols OR Alpha-hydrogen aldehydes OR Trialkylamines OR Secondary alcohols OR Lactones OR Carboxylic acid esters OR Amino acids and derivatives OR 1,2-Aminoalcohols OR Oxacyclic compounds OR Dialkyl ethers OR Carboxylic acids OR Acetals</t>
  </si>
  <si>
    <t>Organoheterocyclic compounds/Epoxides OR Acetylides OR Primary alcohols</t>
  </si>
  <si>
    <t>Benzenoids/Benzene and substituted derivatives/Benzoic acids and derivatives OR Benzoyl derivatives OR Organophosphorus compounds (OR FDA: Phosphinates)</t>
  </si>
  <si>
    <t>Alkaloids and derivatives/Lupin alkaloids/Sparteine, lupanine, and related alkaloids OR Quinolizidinones OR Piperidinones OR Delta lactams OR Tertiary carboxylic acid amides OR Trialkylamines OR Amino acids and derivatives OR Azacyclic compounds OR Carbonyl compounds</t>
  </si>
  <si>
    <t>Organoheterocyclic compounds/Azolidines/Oxazolidines OR Hemiaminals OR Oxacyclic compounds OR Azacyclic compounds</t>
  </si>
  <si>
    <t>Benzenoids/Pyrenes OR Phenanthrenes and derivatives OR Naphthalenes OR Aromatic hydrocarbons OR Polycyclic hydrocarbons</t>
  </si>
  <si>
    <t>Alcohols and polyols/Secondary alcohols/Cyclohexanols OR Ynones OR Tertiary alcohols OR Cyclic alcohols and derivatives OR Acetylides</t>
  </si>
  <si>
    <t>Carbonyl compounds/Alpha,beta-unsaturated carbonyl compounds/Alpha,beta-unsaturated ketones/Ynones OR Tertiary alcohols OR Acetylides</t>
  </si>
  <si>
    <t>Organonitrogen compounds/Azo compounds OR Carboximidamides OR Carboxamidines</t>
  </si>
  <si>
    <t>Organoheterocyclic compounds/Pyridines and derivatives/Pyridinesulfonamides OR Triazolopyrimidines OR Alkyl aryl ethers OR Pyrimidines and pyrimidine derivatives OR Organosulfonamides OR Triazoles OR Heteroaromatic compounds OR Aminosulfonyl compounds OR Azacyclic compounds OR Organonitrogen compounds OR Organofluorides OR Alkyl fluorides</t>
  </si>
  <si>
    <t>Amino acids, peptides, and analogues/Amino acids and derivatives/Alpha amino acids and derivatives/N-acyl-alpha amino acids and derivatives OR 1,4-Benzodiazepines OR Pyridinecarboxamides OR Indoles and derivatives OR Benzene and substituted derivatives OR Tertiary carboxylic acid amides OR Heteroaromatic compounds OR Secondary carboxylic acid amides OR Lactams OR Ketimines OR Propargyl-type 1,3-dipolar organic compounds OR Azacyclic compounds OR Carbonyl compounds</t>
  </si>
  <si>
    <t xml:space="preserve">Organoheterocyclic compounds/Azepanes OR Imidolactams OR Hydropyrimidines OR Propargyl-type 1,3-dipolar organic compounds OR Carboximidamides OR Carboxamidines OR Azacyclic compounds </t>
  </si>
  <si>
    <t>Organoheterocyclic compounds/Triazolopyrimidines/1,2,4-Triazolopyrimidine-2-sulfonamides/1,2,4-Triazolopyrimidine-2-sulfonanilides OR Sulfanilides OR Fluorobenzenes OR Pyrimidines and pyrimidine derivatives OR Organosulfonamides OR Aryl fluorides OR Triazoles OR Heteroaromatic compounds OR Aminosulfonyl compounds OR Azacyclic compounds OR Organonitrogen compounds OR Organofluorides</t>
  </si>
  <si>
    <t>Benzenoids/Benzene and substituted derivatives/N-phenylureas OR Nitrobenzenes OR Nitroaromatic compounds OR Ureas OR Propargyl-type 1,3-dipolar organic compounds OR Organic oxoazanium compounds OR Organonitrogen compounds OR Carbonyl compounds</t>
  </si>
  <si>
    <t>Organoheterocyclic compounds/Quinolines and derivatives OR Nitroaromatic compounds OR Pyridines and derivatives OR Benzenoids OR Heteroaromatic compounds OR Propargyl-type 1,3-dipolar organic compounds OR Organic oxoazanium compounds OR Azacyclic compounds OR Organonitrogen compounds</t>
  </si>
  <si>
    <t xml:space="preserve">Organoheterocyclic compounds/Pteridines and derivatives/Pterins and derivatives/Pteroic acids and derivatives/Folic acids and derivatives/Folic acids OR Glutamic acid and derivatives OR Hippuric acids OR N-acyl-alpha amino acids OR Aminobenzamides OR Aniline and substituted anilines OR Benzoyl derivatives OR Dialkylarylamines OR Aminopyrimidines and derivatives OR Aralkylamines OR Dicarboxylic acids and derivatives OR Imidolactams OR Pyrazines OR Heteroaromatic compounds OR Secondary carboxylic acid amides OR Amino acids OR Carboxylic acids OR Azacyclic compounds OR Carbonyl compounds OR Primary amines </t>
  </si>
  <si>
    <t xml:space="preserve">Carbonyl compounds/Ketones/Aryl ketones/Phenylketones/Aryl-phenylketones OR 3-Aroylthiophenes PR 1-Benzothiophenes OR Thiophene carboxylic acids and derivatives OR Phenoxy compounds OR Phenol ethers OR Benzoyl derivatives OR 1-Hydroxy-2-unsubstituted benzenoids OR Alkyl aryl ethers OR Piperidines OR Heteroaromatic compounds OR Trialkylamines OR Azacyclic compounds </t>
  </si>
  <si>
    <t>Carboxylic acids and derivatives/Dicarboxylic acids and derivatives OR Alpha-halocarboxylic acid derivatives OR Carboxylic acid esters OR Organobromides OR Carbonyl compounds OR Alkyl bromides</t>
  </si>
  <si>
    <t xml:space="preserve">Benzenoids/Benzene and substituted derivatives/Benzoic acids and derivatives/Benzoic acid esters OR Benzoyl derivatives OR Dicarboxylic acids and derivatives OR Carboxylic acid esters </t>
  </si>
  <si>
    <t>Lipids and lipid-like molecules/Prenol lipids/Retinoids OR Diterpenoids OR Medium-chain fatty acids OR Methyl-branched fatty acids OR Unsaturated fatty acids OR Monocarboxylic acids and derivatives OR Carboxylic acids OR Carbonyl compounds</t>
  </si>
  <si>
    <t xml:space="preserve">Benzenoids/Naphthalenes/Naphthalenecarboxylic acids and derivatives/Naphthalenecarboxylic acids OR Benzenesulfonic acids and derivatives OR Benzenesulfonyl compounds OR 1-Sulfo,2-unsubstituted aromatic compounds OR Toluenes OR Phenoxides OR Vinylogous acids OR Sulfonyls OR Organosulfonic acids OR Carboxylic acid salts OR Azo compounds OR Propargyl-type 1,3-dipolar organic compounds OR Monocarboxylic acids and derivatives OR Carboxylic acids </t>
  </si>
  <si>
    <t>Benzenoids/Benzene and substituted derivatives/Toluenes/Nitrotoluenes/Dinitrotoluenes OR Nitrobenzenes OR Nitroaromatic compounds OR Propargyl-type 1,3-dipolar organic compounds OR Organic oxoazanium compounds OR Organonitrogen compounds</t>
  </si>
  <si>
    <t>Organoheterocyclic compounds/Triazines/Triazinethiones OR 1,3,5-Triazines OR Heteroaromatic compounds OR Thioureas OR Azacyclic compounds OR Organonitrogen compounds</t>
  </si>
  <si>
    <t>Nucleosides, nucleotides, and analogues/Pyrimidine nucleosides/Pyrimidine 2',3'-dideoxyribonucleosides OR Pyrimidones OR Hydroxypyrimidines OR Hydropyrimidines OR Tetrahydrofurans OR Heteroaromatic compounds OR Azo imides OR Azo compounds OR Oxacyclic compounds OR Azacyclic compounds OR Primary alcohols</t>
  </si>
  <si>
    <t>Benzenoids/Benzene and substituted derivatives/Diphenylmethanes/Bisphenols OR 1-Hydroxy-2-unsubstituted benzenoids OR Organofluorides OR Alkyl fluorides</t>
  </si>
  <si>
    <t>Phenylpropanoids and polyketides/Flavonoids/Hydroxyflavonoids/6-Hydroxyflavonoids OR 4'-Hydroxyflavonoids OR Flavans 1-benzopyrans OR Alkyl aryl ethers OR 1-Hydroxy-2-unsubstituted benzenoids OR Benzene and substituted derivatives OR Oxacyclic compounds</t>
  </si>
  <si>
    <t>Lipids and lipid-like molecules/Fatty acyls/Fatty acids and conjugates/Medium-chain fatty acids OR Straight chain fatty acids OR Carboxylic acid salts OR Monocarboxylic acids and derivatives OR Carboxylic acids OR Organotin compounds OR Carbonyl compounds</t>
  </si>
  <si>
    <t xml:space="preserve">Organonitrogen compounds/Hydrazines and derivatives/Thiosemicarbazides OR Organosulfur compounds </t>
  </si>
  <si>
    <t>Carboxylic acids and derivatives/Carboxylic acid derivatives/Carboxylic acid esters/Alpha,beta-unsaturated carboxylic esters/Enoate esters OR Methyl esters OR Alpha-halocarboxylic acid derivatives OR Vinyl fluorides OR Monocarboxylic acids and derivatives OR Fluoroalkenes OR Organofluorides OR Carbonyl compounds</t>
  </si>
  <si>
    <t>Benzenoids/Acenaphthylenes OR Naphthalenes OR Aromatic hydrocarbons OR Polycyclic hydrocarbons OR Cyclic olefins</t>
  </si>
  <si>
    <t xml:space="preserve">Organoheterocyclic compounds/Pyridines and derivatives OR Heteroaromatic compounds OR Nitriles OR Azacyclic compounds </t>
  </si>
  <si>
    <t>2-(Benzotriazol-2-yl)-6-butan-2-yl-4-tert-butylphenol</t>
  </si>
  <si>
    <t xml:space="preserve">Organoheterocyclic compounds/Azoles/Triazoles/Phenyltriazoles/Phenyl-1,2,3-triazoles OR Phenylpropanes OR Benzotriazoles OR Phenols OR Heteroaromatic compounds OR Azacyclic compounds OR Organonitrogen compounds </t>
  </si>
  <si>
    <t>Organometallic compounds/Organo-post-transition metal compounds/Organotin compounds/Tetraorganotin compounds/Tetraalkyltins</t>
  </si>
  <si>
    <t>Benzenoids/Benzene and substituted derivatives/Cumenes OR Phenylpropanes OR Aniline and substituted anilines OR Primary amines</t>
  </si>
  <si>
    <t>Organic sulfonic acids and derivatives/Organosulfonic acids and derivatives OR Sulfonyls OR Trihalomethanes OR Organic metal halides OR Organic lithium salts OR Organofluorides OR Organic nitrogen compounds OR Alkyl fluorides</t>
  </si>
  <si>
    <t xml:space="preserve">Organonitrogen compounds/Amines/Tertiary amines/Tertiary amines/Trialkylamines OR Alpha-aminonitriles </t>
  </si>
  <si>
    <t>Benzenoids/Benzene and substituted derivatives/Diphenylmethanes OR Dialkylarylamines OR Aniline and substituted anilines OR Secondary ketimines OR Azomethines OR Propargyl-type 1,3-dipolar organic compounds OR Monocarboxylic acids and derivatives OR Carboxylic acids OR Carbonyl compounds</t>
  </si>
  <si>
    <t>Organoheterocyclic compounds/Pyrrolines/Phenylpyrrolines OR Maleimides OR N-substituted carboxylic acid imides OR Benzene and substituted derivatives OR Pyrroles OR Dicarboximides OR Azacyclic compounds OR Organonitrogen compounds OR Carbonyl compounds</t>
  </si>
  <si>
    <t>Organosulfur compounds/Sulfenes OR Organonitrogen compounds</t>
  </si>
  <si>
    <t>Benzenoids/Triphenyl compounds OR Phenylalkylamines OR Dialkylarylamines OR Aniline and substituted anilines OR Secondary alkylarylamines OR Tertiary alcohols OR Aromatic alcohols</t>
  </si>
  <si>
    <t xml:space="preserve">Organoheterocyclic compounds/Pyridines and derivatives OR Benzene and substituted derivatives OR Heteroaromatic compounds OR Azacyclic compounds OR Organonitrogen compounds </t>
  </si>
  <si>
    <t>Benzenoids/Benzene and substituted derivatives/Stryrenes OR Vinyl bromides OR Bromoalkenes OR Organobromides</t>
  </si>
  <si>
    <t xml:space="preserve">Organonitrogen compounds/Amines/Secondary amines/Dialkylamines OR Monoalkylamines </t>
  </si>
  <si>
    <t>Organoheterocyclic compounds/Pyridines and derivatives/Halopyridines/2-Halopyridines OR Aryl fluorides OR Heteroaromatic compounds OR Azacyclic compounds OR Organonitrogen compounds OR Organofluorides OR Alkyl fluorides</t>
  </si>
  <si>
    <t>Organohalogen compounds/Alkyl halides/Alkyl fluorides/Perfluoroalkyl sulfonic acids and derivatives/Perfluoroalkane sulfonamidoethanols OR Organosulfonamides OR Organic sulfonamides OR Aminosulfonyl compounds OR Alkanolamines OR Primary alcohols OR Organofluorides</t>
  </si>
  <si>
    <t>Phenylpropanoids and polyketides/Diarylheptanoids/Linear diarylheptanoids OR Diphenylmethanes OR Salicylic acids OR Benzoic acids OR Benzoyl derivatives OR Phenoxides OR Phenols OR Vinylogous acids OR Carboxylic acid salts OR Organic transition metal salts OR Carboxylic acids</t>
  </si>
  <si>
    <t>Organic carbonic acids and derivatives OR Carbamic acids OR Monoalkylamines OR Carbonyl compounds</t>
  </si>
  <si>
    <t>Organoheterocyclic compounds/Azobenzenes OR Nitrobenzenes OR Methoxyanilines OR Phenoxy compounds OR Nitroaromatic compounds OR Methoxybenzenes OR Anisoles OR Alkyl aryl ethers OR 1-Hydroxy-2-unsubstituted benzenoids OR Azo compounds OR Propargyl-type 1,3-dipolar organic compounds OR Organic oxoazanium compounds</t>
  </si>
  <si>
    <t>Phenylpropanoids and polyketides/Linear 1,3-diarylpropanoids/Chalcones and dihydrochalcones/Retro-dihydrochalcones OR Alkyl-phenylketones OR Phenylmorpholines OR Butyrophenones OR Amphetamines and derivatives OR Aniline and substituted anilines OR Aryl alkyl ketones OR Benzoyl derivatives OR Dialkylarylamines OR Toluenes OR Aralkylamines OR Alpha-amino ketones OR Trialkylamines OR Azacyclic compounds OR Oxacyclic compounds OR Dialkyl ethers</t>
  </si>
  <si>
    <t xml:space="preserve">Phenylpropanoids and polyketides/Linear 1,3-diarylpropanoids/Chalcones and dihydrochalcones/Retro-dihydrochalcones OR Alkyl-phenylketones OR Butyrophenones OR Phenylpropanes OR Phenoxy compounds OR Methoxybenzenes OR Benzoyl derivatives OR Aryl alkyl ketones OR Anisoles OR Beta-diketones OR Alkyl aryl ethers </t>
  </si>
  <si>
    <t xml:space="preserve">Phenylpropanoids and polyketides/Linear 1,3-diarylpropanoids/Chalcones and dihydrochalcones/Retro-dihydrochalcones OR Alkyl-phenylketones OR Butyrophenones OR Benzoyl derivatives OR Aryl alkyl ketones OR Beta-diketones </t>
  </si>
  <si>
    <t>Organohalogen compounds/Halohydrins/Fluorohydrins OR Secondary alcohols OR Organofluorides OR Alkyl fluorides</t>
  </si>
  <si>
    <t>Organonitrogen compounds/Hydrazines and derivatives/Hydrazidines OR Hydrazones</t>
  </si>
  <si>
    <t>Benzenoids/Phenols/1-Hydroxy-4-unsubstituted benzenoids OR 1-Hydroxy-2-unsubstituted benzenoids OR Benzene and substituted derivatives OR Shiff bases OR Propargyl-type 1,3-dipolar organic compounds</t>
  </si>
  <si>
    <t>Organoheterocyclic compounds/Diazinanes/Piperazines/Phenylpiperazines OR N-arylpiperazines OR Tertiary alkylarylamines OR Aniline and substituted anilines OR N-alkylpiperazines OR Chlorobenzenes OR Aryl chlorides OR Trialkylamines OR Azacyclic compounds OR Organochlorides OR Alkyl chlorides</t>
  </si>
  <si>
    <t>Carbonyl compounds/Ketones/Aryl ketones/Phneylketones/Alkyl-phenylketones OR Butyrophenones OR Benzoyl derivatives OR Aryl alkyl ketones OR Beta-diketones</t>
  </si>
  <si>
    <t>Organoheterocyclic compounds/Metalloheterocyclic compounds/Oxaborine derivatives OR Thiophenes OR Heteroaromatic compounds OR Boronic acid esters OR Propargyl-type 1,3-dipolar organic compounds OR Oxacyclic compounds OR Organic metalloid salts OR Monocarboxylic acids and derivatives OR Carboxylic acids OR Carboximidic acids OR Organonitrogen compounds OR Monoalkylboranes OR Carbonyl compounds</t>
  </si>
  <si>
    <t xml:space="preserve">Organoheterocyclic compounds/Diazanaphthalenes/Naphthyridines/Naphthyridine carboxylic acids and derivatives OR Fluoroquinolones OR Pyridinecarboxylic acids OR Dialkylarylamines OR Aminopyridines and derivatives OR Aryl fluorides OR Imidolactams OR Vinylogous amides OR Pyrrolidines OR Heteroaromatic compounds OR Oxime ethers OR Amino acids OR Azacyclic compounds OR Monocarboxylic acids and derivatives OR Carboxylic acids OR Monoalkylamines OR Organofluorides </t>
  </si>
  <si>
    <t>Organoheterocyclic compounds/Oxazinanes/Morpholines OR Trialkyl amine oxides OR Trisubstituted amine oxides and derivatives OR Oxacyclic compounds OR Dialkyl ethers OR Azacyclic compounds</t>
  </si>
  <si>
    <t>Organoheterocyclic compounds/Azoles/Pyrazoles/Phenylpyrazoles OR Nitrobenzenes OR Methoxyanilines OR Pyrazole carboxylic acids and derivatives OR 2-Heteroaryl carboxamides OR Phenoxy compounds OR Anisoles OR Nitroaromatic compounds OR Methoxybenzenes OR Alkyl aryl ethers OR Tertiary carboxylic acid amides OR Heteroaromatic compounds OR Carboxylic acid esters OR Lactams OR Propargyl-type 1,3-dipolar organic compounds OR Azacyclic compounds OR Organic oxoazanium compounds OR Monocarboxylic acids and derivatives OR Organonitrogen compounds</t>
  </si>
  <si>
    <t xml:space="preserve">Organoheterocyclic compounds/Azoles/Thiadiazoles OR Heteroaromatic compounds OR Organic disulfides OR Sulfenyl compounds OR Azacyclic compounds OR Organonitrogen compounds </t>
  </si>
  <si>
    <t>Carbonyl compounds/Ketones/Aryl ketones/Phenylketones/Alkyl-phenylketones OR Phenylmethylamines OR Benzylamines OR Benzyl alcohols OR Benzoyl derivatives OR Aryl alkyl ketones OR Aralkylamines OR 1-Hydroxy-2-unsubstituted benzenoids OR Alpha-amino ketones OR Trialkylamines OR Primary alcohols OR Aromatic alcohols</t>
  </si>
  <si>
    <t xml:space="preserve">Benzenoids/Naphthalenes OR Dialkylarylamines OR Aniline and substituted anilines OR Secondary alkylarylamines OR Secondary ketimines OR Azomethines OR Propargyl-type 1,3-dipolar organic compounds OR Organic transition metal salts OR Metalloheterocyclic compounds </t>
  </si>
  <si>
    <t>Benzenoids/Benzene and substituted derivatives/Benzoic acids and derivatives/Benzamides/Anthranilamides OR 2-Aminobenzamides OR Benzoyl derivatives OR Aniline and substituted anilines OR Vinylogous amides OR Primary carboxylic acid amides OR Amino acids and derivatives OR Primary amines</t>
  </si>
  <si>
    <t xml:space="preserve">Organonitrogen compounds/Azo compounds OR Propargyl-type 1,3-dipolar organic compounds OR Nitriles OR Dialkyl ethers </t>
  </si>
  <si>
    <t xml:space="preserve">Organosulfur compounds/Thioacetals/Dithioacetals/Dithioketals OR Sulfenyl compounds OR Dialkylthioethers </t>
  </si>
  <si>
    <t xml:space="preserve">Benzenoids/Naphthalenes OR 1-Sulfo,2-unsubstituted aromatic compounds OR Aryl ketones OR Sulfonyls OR Organosulfonic acids OR Diazo compounds OR Organonitrogen compounds </t>
  </si>
  <si>
    <t>Carboxylic acids and derivatives/Amino acids, peptides, and analogues/Amino acids and derivatives/Alpha amino acids and derivatives OR Pyridinecarboxylic acids OR Imidazolyl carboxylic acids and derivatives OR Imidazolinones OR Heteroaromatic compounds OR N-acylimines OR Azacyclic compounds OR Carboxamidines OR Carboximidamides OR Carboxylic acids OR Monocarboxylic acids and derivatives OR Propargyl-type 1,3-dipolar organic compounds OR Dialkyl ethers OR Carbonyl compounds</t>
  </si>
  <si>
    <t>Organic oxoanionic compounds OR Organic metalloid salts OR Dialkyl ethers</t>
  </si>
  <si>
    <t xml:space="preserve">Benzenoids/Benzene and substituted derivatives/Benzenesulfonamides/Aminobenzenesulfonamides OR Sulfanilides OR Nitrobenzenes OR Benzenesulfonyl compounds OR Nitroaromatic compounds OR Aniline and substituted anilines OR Organosulfonamides OR Aminosulfonyl compounds OR Secondary amines OR Propargyl-type 1,3-dipolar organic compounds OR Organic oxoazanium compounds </t>
  </si>
  <si>
    <t>Phenylpropanoids and polyketides/Cinnamic acids and derivatives/Cinnamic acid esters OR Dialkylarylamines OR Aniline and substituted anilines OR Fatty acid esters OR Dicarboxylic acids and derivatives OR Tetraalkylammonium salts OR Enoate esters OR Amino acids and derivatives OR Nitriles OR Carbonyl compounds</t>
  </si>
  <si>
    <t>[Na+].[Na+].[Cr+3].Cc1[n-]n(-c2ccccc2)c(=O)c1[N-]N=C1C=C(C=CC1=O)[N+]([O-])=O.CC1=NN(C(=O)C1=NN=C1C=C(C=C(C1=O)S([O-])(=O)=O)N([O-])[O-])c1ccccc1</t>
  </si>
  <si>
    <t>Organonitrogen compounds/Amines/Tertiary amines/Triarylamines OR Alpha amino acid amides OR Phenylpyrazoles OR Metal p-nitrophenoxides OR Phenylhydrazines OR Nitroaromatic compounds OR Ketazines OR Phenoxides OR Pyrazolones OR Alpha-branched alpha,beta-unsaturated ketones OR Sulfonyls OR Organosulfonic acids OR Heteroaromatic compounds OR Enones OR Acryloyl compounds OR Trialkylamines OR Lactams OR Cyclic ketones OR Azo compounds OR Propargyl-type 1,3-dipolar organic compounds OR Carbene-type 1,3-dipolar compounds OR Azacyclic compounds OR Organic oxoanionic compounds OR Organic oxides OR Organic chromium salts OR Aldehydes</t>
  </si>
  <si>
    <t>Benzenoids/Phenols/1-Hydroxy-2-unsubstituted benzenoids OR Aralkylamines OR Benzene and substituted derivatives OR Secondary alcohols OR 1,2-Aminoalcohols OR Organic zwitterions OR Monoalkylamines OR Aromatic alcohols</t>
  </si>
  <si>
    <t xml:space="preserve">Organoheterocyclic compounds/Benzopyrans/1-Benzopyrans/Dibenzopyrans/Xanthenes OR Diarylethers OR Phthalides OR Benzofuranones OR Isobenzofurans OR Phenoxides OR Lactones OR Carboxylic acid esters OR Oxacyclic compounds OR Monocarboxylic acids and derivatives OR Organic zwitterions </t>
  </si>
  <si>
    <t>Benzenoids/Benzene and substituted derivatives/Benzenesulfonamides OR Benzenesulfonyl compounds OR 3-Pyridinecarbonitriles OR Pyridinones OR Methylpyridines OR Hydroxypyridines OR Dihydropyridines OR Organosulfonamides OR Heteroaromatic compounds OR Aminosulfonyl compounds OR Lactams OR Azo compounds OR Propargyl-type 1,3-dipolar organic compounds OR Nitriles OR Azacyclic compounds</t>
  </si>
  <si>
    <t>Benzenoids/Phenanthrenes and derivatives OR Anthracenes OR Isoquinolones and derivatives OR Pyridinones OR Hydroxypyridines OR Heteroaromatic compounds OR Azacyclic compounds OR Organonitrogen compounds</t>
  </si>
  <si>
    <t>Benzenoids/Naphthalenes/Naphthalene sulfonic acids and derivatives/Naphthalene sulfonates/1-Naphthalene sulfonates OR 1-Naphthalene sulfonic acids and derivatives OR 1-Sulfo,2-unsubstituted aromatic compounds OR Aniline and substituted anilines OR Toluenes OR N-aliphatic s-triazines OR 1,3,5-Triazines OR Heteroaromatic compounds OR Sulfonyls OR Organosulfonic acids OR Azo compounds OR Azacyclic compounds OR Propargyl-type 1,3-dipolar organic compounds OR Alkanolamines OR Primary alcohols</t>
  </si>
  <si>
    <t xml:space="preserve">Benzenoids/Naphthalenes/Naphthalenecarboxylic acids and derivatives/Naphthalenecarboxamides/Naphthalene-2-carboxanilides OR Aromatic anilides OR Naphthols and derivatives OR Salicylic acid and derivatives OR Nitrobenzenes OR Nitrotoluenes OR Nitroaromatic compounds OR Vinylogous acids OR Secondary carboxylic acid amides OR Azo compounds OR Propargyl-type 1,3-dipolar organic compounds OR Organic oxoazanium compounds OR Organic zwitterions </t>
  </si>
  <si>
    <t>Benzenoids/Phenol ethers OR Phenoxy compounds OR Dialkylarylamines OR Aniline and substituted anilines OR Aminotoluenes OR Alkyl aryl ethers</t>
  </si>
  <si>
    <t>Benzenoids/Phenanthrenes and derivatives OR Anthracenes OR Isoquinolones and derivatives OR Pyridinones OR Heteroaromatic compounds OR Lactams OR Azacyclic compounds OR Organonitrogen compounds</t>
  </si>
  <si>
    <t>Phenylpropanoids and polyketides/Coumarins and derivatives OR 1-Benzopyrans OR Benzoxazoles OR Dialkylarylamines OR Pyranones and derivatives OR Benzenoids OR Organosulfonamides OR Heteroaromatic compounds OR Aminosulfonyl compounds OR Oxazoles OR Lactones OR Oxacyclic compounds OR Azacyclic compounds</t>
  </si>
  <si>
    <t xml:space="preserve">Benzenoids/Naphthalenes/Nitronaphthalenes OR 1-Sulfo,2-unsubstituted aromatic compounds OR Sulfonyls OR Organosulfonic acids OR Azo compounds OR C-nitro compounds OR Propargyl-type 1,3-dipolar organic compounds OR Oxacyclic compounds OR Azacyclic compounds OR Organic transition metal salts OR Organic oxoazanium compounds OR Metalloheterocyclic compounds </t>
  </si>
  <si>
    <t>Benzenoids/Naphthalenes OR Benzimidazoles OR Phenoxides OR Imidazoles OR Heteroaromatic compounds OR Ureas OR Shiff bases OR Propargyl-type 1,3-dipolar organic compounds OR Organic transition metal salts OR Azacyclic compounds</t>
  </si>
  <si>
    <t>Cr cation: 1N,2N,3N,4Y,5N (Class IV), non-sulfonate-containing anion (assuming one Na goes with it): 1N,2N,3N,4Y,5aY,6N,7N,9N,10N,23N,29Y,33N,34N,35N,47N (Class IV), sulfonate-containing anion (assuming one Na goes with it): 35N,47a(ii)Y, sulfonate-containing reduction product: 35bY,36aY,37N,47cY (Class II), nitroaniline reduction product: 35aY,38N,39N,40N,41N,42N,43bY (Class III)</t>
  </si>
  <si>
    <t>Benzenoids/Naphthalenes/Naphthalene sulfonic acids and derivatives/Naphthalene sulfonates/1-Naphthalene sulfonates OR 1-Naphthalene sulfonic acids and derivatives OR Nitrobenzenes OR 1-Sulfo,2-unsubstituted aromatic compounds OR Nitroaromatic compounds OR Phenoxides OR Sulfonyls OR Organosulfonic acids OR Azo compounds OR Propargyl-type 1,3-dipolar organic compounds OR Organic oxoazanium compounds OR Organic chromium salts</t>
  </si>
  <si>
    <t>Organoheterocyclic compounds/Benzoxazines/Phenoxazines OR Diarylethers OR N-acetylarylamines OR Benzamides OR Benzoyl derivatives OR Alkyl aryl ethers OR Acetamides OR Secondary carboxylic acid amides OR Oxacyclic compounds OR Azacyclic compounds OR Carbonyl compounds</t>
  </si>
  <si>
    <t xml:space="preserve">Benzenoids/Pyrenes/Benzopyrenes OR Chrysenes OR Polybrominated biphenyls OR Anthracenes OR Aryl bromides OR Organobromides </t>
  </si>
  <si>
    <t xml:space="preserve">Benzenoids/Anthracenes/Anthraquinones OR Aryl ketones OR 1,3,5-Triazine-2,4-diamines OR Benzene and substituted derivatives OR 1,3,5-Triazines OR Vinylogous amides OR Heteroaromatic compounds OR Secondary amines OR Azacyclic compounds </t>
  </si>
  <si>
    <t>Benzenoids/Naphthalenes/Naphthalenesulfonic acids and derivatives/Naphthalene sulfonates/2-Naphthalene sulfonates OR 2-Naphthalene sulfonic acids and derivatives OR Benzenesulfonamides OR 1-Sulfo,2-unsubstituted aromatic compounds OR Benzenesulfonyl compounds OR Phenoxides OR Organosulfonamides OR Aminosulfonyl compounds OR Organosulfonic acids OR Azo compounds OR Propargyl-type 1,3-dipolar organic compounds OR Primary amines</t>
  </si>
  <si>
    <t>Benzenoids/Naphthalenes/Naphthols and derivatives OR Benzoic acid esters OR Benzimidazoles OR Benzoyl derivatives OR Imidazoles OR Heteroaromatic compounds OR Carboxylic acid esters OR Azo compounds OR Propargyl-type 1,3-dipolar organic compounds OR Monocarboxylic acids and derivatives OR Carboximidic acids OR Azacyclic compounds</t>
  </si>
  <si>
    <t>Organoheterocyclic compounds/Imidolactams OR Imidazolines OR Azo compounds OR Propargyl-type 1,3-dipolar organic compounds OR Carboximidamides OR Carboxamidines OR Azacyclic compounds OR Amines</t>
  </si>
  <si>
    <t>Benzenoids/Triphenyl compounds OR 2,4-Disubstituted thiazoles OR Dicarboxylic acids and derivatives OR Benzene and substituted derivatives OR 2-Amino-1,3-thiazoles OR Heteroaromatic compounds OR Carboxylic acid esters OR Carboxylic acids OR Azacyclic compounds OR Carbonyl compounds OR Amines</t>
  </si>
  <si>
    <t>Carboxylic acids and derivatives/Carboxylic acid derivatives/Carboxylic acid imides/N-substituted carboxylic acid imides OR Pyrrolidine-2-ones OR N-alkylpyrrolidines OR Dicarboximides OR Lactams OR Amino acids and derivatives OR Dialkylamines OR Azacyclic compounds OR Carbonyl compounds</t>
  </si>
  <si>
    <t>Carboxylic acids and derivatives/Acrylic acids and derivatives/Acrylic acid esters OR Enoate esters OR Carbamate esters OR Monocarboxylic acids and derivatives OR Organonitrogen compounds OR Carbonyl compounds</t>
  </si>
  <si>
    <t>Benzenoids/Benzene and substituted derivatives/Diphenylmethanes OR Phenylpyrrolines OR Maleimides OR N-substituted carboxylic acid imides OR Pyrroles OR Dicarboximides OR Azacyclic compounds OR Organonitrogen compounds OR Carbonyl compounds</t>
  </si>
  <si>
    <t>Benzenoids/Benzene and substituted derivatives/Diphenylmethanes OR Cyclohexylphenols OR Ortho cresols OR Toluenes OR 1-Hydroxy-2-unsubstituted benzenoids</t>
  </si>
  <si>
    <t>Benzenoids/Benzene and substituted derivatives/Diphenylmethanes OR Benzenesulfonic acids and derivatives OR Benzenesulfonyl compounds OR 1-Sulfo,2-unsubstituted aromatic compounds OR Aniline and substituted anilines OR Sulfonyls OR Secondary ketimines OR Organosulfonic acids OR Azomethines OR Secondary amines OR Propargyl-type 1,3-dipolar organic compounds</t>
  </si>
  <si>
    <t>Benzenoids/Benzene and substituted derivatives/Benzenesulfonic acids and derivatives OR 1-Sulfo,2-unsubstituted aromatic compounds OR Anilides OR Benzenesulfonyl compounds OR Nitrobenzenes OR N-arylamides OR Nitroaromatic compounds OR Toluenes 1,3-dicarbonyl compounds OR Fatty amides OR Organosulfonic acids OR Sulfonyls OR Ketones OR Azo compounds OR Secondary carboxylic acid amides OR Organic oxoazanium compounds OR Propargyl-type 1,3-dipolar organic compounds</t>
  </si>
  <si>
    <t>Benzenoids/Naphthalenes/Naphthols and derivatives OR Benzamides OR Phenoxy compounds OR Phenol ethers OR Benzoyl derivatives OR Alkyl aryl ethers OR Primary carboxylic acid amides OR Azo compounds OR Propargyl-type 1,3-dipolar organic compounds OR Carboximidic acids</t>
  </si>
  <si>
    <t>Benzenoids/Phenanthrenes and derivatives OR Anthracenes OR Isoquinolones and derivatives OR Pyridinones OR Benzene and substituted derivatives OR Heteroaromatic compounds OR Lactams OR Azacyclic compounds OR Organonitrogen compounds</t>
  </si>
  <si>
    <t xml:space="preserve">Organoheterocyclic compounds/Azoles/Triazoles/Phenyltriazoles/Phenyl-1,2,2-triazoles OR Phenylpropanes OR Benzotriazoles OR 1-Hydroxy-2-unsubstituted benzenoids OR Heteroaromatic compounds OR Azacyclic compounds </t>
  </si>
  <si>
    <t>Benzenoids/Benzene and substituted derivatives/Biphenyls and derivatives OR Phenyltetrazoles and derivatives OR 1,2,4,5-Tetrasubstituted imidazoles OR Carbonylimidazoles OR Carbonic acid diesters OR N-substituted imidazoles OR Tertiary alcohols OR Heteroaromatic compounds OR Carboxylic acid esters OR Oxacyclic compounds OR Azacyclic compounds OR Monocarboxylic acids and derivatives OR Organonitrogen compounds OR Aromatic alcohols</t>
  </si>
  <si>
    <t>Organoheterocyclic compounds/Azoles/Tetrazoles/Phenyltetrazoles and derivatives OR Bromobenzenes OR Aryl bromides OR Heteroaromatic compounds OR Azacyclic compounds OR Organonitrogen compounds Organobromides</t>
  </si>
  <si>
    <t>Organonitrogen compounds/Amines/Alkanolamines OR Alkylhydrazines OR Primary alcohols</t>
  </si>
  <si>
    <t>Organonitrogen compounds/Amines/Aralkylamines/Phenylalkylamines/Phenylisopropylamines OR Aniline and substituted anilines OR Secondary alkylarylamines</t>
  </si>
  <si>
    <t>Hydrocarbons/Unsaturated hydrocarbons/Branched unsatirated hydrocarbons OR Alkadienes OR Unsaturated aliphatic hydrocarbons</t>
  </si>
  <si>
    <t>Organonitrogen compounds/Amines/Tertiary amines/Trialkylamines OR Alpha-aminonitriles</t>
  </si>
  <si>
    <t>Organonitrogen compounds/Organic cyanides/Nitriles OR Sulfenyl compounds OR Dialkylthioethers</t>
  </si>
  <si>
    <t xml:space="preserve">Benzenoids/Benzene and substituted derivatives/Diphenylmethanes OR Tetracarboxylic acids and derivatives OR Phthalic anhydrides OR Diarylethers OR Isobenzofuranones OR Phenylpropanes OR Phenoxy compounds OR Phenol ethers OR Carboxylic acid anhydrides OR Oxacyclic compounds </t>
  </si>
  <si>
    <t>Benzenoids/Benzene and substituted derivatives/Terphenyls OR Biphenyls and derivatives OR Aromatic hydrocarbons OR Unsaturated hydrocarbons</t>
  </si>
  <si>
    <t>Benzenoids/Benzene and substituted derivatives/Terphenyls/p-Terphenyls OR Biphenyls and derivatives OR Aromatic hydrocarbons OR Unsaturated hydrocarbons</t>
  </si>
  <si>
    <t>Benzenoids/Benzene and substituted derivatives/Terphenyls/m-Terphenyls OR Biphenyls and derivatives OR Aromatic hydrocarbons OR Unsaturated hydrocarbons</t>
  </si>
  <si>
    <t>Organonitrogen compounds/Amines/Tertiary amines/Tertiary alkylamines/Dialkylarylamines OR Aniline and substituted anilines</t>
  </si>
  <si>
    <t>Organosulfur compounds/Organic trisulfides OR Sulfenyl compounds</t>
  </si>
  <si>
    <t>Organohalogen compounds/Alkyl halides/Alkyl fluorides/Perfluoroalkyl sulfonic acid and derivatives OR Sulfonyls OR Organosulfonic acids OR Alkanesulfonic acids OR Organic metal halides OR Organofluorides</t>
  </si>
  <si>
    <t>Organohalogen compounds/Organofluorides OR Alkyl fluorides</t>
  </si>
  <si>
    <t>Benzenoids/Benzene and substituted derivatives/Phenoxy compounds OR Toluenes OR Alpha hydroxy acids and derivatives OR Carbamate esters OR Trialkylamines OR Secondary alcohols OR Monocarboxylic acids and derivatives OR Carboxylic acids OR Carbonyl compounds</t>
  </si>
  <si>
    <t>Organoheterocyclic compounds/Pyridines and derivatives/3-Pyridinecarbonitriles OR Heteroaromatic compounds OR Nitriles OR Azacyclic compounds</t>
  </si>
  <si>
    <t>Benzenoids/Benzene and substituted derivatives/Aniline and substituted anilines OR Secondary amines</t>
  </si>
  <si>
    <t>Benzenoids/Benzene and substituted derivatives/Benzoic acids and derivatives/Benzoic acid esters OR Benzoyl derivatives OR Dicarboxylic acids and derivatives OR Carboxylic acid esters</t>
  </si>
  <si>
    <t>Lipids and lipid-like molecules/Prenol lipids/Monoterpenoids/Aromatic monoterpenoids OR Monocyclic monoterpenoids OR Cyclopropanecarboxylic acids and derivatives OR Benzene and substituted derivatives OR Heteroaromatic compounds OR Furans OR Carboxylic acid esters OR Oxacyclic compounds OR Monocarboxylic acids and derivatives OR Carbonyl compounds</t>
  </si>
  <si>
    <t>Organoheterocyclic compounds/Epoxides OR Oxacyclic compounds OR Dialkyl ethers</t>
  </si>
  <si>
    <t>Organonitrogen compounds/Hydrazines and derivatives/Alkylhydrazines</t>
  </si>
  <si>
    <t>Benzenoids/Benzene and substituted derivatives/Benzoic acids and derivatives/Benzoic acids and derivatives OR Phenylhydrazines OR Benzoyl derivatives OR Monocarboxylic acids and derivatives OR Carboxylic acids OR Hydrazines and derivatives</t>
  </si>
  <si>
    <t>Organoheterocyclic compounds/Azobenzenes OR Benzene and substituted derivatives OR Azo compounds OR Propargyl-type 1,3-dipolar organic compounds</t>
  </si>
  <si>
    <t>Alkaloids and derivatives/Protoberberine alkaloids and derivatives OR Isoquinolines and derivatives OR Benzodioxoles OR Anisoles OR Alkyl aryl ethers OR Pyridinium derivatives OR Heteroaromatic compounds OR Oxacyclic compounds OR Azacyclic compounds OR Acetals OR Organonitrogen compounds</t>
  </si>
  <si>
    <t>Benzenoids/Naphthalenes/Naphthols and derivatives OR Nitrobenzenes OR Nitroaromatic compounds OR 1-Hydroxy-2-unsubstituted benzenoids OR Azo compounds OR Propargyl-type 1,3-dipolar organic compounds OR Organic oxoazanium compounds</t>
  </si>
  <si>
    <t>Benzenoids/Naphthalenes/Naphthalene sulfonic acids and derivatives/Naphthalene sulfonates/2-Naphthalene sulfonates OR 2-Naphthalene sulfonic acids and derivatives OR Naphthols and derivatives OR 1-Sulfo,2-unsubstituted aromatic compounds OR Phenols OR Benzene and substituted derivatives OR Sulfonyls OR Organosulfonic acids OR Azo compounds OR Propargyl-type 1,3-dipolar organic compounds</t>
  </si>
  <si>
    <t>Organoheterocyclic compounds/Diazanaphthalenes/Benzodiazines/Quinoxalines OR Pyrazines OR Benzenoids OR Heteroaromatic compounds OR 1,3-Dithioles OR Azacyclic compounds OR Organonitrogen compounds</t>
  </si>
  <si>
    <t>Organoheterocyclic compounds/Epoxides OR Oxacyclic compounds/Dialkylethers</t>
  </si>
  <si>
    <t xml:space="preserve">Benzenoids/Benzenes and substituted derivatives/Toluenes/Aminotoluenes OR Dialkylarylamines OR Aniline and substituted anilines </t>
  </si>
  <si>
    <t>Organoheterocyclic compounds/Pteridines and derivatives OR Aminopyrimidines and derivatives OR Aminopyrazines OR Imidolactams OR Benzene and substituted derivatives OR Heteroaromatic compounds OR Azacyclic compounds OR Primary amines</t>
  </si>
  <si>
    <t>Organoheterocyclic compounds/Epoxides/Oxirane carboxylic acids and derivatives/Oxirane carboxylic acids OR Primary carboxylic acid amides OR Oxacyclic compounds OR Dialkyl ethers OR Organonitrogen compounds OR Carbonyl compounds</t>
  </si>
  <si>
    <t xml:space="preserve">Organohalogen compounds/Vinyl halides/Vinyl fluorides OR Fluoroalkenes OR Organofluorides </t>
  </si>
  <si>
    <t>Organoheterocyclic compounds/Pyridines and derivatives/Pyridinecarboxylic acids and derivatives OR Heteroaromatic compounds OR Carboxylic acid hydrazides OR Azacyclic compounds OR Organonitrogen compounds</t>
  </si>
  <si>
    <t>Benzenoids/Anthracenes/Anthraquinones OR Aryl ketones OR 2-Bromoanilines OR Aryl bromides OR Vinylogous halides OR Vinylogous amides OR Primary amines OR Organobromides</t>
  </si>
  <si>
    <t>Benzenoids/Benzene and substituted derivatives/Toluenes/Aminotoluenes/Diaminotoluenes OR Aniline and substituted anilines OR Primary amines</t>
  </si>
  <si>
    <t>Hydrocarbons/Unsaturated hydrocarbons/Olefins/Acyclic olefins/Alkadienes OR Unsaturated aliphatic hydrocarbons</t>
  </si>
  <si>
    <t xml:space="preserve">Benzenoids/Benzene and substituted derivatives/Phenylethylamines/Amphetamines and derivatives OR Phenylpropanes OR Aralkylamines OR Organic sulfuric acids OR Monoalkylamines </t>
  </si>
  <si>
    <t xml:space="preserve">Phenylpropanoids and polyketides/Coumarins and derivatives OR 1-Benzopyrans OR Pyranones and derivatives OR Benzenoids OR Heteroaromatic compounds OR Lactones OR Oxacyclic compounds </t>
  </si>
  <si>
    <t>Organosulfur compounds/Isothiocyanates OR Propargyl-type 1,3-dipolar organic compounds OR Organonitrogen compounds</t>
  </si>
  <si>
    <t>Benzenoids/Benzene and substituted derivatives/Toluenes/Aminotoluenes OR Aniline and substituted anilines OR Primary amines</t>
  </si>
  <si>
    <t>Organonitrogen compounds (OR FDA: Hydrazines and derivatives)</t>
  </si>
  <si>
    <t xml:space="preserve">Organic sulfuric acids and derivatives/Organic sulfuric acids OR Benzene and substituted derivatives OR Alkylhydrazines </t>
  </si>
  <si>
    <t>Carboxylic acids and derivatives/Carboxylic acid derivatives/Carboxylic acid hydrazides OR Organonitrogen compounds OR Carbonyl compounds</t>
  </si>
  <si>
    <t xml:space="preserve">Organoheterocyclic compounds/Pyridines and derivatives/Aminopyridines and derivatives OR Imidolactams OR Benzene and substituted derivatives OR Heteroaromatic compounds OR Azo compounds OR Propargyl-type 1,3-dipolar organic compounds OR Azacyclic compounds OR Primary amines </t>
  </si>
  <si>
    <t>Benzenoids/benzene and substituted derivatives/Toluenes/Aminotoluenes OR Aniline and substituted anilines OR Primary amines</t>
  </si>
  <si>
    <t>Organonitrogen compounds/Amines/Tertiary amines/Tertiary alkylarylamines/Dialkylarylamines OR Aniline and substituted anilines OR Organic sulfuric acids and derivatives OR Propargyl-type 1,3-dipolar organic compounds OR Organic zwitterions</t>
  </si>
  <si>
    <t xml:space="preserve">Benzenoids/Anthracenes/Anthraquinones/2-Aminoanthraquinones OR Aryl ketones OR Primary amines </t>
  </si>
  <si>
    <t xml:space="preserve">Benzenoids/Benzene and substituted derivatives/Benzophenones OR Diphenylmethanes OR Aryl-phenylketones OR Dialkylarylamines OR Benzoyl derivatives OR Aniline and substituted anilines </t>
  </si>
  <si>
    <t xml:space="preserve">Organoheterocyclic compounds/Indoles and derivatives/Carbazoles OR N-alkylindoles OR Indoles OR Substituted pyrroles OR Benzenoids OR Heteroaromatic compounds OR Azacyclic compounds OR Primary amines </t>
  </si>
  <si>
    <t>Benzenoids/Benzene and substituted derivatives/Phenylhydrazines OR Hydrazines and derivatives</t>
  </si>
  <si>
    <t>Organosulfur sompounds/Thioamides OR Thiocarboxylic acid amides OR Thiocarbonyl compounds OR Organonitrogen compounds</t>
  </si>
  <si>
    <t>Organoheterocyclic compounds/Indoles and derivatives/Indoles OR Benzenoids OR Pyrroles OR Heteroaromatic compounds OR Azacyclic compounds OR Organonitrogen compounds</t>
  </si>
  <si>
    <t xml:space="preserve">Organoheterocyclic compounds/Aziridines OR Dialkylamines OR Azacyclic compounds </t>
  </si>
  <si>
    <t>Organonitrogen compounds/Hydrazines and derivatives/Hydrazones/N-alkylated hydrazones OR Carboxylic acids and derivatives OR Carbonyl compounds</t>
  </si>
  <si>
    <t xml:space="preserve">Benzenoids/Phenanthrenes and derivatives/Aristolochic acids and derivatives OR Naphthalenecarboxylic acids OR Nitronaphthalenes OR Benzodioxoles OR Anisoles OR Nitroaromatic compounds OR Alkyl aryl ethers OR Acetals Propargyl-type 1,3-dipolar organic compounds OR Oxacyclic compounds OR Carboxylic acids OR Organic oxoazanium compounds OR Monocarboxylic acids and derivatives OR Organonitrogen compounds </t>
  </si>
  <si>
    <t>Benzenoids/Fluorenes OR Primary amines</t>
  </si>
  <si>
    <t>Benzenoids/Phenols/Nitrophenols/Dinitrophenols OR Phenylpropanes OR Nitrobenzenes OR Nitroaromatic compounds OR Propargyl-type 1,3-dipolar organic compounds OR Organic oxoazanium compounds OR Organonitrogen compounds</t>
  </si>
  <si>
    <t>Organonitrogen compounds/Oximes/Aldoximes OR Sulfenyl compounds OR Dialkylthioethers</t>
  </si>
  <si>
    <t>Organoheterocyclic compounds/Benzopyrans/1-Benzopyrans/Dibenzopyrans/Xanthenes OR Diarylethers OR Phthalides OR Benzofuranones OR Isobenzofurans OR o-Bromophenols OR 1-Hydroxy-2-unsubstituted benzenoids OR Aryl bromides OR Lactones OR Carboxylic acid esters OR Oxacyclic compounds OR Monocarboxylic acids and derivatives OR Organobromides</t>
  </si>
  <si>
    <t>Benzenoids/Phenol ethers/Anisoles OR Phenoxy compounds OR Methoxybenzenes OR Alkyl aryl ethers</t>
  </si>
  <si>
    <t xml:space="preserve">Benzenoids/Benzene and substituted derivatives/Benzoic acids and derivatives/Acylaminobenzoic acids and derivatives OR Alpha amino acid esters OR N-acyl-alpha amino acids and derivatives OR Salicylamides OR Tricarboxylic acids and derivatives OR Anilides OR Benzamides OR N-arylamides OR Benzoyl derivatives OR 1-Hydroxy-4-unsubstituted benzenoids OR Fatty acid esters OR Vinylogous acids OR Secondary carboxylic acid amides OR Lactones OR Carboxylic acid esters OR Oxacyclic compounds OR Carbonyl compounds </t>
  </si>
  <si>
    <t>Benzenoids/Phenols/Nitrophenols/Dinitrophenols OR Dinitrotoluenes OR Nitrobenzenes OR Ortho cresols OR Nitroaromatic compounds OR Propargyl-type 1,3-dipolar organic compounds OR Organic oxoazanium compounds OR Organonitrogen compounds</t>
  </si>
  <si>
    <t xml:space="preserve">Benzenoids/Benzene and substituted derivatives/Nitrobenzenes OR Nitroaromatic compounds OR Propargyl-type 1,3-dipolar organic compounds OR Organic oxoazanium compounds OR Organonitrogen compounds </t>
  </si>
  <si>
    <t>Organoheterocyclic compounds/Azoles/Triazoles/Phenyltriazoles/Phenyl-1,2,3-triazoles OR Phenylpropanes OR Benzotriazoles OR Phenols OR Heteroaromatic compounds OR Azacyclic compounds OR Organonitrogen compounds</t>
  </si>
  <si>
    <t>Carbonyl compounds/Ketones/Aryl ketones/Phenylketones/Alkyl-phenylketones OR Acetophenones OR Benzoyl derivatives OR Aryl alkyl ketones</t>
  </si>
  <si>
    <t xml:space="preserve">Organoheterocyclic compounds/Indoles and derivatives/Benzoylindoles OR Aryl-phenylketones OR Indolecarboxylic acids and derivatives OR N-alkylindoles Indoles OR Phenoxy compounds OR Anisoles OR Methoxybenzenes OR Benzoyl derivatives OR Alkyl aryl ethers OR Substituted pyrroles OR Morpholines OR Vinylogous amides OR Heteroaromatic compounds OR Trialkylamines OR Oxacyclic compounds OR Azacyclic compounds OR Dialkyl ethers </t>
  </si>
  <si>
    <t>Carboxylic acids and derivatives/Amino acids, peptides, and analogues/Amino acids and derivatives/Kainoids OR Proline and derivatives OR L-alpha-amino acids OR Tricarboxylic acids and derivatives OR Pyrrolidine carboxylic acids OR Amino acids OR Dialkylamines OR Carboxylic acids OR Azacyclic compounds OR Carbonyl compounds</t>
  </si>
  <si>
    <t xml:space="preserve">Benzenoids/Benzene and substituted derivatives/Nitrobenzenes OR Nitroaromatic compounds OR Aniline and substituted anilines OR Propargyl-type 1,3-dipolar organic compounds OR Organic oxoazanium compounds OR Primary amines OR Organic zwitterions </t>
  </si>
  <si>
    <t>Benzenoids/Benzene and substituted derivatives/Aniline and substituted derivatives OR Primary amines</t>
  </si>
  <si>
    <t>Phenylpropanoids and polyketides/Cinnamic acids and derivatives/Hydroxycinnamic acids OR Coumaric acids and derivatives OR Cinnamic acids OR Styrenes OR Catechols OR 1-Hydroxy-4-unsubstituted benzenoids OR 1-Hydroxy-2-unsubstituted benzenoids OR Monocarboxylic acids and derivatives OR Carboxylic acids OR Carbonyl compounds</t>
  </si>
  <si>
    <t>Benzenoids/Benzene and substituted derivatives/Diphenylmethanes OR Phthalimides OR Diarylethers OR Phenylpropanes OR Isoindoles OR Phenoxy compounds OR Phenol ethers OR N-substituted carboxylic acid imides OR Azacyclic compounds OR Organonitrogen compounds</t>
  </si>
  <si>
    <t>Benzenoids/Anthracenes/Anthraquinones OR Aryl ketones OR Vinylogous amides OR Primary amines</t>
  </si>
  <si>
    <t>Benzenoids/Phenols/Nitrophenols OR Nitrobenzenes OR Nitroaromatic compounds OR Propargyl-type 1,3-dipolar organic compounds OR Organic oxoazanium compounds OR Organonitrogen compounds Organic oxides</t>
  </si>
  <si>
    <t xml:space="preserve">Benzenoids/Benzene and substituted derivatives/Nitrobenzenes OR Nitroaromatic compounds OR Aniline and substituted anilines OR Propargyl-type 1,3-dipolar organic compounds OR Organic oxoazanium compounds OR Primary amines </t>
  </si>
  <si>
    <t>Benzenoids/Benzene and substituted derivatives/Phenethylamines OR 2-Arylethylamines OR Aralkylamines OR 1-Hydroxy-2-unsubstituted benzenoids OR Monoalkylamines</t>
  </si>
  <si>
    <t xml:space="preserve">Organoheterocyclic compounds/Benzotriazoles OR Benzenoids OR Triazoles OR Heteroaromatic compounds OR Azacyclic compounds OR Organonitrogen compounds </t>
  </si>
  <si>
    <t>Organoheterocyclic compounds/Heteroaromatic compounds OR Thiophenes</t>
  </si>
  <si>
    <t>Benzenoids/Phenols/Halophenols/Bromophenols/p-Bromophenols OR o-Bromophenols OR Bromobenzenes OR Aryl bromides OR Organobromides</t>
  </si>
  <si>
    <t>Benzenoids/Benzene and substituted derivatives/Toluenes OR Guanidines OR Imines</t>
  </si>
  <si>
    <t>Amino acids, peptides, and analogues/Amino acids and derivatives/Alpha amino acids and derivatives/Alpha amino acids OR Carbocyclic fatty acids OR Amino acids OR Monocarboxylic acids and derivatives OR Carboxylic acids OR Monoalkylamines OR Carbonyl compounds</t>
  </si>
  <si>
    <t>Benzenoids/Benzene and substituted derivatives/Diphenylmethanes OR Naphthalenes OR Dialkylarylamines OR Aniline and substituted anilines OR Secondary ketimines OR Azomethines OR Propargyl-type 1,3-dipolar organic compounds OR Carbonyl compounds</t>
  </si>
  <si>
    <t>Benzenoids/Benzene and substituted derivatives/Benzophenones OR Diphenylmethanes OR Aryl-phenylketones OR Biphenyls and derivatives OR Benzoyl derivatives</t>
  </si>
  <si>
    <t xml:space="preserve">Organoheterocyclic compounds/Pteridines and derivatives OR Aminopyrimidines and derivatives OR Pyrazines OR Imidolactams OR Heteroaromatic compounds OR Azacyclic compounds OR Primary amines </t>
  </si>
  <si>
    <t>Benzenoids/Benzene and substituted derivatives/Benzoic acids and derivatives/Benzamides OR o-Xylenes OR Benzoyl derivatives OR Secondary carboxylic acid amides OR Dialkyl ethers OR Organonitrogen compounds</t>
  </si>
  <si>
    <t xml:space="preserve">Benzenoids/Benzene and substituted derivatives/Nitrobenzenes OR Nitrotoluenes OR m-Xylenes OR Nitroaromatic compounds OR Propargyl-type 1,3-dipolar organic compounds OR Organic oxoazanium compounds OR Organonitrogen compounds </t>
  </si>
  <si>
    <t>Carbonyl compounds/Ketones/Aryl ketones/Phenylketones/Alkyl-phenylketones OR Butyrophenones OR Phenoxy compounds OR Phenol ethers OR Benzoyl derivatives OR Aryl alkyl ketones OR Alkyl aryl ethers OR 1-Hydroxy-4-unsubstituted benzenoids OR 1-Hydroxy-2-unsubstituted benzenoids OR Pyridines and derivatives OR Vinylogous acids OR Heteroaromatic compounds OR Azacyclic compounds OR Organonitrogen compounds</t>
  </si>
  <si>
    <t>Carbonyl compounds/Ketones/Aryl ketones/Phenylketones/Alkyl-phenylketones OR Butyrophenones OR Benzoyl derivatives OR Aryl alkyl ketones OR 1-Hydroxy-4-unsubstituted benzenoids OR 1-Hydroxy-2-unsubstituted benzenoids OR Pyridines and derivatives OR Vinylogous acids OR Heteroaromatic compounds OR Azacyclic compounds OR Organonitrogen compounds</t>
  </si>
  <si>
    <t>Organoheterocyclic compounds/Azolidines/Imidazolidines/Imidazolidinones/Imidazolidiendiones/Hydantoins OR Alpha amino acids and derivatives OR N-acyl ureas OR 1-Hydroxy-4-unsubstituted benzenoids OR 1-Hydroxy-2-unsubstituted benzenoids OR Benzene and substituted derivatives OR Pyrazoles OR Isoxazoles OR Heteroaromatic compounds OR Dicarboximides OR Oxacyclic compounds OR Azacyclic compounds ORs Organonitrogen compounds OR Carbonyl compounds</t>
  </si>
  <si>
    <t>Benzenoids/Naphthalenes OR Maleimides OR N-substituted carboxylic acid imides OR Pyrrolines OR Dicarboximides OR Azacyclic compounds OR Organonitrogen compounds OR Carbonyl compounds</t>
  </si>
  <si>
    <t>Benzenoids/Phenols/Nitrophenols OR Nitrobenzenes OR p-Bromophenols OR Nitroaromatic compounds OR Bromobenzenes OR 1-Hydroxy-2-unsubstituted benzenoids OR Aryl bromides OR Propargyl-type 1,3-dipolar organic compounds OR Organic oxoazanium compounds OR Organonitrogen compounds OR Organobromides</t>
  </si>
  <si>
    <t xml:space="preserve">Lipids and lipid-like molecules/Prenol lipids/Diterpenoids/Aconitane-type diterpenoid alkaloids OR Benzoic acid esters OR Quinolidines OR Alkaloids and derivatives OR Benzoyl derivatives OR Azepanes OR Dicarboxylic acids and derivatives OR Piperidines OR Tertiary alcohols OR Trialkylamines OR Cyclic alcohols and derivatives OR Carboxylic acid esters OR Secondary alcohols OR Amino acids and derivatives OR Dialkyl ethers OR Polyols OR Azacyclic compounds OR Carbonyl compounds </t>
  </si>
  <si>
    <t>Benzenoids/Phenol ethers/Anisoles OR Phenoxy compounds OR Methoxybenzenes OR Alkyl aryl ethers OR Oxazolidinones OR Carbamate esters OR Organic carbonic acids and derivatives OR Oxacyclic compounds OR Azacyclic compounds OR Organonitrogen compounds OR Carbonyl compounds</t>
  </si>
  <si>
    <t xml:space="preserve">Organoheterocyclic compounds/Benzothiazoles OR Benzenoids OR Thiazoles OR Heteroaromatic compounds OR Organic disulfides OR Sulfenyl compounds OR Azacyclic compounds OR Organonitrogen compounds </t>
  </si>
  <si>
    <t>Lipids and lipid-like molecules/Prenol lipids/Sesterterpenoids OR Naphthalenecarboxylic acids and derivatives OR Naphthols and derivatives OR Hydroxy fatty acids OR Branched fatty acids OR Aryl-aldehydes OR 1-Hydroxy-4-unsubstituted benzenoids OR Vinylogous acids OR Monocarboxylic acids and derivatives OR Carboxylic acids</t>
  </si>
  <si>
    <t>Organoheterocyclic compounds/Azoles/Tetrazoles OR Heteroaromatic compounds OR Azacyclic compounds OR Amines</t>
  </si>
  <si>
    <t>Organoheterocyclic compounds/Thiophenes/2,5-Disubstituted thiophenes OR Aryl-aldehydes OR Heteroaromatic compounds</t>
  </si>
  <si>
    <t>Carbonyl compounds/Ketones/Aryl ketones/Aryl alkyl ketones OR 2,3,5-Trisubstituted thiophenes OR Heteroaromatic compounds</t>
  </si>
  <si>
    <t>Organosulfur compounds/Sulfonyls OR Secondary alcohols OR Sulfenyl compounds</t>
  </si>
  <si>
    <t>Organoheterocyclic compounds/Indoles and derivatives/Tryptamines and derivatives OR 3-Alkylindoles OR Aralkylamines OR Substituted pyrroles OR Organosulfonamides OR Organic sulfonamides OR Benzenoids OR Heteroaromatic compounds OR Aminosulfonyl compounds OR Trialkylamines OR Azacyclic compounds</t>
  </si>
  <si>
    <t>Organoheterocyclic compounds/Azoles/Imidazoles OR Primary carboxylic acid amides OR Propargyl-type 1,3-dipolar organic compounds OR Azacyclic compounds OR Organonitrogen compounds OR Carbonyl compounds</t>
  </si>
  <si>
    <t xml:space="preserve">Organoheterocyclic compounds/Diazanaphthalenes/Benzodiazines/Phthalazines OR Pyridazines and derivatives OR Imidolactams OR Benzenoids OR Heteroaromatic compounds OR Amidrazones OR Hydrazones OR Azacyclic compounds </t>
  </si>
  <si>
    <t>Benzenoids/Phenols/Tyrosols and derivatives OR Phenoxy compounds OR Phenol ethers OR Alkyl aryl ethers OR Secondary alcohols OR 1,2-Aminoalcohols OR Dialkylamines OR Dialkyl ethers</t>
  </si>
  <si>
    <t xml:space="preserve">Organoheterocyclic compounds/Benzimidazoles OR Benzenoids OR Imidazoles OR Heteroaromatic compounds OR Sulfoxides OR Sulfinyl compounds OR Propargyl-type 1,3-dipolar organic compounds OR Carboximidic acids and derivatives OR Azacyclic compounds OR Organonitrogen compounds </t>
  </si>
  <si>
    <t xml:space="preserve">Benzenoids/Naphthalenes/Naphthoquinones OR Quinones OR Aryl ketones OR Aniline and substituted anilines OR Secondary alkylarylamines OR Vinylogous amides OR Enamines </t>
  </si>
  <si>
    <t>Benzenoids/Naphthalenes/Naphthoquinones OR Quinones OR Aryl ketones OR Vinylogous amides OR Enamines OR Monoalkylamines</t>
  </si>
  <si>
    <t xml:space="preserve">Benzenoids/Naphthalenes/Naphthoquinones OR Quinones OR Aryl ketones OR Vinylogous amides OR Enamines OR Monoalkylamines </t>
  </si>
  <si>
    <t xml:space="preserve">Benzenoids/Naphthalenes/Naphthoquinones OR Quinones OR Aryl ketones OR Vinylogous amides OR Enamines OR Dialkylamines </t>
  </si>
  <si>
    <t xml:space="preserve">Benzenoids/Naphthalenes/Naphthoquinones OR Quinones OR Aryl ketones OR Vinylogous amides OR Vinylogous acids OR Enamines OR Monoalkylamines </t>
  </si>
  <si>
    <t>Benzenoids/Naphthalenes/Naphthoquinones OR Quinones OR Aryl ketones OR Vinylogous amides OR Enamines OR Dialkylamines</t>
  </si>
  <si>
    <t xml:space="preserve">Benzenoids/Naphthalenes/Naphthoquinones OR Quinones OR Aryl ketones OR Vinylogous amides OR Trialkylamines OR Enamines </t>
  </si>
  <si>
    <t>Benzenoids/Benzene and substituted derivatives/Benzoic acids and derivatives/Benzenoic acid esters OR Benzoyl derivatives OR Dicarboxylic acids and derivatives OR Carboxylic acid esters</t>
  </si>
  <si>
    <t xml:space="preserve">Organoheterocyclic compounds/Pyrans/Pyranones and derivatives OR Alkyl aryl ethers OR Vinylogous esters OR Tetrahydrofurans OR Tertiary alcohols OR Heteroaromatic compounds OR Secondary alcohols OR  Lactones OR 1,2-Diols OR Oxacyclic compounds OR Dialkyl ethers </t>
  </si>
  <si>
    <t>Lipids and lipid-like molecules/Prenol lipids/Retinoids/Retinoidesters OR Sesquiterpenoids OR Styrenes OR Phenoxy compounds OR Methoxybenzenes OR Anisoles OR Fatty acid esters OR Alkyl aryl ethers OR Enoate esters OR Monocarboxylic acids and derivatives OR Carbonyl compounds</t>
  </si>
  <si>
    <t>Organoheterocyclic compounds/Indoles and derivatives/Carbazoles OR Naphthalenes OR Indoles OR Pyrroles OR Heteroaromatic compounds OR Azacyclic compounds OR Organonitrogen compounds</t>
  </si>
  <si>
    <t>Organoheterocyclic compounds/Quinolines and derivatives/Benzoquinolines/Acridines/Benzacridines OR Naphthalenes OR Pyridines and derivatives OR Heteroaromatic compounds OR Azacyclic compounds OR Organonitrogen compounds</t>
  </si>
  <si>
    <t>Organometallic compounds/Organometalloid compounds/Organosilicon compounds/Organoheterosilanes/Tris(ketoximino)silanes OR Benzene and substituted derivatives OR Organic metalloid salts OR Organonitrogen compounds</t>
  </si>
  <si>
    <t>Organohalogen compounds/Alkyl halides/Alkyl fluorides/Perfluoroalkyl sulfonic acid and derivatives/Perfluorooctane sulfonic acid and derivatives OR Sulfonyls OR Organosulfonic acids OR Alkanesulfonic acids OR Organic metal halides OR Organofluorides</t>
  </si>
  <si>
    <t>Carbohydrates and carbohydrate conjugates/Glycosyl compounds/O-glycosyl compounds OR C-glycosyl compounds OR Ketals OR Oxanes OR Monosaccharides OR Oxolanes OR Secondary alcohols OR Carboxylic acid salts OR Hemiacetals OR Oxacyclic compounds OR Carboxylic acids OR Dialkyl ethers OR Monocarboxylic acids and derivatives OR Organic zwitterions OR Carbonyl compounds OR Organic nitrogen compounds</t>
  </si>
  <si>
    <t>Carboximidic acids and derivatives/Carboximidic acids OR Organonitrogen compounds</t>
  </si>
  <si>
    <t xml:space="preserve">Amino acids, peptides, and analogues/Amino acids and derivatives/Alpha amino acids and derivatives/Alpha amino acid amides OR Nitrophenyl ethers OR Anilides OR Methoxyanilines OR Phenoxy compounds OR Anisoles OR Methoxybenzenes OR N-arylamides OR Nitroaromatic compounds OR Alkyl aryl ethers OR 1,3-Dicarbonyl compounds OR Fatty amides OR Ketones OR Secondary carboxylic acid amides OR Azo compounds OR Propargyl-type 1,3-dipolar organic compounds OR Organic oxoazanium compounds OR Organic zwitterions </t>
  </si>
  <si>
    <t>Organoheterocyclic compounds/Quinolines and derivatives/Quinoline carboxylic acids OR Fluoroquinolones OR N-arylpiperazines OR Haloquinolines OR Hydroquinolones OR Aminoquinolines and derivatives OR Hydroquinolines OR Pyridinecarboxylic acids OR Dialkylarylamines OR Benzenoids OR Aryl fluorides OR Heteroaromatic compounds OR Vinylogous amides OR Amino acids OR Azacyclic compounds OR Monocarboxylic acids and derivatives OR Dialkylamines OR Carboxylic acids OR Organofluorides</t>
  </si>
  <si>
    <t>Organohalogen compounds/Alkyl halides/Alkyl fluorides/Perfluoroalkyl carboxylic acid and derivatives/Perfluorooctanoic acid and derivatives OR Medium-chain fatty acids OR Halogenated fatty acids OR Alpha-halocarboxylic acids OR Monocarboxylic acids and derivatives OR Carboxylic acids OR Organofluorides OR Carbonyl compounds</t>
  </si>
  <si>
    <t>Carboxylic acids and derivatives/Alpha-halocarboxylic acids and derivatives/Alpha-halocarboxylic acids OR Carboxylic acid salts OR Organic metal halides OR Monocarboxylic acids and derivatives OR Carboxylic acids OR Organofluorides OR Organic sodium salts OR Carbonyl compounds OR Alkyl fluorides</t>
  </si>
  <si>
    <t>Carboxylic acids and derivatives/Dicarboxylc acids and derivatives OR Dialkyltin salts OR Carboxylic acid esters OR Sulfenyl compounds OR Organic tin salts OR Carbonyl compounds</t>
  </si>
  <si>
    <t>Organoheterocyclic compounds/Pyrans OR Butenolides OR Enol esters OR Enoate esters OR Lactones OR Hemiacetals OR Oxacyclic compounds OR Monocarboxylic acids and derivatives OR Carbonyl compounds</t>
  </si>
  <si>
    <t>Organoheterocyclic compounds/Lactones/Gamma butyrolactones OR Dicarboxylic acids and derivatives OR Butenolides OR Tetrahydrofurans OR Heteroaromatic compounds OR Furans OR Enoate esters OR Secondary alcohols OR Cyclic alcohols and derivatives OR Oxacyclic compounds OR Carbonyl compounds</t>
  </si>
  <si>
    <t>Peptidomimetics/Peptoid-peptide hybrids/Cyclosporins OR Oligopeptides OR Macrolactams OR Alpha amino acids and derivatives OR Tertiary carboxylic acid amides OR Secondary carboxylic acid amides OR Secondary alcohols OR Lactams OR Azacyclic compounds OR Organonitrogen compounds OR Carbonyl compounds</t>
  </si>
  <si>
    <t>Organoheterocyclic compounds/Heteroaromatic compounds OR Thiophenes OR Organic disulfides OR Sulfenyl compounds</t>
  </si>
  <si>
    <t>Organometallic compounds/Otganometalloid compounds/Organosilicon compounds/Organoheterosilanes OR Organic metalloid salts OR Organofluorides OR Alkyl fluorides</t>
  </si>
  <si>
    <t>Benzenoids/Benzene and substituted derivatives/2-Phenoxypropanoic acids OR Phenoxyacetic acid derivatives OR Diarylethers OR Phenoxy compounds OR Phenol ethers OR Alkyl aryl ethers OR Pyridines and derivatives OR Heteroaromatic compounds OR Carboxylic acid esters OR Azacyclic compounds OR Monocarboxylic acids and derivatives OR Organofluorides OR Organonitrogen compounds OR Carbonyl compounds OR Alkyl fluorides</t>
  </si>
  <si>
    <t>Organoheterocyclic compounds/Coumarans OR Alkyl aryl ethers OR Benzenoids OR Organic carbonic acids and derivatives OR Carboxylic acid esters OR Oxacyclic compounds OR Monocarboxylic acids and derivatives OR Organonitrogen compounds OR Carbonyl compounds</t>
  </si>
  <si>
    <t xml:space="preserve">Organoheterocyclic compounds/Heteroaromatic compounds OR Furans OR Sulfenyl compounds OR Oxacyclic compounds </t>
  </si>
  <si>
    <t>Lipids and lipid-like molecules/Prenol lipids/Terpene glycosides/Diterpene glycosides OR Diterpenoids OR Fatty alcohols OR Branched fatty acids OR Heterocyclic fatty acids OR Hydroxy fatty acids OR Ketals OR Beta-hydroxy ketones OR Oxanes OR Pyrans OR Tertiary alcohols OR Tetrahydrofurans OR Secondary alcohols OR Monocarboxylic acids and derivatives OR Dialkyl ethers OR Carboxylic acids OR Oxacyclic compounds</t>
  </si>
  <si>
    <t>Lipids and lipid-like molecules/Prenol lipids/Terpene glycosides/Diterpene glycosides OR Diterpenoids OR Ketals OR Beta-hydroxy ketones OR Oxanes OR Pyrans OR Tertiary alcohols OR Tetrahydrofurans OR Carboxylic acid salts OR Secondary alcohols OR Oxacyclic compounds OR Monocarboxylic acids and derivatives OR Dialkyl ethers OR Carboxylic acids OR Organic zwitterions</t>
  </si>
  <si>
    <t>Organoheterocyclic compounds/Diazines/Pyrazines OR Heteroaromatic compounds OR Azacyclic compounds OR Organonitrogen compounds</t>
  </si>
  <si>
    <t xml:space="preserve">Organohalogen compounds/Alkyl halides/Alkyl fluorides/Perfluoroalkyl sulfonic acid and derivatives/Perfluorooctane sulfonic acid and derivatives OR Organosulfonamides OR Organic sulfonamides OR Aminosulfonyl compounds OR Organonitrogen compounds OR Organofluorides </t>
  </si>
  <si>
    <t>Benzenoids/Benzene and substituted derivatives/Biphenyls and derivatives OR Phenoxy compounds OR Phenol ethers OR Triazoles OR Heteroaromatic compounds OR Secondary alcohols OR Azacyclic compounds OR Organonitrogen compounds</t>
  </si>
  <si>
    <t>Carbonyl compounds/Alpha,beta-unsaturated carbonyl compounds/Alpha,beta-unsaturated aldehydes/Enals OR Short-chain aldehydes</t>
  </si>
  <si>
    <t>Organoheterocyclic compounds/Pyridines and derivatives/Pyridinecarboxylic acids and derivatives OR Heteroaromatic compounds OR Thioesters OR Carbothioic S-esters OR Sulfenyl compounds OR Carboxylic acids and derivatives OR Azacyclic compounds OR Organonitrogen compounds OR Organofluorides OR Alkyl fluorides</t>
  </si>
  <si>
    <t>Benzenoids/Benzene and substituted derivatives/Benzoyl derivatives/Benzoylpyrazoles OR Aryl-phenylketones OR Benzenesulfonyl compounds OR Toluenes OR Vinylogous amides OR Vinylogous acids OR Sulfones OR Pyrazoles OR Isoxazolines OR Heteroaromatic compounds OR Oxacyclic compounds OR Azacyclic compounds OR Organonitrogen compounds</t>
  </si>
  <si>
    <t>Organometallic compounds/Organo-post-transition metal compounds OR Organic tin salts</t>
  </si>
  <si>
    <t>Organoheterocyclic compounds/Furans/Furoic acid and derivatives/Furan-3-carboxylic acid and derivatives OR Aryl thioethers OR Heteroaromatic compounds OR Thioesters OR Carbothioic S-esters OR Sulfenyl compounds OR Oxacyclic compounds OR Carboxylic acids and derivatives</t>
  </si>
  <si>
    <t xml:space="preserve">Carbonyl compounds/Ketones/Aryl ketones/Phenylketones/Alkyl-phenylketones OR Pyridinylpiperazines OR N-arylpiperazines OR Phenylbutylamines OR Butyrophenones OR Aryl alkyl ketones OR Dialkylarylamines OR Benzoyl derivatives OR Aminopyridines and derivatives OR N-alkylpiperazines OR Fluorobenzenes OR Aryl fluorides OR Imidolactams OR Gamma-amino ketones OR Heteroaromatic compounds OR Trialkylamines OR Azacyclic compounds OR Organofluorides </t>
  </si>
  <si>
    <t xml:space="preserve">Organoheterocyclic compounds/Coumarans OR Alkyl aryl ethers OR Benzenoids OR Propargyl-type 1,3-dipolar organic compounds OR Oxacyclic compounds OR Carboximidic acids and derivatives OR Imines  </t>
  </si>
  <si>
    <t>Organosulfur compounds/Thioethers/Aryl thioethers OR Fatty acyl thioesters OR Heteroaromatic compounds OR Furans OR Thioesters OR Carbothioic S-esters OR Sulfenyl compounds OR Oxacyclic compounds OR Carboxylic acids and derivatives OR Carbonyl compounds</t>
  </si>
  <si>
    <t>Organosulfur compounds/Thioethers/Aryl thioethers OR Alkylarylthioethers OR Triazoles OR Heteroaromatic compounds OR Organic carbonic acids and derivatives OR Carboxylic acid esters OR Sulfenyl compounds OR Monocarboxylic acids and derivatives OR Azacyclic compounds OR Organonitrogen compounds OR Carbonyl compounds</t>
  </si>
  <si>
    <t>Benzenoids/Benzene and substituted derivatives/2-Phenoxypropionic acid esters OR Phenoxyacetic acid derivatives OR Diarylethers OR Phenoxy compounds OR Phenol ethers OR Alkyl aryl ethers OR Pyridines and derivatives OR Heteroaromatic compounds OR Carboxylic acid esters OR Azacyclic compounds OR Monocarboxylic acids and derivatives OR Organofluorides OR Organonitrogen compounds OR Carbonyl compounds OR Alkyl fluorides</t>
  </si>
  <si>
    <t>Organoheterocyclic compounds/Triazinanes/1,3,5-Triazinanes OR Organic nitro compounds OR Azacyclic compounds OR Organonitrogen compounds</t>
  </si>
  <si>
    <t>Lipids and lipid-like molecules/Prenol lipids/Retinoids OR Diterpenoids OR Fatty alcohol esters OR Carboxylic acid esters OR Monocarboxylic acids and derivatives OR Carbonyl compounds</t>
  </si>
  <si>
    <t>Benzenoids/Benzene and substituted derivatives/Aniline and substituted anilines/Dinitroanilines OR Trifluoromethylbenzenes OR Nitrobenzenes OR Nitroaromatic compounds OR Dialkylarylamines OR Propargyl-type 1,3-dipolar organic compounds OR Organic oxoazanium compounds OR Organofluorides OR Organic zwitterions OR Alkyl fluorides</t>
  </si>
  <si>
    <t>Carbonyl compounds/Ketones/Cyclic ketones/Cyclohexenones OR Benzene and substituted derivatives OR Vinylogous acids OR Oxime ethers OR Enols</t>
  </si>
  <si>
    <t>Benzenoids/Benzene and substituted derivatives/Toluenes/Tosyl compounds OR Benzenesulfonyl compounds OR Sulfones OR Organoiodides OR Alkyl iodides</t>
  </si>
  <si>
    <t>Organoheterocyclic compounds/Isoindoles and derivatives/Isoindolines/Isoindolones/Phthalimides OR Isoindoles OR Nitroaromatic compounds OR N-substituted carboxylic acid imides OR Benzenoids OR Propargyl-type 1,3-dipolar organic compounds OR Organic oxoazanium compounds OR Azacyclic compounds OR Organonitrogen compounds</t>
  </si>
  <si>
    <t>Benzenoids/Naphthalenes OR Carbamate esters OR Organic carbonic acids and derivatives OR Organonitrogen compounds OR Carbonyl compounds</t>
  </si>
  <si>
    <t xml:space="preserve">Benzenoids/Benzene and substituted derivatives/Nitrobenzenes OR Nitrotoluenes OR Nitroaromatic compounds OR Propargyl-type 1,3-dipolar organic compounds OR Organic oxoazanium compounds OR Organonitrogen compounds </t>
  </si>
  <si>
    <t xml:space="preserve">Organoheterocyclic compounds/Azolidines/Imidazolidines OR Thioureas OR Azacyclic compounds OR Organonitrogen compounds </t>
  </si>
  <si>
    <t>Benzenoids/Benzene and substituted derivatives/Nitrobenzenes OR Nitroaromatic compounds OR Aniline and substituted anilines OR Propargyl-type 1,3-dipolar organic compounds OR Organic oxoazanium compounds OR Primary amines OR Organic zwitterions</t>
  </si>
  <si>
    <t>Carboxylic acids and derivatives/Dicarboxylic acids and derivatives OR Dialkyltin salts OR Carboxylic acid esters OR Sulfenyl compounds OR Organic tin salts OR Carbonyl compounds</t>
  </si>
  <si>
    <t>Organonitrogen compounds/Sulfonylureas/S-triazinyl-2-sulfonylureas OR Benzenesulfonamides OR Benzoic acid esters OR Benzenesulfonyl compounds OR 2-Methoxy-1,3,5-triazines OR Benzoyl derivatives OR Alkyl aryl ethers OR N-aliphatic s-triazines OR Heteroaromatic compounds OR Organosulfonic acids and derivatives OR Aminosulfonyl compounds OR Methyl esters OR Organic carbonic acids and derivatives OR Azacyclic compounds OR Monocarboxylic acids and derivatives OR Carbonyl compounds</t>
  </si>
  <si>
    <t>Organoheterocyclic compounds/Pyridines and derivatives/Pyridinecarboxylic acids and derivatives/Pyridinecarboxylic acids and derivatives/Pyridinecarboxylic acids OR Imidothiolactones OR Thiazolines OR Methyl esters OR Heteroaromatic compounds OR Propargyl-type 1,3-dipolar organic compounds OR Monocarboxylic acids and derivatives OR Azacyclic compounds OR Organonitrogen compounds OR Organofluorides OR Alkyl fluorides</t>
  </si>
  <si>
    <t>Benzenoids/Benzene and substituted derivatives OR Guanidines OR Propargyl-type 1,3-dipolar organic compounds OR Carboximidamides</t>
  </si>
  <si>
    <t>Organonitrogen compounds/Amines/Tertiary amines/Tertiary alkylarylamines/Dialkylarylamines OR Secondary alkylarylamines OR N-aliphatic s-triazines OR Piperidines OR 1,3,5-Triazines OR Heteroaromatic compounds OR Trialkylamines OR Azacyclic compounds</t>
  </si>
  <si>
    <t>Organosulfur compounds/Thioethers/Aryl thioethers/Diarylthioethers OR Thiophenol ethers OR Benzene and substituted derivatives OR Sulfenyl compounds</t>
  </si>
  <si>
    <t>Benzenoids/Benzene and substituted derivatives/Halobenzenes/Fluorobenzenes OR Alkylarylsilanes OR Aryl fluorides OR Triazoles OR Heteroaromatic compounds OR Organic metalloid salts OR Azacyclic compounds OR Organonitrogen compounds OR Organofluorides OR Alkylsilanes</t>
  </si>
  <si>
    <t>Organoheterocyclic compounds/Benzimidazoles OR Phenyl sulfoxides OR Imidazoles OR Heteroaromatic compounds OR Sulfoxides OR Sulfinyl compounds OR Propargyl-type 1,3-dipolar organic compounds OR Carboximidic acids and derivatives OR Azacyclic compounds OR Organonitrogen compounds</t>
  </si>
  <si>
    <t>Benzenoids/Benzene and substituted derivatives/Aniline and substituted anilines/Dinitroanilines OR Trifluoromethylbenzenes OR Nitrobenzenes OR Nitroaromatic compounds OR Dialkylarylamines OR Propargyl-type 1,3-dipolar organic compounds OR Organic oxoazanium compounds OR Organofluorides OR Alkyl fluorides</t>
  </si>
  <si>
    <t>Organonitrogen compounds/Guanidines OR Propargyl-type 1,3-dipolar organic compounds OR Dialkylamines OR Carboximidamides</t>
  </si>
  <si>
    <t xml:space="preserve">Ethers/Diarylethers OR Benzoic acid esters OR Phenoxy compounds OR Phenol ethers OR Benzoyl derivatives OR Pyrazoles OR Heteroaromatic compounds OR Carboxylic acid esters OR Monocarboxylic acids and derivatives OR Azacyclic compounds OR Organonitrogen compounds </t>
  </si>
  <si>
    <t>Benzenoids/Benzene and substituted derivatives/N-phenylureas OR Trifluoromethylbenzenes OR Ureas OR Organonitrogen compounds OR Organofluorides OR Carbonyl compounds OR Alkyl fluorides</t>
  </si>
  <si>
    <t>Benzenoids/Benzene and substituted derivatives/Nitrobenzenes OR Nitroaromatic compounds OR Propargyl-type 1,3-dipolar organic compounds OR Organic oxoazanium compounds OR Organonitrogen compounds</t>
  </si>
  <si>
    <t>Inorganic compounds/Homogenous non-metal compounds/Other non-metal organides/Other non-metal oxides OR Inorganic oxides OR Hydrazines and derivatives</t>
  </si>
  <si>
    <t>Benzenoids/Benzene and substituted derivatives/2-Phenoxypropionic acid esters OR Phenoxyacetic acid derivatives OR Diarylethers OR Quinoxalines OR Phenoxy compounds OR Phenol ethers OR Alkyl aryl ethers OR Pyrazines OR Aryl chlorides OR Heteroaromatic compounds OR Carboxylic acid esters OR Azacyclic compounds OR Monocarboxylic acids and derivatives OR Organochlorides OR Carbonyl compounds OR Organonitrogen compounds</t>
  </si>
  <si>
    <t>Organoheterocyclic compounds/Pyridines and derivatives/Bipyridines and oligopyridines OR N-methylpyridinium compounds OR Pyridinium derivatives OR Heteroaromatic compounds OR Azacyclic compounds OR Organonitrogen compounds</t>
  </si>
  <si>
    <t>Benzenoids/Benzene and substituted derivatives/Anilides/Aromatic anilides/Benzanilides OR 2-Halobenzoic acids and derivatives OR 3-Halobenzoic acids and derivatives OR Benzamides OR Benzoyl derivatives OR Toluenes OR Iodobenzenes OR Aryl iodides OR Vinylogous halides OR Sulfones OR Secondary carboxylic acid amides OR Organofluorides OR Organoiodides OR Organonitrogen compounds OR Alkyl fluorides</t>
  </si>
  <si>
    <t>Organonitrogen compounds/Azo compounds OR Propargyl-type 1,3-dipolar organic compounds OR Nitriles</t>
  </si>
  <si>
    <t>Organosulfur compounds/Thioethers/Aryl thioethers/Diarylthioethers OR O-sulfanylbenzoic acids and derivatives OR Benzamides OR Indazoles OR Thiophenol ethers OR Benzoyl derivatives OR Vinylogous thioesters OR Pyridines and derivatives OR Pyrazoles OR Heteroaromatic compounds OR Secondary carboxylic acid amides OR Sulfenyl compounds OR Azacyclic compounds OR Organonitrogen compounds</t>
  </si>
  <si>
    <t>Organoheterocyclic compounds/Coumarans OR Alkyl aryl ethers OR Benzenoids OR Organic carbonic acids and derivatives OR Oxacyclic compounds OR Organonitrogen compounds OR Carbonyl compounds</t>
  </si>
  <si>
    <t xml:space="preserve">Organoheterocyclic compounds/Benzothiazines/Phenothiazines OR Diarylthioethers OR Benzenoids OR 1,4-Thiazines OR Secondary amines OR Azacyclic compounds </t>
  </si>
  <si>
    <t>Benzenoids/Benzene and substituted derivatives/N-phenylureas OR Bromobenzenes OR Aryl bromides OR Organic carbonic acids and derivatives OR Organonitrogen compounds OR Organobromides OR Organic oxides OR Carbonyl compounds</t>
  </si>
  <si>
    <t>Benzenoids/Benzene and substituted derivatives/Benzoyl derivatives/Benzoylpyrazoles OR Aryl-phenylketones OR Trifluoromethylbenzenes OR Benzenesulfonyl compounds OR Pyrazolones OR Vinylogous amides OR Sulfones OR Heteroaromatic compounds OR Pyrazoles OR Lactams OR Azacyclic compounds OR Aldehydes OR Alkyl fluorides OR Organofluorides OR Organonitrogen compounds</t>
  </si>
  <si>
    <t>Lipids and lipid-like molecules/Prenol lipids/Triterpenoids OR Fatty acid esters OR Methyl esters OR Enoate esters OR Monocarboxylic acids and derivatives OR Carbonyl compounds</t>
  </si>
  <si>
    <t>Organoheterocyclic compounds/Benzodioxoles OR Ketals OR Benzenoids OR Carbamate esters OR Organic carbonic acids and derivatives OR Oxacyclic compounds OR Organonitrogen compounds OR Carbonyl compounds</t>
  </si>
  <si>
    <t>Organoheterocyclic compounds/Thiadiazinanes OR Benzene and substituted derivatives OR Ureas OR Isothioureas OR Propargyl-type 1,3-dipolar organic compounds OR Carboximidamides OR Azacyclic compounds OR Carbonyl compounds</t>
  </si>
  <si>
    <t>Organoheterocyclic compounds/Benzimidazoles/Sulfinylbenzimidazoles OR Methylpyridines OR Alkyl aryl ethers OR Benzenoids OR Imidazoles OR Heteroaromatic compounds OR Sulfoxides OR Sulfinyl compounds OR Azacyclic compounds OR Organonitrogen compounds OR Organofluorides OR Alkyl fluorides</t>
  </si>
  <si>
    <t xml:space="preserve">Benzenoids/Naphthalenes OR 1,4-Benzodithiins OR Heteroaromatic compounds OR Nitriles </t>
  </si>
  <si>
    <t>Organoheterocyclic compounds/Furans/Nitrofurans OR Nitroaromatic compounds OR Oxazolidinones OR Heteroaromatic compounds OR Organic carbonic acids and derivatives OR Propargyl-type 1,3-dipolar organic compounds OR Oxacyclic compounds OR Organic oxoazanium compounds OR Azacyclic compounds OR Organonitrogen compounds OR Carbonyl compounds</t>
  </si>
  <si>
    <t>Organonitrogen compounds/Sulfonylureas/Pyrimidyl-2-sulfonylureas OR Benzenesulfonamides OR Benzoic acid esters OR Benzenesulfonyl compounds OR Benzoyl derivatives OR Pyrimidines and pyrimidine derivatives OR Aminosulfonyl compounds OR Organosulfonic acids and derivatives OR Heteroaromatic compounds OR Oxetanes OR Carboxylic acid esters OR Organic carbonic acids and derivatives OR Dialkyl ethers OR Azacyclic compounds OR Oxacyclic compounds OR Monocarboxylic acids and derivatives OR Carbonyl compounds</t>
  </si>
  <si>
    <t>Benzenoids/Benzene and substituted derivatives/Diphenylethers OR Diarylethers OR Phenylhydrazines OR Phenoxy compounds OR Phenol ethers OR Oxazolidinediones OR Dicarboximides OR Organic carbonic acids and derivatives OR Carboxylic acid hydrazides OR Oxacyclic compounds OR Azacyclic compounds OR Organonitrogen compounds OR Carbonyl compounds</t>
  </si>
  <si>
    <t>Organoheterocyclic compounds/Pyridines and derivatives/Pyridinesulfonamides OR Sulfonylureas OR Alkyl aryl ethers OR Pyrimidines and pyrimidine derivatives OR Organosulfonic acids and derivatives OR Heteroaromatic compounds OR Aminosulfonyl compounds OR Propargyl-type 1,3-dipolar organic compounds OR Carboximidic acids and derivatives OR Azacyclic compounds OR Organofluorides OR Alkyl fluorides</t>
  </si>
  <si>
    <t xml:space="preserve">Organoheterocyclic compounds/Diazanaphthalenes/Benzodiazines/Quinazolines OR Pyrimidones OR Alkyl aryl ethers OR Benzenoids OR Aryl iodides OR Heteroaromatic compounds OR Lactams OR Azacyclic compounds OR Organonitrogen compounds OR Organoiodides </t>
  </si>
  <si>
    <t xml:space="preserve">Organoheterocyclic compounds/Thiophenes/Thiophene carboxylic acids and derivatives OR 2-Methoxy-1,3,5-triazines OR Alkyl aryl ethers OR Sulfonyls OR Organosulfonic acids and derivatives OR Methyl esters OR Heteroaromatic compounds OR Monocarboxylic acids and derivatives OR Azacyclic compounds OR Organonitrogen compounds </t>
  </si>
  <si>
    <t>Benzenoids/Benzene and substituted derivatives/Anilides OR Fluorobenzenes OR Alkyl aryl ethers OR Aryl fluorides OR Thiadiazoles OR Tertiary carboxylic acid amides OR Heteroaromatic compounds OR Azacyclic compounds OR Organonitrogen compounds OR Organofluorides OR Carbonyl compounds OR Alkyl fluorides</t>
  </si>
  <si>
    <t>Benzenoids/Benzene and substituted derivatives/Biphenyls and derivatives OR Methoxyanilines OR Phenylhydrazines OR Phenoxy compounds OR Methoxybenzenes OR Anisoles OR Alkyl aryl ethers OR Organic carbonic acids and derivatives OR Organonitrogen compounds OR Carbonyl compounds</t>
  </si>
  <si>
    <t>Benzenoids/Benzene and substituted derivatives/Anilides OR N-arylamides OR Oxathiins OR Vinylogous esters OR Thioenol ethers OR Secondary carboxylic acid amides OR Oxacyclic compounds OR Carbonyl compounds</t>
  </si>
  <si>
    <t>Lipids and lipid-like molecules/Prenol lipids/Terpene glycosides/Diterpene glycosides OR Diterpenoids OR Salicylic acids OR Benzoic acids OR Ortho cresols OR Benzoyl derivatives OR Toluenes OR 1-Hydroxy-4-unsubstituted benzenoids OR Oxanes OR Beta-hydroxy ketones OR Vinylogous acids OR Tetrahydrofurans OR Tertiary alcohols OR Secondary alcohols OR Carboxylic acid salts OR Oxacyclic compounds OR Monocarboxylic acids and derivatives OR Carboxylic acids OR Dialkyl ethers</t>
  </si>
  <si>
    <t>Benzenoids/Benzene and substituted derivatives/Anilides/Aromatic anilides OR Diarylethers OR Trifluoromethylbenzenes OR Pyridinecarboxamides OR 2-Heteroaryl carboxamides OR Phenol ethers OR Phenoxy compounds OR Fluorobenzenes OR Aryl fluorides OR Heteroaromatic compounds OR Secondary carboxylic acid amides OR Azacyclic compounds OR Organonitrogen compounds OR Organofluorides OR Alkyl fluorides</t>
  </si>
  <si>
    <t xml:space="preserve">Organosulfur compounds/Thioacetals/Dithioacetals OR Thiocyanates OR Sulfenyl compounds OR Organonitrogen compounds </t>
  </si>
  <si>
    <t>Organoheterocyclic compounds/Benzimidazoles OR Benzenoids OR Imidazoles OR Heteroaromatic compounds OR Furans OR Oxacyclic compounds OR Azacyclic compounds OR Organonitrogen compounds</t>
  </si>
  <si>
    <t>Organoheterocyclic compounds/Triazines/1,3,5-Triazines/Alkoxy-S-triazines/2-Methoxy-1,3,5-triazines OR Alkyl aryl ethers OR Heteroaromatic compounds OR Azacyclic compounds OR Organonitrogen compounds</t>
  </si>
  <si>
    <t xml:space="preserve">Organoheterocyclic compounds/Benzopyrans/1-Benzopyrans/2,2-Dimethyl-1-benzopyrans OR Alkyl aryl ethers OR 1-Hydroxy-4-unsubstituted benzenoids OR 1-Hydroxy-2-unsubstituted benzenoids OR Oxacyclic compounds </t>
  </si>
  <si>
    <t xml:space="preserve">Organoheterocyclic compounds/Diazines/Pyrazines OR Heteroaromatic compounds OR Azacyclic compounds OR Organonitrogen compounds </t>
  </si>
  <si>
    <t>Benzenoids/Benzene and substituted derivatives/Benzenesulfonamides OR Benzenesulfonyl compounds OR 2-Methoxy-1,3,5-triazines OR Alkyl aryl ethers OR Sulfonyls OR Organosulfonic acids and derivatives OR Heteroaromatic compounds OR Azacyclic compounds OR Organonitrogen compounds OR Organofluorides OR Alkyl fluorides</t>
  </si>
  <si>
    <t>Organoheterocyclic compounds/Diazines/Pyrimidines and pyrimidine derivatives/Pyrimidones/Barbituric acid derivatives OR N-acyl ureas OR Diazinanes OR Benzene and substituted derivatives OR Dicarboximides OR Carbene-type 1,3-dipolar compounds OR Azacyclic compounds OR Organonitrogen compounds OR Carbonyl compounds</t>
  </si>
  <si>
    <t>Organonitrogen compounds/Guanidines OR Propargyl-type 1,3-dipolar organic compounds OR Monocarboxylic acids and derivatives OR Carboxylic acids OR Carboximidamides OR Carbonyl compounds</t>
  </si>
  <si>
    <t xml:space="preserve">Benzenoids/Phenol esters OR Nitrobenzenes OR Phenoxy compounds OR Nitroaromatic compounds OR Fatty acid esters OR Enoate esters OR Propargyl-type 1,3-dipolar organic compounds OR Organic oxoazanium compounds OR Monocarboxylic acids and derivatives OR Organonitrogen compounds OR Carbonyl compounds </t>
  </si>
  <si>
    <t>Benzenoids/Benzene and substituted derivatives/Sulfanilides OR Acetanilides OR N-acetylarylamines OR m-Xylenes OR Organosulfonamides OR Organic sulfonamides OR Aminosulfonyl compounds OR Acetamides OR Trihalomethanes OR Secondary carboxylic acid amides OR Organofluorides OR Carbonyl compounds OR Alkyl fluorides</t>
  </si>
  <si>
    <t>Organohalogen compounds/Alkyl halides/Alkyl fluorides/Fluorotelomer alcohols OR Primary alcohols OR Organofluorides</t>
  </si>
  <si>
    <t>Benzenoids/Benzene and substituted derivatives/Phenylpropanes OR Trialkyltins OR Organic tin salts</t>
  </si>
  <si>
    <t xml:space="preserve">Lipids and lipid-like molecules/Steroids and steroid derivatives/Steroid lactones/Spironolactones and derivatives OR 3-Oxo delta-4-steroids OR Delta-4-steroids OR Cyclohexenones OR Gamma butyrolactones OR Tetrahydrofurans OR Thioesters OR Carboxylic acid esters OR Carbothioic S-esters OR Sulfenyl compounds OR Oxacyclic compounds OR Monocarboxylic acids and derivatives </t>
  </si>
  <si>
    <t>Organoheterocyclic compounds/Benzothiazines OR Dialkylarylamines OR Benzenoids OR Secondary ketimines OR Heteroaromatic compounds OR Azacyclic compounds</t>
  </si>
  <si>
    <t>Benzenoids/Benzene and substituted derivatives/Trifluoromethylbenzenes OR Styrenes OR Hydropyrimidines OR Guanidines OR Propargyl-type 1,3-dipolar organic compounds OR Carboximidamides OR Azacyclic compounds OR Organofluorides OR Alkyl fluorides</t>
  </si>
  <si>
    <t>Organonitrogen compounds/Sulfonylureas/S-triazinyl-2-sulfonylureas OR Benzenesulfonamides OR Benzoic acid esters OR Benzenesulfonyl compounds OR Alkoxy-S-triazines OR Benzoyl derivatives OR Dialkylarylamines OR Toluenes OR Alkyl aryl ethers OR N-aliphatic s-triazines OR Organosulfonic acids and derivatives OR Aminosulfonyl compounds OR Methyl esters OR Heteroaromatic compounds OR Organic carbonic acids and derivatives OR Monocarboxylic acids and derivatives OR Azacyclic compounds OR Organofluorides OR Carbonyl compounds OR Alkyl fluorides</t>
  </si>
  <si>
    <t>Organoheterocyclic compounds/Epoxides OR Oxacyclic compounds OR Dialkyl ethers OR Aldehydes</t>
  </si>
  <si>
    <t xml:space="preserve">Benzenoids/Benzene and substituted derivatives/Benzoic acids and derivatives OR m-Xylenes OR Benzoyl derivatives OR Carboxylic acid hydrazides OR Organonitrogen compounds </t>
  </si>
  <si>
    <t>CC1=C(C(=O)C2=CC=CC=C2C1=O)C/C=C(\C)/CC/C=C(\C)/CC/C=C(\C)/CC/C=C(\C)/CC/C=C(\C)/CC/C=C(\C)/CCC=C(C)C</t>
  </si>
  <si>
    <t>Lipids and lipid-like molecules/Prenol lipids/Sesquaterpenoids OR Menaquinones OR Naphthoquinones OR Quinones OR Aryl ketones</t>
  </si>
  <si>
    <t>Organoheterocyclic compounds/Azepanes OR Thiocarbamic acid derivatives OR Organic carbonic acids and derivatives OR Sulfenyl compounds OR Azacyclic compounds OR Organonitrogen compounds OR Carbonyl compounds</t>
  </si>
  <si>
    <t>Organonitrogen compounds/Hydrazines and derivatives/Semicarbazides OR Organic carbonic acids and derivatives OR Carbonyl compounds</t>
  </si>
  <si>
    <t>Benzenoids/Benzene and substituted derivatives/Benzoic acids and derivatives/Benzoic acid esters OR Benzenesulfonamides OR Benzenesulfonyl compounds OR Benzoyl derivatives OR Sulfonylureas OR Pyrimidines and pyrimidine derivatives OR Aminosulfonyl compounds OR Organosulfonic acids and derivatives OR Heteroaromatic compounds OR Methyl esters OR Propargyl-type 1,3-dipolar organic compounds OR Carboximidic acids and derivatives OR Azacyclic compounds OR Monocarboxylic acids and derivatives</t>
  </si>
  <si>
    <t>Benzenoids/Benzene and substituted derivatives/Anilides/Aromatic anilides OR Biphenyls and derivatives OR Pyrazole-4-carboxamides OR Fluorobenzenes OR Aryl fluorides OR Vinylogous amides OR Heteroaromatic compounds OR Secondary carboxylic acid amides OR Azacyclic compounds OR Organonitrogen compounds OR Organofluorides OR Alkyl fluorides</t>
  </si>
  <si>
    <t>Carbonyl compounds/Ketones/Aryl ketones/Phenylketones/Aryl-phenylketones OR Trifluoromethylbenzenes OR Benzenesulfonyl compounds OR Benzoyl derivatives OR 5-Cyclopropylisoxazoles OR Sulfones OR Heteroaromatic compounds OR Oxacyclic compounds OR Azacyclic compounds OR Organonitrogen compounds OR Organofluorides OR Alkyl fluorides</t>
  </si>
  <si>
    <t>Organoheterocyclic compounds/Azobenzenes OR Diphenylmethanes OR Benzenesulfonic acids and derivatives OR 1-Sulfo,2-unsubstituted aromatic compounds OR Benzenesulfonyl compounds OR Aniline and substituted anilines OR Dialkylarylamines OR Sulfonyls OR Secondary ketimines OR Azomethines OR Organosulfonic acids OR Azo compounds OR Propargyl-type 1,3-dipolar organic compounds OR Secondary amines</t>
  </si>
  <si>
    <t>Benzenoids/Benzene and substituted derivatives/Phenylpropanes OR Phenoxy compounds OR Phenol ethers OR Pyrimidines and pyrimidine derivatives OR Tertiary alcohols OR Heteroaromatic compounds OR Trihalomethanes OR Azacyclic compounds OR Organonitrogen compounds OR Organofluorides OR Aromatic alcohols OR Alkyl fluorides</t>
  </si>
  <si>
    <t>Lipids and lipid-like molecules/Prenol lipids/Monoterpenoids/Aromatic monoterpenoids OR Monocyclic monoterpenoids OR Menthane monoterpenoids OR Pyridines and derivatives OR Heteroaromatic compounds OR Secondary carboxylic acid amides OR Azacyclic compounds OR Organonitrogen compounds OR Carbonyl compounds</t>
  </si>
  <si>
    <t>Organoheterocyclic compounds/Thiadiazinanes OR Cyclic dithiocarbamic acid esters OR Thiohemiaminal derivatives OR Azacyclic compounds OR Organonitrogen compounds</t>
  </si>
  <si>
    <t>Organoheterocyclic compounds/Pyridines and derivatives/Pyridinium derivatives OR Heteroaromatic compounds OR Azacyclic compounds OR Organonitrogen compounds</t>
  </si>
  <si>
    <t>Organoheterocyclic compounds/Azoles/Triazoles OR Heteroaromatic compounds OR Azacyclic compounds OR Primary amines</t>
  </si>
  <si>
    <t>Benzenoids/Tetralins OR Acetophenones OR Aryl alkyl ketones</t>
  </si>
  <si>
    <t>Organonitrogen compounds/Oximes/Oxime ethers OR Propargyl-type 1,3-dipolar organic compounds OR Nitriles OR Carboximidic acids and derivatives</t>
  </si>
  <si>
    <t xml:space="preserve">Benzenoids/Benzene and substituted derivatives/Phenoxy compounds OR m-Xylenes OR Thiophenol ethers OR Alkylarylthioethers OR Sulfenyl compounds OR Propargyl-type 1,3-dipolar organic compounds OR Carboximidic acids and derivatives OR Imines </t>
  </si>
  <si>
    <t>Organoheterocyclic compounds/Isoindoles and derivatives/Isoindolines/Isoindolones OR Bicyclic monoterpenoids OR Isoindoles OR Maleimides OR Cyclopropanecarboxylic acids and derivatives OR N-substituted carboxylic acid imides OR Pyrrolines OR Dicarboximides OR Carboxylic acid esters OR Lactams OR Azacyclic compounds OR Monocarboxylic acids and derivatives OR Hydrocarbon derivatives OR Organic oxides OR Carbonyl compounds</t>
  </si>
  <si>
    <t>Organoheterocyclic compounds/Heteroaromatic compounds OR Furans OR Oxacyclic compounds</t>
  </si>
  <si>
    <t>Carbohydrates and carbohydrate conjugates/Aminosaccharides/Aminoglycosides/Aminocyclitol glycosides OR 2-Deoxystreptamine aminoglycosides OR O-glycosyl compounds OR Aminocyclitols and derivatives OR Cyclohexylamines OR Cyclohexanols OR Oxanes OR Monosaccharides OR Tertiary alcohols OR 1,2-Aminoalcohols OR Oxacyclic compounds OR Dialkylamines OR Acetals OR Monoalkylamines</t>
  </si>
  <si>
    <t>Benzenoids/Naphthalenes/Naphthoquinones OR Quinones OR Aryl ketones OR Enol esters OR Monocarboxylic acids and derivatives</t>
  </si>
  <si>
    <t>Organosulfur compounds/Isothiocyanates OR Propargyl-type 1,3-dipolar organic compounds OR Imines</t>
  </si>
  <si>
    <t>Benzenoids/Naphthalenes OR Thiophenols OR Thiols</t>
  </si>
  <si>
    <t>Benzenoids/Benzene and substituted derivatives/Diphenylethers OR Diarylethers OR Benzyloxycarbonyls OR Phenoxy compounds OR Phenol ethers OR Cyclopropanecarboxylic acids and derivatives OR Carboxylic acid esters OR Nitriles OR Monocarboxylic acids and derivatives OR Carbonyl compounds</t>
  </si>
  <si>
    <t>Organonitrogen compounds/Sulfonylureas/Pyrimidinyl-2-sulfonylureas OR Pyridinesulfonamides OR Pyridinecarboxylic acids OR Alkyl aryl ethers OR Pyrimidines and pyrimidine derivatives OR Sulfonyls OR Organosulfonic acids and derivatives OR Heteroaromatic compounds OR Methyl esters OR Organic carbonic acids and derivatives OR Azacyclic compounds OR Carbene-type 1,3-dipolar compounds OR Monocarboxylic acids and derivatives OR Organic zwitterions OR Organofluorides OR Carbonyl compounds OR Alkyl fluorides</t>
  </si>
  <si>
    <t>Benzenoids/Benzene and substituted derivatives/Benzophenones OR 2-Benzimidazolylcarbamic acid esters OR Aryl-phenylketones OR Benzoyl derivatives OR Imidazoles OR Heteroaromatic compounds OR Carbamate esters OR Organic carbonic acids and derivatives OR Azacyclic compounds OR Organonitrogen compounds</t>
  </si>
  <si>
    <t>Organoheterocyclic compounds/Azoles/Triazoles/Phenyltriazoles/Phenyl-1,2,4-triazoles OR Chlorobenzenes OR Fatty acid esters OR Fluorobenzenes OR Aryl chlorides OR Aryl fluorides OR Heteroaromatic compounds OR Alpha-halocarboxylic acid derivatives OR Carboxylic acid esters OR Monocarboxylic acids and derivatives OR Azacyclic compounds OR Organofluorides OR Organonitrogen compounds OR Carbonyl compounds OR Alkyl fluorides OR Alkyl chlorides OR Organochlorides</t>
  </si>
  <si>
    <t xml:space="preserve">Organoheterocyclic compounds/Diazines/Pyrimidines and pyrimidine derivatives/Halopyrimidines OR Pyrimidones OR Hydropyrimidines OR Aryl bromides OR Vinylogous amides OR Heteroaromatic compounds OR Ureas OR Lactams OR Azacyclic compounds OR Organonitrogen compounds OR Organobromides </t>
  </si>
  <si>
    <t>Organoheterocyclic compounds/Isoquinolines and derivatives OR Pyridines and derivatives OR Benzenoids OR Heteroaromatic compounds OR Azacyclic compounds OR Organonitrogen compounds</t>
  </si>
  <si>
    <t xml:space="preserve">Benzenoids/Benzene and substituted derivatives/Benzenesulfonamides/Aminobenzenesulfonamides OR Benzenesulfonyl compounds OR Aniline and substituted anilines OR Pyrimidines and pyrimidine derivatives OR Organosulfonamides OR Heteroaromatic compounds OR Aminosulfonyl compounds OR Azacyclic compounds OR Primary amines </t>
  </si>
  <si>
    <t>Lipids and lipid-like molecules/Prenol lipids/Triterpenoids OR Enals OR Aldehydes</t>
  </si>
  <si>
    <t>Organoheterocyclic compounds/Quinolines and derivatives/Quinoline carboxylic acids OR N-arylpiperazines OR Fluoroquinolones OR Aminoquinolines and derivatives OR Hydroquinolones OR Haloquinolines OR Hydroquinolines OR Pyridinecarboxylic acids OR Dialkylarylamines OR N-alkylpiperazines OR Aryl fluorides OR Benzenoids OR Vinylogous amides OR Heteroaromatic compounds OR Trialkylamines OR Amino acids OR Azacyclic compounds OR Carboxylic acids OR Monocarboxylic acids and derivatives OR Organofluorides</t>
  </si>
  <si>
    <t>Benzenoids/Benzene and substituted derivatives/Toluenes OR Propargyl-type 1,3-dipolar organic compounds OR Carboximidic acids OR Organonitrogen compounds</t>
  </si>
  <si>
    <t>Organoheterocyclic compounds/Benzothiazoles OR Alkylarylthioethers OR Benzenoids OR Thiazoles OR Heteroaromatic compounds OR Dithioacetals OR Thiocyanates OR Sulfenyl compounds OR Azacyclic compounds OR Organonitrogen compounds</t>
  </si>
  <si>
    <t>Benzenoids/Benzene and substituted derivatives/Trifluoromethylbenzenes OR Furanones OR Vinylogous esters OR Vinylogous amides OR Ketene acetals OR Cyclic ketones OR Oxacyclic compounds OR Dialkylamines OR Organofluorides OR Alkyl fluorides</t>
  </si>
  <si>
    <t>Carbohydrates and carbohydrate conjugates/Aminosaccharides/Aminoglycosides/Aminocyclitol glycosides OR O-glycosyl compounds OR Cyclohexanols OR Oxanes OR Monosaccharides OR Cyclitols and derivatives OR Tetrahydrofurans OR Tertiary alcohols OR Guanidines OR 1,2-Aminoalcohols OR Propargyl-type 1,3-dipolar organic compounds OR Polyols OR Oxacyclic compounds OR Dialkylamines OR Carboximidamides OR Acetals OR Primary alcohols</t>
  </si>
  <si>
    <t>Organoheterocyclic compounds/Azobenzenes OR Dialkylarylamines OR Aniline and substituted anilines OR Azo compounds OR Propargyl-type 1,3-dipolar organic compounds OR Acetals</t>
  </si>
  <si>
    <t>Organosulfur compounds/Organic trisulfides OR Allyl sulfur compounds OR Sulfenyl compounds</t>
  </si>
  <si>
    <t>Lipids and lipid-like molecules/Fatty acyls/Fatty acid esters OR Dicarboxylic acids and derivatives OR Butenolides OR Benzene and substituted derivatives OR Enol esters OR Enoate esters OR Lactones OR Oxacyclic compounds OR Carbonyl compounds</t>
  </si>
  <si>
    <t xml:space="preserve">Benzenoids/Benzene and substituted derivatives/Diphenylmethanes OR Benzylethers OR Trialkylamines OR Dialkyl ethers </t>
  </si>
  <si>
    <t>Amino acids, peptides, and analogues/Amino acids and derivatives/Alpha amino acids and derivatives OR Phenylhydrazines OR Imidazolinones OR Carboxylic acid hydrazides OR Sulfenyl compounds OR Propargyl-type 1,3-dipolar organic compounds OR Azacyclic compounds OR Organonitrogen compounds OR Carbonyl compounds</t>
  </si>
  <si>
    <t>Carbonyl compounds/Ketones/Aryl ketones/Phenylketones/Alkyl-phenylketones OR Benzoyl derivatives OR Aryl alkyl ketones OR 1-Hydroxy-2-unsubstituted benzenoids OR Alpha-haloketones OR Organobromides OR Alkyl bromides</t>
  </si>
  <si>
    <t>Benzenoids/Benzene and substituted derivatives/Diphenylethers OR Diarylethers OR Benzenesulfonamides OR Benzenesulfonyl compounds OR Phenoxy compounds OR Phenol ethers OR Sulfonohydrazides OR Hydrazinosulfonyl compounds OR Organic nitrogen compounds</t>
  </si>
  <si>
    <t>Ethers/Acetals/Ketals OR Trialkyl amine oxides OR 1,3-Dioxolanes OR Trisubstituted amine oxides and derivatives OR Oxacyclic compounds</t>
  </si>
  <si>
    <t>Benzenoids/Phenols/Methoxyphenols OR Phenoxy compounds OR Methoxybenzenes OR Anisoles OR Alkyl aryl ethers OR 1-Hydroxy-2-unsubstituted benzenoids OR Propargyl-type 1,3-dipolar organic compounds OR Carboximidic acids OR Organonitrogen compounds</t>
  </si>
  <si>
    <t xml:space="preserve">Organoheterocyclic compounds/Azoles/Triazoles OR Triazolines OR Heteroaromatic compounds OR Organic carbonic acids and derivatives OR Azacyclic compounds OR Organonitrogen compounds </t>
  </si>
  <si>
    <t>Organohalogen compounds/Alkyl halides/Alkyl fluorides/Perfluoroalkyl carboxylic acid and derivatives OR Halogenated fatty acids OR Alpha-halocarboxylic acids OR Monocarboxylic acids and derivatives OR Carboxylic acids OR Organofluorides OR Carbonyl compounds OR Amines</t>
  </si>
  <si>
    <t>Carboxylic acids and derivatives/Acrylic acids and derivatives OR Secondary carboxylic acid amides OR Organonitrogen compounds OR Carbonyl compounds</t>
  </si>
  <si>
    <t>Organoheterocyclic compounds/Benzothiazoles OR Benzenoids OR Thiazoles OR Heteroaromatic compounds OR Azacyclic compounds OR Organonitrogen compounds</t>
  </si>
  <si>
    <t>CCNC1=CC2=C(C=C1C)C(=C3C=C(C(=[NH+]CC)C=C3O2)C)C4=CC=CC=C4C(=O)OCC.[Cl-]</t>
  </si>
  <si>
    <t>Organoheterocyclic compounds/Benzopyrans/1-Benzopyrans/Dibenzopyrans/Xanthenes OR Benzoic acid esters OR Benzoyl derivatives OR Secondary alkylarylamines OR Secondary ketimines OR Heteroaromatic compounds OR Carboxylic acid esters OR Amino acids and derivatives OR Oxacyclic compounds OR Monocarboxylic acids and derivatives</t>
  </si>
  <si>
    <t>Organohalogen compounds/Alkyl halides/Halomethanes OR Organoiodides OR Alkyl iodides</t>
  </si>
  <si>
    <t>Benzenoids/Benzene and substituted derivatives/Phenylcarbamic acid esters OR Phenoxy compounds OR Carbamate esters OR Organic carbonic acids and derivatives OR Organonitrogen compounds OR Carbonyl compounds</t>
  </si>
  <si>
    <t>Carboxylic acids and derivatives/Carboxylic acid derivatives/Carboxylic acid amides/Tertiary carboxylic acid amides OR Organonitrogen compounds OR Carbonyl compounds</t>
  </si>
  <si>
    <t>Benzenoids/Benzene and substituted derivatives/Diphenylmethanes OR Isoxazolines OR Oxime ethers OR Carboxylic acid esters OR Oxacyclic compounds OR Monocarboxylic acids and derivatives OR Azacyclic compounds OR Carbonyl compounds</t>
  </si>
  <si>
    <t>Carboximidic acids and derivatives OR Imines</t>
  </si>
  <si>
    <t xml:space="preserve">Benzenoids/Benzene and substituted derivatives/Aniline and substituted anilines/Dinitroanilines OR Phenylpropanes OR Nitrobenzenes OR Phenylalkylamines OR Nitroaromatic compounds OR Secondary alkylarylamines OR Propargyl-type 1,3-dipolar organic compounds OR Organic oxoazanium compounds OR Organic zwitterions </t>
  </si>
  <si>
    <t>Lipids and lipid-like molecules/Fatty acyls/Fatty acid esters OR Piperidines OR Dicarboxylic acids and derivatives OR Carboxylic acid esters OR N-organohydroxylamines OR Azacyclic compounds OR Carbonyl compounds</t>
  </si>
  <si>
    <t xml:space="preserve">Organosulfur compounds/Thioethers/Aryl thioethers OR Alkylarylthioethers OR 1,2,4-Triazines OR Heteroaromatic compounds OR Lactams OR Sulfenyl compounds OR Azacyclic compounds OR Organonitrogen compounds </t>
  </si>
  <si>
    <t>Benzenoids/Phenol ethers OR Phenoxy compounds OR Alkyl aryl ethers OR Propargyl-type 1,3-dipolar organic compounds OR Carboximidic acids and derivatives OR Imines (OR FDA: Carbamates)</t>
  </si>
  <si>
    <t>Benzenoids/Benzene and substituted derivatives/Aniline and substituted anilines OR Aminopyrimidines and derivatives OR Heteroaromatic compounds OR Secondary amines OR Azacyclic compounds</t>
  </si>
  <si>
    <t>Benzenoids/Naphthalenes OR Thioureas OR Organonitrogen compounds</t>
  </si>
  <si>
    <t>Benzenoids/Benzene and substituted derivatives/Diphenylmethanes OR Benzylethers OR Piperidines OR Trialkylamines OR Carboxylic acid esters OR Amino acids and derivatives OR Monocarboxylic acids and derivatives OR Dialkyl ethers OR Azacyclic compounds OR Carbonyl compounds</t>
  </si>
  <si>
    <t>Benzenoids/Benzene and substituted derivatives/Phenyl-beta-methoxyacrylates OR Styrenes OR Alkyl aryl ethers OR Pyridines and derivatives OR Vinylogous esters OR Methyl esters OR Heteroaromatic compounds OR Enoate esters OR Monocarboxylic acids and derivatives OR Azacyclic compounds OR Organonitrogen compounds OR Organofluorides OR Carbonyl compounds OR Alkyl fluorides</t>
  </si>
  <si>
    <t>Benzenoids/Benzene and substituted derivatives/Diphenylmethanes OR Phenylacetamides OR Tertiary carboxylic acid amides OR Organonitrogen compounds OR Carbonyl compounds</t>
  </si>
  <si>
    <t>Benzenoids/Benzene and substituted derivatives/Phenylpropanes OR Phenoxy compounds OR Phenol ethers OR Fluorobenzenes OR Alkyl aryl ethers OR Aryl fluorides OR Oxazolines OR Propargyl-type 1,3-dipolar organic compounds OR Oxacyclic compounds OR Azacyclic compounds OR Organonitrogen compounds OR Organofluorides</t>
  </si>
  <si>
    <t>Organoheterocyclic compounds/Benzimidazoles/2-Benzimidazolylcarbamic acid esters OR Benzenoids OR Imidazoles OR Heteroaromatic compounds OR Carbamate esters OR Organic carbonic acids and derivatives OR Azacyclic compounds OR Organonitrogen compounds OR Carbonyl compounds</t>
  </si>
  <si>
    <t xml:space="preserve">Benzenoids/Benzene and substituted derivatives/Methoxybenzenes/Dimethoxybenzenes OR Phenoxy compounds OR Anisoles OR Alkyl aryl ethers </t>
  </si>
  <si>
    <t>Lipids and lipid-like molecules/Fatty acyls/Fatty acid esters/Pyrethroids/Pyrethrins OR Monocyclic monoterpenoids OR Cyclopropanecarboxylic acids and derivatives OR Cyclic ketones OR Carboxylic acid esters OR Monocarboxylic acids and derivatives</t>
  </si>
  <si>
    <t>Benzenoids/Benzene and substituted derivatives/Toluenes/Nitrotoluenes/Dinitrotoluenes OR o-Toluamides OR Nitrobenzenes OR Benzamides OR Nitroaromatic compounds OR Benzoyl derivatives OR Primary carboxylic acid amides OR Propargyl-type 1,3-dipolar organic compounds OR Organic oxoazanium compounds OR Organonitrogen compounds OR Organic zwitterions</t>
  </si>
  <si>
    <t>Benzenoids/Benzene and substituted derivatives/Xylenes/p-Xylenes OR Carbonic acid diesters OR Pyrrolines OR Enol esters OR Secondary carboxylic acid amides OR Lactams OR Dialkyl ethers OR Azacyclic compounds OR Organonitrogen compounds OR Carbonyl compounds</t>
  </si>
  <si>
    <t>Amino acids, peptides, and analogues/Amino acids and derivatives/Alpha amino acids and derivatives/Proline and derivatives OR Pyrrolidine carboxylic acids OR Oxoprolines OR Pyrrolidine-2-ones OR Secondary carboxylic acid amides OR Lactams OR Carboxylic acid salts OR Monocarboxylic acids and derivatives OR Carboxylic acids OR Azacyclic compounds OR Organonitrogen compounds OR Organic zwitterions OR Carbonyl compounds</t>
  </si>
  <si>
    <t>Lipids and lipid-like molecules/Fatty acyls/Fatty acids and conjugates/Medium-chain fatty acids OR Straight chain fatty acids OR Monocarboxylic acids and derivatives OR Carboxylic acids OR Carbonyl compounds</t>
  </si>
  <si>
    <t xml:space="preserve">Carbohydrates and carbohydrate conjugates/Sugar alcohols OR Secondary alcohols OR Polyols OR Primary alcohols </t>
  </si>
  <si>
    <t>Organic carbonic acids and derivatives/Organic carbonic acids OR Carbonate salts OR Carbonyl compounds</t>
  </si>
  <si>
    <t>Alcohols and polyols/Polyols/1,2-Diols OR Secondary alcohols OR Primary alcohols</t>
  </si>
  <si>
    <t>Organic sulfonic acids and derivatives/Organosulfonic acids and derivatives/Organosulfonic acids OR Sulfonyls OR Alkanesulfonic acids OR Monoalkylamines</t>
  </si>
  <si>
    <t>Lipids and lipid-like molecules/Fatty acyls/Fatty acid esters OR Dicarboxylic acids and derivatives OR Carboxylic acid esters OR Carbonyl compounds</t>
  </si>
  <si>
    <t>Hydroxy acids and derivatives/Beta hydroxy acids and derivatives OR Short-chain hydroxy acids and derivatives OR Fatty acids and conjugates OR Dicarboxylic acids and derivatives OR Alpha hydroxy acids and derivatives OR Secondary alcohols OR Carboxylic acids OR Carbonyl compounds</t>
  </si>
  <si>
    <t>Lipids and lipid-like molecules/Fatty acyls/Fatty acids and conjugates/Long-chain fatty acids OR Unsaturated fatty acids OR Straight chain fatty acids OR Monocarboxylic acids and derivatives OR Carboxylic acids OR Carbonyl compounds</t>
  </si>
  <si>
    <t>Lipids and lipid-like molecules/Glycerolipids/Triradylglycerols/Triacylglycerols OR Tricarboxylic acids and derivatives OR Carboxylic acid esters OR Carbonyl compounds</t>
  </si>
  <si>
    <t>Carboxylic acids and derivatives/Carboxylic acid derivatives/Carboxylic acid salts OR Secondary alcohols OR Monocarboxylic acids and derivatives OR Carboxylic acids OR Organic zwitterions OR Carbonyl compounds</t>
  </si>
  <si>
    <t>Carbohydrates and carbohydrate derivatives/Sugar acids and derivatives/Glucuronic acid derivatives OR Beta hydroxy acids and derivatives OR Pyrans OR Oxanes OR Monosaccharides OR Secondary alcohols OR Hemiacetals OR Carboxylic acid salts OR Polyols OR Oxacyclic compounds OR Monocarboxylic acids and derivatives OR Carboxylic acids OR Carbonyl compounds</t>
  </si>
  <si>
    <t>Amino acids, peptides, and analogues/Peptides OR Phenylalanine and derivatives OR Alpha amino acid esters OR N-acyl-alpha amino acids and derivatives OR Beta amino acids and derivatives OR Amphetamines and derivatives OR Fatty acid esters OR Dicarboxylic acids and derivatives OR Methyl esters OR Amino acids OR Propargyl-type 1,3-dipolar organic compounds OR Carboxylic acids OR Carboximidic acids OR Carbonyl compounds OR Monoalkylamines</t>
  </si>
  <si>
    <t>Carbohydrates and carbohydrate conjugates/Glycosyl compounds/O-glycosyl compounds OR Disaccharides OR C-glycosyl compounds OR Oxanes OR Oxolanes OR Secondary alcohols OR Hemiacetals OR Polyols OR Oxacyclic compounds OR Acetals OR Primary alcohols</t>
  </si>
  <si>
    <t>Lipids and lipid-like molecules/Fatty acyls/Fatty acid esters OR Tetrahydrofurans OR Secondary alcohols OR Carboxylic acid esters OR Oxacyclic compounds OR Monocarboxylic acids and derivatives OR Dialkyl ethers OR Carbonyl compounds</t>
  </si>
  <si>
    <t>Amino acids, peptides, and analogues/Amino acid derivatives/Alpha amino acids and derivatives/Glutamic acid and derivatives OR L-alpha-amino acids OR Amino fatty acids OR Dicarboxylic acids and derivatives OR Carboxylic acid salts OR Amino acids OR Carboxylic acids OR Organic zwitterions OR Monoalkylamines OR Carbonyl compounds</t>
  </si>
  <si>
    <t>Organic carbonic acids and derivatives/Carbonic acid diesters OR 1,3-Dioxolanes OR Oxacyclic compounds OR Carbonyl compounds</t>
  </si>
  <si>
    <t>Organoheterocyclic compounds/Dihydrofurans/Furanones/Butenolides OR Vinylogous acids OR Enoate esters OR Secondary alcohols OR Lactones OR Enediols OR 1,2-Diols OR Oxacyclic compounds OR Monocarboxylic acids and derivatives OR Primary alcohols OR Carbonyl compounds</t>
  </si>
  <si>
    <t>Carboxylic acids and derivatives/Tricarboxylic acids and derivatives OR Fatty acid esters OR Alpha hydroxy acids and derivatives OR Tertiary alcohols OR Carboxylic acid esters OR Carboxylic acids OR Carbonyl compounds</t>
  </si>
  <si>
    <t>Carbohydrates and carbohydrate conjugates/Sugar acids and derivatives/Glucuronic acid derivatives OR Fatty acid esters OR Beta hydroxy acids and derivatives OR Pyrans OR Oxanes OR Monosaccharides OR Secondary alcohols OR Carboxylic acid esters OR Oxacyclic compounds OR Monocarboxylic acids and derivatives</t>
  </si>
  <si>
    <t>Carboxylic acids and derivatives/Tricarboxylic acids and derivatives OR Alpha hydroxy acids and derivatives OR Tertiary alcohols OR Carboxylic acids OR Carbonyl compounds</t>
  </si>
  <si>
    <t xml:space="preserve">Organoheterocyclic compounds/Tetrapyrroles and derivatives/Phthalocyanines OR Isoindoles OR Benzenoids OR Pyrroles OR Heteroaromatic compounds OR Azacyclic compounds OR Organonitrogen compounds OR Organic zwitterions OR Organic copper salts </t>
  </si>
  <si>
    <t>Lipids and lipid-like molecules/Fatty acyls/Fatty acid esters OR Carboxylic acid esters OR Monocarboxylic acids and derivatives OR Carbonyl compounds</t>
  </si>
  <si>
    <t>Carboxylic acids and derivatives/Carboxylic acids OR Monocarboxylic acids and derivatives OR Carbonyl compounds</t>
  </si>
  <si>
    <t>Organoheterocyclic compounds/Indoles and derivatives/Indolyl carboxylic acids and derivatives OR L-alpha-amino acids OR 3-Alkylindoles OR Aralkylamines OR Substituted pyrroles OR Benzenoids OR Heteroaromatic compounds OR Amino acids OR Monocarboxylic acids and derivatives OR Carboxylic acids OR Azacyclic compounds OR Organic oxides OR Monoalkylamines OR Carbonyl compounds</t>
  </si>
  <si>
    <t>Carboxylic acids and derivatives/Pentacarboxylic acids and derivatives OR Monosaccharides OR Medium-chain aldehydes OR Alpha-acyloxy aldehydes OR Carboxylic acid esters</t>
  </si>
  <si>
    <t>Alcohols and polyols/Secondary alcohols OR Primary alcohols</t>
  </si>
  <si>
    <t>Lipids and lipid-like molecules/Fatty acyls/Fatty acids and conjugates/Branched fatty acids/Methyl-branched fatty acids OR Monocarboxylic acids and derivatives OR Carboxylic acids OR Carbonyl compounds</t>
  </si>
  <si>
    <t>Carbohydrates and carbohydrate conjugates/Monosaccharides/Pentoses OR Beta-hydroxy aldehydes OR Alpha-hydroxyaldehydes OR Secondary alcohols OR Polyols OR Short-chain aldehydes OR Primary alcohols</t>
  </si>
  <si>
    <t>Benzenoids/Benzene and substituted derivatives/Benzoic acids and derivatives/Aminobenzoic acids and drivatives/Aminobenzoic acids OR Benzoic acids OR Benzoyl derivatives OR Aniline and substituted anilines OR Vinylogous amides OR Amino acids OR Monocarboxylic acids and derivatives OR Carboxylic acids OR Primary amines</t>
  </si>
  <si>
    <t>Carboxylic acids and derivatives/Dicarboxylic acids and derivatives OR Fatty acids and conjugates OR Carboxylic acid salts OR Carboxylic acids OR Carbonyl compounds</t>
  </si>
  <si>
    <t>Hydroxy acids and derivatives/Beta hydroxy acids and derivatives OR Short-chain hydroxy acids and derivatives OR Monosaccharides OR Fatty acids and conjugates OR Dicarboxylic acids and derivatives OR Secondary alcohols OR Carboxylic acid salts OR 1,2-Diols OR Carboxylic acids OR Carbonyl compounds</t>
  </si>
  <si>
    <t xml:space="preserve">Benzenoids/Benzene and substituted derivatives/Benzoyl derivatives OR Phenoxy compounds OR Methoxybenzenes OR Benzaldehydes OR Anisoles OR Alkyl aryl ethers </t>
  </si>
  <si>
    <t>Lipids and lipid-like molecules/Fatty acyls/Fatty acid esters OR Oxolanes OR Secondary alcohols OR Carboxylic acid esters OR Oxacyclic compounds OR Monocarboxylic acids and derivatives OR Dialkyl ethers OR Carbonyl compounds</t>
  </si>
  <si>
    <t>Carbohydrates and carbohydrate conjugates/Glycosyl compounds/O-glycosyl compounds OR Disaccharides OR Oxanes OR Secondary alcohols OR Polyols OR Oxacyclic compounds OR Acetals OR Primary alcohols</t>
  </si>
  <si>
    <t>Lipids and lipid-like molecules/Fatty Acyls/Fatty acids and conjugates/Hydroxy fatty acids OR Short-chain hydroxy acids and derivatives OR Methyl-branched fatty acids OR Tertiary alcohols OR Monocarboxylic acids and derivatives OR Carboxylic acids OR Carbonyl compounds</t>
  </si>
  <si>
    <t>Carboxylic acids and derivatives/carboxylic acid derivatives/Carboxylic acid esters OR Monocarboxylic acids and derivatives OR Carbonyl compounds</t>
  </si>
  <si>
    <t>Carbohydrates and carbohydrate conjugates/Sugar alcohols OR Monosaccharides OR Secondary alcohols OR Polyols OR Primary alcohols</t>
  </si>
  <si>
    <t>Lipids and lipid-like molecules/Fatty acyls/Fatty acid esters OR Dicarboxylic acids and derivatives OR Butenolides OR Vinylogous acids OR Enoate esters OR Secondary alcohols OR Lactones OR Enediols OR Oxacyclic compounds OR Carbonyl compounds</t>
  </si>
  <si>
    <t>Carboxylic acids and derivatives/Dicarboxylic acids and derivatives OR Carboxylic acids OR Carbonyl compounds</t>
  </si>
  <si>
    <t>Benzenoids/Phenols/Methoxyphenols OR Hydroxybenzaldehydes OR Phenoxy compounds OR Methoxybenzenes OR Benzoyl derivatives OR Anisoles OR Alkyl aryl ethers OR 1-Hydroxy-2-unsubstituted benzenoids</t>
  </si>
  <si>
    <t>Benzenoids/benzene and substituted derivatives/Benzoic acids and derivatives/Benzoic acids OR Benzoyl derivatives OR Carboxylic acid salts OR Monocarboxylic acids and derivatives OR Carboxylic acids</t>
  </si>
  <si>
    <t xml:space="preserve">Carbonyl compounds/Aldehydes/Aryl-aldehydes/Benzaldehydes/Hydroxybenzaldehydes OR Phenoxy compounds OR Phenol ethers OR Benzoyl derivatives OR Alkyl aryl ethers OR 1-Hydroxy-2-unsubstituted benzenoids </t>
  </si>
  <si>
    <t>Organoheterocyclic compounds/Dioxanes/1,3-Dioxanes OR Benzene and substituted derivatives OR Secondary alcohols OR 1,2-Diols OR Oxacyclic compounds OR Acetals OR Primary alcohols</t>
  </si>
  <si>
    <t>Lipids and lipid-like molecules/Fatty acyls/Fatty alcohols/Long-chain fatty alcohols OR Primary alcohols</t>
  </si>
  <si>
    <t>Lipids and lipid-like molecules/Fatty acyls/Fatty acids and conjugates/Very long-chain fatty acids OR Straight chain fatty acids OR Monocarboxylic acids and derivatives OR Carboxylic acids OR Carbonyl compounds</t>
  </si>
  <si>
    <t>Organonitrogen compounds/Quaternary ammonium salts/Carnitines OR Sugar acids and derivatives OR Short-chain hydroxy acids and derivatives OR Beta hydroxy acids and derivatives OR Alpha hydroxy acids and derivatives OR Monosaccharides OR Fatty acids and conjugates OR Dicarboxylic acids and derivatives OR Tetraalkylammonium salts OR Secondary alcohols OR 1,2-Aminoalcohols OR 1,2-Diols OR Carboxylic acid salts OR Carboxylic acids OR Carbonyl compounds OR Organic zwitterions</t>
  </si>
  <si>
    <t>Benzenoids/Benzene and substituted derivatives/Benzoic acid esters/p-Hydroxybenzoic acid esters/p-Hydroxybenzoic acid alkyl esters OR Benzoyl derivatives OR 1-Hydroxy-2-unsubstituted benzenoids OR Carboxylic acid esters OR Monocarboxylic acids and derivatives</t>
  </si>
  <si>
    <t>Benzenoids/Benzene and substituted derivatives/Benzenesulfonic acids and derivatives/p-Methylbenzenesulfonates OR Naphthalenes OR Benzenesulfonyl compounds PR 1-Sulfo,2-unsubstituted aromatic compounds OR m-Xylenes OR Phenylhydrazines OR Aryl ketones OR Sulfonyls OR Organosulfonic acids OR Hydrazones</t>
  </si>
  <si>
    <t xml:space="preserve">Amino acids, peptides, and analogues/Amino acids and derivatives/Alpha amino acids and derivatives OR Benzenesulfonic acids and derivatives OR 1-Sulfo,2-unsubstituted aromatic compounds OR Benzenesulfonyl compounds OR Pyrazolones OR Sulfonyls OR Organosulfonic acids OR Azo compounds OR Carboxylic acid salts OR Propargyl-type 1,3-dipolar organic compounds OR Azacyclic compounds OR Monocarboxylic acids and derivatives OR Carboxylic acids OR Carbonyl compounds </t>
  </si>
  <si>
    <t>Carboxylic acids and derivatives/Tricarboxylic acids and derivatives OR Fatty acid esters OR Carboxylic acid salts OR Carboxylic acid esters OR Carboxylic acids OR Carbonyl compounds</t>
  </si>
  <si>
    <t>Amino acids, peptides, and analogues/Peptides OR N-acyl-alpha amino acids OR Fatty acids and conjugates OR Amino acids OR Propargyl-type 1,3-dipolar organic compounds OR Monocarboxylic acids and derivatives OR Carboxylic acids OR Carboximidic acids OR Monoalkylamines OR Carbonyl compounds</t>
  </si>
  <si>
    <t xml:space="preserve">Carbohydrates and carbohydrate conjugates/Oligosaccharides OR Oxanes OR Secondary alcohols OR Polyols OR Oxacyclic compounds OR Acetals OR Primary alcohols </t>
  </si>
  <si>
    <t>Carbohydrates and carbohydrate conjugates/Sugar acids and derivatives OR Short-chain hydroxy acids and derivatives OR Beta hydroxy acids and derivatives OR Monosaccharides OR Fatty acids and conjugates OR Dicarboxylic acids and derivatives OR Alpha hydroxy acids and derivatives OR Secondary alcohols OR 1,2-Diols OR Carboxylic acids OR Carbonyl compounds</t>
  </si>
  <si>
    <t>Ethers/Acetals OR Dialkyl ethers</t>
  </si>
  <si>
    <t>Phenylpropanoids and polyketides/Stilbenes/Sulfonated stilbenes OR Benzenesulfonic acids and derivatives OR Benzenesulfonyl compounds OR 1-Sulfo,2-unsubstituted aromatic compounds OR Styrenes OR Dialkylarylamines OR Aniline and substituted anilines OR N-aliphatic s-triazines OR 1,3,5-Triazines OR Sulfonyls OR Organosulfonic acids OR Heteroaromatic compounds OR Secondary alcohols OR Secondary amines OR Azacyclic compounds</t>
  </si>
  <si>
    <t xml:space="preserve">Lipids and lipid-like molecules/Prenol lipids/Monoterpenoids/Menthane monoterpenoids OR Monocyclic monoterpenoids OR Cyclohexanols OR Cyclic alcohols and derivatives </t>
  </si>
  <si>
    <t>Phenylpropanoids and polyketides/Stilbenes/Sulfonated stilbenes OR Biphenyls and derivatives OR Benzenesulfonic acids and derivatives OR Benzenesulfonyl compounds OR 1-Sulfo,2-unsubstituted aromatic compounds OR Styrenes OR Sulfonyls OR Organosulfonic acids</t>
  </si>
  <si>
    <t>Organometallic compounds/Organometalloid compounds/Organosilicon compounds/N-silyl compounds OR Organoheterosilanes OR Organic metalloid salts OR Organic nitrogen compounds</t>
  </si>
  <si>
    <t>Lipids and lipid-like molecules/Fatty acyls/Fatty alcohol esters OR Dicarboxylic acids and derivatives OR Carboxylic acid esters OR Carbonyl compounds</t>
  </si>
  <si>
    <t>Organonitrogen compounds/Amines/Alkanolamines/1,2-Aminoalcohols OR Trialkylamines OR Primary alcohols</t>
  </si>
  <si>
    <t>Benzenoids/Fluorenes OR Dialkyl ethers</t>
  </si>
  <si>
    <t>Organoheterocyclic compounds/Triazinanes/1,3,5-Triazinanes OR Azacyclic compounds OR Aminals OR Alkanolamines OR Primary alcohols</t>
  </si>
  <si>
    <t>Carbonyl compounds/Ketones/Aryl ketones/Phenyl ketones/Alkyl-phenylketones OR Phenylpropanes OR Benzoyl derivatives OR Aryl alkyl ketones OR Acyloins OR Tertiary alcohols OR Alpha-hydroxy ketones</t>
  </si>
  <si>
    <t>Lipids and lipid-like molecules/Glycerolipids/Triradylglycerols/Triacylglycerols OR Tricarboxylic acids and derivatives OR Fatty acid esters OR Carboxylic acid esters OR Oxacyclic compounds OR Epoxides OR Dialkyl ethers OR Carbonyl compounds</t>
  </si>
  <si>
    <t>Benzenoids/Phenols/Tyrosols and derivatives/Tyrosols OR Catechols OR 1-Hydroxy-4-unsubstituted benzenoids OR 1-Hydroxy-2-unsubstituted benzenoids OR Benzene and substituted derivatives OR Primary alcohols</t>
  </si>
  <si>
    <t>Carbonyl compounds/Ketones/Aryl ketones/Phenylketones/Alkyl-phenylketones OR Acetophenones OR Benzoyl derivatives OR Aryl alkyl ketones OR 1-Hydroxy-2-unsubstituted benzenoids</t>
  </si>
  <si>
    <t>Lipids and lipid-like molecules/Prenol Lipids/Monoterpenoids/Monocyclic monoterpenoids OR Cyclopropanecarboxylic acids and derivatives OR Secondary carboxylic acid amides OR Organonitrogen compounds OR Carbonyl compounds</t>
  </si>
  <si>
    <t>Lignans, neolignans and related compounds/Furanoid lignans/9,9'-Epoxylignans/Dibenzylbutyrolactone lignans OR Lignan lactones OR Methoxyphenols OR Phenoxy compounds OR Methoxybenzenes OR Anisoles OR 1-Hydroxy-2-unsubstituted benzenoids OR Alkyl aryl ethers OR Gamma butyrolactones OR Tetrahydrofurans OR Secondary alcohols OR Carboxylic acid esters OR Oxacyclic compounds OR Monocarboxylic acids and derivatives OR Aromatic alcohols OR Carbonyl compounds</t>
  </si>
  <si>
    <t>Phenylpropanoids and polyketides/Stilbenes/Sulfonated stilbenes OR Benzenesulfonic acids and derivatives OR 1-Sulfo,2-unsubstituted aromatic compounds OR Benzenesulfonyl compounds OR Styrenes OR Aniline and substituted anilines OR Dialkylarylamines OR N-aliphatic s-triazines OR 1,3,5-Triazines OR Sulfonyls OR Organosulfonic acids OR Heteroaromatic compounds OR Alkanolamines OR Azacyclic compounds OR Organic zwitterions OR Primary alcohols</t>
  </si>
  <si>
    <t>Organoheterocyclic compounds/Tetrahydrofurans OR Oxacyclic compounds OR Dialkyl ethers</t>
  </si>
  <si>
    <t>Organoheterocyclic compounds/Tetrahydrofurans OR Oxacyclic compounds OR Dialkyl ethers OR Primary alcohols</t>
  </si>
  <si>
    <t>Organonitrogen compounds/Cyclohexylamines OR Monoalkylamines</t>
  </si>
  <si>
    <t xml:space="preserve">Organometallic compounds/Organometalloid compounds/Organosilicon compounds/Siloxanes/Disiloxanes OR Organoheterosilanes </t>
  </si>
  <si>
    <t>Lipids and lipid-like molecules/Prenol lipids/Sesquiterpenoids OR Enones OR Acryloyl compounds OR Ketones</t>
  </si>
  <si>
    <t>Vinylogous acid OR Cyclic ketones OR Carboxylic acid esters OR Monocarboxylic acids and derivatives OR Enols</t>
  </si>
  <si>
    <t>Hydroxy acids and derivatives/Beta hydroxy acids and derivatives OR Short-chain hydroxy acids and derivatives OR Fatty acid esters OR Monosaccharides OR Dicarboxylic acids and derivatives OR Alpha hydroxy acids and derivatives OR Secondary alcohols OR Carboxylic acid esters OR 1,2-Diols OR Carboxylic acids OR Carbonyl compounds</t>
  </si>
  <si>
    <t xml:space="preserve">Lipids and lipid-like molecules/Fatty acyls/Fatty acyl glycosides/Fatty acyl glycosides of mono- and disaccharides OR Alkyl glycosides OR O-glycosyl compounds OR Disaccharides OR Fatty alcohols OR Sugar alcohols OR Oxanes OR Secondary alcohols OR Polyols OR Oxacyclic compounds OR Acetals OR Primary alcohols </t>
  </si>
  <si>
    <t>Carbohydrates and carbohydrate conjugates/Aminosaccharides/Amino sugars/Acylaminosugars OR N-acyl-alpha-hexosamines OR Hexoses OR Oxanes OR Acetamides OR Secondary carboxylic acid amides OR Secondary alcohols OR Hemiacetals OR Polyols OR Oxacyclic compounds OR Primary alcohols OR Organonitrogen compounds OR Carbonyl compounds</t>
  </si>
  <si>
    <t xml:space="preserve">Carbonyl compounds/Aldehydes/Alpha ketoaldehydes OR Ketones OR Short-chain aldehydes </t>
  </si>
  <si>
    <t>Lipids and lipid-like molecules/Fatty acyls/Fatty acids and conjugates/Medium-chain fatty acids OR Dicarboxylic acids and derivatives OR Carboxylic acids OR Carbonyl compounds</t>
  </si>
  <si>
    <t>Carbohydrates and carbohydrate conjugates/Oligosaccharides OR Alkyl glycosides OR O-glycosyl compounds OR Fatty alcohols OR Oxanes OR Beta-hydroxy aldehydes OR Alpha-hydroxyaldehydes OR Secondary alcohols OR Polyols OR Oxacyclic compounds OR Acetals OR Primary alcohols</t>
  </si>
  <si>
    <t>Benzenoids/Benzene and substituted derivatives/Benzyloxycarbonyls OR Carboxylic acid esters OR Monocarboxylic acids and derivatives OR Carbonyl compounds</t>
  </si>
  <si>
    <t>Organoheterocyclic compounds/Dihydrofurans/Furanones/Butenolides OR Vinylogous acids OR Enoate esters OR Secondary alcohols OR Lactones OR Enediols OR Oxacyclic compounds OR Monocarboxylic acids and derivatives OR Organic zwitterions OR Carbonyl compounds OR Alkoxides</t>
  </si>
  <si>
    <t>Lipids and lipid-like molecules/Prenol lipids/Monoterpenoids/Acyclic monoterpenoids OR Fatty alcohols OR Primary alcohols</t>
  </si>
  <si>
    <t>Carbohydrates and carbohydrate conjugates/Glycosyl compounds/O-glycosyl compounds OR Disaccharides OR C-glycosyl compounds OR Ketals OR Oxanes OR Tetrahydrofurans OR Carboxylic acid esters OR Oxacyclic compounds OR Carbonyl compounds</t>
  </si>
  <si>
    <t>Benzenoids/benzene and substituted derivatives/Benzoic acids and derivatives/Benzoic acid esters OR Benzoyl derivatives OR Dicarboxylic acids and derivatives OR Carboxylic acid esters</t>
  </si>
  <si>
    <t>Amino acids, peptides, and analogues/Amino acids and derivatives/Alpha amino acids and derivatives OR 2,5-Dioxopiperazines OR Benzene and substituted derivatives OR Secondary carboxylic acid amides OR Lactams OR Monocarboxylic acids and derivatives OR Carboxylic acids OR Azacyclic compounds OR Organonitrogen compounds OR Carbonyl compounds</t>
  </si>
  <si>
    <t>Lipids and lipid-like molecules/Fatty acyls/Fatty acids and conjugates/Long-chain fatty acids OR Straight chain fatty acids OR Carboxylic acid salts OR Monocarboxylic acids and derivatives OR Carboxylic acids OR Carbonyl compounds</t>
  </si>
  <si>
    <t>Carbohydrates and carbohydrate conjugates/Monosaccharides/Hexoses/Gluconolactones OR Delta valerolactones OR Oxanes OR Secondary alcohols OR Carboxylic acid esters OR Polyols OR Oxacyclic compounds OR Monocarboxylic acids and derivatives OR Primary alcohols OR Carbonyl compounds</t>
  </si>
  <si>
    <t>Alcohols and polyols/Secondary alcohols/Cyclohexanols OR Sugar alcohols OR Cyclitols and derivatives OR Polyols</t>
  </si>
  <si>
    <t>Carbohydrates and carbohydrate conjugates/Monosaccharides/Hexoses OR Oxanes OR Secondary alcohols OR Hemiacetals OR Polyols OR Oxacyclic compounds OR Primary alcohols</t>
  </si>
  <si>
    <t>Lipids and lipid-like molecules/Fatty acyls/Fatty acids and conjugates/Medium-chain fatty acids OR Unsaturated fatty acids OR Straight chain fatty acids OR Monocarboxylic acids and derivatives OR Carboxylic acids OR Carbonyl compounds</t>
  </si>
  <si>
    <t>Benzenoids/Benzene and substituted derivatives/Benzyl alcohols OR Primary alcohols OR Aromatic alcohols</t>
  </si>
  <si>
    <t>Benzenoids/Benzene and substituted derivatives/Toluenes OR 1,3-Dioxanes OR Secondary alcohols OR 1,2-Diols OR Oxacyclic compounds OR Acetals OR Primary alcohols</t>
  </si>
  <si>
    <t>Lipids and lipid-like molecules/Fatty acyls/Fatty alcohol esters OR Acyclic monoterpenoids OR Carboxylic acid esters OR Monocarboxylic acids and derivatives OR Carbonyl compounds</t>
  </si>
  <si>
    <t>Carbonyl compounds/Aldehydes/Medium-chain aldehydes OR Alpha-hydrogen aldehydes</t>
  </si>
  <si>
    <t>Lipids and lipid-like molecules/Fatty acyls/Fatty acid esters OR Secondary alcohols OR Carboxylic acid esters OR Monocarboxylic acids and derivatives OR Carbonyl compounds</t>
  </si>
  <si>
    <t xml:space="preserve">Carbohydrates and carbohydrate conjugates/Oligosaccharides OR N-acyl-alpha-hexosamines OR Alkyl glycosides OR O-glycosyl compounds OR Beta-hydroxy aldehydes OR Oxanes OR Alpha-hydroxyaldehydes OR Acetamides OR Secondary alcohols OR Secondary carboxylic acid amides OR Oxacyclic compounds OR Acetals OR Polyols OR Organonitrogen compounds OR Primary alcohols </t>
  </si>
  <si>
    <t>Amino acids, peptides, and analogues/Amino acids and derivatives/Alpha amino acids and derivatives/Alpha amino acids OR Tetraalkylammonium salts OR Carboxylic acid salts OR Monocarboxylic acids and derivatives OR Carboxylic acids OR Carbonyl compounds OR Amines</t>
  </si>
  <si>
    <t>Hydrocarbons/Unsaturated hydrocarbons/Branched unsaturated hydrocarbons OR Unsaturated aliphatic hydrocarbons OR Alkenes</t>
  </si>
  <si>
    <t xml:space="preserve">Lipids and lipid-like molecules/Fatty Acyls/Fatty acids and conjugates/Medium-chain fatty acids OR Unsaturated fatty acids OR Carboxylic acid salts OR Monocarboxylic acids and derivatives OR Carboxylic acids OR Carbonyl compounds </t>
  </si>
  <si>
    <t>Lipids and lipid-like molecules/Fatty Acyls/Fatty acids and conjugates/Long-chain fatty acids OR Unsaturated fatty acids OR Straight chain fatty acids OR Monocarboxylic acids and derivatives OR Carboxylic acids OR Carbonyl compounds</t>
  </si>
  <si>
    <t>Amino acids, peptides, and analogues/Amino acids and derivatives/Alpha amino acids and derivatives/Alanine and derivatives OR Alpha amino acids OR Amino acids OR Monocarboxylic acids and derivatives OR Carboxylic acids OR Monoalkylamines OR Carbonyl compounds</t>
  </si>
  <si>
    <t>Unsaturated hydrocarbons/Unsaturated aliphatic hydrocarbons OR Alkenes</t>
  </si>
  <si>
    <t>Unsaturated hydrocarbons/Branched unsaturated hydrocarbons OR Alkenes</t>
  </si>
  <si>
    <t>Amino acids, peptides, and analogues/Amino acids and derivatives/Alpha amino acids and derivatives/Alpha amino acids/L-alpha-amino acids OR Short-chain hydroxy acids and derivatives OR Beta hydroxy acids and derivatives OR Fatty acids and conjugates OR Secondary alcohols OR Amino acids OR Monocarboxylic acids and derivatives OR Carboxylic acids OR Monoalkylamines OR Carbonyl compounds</t>
  </si>
  <si>
    <t>Carboxylic acids and derivatives/Dicarboxylic acids and derivatives OR Unsaturated fatty acids OR Carboxylic acids OR Carbonyl compounds</t>
  </si>
  <si>
    <t>Carboxylic acids and derivatives/Carboxylic acid derivatives/Carboxylic acid esters OR Monocarboxylic acids and derivatives OR Carbonyl compounds</t>
  </si>
  <si>
    <t>Carboxylic acids and derivatives/Tricarboxylic acids and derivatives OR Fatty acid esters OR Tertiary alcohols OR Carboxylic acid esters OR Carbonyl compounds</t>
  </si>
  <si>
    <t>Lipids and lipid-like molecules/Fatty Acyls/Fatty acids and conjugates/Medium-chain fatty acids OR Unsaturated fatty acids OR Straight chain fatty acids OR Monocarboxylic acids and derivatives OR Carboxylic acids OR Carbonyl compounds</t>
  </si>
  <si>
    <t>Organoheterocyclic compounds/Azolidines/Imidazolidines/Imidazolidinones/Imidazolidinediones/Hydantoins OR Alpha amino acids and derivatives OR 5-Monosubstituted hydantoins OR N-acyl ureas OR Dicarboximides OR Azacyclic compounds OR Organonitrogen compounds OR Carbonyl compounds</t>
  </si>
  <si>
    <t>Organoheterocyclic compounds/Azolidines/Imidazolidines/Imidazolidinones OR Ureas OR Azacyclic compounds OR Alkanolamines OR Carbonyl compounds</t>
  </si>
  <si>
    <t>Phenylpropanoids and polyketides/Diarylheptanoids/Linear diarylheptanoids/Curcuminoids OR Hydroxycinnamic acids and derivatives OR Methoxyphenols OR Styrenes OR Phenoxy compounds OR Methoxybenzenes OR Anisoles OR Beta-diketones OR Alkyl aryl ethers OR 1-Hydroxy-2-unsubstituted benzenoids OR Enones OR Acryloyl compounds OR Ketones</t>
  </si>
  <si>
    <t>Benzenoids/Naphthalenes/Naphthalene sulfonic acids and derivatives/Naphthalene sulfonates/1-Naphthalene sulfonates OR 1-Naphthalene sulfonic acids and derivatives OR 1-Sulfo,2-unsubstituted aromatic compounds OR Phenylhydrazines OR Sulfonyls OR Organosulfonic acids OR Cyclic ketones OR Hydrazones</t>
  </si>
  <si>
    <t>Lipids and lipid-like molecules/Fatty Acyls/Fatty acid esters OR Carboxylic acid esters OR Monocarboxylic acids and derivatives OR Carbonyl compounds</t>
  </si>
  <si>
    <t xml:space="preserve">Benzenoids/Benzene and substituted derivatives/Benzoic acids and derivatives/Benzoic acid esters/p-Hydroxybenzoic acid esters/p-Hydroxybenzoic acid alkyl esters OR Benzoyl derivatives OR 1-Hydroxy-2-unsubstituted benzenoids OR Carboxylic acid esters OR Monocarboxylic acids and derivatives </t>
  </si>
  <si>
    <t>Ethers/Dialkyl ethers/Polyethylene glycols OR Fatty acid esters OR Monosaccharides OR Tetrahydrofurans OR Carboxylic acid esters OR Oxacyclic compounds OR Monocarboxylic acids and derivatives OR Alcohols and polyols</t>
  </si>
  <si>
    <t>Organoheterocyclic compounds/Lactones/Gamma butyrolactones OR Tetrahydrofurans OR Alpha-hydroxyaldehydes OR Secondary alcohols OR Carboxylic acid esters OR Oxacyclic compounds OR Monocarboxylic acids and derivatives</t>
  </si>
  <si>
    <t>Organoheterocyclic compounds/Lactones/Gamma butyrolactones OR Tetrahydrofurans OR Carboxylic acid esters OR Oxacyclic compounds OR Monocarboxylic acids and derivatives OR Carbonyl compounds</t>
  </si>
  <si>
    <t>Lipids and lipid-like molecules/Fatty alcohols/Long-chain fatty alcohols OR Monosaccharides OR Dicarboxylic acids and derivatives OR Beta-hydroxy ketones OR Acyloins OR Alpha-hydroxy ketones OR Secondary alcohols OR 1,2-Diols</t>
  </si>
  <si>
    <t xml:space="preserve">Benzenoids/Naphthalenes/Naphthalene sulfonic acids and derivatives/Naphthalene sulfonates/2-Naphthalene sulfonates OR 2-Naphthalene sulfonic acids and derivatives OR Naphthols and derivatives OR Benzenesulfonic acids and derivatives OR 1-Sulfo,2-unsubstituted aromatic compounds OR Methoxyanilines OR Benzenesulfonyl compounds OR Phenoxy compounds OR Anisoles OR Methoxybenzenes OR Toluenes OR 1-Hydroxy-2-unsubstituted benzenoids OR Alkyl aryl ethers OR Sulfonyls OR Organosulfonic acids OR Azo compounds OR Propargyl-type 1,3-dipolar organic compounds </t>
  </si>
  <si>
    <t>Carboxylic acids and derivatives/Dicarboxylic acids and derivatives OR Carboxylic acid esters OR Carbonyl compounds</t>
  </si>
  <si>
    <t>Benzenoids/Naphthalenes/Naphthalene sulfonic acids and derivatives/Naphthalene sulfonates/1-Naphthalene sulfonates OR 1-Naphthalene sulfonic acids and derivatives OR 1-Sulfo,2-unsubstituted aromatic compounds OR Phenylhydrazines OR Aryl ketones OR Sulfonyls OR Organosulfonic acids OR Hydrazones</t>
  </si>
  <si>
    <t>Lipids and lipid-like molecules/Fatty Acyls/Fatty acyl glycosides/Fatty acyl glycosides of mono- and disaccharides OR Alkyl glycosides OR O-glycosyl compounds OR Fatty alcohols OR Sugar alcohols OR Oxanes OR Monosaccharides OR Secondary alcohols OR Polyols OR Oxacyclic compounds OR Acetals OR Primary alcohols</t>
  </si>
  <si>
    <t>Lipids and lipid-like molecules/Prenol lipids/Sesquiterpenoids OR Branched alkanes</t>
  </si>
  <si>
    <t>Carboxylic acids and derivatives/Carboxylic acid derivatives/Carboxylic acid esters OR Secondary alcohols OR Monocarboxylic acids and derivatives OR Carbonyl compounds</t>
  </si>
  <si>
    <t>Amino acids, peptides, and analogues/Amino acids and derivatives/Alpha amino acids and derivatives/N-acyl-alpha amino acids and derivatives/N-acyl-alpha amino acids OR Cysteine and derivatives OR Acetamides OR Secondary carboxylic acid amides OR Monocarboxylic acids and derivatives OR Carboxylic acids OR Alkylthiols OR Organonitrogen compounds OR Carbonyl compounds</t>
  </si>
  <si>
    <t>Organoheterocyclic compounds/Lactones/Delta valerolactones OR Oxanes OR Carboxylic acid esters OR Oxacyclic compounds OR Monocarboxylic acids and derivatives OR Carbonyl compounds</t>
  </si>
  <si>
    <t>Benzenoids/Naphthalenes/Naphthalene sulfonic acids and derivatives/Naphthalene sulfonates/2-Naphthalene sulfonates OR 2-Naphthalene sulfonic acids and derivatives OR Benzenesulfonic acids and derivatives OR 1-Sulfo,2-unsubstituted aromatic compounds OR Benzenesulfonyl compounds OR N-acetylarylamines OR Aryl ketones OR Phenylhydrazines OR Vinylogous amides OR Sulfonyls OR Acetamides OR Organosulfonic acids OR Secondary carboxylic acid amides OR Azo compounds OR Hydrazones OR Propargyl-type 1,3-dipolar organic compounds</t>
  </si>
  <si>
    <t>Lipids and lipid-like molecules/Fatty Acyls/Fatty acids and conjugates/Medium-chain fatty acids OR Dicarboxylic acids and derivatives OR Carboxylic acids OR Carbonyl compounds</t>
  </si>
  <si>
    <t>Lipids and lipid-like molecules/Fatty Acyls/Fatty acid esters OR Enol esters OR Monocarboxylic acids and derivatives OR Carbonyl compounds</t>
  </si>
  <si>
    <t>Carbonyl compounds/Aldehydes/Medium-chain aldehydes OR Tertiary alcohols OR Alpha-hydrogen aldehydes</t>
  </si>
  <si>
    <t>Lipids and lipid-like molecules/Fatty Acyls/Fatty acid esters/Fatty acid methyl esters OR Dicarboxylic acids and derivatives OR Methyl esters OR Carbonyl compounds</t>
  </si>
  <si>
    <t>Lipids and lipid-like molecules/Fatty acyls/Fatty alcohol esters OR Carboxylic acid esters OR Monocarboxylic acids and derivatives OR Carbonyl compounds</t>
  </si>
  <si>
    <t>Ethers/Dialkyl ethers/Polyethylene glycols OR Tricarboxylic acids and derivatives OR Fatty acid esters OR Monosaccharides OR Tetrahydrofurans OR Carboxylic acid esters OR Oxacyclic compounds OR Alcohols and polyols</t>
  </si>
  <si>
    <t>Hydrocarbons/Unsaturated hydrocarbons/Unsaturated aliphatic hydrocarbons OR Alkenes</t>
  </si>
  <si>
    <t>Lipids and lipid-like molecules/Prenol lipids/Terpene glycosides/Diterpene glycosides/Steviol glycosides OR Kaurane diterpenoids OR Fatty acyl glycosides of mono- and disaccharides OR O-glycosyl compounds OR Disaccharides OR Oxanes OR Secondary alcohols OR Carboxylic acid esters OR Polyols OR Oxacyclic compounds OR Monocarboxylic acids and derivatives OR Acetals OR Primary alcohols OR Carbonyl compounds</t>
  </si>
  <si>
    <t>Carboxylic acids and derivatives/Carboxylic acid derivatives/Carboxylic acid esters/Enol esters OR Monocarboxylic acids and derivatives OR Carbonyl compounds</t>
  </si>
  <si>
    <t xml:space="preserve">Phenylpropanoids and polyketides/Stilbenes/Sulfonated stilbenes OR Benzenesulfonic acids and derivatives OR Benzenesulfonyl compounds OR 1-Sulfo,2-unsubstituted aromatic compounds OR Styrenes OR Aniline and substituted anilines OR Sulfonyls OR Organosulfonic acids OR Primary amines OR Organic zwitterions </t>
  </si>
  <si>
    <t>Organoheterocyclic compounds/Indoles and derivatives/Indolines OR 1-Sulfo,2-unsubstituted aromatic compounds OR Aryl ketones OR Benzenoids OR Vinylogous amides OR Sulfonyls OR Organosulfonic acids OR Enamines OR Azacyclic compounds</t>
  </si>
  <si>
    <t>Benzenoids/Benzene and substituted derivatives/Benzoic acids and derivatives/Benzoic acid esters OR Aminobenzoic acids and derivatives OR Benzoyl derivatives OR Aniline and substituted anilines OR Vinylogous amides OR Methyl esters OR Amino acids and derivatives OR Monocarboxylic acids and derivatives OR Primary amines</t>
  </si>
  <si>
    <t>Lipids and lipid-like molecules/Fatty acyls/Fatty amides OR Primary carboxylic acid amides OR Organonitrogen compounds OR Carbonyl compounds</t>
  </si>
  <si>
    <t>Benzenoids/Phenols/Methoxyphenols OR Benzyloxycarbonyls OR Phenoxy compounds OR Methoxybenzenes OR Anisoles OR Fatty acid esters OR Alkyl aryl ethers OR 1-Hydroxy-2-unsubstituted benzenoids OR Carboxylic acid esters OR Monocarboxylic acids and derivatives OR Carbonyl compounds</t>
  </si>
  <si>
    <t>Lipids and lipid-like molecules/Prenol lipids/Triterpenoids OR Branched alkanes</t>
  </si>
  <si>
    <t xml:space="preserve">Amino acids, peptides, and analogues/Amino acids and derivatives/Alpha amino acids and derivatives/Alpha amino acid amides OR Benzimidazoles OR Methoxyanilines OR Anisoles OR Phenoxy compounds OR N-arylamides OR Methoxybenzenes OR Alkyl aryl ethers OR 1,3-Dicarbonyl compounds OR Fatty amides OR Heteroaromatic compounds OR Imidazoles OR Ureas OR Secondary carboxylic acid amides OR Azo compounds OR Ketones OR Propargyl-type 1,3-dipolar organic compounds OR Azacyclic compounds </t>
  </si>
  <si>
    <t>Benzenoids/Benzene and substituted derivatives/Benzoyl derivatives OR Benzaldehydes</t>
  </si>
  <si>
    <t>Carbohydrates and carbohydrate conjugates/Glycosyl compounds/O-glycosyl compounds OR Disaccharides OR C-glycosyl compounds OR Ketals OR Fatty acid esters OR Oxanes OR Tetrahydrofurans OR Secondary alcohols OR Carboxylic acid esters OR Polyols OR Oxacyclic compounds OR Monocarboxylic acids and derivatives OR Primary alcohols OR Carbonyl compounds</t>
  </si>
  <si>
    <t>Amino acids, peptides, and analogues/Peptides/Oligopeptides OR Gamma-glutamyl peptides OR Glutamine and derivatives OR N-acyl-alpha amino acids OR Cysteine and derivatives OR Alpha amino acid amides OR Alpha amino acids OR N-acyl amines OR Fatty acids and conjugates OR Dicarboxylic acids and derivatives OR Secondary carboxylic acid amides OR Carboxylic acid salts OR Amino acids OR Carboxylic acids OR Alkylthiols OR Organic zwitterions OR Monoalkylamines OR Carbonyl compounds</t>
  </si>
  <si>
    <t>Carbohydrates and carbohydrate conjugates/Disaccharides OR Fatty alcohols OR Sugar alcohols OR Medium-chain aldehydes OR Beta-hydroxy aldehydes OR Secondary alcohols OR 1,2-Diols OR Dialkyl ethers OR Primary alcohols</t>
  </si>
  <si>
    <t>Carboxylic acids and derivatives/Tetracarboxylic acids and derivatives OR Fatty acid esters OR Carboxylic acid esters OR Carbonyl compounds</t>
  </si>
  <si>
    <t>Carboxylic acids and derivatives/Dicarboxylic acids and derivatives OR Tetrahydrofurans OR Carboxylic acid anhydrides OR Lactones OR Oxacyclic compounds OR Carbonyl compounds</t>
  </si>
  <si>
    <t>Nucleosides, nucleotides, and analogues/Pyrimidine nucleotides/Pyrimidine ribonucleotides/Pyrimidine ribonucleoside diphosphates OR Pentose phosphates OR Glycosylamines OR Phosphocholines OR Monosaccharide phosphates OR Organic pyrophosphates OR Pyrimidones OR Aminopyrimidines and derivatives OR Monoalkyl phosphates OR Hydropyrimidines OR Imidolactams OR Tetraalkylammonium salts OR Tetrahydrofurans OR Heteroaromatic compounds OR Secondary alcohols OR 1,2-Diols OR Oxacyclic compounds OR Azacyclic compounds OR Organic zwitterions OR Primary amines</t>
  </si>
  <si>
    <t>Carbohydrates and carbohydrate conjugates/Oligosaccharides OR O-glycosyl compounds OR Oxanes OR Secondary alcohols OR Hemiacetals OR Polyols OR Oxacyclic compounds OR Acetals OR Primary alcohols</t>
  </si>
  <si>
    <t>Lipids and lipid-like molecules/Fatty acyls/Fatty acid esters OR Dicarboxylic acids and derivatives OR Sulfonyls OR Organosulfonic acids OR Alkanesulfonic acids OR Carboxylic acid esters OR Carbonyl compounds</t>
  </si>
  <si>
    <t>Benzenoids/Benzene and substituted derivatives/Benzoic acids and derivatives/Hydroxybenzoic acid derivatives OR Benzoic acids OR Catechols OR Benzoyl derivatives OR 1-Hydroxy-4-unsubstituted benzenoids OR 1-Hydroxy-2-unsubstituted benzenoids OR Monocarboxylic acids and derivatives OR Carboxylic acids</t>
  </si>
  <si>
    <t>Organic carbonc acids and derivatives OR Carbonyl compounds</t>
  </si>
  <si>
    <t>Carboxylic acids and derivatives/Dicarboxylic acids and derivatives OR Fatty acids and conjugates OR Carboxylic acids OR Carbonyl compounds</t>
  </si>
  <si>
    <t>Benzenoids/Benzene and substituted derivatives/Benzoic acids and derivatives/Benzoic acid esters OR Tricarboxylic acids and derivatives OR Benzoyl derivatives OR Glycerolipids OR Carboxylic acid esters</t>
  </si>
  <si>
    <t>Hydroxy acids and derivatives/Beta hydroxy acids and derivatives OR Carboxylic acid esters OR Monocarboxylic acids and derivatives OR Primary alcohols OR Carbonyl compounds</t>
  </si>
  <si>
    <t xml:space="preserve">Benzenoids/Indanes/Indanones/Indanediones OR Quinolines and derivatives OR 1-Sulfo,2-unsubstituted aromatic compounds OR Aryl alkyl ketones OR Beta-diketones OR Pyridines and derivatives OR Sulfonyls OR Organosulfonic acids OR Heteroaromatic compounds OR Azacyclic compounds OR Organonitrogen compounds </t>
  </si>
  <si>
    <t xml:space="preserve">Phenylpropanoids and polyketides/Stilbenes/Sulfonated stilbenes OR Benzenesulfonic acids and derivatives OR 1-Sulfo,2-unsubstituted aromatic compounds OR Benzenesulfonyl compounds OR Styrenes OR Aniline and substituted anilines OR Dialkylarylamines OR N-aliphatic s-triazines OR 1,3,5-Triazines OR Sulfonyls OR Organosulfonic acids OR Heteroaromatic compounds OR Secondary amines OR Alkanolamines OR Azacyclic compounds OR Primary alcohols </t>
  </si>
  <si>
    <t>Lipids and lipid-like molecules/Fatty acyls/Fatty acids and conjugates/Medium-chain fatty acids OR Branched fatty acids OR Monocarboxylic acids and derivatives OR Carboxylic acids OR Carbonyl compounds</t>
  </si>
  <si>
    <t>Lipids and lipid-like molecules/Fatty acyls/Fatty acids and conjugates/Medium-chain fatty acids OR Methyl-branched fatty acids OR Monocarboxylic acids and derivatives OR Carboxylic acids OR Carbonyl compounds</t>
  </si>
  <si>
    <t>Lipids and lipid-like molecules/Fatty acyls/Fatty alcohol esters OR Fatty acid esters OR Dicarboxylic acids and derivatives OR Carboxylic acid esters OR Carbonyl compounds</t>
  </si>
  <si>
    <t>Carbohydrates and carbohydrate conjugates/Oligosaccharides OR Oxanes OR Secondary alcohols OR Polyols OR Oxacyclic compounds OR Acetals OR Primary alcohols</t>
  </si>
  <si>
    <t>Dihydrofurans/Furanones/Butenolides OR Enoate esters OR Lactones OR Oxacyclic compounds OR Monocarboxylic acids and derivatives OR Enols OR Carbonyl compounds</t>
  </si>
  <si>
    <t>Benzenoids/Benzene and substituted derivatives/Benzoyl derivatives OR Benzaldehydes OR Toluenes</t>
  </si>
  <si>
    <t>Lipids and lipid-like molecules/Fatty acyls/Fatty alcohols OR Secondary alcohols OR 1,2-Diols OR Primary alcohols</t>
  </si>
  <si>
    <t>Lipids and lipid-like molecules/Prenol lipids/Tetraterpenoids/Carotenoids/Carotenes OR Branched unsaturated hydrocarbons OR Unsaturated aliphatic hydrocarbons OR Acyclic olefins</t>
  </si>
  <si>
    <t>Carboxylic acids and derivatives/Carboxylic acid derivatives/Carboxylic acid esters OR Monocarboxylic acids and derivatives OR Primary alcohols OR Carbonyl compounds</t>
  </si>
  <si>
    <t xml:space="preserve">Benzenoids/Benzene and substituted derivatives/Benzoic acids and derivatives/Hydroxybenzoic acid derivatives/Gallic acid and derivatives/Gallic acids OR Pyrogallols and derivatives OR Benzoic acids OR Benzoyl derivatives OR 1-Hydroxy-4-unsubstituted benzenoids OR 1-Hydroxy-2-unsubstituted benzenoids OR Polyols OR Monocarboxylic acids and derivatives OR Carboxylic acids </t>
  </si>
  <si>
    <t>Organoheterocyclic compounds/Dioxanes/1,4-Dioxanes OR Dicarboxylic acids and derivatives OR Lactones OR Carboxylic acid esters OR Oxacyclic compounds OR Carbonyl compounds</t>
  </si>
  <si>
    <t>Lipids and lipid-like molecules/Prenol lipids/Diterpenoids/Acyclic diterpenoids OR Long-chain fatty acids OR Methyl-branched fatty acids OR Unsaturated fatty acids OR Dicarboxylic acids and derivatives OR Carboxylic acids OR Carbonyl compounds</t>
  </si>
  <si>
    <t>Benzenoids/Naphthalenes OR Benzenesulfonic acids and derivatives OR Benzenesulfonyl compounds OR 1-Sulfo,2-unsubstituted aromatic compounds OR Phenylhydrazines OR Sulfonyls OR Organosulfonic acids OR Cyclic ketones OR Hydrazones</t>
  </si>
  <si>
    <t>Benzenoids/Benzene and substituted derivatives/Benzoic acids and derivatives/Hydroxybenzoic acid derivatives/Gallic acid and derivatives/Galloyl esters OR p-Hydroxybenzoic acid alkyl esters OR m-Hydroxybenzoic acid esters OR Pyrogallols and derivatives OR Benzoyl derivatives OR 1-Hydroxy-4-unsubstituted benzenoids OR 1-Hydroxy-2-unsubstituted benzenoids OR Carboxylic acid esters OR Polyols OR Monocarboxylic acids and derivatives</t>
  </si>
  <si>
    <t xml:space="preserve">Benzenoids/Naphthalenes/Naphthalene sulfonic acids and derivatives/Naphthalene sulfonates/1-Naphthalene sulfonates OR 1-Naphthalene sulfonic acids and derivatives OR 1-Sulfo,2-unsubstituted aromatic compounds OR Phenylhydrazines OR Sulfonyls OR Organosulfonic acids OR Cyclic ketones OR Hydrazones </t>
  </si>
  <si>
    <t>Organoheterocyclic compounds/Dihydrofurans/Furanones/Butenolides OR Dicarboxylic acids and derivatives OR Carboxylic acid anhydrides OR Oxacyclic compounds OR Carbonyl compounds</t>
  </si>
  <si>
    <t>Lipids and lipid-like molecules/Prenol lipids/Diterpenoids/Acyclic diterpenoids OR Long-chain fatty acids OR Methyl-branched fatty acids OR Unsaturated fatty acids OR Monocarboxylic acids and derivatives OR Carboxylic acids OR Carbonyl compounds</t>
  </si>
  <si>
    <t>Lipids and lipid-like molecules/Prenol lipids/Monoterpenoids/Acyclic monoterpenoids OR Acetals</t>
  </si>
  <si>
    <t>Keto acids and derivatives/Gamma-keto acids and derivatives OR Short-chain keto acids and derivatives OR Ketones OR Monocarboxylic acids and derivatives OR Carboxylic acids</t>
  </si>
  <si>
    <t xml:space="preserve">Benzenoids/Naphthalenes/Naphthalene sulfonic acids and derivatives/Naphthalene sulfonates/2-Naphthalene sulfonates OR 2-Naphthalene sulfonic acids and derivatives OR Naphthols and derivatives OR 1-Sulfo,2-unsubstituted aromatic compounds OR Sulfonyls OR Organosulfonic acids OR Primary amines </t>
  </si>
  <si>
    <t>Lipids and lipid-like molecules/Fatty acyls/Fatty acid esters/Wax esters/Wax monoesters OR Fatty alcohol esters OR Carboxylic acid esters OR Monocarboxylic acids and derivatives OR Carbonyl compounds</t>
  </si>
  <si>
    <t>Keto acids and derivatives/Beta-keto acids and derivatives OR Fatty acid esters OR 1,3-Dicarbonyl compounds OR Ketones OR Carboxylic acid esters OR Monocarboxylic acids and derivatives</t>
  </si>
  <si>
    <t>Hydroxy acids and derivatives/Medium-chain hydroxy acids and derivatives OR Medium-chain fatty acids OR Hydroxy fatty acids OR Beta hydroxy acids and derivatives OR Monosaccharides OR Secondary alcohols OR Carboxylic acid salts OR Polyols OR Monocarboxylic acids and derivatives OR Carboxylic acids OR Primary alcohols OR Organic zwitterions OR Carbonyl compounds</t>
  </si>
  <si>
    <t>Organoheterocyclic compounds/Lactones/Gamma butyrolactones OR Tetrahydrofurans OR Secondary alcohols OR Carboxylic acid esters OR Oxacyclic compounds OR Monocarboxylic acids and derivatives OR Carbonyl compounds</t>
  </si>
  <si>
    <t xml:space="preserve">Benzenoids/Benzene and substituted derivatives/Benzoic acids and derivatives/Benzoic acid esters OR Benzoyl derivatives OR Carboxylic acid esters </t>
  </si>
  <si>
    <t xml:space="preserve">Carbonyl compounds/Aldehydes/Beta-hydroxy aldehydes OR Alpha-hydrogen aldehydes OR Secondary alcohols OR Short-chain aldehydes </t>
  </si>
  <si>
    <t>Organoheterocyclic compound/Lactones/Delta valerolactones OR Oxanes OR Carboxylic acid esters OR Oxacyclic compounds OR Monocarboxylic acids and derivatives OR Carbonyl compounds</t>
  </si>
  <si>
    <t>Benzenoids/Benzene and substituted derivatives/Methoxybenzenes/Dimethoxybenzenes OR Phenoxy compounds OR Benzoyl derivatives OR Benzaldehydes OR Anisoles OR Alkyl aryl ethers</t>
  </si>
  <si>
    <t>Benzenoids/Benzene and substituted derivatives/Benzoic acids and derivatives/Benzoic acids OR Benzoyl derivatives OR Toluenes OR Monocarboxylic acids and derivatives OR Carboxylic acids</t>
  </si>
  <si>
    <t>Benzenoids/Benzene and substituted derivatives/Benzoyl derivatives OR Benzoyl derivatives OR Toluenes OR Monocarboxylic acids and derivatives OR Carboxylic acids</t>
  </si>
  <si>
    <t>Benzenoids/Benzene and substituted derivatives/Benzoic acids and derivatives/Benzoic acid esters OR Benzoyl derivatives OR Methyl esters OR Monocarboxylic acids and derivatives</t>
  </si>
  <si>
    <t>Keto acids and derivatives/Beta-keto acids and derivatives OR Fatty acid methyl esters OR 1,3-Dicarbonyl compounds OR Methyl esters OR Ketones OR Monocarboxylic acids and derivatives</t>
  </si>
  <si>
    <t>Carbohydrates and carbohydrate conjugates/Glycosyl compounds/O-glycosyl compounds OR Disaccharides OR C-glycosyl compounds OR Ketals OR Fatty acid esters OR Oxanes OR Oxolanes OR Secondary alcohols OR Carboxylic acid esters OR Polyols OR Oxacyclic compounds OR Monocarboxylic acids and derivatives OR Primary alcohols OR Carbonyl compounds</t>
  </si>
  <si>
    <t>Lipids and lipid-like molecules/Glycerolipids/Triradylglycerols/Triacylglycerols OR Tricarboxylic acids and derivatives OR Fatty acid esters OR Carboxylic acid esters OR Carbonyl compounds</t>
  </si>
  <si>
    <t>Benzenoids/Benzene and substituted derivatives/Benzoic acids and derivatives/Benzoic acid esters/p-Hydroxybenzoic acid esters/p-Hydroxybenzoic acid alkyl esters OR Benzoyl derivatives OR 1-Hydroxy-2-unsubstituted benzenoids OR Carboxylic acid esters OR Monocarboxylic acids and derivatives</t>
  </si>
  <si>
    <t>Carbonyl compounds/Ketones/Alpha-hydroxy ketones OR Primary alcohols</t>
  </si>
  <si>
    <t xml:space="preserve">Ethers/Acetals/Ketals OR 1,3-Dioxolanes OR Oxacyclic compounds OR Primary alcohols </t>
  </si>
  <si>
    <t>Carboxylic acids and derivatives/Dicarboxylic acids and derivatives OR 1,3-Dicarbonyl compounds OR Methyl esters</t>
  </si>
  <si>
    <t>Benzenoids/Phenol esters OR Benzoic acids OR Phenoxy compounds OR Benzoyl derivatives OR Fatty acid esters OR Dicarboxylic acids and derivatives OR Carboxylic acid esters OR Carboxylic acids OR Carbonyl compounds</t>
  </si>
  <si>
    <t>Amino acids, peptides, and analogues/Amino acids and derivatives/Alpha amino acids and derivatives/Alpha amino acid amides OR Anilides OR Nitrotoluenes OR Nitrobenzenes OR Nitroaromatic compounds OR N-arylamides OR 1,3-Dicarbonyl compounds OR Fatty amides OR Secondary carboxylic acid amides OR Azo compounds OR Ketones OR Propargyl-type 1,3-dipolar organic compounds OR Organic oxoazanium compounds OR Organic zwitterions</t>
  </si>
  <si>
    <t xml:space="preserve">Benzenoids/Naphthalenes/Naphthalene sulfonic acids and derivatives/Naphthalene sulfonates/2-Naphthalene sulfonates OR 1-Naphthalene sulfonates OR 1-Naphthalene sulfonic acids and derivatives OR 2-Naphthalene sulfonic acids and derivatives OR 1-Sulfo,2-unsubstituted aromatic compounds OR Methoxyanilines OR Phenoxy compounds OR Methoxybenzenes OR Alkyl-2-thio-S-triazines OR Anisoles OR Alkyl aryl ethers OR Alkylarylthioethers OR Aminotriazines OR Sulfonyls OR Organosulfonic acids OR Alkanesulfonic acids OR Heteroaromatic compounds OR Azo compounds OR Azacyclic compounds OR Sulfenyl compounds OR Propargyl-type 1,3-dipolar organic compounds OR Amines </t>
  </si>
  <si>
    <t>Carbohydrates and carbohydrate conjugates/Sugar acids and derivatives OR Heptoses OR Medium-chain hydroxy acids and derivatives OR Medium-chain fatty acids OR Hydroxy fatty acids OR Beta hydroxy acids and derivatives OR Secondary alcohols OR Carboxylic acid salts OR Polyols OR Monocarboxylic acids and derivatives OR Carboxylic acids OR Primary alcohols OR Organic zwitterions OR Carbonyl compounds</t>
  </si>
  <si>
    <t>Benzenoids/Benzene and substituted derivatives/Trifluoromethylbenzenes OR Benzimidazoles OR Beta-hydroxy ketones OR Imidazoles OR Heteroaromatic compounds OR Azo compounds OR Propargyl-type 1,3-dipolar organic compounds OR Carboximidic acids OR Azacyclic compounds OR Organofluorides OR Alkyl fluorides</t>
  </si>
  <si>
    <t>Organic carbonic acids and derivatives OR Carbonyl compounds</t>
  </si>
  <si>
    <t>Benzenoids/Benzene and substituted derivatives/Benzoic acids and derivatives/Hydroxybenzoic acid derivatives OR Benzoic acids OR Benzoyl derivatives OR 1-Hydroxy-2-unsubstituted benzenoids OR Monocarboxylic acids and derivatives OR Carboxylic acids</t>
  </si>
  <si>
    <t>Hydroxy acids and derivatives/Beta hydroxy acids and derivatives OR Fatty acid esters OR Secondary alcohols OR Carboxylic acid esters OR Monocarboxylic acids and derivatives OR Carbonyl compounds</t>
  </si>
  <si>
    <t xml:space="preserve">Benzenoids/Phenol esters OR Phenoxy compounds OR Methoxybenzenes OR Benzoyl derivatives OR Benzaldehydes OR Anisoles OR Alkyl aryl ethers OR Carboxylic acid esters OR Monocarboxylic acids and derivatives </t>
  </si>
  <si>
    <t>Amino acids, peptides, and analogues/Amino acids and derivatives/Alpha amino acids and derivatives/Alpha amino acids OR Trialkylamines OR Carboxylic acid salts OR Amino acids OR Monocarboxylic acids and derivatives OR Carboxylic acids OR Organic zwitterions OR Carbonyl compounds</t>
  </si>
  <si>
    <t>Organonitrogen compounds/Amines/Alkanolamines/1,2-Aminoalcohols OR Primary alcohols OR Monoalkylamines OR Hydrobromides</t>
  </si>
  <si>
    <t>Lipids and lipid-like molecules/Fatty Acyls/Fatty acids and conjugates/Long-chain fatty acids OR Carboxylic acid salts OR Monocarboxylic acids and derivatives OR Carboxylic acids OR Carbonyl compounds</t>
  </si>
  <si>
    <t>Lipids and lipid-like molecules/Fatty acyls/Fatty acid esters OR Unsaturated fatty acids OR Dicarboxylic acids and derivatives OR Enoate esters OR Carboxylic acids OR Carbonyl compounds</t>
  </si>
  <si>
    <t>Phenylpropanoids and polyketides/Stilbenes/Sulfonated stilbenes OR Benzenesulfonic acids and derivatives OR Benzenesulfonyl compounds OR 1-Sulfo,2-unsubstituted aromatic compounds OR Styrenes OR Dialkylarylamines OR Aniline and substituted anilines OR N-aliphatic s-triazines OR 1,3,5-Triazines OR Sulfonyls OR Organosulfonic acids OR Heteroaromatic compounds OR Secondary amines OR Azacyclic compounds OR Alkanolamines OR Primary alcohols</t>
  </si>
  <si>
    <t xml:space="preserve">Organic carbonic acids and derivatives/Carbonic acid diesters OR Heteroaromatic compounds OR Oxacyclic compounds </t>
  </si>
  <si>
    <t>Lipids and lipid-like molecules/Fatty acyls/Fatty acid esters OR Dicarboxylic acids and derivatives OR Enoate esters OR Carbonyl compounds</t>
  </si>
  <si>
    <t>Carbonyl compounds/Aldehydes/Alpha-hydrogen aldehydes OR Short-chain aldehydes</t>
  </si>
  <si>
    <t>Organohalogen compounds/Organofluorides OR Hydrofluorocarbons OR Alkyl fluorides</t>
  </si>
  <si>
    <t>Organosulfur compounds/Sulfoxides OR Sulfinyl compounds</t>
  </si>
  <si>
    <t>Organoheterocyclic compounds/Pyrans/Pyranones and derivatives/Dihydropyranones OR Vinylogous esters OR Enoate esters OR Cyclic ketones OR Oxacyclic compounds OR Monocarboxylic acids and derivatives</t>
  </si>
  <si>
    <t>Carboxylic acids and derivatives/Dicarboxylic acids and derivatives OR Fatty acids and conjugates OR Sulfenyl compounds OR Dialkylthioethers OR Carboxylic acids OR Carbonyl compounds</t>
  </si>
  <si>
    <t>Carboxylic acids and derivatives/Dicarboxylic acids and derivatives OR Carboxylic acid esters OR Dialkyl ethers OR Carbonyl compounds</t>
  </si>
  <si>
    <t>Organic sulfuric acids and derivatives OR Oxacyclic compounds OR Carboxylic acids and derivatives OR Carbene-type 1,3-dipolar compounds OR Azacyclic compounds OR Organonitrogen compounds OR Carbonyl compounds</t>
  </si>
  <si>
    <t>Benzenoids/Benzene and substituted derivatives/Benzoic acids and derivatives/Benzoic acid esters/p-Hydroxybenzoic acid esters/p-Hydroxybenzoic acid alkyl esters OR Benzoyl derivatives OR 1-Hydroxy-2-unsubstituted benzenoids OR Methyl esters OR Monocarboxylic acids and derivatives</t>
  </si>
  <si>
    <t>Organoheterocyclic compounds/Azolines/Pyrazolines/Pyrazolones OR Benzene and substituted derivatives OR Carboxylic acids and derivatives OR Azacyclic compounds OR Organonitrogen compounds OR Carbonyl compounds</t>
  </si>
  <si>
    <t>Phenylpropanoids and polyketides/Flavonoids/Flavonoid glycosides/Flavonoid O-glycosides/Flavonoid-3-O-glycosides OR 3'-Hydroxyflavonoids OR 4'-Hydroxyflavonoids OR 5-Hydroxyflavonoids OR 7-Hydroxyflavonoids OR Flavones OR Hexoses OR O-glycosyl compounds OR Chromones OR Pyrogallols and derivatives OR 1-Hydroxy-2-unsubstituted benzenoids OR Pyranones and derivatives OR 1-Hydroxy-4-unsubstituted benzenoids OR Benzene and substituted derivatives OR Oxanes OR Heteroaromatic compounds OR Vinylogous acids OR Secondary alcohols OR Oxacyclic compounds OR Polyols OR Acetals</t>
  </si>
  <si>
    <t>Benzenoids/Benzene and substituted derivatives/Benzoic acids and derivatives/Benzamides OR Benzoyl derivatives OR Primary carboxylic acid amides OR Organonitrogen compounds</t>
  </si>
  <si>
    <t xml:space="preserve">Amino acids, peptides, and analogues/Peptides OR Phenylalanine and derivatives OR Aspartic acid and derivatives OR N-acyl-alpha amino acids and derivatives OR Alpha amino acid esters OR Alpha amino acid amides OR Methoxyphenols OR Amphetamines and derivatives OR Phenoxy compounds OR Methoxybenzenes OR Anisoles OR Fatty acid esters OR Alkyl aryl ethers OR 1-Hydroxy-4-unsubstituted benzenoids OR 1-Hydroxy-2-unsubstituted benzenoids OR N-acyl amines OR Dicarboxylic acids and derivatives OR Methyl esters OR Amino acids OR Dialkylamines OR Carboxylic acids OR Carboxylic acid amides </t>
  </si>
  <si>
    <t xml:space="preserve">Organoheterocyclic compounds/Lactams/Beta lactams/Penams/Penicillins OR N-acyl-alpha amino acids and derivatives OR Alpha amino acid amides OR Phenylacetamides OR 1-Hydroxy-2-unsubstituted benzenoids OR Aralkylamines OR Thiazolidines OR Tertiary carboxylic acid amides OR Secondary carboxylic acid amides OR Amino acids OR Azetidines OR Dialkylthioethers OR Carboxylic acids OR Thiohemiaminal derivatives OR Azacyclic compounds OR Monocarboxylic acids and derivatives OR Carbonyl compounds OR Monoalkylamines </t>
  </si>
  <si>
    <t xml:space="preserve">Phenylpropanoids and polyketides/Flavonoids/Flavonoid glycosides/Flavonoid O-glycosides/Flavonoid-3-O-glycosides OR 3'-Hydroxyflavonoids OR 4'-Hydroxyflavonoids OR 5-Hydroxyflavonoids OR 7-Hydroxyflavonoids OR Flavones OR O-glycosyl compounds OR Chromones OR Disaccharides OR Catechols OR Pyranones and derivatives OR 1-Hydroxy-4-unsubstituted benzenoids OR 1-Hydroxy-2-unsubstituted benzenoids OR Oxanes OR Benzene and substituted derivatives OR Vinylogous acids OR Heteroaromatic compounds OR Secondary alcohols OR Acetals OR Polyols OR Oxacyclic compounds </t>
  </si>
  <si>
    <t xml:space="preserve">Phenylpropanoids and polyketides/Flavonoids/Flavonoid glycosides/Flavonoid O-glycosides/Flavonoid-7-O-glycosides OR 4'-O-methylated flavonoids OR 3'-O-methylated flavonoids OR 5-Hydroxyflavonoids OR Flavanones OR Fatty acyl glycosides of mono- and disaccharides OR Phenolic glycosides OR Alkyl glycosides OR O-glycosyl compounds OR Disaccharides OR Chromones OR Dimethoxybenzenes OR Phenoxy compounds OR Aryl alkyl ketones OR Anisoles OR 1-Hydroxy-4-unsubstituted benzenoids OR 1-Hydroxy-2-unsubstituted benzenoids OR Alkyl aryl ethers OR Oxanes OR Vinylogous acids OR Secondary alcohols OR Polyols OR Oxacyclic compounds OR Acetals OR Hydrocarbon derivatives OR Aldehydes </t>
  </si>
  <si>
    <t>Ethers/Dialkyl ethers/Polyethylene glycols OR Primary alcohols</t>
  </si>
  <si>
    <t xml:space="preserve">Organonitrogen compounds/Quaternary ammonium salts/Cholines OR Tetraalkylammonium salts OR 1,2-Aminoalcohols OR Primary alcohols OR Organic zwitterions </t>
  </si>
  <si>
    <t>Lipids and lipid-like molecules/Prenol lipids/Monoterpenoids/Menthane monoterpenoids OR Monocyclic monoterpenoids OR Cyclohexenones</t>
  </si>
  <si>
    <t xml:space="preserve">Carbonyl compounds/Ketones/Aryl ketones/Phenylketones/Alkyl-phenylketones OR Acetophenones OR Benzoyl derivatives OR Aryl alkyl ketones </t>
  </si>
  <si>
    <t>Organoheterocyclic compounds/Benzofurans/Benzofuranones/Phthalic anhydrides OR Isobenzofuranones OR Dicarboxylic acids and derivatives OR Benzenoids OR Carboxylic acid anhydrides OR Oxacyclic compounds</t>
  </si>
  <si>
    <t>Lipids and lipid-like molecules/Prenol lipids/Monoterpenoids/Aromatic monoterpenoids OR Monocyclic monoterpenoids OR Phenylpropanes OR Cumenes OR Meta cresols OR Toluenes OR 1-Hydroxy-4-unsubstituted benzenoids OR 1-Hydroxy-2-unsubstituted benzenoids</t>
  </si>
  <si>
    <t>Benzenoids/Benzene and substituted derivatives/Phenylpropanes OR Tertiary alcohols</t>
  </si>
  <si>
    <t>Phenylpropanoids and polyketides/Tannins/Hydrolyzable tannins OR Ellagic acids and derivatives OR 7,8-Dihydroxycoumarins OR Isocoumarins and derivatives OR 2-Benzopyrans OR 1-Benzopyrans OR Pyranones and derivatives OR 1-Hydroxy-2-unsubstituted benzenoids OR Heteroaromatic compounds OR Lactones OR Polyols OR Oxacyclic compounds</t>
  </si>
  <si>
    <t>Organoheterocyclic compounds/Lactams/Caprolactams OR Azepanes OR Secondary carboxylic acid amides OR Azacyclic compounds OR Organonitrogen compounds OR Carbonyl compounds</t>
  </si>
  <si>
    <t xml:space="preserve">Benzenoids/Benzene and substituted derivatives/Phenylmethylamines/Phenylbenzamines OR Diphenylmethanes OR Benzenesulfonic acids and derivatives OR 1-Sulfo,2-unsubstituted aromatic compounds OR Benzenesulfonyl compounds OR Aniline and substituted anilines OR Benzylamines OR Dialkylarylamines OR 1-Hydroxy-2-unsubstituted benzenoids OR Aralkylamines OR Sulfonyls OR Secondary ketimines OR Organosulfonic acids OR Azomethines OR Propargyl-type 1,3-dipolar organic compounds </t>
  </si>
  <si>
    <t>Organonitrogen compounds/Amines/Alkanolamines/1,2-Aminoalcohols OR Primary alcohols OR Monoalkylamines</t>
  </si>
  <si>
    <t>Carboxylic acids and derivatives/Carboxylic acid derivatives/Carboxylic acid salts OR Monocarboxylic acids and derivatives OR Carboxylic acids OR Carbonyl compounds</t>
  </si>
  <si>
    <t>Benzenoids/Benzene and substituted derivatives/Phenylpropanes OR Secondary alcohols OR Aromatic alcohols</t>
  </si>
  <si>
    <t>Amino acids, peptides, and analogues/Amino acids and derivatives/Alpha amino acids and derivatives/N-acyl-alpha amino acids and derivatives OR Cephems OR 1,3-Thiazines OR Tertiary carboxylic acid amides OR Amino acids OR Azetidines OR Thiohemiaminal derivatives OR Propargyl-type 1,3-dipolar organic compounds OR Monocarboxylic acids and derivatives OR Azacyclic compounds OR Dialkylthioethers OR Carboxylic acids OR Carboximidic acids OR Carbonyl compoundsOR Monoalkylamines</t>
  </si>
  <si>
    <t>Benzenoids/Phenols/Benzenediols/Resorcinols OR Ortho cresols OR Toluenes OR 1-Hydroxy-4-unsubstituted benzenoids OR 1-Hydroxy-2-unsubstituted benzenoids</t>
  </si>
  <si>
    <t>Organoheterocyclic compounds/Lactams/Beta lactams/Cephems/Cephalosporins OR N-acyl-alpha amino acids and derivatives OR Alpha amino acid amides OR Phenylacetamides OR 1-Hydroxy-2-unsubstituted benzenoids OR Aralkylamines OR 1,3-Thiazines OR Tertiary carboxylic acid amides OR Secondary carboxylic acid amides OR Amino acids OR Azetidines OR Thiohemiaminal derivatives OR Monocarboxylic acids and derivatives OR Dialkylthioethers OR Carboxylic acids OR Azacyclic compounds OR Carbonyl compounds OR Monoalkylamines</t>
  </si>
  <si>
    <t>Lipids and lipid-like molecules/Fatty acyls/Fatty acids and conjugates/Branched fatty acids OR Unsaturated fatty acids OR Dicarboxylic acids and derivatives OR Carboxylic acids OR Carbonyl compounds</t>
  </si>
  <si>
    <t>Lipids and lipid-like molecules/Fatty acyls/Fatty acid esters OR Benzene and substituted derivatives OR Enoate esters OR Monocarboxylic acids and derivatives OR Carbonyl compounds</t>
  </si>
  <si>
    <t>Organoheterocyclic compound/Benzothiazoles OR Benzenoids OR Organosulfonic acids and derivatives OR Carboxylic acids and derivatives OR Carbene-type 1,3-dipolar compounds OR Azacyclic compounds OR Organonitrogen compounds</t>
  </si>
  <si>
    <t>Benzenoids/Phenol esters OR Phenoxy compounds OR Methoxybenzenes OR Anisoles OR Alkyl aryl ethers OR Carboxylic acid esters OR Monocarboxylic acids and derivatives OR Carbonyl compounds</t>
  </si>
  <si>
    <t>Lipids and lipid-like molecules/Prenol lipids/Monoterpenoids/Menthane monoterpenoids OR Monocyclic monoterpenoids OR Cyclohexanols OR Cyclic alcohols and derivatives</t>
  </si>
  <si>
    <t>Lipids and lipid-like molecules/Prenol lipids/Monoterpenoids/Menthane monoterpenoids OR Monocyclic monoterpenoids OR Carboxylic acid esters OR Monocarboxylic acids and derivatives OR Carbonyl compounds</t>
  </si>
  <si>
    <t>Benzenoids/Benzene and substituted derivatives/Cumenes OR Phenylpropanes OR Meta cresols OR Toluenes OR 1-Hydroxy-2-unsubstituted benzenoids</t>
  </si>
  <si>
    <t>Organoheterocyclic compounds/Dioxanes/1,3-Dioxanes OR Oxacyclic compounds OR Acetals OR Primary alcohols</t>
  </si>
  <si>
    <t>Phenylpropanoids and polyketides/Cinnamic acids and derivatives/Cinnamic acid esters OR Benzyloxycarbonyls OR Styrenes OR Fatty acid esters OR Enoate esters OR Monocarboxylic acids and derivatives OR Carbonyl compounds</t>
  </si>
  <si>
    <t>Benzenoids/Benzene and substituted derivatives OR Carboxylic acid esters OR Monocarboxylic acids and derivatives OR Carbonyl compounds</t>
  </si>
  <si>
    <t>Lipids and lipid-like molecules/Prenol lipids/Monoterpenoids/Acyclic monoterpenoids OR Carboxylic acid esters OR Monocarboxylic acids and derivatives OR Carbonyl compounds</t>
  </si>
  <si>
    <t>Organic carbonic acids and derivatives/Ureas OR Organonitrogen compounds OR Carbonyl compounds</t>
  </si>
  <si>
    <t>Organic carbonic acids and derivatives/Carbonic acid diesters OR Carbonyl compounds</t>
  </si>
  <si>
    <t xml:space="preserve">Benzenoids/Phenols/Methoxyphenols OR Phenoxy compounds OR Methoxybenzenes OR Anisoles OR Alkyl aryl ethers OR 1-Hydroxy-2-unsubstituted benzenoids </t>
  </si>
  <si>
    <t>Benzenoids/Benzene and substituted derivatives/Methoxybenzenes/Dimethoxybenzenes OR Phenoxy compounds OR Anisoles OR Alkyl aryl ethers</t>
  </si>
  <si>
    <t>Lipids and lipid-like molecules/Fatty Acyls/Fatty acid esters/Fatty acid methyl esters OR Methyl esters OR Monocarboxylic acids and derivatives OR Carbonyl compounds</t>
  </si>
  <si>
    <t>Benzenoids/Phenol ethers OR Phenoxy compounds OR Alkyl aryl ethers OR Primary alcohols</t>
  </si>
  <si>
    <t>Benzenoids/Benzene and substituted derivatives/Benzenesulfonic acids and derivatives OR Phenylpropanes OR Cumenes OR Benzenesulfonyl compounds OR 1-Sulfo,2-unsubstituted aromatic compounds OR Sulfonyls OR Organosulfonic acids</t>
  </si>
  <si>
    <t>Lipids and lipid-like molecules/Prenol lipids/Monoterpenoids/Iridoids and derivatives OR Primary alcohols</t>
  </si>
  <si>
    <t>Sulfinic acids and derivatives/Alkanesulfinic acids and derivatives/Alkanesulfinic acids OR Organosulfur compounds</t>
  </si>
  <si>
    <t>Phenylpropanoids and polyketides/Cinnamic acids and derivatives/Cinnamic acid esters OR Monocyclic monoterpenoids OR Aromatic monoterpenoids OR Styrenes OR Fatty acid esters OR Enoate esters OR Monocarboxylic acids and derivatives OR Carbonyl compounds</t>
  </si>
  <si>
    <t>Phenylpropanoids and polyketides/Flavonoids/Flavones/Flavonols OR 3'-Hydroxyflavonoids OR 3-Hydroxyflavonoids OR 4'-Hydroxyflavonoids OR 5-Hydroxyflavonoids OR 7-Hydroxyflavonoids OR Chromones OR Catechols OR 1-Hydroxy-2-unsubstituted benzenoids OR Pyranones and derivatives OR 1-Hydroxy-4-unsubstituted benzenoids OR Benzene and substituted derivatives OR Vinylogous acids OR Heteroaromatic compounds OR Oxacyclic compounds OR Polyols</t>
  </si>
  <si>
    <t>Carboxylic acids and derivatives/Dicarboxylic acids and derivatives OR Carboxylic acid esters OR Sulfenyl compounds OR Dialkylthioethers OR Carbonyl compounds</t>
  </si>
  <si>
    <t>Phenylpropanoids and polyketides/Flavonoids/Flavans/Flavanones/Flavanonols OR 3'-Hydroxyflavonoids OR 3-Hydroxyflavonoids OR 4'-Hydroxyflavonoids OR 5-Hydroxyflavonoids OR 7-Hydroxyflavonoids OR Chromones OR Catechols OR Aryl alkyl ketones OR 1-Hydroxy-2-unsubstituted benzenoids OR 1-Hydroxy-4-unsubstituted benzenoids OR Alkyl aryl ethers OR Benzene and substituted derivatives OR Vinylogous acids OR Secondary alcohols OR Oxacyclic compounds OR Polyols</t>
  </si>
  <si>
    <t>Benzenoids/Benzene and substituted derivatives/Toluenes OR Aromatic hydrocarbons OR Unsaturated hydrocarbons</t>
  </si>
  <si>
    <t>Organoheterocyclic compounds/Lactams/Beta lactams/Cephems/Cephalosporins OR N-acyl-alpha amino acids and derivatives OR Alpha amino acid amides OR Phenylacetamides OR Aralkylamines OR 1,3-Thiazines OR Tertiary carboxylic acid amides OR Secondary carboxylic acid amides OR Amino acids OR Azetidines OR Thiohemiaminal derivatives OR Monocarboxylic acids and derivatives OR Dialkylthioethers OR Carboxylic acids OR Azacyclic compounds OR Carbonyl compounds OR Monoalkylamines</t>
  </si>
  <si>
    <t>Lipids and lipid-like molecules/Prenol Lipids/Monoterpenoids/Monocyclic monoterpenoids OR Primary alcohols</t>
  </si>
  <si>
    <t>Organoheterocyclic compounds/Azolidines/Imidazolidines/Imidazolidinones/Imidazolidinediones/Hydantoins OR Alpha amino acids and derivatives OR N-acyl ureas OR Dicarboximides OR Azacyclic compounds OR Alkanolamines OR Primary alcohols OR Carbonyl compounds</t>
  </si>
  <si>
    <t>Phenylpropanoids and polyketides/Cinnamaldehydes OR Styrenes OR Enals OR Aldehydes</t>
  </si>
  <si>
    <t>Organic phosphonic acids and derivatives/Phosphonic acid diesters/Dialkyl alkylphosphonates OR Phosphonic acid esters OR Carboxylic acid esters OR Monocarboxylic acids and derivatives OR Organophosphorus compounds OR Carbonyl compounds</t>
  </si>
  <si>
    <t xml:space="preserve">Benzenoids/Benzene and substituted derivatives/Benzenesulfonic acids and derivatives OR Nitrobenzenes OR Benzenesulfonyl compounds OR 1-Sulfo,2-unsubstituted aromatic compounds OR Nitroaromatic compounds OR Sulfonyls OR Organosulfonic acids OR Propargyl-type 1,3-dipolar organic compounds OR Organic oxoazanium compounds OR Organonitrogen compounds </t>
  </si>
  <si>
    <t xml:space="preserve">Benzenoids/Benzene and substituted derivatives/Benzoic acids and derivatives/Phthalic acid and derivatives/p-Phthalic acid and derivatives OR Benzoic acids OR Benzoyl derivatives OR Dicarboxylic acids and derivatives OR Carboxylic acids </t>
  </si>
  <si>
    <t>Ethers/Hemiacetals OR Dialkyl ethers</t>
  </si>
  <si>
    <t>Organosulfur compounds/Thioethers/Dialkylthioethers OR Sulfenyl compounds</t>
  </si>
  <si>
    <t>Benzenoids/Benzene and substituted derivatives/Benzophenones OR Aryl-phenylketones OR Diphenylmethanes OR Methoxyphenols OR Benzenesulfonic acids and derivatives OR 1-Sulfo,2-unsubstituted aromatic compounds OR Benzenesulfonyl compounds OR Phenoxy compounds OR Methoxybenzenes OR Benzoyl derivatives OR Anisoles OR 1-Hydroxy-2-unsubstituted benzenoids OR Alkyl aryl ethers OR Organosulfonic acids OR Sulfonyls OR Vinylogous acids</t>
  </si>
  <si>
    <t>Phenylpropanoids and polyketides/Flavonoids/Flavonoid glycosides/Flavonoid O-glycosides/Flavonoid-7-O-glycosides OR Oligosaccharides OR 4'-O-methylated flavonoids OR 3'-Hydroxyflavonoids OR 5-Hydroxyflavonoids OR Flavanones OR Phenolic glycosides OR Chromones OR O-glycosyl compounds OR Methoxyphenols OR Anisoles OR Phenoxy compounds OR Aryl alkyl ketones OR Methoxybenzenes OR 1-Hydroxy-2-unsubstituted benzenoids OR 1-Hydroxy-4-unsubstituted benzenoids OR Alkyl aryl ethers OR Oxanes OR Vinylogous acids OR Secondary alcohols OR Polyols OR Acetals OR Oxacyclic compounds OR Primary alcohols</t>
  </si>
  <si>
    <t>Lipids and lipid-like molecules/Prenol lipids/Monoterpenoids/Menthane monoterpenoids OR Monocyclic monoterpenoids OR Branched unsaturated hydrocarbons OR Cycloalkenes OR Unsaturated aliphatic hydrocarbons</t>
  </si>
  <si>
    <t>Phenylpropanoids and polyketides/Flavonoids/Flavonoid glycosides/Flavonoid O-glycosides/Flavonoid-7-O-glycosides OR 4'-Hydroxyflavonoids OR 5-Hydroxyflavonoids OR Flavanones OR Phenolic glycosides OR Chromones OR Disaccharides OR O-glycosyl compounds OR Aryl alkyl ketones OR 1-Hydroxy-2-unsubstituted benzenoids OR 1-Hydroxy-4-unsubstituted benzenoids OR Alkyl aryl ethers OR Oxanes OR Benzene and substituted derivatives OR Vinylogous acids OR Secondary alcohols OR Polyols OR Acetals OR Oxacyclic compounds OR Primary alcohols</t>
  </si>
  <si>
    <t xml:space="preserve">Carbonyl compounds/Acyloins OR Alpha-hydroxy ketones OR Secondary alcohols </t>
  </si>
  <si>
    <t>Benzenoids/Phenols/Methoxyphenols OR Styrenes OR Phenoxy compounds OR Methoxybenzenes OR Anisoles OR Alkyl aryl ethers OR 1-Hydroxy-2-unsubstituted benzenoids</t>
  </si>
  <si>
    <t>Benzenoids/Anthracenes/Anthraquinones OR Benzenesulfonic acids and derivatives OR Benzenesulfonyl compounds OR 1-Sulfo,2-unsubstituted aromatic compounds OR Aryl ketones OR Aniline and substituted anilines OR Aminotoluenes OR Vinylogous amides OR Sulfonyls OR Organosulfonic acids OR Secondary amines</t>
  </si>
  <si>
    <t>Phenylpropanoids and polyketides/Cinnamaldehydes OR Benzene and substituted derivativesOR  Enals OR Aldehydes</t>
  </si>
  <si>
    <t xml:space="preserve">Lipids and lipid-like molecules/Prenol lipids/Sesquiterpenoids OR Alpha-branched alpha,beta-unsaturated ketones OR Enones OR Acryloyl compounds OR Ketones </t>
  </si>
  <si>
    <t>Organoheterocyclic compounds/Benzodioxoles OR Benzenoids OR Oxacyclic compounds OR Dialkyl ethers OR Acetals</t>
  </si>
  <si>
    <t xml:space="preserve">Carbonyl compounds/Ketones/Alpha-hydroxy ketones OR Vinylogous acids OR Tertiary alcohols OR Cyclic ketones OR Enols </t>
  </si>
  <si>
    <t>Organonitrogen compounds/Quaternary ammonium salts/Cholines/Acyl cholines OR Fatty acid esters OR Tetraalkylammonium salts OR Carboxylic acid esters OR Monocarboxylic acids and derivatives OR Carbonyl compounds OR Amines</t>
  </si>
  <si>
    <t>Benzenoids/Benzene and substituted derivatives/Benzenesulfonic acids and derivatives/Benzenesulfonate esters OR p-Methylbenzenesulfonates OR Tosyl compounds OR N-phenylureas OR Benzenesulfonamides OR Benzenesulfonyl compounds OR Arylsulfonic acids and derivatives OR Phenoxy compounds OR Sulfonylureas OR Organosulfonic acid esters OR Aminosulfonyl compounds OR Carbonyl compounds</t>
  </si>
  <si>
    <t>Hydrocarbons/Polycyclic hydrocarbons OR Cyclic olefins OR Unsaturated aliphatic hydrocarbons</t>
  </si>
  <si>
    <t>Benzenoids/Benzene and substituted derivatives/Phenylpropanes OR Organoheterocyclic compounds/Oxazinanes/Morpholines OR Aralkylamines OR Trialkylamines OR Oxacyclic compounds OR Dialkyl ethers OR Azacyclic compounds</t>
  </si>
  <si>
    <t xml:space="preserve">Organoheterocyclic compounds/Oxazinanes/Morpholines OR Oxacyclic compounds OR Dialkyl ethers OR Azacyclic compounds OR Aminals </t>
  </si>
  <si>
    <t>Lipids and lipid-like molecules/Prenol Lipids/Monoterpenoids/Monocyclic monoterpenoids OR Alpha-hydrogen aldehydes</t>
  </si>
  <si>
    <t>Lipids and lipid-like molecules/Fatty acyls/Fatty amides/N-acyl amines OR Secondary carboxylic acid amides OR Organonitrogen compounds OR Carbonyl compounds</t>
  </si>
  <si>
    <t>Organoheterocyclic compounds/Lactams/Beta lactams/Cephems/Cephalosporins OR N-acyl-alpha amino acids and derivatives OR Furoic acid and derivatives OR 2,4-Disubstituted thiazoles OR 1,3-Thiazines OR 2-Amino-1,3-thiazoles OR Tertiary carboxylic acid amides OR Heteroaromatic compounds OR Thioesters OR Amino acids OR Azetidines OR Carbothioic S-esters OR Secondary carboxylic acid amides OR Azacyclic compounds OR Dialkylthioethers OR Carboxylic acids OR Thiohemiaminal derivatives OR Sulfenyl compounds OR Monocarboxylic acids and derivatives OR Oxacyclic compounds OR Carbonyl compounds OR Primary amines</t>
  </si>
  <si>
    <t>Phenylpropanoids and polyketides/Stilbenes/Benzoins OR Alkyl-phenylketones OR Benzoyl derivatives OR Aryl alkyl ketones OR Acyloins OR Alpha-hydroxy ketones OR Secondary alcohols OR Aromatic alcohols</t>
  </si>
  <si>
    <t>Lipids and lipid-like molecules/Fatty acyls/Fatty acid esters/Pyrethroids OR Monocyclic monoterpenoids OR Cyclopropanecarboxylic acids and derivatives OR Cyclic ketones OR Carboxylic acid esters OR Monocarboxylic acids and derivatives</t>
  </si>
  <si>
    <t>Amino acids, peptides, and analogues/Amino acids and derivatives/Alpha amino acids and derivatives/N-acyl-alpha amino acids and derivatives OR Cephems OR Alkylarylthioethers OR 1,3-Thiazines OR Pyridines and derivatives OR Dicarboxylic acids and derivatives OR Tertiary carboxylic acid amides OR Heteroaromatic compounds OR Azetidines OR Carboxylic acid esters OR Thiohemiaminal derivatives OR Sulfenyl compounds OR Azacyclic compounds OR Propargyl-type 1,3-dipolar organic compounds OR Carboximidic acids OR Dialkylthioethers OR Carboxylic acids OR Carbonyl compounds OR Organonitrogen compounds</t>
  </si>
  <si>
    <t>Lipids and lipid-like molecules/Prenol lipids/Monoterpenoids/Bicyclic monoterpenoids OR Menthane monoterpenoids OR Aromatic monoterpenoids OR Benzylethers OR Toluenes OR Monosaccharides OR Tetrahydrofurans OR Oxacyclic compounds OR Dialkyl ethers</t>
  </si>
  <si>
    <t xml:space="preserve">Benzenoids/Benzene and substituted derivatives/Benzenesulfonic acids and derivatives/p-Methylbenzenesulfonates OR Benzenesulfonyl compounds OR 1-Sulfo,2-unsubstituted aromatic compounds OR m-Xylenes OR Sulfonyls OR Organosulfonic acids </t>
  </si>
  <si>
    <t>Organoheterocyclic compounds/Benzimidazoles/Phenylbenzimidazoles OR Phenylimidazoles OR 1-Sulfo,2-unsubstituted aromatic compounds OR Benzene and substituted derivatives OR Sulfonyls OR Organosulfonic acids OR Heteroaromatic compounds OR Azacyclic compounds OR Organonitrogen compounds</t>
  </si>
  <si>
    <t>U.S. EPA. 1986. 2,3,4,6-Tetrachlorophenol. 90-Day subchronic oral toxicity study in rats. Office of Solid Waste, Washington, DC. Available from EPA (1987) IRIS 108 Chemical Assessment Summary for 2,3,4,6-Tetrachlorophenol; CASRN 58-90-2 at https://cfpub.epa.gov/ncea/iris/iris_documents/documents/subst/0108_summary.pdf</t>
  </si>
  <si>
    <t xml:space="preserve">Wheldon GH, Amyes SJ, Street AE, Hague PH and Mawdesley-Thomas LE, 1970. Toxicity of Wa 4295, Sa 927, Stl 3048, and Wa 3328 in dietary administration to rats over a period of 13 weeks. Huntingdon Research Centre. 17 April, 1970. Unpublished report submitted by EFFA to SCF.  Available from EFSA Panel on Food Contact Materials, Enzymes, Flavourings and Processing Aids (CEF). (2012). Scientific Opinion on Flavouring Group Evaluation 08, Revision 5 (FGE. 08Rev5): Aliphatic and alicyclic mono‐, di‐, tri‐, and polysulphides with or without additional oxygenated functional groups from chemical groups 20 and 30. EFSA Journal, 10(7), 2837. Also available from WHO (2004) WHO Food Additive Series: 52 Safety evaluation of certain food additives and contaminants/prepared by the sixty-first meeting of the Joint FAO/WHO Expert Committee on Food Additives (‎JEFCA)‎ - Simple Aliphatic and Aromatic Sulfides and Thiols (addendum) at http://www.inchem.org/documents/jecfa/jecmono/v52je18.htm
</t>
  </si>
  <si>
    <t>IUCLID 36; Hoechst AG, Pharma Forschung Toxikologie, Chloracetamid – 3 Monate Fütterung (90 Tage) an der Wistar-Ratte. Unpublished report No. 85.0899 (1985); J.Am. College of Toxicology 1991. BG Chemie, Berufsgenossenschaft der chemische Industrie. Chloracetamid n° 8. Toxikologische Bewertung. Ausgabe 06/00. ISSN 0937-4248. Available from European Commission (2011) Scientific Committee on Consumer Safety, Opinion on Chloroacetamide at https://ec.europa.eu/health/scientific_committees/consumer_safety/docs/sccs_o_053.pdf</t>
  </si>
  <si>
    <t>Unknown (n.d.). Available from European Food Safety Authority; Conclusion on the peer review of the pesticide risk assessment of the active substance quinmerac. EFSA Journal 2010; 8(3):1523. [68 pp.]. doi:10.2903/j.efsa.2010.1523.</t>
  </si>
  <si>
    <t>Chevron Chemical Company. 1986. MRID No. 00161315. Available from EPA (1987) (IRIS 0242) Chemical Assessment Summary for Folpet; CASRN 133-07-3 at https://cfpub.epa.gov/ncea/iris/iris_documents/documents/subst/0242_summary.pdf</t>
  </si>
  <si>
    <t xml:space="preserve">Peters, D.H. Stuart, V., Crook, D., Gibson, W.A., Read, R. &amp; Gopinath, C. (1991). Samorin (a commercial form of isometamidium chloride) toxicity to rats by repeated oral administration for 13 weeks. Unpublished report No. RAH 7/901283 from Huntingdon Research Centre Ltd, Huntingdon, England. Submitted to WHO by Rhône Mérieux, Toulouse, France. A summary is available from WHO (1993) WHO Food Additives Series: 31 Toxicological Evaluation of Certain Veterinary Drug Residues in Food Prepared by: The fortieth meeting of the Joint FAO/WHO Expert Committee on Food Additives (JECFA) -  Isometamidium at http://www.inchem.org/documents/jecfa/jecmono/v31je10.htm
</t>
  </si>
  <si>
    <t>Unknown, n.d. MRID 47473386. Available from EPA (2015). Sedaxane. Human Health Risk Assessment to Support New Seed Treatment Uses on Cotton and Sugar Beet. at https://www.regulations.gov/document/EPA-HQ-OPP-2014-0354-0005 and from Conclusion on the peer review of the pesticide risk assessment of the active substance sedaxane. EFSA Journal 2013;11(1):3057
10.2903/j.efsa.2013.3057</t>
  </si>
  <si>
    <t xml:space="preserve">Bailey, D. (1990) Kerb Herbicide(Technical, No Clay): 24-Month Dietary Chronic Toxicity/Oncogenicity Study in Rats: Twelve Month Chronic Toxicity Phase: Lab Project Number: HLA 417-426S. Unpublished study prepared by Hazleton Laboratories America, Inc. 799 p. MRID 41714001. and Bailey, D. (1990) Kerb Herbicide (Technical, No Clay): 24-Month Dietary Chronic Toxicity/Oncogenicity Study in Rats: 24-Month Oncogenicity Study in Rats: Lab Project Number: HLA 417-426M: 87RC-62. Unpublished study prepared by Hazleton Laboratories America, Inc. 2218 p. MRID 41714002. Available from EPA (2002) Report of FQPA Tolerance Reassessment Progress and Interim Risk Management Decision (TRED) for pronamide at https://archive.epa.gov/pesticides/reregistration/web/pdf/pronamide_tred.pdf and from EPA (2016) Pronamide Human Health Risk Assessment for Registration Review at https://www.regulations.gov/document/EPA-HQ-OPP-2014-0680-0005
</t>
  </si>
  <si>
    <t>Amino acids, peptides, and analogues/Amino acids and derivatives/Alpha amino acids and derivatives OR Anilides OR Toluenes OR Tertiary carboxylic acid amides OR Monocarboxylic acids and derivatives OR Dialkyl ethers OR Carboxylic acids OR Organonitrogen compounds OR Carbonyl compounds</t>
  </si>
  <si>
    <t xml:space="preserve">Organoheterocyclic compounds/Trioxanes OR Oxacyclic compounds OR Acetals </t>
  </si>
  <si>
    <t xml:space="preserve">Organoheterocyclic compounds/Lactams/Beta lactams/Cephems/Cephalosporins/Cephalosporin 3'-esters OR N-acyl-alpha amino acids and derivatives OR 2,4-Disubstituted thiazoles OR 1,3-Thiazines 2-amino-1,3-thiazoles OR Dicarboxylic acids and derivatives OR Tertiary carboxylic acid amides OR Heteroaromatic compounds OR Secondary carboxylic acid amides OR Amino acids OR Azetidines OR Carboxylic acid esters OR Carboxylic acids OR Thiohemiaminal derivatives OR Azacyclic compounds OR Dialkylthioethers OR Carbonyl compounds OR Primary amines </t>
  </si>
  <si>
    <t xml:space="preserve">Unknwon, 1987. MRID 40349902. Available from EPA Memorandum (2017). Ametryn - Preliminary Human Health Risk Assessment for Registration Review at https://www.regulations.gov/document/EPA-HQ-OPP-2013-0249-0022 and EPA (2005) Revised as per 30-day Error Only Registrant Comments. Ametryn: HED Chapter of the Reregistration Eligibility Decision Document (RED). PC Code: 080801, Case #: 2010, DP Barcode: D307100. at https://www.regulations.gov/document/EPA-HQ-OPP-2009-0081-0105
</t>
  </si>
  <si>
    <t xml:space="preserve">Ogawa, K., Hirose, M., Sugiura, S., Cui, L., Imaida, K., Ogiso, T., &amp; Shirai, T. (2001). Dose-dependent promotion by phenylethyl isothiocyanate, a known chemopreventer, of two-stage rat urinary bladder and liver carcinogenesis. Nutrition and cancer, 40(2), 134-139. Available from WHO (2006) WHO Food Additives Series: 56 Safety evaluation of certain food additives Prepared by the Sixty-fifth meeting of the Joint FAO/WHO Expert Committee on Food Additives (JECFA) -  Miscellaneous nitrogen-containing substances at https://www.inchem.org/documents/jecfa/jecmono/v56je11.pdf </t>
  </si>
  <si>
    <t>BASF, 2018. Available from ECHA at https://echa.europa.eu/de/registration-dossier/-/registered-dossier/5886/7/6/2</t>
  </si>
  <si>
    <t>Hunter, B.; Scholey, D.; Haywood, R.; et al. (1982) CGA 64 250: Long-term Feeding Study in Mice: CBG/196/81827. Final rept. (Unpublished study received Jul 21, 1983 under 100-641; prepared by Huntingdon Research Centre, Eng., submitted by Ciba-Geigy Corp., Greensboro, NC; CDL:250784-A; 250785; 250786). MRID 129570. Available from EPA (2006) Reregistration Eligibility Document (RED) for Propiconazole at https://archive.epa.gov/pesticides/reregistration/web/pdf/propiconazole_red.pdf and EPA (2015) Propiconazole Human Risk Assessment for the New Use of Propiconazole on Imported Tea at https://www.regulations.gov/document/EPA-HQ-OPP-2015-0685-0005</t>
  </si>
  <si>
    <t>Organic carbonic acids and derivatives OR Azo compounds OR Propargyl-type 1,3-dipolar organic compounds OR Carbonyl compounds</t>
  </si>
  <si>
    <t>Organoheterocyclic compounds/Triazines/Triazinones OR 1,3,5-Triazines OR Heteroaromatic compounds OR Ureas OR Azacyclic compounds OR Organonitrogen compounds OR Organic zwitterion</t>
  </si>
  <si>
    <t xml:space="preserve">Benzenoids/Benzene and substituted derivatives/Benzoic acids and derivatives/Benzoic acid esters OR Benzoyl derivatives OR Dicarboxylic acids and derivatives OR Carboxylic acid esters OR Dialkyl ethers </t>
  </si>
  <si>
    <t>Benzenoids/Anthracenes/Anthracenecarboxylic acids and derivatives/Anthracenecarboxylic acids OR Hydroxyanthraquinones OR Phenolic glycosides OR Naphthalenecarboxylic acids OR Hexoses OR C-glycosyl compounds OR Salicylic acid and derivatives OR Aryl ketones OR 1-Hydroxy-2-unsubstituted benzenoids OR Oxanes OR Vinylogous acids OR Secondary alcohols OR Polyols OR Oxacyclic compounds OR Monocarboxylic acids and derivatives OR Dialkyl ethers OR Carboxylic acids OR Primary alcohols</t>
  </si>
  <si>
    <t>Benzenoids/Benzene and substituted derivatives/Xylenes/o-Xylenes OR 1,3-Dioxanes OR Secondary alcohols OR 1,2-Diols OR Oxacyclic compounds OR Acetals OR Primary alcohols</t>
  </si>
  <si>
    <t>Benzenoids/Benzene and substituted derivatives/Anilides OR Toluenes OR Tertiary carboxylic acid amides OR Sulfonyls OR Organosulfonic acids OR Alkanesulfonic acids Dialkyl ethers Organopnictogen compounds Organonitrogen compounds Organic oxides Hydrocarbon derivatives Carbonyl compounds</t>
  </si>
  <si>
    <t>Benzenoids/Phenols/Methoxyphenols OR 4-Alkoxyphenols OR Phenoxy compounds OR Methoxybenzenes OR Anisoles OR Alkyl aryl ethers OR 1-Hydroxy-2-unsubstituted benzenoids</t>
  </si>
  <si>
    <t>Organoheterocyclic compounds/Quinolines and derivatives/Benzoquinolines/Acridines/Pyridoacridines OR Acridones OR Hydroquinolones OR Hydroquinolines OR Pyridines and derivatives OR Benzenoids OR Vinylogous amides OR Heteroaromatic compounds OR Azacyclic compounds OR Organonitrogen compounds</t>
  </si>
  <si>
    <t>Organosulfur compounds/Thioethers/Dialkylthioethers OR Sulfenyl compounds OR Primary alcohols</t>
  </si>
  <si>
    <t>Benzenoids/Benzene and substituted derivatives/Benzoic acids and derivatives/Benzoic acid esters OR Benzoyl derivatives OR Dicarboxylic acids and derivatives OR Carboxylic acid esters OR Dialkyl ethers</t>
  </si>
  <si>
    <t>Alcohols and polyols/Secondary alcohols OR Dialkyl ethers</t>
  </si>
  <si>
    <t>Organoheterocyclic compounds/Lactams/Beta lactams/Cephems/Cephalosporins/Cephalosporin 3'-carbamates OR N-acyl-alpha amino acids and derivatives OR 1,3-Thiazines OR Tertiary carboxylic acid amides OR Carbamate esters OR Furans OR Heteroaromatic compounds OR Secondary carboxylic acid amides OR Azetidines OR Organic carbonic acids and derivatives OR Thiohemiaminal derivatives OR Azacyclic compounds OR Oxacyclic compounds OR Carboxylic acids OR Dialkylthioethers OR Monocarboxylic acids and derivatives OR Carbonyl compounds OR Organonitrogen compounds</t>
  </si>
  <si>
    <t>Benzenoids/Benzene and substituted derivatives/Xylenes/o-Xylenes OR Aromatic hydrocarbons</t>
  </si>
  <si>
    <t xml:space="preserve">Benzenoids/Benzene and substituted derivatives/Cumenes OR Phenylpropanes OR Aromatic hydrocarbons </t>
  </si>
  <si>
    <t>Organoheterocyclic compounds/Lactams/Beta lactams/Penams/Penicillins OR N-acyl-alpha amino acids and derivatives OR Alpha amino acid amides OR Phenylacetamides OR Aralkylamines OR Thiazolidines OR Tertiary carboxylic acid amides OR Secondary carboxylic acid amides OR Amino acids OR Azetidines OR Thiohemiaminal derivatives OR Monocarboxylic acids and derivatives OR Azacyclic compounds OR Dialkylthioethers OR Carboxylic acids OR Carbonyl compounds OR Monoalkylamines</t>
  </si>
  <si>
    <t>Lipids and lipid-like molecules/Fatty acyls/Fatty acids and conjugates/Branched fatty acids OR Monocarboxylic acids and derivatives OR Carboxylic acids OR Carbonyl compounds</t>
  </si>
  <si>
    <t>Carbohydrates and carbohydrate conjugates/Glycosyl compounds/Phenolic glycosides OR Hexoses OR Chromones OR C-glycosyl compounds OR Pyranones and derivatives OR 1-Hydroxy-2-unsubstituted benzenoids OR Oxanes OR Heteroaromatic compounds OR Secondary alcohols OR Ketones OR Polyols OR Oxacyclic compounds OR Dialkyl ethers OR Primary alcohols</t>
  </si>
  <si>
    <t xml:space="preserve">Benzenoids/Benzene and substituted derivatives/Phenylmethylamines/Phenylbenzamines OR Benzenesulfonic acids and derivatives OR Diphenylmethanes OR Benzenesulfonic acids and derivatives OR Benzenesulfonyl compounds OR 1-Sulfo,2-unsubstituted aromatic compounds OR Dialkylarylamines OR Benzylamines OR Aniline and substituted anilines OR Aralkylamines OR Organosulfonic acids OR Sulfonyls OR Azomethines OR Secondary ketimines OR Propargyl-type 1,3-dipolar organic compounds </t>
  </si>
  <si>
    <t>Amino acids, peptides, and analogues/Amino acids and derivatives/Alpha amino acids and derivatives/N-acyl-alpha amino acids and derivatives/N-acyl-alpha amino acids OR Phenylacetamides OR Oxacephems OR 1-Hydroxy-2-unsubstituted benzenoids OR Alkylarylthioethers OR 1,3-Dicarbonyl compounds OR Dicarboxylic acids and derivatives OR Tetrazoles OR Tertiary carboxylic acid amides OR Heteroaromatic compounds OR Secondary carboxylic acid amides OR Azetidines OR Sulfenyl compounds OR Oxacyclic compounds OR Azacyclic compounds OR Carboxylic acids OR Organonitrogen compounds</t>
  </si>
  <si>
    <t>Phenylpropanoids and polyketides/Phenylpropanoic acids OR Catechols OR 1-Hydroxy-4-unsubstituted benzenoids OR 1-Hydroxy-2-unsubstituted benzenoids OR Benzene and substituted derivatives OR Alpha hydroxy acids and derivatives OR Secondary alcohols OR Monocarboxylic acids and derivatives OR Carboxylic acids OR Carbonyl compounds</t>
  </si>
  <si>
    <t>Organoheterocyclic compounds/Pyrrolidines/Pyrrolidones/Pyrrolidine-2-ones OR Secondary carboxylic acid amides OR Lactams OR Azacyclic compounds OR Organonitrogen compounds OR Carbonyl compounds</t>
  </si>
  <si>
    <t>Lipids and lipid-likes molecules/Prenol lipids/Monoterpenoids/Bicyclic monoterpenoids OR Carboxylic acid esters OR Monocarboxylic acids and derivatives OR Carbonyl compounds</t>
  </si>
  <si>
    <t>Organoheterocyclic compounds/Azolidines/Imidazolidines/Imidazolidinones/Imidazolidinediones/Hydantoins OR Alpha amino acids and derivatives OR N-acyl ureas OR Dicarboximides OR Azacyclic compounds OR Alkanolamines OR Carbonyl compounds</t>
  </si>
  <si>
    <t>Organic sulfuric acids and derivatives/Organosulfonic acids and derivatives/Organosulfonic acids OR Sulfonyls OR Alkanesulfonic acids OR Allyl sulfur compounds</t>
  </si>
  <si>
    <t>Lipids and lipid-like molecules/Prenol lipids/Monoterpenoids/Menthane monoterpenoids OR Monocyclic monoterpenoids OR Cycloalkanes</t>
  </si>
  <si>
    <t xml:space="preserve">Lipids and lipid-like molecules/Prenol lipids/Monoterpenoids/Acyclic monoterpenoids OR Medium-chain aldehydes OR Enals </t>
  </si>
  <si>
    <t xml:space="preserve">Organic phosphonic acids and derivatives/Phosphonic acid diesters/Dialkyl alkylphosphonates OR Phosphonic acid esters OR Alkanolamines OR Primary alcohols OR Organophosphorus compounds </t>
  </si>
  <si>
    <t>Benzenoids/Phenol ethers OR Phenoxy compounds OR Alkyl aryl ethers OR Secondary alcohols</t>
  </si>
  <si>
    <t xml:space="preserve">Benzenoids/Benzene and substituted derivatives/Phenylmethylamines/Phenylbenzamines OR Diphenylmethanes OR Benzenesulfonic acids and derivatives OR Benzenesulfonyl compounds OR 1-Sulfo,2-unsubstituted aromatic compounds OR Dialkylarylamines OR Benzylamines OR Aniline and substituted anilines OR Aralkylamines OR Organosulfonic acids OR Sulfonyls OR Azomethines OR Secondary ketimines OR Propargyl-type 1,3-dipolar organic compounds </t>
  </si>
  <si>
    <t>Benzenoids/Benzene and substituted derivatives/Xylenes/m-Xylenes OR Aromatic hydrocarbons</t>
  </si>
  <si>
    <t>Benzenoids/Benzene and substituted derivatives/Xylenes/p-Xylenes OR Aromatic hydrocarbons</t>
  </si>
  <si>
    <t>Benzenoids/Benzene and substituted derivatives/Phenylpropanes OR Carboxylic acid esters OR Monocarboxylic acids and derivatives OR Carbonyl compounds</t>
  </si>
  <si>
    <t>Benzenoids/Benzene and substituted derivatives/Cumenes OR Phenylpropanes OR Aromatic hydrocarbons</t>
  </si>
  <si>
    <t xml:space="preserve">Organometallic compounds/Organometalloid compounds/Organosilicon compounds/Alkylarylsilanes OR Benzene and substituted derivatives OR Organoheterosilanes </t>
  </si>
  <si>
    <t>Lipids and lipid-like molecules/Prenol lipids/Monoterpenoids/Bicyclic monoterpenoids OR Aromatic monoterpenoids OR Benzene and substituted derivatives OR Sulfonyls OR Organosulfonic acids OR Alkanesulfonic acids OR Ketones</t>
  </si>
  <si>
    <t>Benzenoids/Benzene and substituted derivatives/Diphenylethers OR Polyphenyl ethers OR Diarylethers OR Phenoxy compounds OR Phenol ethers</t>
  </si>
  <si>
    <t>Carboxylic acids and derivatives/Carboxylic acid derivatives/Carboxylic acid amides/Secondary carboxylic acid amides OR Trialkylamines OR Amino acids and derivatives OR Carbonyl compounds</t>
  </si>
  <si>
    <t>Benzenoids/Benzene and substituted derivatives/Benzenesulfonamides OR Tosyl compounds OR Benzenesulfonyl compounds OR Sulfonylureas OR Azepanes OR Organosulfonic acids and derivatives OR Aminosulfonyl compounds OR Hydrazones OR Azacyclic compounds</t>
  </si>
  <si>
    <t>Benzenoids/Phenols/Benzenediols/Catechols OR 1-Hydroxy-4-unsubstituted benzenoids OR 1-Hydroxy-2-unsubstituted benzenoids OR Benzene and substituted derivatives</t>
  </si>
  <si>
    <t>Phenylpropanoids and polyketides/Stilbenes/Sulfonated stilbenes OR Benzenesulfonic acids and derivatives OR 1-Sulfo,2-unsubstituted aromatic compounds OR Benzenesulfonyl compounds OR Styrenes OR Aniline and substituted anilines OR Dialkylarylamines OR Aminotriazines OR 1,3,5-Triazines OR Morpholines OR Sulfonyls OR Organosulfonic acids OR Heteroaromatic compounds OR Oxacyclic compounds OR Azacyclic compounds OR Dialkyl ethers OR Organic zwitterions</t>
  </si>
  <si>
    <t>Phenylpropanoids and polyketides/Stilbenes/Sulfonated stilbenes OR Benzenesulfonic acids and derivatives OR 1-Sulfo,2-unsubstituted aromatic compounds OR Benzenesulfonyl compounds OR Styrenes OR Dialkylarylamines OR N-aliphatic s-triazines OR 1,3,5-Triazines OR Heteroaromatic compounds OR Organosulfonic acids OR Sulfonyls OR Azacyclic compounds OR Alkanolamines OR Primary alcohols OR Organic zwitterions</t>
  </si>
  <si>
    <t xml:space="preserve">Organonitrogen compounds/Amines/Alkanolamines/1,2-Aminoalcohols OR Trialkylamines OR Primary alcohols </t>
  </si>
  <si>
    <t>Benzenoids/Benzene and substituted derivatives/Benzoic acids and derivatives/Phthalic acid and derivatives/Phthalate esters/p-Phthalate esters OR p-Phthalic acid and derivatives OR Benzoic acid esters OR Benzoyl derivatives OR Dicarboxylic acids and derivatives OR Methyl esters</t>
  </si>
  <si>
    <t xml:space="preserve">Organic sulfuric acids and derivatives/Sulforic acid esters/Sulfuric acid monoesters OR Alkyl sulfates </t>
  </si>
  <si>
    <t>Alcohols and polyols/Secondary alcohols/Cyclohexanols OR Cyclic alcohols and derivatives</t>
  </si>
  <si>
    <t>Amino acids, peptides, and derivatives/Peptides OR Phenylalanine and derivatives OR Phenylalanine and derivatives OR Aspartic acid and derivatives OR Alpha amino acid esters OR N-acyl-alpha amino acids and derivatives OR Alpha amino acid amides OR Amphetamines and derivatives OR Fatty acid esters OR N-acyl amines OR Dicarboxylic acids and derivatives OR Methyl esters OR Secondary carboxylic acid amides OR Amino acids OR Dialkylamines OR Carboxylic acids OR Carbonyl compounds</t>
  </si>
  <si>
    <t xml:space="preserve">Organonitrogen compounds/Amines/Alkanolamines/1,2-Aminoalcohols OR Trialkylamines OR Primary alcohols OR Monoalkylamines </t>
  </si>
  <si>
    <t>Carboxylic acids and derivatives/Dicarboxylic acids and derivatives/Diacyl peroxides OR Peroxycarboxylic acids and derivatives OR Carboxylic acid salts OR Carbonyl compounds</t>
  </si>
  <si>
    <t>Phenylpropanoids and polyketides/Cinnamaldehydes OR Benzene and substituted derivatives OR Enals OR Aldehydes</t>
  </si>
  <si>
    <t>Benzenoids/Benzene and substituted derivatives/Benzoic acids and derivatives/Phthalic acid and derivatives/m-Phthalic acid and derivatives OR Benzoic acids OR Benzoyl derivatives OR Dicarboxylic acids and derivatives OR Carboxylic acids</t>
  </si>
  <si>
    <t>Carbonyl compounds/Ketones/Aryl ketones/Phenylketones/Alkyl-phenylketones OR Benzoyl derivatives OR Aryl alkyl ketones OR Cyclohexanols OR Tertiary alcohols OR Alpha-hydroxy ketones OR Cyclic alcohols and derivatives</t>
  </si>
  <si>
    <t xml:space="preserve">Organometallic compounds/Organometalloid compounds/Organosilicon compounds/Alkoxysilanes OR Silyl ethers OR Organoheterosilanes OR Dialkylamines OR Monoalkylamines </t>
  </si>
  <si>
    <t>Keto acids and derivatives/Gamma-keto acids and derivatives OR Fatty acid esters OR Piperidines OR Trialkylamines OR Ketones OR Carboxylic acid esters OR Amino acids and derivatives OR Monocarboxylic acids and derivatives OR Dialkyl ethers OR Azacyclic compounds</t>
  </si>
  <si>
    <t xml:space="preserve">Organic sulfuric acids and derivatives/Sulforic acid esters/Sulfuric acid monoesters OR Alkyl sulfates OR Dialkyl ethers </t>
  </si>
  <si>
    <t>Lipids and lipid-like molecules/Prenol lipids/Tetraterpenoids/Carotenoids/Carotenes OR Branched unsaturated hydrocarbons OR Cycloalkenes OR Unsaturated aliphatic hydrocarbons</t>
  </si>
  <si>
    <t xml:space="preserve">Organoheterocyclic compounds/Pyrans/Pyranones and derivatives/Dihydropyranones OR Beta-diketones OR Enol esters OR Lactones OR Cyclic ketones OR Oxacyclic compounds OR Monocarboxylic acids and derivatives </t>
  </si>
  <si>
    <t>Phenylpropanoids and polyketides/Cinnamic acids and derivatives/Cinnamic acid esters OR Styrenes OR Fatty acid esters OR Enoate esters OR Monocarboxylic acids and derivatives OR Carbonyl compounds</t>
  </si>
  <si>
    <t>Organic sulfonic acids and derivatives/Organosulfonic acids and derivatives/Organosulfonic acids OR Sulfonyls OR Alkanesulfonic acids OR Primary alcohols</t>
  </si>
  <si>
    <t>Benzenoids/Benzene and substituted derivatives/Phenylpropanes OR Hydroquinones OR 1-Hydroxy-2-unsubstituted benzenoids</t>
  </si>
  <si>
    <t>Hydrocarbons/Unsaturated hydrocarbons/Olefins/Cyclic olefins/Cycloalkenes OR Unsaturated aliphatic hydrocarbons</t>
  </si>
  <si>
    <t>Lipids and lipid-like molecules/Fatty Acyls/Fatty acids and conjugates/Long-chain fatty acids OR Branched fatty acids OR Unsaturated fatty acids OR Dicarboxylic acids and derivatives OR Carboxylic acids OR Carbonyl compounds</t>
  </si>
  <si>
    <t xml:space="preserve">Benzenoids/Benzene and substituted derivatives/Phenylpropanes OR Hydroquinones OR 1-Hydroxy-2-unsubstituted benzenoids </t>
  </si>
  <si>
    <t>Organic phosphonic acids and derivatives/Phosphonic acid diesters/Dialkyl alkylphosphonates OR Phosphonic acid esters OR Organophosphorus compounds</t>
  </si>
  <si>
    <t>Amino acids, peptides, and analogues/Amino acids and derivatives/Alpha amino acids and derivatives OR Hemiaminals OR Carboxylic acid salts OR Monocarboxylic acids and derivatives OR Carboxylic acids OR Organic zwitterions OR Carbonyl compounds</t>
  </si>
  <si>
    <t>Organic sulfonic acids and derivatives/Organosulfonic acids and derivatives/Organosulfonic acids OR Sulfonyls OR Alkanesulfonic acids OR Carboxylic acid salts OR Monocarboxylic acids and derivatives OR Carboxylic acids OR Carbonyl compounds</t>
  </si>
  <si>
    <t>Phenylpropanoids and polyketides/Stilbenes OR Styrenes OR Resorcinols OR 1-Hydroxy-4-unsubstituted benzenoids OR 1-Hydroxy-2-unsubstituted benzenoids</t>
  </si>
  <si>
    <t>Lipids and lipid-like molecules/Prenol lipids/Monoterpenoids/Bicyclic monoterpenoids OR Polycyclic hydrocarbons OR Branched unsaturated hydrocarbons OR Cyclic olefins OR Unsaturated aliphatic hydrocarbons</t>
  </si>
  <si>
    <t>Lignans, neolignans and related compounds/Dibenzylbutane lignans OR Phenylpropanes OR Catechols OR 1-Hydroxy-4-unsubstituted benzenoids OR 1-Hydroxy-2-unsubstituted benzenoids</t>
  </si>
  <si>
    <t>Phenylpropanoids and polyketides/Flavonoids/Flavonoid glycosides/Flavonoid O-glycosides OR 2'-Hydroxy-dihydrochalcones OR Cinnamylphenols OR Phenolic glycosides OR Alkyl-phenylketones OR Butyrophenones OR Disaccharides OR O-glycosyl compounds OR Methoxyphenols OR Anisoles OR Aryl alkyl ketones OR Benzoyl derivatives OR Resorcinols OR Methoxybenzenes OR Phenoxy compounds OR 1-Hydroxy-4-unsubstituted benzenoids OR 1-Hydroxy-2-unsubstituted benzenoids OR Alkyl aryl ethers OR Oxanes OR Vinylogous acids OR Secondary alcohols OR Polyols OR Acetals OR Oxacyclic compounds OR Primary alcohols</t>
  </si>
  <si>
    <t>Organonitrogen compounds/Guanidines/Biguanides OR Propargyl-type 1,3-dipolar organic compounds OR Carboximidamides OR Imines</t>
  </si>
  <si>
    <t>Phenylpropanoids and polyketides/Flavonoids/Flavonoid glycosides/Flavonoid O-glycosides/Flavonoid-3-O-glycosides OR 3'-Hydroxyflavonoids OR 4'-Hydroxyflavonoids OR 5-Hydroxyflavonoids OR 7-Hydroxyflavonoids OR Flavones OR Hexoses OR O-glycosyl compounds OR Chromones OR Catechols OR 1-Hydroxy-2-unsubstituted benzenoids OR 1-Hydroxy-4-unsubstituted benzenoids OR Pyranones and derivatives OR Oxanes OR Benzene and substituted derivatives OR Vinylogous acids OR Heteroaromatic compounds OR Secondary alcohols OR Acetals OR Oxacyclic compounds OR Polyols OR Primary alcohols</t>
  </si>
  <si>
    <t>Benzenoids/Benzene and substituted derivatives/2-Phenoxypropionic acids/Alkylphenoxypropionic acids OR Phenoxyacetic acid derivatives OR Phenoxy compounds OR Methoxybenzenes OR Anisoles OR Alkyl aryl ethers OR Carboxylic acid salts OR Monocarboxylic acids and derivatives OR Carboxylic acids OR Carbonyl compounds</t>
  </si>
  <si>
    <t>Lipids and lipid-like molecules/Prenol lipids/Diterpenoids OR Hydrophenanthrenes OR Monocarboxylic acids and derivatives OR Carboxylic acids OR Carbonyl compounds</t>
  </si>
  <si>
    <t>Benzenoids/Benzene and substituted derivatives/Benzophenones OR Diphenylmethanes OR Aryl-phenylketones OR Resorcinols OR Benzoyl derivatives OR 1-Hydroxy-4-unsubstituted benzenoids OR 1-Hydroxy-2-unsubstituted benzenoids OR Vinylogous acids</t>
  </si>
  <si>
    <t>Benzenoids/Benzene and substituted derivatives OR Secondary alcohols OR Aromatic alcohols</t>
  </si>
  <si>
    <t>Lipids and lipid-like molecules/Prenol lipids/Sesquiterpenoids OR Polycyclic hydrocarbons OR Branched unsaturated hydrocarbons OR Cyclic olefins OR Unsaturated aliphatic hydrocarbons</t>
  </si>
  <si>
    <t>Benzenoids/Benzene and substituted derivatives/Phenylmethylamines/Phenylbenzamines OR Diphenylmethanes OR Benzenesulfonic acids and derivatives OR 1-Sulfo,2-unsubstituted aromatic compounds OR Benzenesulfonyl compounds OR Aniline and substituted anilines OR Dialkylarylamines OR Benzylamines OR Aralkylamines OR Sulfonyls OR Secondary ketimines OR Organosulfonic acids OR Azomethines OR Propargyl-type 1,3-dipolar organic compounds OR Organic zwitterions</t>
  </si>
  <si>
    <t>Organoheteroxyclic compounds/Dioxanes/1,3-Dioxanes OR Carboxylic acid esters OR Oxacyclic compounds OR Monocarboxylic acids and derivatives OR Acetals OR Carbonyl compounds</t>
  </si>
  <si>
    <t xml:space="preserve">Benzenoids/Benzene and substituted derivatives/Phenylmethylamines/Phenylbenzamines OR Diphenylmethanes OR Benzenesulfonic acids and derivatives OR 1-Sulfo,2-unsubstituted aromatic compounds OR Benzenesulfonyl compounds OR Aniline and substituted anilines OR Dialkylarylamines OR Benzylamines OR Aralkylamines OR Sulfonyls OR Secondary ketimines OR Organosulfonic acids OR Azomethines OR Propargyl-type 1,3-dipolar organic compounds OR Organic zwitterions </t>
  </si>
  <si>
    <t>Benzenoids/Benzene and substituted derivatives/Styrenes OR Enones OR Acryloyl compounds OR Ketones</t>
  </si>
  <si>
    <t>Phenylpropanoids and polyketides/Flavonoids/Flavones/Flavonols OR 3'-Hydroxyflavonoids OR 3-Hydroxyflavonoids OR 4'-Hydroxyflavonoids OR 5-Hydroxyflavonoids OR 7-Hydroxyflavonoids OR Chromones OR Resorcinols OR 1-Hydroxy-2-unsubstituted benzenoids OR Pyranones and derivatives OR 1-Hydroxy-4-unsubstituted benzenoids OR Benzene and substituted derivatives OR Vinylogous acids OR Heteroaromatic compounds OR Oxacyclic compounds OR Polyols</t>
  </si>
  <si>
    <t>Benzenoids/Benzene and substituted derivatives/Benzylethers OR Dialkyl ethers</t>
  </si>
  <si>
    <t>Benzenoids/Phenols/Benzenediols/Resorcinols OR 1-Hydroxy-4-unsubstituted benzenoids OR 1-Hydroxy-2-unsubstituted benzenoids OR Benzene and substituted derivatives</t>
  </si>
  <si>
    <t>Lipids and lipid-like molecules/Prenol lipids/Tetraterpenoids/Carotenoids/Xanthophylls OR Secondary alcohols</t>
  </si>
  <si>
    <t>Phenylpropanoids and polyketides/Tetracyclines OR Naphthols and derivatives OR 1-Hydroxy-2-unsubstituted benzenoids OR 1-Hydroxy-4-unsubstituted benzenoids OR Aralkylamines OR Cyclohexenones OR Vinylogous acids OR Tertiary alcohols OR Trialkylamines OR Cyclic alcohols and derivatives OR Polyols OR Carboximidic acids OR Enols</t>
  </si>
  <si>
    <t>Lipids and lipid-like molecules/Fatty acyls/Fatty amides/N-acyl amines OR Monosaccharides OR Secondary carboxylic acid amides OR Secondary alcohols OR Alkanolamines OR Primary alcohols OR Carbonyl compounds</t>
  </si>
  <si>
    <t xml:space="preserve">Benzenoids/Phenols/Methoxyphenols OR Phenylpropanes OR 4-Alkoxyphenols OR Phenoxy compounds OR Methoxybenzenes OR Anisoles OR Alkyl aryl ethers OR 1-Hydroxy-2-unsubstituted benzenoids </t>
  </si>
  <si>
    <t>Benzenoids/Benzene and substituted derivatives/Styrenes OR Toluenes OR Aromatic hydrocarbons OR Cyclic olefins</t>
  </si>
  <si>
    <t>Organoheterocyclic compounds/Dihydrofurans/Furanones OR Tetrahydrofurans OR Cyclic ketones OR Oxacyclic compounds OR Dialkyl ethers</t>
  </si>
  <si>
    <t>Organometallic compounds/Organometalloid compounds/Organosilicon compounds/Alkoxysilanes/Trialkoxysilanes OR Silyl ethers OR Trialkoxysilanes OR Monoalkylamines</t>
  </si>
  <si>
    <t>Phenylpropanoids and polyketides/Flavonoids/Flavonoid glycosides/Flavonoid O-glycosides OR 2'-Hydroxy-dihydrochalcones OR Cinnamylphenols OR Fatty acyl glycosides of mono- and disaccharides OR Phenolic glycosides OR Alkyl-phenylketones OR Alkyl glycosides OR O-glycosyl compounds OR Disaccharides OR Butyrophenones OR Phenoxy compounds OR Phenol ethers OR Resorcinols OR Aryl alkyl ketones OR Benzoyl derivatives OR 1-Hydroxy-4-unsubstituted benzenoids OR 1-Hydroxy-2-unsubstituted benzenoids OR Oxanes OR Vinylogous acids OR Secondary alcohols OR Acetals OR Oxacyclic compounds OR Polyols OR Aldehydes OR Primary alcohols</t>
  </si>
  <si>
    <t xml:space="preserve">Phenylpropanoids and polyketides/Stilbenes/Sulfonated stilbenes OR 2-Naphthalene sulfonates OR 2-Naphthalene sulfonic acids and derivatives OR Naphthols and derivatives OR 1-Sulfo,2-unsubstituted aromatic compounds OR Aniline and substituted anilines OR Dialkylarylamines OR Sulfonyls OR Secondary ketimines OR Organosulfonic acids OR Azomethines OR Propargyl-type 1,3-dipolar organic compounds OR Organic zwitterions </t>
  </si>
  <si>
    <t>Benzenoids/Benzene and substituted derivatives/Biphenyls and derivatives OR 1-Hydroxy-2-unsubstituted benzenoids</t>
  </si>
  <si>
    <t>Benzenoids/Benzene and substituted derivatives/Phenylpropanes OR Phenoxy compounds OR Methoxybenzenes OR Anisoles OR Alkyl aryl ethers</t>
  </si>
  <si>
    <t>Amino acids, peptides, and analogues/Amino acids and derivatives/Alpha amino acids and derivatives/N-Acyl-alpha amino acids and derivatives OR Alpha amino acid esters OR Monocyclic monoterpenoids OR Menthane monoterpenoids OR Secondary carboxylic acid amides OR Carboxylic acid esters OR Monocarboxylic acids and derivatives OR Organonitrogen compounds OR Carbonyl compounds</t>
  </si>
  <si>
    <t>Phenylpropanoids and polyketides/Cinnamic acids and derivatives/Cinnamic acid esters OR Styrenes OR Phenoxy compounds OR Methoxybenzenes OR Anisoles OR Fatty acid esters OR Alkyl aryl ethers OR Enoate esters OR Monocarboxylic acids and derivatives OR Carbonyl compounds</t>
  </si>
  <si>
    <t>Lipids and lipid-like molecules/Prenol lipids/Monoterpenoids/Menthane monoterpenoids OR Monocyclic monoterpenoids OR Primary alcohols</t>
  </si>
  <si>
    <t>Organonitrogen compounds/Cyclohexylamines OR Trialkylamines</t>
  </si>
  <si>
    <t>Benzenoids/Phenols/1-Hydroxy-2-unsubstituted benzenoids OR Benzene and substituted derivatives OR Ketones</t>
  </si>
  <si>
    <t>Benzenoids/Fluorenes OR Aromatic hydrocarbons OR Polycyclic hydrocarbons OR Unsaturated hydrocarbons</t>
  </si>
  <si>
    <t>Benzenoids/Benzene and substituted derivatives OR Aromatic hydrocarbons OR Unsaturated hydrocarbons</t>
  </si>
  <si>
    <t>Benzenoids/Benzene and substituted derivatives/Benzenesulfonic acids and derivatives OR Phenylpropanes OR Benzenesulfonyl compounds OR 1-Sulfo,2-unsubstituted aromatic compounds OR Sulfonyls OR Organosulfonic acids</t>
  </si>
  <si>
    <t>Phenylpropanoids and polyketides/3,4-Dihydrocoumarins OR 1-Benzopyrans OR Benzenoids OR Lactones OR Carboxylic acid esters OR Oxacyclic compounds OR Monocarboxylic acids and derivatives OR Carbonyl compounds</t>
  </si>
  <si>
    <t>Benzenoids/Benzene and substituted derivatives/Benzensulfonic acids and derivatives OR Benzenesulfonyl compounds OR 1-Sulfo,2-unsubstituted aromatic compounds OR Sulfonyls OR Organosulfonic acids</t>
  </si>
  <si>
    <t>Benzenoids/Benzene and substituted derivatives/Phenoxy compounds OR Carbonic acid diesters OR Carbonyl compounds</t>
  </si>
  <si>
    <t>Benzenoids/Benzene and substituted derivatives/Biphenyls and derivatives OR 1-Hydroxy-4-unsubstituted benzenoids OR 1-Hydroxy-2-unsubstituted benzenoids</t>
  </si>
  <si>
    <t>Carboxylic acids and derivatives/Dicarboxylic acids and derivatives OR Carboxylic acid esters Sulfenyl compounds Dialkylthioethers Organic oxides Hydrocarbon derivatives Carbonyl compounds</t>
  </si>
  <si>
    <t xml:space="preserve">Amino acids, peptides, and analogues/Peptides/Dipeptides OR Penicillins OR N-acyl-alpha amino acids and derivatives OR Phenoxy compounds OR Phenol ethers OR Alkyl aryl ethers OR Thiazolidines OR Tertiary carboxylic acid amides OR Secondary carboxylic acid amides OR Azetidines OR Carboxylic acid salts OR Thiohemiaminal derivatives OR Azacyclic compounds OR Carboxylic acids OR Dialkylthioethers OR Monocarboxylic acids and derivatives OR Carbonyl compounds OR Organonitrogen compounds </t>
  </si>
  <si>
    <t>Lipids and lipid-like molecules/Fatty acyls/Fatty amides/N-acyl amines OR Sulfuric acid monoesters OR Alkyl sulfates OR Tetraalkylammonium salts OR Secondary carboxylic acid amides OR Organic zwitterions OR Carbonyl compounds OR Amines</t>
  </si>
  <si>
    <t>Benzenoids/Benzene and substituted derivatives/Biphenols OR Biphenyls and derivatives OR 1-Hydroxy-2-unsubstituted benzenoids</t>
  </si>
  <si>
    <t>Benzenoids/Benzene and substituted derivatives/Diphenylmethanes OR Benzenesulfonic acids and derivatives OR Benzenesulfonyl compounds OR 1-Sulfo,2-unsubstituted aromatic compounds OR Dialkylarylamines OR Aniline and substituted anilines OR Sulfonyls OR Secondary ketimines OR Organosulfonic acids OR Azomethines OR Propargyl-type 1,3-dipolar organic compounds OR Organic zwitterions</t>
  </si>
  <si>
    <t>Lipids and lipid-like molecules/Prenol lipids/Monoterpenoids/Menthane monoterpenoids OR Monocyclic monoterpenoids OR Cyclopropanecarboxylic acids and derivatives OR Secondary carboxylic acid amides OR Carbonyl compounds</t>
  </si>
  <si>
    <t>Organometallic compounds/Organometalloid compounds/Organosilicon compounds/Alkoxysilanes/Trialkoxysilanes OR Silyl ethers OR Organoheterosilanes</t>
  </si>
  <si>
    <t>Benzenoids/Phenol ethers/Anisoles OR Phenoxy compounds OR Methoxybenzenes OR Alkyl aryl ethers OR Ketones</t>
  </si>
  <si>
    <t xml:space="preserve">Organoheterocyclic compounds/Azoles/Thiazoles OR Heteroaromatic compounds OR Lactams OR Azacyclic compounds OR Organonitrogen compounds </t>
  </si>
  <si>
    <t>Organoheterocyclic compounds/Oxanes OR Oxacyclic compounds OR Dialkyl ethers</t>
  </si>
  <si>
    <t>Benzenoids/Benzene and substituted derivatives/Phenylpropanes OR Sulfonyls OR Organosulfonic acids OR Alkanesulfonic acids</t>
  </si>
  <si>
    <t>Organoheterocyclic compounds/Diazines/Pyridazines and derivatives/Pyridazinones OR Heteroaromatic compounds OR Lactams OR Azacyclic compounds OR Organonitrogen compounds OR Organic zwitterions</t>
  </si>
  <si>
    <t>Organonitrogen compounds/Guanidines/Biguanides OR Propargyl-type 1,3-dipolar organic compounds OR Carboximidamides</t>
  </si>
  <si>
    <t>Lipids and lipid-like molecules/Prenol lipids/Diterpenoids/Acyclic diterpenoids OR Long-chain fatty acids OR Methyl-branched fatty acids OR Fatty acid esters OR Unsaturated fatty acids OR Dicarboxylic acids and derivatives OR Methyl esters OR Enoate esters OR Carboxylic acids OR Carbonyl compounds</t>
  </si>
  <si>
    <t>Benzenoids/Phenols/Cresols/Meta cresols OR Toluenes OR 1-Hydroxy-4-unsubstituted benzenoids OR 1-Hydroxy-2-unsubstituted benzenoids</t>
  </si>
  <si>
    <t>Benzenoids/Phenols/Cresols/Para cresols OR Toluenes OR 1-Hydroxy-2-unsubstituted benzenoids</t>
  </si>
  <si>
    <t>Lipids and lipid-like molecules/Prenol lipids/Monoterpenoids/Bicyclic monoterpenoids OR Carboxylic acid esters OR Monocarboxylic acids and derivatives OR Carbonyl compounds</t>
  </si>
  <si>
    <t>Lipids and lipid-like molecules/Fatty acyls/Lineolic acids and derivatives/Jasmonic acids OR Methyl esters OR Cyclic ketones OR Monocarboxylic acids and derivatives</t>
  </si>
  <si>
    <t>Phenylpropanoids and polyketides/Tannins/Hydrolyzable tannins OR Depsides and depsidones OR Galloyl esters OR p-Hydroxybenzoic acid alkyl esters OR m-Hydroxybenzoic acid esters OR Phenol esters OR Pyrogallols and derivatives OR Phenoxy compounds OR Benzoyl derivatives OR Catechols OR 1-Hydroxy-2-unsubstituted benzenoids OR 1-Hydroxy-4-unsubstituted benzenoids OR Oxanes OR Monosaccharides OR Carboxylic acid esters OR Oxacyclic compounds OR Acetals OR Polyols</t>
  </si>
  <si>
    <t>Hydrocarbons/Unsaturated hydrocarbons/Olefins/Cyclic olefins OR Unsaturated aliphatic hydrocarbons</t>
  </si>
  <si>
    <t>Amino acids, peptides, and analogues/Amino acids and derivatives/Alpha amino acids and derivatives/Alpha amino acids OR Dicarboxylic acids and derivatives OR Trialkylamines OR Carboxylic acid salts OR Amino acids OR 1,2-Aminoalcohols OR Carboxylic acids OR Primary alcohols OR Organic zwitterions OR Carbonyl compounds</t>
  </si>
  <si>
    <t>Benzenoids/Benzene and substituted derivatives/Xylenes/Xylenols OR m-Xylenes OR Para cresols OR Ortho cresols OR 1-Hydroxy-2-unsubstituted benzenoids</t>
  </si>
  <si>
    <t xml:space="preserve">Benzenoids/Phenols/Benzenediols/Hydroquinones OR 1-Hydroxy-2-unsubstituted benzenoids OR Benzene and substituted derivatives </t>
  </si>
  <si>
    <t>Amino acids, peptides, and analogues/Amino acids and derivatives/Alpha amino acids and derivatives/Alpha amino acid esters OR Proline and derivatives OR Menthane monoterpenoids OR Monocyclic monoterpenoids OR Pyrrolidine carboxylic acids OR Oxoprolines OR Pyrrolidine-2-ones OR Carboxylic acid esters OR Lactams OR Secondary carboxylic acid amides OR Monocarboxylic acids and derivatives OR Azacyclic compounds OR Carbonyl compounds OR Organonitrogen compounds</t>
  </si>
  <si>
    <t>Phenylpropanoids and polyketides/Flavonoids/Flavonoid glycosides/Flavonoid O-glycosides/Flavonoid-3-O-glycosides OR 7-Hydroxyflavonoids OR 5-Hydroxyflavonoids OR 4'-Hydroxyflavonoids OR 3'-Hydroxyflavonoids OR Fatty acyl glycosides of mono- and disaccharides OR Alkyl glycosides OR Chromones OR Fatty alcohols OR Pyranones and derivatives OR 1-Hydroxy-4-unsubstituted benzenoids OR 1-Hydroxy-2-unsubstituted benzenoids OR Oxanes OR Monosaccharides OR Beta-hydroxy ketones OR Benzene and substituted derivatives OR Alpha-branched alpha,beta-unsaturated ketones OR Vinylogous acids OR Heteroaromatic compounds OR Enones OR Acryloyl compounds OR Secondary alcohols OR Oxacyclic compounds</t>
  </si>
  <si>
    <t>Organoheterocyclic compounds/Lactams/Beta lactams/Carbapenems/Thienamycins OR Alpha amino acids and derivatives OR Pyrroline carboxylic acids OR Azepines OR Vinylogous thioesters OR Sulfuric acid diamides OR Tertiary carboxylic acid amides OR Pyrrolidines OR Thioenol ethers OR Secondary alcohols OR Amino acids OR Azetidines OR Sulfenyl compounds OR Monocarboxylic acids and derivatives OR Azacyclic compounds OR Dialkylamines OR Carboxylic acids OR Carbonyl compounds</t>
  </si>
  <si>
    <t>Benzenoids/Benzene and substituted derivatives OR Tetrahydrofurans OR Oxacyclic compounds OR Dialkyl ethers</t>
  </si>
  <si>
    <t xml:space="preserve">Benzenoids/Benzene and substituted derivatives/Methoxybenzenes/Dimethoxybenzenes OR Styrenes OR Phenoxy compounds OR Anisoles OR Alkyl aryl ethers </t>
  </si>
  <si>
    <t>Benzenoids/Benzene and substituted derivatives/Phenylacetaldehydes OR Aldehydes</t>
  </si>
  <si>
    <t>Phenylpropanoids and polyketides/Isoflavonoids/Isoflav-2-enes/Isoflavones OR Hydroxyisoflavonoids OR Chromones OR Pyranones and derivatives OR 1-Hydroxy-2-unsubstituted benzenoids OR Benzene and substituted derivatives OR Heteroaromatic compounds OR Oxacyclic compounds</t>
  </si>
  <si>
    <t>Benzenoids/Phenols/Cresols/Ortho cresols OR Toluenes OR 1-Hydroxy-4-unsubstituted benzenoids OR 1-Hydroxy-2-unsubstituted benzenoids</t>
  </si>
  <si>
    <t>Amino acids, peptides, and analogues/Amino acids and derivatives/Alpha amino acids and derivatives/Alpha amino acids OR Tricarboxylic acids and derivatives OR Trialkylamines OR Carboxylic acid salts OR Amino acids OR Carboxylic acids OR Organic zwitterions OR Carbonyl compounds</t>
  </si>
  <si>
    <t>Benzenoids/Benzene and substituted derivatives/Diphenylmethanes OR Resorcinols OR 1-Hydroxy-4-unsubstituted benzenoids OR 1-Hydroxy-2-unsubstituted benzenoids</t>
  </si>
  <si>
    <t>Phenylpropanoids and polyketides/Isoflavonoids/Isoflavans/Isoflavanols OR Hydroxyisoflavonoids OR 1-Benzopyrans OR Alkyl aryl ethers OR 1-Hydroxy-2-unsubstituted benzenoids OR Benzene and substituted derivatives OR Oxacyclic compounds</t>
  </si>
  <si>
    <t>Phenylpropanoids and polyketides/Isoflavonoids/Isoflav-2-enes/Isoflavones OR Hydroxyisoflavonoids OR Chromones OR Pyranones and derivatives OR 1-Hydroxy-2-unsubstituted benzenoids OR Benzene and substituted derivatives OR Vinylogous acids OR Heteroaromatic compounds OR Oxacyclic compounds</t>
  </si>
  <si>
    <t>Benzenoids/Phenols/Methoxyphenols OR Dimethoxybenzenes OR Phenoxy compounds OR Anisoles OR Alkyl aryl ethers OR 1-Hydroxy-4-unsubstituted benzenoids</t>
  </si>
  <si>
    <t>Benzenoids/Phenols/Cresols/Para cresols OR o-Xylenes OR Meta cresols OR 1-Hydroxy-2-unsubstituted benzenoids</t>
  </si>
  <si>
    <t>Phenylpropanoids and polyketides/Isoflavonoids/O-methylated isoflavonoids/4'-O-methylated isoflavonoids/4'-O-methylisoflavones OR Isoflavones OR Hydroxyisoflavonoids OR Chromones OR Phenoxy compounds OR Methoxybenzenes OR Anisoles OR Pyranones and derivatives OR Alkyl aryl ethers OR 1-Hydroxy-4-unsubstituted benzenoids OR 1-Hydroxy-2-unsubstituted benzenoids OR Vinylogous acids OR Heteroaromatic compounds OR Oxacyclic compounds</t>
  </si>
  <si>
    <t xml:space="preserve">Benzenoids/Phenols/Benzenetriols and derivatives/Pyrogallols and derivatives/5-Unsubstituted pyrrogallols OR 1-Hydroxy-4-unsubstituted benzenoids OR 1-Hydroxy-2-unsubstituted benzenoids OR Benzene and substituted derivatives OR Polyols </t>
  </si>
  <si>
    <t xml:space="preserve">Benzenoids/Naphthalenes/Naphthalene sulfonic acids and derivatives/Naphthalene sulfonates/1-Naphthalene sulfonates OR 1-Naphthalene sulfonic acids and derivatives OR 1-Sulfo,2-unsubstituted aromatic compounds OR Sulfonyls OR Organosulfonic acids OR Primary amines </t>
  </si>
  <si>
    <t>Lipids and lipid-like molecules/Fatty Acyls/Fatty acids and conjugates/Long-chain fatty acids OR Unsaturated fatty acids OR Straight chain fatty acids OR Carboxylic acid salts OR Monocarboxylic acids and derivatives OR Carboxylic acids OR Carbonyl compounds</t>
  </si>
  <si>
    <t>Carboxylic acids and derivatives/Dicarboxylic acids and derivatives OR Carboxylic acid salts OR Carboxylic acids OR Carbonyl compounds</t>
  </si>
  <si>
    <t>Alkaloids and derivatives/Tropane alkaloids OR Piperidines OR Pyrrolidines OR Secondary alcohols OR Hemiaminals OR Cyclic alcohols and derivatives OR Polyols OR Dialkylamines OR Azacyclic compounds</t>
  </si>
  <si>
    <t>Organoheterocyclic compounds/Pyrans OR Oxacyclic compounds</t>
  </si>
  <si>
    <t>Organoheterocyclic compounds/Azolidines/Oxazolidines OR Hemiaminals OR Oxacyclic compounds OR Dialkylamines OR Azacyclic compounds</t>
  </si>
  <si>
    <t>Organoheterocyclic compounds/Dihydrofurans OR Oxacyclic compounds OR Dialkyl ethers</t>
  </si>
  <si>
    <t>Amino acids, peptides, and analogues/Amino acids and derivatives/Alpha amino acids and derivatives/Cysteine and derivatives/L-cysteine-S-conjugates OR L-alpha-amino acids OR Amino acids OR Allyl sulfur compounds OR Sulfenyl compounds OR Monocarboxylic acids and derivatives OR Dialkylthioethers OR Carboxylic acids OR Monoalkylamines OR Carbonyl compounds</t>
  </si>
  <si>
    <t>Organonitrogen compounds/Amines/Alkanolamines/1,2-Aminoalcohols OR Dialkylamines OR Primary alcohols OR Monoalkylamines</t>
  </si>
  <si>
    <t>Lipids and lipid-like molecules/Fatty acyls/Fatty alcohols OR Secondary alcohols OR Primary alcohols</t>
  </si>
  <si>
    <t>Lipids and lipid-like molecules/Prenol lipids/Monoterpenoids/Menthane monoterpenoids OR Ketals OR 1,3-Dioxolanes OR Oxacyclic compounds OR Primary alcohols</t>
  </si>
  <si>
    <t>Lipids and lipid-like molecules/Prenol lipids/Monoterpenoids/Menthane monoterpenoids OR Monocyclic monoterpenoids OR Secondary carboxylic acid amides OR Organonitrogen compounds OR Carbonyl compounds</t>
  </si>
  <si>
    <t>Lipids and lipid-like molecules/Prenol lipids/Sesquiterpenoids OR Cyclohexenones OR Tertiary alcohols OR Secondary alcohols</t>
  </si>
  <si>
    <t>Benzenoids/Benzene and substituted derivatives/Benzophenones OR Diphenylmethanes OR Aryl-phenylketones OR Methoxyphenols OR Phenoxy compounds OR Methoxybenzenes OR Benzoyl derivatives OR Anisoles OR Toluenes OR Alkyl aryl ethers OR 1-Hydroxy-4-unsubstituted benzenoids OR 1-Hydroxy-2-unsubstituted benzenoids OR Vinylogous acids</t>
  </si>
  <si>
    <t xml:space="preserve">Benzenoids/Phenol ethers/Anisoles OR Phenoxy compounds OR Methoxybenzenes OR Toluenes OR Alkyl aryl ethers </t>
  </si>
  <si>
    <t>Benzenoids/Benzene and substituted derivatives/Cumenes OR Phenylpropanes OR Alpha-hydrogen aldehydes</t>
  </si>
  <si>
    <t>Benzenoids/Indanes/Indanones OR Aryl alkyl ketones</t>
  </si>
  <si>
    <t>Lipids and lipid-like molecules/Prenol lipids/Monoterpenoids/Aromatic monoterpenoids OR Monocyclic monoterpenoids OR Phenylpropanes OR Cumenes OR Aromatic hydrocarbons OR Unsaturated hydrocarbons</t>
  </si>
  <si>
    <t>Carbonyl compounds/Ketones/Cyclic ketones/Cyclohexenones OR Dihydrofurans OR Oxacyclic compounds</t>
  </si>
  <si>
    <t xml:space="preserve">Lipids and lipid-like molecules/Prenol lipids/Monoterpenoids/Menthane monoterpenoids OR Monocyclic monoterpenoids OR Cyclohexenones </t>
  </si>
  <si>
    <t xml:space="preserve">Organoheterocyclic compounds/Pyridines and derivatives/Bipyridines and oligopyridines OR Isoquinolones and derivatives OR Naphthalenes OR Benzoic acid esters OR Benzoyl derivatives OR Pyridinones OR Heteroaromatic compounds OR Lactams OR Carboxylic acid esters OR Azacyclic compounds OR Organonitrogen compounds </t>
  </si>
  <si>
    <t>Benzenoids/Phenol ethers OR Styrenes OR Phenoxy compounds OR Alkyl aryl ethers OR 1-Hydroxy-4-unsubstituted benzenoids OR 1-Hydroxy-2-unsubstituted benzenoids</t>
  </si>
  <si>
    <t>Organonitrogen compounds/Amines/Alkanolamines/1,2-Aminoalcohols OR Dialkylamines OR Primary alcohols</t>
  </si>
  <si>
    <t>Benzenoids/Benzene and substituted derivatives/Phenylpropenes OR Styrenes OR Aromatic hydrocarbons OR Branched unsaturated hydrocarbons OR Cyclic olefins</t>
  </si>
  <si>
    <t xml:space="preserve">Organoheterocyclic compounds/Thiolanes OR Sulfones OR Dialkyl ethers </t>
  </si>
  <si>
    <t>Benzenoids/Benzene and substituted derivatives/Diphenylmethanes OR Phenylpropanes OR 1-Hydroxy-2-unsubstituted benzenoids</t>
  </si>
  <si>
    <t>Benzenoids/Phenols/Benzenediols/Hydroquinones OR Ortho cresols OR Meta cresols OR 1-Hydroxy-2-unsubstituted benzenoids</t>
  </si>
  <si>
    <t>Benzenoids/Benzene and substituted derivatives/Aniline and substituted anilines/Dinitroanilines OR Benzenesulfonic acids and derivatives OR Nitrobenzenes OR Benzenesulfonyl compounds OR 1-Sulfo,2-unsubstituted aromatic compounds OR Nitroaromatic compounds OR Sulfonyls OR Organosulfonic acids OR Secondary amines OR Propargyl-type 1,3-dipolar organic compounds OR Organic oxoazanium compounds</t>
  </si>
  <si>
    <t>Benzenoids/Benzene and substituted derivatives/Biphenyls and derivatives OR Aromatic hydrocarbons OR Unsaturated hydrocarbons</t>
  </si>
  <si>
    <t>Organic sulfonic acids and derivatives/Organosulfonic acids and derivatives/Organosulfonic acids OR Sulfonyls OR Quaternary ammonium salts OR Alkanesulfonic acids OR Acrylic acids and derivatives OR Secondary carboxylic acid amides OR Carbonyl compounds OR Amines</t>
  </si>
  <si>
    <t>Lipids and lipid-like molecules/Fatty acyls/Fatty acid esters OR Dicarboxylic acids and derivatives OR Carboxylic acid esters OR Dialkyl ethers OR Carbonyl compounds</t>
  </si>
  <si>
    <t>Lipids and lipid-like molecules/Fatty acyls/Fatty alcohols OR Secondary alcohols OR Hemiacetals</t>
  </si>
  <si>
    <t xml:space="preserve">Alcohols and polyols/Secondary alcohols/Cyclohexanols OR Cyclic alcohols and derivatives </t>
  </si>
  <si>
    <t xml:space="preserve">Benzenoids/Benzene and substituted derivatives/Benzenesulfonic acids and derivatives/p-Methylbenzenesulfonates OR Tosyl compounds OR Benzenesulfonyl compounds OR 1-Sulfo,2-unsubstituted aromatic compounds OR Sulfonyls OR Organosulfonic acids </t>
  </si>
  <si>
    <t>Benzenoids/Benzene and substituted derivatives/Benzenesulfonic acids and derivatives OR Benzenesulfonyl compounds OR 1-Sulfo,2-unsubstituted aromatic compounds OR Aniline and substituted anilines OR Aminotoluenes OR Sulfonyls OR Organosulfonic acids OR Primary amines</t>
  </si>
  <si>
    <t xml:space="preserve">Organoheterocyclic compounds/Isoindoles and derivatives/Isoindolines/Isoindolones/Phthalimides OR Isoindoles OR N-substituted carboxylic acid imides OR Benzenoids OR Azacyclic compounds OR Organonitrogen compounds </t>
  </si>
  <si>
    <t>Amino acids, peptides, and analogues/Amino acids and derivatives/Alpha amino acids and derivatives/N-acyl-alpha amino acids and derivatives OR Cephems OR Alkylarylthioethers OR 1,3-Thiazines OR Thiadiazoles OR Tetrazoles OR Tertiary carboxylic acid amides OR Heteroaromatic compounds OR Azetidines OR Thiohemiaminal derivatives OR Sulfenyl compounds OR Azacyclic compounds OR Propargyl-type 1,3-dipolar organic compounds OR Carboximidic acids OR Monocarboxylic acids and derivatives OR Dialkylthioethers OR Carboxylic acids OR Carbonyl compounds OR Organonitrogen compounds</t>
  </si>
  <si>
    <t>Benzenoids/Phenol ethers OR Phenoxy compounds OR Alkyl aryl ethers OR Dialkyl ethers OR Primary alcohols</t>
  </si>
  <si>
    <t>Lipids and lipid-like molecules/Fatty acyls/Fatty alcohol ethers OR Fatty acid esters OR Carboxylic acid esters OR Monocarboxylic acids and derivatives OR Carbonyl compounds</t>
  </si>
  <si>
    <t>Benzenoids/Benzene and substituted derivatives/Benzoyl derivatives OR Aryl ketones OR Alpha-keto acids and derivatives OR Methyl esters OR Monocarboxylic acids and derivatives</t>
  </si>
  <si>
    <t>Carboxylic acids and derivatives/Carboxylic acid derivatives/Carboxylic acid esters OR Monocarboxylic acids and derivatives OR Dialkyl ethers OR Carbonyl compounds</t>
  </si>
  <si>
    <t>Benzenoids/Benzene and substituted derivatives/Benzenesulfonic acids and derivatives OR Benzenesulfonyl compounds OR 1-Sulfo,2-unsubstituted aromatic compounds OR Aniline and substituted anilines OR Sulfonyls OR Organosulfonic acids OR Primary amines</t>
  </si>
  <si>
    <t xml:space="preserve">Benzenoids/Anthracenes/Anthraquinones OR Aryl ketones OR Aniline and substituted anilines OR Vinylogous amides OR Secondary amines </t>
  </si>
  <si>
    <t>Carboxylic acids and derivatives/Tricarboxylic acids and derivatives OR Fatty acid esters OR Carboxylic acid esters OR Carbonyl compounds</t>
  </si>
  <si>
    <t>Benzenoids/Anthracenes/Anthraquinones OR Phenoxy compounds OR Aryl ketones OR Alkyl aryl ethers OR 1-Hydroxy-2-unsubstituted benzenoids OR Carbonic acid diesters OR Vinylogous amides OR Vinylogous acids OR Primary amines</t>
  </si>
  <si>
    <t>Amino acids, peptides, and analogues/Amino acids and derivatives/Alpha amino acids and derivatives/Proline and derivatives OR N-acyl-L-alpha-amino acids OR Pyrrolidine carboxylic acids OR N-acylpyrrolidines OR Fatty acid esters OR Dicarboxylic acids and derivatives OR Tertiary carboxylic acid amides OR Carboxylic acid esters OR Carboxylic acids OR Azacyclic compounds OR Organonitrogen compounds OR Carbonyl compounds</t>
  </si>
  <si>
    <t>Carboxylic acids and derivatives/Dicarboxylic acids and derivatives OR Trialkylamines OR Carboxylic acid salts OR Amino acids OR Carboxylic acids oR Organic zwitterions OR Carbonyl compounds</t>
  </si>
  <si>
    <t>Benzenoids/Anthracenes/Anthraquinones OR Nitronaphthalenes OR Nitroaromatic compounds OR Aryl ketones OR Aniline and substituted anilines OR 1-Hydroxy-2-unsubstituted benzenoids OR Primary aromatic amines OR Vinylogous amides OR Vinylogous acids OR Secondary amines OR Propargyl-type 1,3-dipolar organic compounds OR Organic oxoazanium compounds OR Organic zwitterions</t>
  </si>
  <si>
    <t>Organoheterocyclic compounds/Triazines/Triazinones OR 1,3,5-Triazines OR Heteroaromatic compounds OR Ureas OR Azacyclic compounds OR Alkanolamines OR Primary alcohols</t>
  </si>
  <si>
    <t>Benzenoids/Anthracenes/Anthraquinones OR Phenylpropanes OR Aryl ketones OR Aniline and substituted anilines OR 1-Hydroxy-2-unsubstituted benzenoids OR Vinylogous amides OR Vinylogous acids OR Secondary amines</t>
  </si>
  <si>
    <t>Organoheterocyclic compounds/Azolidines/Imidazolidines/Imidazolidinones OR Ureas OR Azacyclic compounds OR Alkanolamines OR Primary alcohols OR Carbonyl compounds</t>
  </si>
  <si>
    <t xml:space="preserve">Amino acids, peptides, and analogues/Amino acids and derivatives/Alpha amino acids and derivatives/N-acyl-alpha amino acids and derivatives OR Oxacephems OR Alkylarylthioethers OR Tetrazoles OR Tertiary carboxylic acid amides OR Heteroaromatic compounds OR Secondary carboxylic acid amides OR Azetidines OR Alkanolamines OR Sulfenyl compounds OR Azacyclic compounds OR Carboxylic acids OR Dialkylthioethers OR Oxacyclic compounds OR Monocarboxylic acids and derivatives OR Primary alcohols OR Carbonyl compounds OR Alkyl fluorides OR Organofluorides </t>
  </si>
  <si>
    <t xml:space="preserve">Benzenoids/Benzene and substituted derivatives/Sulfanilides OR Benzenesulfonamides OR Benzenesulfonyl compounds OR 1-Hydroxy-2-unsubstituted benzenoids OR Organosulfonamides OR Aminosulfonyl compounds OR Organonitrogen compounds </t>
  </si>
  <si>
    <t>Benzenoids/Phenol ethers/Anisoles OR Phenoxy compounds OR Methoxybenzenes OR Toluenes OR Alkyl aryl ethers OR Carbonic acid diesters OR Carbonyl compounds</t>
  </si>
  <si>
    <t xml:space="preserve">Organoheterocyclic compounds/Lactams/Beta lactams/Monobactams OR N-acyl-alpha amino acids and derivatives OR 2,4-Disubstituted thiazoles OR 2-Amino-1,3-thiazoles OR Heteroaromatic compounds OR Organic sulfuric acids and derivatives OR Secondary carboxylic acid amides OR Amino acids OR Azetidines OR Carboxylic acids OR Azacyclic compounds OR Monocarboxylic acids and derivatives OR Carbonyl compounds OR Primary amines OR Organic zwitterions </t>
  </si>
  <si>
    <t>Amino acids, peptides, and analogues/Amino acids and derivatives/Alpha amino acids and derivatives OR Penems OR Thiazolecarboxylic acids and derivatives OR Vinylogous thioesters OR Carbonic acid diesters OR Enoate esters OR Heteroaromatic compounds OR Tertiary carboxylic acid amides OR Tetrahydrofurans OR Thiazolines OR Azetidines OR Thioenol ethers OR Secondary alcohols OR Oxacyclic compounds OR Monocarboxylic acids and derivatives OR Azacyclic compounds OR Thiohemiaminal derivatives OR Dialkyl ethers OR Organonitrogen compounds OR Carbonyl compounds</t>
  </si>
  <si>
    <t xml:space="preserve">Organoheterocyclic compounds/Lactams/Beta lactams/Cephems/Cephalosporins OR N-acyl-alpha amino acids and derivatives OR 2,4-Disubstituted thiazoles OR Alkylarylthioethers OR 1,2,4-Triazines OR 1,3-Thiazines OR 2-Amino-1,3-thiazoles OR Tertiary carboxylic acid amides OR Heteroaromatic compounds OR Secondary carboxylic acid amides OR Amino acids OR Azetidines OR Dialkylthioethers OR Carboxylic acids OR Thiohemiaminal derivatives OR Azacyclic compounds OR Sulfenyl compounds OR Monocarboxylic acids and derivatives OR Carbonyl compounds OR Primary amines </t>
  </si>
  <si>
    <t>Organic sulfonic acids and derivatives/Organosulfonic acids and derivatives/Organosulfonic acids OR Sulfonyls</t>
  </si>
  <si>
    <t xml:space="preserve">Organometallic compounds/Organometalloid compounds/Organosilicon compounds/Alkoxysilanes/Trialkoxysilanes OR Silyl ethers OR Organoheterosilanes OR Dialkylamines OR Monoalkylamines </t>
  </si>
  <si>
    <t>Lipids an dlipid-like molecules/Fatty acyls/Fatty alcohol esters OR Carboxylic acid esters OR Monocarboxylic acids and derivatives OR Carbonyl compounds</t>
  </si>
  <si>
    <t>Amino acids, peptides, and analogues/Amino acids and derivatives/Alpha amino acids and derivatives/N-acyl-alpha amino acids and derivatives OR Cephems OR 1,3-Thiazines OR Dicarboxylic acids and derivatives OR Thiophenes OR Tertiary carboxylic acid amides OR Heteroaromatic compounds OR Azetidines OR Carboxylic acid esters OR Dialkylthioethers OR Propargyl-type 1,3-dipolar organic compounds OR Carboxylic acids OR Azacyclic compounds OR Carboximidic acids OR Thiohemiaminal derivatives OR Organonitrogen compounds OR Carbonyl compounds OR Organic zwitterions</t>
  </si>
  <si>
    <t>Benzenoids/Phenol esters OR Phenoxy compounds OR Dicarboxylic acids and derivatives OR Carboxylic acid esters OR Carbonyl compounds</t>
  </si>
  <si>
    <t>Phenylpropanoids and polyketides/Cinnamic acids and derivatives/Cinnamic acid esters OR Styrenes OR Fatty acid esters OR Methyl esters OR Enoate esters OR Monocarboxylic acids and derivatives OR Carbonyl compounds</t>
  </si>
  <si>
    <t>Benzenoids/Benzene and substituted derivatives/Benzenesulfonamides OR Benzenesulfonyl compounds OR Organosulfonamides OR Aminosulfonyl compounds OR Secondary alcohols OR Organonitrogen compounds</t>
  </si>
  <si>
    <t>Phenylpropanoids and polyketides/Cinnamic acids and derivatives/Cinnamic acid esters OR Phenoxy compounds OR Methoxybenzenes OR Anisoles OR Fatty acid esters OR Alkyl aryl ethers OR Dicarboxylic acids and derivatives OR Methyl esters OR Enoate esters OR Carbonyl compounds</t>
  </si>
  <si>
    <t>Organoheterocyclic compounds/Isobenzofurans OR Dicarboxylic acids and derivatives OR Tetrahydrofurans OR Carboxylic acid anhydrides OR Lactones OR Oxacyclic compounds OR Carbonyl compounds</t>
  </si>
  <si>
    <t>Organoheterocyclic compounds/Oxathianes OR Monothioacteals OR Oxacyclic compounds</t>
  </si>
  <si>
    <t>Organoheterocyclic compounds/Isobenzofurans OR Benzenoids OR Heteroaromatic compounds OR Furans OR Lactones OR Oxacyclic compounds</t>
  </si>
  <si>
    <t>Organoheterocyclic compounds/Isoindoles and derivatives/Isoindolines/Isoindolones/Phthalimides OR Isoindoles OR Benzenoids OR N-unsubstituted carboxylic acid imides OR Azacyclic compounds OR Organonitrogen compounds</t>
  </si>
  <si>
    <t>Lipids and lipid-like molecules/Prenol lipids/Monoterpenoids/Bicyclic monoterpenoids OR Ketone</t>
  </si>
  <si>
    <t>Amino acids, peptides, and analogues/Amino acids and derivatives/Alpha amino acids and derivatives/N-acyl-alpha amino acids and derivatives/N-acyl-alpha amino acids OR N-acyl amines OR Secondary carboxylic acid amides OR Monocarboxylic acids and derivatives OR Carboxylic acids OR Organonitrogen compounds OR Carbonyl compounds</t>
  </si>
  <si>
    <t>Lipids and lipid-like molecules/Fatty acyls/Fatty acid esters OR Dicarboxylic acids and derivatives OR Methyl esters OR Enoate esters OR Carbonyl compounds</t>
  </si>
  <si>
    <t>Benzenoids/Benzene and substituted derivatives/Benzenesulfonic acids and derivatives OR Nitrotoluenes OR Nitrobenzenes OR Benzenesulfonyl compounds OR 1-Sulfo,2-unsubstituted aromatic compounds OR Nitroaromatic compounds OR Sulfonyls OR Organosulfonic acids OR Propargyl-type 1,3-dipolar organic compounds OR Organic oxoazanium compounds OR Organonitrogen compounds</t>
  </si>
  <si>
    <t>Benzenoids/Benzene and substituted derivatives/Benzophenones OR Diphenylmethanes OR Aryl-phenylketones OR Benzoic acids OR Benzoyl derivatives OR Monocarboxylic acids and derivatives OR Carboxylic acids</t>
  </si>
  <si>
    <t>Carbonyl compounds/Ketones/Beta-hydroxy ketones OR Tertiary alcohols</t>
  </si>
  <si>
    <t>Lipids and lipid-like molecules/Prenol lipids/Monoterpenoids/Menthane monoterpenoids OR Monocyclic monoterpenoids OR Tertiary alcohols</t>
  </si>
  <si>
    <t>Benzenoids/Phenols/Cresols/Ortho cresols OR Meta cresols OR 1-Hydroxy-4-unsubstituted benzenoids OR 1-Hydroxy-2-unsubstituted benzenoids OR Benzene and substituted derivatives</t>
  </si>
  <si>
    <t>Benzenoids/Benzene and substituted derivatives/Diphenylmethanes OR Aromatic hydrocarbons OR Unsaturated hydrocarbons</t>
  </si>
  <si>
    <t>Benzenoids/Anthracenes/Anthraquinones OR P-toluenesulfonamides OR Sulfanilides OR Benzenesulfonamides OR Methoxyanilines OR Benzenesulfonyl compounds OR Aryl ketones OR Anisoles OR Alkyl aryl ethers OR Organosulfonamides OR Vinylogous amides OR Aminosulfonyl compounds OR Primary amines</t>
  </si>
  <si>
    <t>Alcohols and polyols/Secondary alcohols/Cyclohexanols OR Dialkyl peroxides OR Cyclic alcohols and derivatives OR Peroxols OR Alkyl hydroperoxides</t>
  </si>
  <si>
    <t>Benzenoids/Benzene and substituted derivatives/Benzenesulfonic acids and derivatives OR Benzenesulfonyl compounds OR 1-Sulfo,2-unsubstituted aromatic compounds OR 1-Hydroxy-2-unsubstituted benzenoids OR Sulfonyls OR Organosulfonic acids</t>
  </si>
  <si>
    <t>Organometalloid compounds/Organosilicon compounds/Organoheterosilanes/Trialkylheterosilanes OR Carboxylic acid salts OR Organic metalloid salts OR Monocarboxylic acids and derivatives OR Carbonyl compounds</t>
  </si>
  <si>
    <t xml:space="preserve">Organometallic compounds/Organometalloid compounds/Organosilicon compounds/Alkoxysilanes/Trialkoxysilanes OR Silyl ethers OR Organoheterosilanes </t>
  </si>
  <si>
    <t>Carboxylic acids and derivatives/Dicarboxylic acids and derivatives OR Oxolanes OR Carboxylic acid anhydrides OR Lactones OR Oxacyclic compounds OR Carbonyl compounds</t>
  </si>
  <si>
    <t>Benzenoids/Benzene and substituted derivatives/Toluenes OR Biguanides OR Propargyl-type 1,3-dipolar organic compounds OR Carboximidamides OR Imines</t>
  </si>
  <si>
    <t xml:space="preserve">Organometallic compounds/Organometalloid compounds/Organosilicon compounds/Alkoxysilanes/Trialkoxysilanes OR Benzene and substituted derivatives OR Silyl ethers OR Organoheterosilanes </t>
  </si>
  <si>
    <t>Benzenoids/Benzene and substituted derivatives/Benzophenones OR Diphenylmethanes OR Diphenylmethanes OR Aryl-phenylketones OR Benzoic acid esters OR Benzoyl derivatives OR Methyl esters OR Monocarboxylic acids and derivatives</t>
  </si>
  <si>
    <t xml:space="preserve">Benzenoids/Benzene and substituted derivatives/Benzoic acids and derivatives/Benzoic acid esters OR Tricarboxylic acids and derivatives OR Benzoyl derivatives OR Carboxylic acid esters </t>
  </si>
  <si>
    <t>Organometallic compounds/Organometalloid compounds/Organosilicon compounds/Alkoxysilanes/Trialkoxysilanes OR Silyl ethers OR Organoheterosilanes OR Organic metalloid salts OR Dialkyl ethers</t>
  </si>
  <si>
    <t>Organometallic compounds/Organometalloid compounds/Organosilicon compounds/Siloxanes OR Trialkylheterosilanes</t>
  </si>
  <si>
    <t>Lipids and lipid-like molecules/Prenol lipids/Diterpenoids OR Hydrophenanthrenes OR Tetralins OR Monocarboxylic acids and derivatives OR Carboxylic acids OR Carbonyl compounds</t>
  </si>
  <si>
    <t>Hydrocarbons/Unsaturated hydrocarbons/Branched unsaturated hydrocarbons OR Polycyclic hydrocarbons OR Cyclic olefins OR Unsaturated aliphatic hydrocarbons</t>
  </si>
  <si>
    <t>Carboxylic acids and derivatives/Dicarbpxylic acids and derivatives OR Tetrahydrofurans OR Carboxylic acid anhydrides OR Lactones OR Oxacyclic compounds OR Carbonyl compounds</t>
  </si>
  <si>
    <t>Organoheterocyclic compounds/Azolidines/Imidazolidines/Imidazolidinones OR Ureas OR Azacyclic compounds OR Organonitrogen compounds OR Carbonyl compounds</t>
  </si>
  <si>
    <t xml:space="preserve">Benzenoids/Benzene and substituted derivatives/Benzenesulfonyl compounds OR 1-Hydroxy-2-unsubstituted benzenoids OR Sulfones </t>
  </si>
  <si>
    <t>Benzenoids/Benzene and substituted derivatives/Toluenes OR Aromatic hydrocarbons OR Cyclic olefins</t>
  </si>
  <si>
    <t xml:space="preserve">Lipids and lipid-like compounds/Prenol lipids/Quinone and hydroquinone lipids/Prenylated hydroquinones OR Phenylpropanes OR Hydroquinones OR 1-Hydroxy-2-unsubstituted benzenoids </t>
  </si>
  <si>
    <t>Benzenoids/Benzene and substituted derivatives/Diphenylmethanes OR Toluenes OR Aromatic hydrocarbons</t>
  </si>
  <si>
    <t>Organoheterocyclic compounds/Azoles/Thiazoles OR Heteroaromatic compounds OR Lactams OR Azacyclic compounds OR Organonitrogen compounds</t>
  </si>
  <si>
    <t>Organometallic compounds/Organometalloid compounds/Organosilicon compounds/Silanols/Monoalkylsilanetriols OR Polyols OR Organoheterosilanes</t>
  </si>
  <si>
    <t>Carboxylic acids and drivatives/Dicarboxylic acids and derivatives/Diacyl peroxides OR Peroxycarboxylic acids and derivatives OR Carboxylic acid salts OR Carbonyl compounds</t>
  </si>
  <si>
    <t>Phenylpropanoids and polyketides/Linear 1,3-diarylpropanoids OR Phenylpropanes OR Styrenes OR Aromatic hydrocarbons OR Branched unsaturated hydrocarbons OR Cyclic olefins</t>
  </si>
  <si>
    <t>Carboxylic acids and derivatives/Carboxylic acid derivatives/Carboxylic acid amides/Secondary carboxylic acid amides OR Organonitrogen compounds OR Carbonyl compounds</t>
  </si>
  <si>
    <t xml:space="preserve">Benzenoids/Benzene and substituted derivatives/Benzophenones OR Diphenylmethanes OR Aryl-phenylketones OR Methoxyphenols OR Phenoxy compounds OR Methoxybenzenes OR Benzoyl derivatives OR Anisoles OR Alkyl aryl ethers OR 1-Hydroxy-4-unsubstituted benzenoids OR 1-Hydroxy-2-unsubstituted benzenoids OR Vinylogous acids </t>
  </si>
  <si>
    <t xml:space="preserve">Organoheterocyclic compounds/Lactams/Beta lactams/Carbapenems/Thienamycins OR Alpha amino acids and derivatives OR Pyrroline carboxylic acids OR Azepines OR Vinylogous thioesters OR Triazoles OR Tertiary carboxylic acid amides OR Heteroaromatic compounds OR Thioenol ethers OR Azetidines OR Carboxylic acid salts OR Secondary alcohols OR Monocarboxylic acids and derivatives OR Azacyclic compounds OR Carboxylic acids OR Sulfenyl compounds OR Carbonyl compounds OR Organic zwitterions OR Organonitrogen compounds </t>
  </si>
  <si>
    <t xml:space="preserve">Organoheterocyclic compounds/Lactams/Beta lactams/Carbapenems/Thienamycins OR Proline and derivatives OR Alpha amino acid amides OR Pyrroline carboxylic acids OR Pyrrolidinecarboxamides OR Azepines OR Vinylogous thioesters OR Tertiary carboxylic acid amides OR Thioenol ethers OR Secondary alcohols OR Amino acids OR Azetidines OR Sulfenyl compounds OR Monocarboxylic acids and derivatives OR Azacyclic compounds OR Dialkylamines OR Carboxylic acids OR Carbonyl compounds </t>
  </si>
  <si>
    <t>Organoheterocyclic compounds/Lactams/Beta lactams/Cephems/Cephalosporins/3'-Quaternary ammonium cephalosporins OR N-acyl-alpha amino acids and derivatives OR 2,4-Disubstituted thiazoles OR 1,3-Thiazines OR 2-Amino-1,3-thiazoles OR N-alkylpyrrolidines OR Tetraalkylammonium salts OR Tertiary carboxylic acid amides OR Heteroaromatic compounds OR Secondary carboxylic acid amides OR Amino acids OR Azetidines OR Thiohemiaminal derivatives OR Monocarboxylic acids and derivatives OR Azacyclic compounds OR Dialkylthioethers OR Carboxylic acids OR Carbonyl compounds OR Organic zwitterions OR Primary amines</t>
  </si>
  <si>
    <t>Organoheterocyclic compounds/Lactams/Beta lactams/Cephems/Cephalosporins OR N-acyl-alpha amino acids and derivatives OR 2,4-Disubstituted thiazoles OR 1,3-Thiazines OR 2-Amino-1,3-thiazoles OR Dicarboxylic acids and derivatives OR Tertiary carboxylic acid amides OR Heteroaromatic compounds OR Secondary carboxylic acid amides OR Amino acids OR Azetidines OR Thiohemiaminal derivatives OR Azacyclic compounds OR Carboxylic acids OR Dialkylthioethers OR Primary amines OR Carbonyl compounds</t>
  </si>
  <si>
    <t>Lipids and lipid-like compounds/Fatty acyls/Fatty acid esters OR Carboxylic acid esters OR Monocarboxylic acids and derivatives OR Primary alcohols OR Carbonyl compounds</t>
  </si>
  <si>
    <t>Benzenoids/Benzene and substituted derivatives/Benzoic acids and derivatives/Benzoic acid esters OR Benzoyl derivatives OR Dicarboxylic acids and derivatives OR Methyl esters</t>
  </si>
  <si>
    <t xml:space="preserve">Benzenoids/Naphthalenes/Naphthalenecarboxylic acids and derivatives/Naphthalenecarboxylic acids OR Dicarboxylic acids and derivatives OR Methyl esters </t>
  </si>
  <si>
    <t xml:space="preserve">Organoheterocyclic compounds/Tetrahydrofurans OR Oxacyclic compounds OR Dialkyl ethers </t>
  </si>
  <si>
    <t>Organoheterocyclic compounds/Benzodioxoles OR Aryl aldehydes OR Benzenoids OR Oxacyclic compounds OR Acetals</t>
  </si>
  <si>
    <t>Organoheterocyclic compounds/Diazines/Pyrazines OR Heteroaromatic compounds OR Carboximidic acids OR Azacyclic compounds OR Organonitrogen compounds</t>
  </si>
  <si>
    <t>Organoheterocyclic compounds/Oxetanes OR Primary alcohols OR Dialkyl ethers</t>
  </si>
  <si>
    <t>Alcohols and polyols/Polyols/1,2-Diols OR Primary alcohols</t>
  </si>
  <si>
    <t>Carboxylic acids and derivatives/Dicarboxylic acids and derivatives OR Peroxycarboxylic acids and derivatives OR Carboxylic acid salts OR Carbonyl compounds</t>
  </si>
  <si>
    <t>Lipids and lipid-like molecules/Fatty cyls/Fatty acyl thioesters OR Thioesters OR Carbothioic S-esters OR Sulfenyl compounds OR Carboxylic acids and derivatives OR Carbonyl compounds</t>
  </si>
  <si>
    <t>Organoheterocyclic compounds/Furans/Furoic acid and derivatives/Furoic acids OR Dicarboxylic acids and derivatives OR Heteroaromatic compounds OR Oxacyclic compounds OR Carboxylic acids</t>
  </si>
  <si>
    <t>Organonitrogen compounds/Sulfonylureas/Pyrimidinyl-2-sulfonylureas OR Acylaminobenzoic acid and derivatives OR Benzenesulfonamides OR Anilides OR Benzamides OR Benzenesulfonyl compounds OR N-arylamides OR Benzoyl derivatives OR Alkyl aryl ethers OR Pyrimidines and pyrimidine derivatives OR Tertiary carboxylic acid amides OR Aminosulfonyl compounds OR Organosulfonic acids and derivatives OR Heteroaromatic compounds OR Organic carbonic acids and derivatives OR Secondary carboxylic acid amides OR Azacyclic compounds OR Carbonyl compounds</t>
  </si>
  <si>
    <t>Carboxylic acids and derivatives/Carboxylic acid derivatives/Carboxylic acid esters/Alpha,beta-unsaturated carboxylic esters/Enoate esters OR Monocarboxylic acids and derivatives OR Carbonyl compounds</t>
  </si>
  <si>
    <t>Organic phosphoric acids and derivatives/Phosphate esters/Aryl phosphates/Aryl phosphotriesters OR Phenoxy compounds</t>
  </si>
  <si>
    <t>Lipids and lipid-like molecules/Prenol lipids/Sesquiterpenoids OR Alkatetraenes OR Branched unsaturated hydrocarbons OR Unsaturated aliphatic hydrocarbons</t>
  </si>
  <si>
    <t>Benzenoids OR Organic phosphites OR Oxacyclic compounds</t>
  </si>
  <si>
    <t>Organoheterocyclic compounds/Dihydrofurans/Furanones OR Vinylogous esters OR Cyclic ketones OR Oxacyclic compounds</t>
  </si>
  <si>
    <t>Lipids and lipid-like molecules/Fatty acyls/Fatty acid esters OR Heteroaromatic compounds OR Furans OR Carboxylic acid esters OR Oxacyclic compounds OR Monocarboxylic acids and derivatives OR Carbonyl compounds</t>
  </si>
  <si>
    <t>Hydroxy acids and derivatives/Alpha hydroxy acids and derivatives OR Monocarboxylic acids and derivatives OR Carboxylic acids OR Primary alcohols OR Carbonyl compounds</t>
  </si>
  <si>
    <t>Carboxylic acids and derivatives/Carboxylic acid derivatives/Carboxylic acid esters/Alpha,beta-unsaturated carboxylic esters/Enoate esters OR Methyl esters OR Monocarboxylic acids and derivatives OR Carbonyl compounds</t>
  </si>
  <si>
    <t>Phenylpropanoids and polyketides/Depsides and depsidones OR p-Hydroxybenzoic acid esters OR Phenol esters OR Phenylpropanes OR Phenoxy compounds OR Benzoyl derivatives OR Phenols OR Carboxylic acid esters OR Monocarboxylic acids and derivatives</t>
  </si>
  <si>
    <t>Benzenoids/Benzene and substituted derivatives/Benzoic acids and derivatives/Nitrobenzoic acids and derivatives OR Aminobenzoic acids OR Benzoic acids OR Nitrobenzenes OR Aniline and substituted anilines OR Benzoyl derivatives OR Nitroaromatic compounds OR Vinylogous amides OR Amino acids OR Organic oxoazanium compounds OR Monocarboxylic acids and derivatives OR Carboxylic acids OR Propargyl-type 1,3-dipolar organic compounds OR Primary amines OR Organic zwitterions</t>
  </si>
  <si>
    <t>Benzenoids/Phenol ethers OR Phenoxy compounds OR Toluenes OR Alkyl aryl ethers OR Oxacyclic compounds OR Epoxides OR Dialkyl ethers</t>
  </si>
  <si>
    <t xml:space="preserve">Organometallic compounds/Organometalloid compounds/Organosilicon compounds/Alkoxysilanes/Trialkoxysilanes OR Oxepanes OR Silyl ethers OR Oxacyclic compounds OR Organoheterosilanes OR Epoxides OR Dialkyl ethers </t>
  </si>
  <si>
    <t>Organonitrogen compounds/Sulfonylureas/Pyrimidinyl-2-sulfonylureas OR Benzenesulfonamides OR Benzoic acid esters OR Benzenesulfonyl compounds OR Benzoyl derivatives OR Alkyl aryl ethers OR Pyrimidines and pyrimidine derivatives OR Organosulfonamides OR Organic sulfonamides OR Aminosulfonyl compounds OR Methyl esters OR Heteroaromatic compounds OR Organic carbonic acids and derivatives OR Monocarboxylic acids and derivatives OR Azacyclic compounds OR Carbonyl compounds</t>
  </si>
  <si>
    <t xml:space="preserve">Carboximidic acids and derivatives/Carboximidic acids OR Propargyl-type 1,3-dipolar organic compounds OR Alkanolamines OR Primary alcohols </t>
  </si>
  <si>
    <t>Carboxylic acids and derivatives/Carboxylic acid derivatives/Carboxylic acid esters/Alpha,beta-unsaturated carboxylic esters/Enoate esters OR Trialkylamines OR Amino acids and derivatives OR Monocarboxylic acids and derivatives OR Carbonyl compounds</t>
  </si>
  <si>
    <t>Benzenoids/Benzene and substituted derivatives/Phenylpropanes OR Phenoxy compounds OR Toluenes OR Organic phosphites OR Oxacyclic compounds</t>
  </si>
  <si>
    <t>Benzenoids/Benzene and substituted derivatives/Anilides/Acetanilides OR N-acetylarylamines OR Aminophenyl ethers OR Phenoxy compounds OR Aniline and substituted anilines OR Alkyl aryl ethers OR Acetamides OR Secondary carboxylic acid amides OR Amino acids and derivatives OR Primary amines OR Carbonyl compounds</t>
  </si>
  <si>
    <t>Organonitrogen compounds/Guanidines OR Organic nitro compounds OR Organic zwitterions</t>
  </si>
  <si>
    <t>Lipids and lipid-like molecules/Fatty acyls/Fatty acid esters OR Enol esters OR Monocarboxylic acids and derivatives OR Carbonyl compounds</t>
  </si>
  <si>
    <t>Benzenoids/Benzene and substituted derivatives/Diphenylmethanes OR m-Xylenes OR Ortho cresols</t>
  </si>
  <si>
    <t>Benzenoids/Benzene and substituted derivatives/Benzoic acids and derivatives/Benzoic acid esters OR Tricarboxylic acids and derivatives OR Benzoyl derivatives OR Carboxylic acid esters OR Carbonyl compounds</t>
  </si>
  <si>
    <t>Organoheterocyclic compounds/Azoles/Isoxazoles OR Heteroaromatic compounds OR Lactams OR Oxacyclic compounds OR Azacyclic compounds OR Organonitrogen compounds</t>
  </si>
  <si>
    <t>Benzenoids/Benzene and substituted derivatives/Cumenes OR Phenylpropanes OR Phenoxy compounds OR Organic hydroperoxides OR Peroxols</t>
  </si>
  <si>
    <t>Carboxylic acids and derivatives/Amino acids, peptides, and analogues/Amino acids and derivatives/Alpha amino acids and derivatives/Histidine and derivatives OR Alpha amino acids OR Aralkylamines OR Imidazolethiones OR Tetraalkylammonium salts OR Heteroaromatic compounds OR Imidazoles OR Thioureas OR Azacyclic compounds OR Carboxylic acids OR Monocarboxylic acids and derivatives OR Carbonyl compounds</t>
  </si>
  <si>
    <t>Lipids and lipid-like molecules/Prenol lipids/Monoterpenoids/Acyclic monoterpenoids OR Branched unsaturated hydrocarbons OR Alkatrienes OR Unsaturated aliphatic hydrocarbons</t>
  </si>
  <si>
    <t>Organic phosphonic acids and derivatives/Phosphonic acid esters OR Organic phosphonic acids OR Organophosphorus compounds</t>
  </si>
  <si>
    <t>Organic carbonic acids and derivatives/Organic carbonic acids OR Carbonyl compounds</t>
  </si>
  <si>
    <t>Benzenoids/Benzene and substituted derivatives/Benzoic acids and derivatives/Peroxybenzoic acids and derivatives OR Benzoyl derivatives OR Peroxycarboxylic acids and derivatives OR Carboxylic acid salts OR Monocarboxylic acids and derivatives</t>
  </si>
  <si>
    <t>Amino acids, peptides, and analogues/Amino acids and derivatives/Alpha amino acids and derivatives/Alpha amino acid amides OR Anilides OR Phenoxy compounds OR Phenol ethers OR N-arylamides OR Alkyl aryl ethers OR Secondary carboxylic acid amides OR Carbonyl compounds</t>
  </si>
  <si>
    <t>Carboxylic acids and derivatives/Acrylic acids and derivatives/Acrylic acids OR Monocarboxylic acids and derivatives OR Carboxylic acids OR Carbonyl compounds</t>
  </si>
  <si>
    <t>Benzenoids/Benzene and substituted derivatives/Benzoic acids and derivatives/Benzoic acid esters/o-Hydroxybenzoic acid esters OR Salicylic acid and derivatives OR Benzoyl derivatives OR 1-Hydroxy-4-unsubstituted benzenoids OR 1-Hydroxy-2-unsubstituted benzenoids OR Vinylogous acids OR Carboxylic acid esters OR Monocarboxylic acids and derivatives</t>
  </si>
  <si>
    <t>Lipids and lipid-like molecules/Fatty Acyls/Fatty acids and conjugates/Long-chain fatty acids OR Unsaturated fatty acids OR Straight chain fatty acids OR Morpholines OR Oxacyclic compounds OR Monocarboxylic acids and derivatives OR Dialkylamines OR Dialkyl ethers OR Carboxylic acids OR Azacyclic compounds OR Carbonyl compounds</t>
  </si>
  <si>
    <t>Benzenoids/Phenols/Nitrophenols OR Nitrobenzenes OR p-Aminophenols OR Nitroaromatic compounds OR Aniline and substituted anilines OR 1-Hydroxy-2-unsubstituted benzenoids OR Propargyl-type 1,3-dipolar organic compounds OR Organic oxoazanium compounds OR Primary amines OR Organic zwitterions</t>
  </si>
  <si>
    <t>Benzenoids/Benzene and substituted derivatives/Diphenylmethanes OR Para cresols OR Toluenes</t>
  </si>
  <si>
    <t>Organoheterocyclic compounds/Piperidines OR Dialkylamines OR Azacyclic compounds</t>
  </si>
  <si>
    <t>Benzenoids/Phenol ethers OR Phenoxy compounds OR Alkyl aryl ethers OR Acrylic acid esters OR Enoate esters OR Monocarboxylic acids and derivatives OR Carbonyl compounds</t>
  </si>
  <si>
    <t>Organoheterocyclic compounds/Pyrans/Pyranones and derivatives OR Heteroaromatic compounds OR Cyclic ketones OR Oxacyclic compounds</t>
  </si>
  <si>
    <t>Benzenoids/Benzene and substituted derivatives/Nitrobenzenes/Nitrophenyl ethers OR Aminophenyl ethers OR Phenylalkylamines OR Phenoxy compounds OR Nitroaromatic compounds OR Aniline and substituted anilines OR Secondary alkylarylamines OR Alkyl aryl ethers OR 1,2-Aminoalcohols OR Propargyl-type 1,3-dipolar organic compounds OR Organic oxoazanium compounds OR Primary alcohols OR Organic zwitterions</t>
  </si>
  <si>
    <t>Organoheterocyclic compounds/Quinolines and derivatives/8-Hydroxyquinolines OR 1-Hydroxy-4-unsubstituted benzenoids OR 1-Hydroxy-2-unsubstituted benzenoids OR Pyridines and derivatives OR Heteroaromatic compounds OR Azacyclic compounds OR Organonitrogen compounds</t>
  </si>
  <si>
    <t>Organic sulfuric acids and derivatives/Sulforic acid esters/Sulfuric acid monoesters OR Alkyl sulfates OR Tetraalkylammonium salts OR 1,2-Aminoalcohols OR Primary alcohols OR Organic zwitterions</t>
  </si>
  <si>
    <t>Organic phosphonic acids and derivatives/Organic phosphonic acids OR Organic carbonic acids and derivatives OR Organophosphorus compounds OR Organonitrogen compounds</t>
  </si>
  <si>
    <t>Benzenoids/Benzene and substituted derivatives/Phenylpropanes OR Phenoxy compounds OR Organic phosphites</t>
  </si>
  <si>
    <t>Organoheterocyclic compounds/Pyridines and derivatives/Pyridinecarboxylic acids and derivatives/Pyridinecarboxamides/Nicotinamides OR N-methylpyridinium compounds OR Pyridinium derivatives OR Vinylogous amides OR Heteroaromatic compounds OR Primary carboxylic acid amides OR Azacyclic compounds OR Organonitrogen compounds</t>
  </si>
  <si>
    <t>Benzenoids/Benzene and substituted derivatives/Diphenylmethanes OR Aryl phosphotriesters OR Phenylpropanes OR Phenoxy compounds</t>
  </si>
  <si>
    <t>Carbonyl compounds/1,3-Dicarbonyl compounds/Beta-diketones OR Ketones</t>
  </si>
  <si>
    <t>Benzenoids/Benzene and substituted derivatives/Nitrobenzenes OR Phenylalkylamines OR Nitroaromatic compounds OR Aniline and substituted anilines OR Secondary alkylarylamines OR 1,2-Aminoalcohols OR Propargyl-type 1,3-dipolar organic compounds OR Organic oxoazanium compounds OR Primary amines OR Primary alcohols OR Organic zwitterions</t>
  </si>
  <si>
    <t>Carboxylic acids and derivatives/Dicarboxylic acids and derivatives OR Acrylic acid esters OR Enoate esters OR Carbonyl comounds</t>
  </si>
  <si>
    <t>Benzenoids/Benzene and substituted derivatives/Aniline and substituted anilines OR p-Aminophenols OR 1-Hydroxy-2-unsubstituted benzenoids OR Primary amines</t>
  </si>
  <si>
    <t>Benzenoids/Benzene and substituted derivatives/Benzoic acids and derivatives/Benzoic acid esters OR Tricarboxylic acids and derivatives OR Benzoyl derivatives OR Aniline and substituted anilines OR Aminotriazines OR 1,3,5-Triazines OR Heteroaromatic compounds OR Carboxylic acid esters OR Amino acids and derivatives OR Secondary amines OR Azacyclic compounds</t>
  </si>
  <si>
    <t xml:space="preserve">Benzenoids/Benzene and substituted derivatives/Methoxybenzenes/Dimethoxybenzenes OR Methoxyanilines OR Aminophenyl ethers OR Phenoxy compounds OR Anisoles OR Alkyl aryl ethers OR Primary amines </t>
  </si>
  <si>
    <t>Organoheterocyclic compounds/Diazines/Pyrazines/Methoxypyrazines OR Alkyl aryl ethers OR Heteroaromatic compounds OR Azacyclic compounds OR Organonitrogen compounds</t>
  </si>
  <si>
    <t>Organoheterocyclic compounds/Piperidines OR Tetraalkylammonium salts OR Azacyclic compounds OR Amines</t>
  </si>
  <si>
    <t>Carboxylic acids and derivatives/Tetracarboxylic acids and derivatives OR Phenylpropanes OR Phenols OR Fatty acid esters OR Carboxylic acid esters OR Carbonyl compounds</t>
  </si>
  <si>
    <t>Benzenoids/Naphthalenes OR Aromatic hydrocarbons OR Polycyclic hydrocarbons OR Unsaturated hydrocarbons</t>
  </si>
  <si>
    <t>Phenylpropanoids and polyketides/Depsides and depsidones OR o-Hydroxybenzoic acid esters OR Salicylic acid and derivatives OR Phenol esters OR Phenylpropanes OR Phenoxy compounds OR Benzoyl derivatives OR 1-Hydroxy-4-unsubstituted benzenoids OR 1-Hydroxy-2-unsubstituted benzenoids OR Vinylogous acids OR Carboxylic acid esters OR Monocarboxylic acids and derivatives</t>
  </si>
  <si>
    <t>Benzenoids/Phenols/Cresols/Ortho cresols OR m-Aminophenols OR Aniline and substituted anilines OR Aminotoluenes OR 1-Hydroxy-4-unsubstituted benzenoids OR 1-Hydroxy-2-unsubstituted benzenoids OR Primary amines</t>
  </si>
  <si>
    <t>Lipids and lipid-like molecules/Fatty acyls/Fatty amides OR 1,3-Dicarbonyl compounds OR Primary carboxylic acid amides OR Ketones OR Organonitrogen compounds</t>
  </si>
  <si>
    <t>Benzenoids/Benzene and substituted derivatives/Benzoic acids and derivatives/Benzoic acid esters/o-Hydroxybenzoic acid esters OR Salicylic acid and derivatives OR Benzoyl derivatives OR 1-Hydroxy-4-unsubstituted benzenoids OR 1-Hydroxy-2-unsubstituted benzenoids OR Vinylogous acids OR Methyl esters OR Monocarboxylic acids and derivatives</t>
  </si>
  <si>
    <t xml:space="preserve">Benzenoids/Phenols/Nitrophenols OR Nitrobenzenes OR o-Aminophenols OR Nitroaromatic compounds OR Aniline and substituted anilines OR 1-Hydroxy-4-unsubstituted benzenoids OR 1-Hydroxy-2-unsubstituted benzenoids OR Propargyl-type 1,3-dipolar organic compounds OR Organic oxoazanium compounds OR Primary amines OR Organic zwitterions </t>
  </si>
  <si>
    <t>Organoheterocyclic compounds/Pyridines and derivatives/Pyridinesulfonamides OR Nicotinamides OR Sulfonylureas OR Alkyl aryl ethers OR Pyrimidines and pyrimidine derivatives OR Tertiary carboxylic acid amides OR Organosulfonic acids and derivatives OR Heteroaromatic compounds OR Aminosulfonyl compounds OR Propargyl-type 1,3-dipolar organic compounds OR Carboximidic acids and derivatives OR Azacyclic compounds</t>
  </si>
  <si>
    <t>Benzenoids/Naphthalenes/Naphthols and derivatives OR 1-Hydroxy-4-unsubstituted benzenoids OR 1-Hydroxy-2-unsubstituted benzenoids</t>
  </si>
  <si>
    <t>Carboxylic acids and derivatives/Tricarboxylic acids and derivatives OR Enoate esters OR Carbonyl compounds</t>
  </si>
  <si>
    <t>Carboxylic acids and derivatives/Carboxylic acid derivatives/Carboxylic acid esters OR Nitriles OR Monocarboxylic acids and derivatives OR Carbonyl compounds</t>
  </si>
  <si>
    <t>Organoheterocyclic compounds/Dithiolanes/Lipoic acids and derivatives OR Medium-chain fatty acids OR Thia fatty acids OR Heterocyclic fatty acids OR 1,2-Dithiolanes OR Organic disulfides OR Monocarboxylic acids and derivatives OR Carboxylic acids OR Carbonyl compounds</t>
  </si>
  <si>
    <t>Organoheterocyclic compounds/Quinolines and derivatives/Quinolones and derivatives/Hydroquinolones OR Hydroquinolines OR Secondary alkylarylamines OR Benzenoids OR Azacyclic compounds</t>
  </si>
  <si>
    <t>1N,2N,3N,4N,6N,7N,9N,10N,23Y,24cY. Acrylic acid:1N,2N,3N,4N,6N,7N,9N,10N,23Y,24N,25N,26aY,27N,28lY(Class III). Alcohol: 1aY(Class I)</t>
  </si>
  <si>
    <t>Organoheterocyclic compounds/Pyridines and derivatives/Pyridinecarboxylic acids and derivatives/Pyridinecarboxylic acids OR Dicarboxylic acids and derivatives OR Heteroaromatic compounds OR Carboxylic acid esters OR Azacyclic compounds OR Organonitrogen compounds</t>
  </si>
  <si>
    <t>Organic carbonic acids and derivatives/Ureas/Ureides/N-acyl ureas OR N-acyl amines OR Dicarboximides OR Organonitrogen compounds OR Organobromides OR Carbonyl compounds OR Alkyl bromides</t>
  </si>
  <si>
    <t>Carboxylic acids and derivatives/Acrylic acids and derivatives/Acrylic acid esters OR Enoate esters OR Secondary alcohols OR Monocarboxylic acids and derivatives OR Carbonyl compounds</t>
  </si>
  <si>
    <t>Benzenoids/Phenol ethers/Aminophenyl ethers OR Methoxyanilines OR Phenoxy compounds OR Methoxybenzenes OR Anisoles OR Alkyl aryl ethers OR Organic sulfuric acids OR Primary amines</t>
  </si>
  <si>
    <t>Organoheterocyclic compounds/Pyrrolidines/N-alkylpyrrolidines OR Tetraalkylammonium salts OR Azacyclic compounds OR Amines</t>
  </si>
  <si>
    <t>Organoheterocyclic compounds/Pyridines and derivatives/Pyridinium derivatives OR Heteroaromatic compounds OR Azacyclic compounds OR Organonitrogen compound</t>
  </si>
  <si>
    <t xml:space="preserve">Organoheterocyclic compounds/Pyrans/Pyranones and derivatives OR Heteroaromatic compounds OR Cyclic ketones OR Oxacyclic compounds </t>
  </si>
  <si>
    <t xml:space="preserve">Organoheterocyclic compounds/Triazines/1,3,5-Triazines OR Azacyclic compounds OR Aminals </t>
  </si>
  <si>
    <t>Carboxylic acids and derivatives/Acrylic acids and derivatives/Acrylic acid esters OR Enoate esters OR Monocarboxylic acids and derivatives OR Carbonyl compounds</t>
  </si>
  <si>
    <t xml:space="preserve">Benzenoids/Benzene and substituted derivatives/Aniline and substituted anilines OR m-Aminophenols OR 1-Hydroxy-4-unsubstituted benzenoids OR 1-Hydroxy-2-unsubstituted benzenoids OR Primary amines </t>
  </si>
  <si>
    <t>Benzenoids/Benzene and substituted derivatives/Benzoic acids and derivatives/benzoic acid esters OR Benzoyl derivatives OR Dicarboxylic acids and derivatives OR Carboxylic acid esters</t>
  </si>
  <si>
    <t>Organonitrogen compounds/Quaternary ammonium salts/Tetraalkylammonium salts OR Dialkyl ethers OR Amines</t>
  </si>
  <si>
    <t>Benzenoids/Benzene and substituted derivatives/Benzoc acids and derivatives/Phthalic acid and derivatives/Phthalate esters/p-Phthalate esters OR p-Phthalic acid and derivatives OR Benzoic acid esters OR Benzoyl derivatives OR Dicarboxylic acids and derivatives OR Carboxylic acid esters</t>
  </si>
  <si>
    <t>Organoheterocyclic compounds/Diazinanes/Piperazines OR Dialkylamines OR Azacyclic compounds</t>
  </si>
  <si>
    <t>Benzenoids/Benzene and substituted derivatives/Toluenes/Tosyl compounds/p-Toluenesulfonamides OR Benzenesulfonamides OR Benzenesulfonyl compounds OR Organosulfonamides OR Aminosulfonyl compounds OR Organic nitrogen compounds</t>
  </si>
  <si>
    <t>Carboxylic acids and derivatives/Tricarboxylic acids and derivatives OR Acrylic acid esters OR Enoate esters OR Carbonyl compounds</t>
  </si>
  <si>
    <t>Benzenoids/Benzene and substituted derivatives/N-phenylureas OR Ureas OR Organonitrogen compounds OR Carbonyl compounds</t>
  </si>
  <si>
    <t>Organoheterocyclic compounds/Pyridines nd derivatives/Methylpyridines OR Hydroxypyridines OR Dihydropyridines OR Vinylogous amides OR Heteroaromatic compounds OR Cyclic ketones OR Azacyclic compounds OR Organonitrogen compounds</t>
  </si>
  <si>
    <t>Carbonyl compounds/Aldehydes/Aryl-aldehydes OR Heteroaromatic compounds OR Furans OR Oxacyclic compounds OR Primary alcohols OR Aromatic alcohols</t>
  </si>
  <si>
    <t>Benzenoids/Benzene and substituted derivatives/Sulfanilides OR Benzamides OR Benzoyl derivatives OR Alkyl aryl ethers OR Pyrimidines and pyrimidine derivatives OR Vinylogous amides OR Tertiary carboxylic acid amides OR Organic sulfuric acids and derivatives OR Heteroaromatic compounds OR Organic carbonic acids and derivatives OR Azacyclic compounds OR Organonitrogen compounds OR Carbonyl compounds</t>
  </si>
  <si>
    <t>Benzenoids/Benzene and substituted derivatives/Benzoic acids and derivatives/Benzoic acid esters/p-Hydroxybenzoic acid esters/p-Hydroxybenzoic acid alkyl esters OR Phenylpropanes OR Benzoyl derivatives OR Phenols OR Carboxylic acid esters OR Monocarboxylic acids and derivatives</t>
  </si>
  <si>
    <t>Organoheterocyclic compounds/Quinolines and derivatives OR Pyridines and derivatives OR Benzenoids OR Heteroaromatic compounds OR Azacyclic compounds OR Organonitrogen compounds</t>
  </si>
  <si>
    <t>Organoheterocyclic compounds/Epoxides/Oxirane carboxylic acids and derivatives/Oxirane carboxylic acids OR Benzene and substituted derivatives OR Carboxylic acid esters OR Oxacyclic compounds OR Monocarboxylic acids and derivatives OR Dialkyl ethers OR Carbonyl compounds</t>
  </si>
  <si>
    <t>Lipids and lipid-like molecules/Fatty acyls/Fatty acid esters OR Piperidines OR Carboxylic acid esters OR Amino acids and derivatives OR Monocarboxylic acids and derivatives OR Dialkylamines OR Azacyclic compounds OR Carbonyl compounds</t>
  </si>
  <si>
    <t>Lipids and lipid-like molecules/Prenol lipids/Sesquiterpenoids OR Oxacyclic compounds OR Epoxides OR Dialkyl ethers</t>
  </si>
  <si>
    <t>Benzenoids/Benzene and substituted derivatives/Benzenesulfonamides/Aminobenzenesulfonamides OR Benzenesulfonyl compounds OR Aniline and substituted anilines OR Organosulfonic acids and derivatives OR Aminosulfonyl compounds OR Organic carbonic acids and derivatives OR Primary amines OR Carbonyl compounds</t>
  </si>
  <si>
    <t>Carboxylic acids and derivatives/Peroxycarboxylic acids and derivatives OR Carboxylic acid salts OR Monocarboxylic acids and derivatives OR Carbonyl compounds</t>
  </si>
  <si>
    <t>Carbonyl compounds/Ketones/Aryl ketones/Aryl alkyl ketones OR Substituted pyrroles OR Heteroaromatic compounds OR Azacyclic compounds OR Organonitrogen compounds</t>
  </si>
  <si>
    <t>Phenylpropanoids and polyketides/Diarylheptanoids/Linear diarylheptanoids OR Diphenylmethanes OR Phenylpropanes OR Organic phosphites OR Oxacyclic compounds</t>
  </si>
  <si>
    <t>Benzenoids/Benzene and substituted derivatives/Benzoic acids and derivatives/Benzoic acid esters OR Tricarboxylic acids and derivatives OR Benzoyl derivatives OR Carboxylic acid esters</t>
  </si>
  <si>
    <t>Organonitrogen compounds/Amines/Tertiary amines/Tertiary alkylarylamines/Dialkylarylamines OR Aniline and substituted anilines OR Organic sulfuric acids OR 1,2-Aminoalcohols OR Primary amines OR Primary alcohols</t>
  </si>
  <si>
    <t>Carbonyl compounds/Ketones/Aryl ketones/Aryl alkyl ketones OR Thiazoles OR Heteroaromatic compounds OR Azacyclic compounds OR Organonitrogen compounds</t>
  </si>
  <si>
    <t>Benzenoids/Benzene and substituted derivatives/Phenylpropanes OR Phenoxy compounds OR Toluenes OR Organic phosphites</t>
  </si>
  <si>
    <t>Organoheterocyclic compounds/Pyridines and derivatives/Methylpyridines OR Heteroaromatic compounds OR Azacyclic compounds OR Organonitrogen compounds</t>
  </si>
  <si>
    <t>Benzenoids/Benzene and substituted derivatives/Benzoic acids and derivatives/Nitrobenzoic acids and derivatives OR Nitrobenzenes OR Benzoic acids OR Nitroaromatic compounds OR Benzoyl derivatives OR Propargyl-type 1,3-dipolar organic compounds OR Organic oxoazanium compounds OR Monocarboxylic acids and derivatives OR Carboxylic acids OR Organonitrogen compounds</t>
  </si>
  <si>
    <t>Benzenoids/Benzene and substituted derivatives/Xylenes/m-Xylenes OR Aniline and substituted anilines OR Primary amines</t>
  </si>
  <si>
    <t>Organic phosphoric acids and derivatives/Phosphate esters/Aryl phosphates/Aryl phosphodiesters OR Benzenoids OR Oxacyclic compounds</t>
  </si>
  <si>
    <t>Lipids and lipid-like molecules/Fatty acyls/Fatty alcohol esters OR Phenylpropanes OR Phenols OR Fatty acid esters OR Carboxylic acid esters OR Monocarboxylic acids and derivatives OR Carbonyl compounds</t>
  </si>
  <si>
    <t>Benzenoids/Benzene and substituted derivatives/Alkyldimethylbenzylammonium halides/Alkyldimethylbenzylammonium chlorides OR Phenylmethylamines OR Benzylamines OR Aralkylamines OR Tetraalkylammonium salts</t>
  </si>
  <si>
    <t xml:space="preserve">Benzenoids/Benzene and substituted derivatives/Phenylpropanes OR Phenols OR Phosphonic acid esters OR Organic phosphonic acids OR Organophosphorus compounds </t>
  </si>
  <si>
    <t>Benzeneoids/Benzene and substituted derivatives/Styrenes OR Aromatic hydrocarbons OR Cyclic olefins</t>
  </si>
  <si>
    <t>Organoheterocyclic compounds/Dioxanes/1,4-Dioxanes OR Oxacyclic compounds OR Dialkyl ethers</t>
  </si>
  <si>
    <t>Benzenoids/Phenols/Nitrophenols/Dinitrophenols OR Nitrobenzenes OR Nitroaromatic compounds OR 1-Hydroxy-2-unsubstituted benzenoids OR Propargyl-type 1,3-dipolar organic compounds OR Organic oxoazanium compounds OR Organonitrogen compounds</t>
  </si>
  <si>
    <t>Carboxylic acids and derivatives/Carboxylic acid derivatives/Carboxylic acid amides/Primary carboxylic acid amides OR Organonitrogen compounds OR Carbonyl compounds</t>
  </si>
  <si>
    <t>Organonitrogen compounds/Quaternary ammonium salts/Tetraalkylammonium salts OR Amines</t>
  </si>
  <si>
    <t>Organoheterocyclic compounds/Benzodioxoles OR Benzenoids OR Ketones OR Oxacyclic compounds OR Acetals</t>
  </si>
  <si>
    <t>Amino acids, peptides, and analogues/Amino acids and derivatives/Alpha amino acids and derivatives/Alpha amino acid amides OR Dimethoxybenzenes OR Phenoxy compounds OR Anisoles OR Alkyl aryl ethers OR Pyridines and derivatives OR Heteroaromatic compounds OR Secondary carboxylic acid amides OR Azacyclic compounds OR Organonitrogen compounds OR Carbonyl compounds</t>
  </si>
  <si>
    <t>Organophosphorus compounds/Trialkylphosphites OR Organic phosphites OR Oxacyclic compounds</t>
  </si>
  <si>
    <t>Phenylpropanoids and polyketides/Cinnamaldehydes OR Styrenes OR Phenoxy compounds OR Methoxybenzenes OR Anisoles OR Alkyl aryl ethers OR Enals OR Aldehydes</t>
  </si>
  <si>
    <t>Benzenoids/Benzene and substituted derivatives/Diphenylmethanes/Bisphenols OR Phenylpropanes OR Fatty acid esters OR 1-Hydroxy-2-unsubstituted benzenoids OR Dicarboxylic acids and derivatives OR Carboxylic acid esters OR Carbonyl compounds</t>
  </si>
  <si>
    <t>Organoheterocyclic compounds/Furans/Furoic acid and derivatives/Furoic acids OR Alkyl aryl ethers OR Heteroaromatic compounds OR Oxacyclic compounds OR Monocarboxylic acids and derivatives OR Carboxylic acids</t>
  </si>
  <si>
    <t>Benzenoids/Benzene and substituted derivatives/Nitrobenzenes OR Phenylalkylamines OR Nitroaromatic compounds OR Phenylalkylamines OR Nitroaromatic compounds OR Aniline and substituted anilines OR Secondary alkylarylamines OR 1,2-Aminoalcohols OR Propargyl-type 1,3-dipolar organic compounds OR Organic oxoazanium compounds OR Primary alcohols OR Organic zwitterions</t>
  </si>
  <si>
    <t>Organic oxoanionic compounds/Organic nitrates/Alkyl nitrates OR Organic nitro compounds OR Organic nitric acids and derivatives OR Organic nitrogen compounds</t>
  </si>
  <si>
    <t>Carbonyl compounds/Ketones/Aryl ketones/Aryl alkyl ketones OR Pyridines and derivatives OR Heteroaromatic compounds OR Azacyclic compounds OR Organonitrogen compounds</t>
  </si>
  <si>
    <t>Benzenoids/Phenol ethers/Aminophenyl ethers OR Phenoxy compounds OR Aniline and substituted anilines OR Alkyl aryl ethers OR Primary amines OR Primary alcohols</t>
  </si>
  <si>
    <t xml:space="preserve">Organic phosphonic acids and derivatives/Bisphosphonates OR Organic phosphonic acids OR Organophosphorus compounds </t>
  </si>
  <si>
    <t>Carbonyl compounds/Ketones/Aryl ketones/Aryl alkyl ketones OR Heteroaromatic compounds OR Furans OR Oxacyclic compounds</t>
  </si>
  <si>
    <t>Benzenoids/Naphthalenes OR Carboxylic acid salts OR Monocarboxylic acids and derivatives OR Carboxylic acids OR Carbonyl compounds</t>
  </si>
  <si>
    <t>Benzenoids/Benzene and substituted derivatives/Phenylpropanes OR Phenols OR Fatty acid esters OR Dicarboxylic acids and derivatives OR Carboxylic acid esters OR Sulfenyl compounds OR Dialkylthioethers OR Carbonyl compounds</t>
  </si>
  <si>
    <t>Benzenoids/Phenols/Methoxyphenols OR Phenylpropanes OR 4-Alkoxyphenols OR Phenoxy compounds OR Methoxybenzenes OR Anisoles OR Alkyl aryl ethers</t>
  </si>
  <si>
    <t>Organoheterocyclic compounds/Benzopyrans/1-Benzopyrans OR Benzoic acids and derivatives OR m-Xylenes OR Benzoyl derivatives OR Alkyl aryl ethers OR Carboxylic acid hydrazides OR Oxacyclic compounds OR Organonitrogen compounds</t>
  </si>
  <si>
    <t>Ethers/Alkyl aryl ethers OR Pyrimidines and pyrimidine derivatives OR Organosulfonic acids and derivatives OR Organic sulfuric acids and derivatives OR Heteroaromatic compounds OR Aminosulfonyl compounds OR Propargyl-type 1,3-dipolar organic compounds OR Carboximidic acids and derivatives OR Azacyclic compounds OR Organonitrogen compounds</t>
  </si>
  <si>
    <t>Amino acids, peptides, and analogues/Amino acids and derivatives/Alpha amino acids and derivatives OR Organic phosphonic acids OR Amino acids OR Monocarboxylic acids and derivatives OR Dialkylamines OR Carboxylic acids OR Organophosphorus compounds OR Carbonyl compounds</t>
  </si>
  <si>
    <t>Carboxylic acids and derivatives/Carboxylic acids/alpha-Mercaptocarboxylic acids OR Carboxylic acid salts OR Monocarboxylic acids and derivatives OR Alkylthiols OR Organic sodium salts OR Carbonyl compounds</t>
  </si>
  <si>
    <t>Organoheterocyclic compounds/Azoles/Pyrazoles OR Heteroaromatic compounds OR Azacyclic compounds OR Organonitrogen compounds</t>
  </si>
  <si>
    <t>Lipids and lipid-like molecules/Fatty acyls/Fatty amides/N-acyl amines OR Tertiary carboxylic acid amides OR Alkanolamines OR Primary alcohols OR Carbonyl compounds</t>
  </si>
  <si>
    <t>Organoheterocyclic compounds/Benzofurans OR Aryl-aldehydes OR Benzenoids OR Heteroaromatic compounds OR Furans OR Oxacyclic compounds</t>
  </si>
  <si>
    <t>Organosulfur compounds/Thioethers/Aryl thioethers/Diarylthioethers OR Phenylpropanes OR Thiophenol ethers OR Meta cresols OR Toluenes OR 1-Hydroxy-2-unsubstituted benzenoids OR Sulfenyl compounds</t>
  </si>
  <si>
    <t>Amino acids, peptides, and analogues/Amino acids and derivatives/Alpha amino acids and derivatives/Alpha amino acids OR N-acyl amines OR Tetraalkylammonium salts OR Secondary carboxylic acid amides OR Carboxylic acid salts OR Monocarboxylic acids and derivatives OR Carboxylic acids OR Organic zwitterions OR Carbonyl compounds OR Amines</t>
  </si>
  <si>
    <t>Organoheterocyclic compounds/Dihydrofurans OR Thioesters OR Carbothioic S-esters OR Sulfenyl compounds OR Oxacyclic compounds OR Carboxylic acids and derivatives OR Carbonyl compounds</t>
  </si>
  <si>
    <t xml:space="preserve">Organoheterocyclic compounds/Azoles/Thiazoles/2,4,5-Trisubstituted thiazoles OR Aryl alkyl ketones OR Heteroaromatic compounds OR Azacyclic compounds OR Organonitrogen compounds </t>
  </si>
  <si>
    <t>Organoheterocyclic compounds/Benzothiadiazoles OR Thiobenzoic acids and derivatives OR Thiadiazoles OR Heteroaromatic compounds OR Thioesters OR Carbothioic S-esters OR Sulfenyl compounds OR Carboxylic acids and derivatives OR Azacyclic compounds</t>
  </si>
  <si>
    <t>Benzenoids/Benzene and substituted derivatives/Phenylpropanes OR Ortho cresols OR Toluenes OR Heteroaromatic compounds OR Oxacyclic compounds OR (FDA: Organic phosphites)</t>
  </si>
  <si>
    <t>Benzenoids/Benzene and substituted derivatives/Xylenes/Xylenols OR m-Xylenes OR Para cresols OR Ortho cresols</t>
  </si>
  <si>
    <t>Lipids and lipid-like molecules/Fatty acyls/Fatty acid esters OR Piperidines OR Dicarboxylic acids and derivatives OR Carboxylic acid esters OR Amino acids and derivatives OR Dialkylamines OR Azacyclic compounds OR Carbonyl compounds</t>
  </si>
  <si>
    <t>Benzenoids/Benzene and substituted derivatives/Aniline and substituted derivatives OR Organic sulfate salts OR Primary alcohols OR Organic zwitterions OR Amines</t>
  </si>
  <si>
    <t>Organic phosphonic acids and derivatives/Organic phosphonic acids OR Organophosphorus compounds OR Organonitrogen compounds OR Organic zwitterions</t>
  </si>
  <si>
    <t>Organoheterocyclic compounds/Benzodioxoles OR Benzenoids OR Sulfoxides OR Sulfinyl compounds OR Oxacyclic compounds OR Acetals</t>
  </si>
  <si>
    <t>Benzenoids/Benzene and substituted derivatives/Aniline and substituted anilines OR p-Aminophenols OR o-Aminophenols OR 1-Hydroxy-2-unsubstituted benzenoids OR Primary amines</t>
  </si>
  <si>
    <t>Organoheterocyclic compounds/Diazines/Pyrazines OR 1,2-Dithiole-3-thiones OR Heteroaromatic compounds OR Azacyclic compounds OR Organosulfur compounds OR Organonitrogen compounds</t>
  </si>
  <si>
    <t>Benzenoids/Phenols/Nitrophenols OR Nitrobenzenes OR Nitroaromatic compounds OR 1-Hydroxy-2-unsubstituted benzenoids OR Propargyl-type 1,3-dipolar organic compounds OR Organic oxoazanium compounds OR Organonitrogen compounds</t>
  </si>
  <si>
    <t>Benzenoids/Benzene and substituted derivatives/Benzoic acids and derivatives/Benzoic acid esters OR Aminobenzoic acids and derivatives OR Phenylalkylamines OR Benzoyl derivatives OR Aniline and substituted anilines OR Secondary alkylarylamines OR Vinylogous amides OR Methyl esters OR Amino acids and derivatives OR Monocarboxylic acids and derivatives</t>
  </si>
  <si>
    <t>Phenylpropanoids and polyketides/Macrolactams OR Secondary carboxylic acid amides OR Lactams OR Azacyclic compounds OR Organonitrogen compounds OR Carbonyl compounds</t>
  </si>
  <si>
    <t>Benzenoids/Benzene and substituted derivatives/Phenylpropanes OR Phenoxy compounds OR Organic phosphites OR Oxacyclic compounds</t>
  </si>
  <si>
    <t>Organoheterocyclic compounds/Heteroaromatic compounds OR Furans OR Oxacyclic compounds OR Primary alcohols OR Aromatic alcohols</t>
  </si>
  <si>
    <t>Organoheterocyclic compounds/Benzodiazines/Quinoxalines OR Pyrazines OR Benzenoids OR Heteroaromatic compounds OR Azacyclic compounds OR Organonitrogen compounds</t>
  </si>
  <si>
    <t>Benzenoids/Benzene and substituted derivatives/Phenylpropanes OR Benzoyl derivatives OR Aryl ketones OR Alpha-diketones</t>
  </si>
  <si>
    <t>Organoheterocyclic compounds/Diazines/Pyrazines OR Heteroaromatic compounds OR Azacyclic compounds OR Alkylthiols OR Organonitrogen compounds</t>
  </si>
  <si>
    <t>Benzenoids/Benzene and substituted derivatives/Diphenylmethanes OR Phenylpropanes OR Para cresols OR Toluenes</t>
  </si>
  <si>
    <t>Organoheterocyclic compounds/Diazines/Pyrimidines and pyrimidine derivatives/Thiamines OR Aminopyrimidines and derivatives OR 4,5-Disubstituted thiazoles OR Imidolactams OR Heteroaromatic compounds OR Azacyclic compounds OR Primary amines OR Primary alcohols</t>
  </si>
  <si>
    <t>Amino acids, peptides, and analogues/Amino acids and derivatives/Alpha amino acids and derivatives/Alpha amino acids OR Fatty acids and conjugates OR Carboxylic acid salts OR Amino acids OR Monocarboxylic acids and derivatives OR Carboxylic acids OR Organophosphorus compounds OR Organic zwitterions OR Monoalkylamines OR Carbonyl compounds</t>
  </si>
  <si>
    <t>Carboxylic acids and derivatives/Tetracarboxylic acids and derivatives OR Carboxylic acid esters OR Alkylthiols OR Carbonyl compounds</t>
  </si>
  <si>
    <t>Benzenoids OR Phosphate esters OR Oxacyclic compounds</t>
  </si>
  <si>
    <t>Benzeneoids/Benzene and substituted derivatives/Alkyldimethylbenzylammonium halides/Alkyldimethylbenzylammonium chlorides OR Phenylmethylamines OR Benzylamines OR Aralkylamines OR Tetraalkylammonium salts</t>
  </si>
  <si>
    <t xml:space="preserve">Benzenoids/Benzene and substituted derivatives OR Isoureas OR Propargyl-type 1,3-dipolar organic compounds OR Organonitrogen compounds </t>
  </si>
  <si>
    <t>Organoheterocyclic compounds/Azoles/Thiazoles/4,5-Disubstituted thiazoles OR Heteroaromatic compounds OR Azacyclic compounds OR Primary alcohols OR Organonitrogen compounds</t>
  </si>
  <si>
    <t>Lipids and lipid-like molecules/Prenol lipids/Tetraterpenoids/Carotenoids/Xanthophylls OR Cyclohexenones OR Secondary alcohols</t>
  </si>
  <si>
    <t>Benzenoids/Benzene and substituted derivatives/Phenylpropanes OR Phenylmethylamines OR Phenoxy compounds OR Phenol ethers OR Benzylamines OR Aralkylamines OR Alkyl aryl ethers OR Tetraalkylammonium salts OR Dialkyl ethers OR Organic zwitterions</t>
  </si>
  <si>
    <t>Organoheterocyclic compounds/Azoles/Thiazoles/2,5-Disubstituted thiazoles OR Alkyl aryl ethers OR Heteroaromatic compounds OR Azacyclic compounds OR Organonitrogen compounds</t>
  </si>
  <si>
    <t>Carbonyl compounds/Ketones/Aryl ketones/Aryl alkyl ketones OR Pyrazines OR Heteroaromatic compounds OR Azacyclic compounds OR Organonitrogen compounds</t>
  </si>
  <si>
    <t>Thiocarboxylic acids and derivatives/Thioesters OR Carbothioic S-esters OR Sulfenyl compounds OR Carboxylic acids and derivatives OR Carbonyl compounds</t>
  </si>
  <si>
    <t>CCCCCCCCCCCCCCCC[N+]1=CC=CC=C1.[Cl-]</t>
  </si>
  <si>
    <t>Benzenoids/Benzene and substituted derivatives/Phenoxyacetic acid derivatives OR Naphthalenes OR Alkyl aryl ethers OR Monocarboxylic acids and derivatives OR Carboxylic acids OR Carbonyl compounds</t>
  </si>
  <si>
    <t>Organosulfur compounds/Organic disulfides/Dialkyldisulfides OR Sulfenyl compounds</t>
  </si>
  <si>
    <t>Benzenoids/Benzene and substituted derivatives/N-phenylureas OR Phenylpropanes OR Cumenes OR Ureas OR Organonitrogen compounds OR Carbonyl compounds</t>
  </si>
  <si>
    <t xml:space="preserve">Benzenoids/Benzene and substituted derivatives/Phenylpropanes OR Phenoxy compounds OR Organic phosphites OR Oxacyclic compounds </t>
  </si>
  <si>
    <t>Lipids and lipid-like molecules/Prenol lipids/Monoterpenoids/Menthane monoterpenoids OR Monocyclic monoterpenoids OR Cyclic ketones</t>
  </si>
  <si>
    <t>Organoheterocyclic compounds/Tetrahydrofurans OR Oxacyclic compounds OR Dialkyl ethers OR Alkylthiols</t>
  </si>
  <si>
    <t>Organic nitrates/Alkyl nitrates OR Organic nitro compounds OR Organic nitric acids and derivatives OR Organic nitrogen compounds</t>
  </si>
  <si>
    <t>Organic phosphoric acids and derivatives/Phosphate esters/Aryl phosphates/Aryl phosphotriesters OR Phenoxy compounds OR Toluenes</t>
  </si>
  <si>
    <t>Organoheterocyclic compounds/Azacyclic compounds/Dithiazinanes/1,3,5-Dithiazinanes OR Dithioacetals OR Thiohemiaminal derivatives OR Dialkylthioethers OR Dialkylamines</t>
  </si>
  <si>
    <t>Organoheterocyclic compounds/Pyrrolidines/Pyrrolidones/Pyrrolidine-2-ones OR Tertiary carboxylic acid amides OR Lactams OR Azacyclic compounds OR Organonitrogen compounds OR Carbonyl compounds</t>
  </si>
  <si>
    <t xml:space="preserve">Lipids and lipid-like molecules/Prenol lipids/Tetraterpenoids/Carotenoids/Xanthophylls OR Cyclohexenones </t>
  </si>
  <si>
    <t>Benzenoids/Phenols/Cresols/Ortho cresols OR m-Xylenes</t>
  </si>
  <si>
    <t>Organoheterocyclic compounds/Azolines/Thiazolines OR Ketones OR Propargyl-type 1,3-dipolar organic compounds OR Azacyclic compounds OR Organonitrogen compounds</t>
  </si>
  <si>
    <t>Organosulfur compounds/Thioacetals/Dithioacetals/Dithioketals OR Trithianes OR Dialkylthioethers</t>
  </si>
  <si>
    <t>Organoheterocyclic compounds/Triazinanes/1,3,5-Triazinanes OR Azacyclic compounds OR Aminals</t>
  </si>
  <si>
    <t>Benzenoids/Phenols/Nitrophenols OR Nitrobenzenes OR Nitroaromatic compounds OR 1-Hydroxy-4-unsubstituted benzenoids OR 1-Hydroxy-2-unsubstituted benzenoids OR Propargyl-type 1,3-dipolar organic compounds OR Organic oxoazanium compounds OR Organonitrogen compounds</t>
  </si>
  <si>
    <t>Organoheterocyclic compounds/Azolidines/Oxazolidines OR Thiocarbamic acid esters OR Oxacyclic compounds OR Azacyclic compounds OR Organonitrogen compounds</t>
  </si>
  <si>
    <t>Benzenoids/Benzene and substituted derivatives/Phenylpropanes OR Isocyanates OR Propargyl-type 1,3-dipolar organic compounds</t>
  </si>
  <si>
    <t>Organoheterocyclic compounds/Oxepanes OR Oxacyclic compounds OR Epoxides OR Dialkyl ethers</t>
  </si>
  <si>
    <t>Organoheterocyclic compounds/Pyridines and derivatives/Pyridinecarboxylic acids and derivatives/Pyridinecarboxylic acids OR Heteroaromatic compounds OR Monocarboxylic acids and derivatives OR Carboxylic acids OR Azacyclic compounds OR Organonitrogen compounds</t>
  </si>
  <si>
    <t>Organoheterocyclic compounds/Pyridines and derivatives/Pyridinecarboxylic acids and derivatives/Pyridinecarboxamides/Nicotinamides OR Heteroaromatic compounds OR Primary carboxylic acid amides OR Azacyclic compounds OR Organonitrogen compounds</t>
  </si>
  <si>
    <t>Organoheterocyclic compounds/Benzotriazoles OR Benzenoids OR Triazoles OR Heteroaromatic compounds OR Azacyclic compounds OR Organonitrogen compounds</t>
  </si>
  <si>
    <t>Benzenoids/Benzene and substituted derivatives/Benzoic acid derivatives/Benzoic acid esters OR Benzoyl derivatives OR Dicarboxylic acids and derivatives OR Carboxylic acid esters</t>
  </si>
  <si>
    <t>Benzenoids/Anthracenes/Anthraquinones OR Aryl ketones OR 1-Hydroxy-4-unsubstituted benzenoids OR 1-Hydroxy-2-unsubstituted benzenoids OR Vinylogous acids</t>
  </si>
  <si>
    <t>Benzenoids/Benzene and substituted derivatives/Aniline and substituted anilines OR o-Aminophenols OR 1-Hydroxy-4-unsubstituted benzenoids OR 1-Hydroxy-2-unsubstituted benzenoids OR Primary amines</t>
  </si>
  <si>
    <t>Benzenoids/Phenol ethers/Aminophenyl ethers OR Methoxyanilines OR Phenoxy compounds OR Methoxybenzenes OR Anisoles OR Alkyl aryl ethers OR Primary amines</t>
  </si>
  <si>
    <t>Benzenoids/Benzene and substituted derivatives/Phenylpropanes OR Toluenes OR Aromatic hydrocarbons OR Unsaturated hydrocarbons</t>
  </si>
  <si>
    <t>Benzenoids/Benzene and substituted derivatives/Styrenes OR Aromatic hydrocarbons OR Cyclic olefins</t>
  </si>
  <si>
    <t>Carboxylic acids and derivatives/Carboxylic acid derivatives/Carboxylic acid esters/Alpha,beta-unsaturated carboxylic esters/Enolate esters OR Monocarboxylic acids and derivatives OR Carbonyl compounds</t>
  </si>
  <si>
    <t xml:space="preserve">Organoheterocyclic compounds/Dithianes OR Dialkylthioethers </t>
  </si>
  <si>
    <t>Benzenoids/Thiophenols OR Benzene and substituted derivatives OR Thiols</t>
  </si>
  <si>
    <t>Benzenoids/Benzene and substituted derivatives/Benzoic acids and derivatives/Benzoic acid esters OR Benzoic acids OR Benzoyl derivatives OR Dicarboxylic acids and derivatives OR Carboxylic acid esters OR Carboxylic acids</t>
  </si>
  <si>
    <t>Benzenoids/Phenols/Nitrophenols OR Nitrobenzenes OR o-Aminophenols OR Aniline and substituted anilines</t>
  </si>
  <si>
    <t xml:space="preserve">Organonitrogen compounds/Organic cyanides/Nitriles OR N-arylamides OR Fatty amides OR 1,3-Dicarbonyl compounds OR Secondary carboxylic acid amides OR Ketones </t>
  </si>
  <si>
    <t>Benzenoids/Benzene and substituted derivatives/N-phenylureas OR Diaminotoluenes OR Ureas OR Organonitrogen compounds OR Carbonyl compounds</t>
  </si>
  <si>
    <t>Lipids and lipid-like molecules/Fatty acyls/Fatty acid esters OR Ketals OR 1,3-Dioxolanes</t>
  </si>
  <si>
    <t>Benzenoids/Benzene and substituted derivatives OR Ureas OR Organonitrogen compounds OR Carbonyl compounds</t>
  </si>
  <si>
    <t>Benzenoids/Benzene and substituted derivatives/Benzyloxycarbonyls OR Enoate esters OR Monocarboxylic acids and derivatives OR Carbonyl compounds</t>
  </si>
  <si>
    <t>Benzenoids/Naphthalenes/Naphthoquinones OR Quinones OR Aryl ketones</t>
  </si>
  <si>
    <t>Organoheterocyclic compounds/Lactams/Caprolactams OR Azepanes OR Tertiary carboxylic acid amides OR Azacyclic compounds OR Organonitrogen compounds OR Carbonyl compounds</t>
  </si>
  <si>
    <t>Benzenoids/Naphthalenes/Naphthalene sulfonic acids and derivatives/Naphthalene sulfonates/1-Naphthalene sulfonates OR 1-Naphthalene sulfonic acids and derivatives OR N-phenylureas OR 1-Sulfo,2-unsubstituted aromatic compounds OR Methoxyanilines OR Phenoxy compounds OR Anisoles OR Methoxybenzenes OR Toluenes OR Alkyl aryl ethers OR Sulfonyls OR Organosulfonic acids OR Azo compounds OR Ureas OR Propargyl-type 1,3-dipolar organic compounds OR Carbonyl compounds</t>
  </si>
  <si>
    <t>Benzenoids/Benzene and substituted derivatives/N-phenylureas OR Toluenes OR Ureas OR Organonitrogen compounds OR Carbonyl compounds</t>
  </si>
  <si>
    <t>Organonitrogen compounds/Isocyanates OR Propargyl-type 1,3-dipolar organic compounds</t>
  </si>
  <si>
    <t>Benzenoids/Anthracenes OR Aromatic hydrocarbons OR Polycyclic hydrocarbons OR Unsaturated hydrocarbons</t>
  </si>
  <si>
    <t xml:space="preserve">The NOAEL of 7.0 mg/kg/day is based on decreases in body weight/body weight gain/food consumption, as well as kidney toxicity (suppurative inflammation in males; nonsuppurative interstitial nephritis in females) at the LOAEL of 93 and 122 mg/kg/day in males and females, respectively. </t>
  </si>
  <si>
    <t>Mertens, J. (1996) Combined 24-Month Dietary Toxicity/Oncogenicity Study In Rats With Skw 20010: Final Report: Lab Project Number: Wil-171004: 332917: 294066. Unpublished Study Prepared By Wil Research Labs., Inc. 3503 P. Available from EPA (2004) Pesticide Fact Sheet for Forchlorfenuron at https://www.epa.gov/sites/production/files/2015-04/documents/exhibit_b.pdf</t>
  </si>
  <si>
    <t>Ciba-Geigy Corporation (1992), “Three-Months Toxicity Study TINUVIN 327 Dietary Administration - Beagle Dogs”, OTS0539532. Available from OECD (2017) Environment, Health and Safety Publications Series on Testing and Assessment No. 271 - Case Study on the Use of an Integrated Approach to Testing and Assessment for the Repeated-dose Toxicity of Phenolic Benzotriazoles at https://one.oecd.org/document/ENV/JM/MONO(2017)23/en/pdf</t>
  </si>
  <si>
    <t xml:space="preserve">Katoh, M., Suzuki, A., Ito, M., Chida, T. &amp; Matsuzawa, I. (1982) Chronic toxicity test of NNF-136 in rats. Unpublished report from Mitsubishi-Kasei Institute of Toxicological and Environmental Sciences Co., Ltd, Kanagawa-ken, Japan. Submitted to WHO by Nihon Nohyaku Co., Ltd, Tokyo, Japan. Available from JMPR (2002) Toxicological Monograph for Flutolanil at https://apps.who.int/pesticide-residues-jmpr-database/Document/187 </t>
  </si>
  <si>
    <t xml:space="preserve">National Toxicology Program. (1989). Toxicology and carcinogenesis studies of 8-methoxypsoralen (CAS No. 298-81-7) in F344/N rats (gavage studies). National Toxicology Program technical report series, 359, 1-130. at http://ntp.niehs.nih.gov/ntp/htdocs/lt_rpts/tr359.pdf
</t>
  </si>
  <si>
    <t xml:space="preserve">Dieterich, W. H., Paynter, O. E. and Weir, R. J. (1965) The chronic toxicity of Ruelene and a Ruelene derivative in beagle dogs. Hazleton Laboratories. Paper presented to the Society of Toxicology, Williamsburg, Virginia. Available from JMPR (1968) Evaluation of some pesticide residues in food - Crufomate at http://www.inchem.org/documents/jmpr/jmpmono/v068pr11.htm
</t>
  </si>
  <si>
    <t>BASF Corporation Chemicals Division, 1984. MRID No. 00152669. Summary is available from EPA (1989) Sethoxydim Reference Dose for Chronic Oral Exposure at http://www3.epa.gov/pesticides/chem_search/cleared_reviews/csr_PC-121001_15-Jun-89_127.pdf and from EPA (1987) IRIS Chemical Assessment Summary for Sethoxydim at https://cfpub.epa.gov/ncea/iris/iris_documents/documents/subst/0190_summary.pdf</t>
  </si>
  <si>
    <t>Goodyer, M.J., "Ro 13-5223/000: 104-Week Oral (Dietary Administration) Carcinogenicity and Toxicity study in the Rat with a 52-Week Interim Kill," March 1986, Study No.: Hazleton Report No. 5191-161/123, Testing facility: Hazleton Laboratories Europe, Ltd., North Yorkshire, England, MRID No. 40376901. and Goodyer, M.J., "Ro 13-5223/000: 104-Week Oral (Dietary Administration) Carcinogenicity and Toxicity study in the Rat with a 52-Week Interim Kill: Hazleton Report No. 5191-161/123 (Replaces Report No. 5191-161/123 MRID No. 40376901),'' March 1992, MRID No. 42343803. and Hardisty, J., "Re-examination of the Pituitary Gland, Thyroid Gland and Liver from Male Rats, a supplement to a Chronic Toxicity, Study in rats Original HLE Project No. 5191-191/123 EPA MRID No. 40376901," November 21, 1991. MRID No. 42343804. &amp; Stevens, J. T., "Historical Control Data From 18 studies Conducted at Hazleton Laboratories Europe with Animal Termination Dates Between 1983-1988-Thyroid and Pituitary Tumor Data," Not Dated, MRID No. 42543805. &amp; Skripsky, T., and Stevens, J., "Toxicological Evaluation of Fenoxycarb (CGA-·114597 Technical): Emphasis on the Re­examination of Chronic Rodent and Two Generation Reproduction Studies," June 17, 1992, MRID. No. 42364101. Available from EPA (1995) Peer Review of Fenoxycarb at https://www3.epa.gov/pesticides/chem_search/cleared_reviews/csr_PC-125301_3-Mar-95_045.pdf Also available from EFSA (2010) Conclusion on the peer review of the pesticide risk assessment of the active substance fenoxycarb at https://www.efsa.europa.eu/en/efsajournal/pub/1779 and ECHA at https://echa.europa.eu/sl/registration-dossier/-/registered-dossier/32460/7/8/?documentUUID=43872349-0f3c-47a2-8fb0-46829f663803</t>
  </si>
  <si>
    <t xml:space="preserve">Daly, I.W. &amp; Knexevich, A.L. (1987)  A long-term oral toxicity/carcinogenicity study of albendazole in rats. Unpublished project No. 80/2448 from Biodynamics Incorporated. Submitted to WHO by SmithKline and French. Available from WHO (1990) WHO Food Additives Series: 25 Toxicological Evaluation of Certain Veterinary Drug Residues in Food Prepared by: The 34th meeting of the Joint FAO/WHO Expert Committee on Food Additives (JECFA) – Albendazole at https://www.inchem.org/documents/jecfa/jecmono/v25je02.htm 
</t>
  </si>
  <si>
    <t>U.S. EPA. 1989. Rat oral subchronic study with 2,3-dichloropropanol. Study conducted by Toxicity Research Laboratory for the Office of Solid Waste, Washington, DC. Available from EPA (1990) IRIS 0465 Chemical Assessmnet Summary for 2,3-Dichloropropanol; CASRN 616-23-9 at https://cfpub.epa.gov/ncea/iris/iris_documents/documents/subst/0465_summary.pdf</t>
  </si>
  <si>
    <t xml:space="preserve">Mellert, W., K. Deckardt, K. Küttler, et al. (1996) Dichlorprop-p - carcinogenicity study in B6C3F1/CrlBR mice. Administration in the diet for 18 months. Department of Toxicology of BASF Aktiengesellschaft, Ludwigshafen/Rhein, FRG. Laboratory Project Id.: 76S0187/91105, June 21, 1996. Unpublished. MRID 44900801. &amp; Mellert, W., K. Deckardt, K. Küttler, et al. (1998) Dichlorprop-p-carcinogenicity study in female B6C3F1/CrlBR mice. Administration in the diet for 18 months (Supplementary study). Department of Toxicology of BASF Aktiengesellschaft, Ludwigshafen/Rhein, FRG. Laboratory Project Id.: 76S0187/91143, December 21, 1998. Unpublished. MRID 44888201. Available from EPA (2018) 2,4-DP-p: Draft Human Health Risk Assessment in Support of Registration Review at https://www.regulations.gov/document/EPA-HQ-OPP-2013-0726-0020. Also vailable from EPA Reregistration Eligibility Decision (RED) for Dichlorprop-p (2,4-DP-p) (2007) at https://archive.epa.gov/pesticides/reregistration/web/pdf/24dp_red.pdf and from EPA (2007) 2-(2,4-dichlorophenoxy) R-propionic acid (2,4-DP-p), its salts and esters. Revised HED Preliminary Human Health Risk Assessment at https://www.regulations.gov/document/EPA-HQ-OPP-2006-0944-0003 </t>
  </si>
  <si>
    <t>Naylor MW, Thake DC (1996). Combined chronic/oncogenicity study of propachlor administered in feed to Fischer-344 rats for 24 months. St. Louis, MO: Monsanto Environmental Health Laboratory, 1996; Monsanto Study No. ML-93-190. U.S. EPA MRID 44168301. A detailed description of the results is available from EPA (1998) Reregistration Eligibility Decision (RED) for Propachlor at https://archive.epa.gov/pesticides/reregistration/web/pdf/0177red.pdf</t>
  </si>
  <si>
    <t>Kot, K., 2005. 90-day dietary toxicity study with S807 in rats. Unpublished report prepared by Covance Laboratories, Vienna, VA, USA for the Flavor and Extract Manufacturers Association, Washington, DC, USA. Study No. 7563-101. Available from WHO (2008) Food Additive Series: 59 Safety evaluation of certain food additives and
contaminants Prepared by the Sixty-eighth meeting of the Joint FAO/WHO Expert Committee on Food Additives (JECFA) at http://www.inchem.org/documents/jecfa/jecmono/v59je01.pdf and EFSA Panel on Food Contact Materials, Enzymes, Flavourings and Processing Aids (CEF). (2010). Scientific Opinion on Flavouring Group Evaluation 94: Consideration of aliphatic amines and amides evaluated in addendum to the JECFA group aliphatic and aromatic amines and amides by JECFA. EFSA Journal, 8(5), 1338.</t>
  </si>
  <si>
    <t xml:space="preserve">National Toxicology Program. (1988). Toxicology and carcinogenesis studies of nitrofurazone in F344/N rats and B6C3F1 mice (p. 86). NTP Technical Report 337, National Toxicology Program, Research Triangle Park, NC. Available from NTP at https://ntp.niehs.nih.gov/ntp/htdocs/lt_rpts/tr337.pdf. Summary is also available from WHO (1993) WHO Food Additives Series: 31 Toxicological Evaluation of Certain Veterinary Drug Residues in Food Prepared by: The fortieth meeting of the Joint FAO/WHO Expert Committee on Food Additives (JECFA) – Nitrofural (Nitrofurazone) at https://www.inchem.org/documents/jecfa/jecmono/v31je07.htm 
</t>
  </si>
  <si>
    <t xml:space="preserve">Lankas, G.R., Bokelman, D.L.&amp; Scolnick, E.M. (1988). Ronidazole (MK-0930), Summary of toxicologic studies. Unpublished report from Merck Institute for Therapeutic Research, Merck Sharp &amp; Dohme Research Laboratories, Merck &amp; Co., Inc., West Point, PA, USA. Submitted to WHO by Merck, Sharp &amp; Dohme Research Laboratories, Merck &amp; Co., Inc., NJ, USA. A summary is available from WHO (1994) WHO Food Additive Series: 33 Toxicological Evaluation of Certain Veterinary Drug Residues in Food Prepared by: The forty-second meeting of the Joint FAO/WHO Expert Committee on Food Additives (JECFA) – Ronidazozole at https://www.inchem.org/documents/jecfa/jecmono/v25je05.htm 
</t>
  </si>
  <si>
    <t xml:space="preserve">Monsanto BTL-74-27, Two-Year Chronic Oral Toxicity Study with Santoflex 77 in Albino Rats, Industrial Bio-Test Laboratories, Inc. November 27, 1978. Available from EPA HPV (2003) Substituted p-Phenylenediamines Category at https://chemview.epa.gov/chemview/chemicaldata.do?sourceId=7&amp;chemicalDataId=30265311&amp;chemicalId=109909 amd ECHA at https://echa.europa.eu/registration-dossier/-/registered-dossier/13514/7/6/2/?documentUUID=26c024c8-d653-4894-8719-242b0b92d30e
</t>
  </si>
  <si>
    <t xml:space="preserve">Unknown, 1994. MRID 44024943. Available from EPA (2017) Pymetrozine. Draft Human Health Risk Assessment for Registration Review at https://www.regulations.gov/document/EPA-HQ-OPP-2013-0368-0017 </t>
  </si>
  <si>
    <t>Elcanco Products Company, Division of Eli Lilly and Company. 1980. MRID Nos. 00103251, 00103305. Available from EPA (1987) IRIS 0054 Chemical Assessment Summary for Fluridone; CASRN 59756-60-4 at https://cfpub.epa.gov/ncea/iris/iris_documents/documents/subst/0054_summary.pdf</t>
  </si>
  <si>
    <t xml:space="preserve">Hayes, J. R., Condie Jr, L. W., &amp; Borzelleca, J. F. (1986). Toxicology of haloacetonitriles. Environmental health perspectives, 69, 183-202. Also available from WHO (1998) Halogenated Acetonitriles in Drinking-water Background document for development of WHO Guidelines for Drinking-water Quality at https://cdn.who.int/media/docs/default-source/wash-documents/wash-chemicals/halogenated-acetonitriles-bd.pdf?sfvrsn=2c7c517e_4 and WHO (2000) IPCS Environmental Health Criteria 216 - Disinfectants and disinfectant by-products at https://www.inchem.org/documents/ehc/ehc/ehc216.htm </t>
  </si>
  <si>
    <t>Unknown, 1995. Chronic Feeding and Oncogenicity Study in Rats with KIH-2023 Technical, 3127, MRID: 44929924, DACO: 4.4.4. Available from Health Canada (2008) Proposed Registration Decision Bispyribac-sodium at https://publications.gc.ca/collections/collection_2008/pmra-arla/H113-9-2008-2E.pdf Also available from EPA (2014) Bispyribac Sodium Human Health Assessment Scoping Document in Support of Registration Review at https://www.regulations.gov/document/EPA-HQ-OPP-2014-0074-0004 Also available from EPA (2001) Bispyribac-Sodium in/on Rice. Health Effects Division (HED) Risk Assessment. PC  Code: 078906. DP Barcode: D276557. Case# 292209. Submission #S582072. at https://www3.epa.gov/pesticides/chem_search/cleared_reviews/csr_PC-078906_25-Sep-01_002.pdf and EFSA. Conclusion on the peer review of the pesticide risk assessment of the active substance bispyribac (unless otherwise stated all data evaluated refer to the variant bispyribac-sodium). EFSA Journal 2010;8(10):1692. http://dx.doi.org/10.2903/j.efsa.2010.1692</t>
  </si>
  <si>
    <t xml:space="preserve">Pennwalt Corporation, 1972. MRID No. 00032673, 00117868; HED Doc. No. 00200, 00203, 004260. Available from EPA. Write to FOI, EPA, Washington D.C. 20460. Summary Available from EPA (1987) IRIS 0117 Chemical Assessment Summary for Thiophanate-methyl; CASRN 23564-05-8 at http://cfpub.epa.gov/ncea/iris/iris_documents/documents/subst/0117_summary.pdf. JMPR lists the same study with the following reference: Hashimoto, Y. (1972) Final report on chronic oral toxicity studies on thiophanate-methyl, dimethyl 4,4'-O-phenylene bis 3-thioallophanate in Sprague-Dawley strain rats. Unpublished report from the Nisso Institute for Life Science, Nippon Soda Co. Ltd, Kanagawa, Japan. Submitted to WHO by Nippon Soda Co. Ltd, Tokyo, Japan. Available from JMPR (1995) Thiophanate-methyl (Pesticide residues in food: 1995 evaluations Part II Toxicological &amp; Environmental) at https://inchem.org/documents/jmpr/jmpmono/v95pr17.htm </t>
  </si>
  <si>
    <t>Unknown, 1991. MRID 42396211. Available from EPA (2015). Halosulfuron-Methyl. Human Health Draft Risk Assessment for Registration Review at https://www.regulations.gov/document/EPA-HQ-OPP-2011-0745-0019 and from EPA (1998). Memorandum: Halosulfuron-methyl: Report of the Hazard Identification Assessment Review Committee at https://www3.epa.gov/pesticides/chem_search/cleared_reviews/csr_PC-128721_26-Feb-98_011.pdf as well as EFSA (2012) Conclusion on the peer review of the pesticide risk assessment of the active substance halosulfuron (evaluated variant halosulfuron-methyl) EFSA Journal 2012;10(12):2987. https://doi.org/10.2903/j.efsa.2012.2987</t>
  </si>
  <si>
    <t>Stott, WT; Johnson, KA; Jeffries, TK; et al. (1995) Telone II soil fumigant: two-year chronic toxicity/oncogenicity study in Fischer 344 rats. The Dow Chemical Company. Midland, Michigan. Study # M-003993-0311. Available from EPA (1987) (IRIS 0224) Chemical Assessment Summary for 1,3-Dichloropropene (DCP); CASRN 542-75-6 at https://cfpub.epa.gov/ncea/iris/iris_documents/documents/subst/0224_summary.pdf and EPA (2000) Toxicological Review of 1,3-Dichloropropane at https://cfpub.epa.gov/ncea/iris/iris_documents/documents/toxreviews/0224tr.pdf</t>
  </si>
  <si>
    <t>Beck, L.S.; DeWard, J.; Kitchen, D.N.; et al. (1981) Six Month Chronic Oral Toxicity Study with CGA-48988 Technical in Beagle Dogs: Project No. 1545. (Unpublished study received Apr 15, 1981 under 100-607; prepared by Elars Bioresearch Laboratories, Inc., submitted by Ciba-Geigy Corp., Greensboro, N.C.; CDL: 070016-A). MRID 00071598. Summary is available from EPA (1987) IRIS Chemical Assessment Summary for Metalaxyl; CASRN 57837-19-1 at https://cfpub.epa.gov/ncea/iris/iris_documents/documents/subst/0068_summary.pdf and EPA (1994) RED for Metalaxyl at https://archive.epa.gov/pesticides/reregistration/web/pdf/0081.pdf</t>
  </si>
  <si>
    <t>Ciba-Geigy Corporation. 1980. MRID No. 00041408, 00076955, 00087893. Available from EPA. Write to FOI, EPA, Washington, DC 20460. A short summary is Available from EPA (1987) IRIS 0187 Chemical Assessment Summary for Propazine; CASRN 139-40-2 at https://cfpub.epa.gov/ncea/iris/iris_documents/documents/subst/0187_summary.pdf</t>
  </si>
  <si>
    <t>Ema, M., Fujii, S., Hirata-Koizumu, M., Matsumoto, M., Hirose, A., &amp; Kamata, E. (2007). Evaluation of two-generation reproductive toxicity of a vulcanization accelerator N, N-dicyclohexyl-2-benzothiazolesulfenamide(DCBS) in rats. Toxicology Letters, (172), S184. Also available from ECHA at https://echa.europa.eu/registration-dossier/-/registered-dossier/14313/7/6/2/?documentUUID=bc18296c-117e-4712-8434-d24cda64013a and https://echa.europa.eu/registration-dossier/-/registered-dossier/14313/7/9/3</t>
  </si>
  <si>
    <t>Voss, K.A. (1985) 90-Day dietary toxicity study of SRA 84-11 in Sprague-Dawley rats (dehydromenthofurolactone). Unpublished report. Submitted to WHO by the Flavor and Extract Manufacturers Association of the United States, Washington DC, USA. Available from WHO (2004) WHO Food Additives Series: 52 Safety Evaluation of Certain Food Additives and Contaminants Prepared by the sixty-first meeting of the Joint FAO/WHO Expert Committee on Food Additives -  Alicyclic, Alicyclic-Fused, and Aromatic-Fused Ring Lactones at http://www.inchem.org/documents/jecfa/jecmono/v52je13.htm#abs</t>
  </si>
  <si>
    <t>Acid Red 92: 13-Week oral toxicity (gavage) study in Wistar rats; RCC Ltd, CH-4452, Itingen, Switzerland; Study number 845834; 2003. In: Scientific Committee on Cosmetic Products and Non-Food Products Intended for Consumers (SCCNFP): Opinion of the Scientific Committee on Cosmetic Products and Non-Food Produxt Intended for Consumers Concerning Acid Red 92 (COLIPA No. C 53) (April 2004) at http://ec.europa.eu/health/archive/ph_risk/committees/sccp/documents/out262_en.pdf. Also available from Opinion of the Scientific Committee on Consumer Safety on Acid Red 92 at https://ec.europa.eu/health/scientific_committees/consumer_safety/docs/sccs_o_087.pdf with the primary reference of Braun, W. H.; Knuppe, C; Millar, P.; Acid Red 92: 28-day oral toxicity (gavage) study in the Wistar Rat; RСС/ 2003.</t>
  </si>
  <si>
    <t>LPT, 2017. Available from ECHA at https://chem.echa.europa.eu/100.001.831/dossier-view/79c73617-8590-40b2-a479-f515b36fd242/3aaf6cfe-c4f1-4a4c-86bd-50b1266e4e5e_d9bc54f8-f72b-4ba2-b5b3-0295c899064d?searchText=90-72-2</t>
  </si>
  <si>
    <t>LPT, 2017</t>
  </si>
  <si>
    <t>Dong G, 2009. S6973: A 13-week dietary administration toxicity study in rats. MPI Research, Inc. Study no. 1646-002. August 25, 2009. Unpublished report submitted by Flavour Industry to FLAVIS Secretariat. Available from WHO (2012) WHO Food Additives Series: 67 Safety Evaluation of Certain Food Additives prepared by the seventy-sixth meeting of the Joint FAO/WHO Expert Committee on Food Additives (‎‎JECFA) - Aliphatic and Aromatic Amines and Amides (addendum) at https://iris.who.int/bitstream/handle/10665/77763/9789241660679_eng.pdf?sequence=1</t>
  </si>
  <si>
    <t>Hofer, H., R. Hruby, E Hruby, et al. 1982. Ninety-day toxicity study with m- phenylenediamine on rats. Oestrr. Forschungszent. Seibersdorf (Ber.) OEFZS Ber. No. 4155. p. 1-46. Available from EPA (1987) IRIS 0087 Chemical Assessment Summary for m-Phenylenediamine; CASRN 108-45-2 at https://cfpub.epa.gov/ncea/iris/iris_documents/documents/subst/0087_summary.pdf and from ECHA at https://echa.europa.eu/mt/registration-dossier/-/registered-dossier/14386/7/6/2</t>
  </si>
  <si>
    <t>Chambers, P.; Crook, D.; Gibson, W.; et al. (1992) Iprodione: Potential Tumorigenic and Toxic Effects in Prolonged Dietary Administration to Rats: Lab Project Number: RNP 346/920808. Unpublished study prepared by Rhone-Poulene Agrochimie and ADME Bioanalyses. 2043 p. MRID 42637801 and Larochelle, D. (1993) Letter Sent to B. Chambliss and K. Davis dated May 12, 1993: (Histopathology from oncogenicity study of Iprodione in rats). Prepared by Rhone-Poulenc AG Co. 10 p. MRID 42787001. Available from EPA (1998) IRIS Reregistration Eligibility Decision (RED) Iprodione at https://archive.epa.gov/pesticides/reregistration/web/pdf/2335.pdf</t>
  </si>
  <si>
    <t>National Toxicology Program (1991). Toxicology and Carcinogenesis Studies of Sodium Azide (CAS No. 26628-22-8) in F344/N Rats (Gavage studies). National Toxicology Program Tech. Report, (389). Available from NTP at https://ntp.niehs.nih.gov/ntp/htdocs/lt_rpts/tr389.pdf. A discussion is also available from EPA (1987) IRIS Chemical Assessment Summary for Sodium Azide at https://cfpub.epa.gov/ncea/iris/iris_documents/documents/subst/0191_summary.pdf</t>
  </si>
  <si>
    <t>National Cancer Institute (1980). Carcinogenesis Technical Report Series No. 194. NTP No. 80-17. Bioassay of Selenium Sulfide (Gavage) for Possible Carcinogenicity (CAS No. 7446-34-6) NCI-CG-TR-194. Available from NTP at https://ntp.niehs.nih.gov/ntp/htdocs/lt_rpts/tr194.pdf. Further info on the study is available from EPA (1991) IRIS 0458 Chemical Assessment Summary for Selenium sulfide; CASRN 7446-34-6 at https://cfpub.epa.gov/ncea/iris/iris_documents/documents/subst/0458_summary.pdf</t>
  </si>
  <si>
    <t xml:space="preserve">Bomhard, E. &amp; Mager, H. (1987) BAY Vh 5757. Combined chronic toxicity and carcinogenicity study on Wistar rats. Unpublished report No. 15844 from Bayer AG. Submitted to WHO by Bayer AG, Leverkusen, Germany. Available from WHO (1991) WHO Food Additives Series: 29 Toxicological Evaluation of Certain Veterinary Drug Residues in Food Prepared by: The thirty-eighth meeting of the Joint FAO/WHO Expert Committee on Food Additives (JECFA) – Febantel at https://www.inchem.org/documents/jecfa/jecmono/v29je03.htm </t>
  </si>
  <si>
    <t xml:space="preserve">Wilson, R., Gellatly, J.B.M., Kirkby, W.W., &amp; Ashmole, R.T. (1971). Biological evaluation of Brown FK: 2-year rat feeding trial. Unpublished report from Unilever Research Laboratories. Submitted to WHO by Unilever Ltd. Available from WHO (1985) WHO Food Additives Series: 20 Toxicological Evaluation of Certain Food Additives and Contaminants Prepared by: The 29th meeting of the Joint FAO/WHO Expert Committee on Food Additives (JECFA) – Brown FK at https://www.inchem.org/documents/jecfa/jecmono/v20je10.htm </t>
  </si>
  <si>
    <t xml:space="preserve">Pfizer Canada, Inc. (2012) Prostine E2 Vaginal Gel dinoprostone vaginal gel (1 mg per 3 gram (syringe), 2 mg per 3 gram (syringe)) Prostaglandin Monograph at https://www.endodocuments.com/PROSTIN-E2VAGINAL/MONOGRAPH  </t>
  </si>
  <si>
    <t xml:space="preserve">GlaxoSmithKline Inc. (2019) Product Monograph for Folan Epoprostenol Powder for Injection (as epoprostenol sodium) 0.5 or 1.5 mg per vial Vasodilator at https://ca.gsk.com/media/6163/flolan.pdf </t>
  </si>
  <si>
    <t>Noland, E. A., Taylor, D. H., &amp; Bull, R. J. (1982). Monomethyl-and trimethyltin compounds induce learning deficiencies in young rats. Neurobehavioral toxicology and teratology, 4(5), 539–544. Also available from EPA (2005) Toxicological Profile for Tin and Tin Compounds at https://www.regulations.gov/document/EPA-HQ-TRI-2017-0434-0267</t>
  </si>
  <si>
    <t>Ivens, I. A., Löser, E., Rinke, M., Schmidt, U., &amp; Mohr, U. (1993). Subchronic toxicity of 2,3,7,8-tetrabromodibenzo-p-dioxin in rats. Toxicology, 83(1-3), 181-201.</t>
  </si>
  <si>
    <t xml:space="preserve">2,3,7,8-Tetrabromodibenzofuran </t>
  </si>
  <si>
    <t xml:space="preserve">E.I. duPont de Nemours and Co. 1968. MRID No. 00066773. Available from EPA (1987) IRIS 0011 Chemical Assessment Summary for Benomyl; CASRN 17804-35-2 at http://cfpub.epa.gov/ncea/iris/iris_documents/documents/subst/0011_summary.pdf </t>
  </si>
  <si>
    <t xml:space="preserve">Hartig, F. (1981) Chronic oral carcinogenicity test of BM 51.052, 2-year experiment in rats. Unpublished Report 1-12/16/8/D-E/DrH/btza dated 25-11-1981 submitted to WHO by Praemix Wirkstoff GMBH, Mannheim. Available from WHO (1991) WHO Food Additives Series: 29 Toxicological Evaluation of Certain Veterinary Drug Residues in Food Prepared by: The thirty-eighth meeting of the Joint FAO/WHO Expert Committee on Food Additives (JECFA) - Carazolol at http://www.inchem.org/documents/jecfa/jecmono/v29je02.htm
</t>
  </si>
  <si>
    <t>Goldenthal, E.I. (1980) Lifetime oral toxicity study in rats. Unpublished report, International Research and Development Corporation, Mattawan, MI, USA. Submitted to WHO by Hoechst AG, Frankfurt am Main, Germany. Available from WHO (1991) WHO Food Additives Series: 29 Toxicological Evaluation of Certain Veterinary Drug Residues in Food Prepared by: The thirty-eighth meeting of the Joint FAO/WHO Expert Committee on Food Additives (JECFA) - Fenbendazole at http://www.inchem.org/documents/jecfa/jecmono/v29je02.htm</t>
  </si>
  <si>
    <t xml:space="preserve">Basler, Phil II W. and W. Gfeller (1987), “Final Report, TK 12443 - Three-Month Oral Toxicity Study In Rats (Administration In Feed);” GU Project No. 840860. Ciba-Geigy Limited, Basel, Switzerland. Summary is Available from ECHA at https://echa.europa.eu/registration-dossier/-/registered-dossier/11135/7/6/2 and from OECD (2017) Environment, Health and Safety Publications Series on Testing and Assessment No. 271 at https://www.oecd.org/officialdocuments/publicdisplaydocumentpdf/?cote=env/jm/mono(2017)23&amp;doclanguage=en
</t>
  </si>
  <si>
    <t>Elanco Products Company. 1969. MRID No. 00002472. Available from EPA (1987) IRIS 0064 Chemical Assessment Summary for Isopropalin; CASRN 33820-53-0 at http://cfpub.epa.gov/ncea/iris/iris_documents/documents/subst/0064_summary.pdf</t>
  </si>
  <si>
    <t>Jenkins, F. P., Robinson, J., Salmond, G. and Groger, W. (1971) Chronic toxicity of Red 20; 2-year rat feeding trial (0-0.16% Red 20), living animal studies. Unpublished report from Unilever Research Laboratories, submitted to WHO by Unilever Ltd. Available from WHO (1977) WHO Food Additives Series: 12 Summary of Toxicological Data of Certain Food Additives Twenty-first Report of the Joint FAO/WHO Expert Committee on Food Additives, Geneva, 1977, WHO Technical Report Series No. 617- Red 2G at https://inchem.org/documents/jecfa/jecmono/v12je18.htm</t>
  </si>
  <si>
    <t>Ciba-Geigy Corporation. 1965. MRID No. 00042794; HED Doc. No. 001830, 003500, 005665, 005666. Summary is available from EPA (1987) IRIS 0258 Chemical Assessment Summary for Prometryn; CASRN 7287-19-6 at https://cfpub.epa.gov/ncea/iris/iris_documents/documents/subst/0258_summary.pdf and from ECHA at https://echa.europa.eu/registration-dossier/-/registered-dossier/32336/7/6/2/?documentUUID=c71a2ef2-2617-4d9d-a5c8-40f11c1f9cba and from EPA (1996) Reregistration Eligibility Document for Prometryn at https://archive.epa.gov/pesticides/reregistration/web/pdf/0467.pdf</t>
  </si>
  <si>
    <t>Unknown, n.d. MRID 47832060. Available from EPA (2012). Sulfoxaflor--New Active Ingredient Human Health Risk Assessment of Uses on Numerous Crops at https://www.regulations.gov/document/EPA-HQ-OPP-2010-0889-0011</t>
  </si>
  <si>
    <t xml:space="preserve">National Toxicology Program. (2005). NTP Technical Report on the Toxicology and Carcinogenesis: Studies of Malachite Green Chloride and Leucomalachite Green (CAS Nos. 569-64-2 and 129-73-7) in F344/N Rats and B6C3F1 Mice (Feed Studies). Technical Report 527, NTP, NIEHS, Research Triangle Park, NC.[1394, 1402]. Available from NTP at  https://ntp.niehs.nih.gov/go/tr527. Also available from WHO (2009) WHO Food Additives Series: 61 Toxicological Evaluation of Certain Veterinary Drug Residues Prepared by the Seventieth meeting of the Joint FAO/WHO Expert Committee on Food Additives (JECFA) - Malachite Green at https://apps.who.int/food-additives-contaminants-jecfa-database/Document/Index/8939 </t>
  </si>
  <si>
    <t>E.I. duPont de Nemours and Company, Inc. 1985. MRID No. 00149579. Available from EPA. Write to FOI, EPA, Washington, DC 20460. Available from EPA (1989) IRIS 406 Chemical Assessment Summary for Chlorimuron-ethyl; CASRN 90982-32-4 at https://cfpub.epa.gov/ncea/iris/iris_documents/documents/subst/0406_summary.pdf</t>
  </si>
  <si>
    <t xml:space="preserve">Elanco Products Company. 1985. MRID No. 00164553. Available from EPA. Write to FOI, EPA, Washington, DC 20460. Available from EPA (1988) (IRIS 0339) Chemical Assessment Summary for Isoxaben; CASRN 82558-50-7 at http://cfpub.epa.gov/ncea/iris/iris_documents/documents/subst/0339_summary.pdf and Conclusion on the peer review of the pesticide risk assessment of the active substance isoxaben. EFSA Journal 2010;8(9):1714.
</t>
  </si>
  <si>
    <r>
      <t>Oser, B. L., &amp; Mona, O. (1960). 2-(p-tert-Butylphenoxy) isopropyl 2-chloroethyl sulfite (Aramite): I. Acute, subacute, and chronic oral toxicity. Toxicology and applied pharmacology, 2(4), 441-457.</t>
    </r>
    <r>
      <rPr>
        <b/>
        <sz val="10"/>
        <color theme="1"/>
        <rFont val="Calibri"/>
        <family val="2"/>
        <scheme val="minor"/>
      </rPr>
      <t xml:space="preserve"> </t>
    </r>
    <r>
      <rPr>
        <sz val="10"/>
        <color theme="1"/>
        <rFont val="Calibri"/>
        <family val="2"/>
        <scheme val="minor"/>
      </rPr>
      <t xml:space="preserve">and Oser, B. L., &amp; Oser, M. (1962). 2-(p-tert-Butylphenoxy) isopropyl 2-chloroethyl sulfite (Aramite)®: II. Carcinogenicity. Toxicology and applied pharmacology, 4(1), 70-88. and Popper, H., S.S. Sternberg, B.L. Oser and M. Oser. 1960. The carcinogenic effect of aramite in rats: A study of hepatic nodules. Cancer. 13(5): 1035- 1046 </t>
    </r>
  </si>
  <si>
    <t xml:space="preserve">Thomas, J. O., Ribelin, W. E., Woodward, J. R., &amp; DeEds, F. (1967). The chronic toxicity of diphenylamine for dogs. Toxicology and applied pharmacology, 11(1), 184-194. Summary is available from EPA (1987) IRIS Chemical Assessment Summary for Diphenylamine; CASRN 122-39-4 at https://cfpub.epa.gov/ncea/iris/iris_documents/documents/subst/0048_summary.pdf
</t>
  </si>
  <si>
    <t xml:space="preserve">Bourke, A. R., Nelson, A. A. and Fitzhugh, O. G. (1956) Chronic toxicity of FD and C Orange No. 1, Fed. Proc., 15, 404. &amp; United States Food and Drug Administration (1963) Unpublished report. Available from WHO (1977) Food Additive Series: 12 Summary of Toxicological Data of Certain Food Additives - Orange I at http://www.inchem.org/documents/jecfa/jecmono/v12je14.htm
</t>
  </si>
  <si>
    <t>E.I. du Pont de Nemours &amp; Company, Inc. 1980. MRID No. 00031419, 00086003. Available from EPA. Write to FOI, EPA, Washington DC 20460. Available from EPA (1987) (IRIS 0027) Chemical Assessment Summary for Chlorsulfuron; CASRN 64902-72-3 at http://cfpub.epa.gov/ncea/iris/iris_documents/documents/subst/0027_summary.pdf</t>
  </si>
  <si>
    <t xml:space="preserve">Altmann, B. (1998). 12-Month Chronic Dietary Toxicity Study in Beagle Dogs: CGA 293343 tech: Lab Project Number: 942108: 512-96. Unpublished study prepared by Novartis Crop Protection, Inc. 665 p. MRID 44718704. Available from JMPR (2010) Tox Monograph for Thiamethoxam at https://apps.who.int/pesticide-residues-jmpr-database/Document/93 and from EPA (2017) Thiamethoxam. Draft Human Health Risk Assessment for Registration Review at https://www.regulations.gov/document/EPA-HQ-OPP-2011-0581-0096 </t>
  </si>
  <si>
    <t>Dow Chemical Co., (1973) Personal communication to TLV Committee. A summary is available from Section on Dinitolmide in American Conference of Governmental Industrial Hygienists. (1991). Documentation of the threshold limit values and biological exposure indices. American Conference of Governmental Industrial Hygienists. Volume 1. at https://www.acgih.org/35-dinitro-o-toluamide/</t>
  </si>
  <si>
    <t>Goldenthal, E.I. (1990c) Evaluation of pyrethrum extract in a two-year dietary toxicity and oncogenicity study in rats. Unpublished report, laboratory project ID: 556-011, MRID #41559501 from International Research &amp; Development Corp. Submitted to WHO by Kenya Pyrethrum Information Centre, Oberalm, Austria. Available from JMPR (1999) Pyrethrum Extract (Pyrethrins) (addendum) at https://inchem.org/documents/jmpr/jmpmono/v99pr11.htm Also available from EFSA (2012) Conclusion on the peer review of the pesticide risk assessment of the active substance pyrethrins at https://www.efsa.europa.eu/en/efsajournal/pub/3032 and EPA (2017) Pyrethrins. Preliminary Draft Human Health Risk Assessment for Registration Review at https://downloads.regulations.gov/EPA-HQ-OPP-2011-0885-0061/content.pdf</t>
  </si>
  <si>
    <t xml:space="preserve">The Dow Chemical Company, 1968. Unpubished data. Available from EPA (2004) HPVIS Methyl Chloropyridine Derivatives - Robust Summaries for CASRN 2176-62-7 at https://ofmpub.epa.gov/oppthpv/Public_Search.PublicTabs?SECTION=1&amp;epcount=2&amp;v_rs_list=25225612,25225661
</t>
  </si>
  <si>
    <t>Sherman, H.; Fretz, S.B.; Wasileski, L.S.; et al. (1972) Long-term Feeding Studies in Rats and Dogs with 2-Benzimidazolecarbamic Acid, Methyl Ester INE-965: Haskell Laboratory Report No. 195- 72. (Unpublished study received Feb 9, 1977 under 352-354; submitted by E.I. du Pont de Nemours &amp; Co., Inc., Wilmington, Del.; CDL:232870-A; 232871). Short summary is available from EPA Reregistration Eligibility Decision, Thiophanate-Methyl (2005) at https://www3.epa.gov/pesticides/chem_search/reg_actions/reregistration/red_PC-102001_1-Nov-04.pdf. Also available from International Programme on Chemical Safety (1993) Environmental Health Criteria 149: Carbendazim at https://inchem.org/documents/ehc/ehc/ehc149.htm#PartNumber:7</t>
  </si>
  <si>
    <t>FMC Corporation. 1977. MRID No. 00057105, 00070950, 00110686. Available from EPA (1987) IRIS 0185 Chemical Assessment Summary for Permethrin ; CASRN 52645-53-1 at https://cfpub.epa.gov/ncea/iris/iris_documents/documents/subst/0185_summary.pdf</t>
  </si>
  <si>
    <t>Reddy, T. V., Olson, G. R., Wiechman, B., Reddy, G., Torsella, J. A., Daniel, F. B., &amp; Leach, G. J. (2001). Chronic toxicity of 1, 3, 5-trinitrobenzene in Fischer 344 rats. International journal of toxicology, 20(2), 59-67. and Reddy, G., Reddy, T. V., Choudhury, H., Bernard Daniel, F., &amp; Leach, G. J. (1997). Assessment of environmental hazards of 1, 3, 5-trinitrobenzene. Journal of toxicology and environmental health, 52(5), 447-460. A summary is available from EPA (1988) IRIS 316 Chemical Assessment Summary for 1,3,5-Trinitrobenzene; CASRN 99-35-4 at https://cfpub.epa.gov/ncea/iris/iris_documents/documents/subst/0316_summary.pdf</t>
  </si>
  <si>
    <t>Morgareidge, K. (1971) 90-day feeding study with benzothiazole in rats. Unpublished report from Food and Drug Research Laboratories, Inc., Maspeth, New York, USA. Submitted to WHO by Flavor and Extract Manufacturers’ Association of the United States. Short summary is available from WHO (2003) WHO Food Additives Series: 50 Safety Evaluation of Certain Food Additives Prepared by the Fifty-ninth meeting of the Joint FAO/WHO Expert Committee on Food Additives (JECFA) - Sulfur-containing heterocyclic compounds at http://www.inchem.org/documents/jecfa/jecmono/v50je12.htm</t>
  </si>
  <si>
    <t>Woodard M. W., G. Woodard, and M. T. Cronin. 1966. Diphenamid safety evaluation by dietary feeding to dogs for 103 weeks. Final Report. Unpublished study. Upjohn Company. MRID No. 00076382. Available from EPA. Write to FOI, EPA, Washington, DC 20460. Available from EPA (1987) (IRIS 0232) Chemical Assessment Summary for Diphenamid; CASRN 957-51-7 at https://cfpub.epa.gov/ncea/iris/iris_documents/documents/subst/0232_summary.pdf and EPA (1987) Diphenamid Health Advisory at https://nepis.epa.gov/Exe/ZyPDF.cgi/2000SP9F.PDF?Dockey=2000SP9F.PDF</t>
  </si>
  <si>
    <t>Wolfe, G. W., Layton, K. A., &amp; National Toxicology Program. (2003). Multigenerational Reproductive Assessment by Continuous Breeding when Diethylhexylphthalate (CAS 117-81-7) was Administered to Sprague Dawley Rats in the Diet. TherImmune Research Corporation, TRC Study, 7244, 200. Available from NTRL at https://ntrl.ntis.gov/NTRL/dashboard/searchResults/titleDetail/PB2005107575.xhtml. A discussion of the results is available from the European Union (2008) Risk Assessment Report for DEHP at https://echa.europa.eu/documents/10162/e614617d-58e7-42d9-b7fb-d7bab8f26feb</t>
  </si>
  <si>
    <t>Woodward, G., Cronin, M. I. T. (1962). U-2069: 13-Week Interim report. Safety Evaluation by Oral Administration to Rats and Dogs for 104 Weeks. Woodward Research Corporation, Herndon, Virginia. MRID No. 00029056. Unpublished. and Woodward, G., Cockrell, K. O., Woodward, G. (1964). U-2069: Safety Evaluation by Oral Administration to Rats and Dogs for 104 Weeks. Woodward Research Corporation, Herndon, Virginia. MRID No. 00082718. Unpublished. and Kakuk, T. J., Weddon, T. W., and Thomas, R. W. (1979). Reevaluation of Potential Hepatic effects of Botran in Beagle Dogs Supplemental Report. Agricultural Research and Development Laboratories. The Upjohn Company, Kalamazoo, MI. MRID No. 00026810. Unpublished. Summaries are available from EPA (2001) Data Evaluation Record for Dicloran Technical at https://archive.epa.gov/pesticides/chemicalsearch/chemical/foia/web/pdf/031301/031301-2001-04-24a.pdf</t>
  </si>
  <si>
    <t>Ciba-Geigy Corporation. 1986. MRID No. 00141874, 00157875, 00158930, 40629302. HED Doc. No. 005940, 006937. Available from EPA (1987) IRIS 0209 Chemical Assessment Summary of Atrazine; CASRN 1912-24-9 at http://cfpub.epa.gov/ncea/iris/iris_documents/documents/subst/0209_summary.pdf. The same study is also available from EPA (2006) RED with the reference of Mayhew, D.A., Taylor, G.D., Smith, S.H. and Banas, D.A. 1986. Twenty-four month combined chronic oral toxicity and oncogencity study in rats utilizing atrazine technical. American Biogenics Corp., Decatur, IL. Lab Study No.: 410­ 1102. Accession no. 262714-262727 at https://archive.epa.gov/pesticides/reregistration/web/pdf/atrazine_combined_docs.pdf and from EPA (2018) Atrazine. Draft Human Health Risk Assessment for Registration Review at https://www.regulations.gov/document/EPA-HQ-OPP-2013-0266-1159</t>
  </si>
  <si>
    <t>Mackenzie, K. (1987) Lifetime Dietary Combined Chronic Toxicity and Oncogenicity Study in Albino Rats with 2,4-DB: Laboratory Project No. HLA 6158-103. Unpublished study prepared by Hazleton Laboratories America, Inc. 3095 p. MRID 40257501. Short summary is avilable from EPA Reregistration (2005) Eligibility Decision for 2,4-DB at https://nepis.epa.gov/Exe/ZyPDF.cgi/2000E88G.PDF?Dockey=2000E88G.PDF and EPA (2018) 2,4-DB &amp; 2,4-DB DMAS Draft Ecological Risk Assessment for Registration Review at https://www.regulations.gov/document/EPA-HQ-OPP-2013-0661-0018</t>
  </si>
  <si>
    <t>Fankhauser, H. (1994c) 24-months carcinogenicity and chronic toxicity study in rats: CGA 219417 technical. Unpublished report No. 891326 from Ciba-Geigy Ltd., Stein, Switzerland. Submitted to WHO by Syngenta Crop Protection AG, Basel, Switzerland. &amp; Fankhauser, H. (1994d) First addendum to the final report: 24-month carcinogenicity and chronic toxicity study in rats: CGA219417 technical. Unpublished report No. 891326 from Ciba-Geigy Ltd., Stein, Switzerland. Submitted to WHO by Syngenta Crop Protection AG, Basel, Switzerland. Available from JMPR (2003) Pesticide residues in food - 2003 - Joint FAO/WHO Meeting on Pesticide Residues- Cyprodinil at 
https://www.inchem.org/documents/jmpr/jmpmono/v2003pr03.htm Also available from EPA (2010) Human Health Risk Assessment for Proposed New Use of Cyprodinil on Imported Canola Seed at https://www.regulations.gov/document/EPA-HQ-OPP-2009-0551-0004 and EPA (2016) Cyprodinil. Human Health Draft Risk Assessment (DRA) for Registration Review and New Use Risk Assessment to Support the Registration of Proposed Use on Crop Subgroup l C. at https://www.regulations.gov/document/EPA-HQ-OPP-2011-1008-0019 and EFSA (2005) Conclusion regarding the peer review of the pesticide risk assessment of the active substance cyprodinil at https://www.efsa.europa.eu/en/efsajournal/pub/rn-51</t>
  </si>
  <si>
    <t>Hoffmann, K.; Groning, P. (1984) BOQ 58 123 15 (BOE 58 123 15, C.N. Propoxur): Chronic Toxicity to Dogs on Oral Administration: (12-month Feeding Study): Report No. 12605. Unpublished Mobay Report No. 86665 prepared by Bayer AG. 240 p. MRID 00149040. Available from EPA (1997) Reregistration Eligibility Decision (RED) for Propoxur at https://archive.epa.gov/pesticides/reregistration/web/pdf/2555red.pdf</t>
  </si>
  <si>
    <t>Kociba, R. J., Keyes, D. G., Lisowe, R. W., Kalnins, R. P., Dittenber, D. D., Wade, C. E., ... &amp; Schwetz, B. A. (1979). Results of a two-year chronic toxicity and oncogenic study of rats ingesting diets containing 2, 4, 5-trichlorophenoxyacetic acid (2, 4, 5-T). Food and cosmetics toxicology, 17(3), 205-221. A summary is available from EPA (1988) IRIS 0262 Chemical Assessment Summary for 2,4,5-Trichlorophenoxyacetic acid (2,4,5-T); CASRN 93-76-5 at https://cfpub.epa.gov/ncea/iris/iris_documents/documents/subst/0262_summary.pdf</t>
  </si>
  <si>
    <t>Mobay Chemical Corporation, 1974. MRID No. 00061260, 00139397. Available from EPA. Write to FOI, EPA, Washington, DC 20460. Summary is available from EPA (1987) IRIS Chemical Assessment Summary for Metribuzin; CASRN 21087-64-9 at https://cfpub.epa.gov/ncea/iris/iris_documents/documents/subst/0075_summary.pdf</t>
  </si>
  <si>
    <t>Martin, T.; Heath, J.; Hudson, P.; et al. (1994) Butralin: 13 Week Dietary Toxicity Study in Rats With 4 Week Recovery Period: Reissued Report: Lab Project Numbers: 451047: 7947: IRI 451047.  Unpublished study prepared by Inveresk Research Int'l. 366 p. MRID 43652701. Available from EPA (1998) Reregistration Eligibility Decision (RED) Butralin at https://archive.epa.gov/pesticides/reregistration/web/pdf/2075red.pdf Also available from EPA (2018) Dinitroanilines: Screening Analysis of Toxicological Profiles to Consider Whether a Candidate Common Mechanism Group Can Be Established at https://www.regulations.gov/document/EPA-HQ-OPP-2021-0130-0009</t>
  </si>
  <si>
    <t>Schwetz, BA; Quast, J; Keeler, P; et al. (1978) Results of two-year toxicity and reproduction studies on pentachlorophenol in rats. In: Rao, K; ed. Pentachlorophenol: chemistry, pharmacology, and environmental toxicology. New York and London: Plenum; pp. 301–309. Study summary is available from EPA (2010) Toxicology Review of Pentachlorophenol at https://cfpub.epa.gov/ncea/iris/iris_documents/documents/toxreviews/0086tr.pdf</t>
  </si>
  <si>
    <t>Gfeller W (1984). CGA 71818 – 12-month toxicity study in dogs. Unpublished report no. 801187 from CibaGeigy Ltd, Stein, Switzerland. Submitted to WHO by Syngenta Crop Protection AG, Basel, Switzerland. Available from Conclusion regarding the peer review of the pesticide risk assessment of the active substance penconazole. EFSA Scientific Report (2008) 175, 1-104. http://dx.doi.org/10.2903/j.efsa.2008.175r Also available from JMPR (2015) Toxicological Monograph for Penconazole at https://apps.who.int/pesticide-residues-jmpr-database/Document/247</t>
  </si>
  <si>
    <t>Nor-Am Chemical Co. (1986) T56-Desmedipham: Final Report: 2 Year Chronic Toxicity/Oncogenicity Study With Desmedipham Technical In Rats: Laboratory Project Id No: 020968. Unpublished Study Prepared By Research &amp; Consulting Co., Ag. 1613 P. MRID 40387107. Available from EPA (1996) Desmedipham: Reregistration Eligibility Decision (RED) at https://archive.epa.gov/pesticides/reregistration/web/pdf/2150red.pdf Also available from EPA (2005) DESMEDIPHAM: Revised HED Risk Assessment for the Tolerance Reassessment Eligibility Decision (TRED) Document at https://www.regulations.gov/document/EPA-HQ-OPP-2004-0261-0011 and EFSA (2017) Peer review of the pesticide risk assessment of the active substance desmedipham at https://www.efsa.europa.eu/en/efsajournal/pub/5150 and from ECHA at https://echa.europa.eu/mt/registration-dossier/-/registered-dossier/34514/7/8/?documentUUID=0d00d35c-6104-44bf-92d1-bf44e070b034</t>
  </si>
  <si>
    <t xml:space="preserve">National Toxicology Program. (1989). NTP Toxicology and Carcinogenesis Studies of Rhodamine 6G (CI Basic Red 1)(CAS No. 989-38-8) in F344/N rats and B6C3F1 mice (feed studies). National Toxicology Program technical report series, 364, 1-192. at http://ntp.niehs.nih.gov/ntp/htdocs/lt_rpts/tr364.pdf
</t>
  </si>
  <si>
    <t>Mather, GG; Exon, JH; Koller, LD. (1990) Subchronic 90-day toxicity of dichloroacetic and trichloroacetic acid in rats. Toxicology 64:71-80. Available from EPA (2003)Toxicological review of Dichloroacetic acid (CAS No. 79-43-6) at https://cfpub.epa.gov/ncea/iris/iris_documents/documents/toxreviews/0654tr.pdf</t>
  </si>
  <si>
    <t>Butenhoff, J. L., Bjork, J. A., Chang, S. C., Ehresman, D. J., Parker, G. A., Das, K., ... &amp; Wallace, K. B. (2012). Toxicological evaluation of ammonium perfluorobutyrate in rats: twenty-eight-day and ninety-day oral gavage studies. Reproductive Toxicology, 33(4), 513-530. and van Otterdijk, F. (2007b). Repeated dose 90-day oral toxicity study with MTDID 8391 by daily gavage in the rat followed by a 3-week recovery period. (Study Number 06-398). Maplewood, MN: 3M. Also available from EPA (2021) Toxicological Review of Perfluorobutanoic Acid (PFBA) and Related Compound Ammonium Perfluorobutanoic Acid at https://ordspub.epa.gov/ords/eims/eimscomm.getfile?p_download_id=542990</t>
  </si>
  <si>
    <t xml:space="preserve">Bogdanffy, MS. 1989. Combined Chronic Toxicity/ Oncogenicity Study with Bromacil (IN N976): Two Year Feeding Study in Rats. Study HLR 186-89. Unpublished study conducted at Agricultural Products Division, Experimental Station, DuPont. MRID 41261701. Available from EPA (1996) Reregistration Eligibility Decision (RED) for Bromacil at https://archive.epa.gov/pesticides/reregistration/web/pdf/0041red.pdf Also available from EPA (2019) Uracils (Bromacil and Terbacil): Screening Analysis of Toxicological Profiles to Consider Whether a Candidate Common Mechanism Group Can Be Established at https://www.regulations.gov/document/EPA-HQ-OPP-2011-0054-0046 </t>
  </si>
  <si>
    <t>ICI, Inc. 1988. MRID No. 41565118; HED Doc No. 008478. Available from EPA. Write to FOI, EPA, Washington, DC 20460. Available from EPA (1993) IRIS 0521 Chemical Assessment Summary for Acetochlor; CASRN 34256-82-1 at https://cfpub.epa.gov/ncea/iris/iris_documents/documents/subst/0521_summary.pdf</t>
  </si>
  <si>
    <t xml:space="preserve">Fullerton, F. R., Kushmaul, R. J., Suber, R. L., &amp; Littlefield, N. A. (1987). Influence of oral administration of sulfamethazine on thyroid hormone levels in Fischer 344 rats. Journal of Toxicology and Environmental Health, Part A Current Issues, 22(2), 175-185. and Littlefield, N. (1988). Chronic toxicity and carcinogenesis study on sulfamethazine in Fischer 344 rats, unpublished report No. 420 from the National Center for Toxicological Research, Food and Drug Administration, Jefferson, Arkansas. Submitted to WHO by the US Coordinator of the Codex Alimentarius, US Department of Agriculture, Washington, D.C. Available from WHO (1990) WHO Food Additives Series: 25 Toxicological Evaluation of Certain Veterinary Drug Residues in Food Prepared by: The 34th meeting of the Joint FAO/WHO Expert Committee on Food Additives (JECFA) - Sulfadimidine at https://inchem.org/documents/jecfa/jecmono/v25je06.htm </t>
  </si>
  <si>
    <t xml:space="preserve">BG Chemie, Heidelberg, project No.: 83536, Research report of Bio-Research-Laboratories LTD, Canada, 03/10/1995, and cited in: o-Phalodinitril, Toxikologische Bewertung, BG Chemie No. 28, 06/95. Summary is available from OECD (2001) SIDS Initial Assessment Report for o-Phthalodinitrile (2001) at https://hpvchemicals.oecd.org/UI/handler.axd?id=b9297284-ee91-4466-84fe-501b6c97243c and from ECHA at https://echa.europa.eu/mt/registration-dossier/-/registered-dossier/1983/7/6/2/?documentUUID=7054b553-d1a6-404d-ac65-7c17deb21b25 </t>
  </si>
  <si>
    <t>Kojima K, 2006. [Studies or tests for the standards for foods, foods additives, ect. 90-Day repeated oral dose toxicity study of isoquinoline in rats]. Hatano Research Institute, Food and Drug Safety Center, Japan. Study No. C-06-010. Unpublished report submitted by EFFA to FLAVIS Secretariat. Available from EFSA CEF Panel (EFSA Panel on Food Contact Materials, Enzymes, Flavourings and Processing Aids), 2014. Scientific Opinion on Flavouring Group Evaluation 77, Revision 1 (FGE.77Rev1): Consideration of Pyridine, Pyrrole and Quinoline Derivatives evaluated by JECFA (63rd meeting) structurally related to Pyridine, Pyrrole, Indole and Quinoline Derivatives evaluated by EFSA in FGE.24Rev2 (2013). EFSA Journal 2014 ;12(2):3586, 50 pp.
doi:10.2903/j.efsa.2014.3586</t>
  </si>
  <si>
    <t>Leser, K.H. (1992).  BAY Vp 2674. Chronic toxicity study in rats after administration in feed over a period of 2 years. (Supplementary study to determine the dose tolerated without damage). Unpublished Report No. 21668A (Study No. T7032787) from the Department of Toxicology, Bayer AG, Wuppertal, Germany. Submitted to WHO by Bayer AG, Leverkusen, Germany (report No. 74387). and Leser, K.H. (1993).  BAY Vp 2674. Chronic toxicity study in rats with administration in feed over a period of 2 years. (Supplementary study to determine the dose tolerated without damage). Unpublished Report No. 22659 (Study No. T6039950) from the Department of Toxicology, Bayer AG, Wuppertal, Germany. Submitted to WHO by Bayer AG, Leverkusen, Germany (report No. 74472). Available from WHO (1995) WHO Food Additives Series: 34 Toxicological Evaluation of Certain Veterinary Drug Residues in Food  Prepared by: The forty-third meeting of the Joint FAO/WHO Expert Committee on Food Additives (JECFA) - Enrofloxacin at http://www.inchem.org/documents/jecfa/jecmono/v34je05.htm</t>
  </si>
  <si>
    <t>Cox, R., Phipps, R., and Dudeck, L. (1983). Chronic Toxicity Study in Rats: Difolatan. Project 2107-103. Final Report. Unpublished study conducted by Hazelton Laboratories America, Inc. VA. submitted to OPP by Chevron Chemical Co., CA, under MRID No. 00129987. Reviewed by OPP's Health Effects Division in Documents 003917 and 004597. Available from Quest, J. A., Fennercrisp, P. A., Burnam, W. I. L. L. I. A. M., Copley, M., Dearfield, K. L., Hamernik, K. L., ... &amp; Engler, R. (1993). Evaluation of the carcinogenic potential of pesticides. 4. Chloralkylthiodicarboximide compounds with fungicidal activity. Regulatory toxicology and pharmacology, 17(1), 19-34. EPA IRIS reference for the same study: Ortho-Chevron Chemical Company. 1985. MRID No. 00129987, 00144563. Available from EPA. Write to FOI, EPA, Washington, DC 20460. Available from EPA (1987) (IRIS 0216) Chemical Assessment Summary for Captafol; CASRN 2425-06-1 at https://cfpub.epa.gov/ncea/iris/iris_documents/documents/subst/0216_summary.pdf</t>
  </si>
  <si>
    <t xml:space="preserve">E.I. du Pont de Nemours and Company. 1984. MRID No. 00151359. Available from EPA (1988) IRIS 0345 Chemical Assessment Summary for Savey; CASRN 78587-05-0 at https://cfpub.epa.gov/ncea/iris/iris_documents/documents/subst/0345_summary.pdf Also available from JMPR (2008) Toxicological Monograph for Hexythiazox at https://apps.who.int/pesticide-residues-jmpr-database/Document/105 </t>
  </si>
  <si>
    <t>Unknown (n.d.). Available from Updated peer review of the pesticide risk assessment of the active substance flurtamone. EFSA Journal 2017;15(8):4976. DOI 10.2903/j.efsa.2017.4976 and from Bayer CropScience (2014) Summary of the toxicological and metabolism for Flurtamone at https://www.bayer.com/sites/default/files/M-482296-01-5.PDF</t>
  </si>
  <si>
    <t>Mobay Chemical Corporation. 1978. MRID No. 00032538. Available from EPA. Write to FOI, EPA, Washington, DC 20460. A summary is available from EPA (1987) IRIS 0210 Chemical Assessment Summary for Bayleton; CASRN 43121-43-3 at http://cfpub.epa.gov/ncea/iris/iris_documents/documents/subst/0131_summary.pdf</t>
  </si>
  <si>
    <t>Unknown, n.d. Available from European Commision (1990) Scientific Committee on Cosmetology (SCC)Reports of the Scientific Committee on Cosmetology - 45th Meeting of the SCC - October 10-11, 1990 at https://health.ec.europa.eu/document/download/cc2e65a0-fdeb-44eb-80f9-817d68a3bc0c_en?filename=scc_o_8b.pdf</t>
  </si>
  <si>
    <t>Wazeter, F.X. (1970b). Dihydrostreptomycin: Two-year oral toxicity study in rats (six month interim report). Unpublished report from International Research and Development Corporation on behalf of Animal Health Institute. Submitted to WHO by FDA. and Wazeter, F.X. (1971). Dihydrostreptomycin: Two-year oral toxicity study in rats (18 month interim report). Unpublished report from International Research and Development Corporation on behalf of Animal Health Institute. Submitted to WHO by FDA. &amp; Wazeter, F.X. and Goldenthal, E.I. (1972). Dihydrostreptomycin: Two-year oral toxicity study in rats. Unpublished report from International Research and Development Corporation on behalf of Animal Health Institute. Submitted to WHO by FDA. Available from WHO (1995) WHO Food Additives Series: 34 Toxicological Evaluation of Certain Veterinary Drug Residues in Food Prepared by: The forty-third meeting of the Joint FAO/WHO Expert Committee on Food Additives (JECFA) – Dihydrostreptomycin at https://www.inchem.org/documents/jecfa/jecmono/v34je03.htm Also available from EMA (2006) Committee for Veterinary Medicinal Products for Veterinary Use: Streptomycin (Extrapolation to all ruminants and rabbits) Summary Report (4). EMEA/MRL/506164/2006-Final, December 2006, 6 pp. at https://www.ema.europa.eu/en/documents/mrl-report/streptomycin-extrapolation-all-ruminants-rabbits-summary-report-4-committee-veterinary-medicinal_en.pdf</t>
  </si>
  <si>
    <t>Wolfe, G.W., Rudroin, M., French, J.E. &amp; Parker, G.A. (1987) Thirteen week subchronic toxicity study of crotonaldehyde (CA) in F344 rats and B6C3FI mice (Abstract). Toxicology, 7, 209. Available from WHO (1995) IARC IARC Monographs on the Evaluation of Carcinogenic Risks to Humans Volume 63 Dry Cleaning, Some Chlorinated Solvents and Other Industrial Chemicals – Crotonaldehyde at https://publications.iarc.fr/_publications/media/download/2114/1d1543fc5e73dc183431c6d96c4e14ac64fac9ca.pdf and from IPCS Concise International Chemical Assessment Document at https://books.google.com/books?hl=en&amp;lr=&amp;id=XKmlnC5Z5eMC&amp;oi=fnd&amp;pg=PA1&amp;dq=2-Butenal+oral+toxicity&amp;ots=p7X3H-YrcC&amp;sig=UTICW9w66podIqzDfkoCT1VH8Cg#v=onepage&amp;q=2-Butenal%20oral%20toxicity&amp;f=false</t>
  </si>
  <si>
    <t xml:space="preserve">Margaria, R., 1963. Acute and sub-acute toxicity study on thujone. Unpublished report of the Instituto de Fisiologia, Universita di Milano. (cited from the CoE
Datasheet RD 4.2/14-44, 1999). Available from Pelkonen, O., Abass, K., &amp; Wiesner, J. (2013). Thujone and thujone-containing herbal medicinal and botanical products: Toxicological assessment. Regulatory Toxicology and pharmacology, 65(1), 100-107. </t>
  </si>
  <si>
    <t>Morgareidge K. and Oser B.L. (1970) 90-Day feeding studies in rats with diallyltrisulfide. Food and Drug Research Laboratories, Inc (FDRL). Unpublished report to FEMA. Summary is available from WHO (2000) WHO Food Additives Series: 44 Safety Evaluation of certain Food Additives and Contaminants Prepared by the Fifty-third meeting of the Joint FAO/WHO Expert Committee on Food Additives (JECFA)- Simple aliphatic and aromatic sulfides and thiols at https://inchem.org/documents/jecfa/jecmono/v44jec09.htm</t>
  </si>
  <si>
    <t>Morgareidge K. and Oser B.L..  (1970) 90-Day feeding studies in rats with dipropyltrisulfide (30204).  Private communication to FEMA.  Unpublished. Summary is available from WHO (2000) WHO Food Additives Series: 44 Safety Evaluation of certain Food Additives and Contaminants Prepared by the Fifty-third meeting of the Joint FAO/WHO Expert Committee on Food Additives (JECFA)- Simple aliphatic and aromatic sulfides and thiols at https://inchem.org/documents/jecfa/jecmono/v44jec09.htm</t>
  </si>
  <si>
    <t>Bigot D (1999a). RPA 407213: chronic toxicity and carcinogenicity study of RPA 407213 in Sprague Dawley rat by dietary administration. Part A. Unpublished study (SA 96188) by Rhône-Poulenc Agro, Centre de Recherche de la Dargaire, Lyon, France. Report No. R006352. Submitted to WHO by Bayer CropScience. and Bigot D (1999b). RPA 407213: chronic toxicity and carcinogenicity study of RPA 407213 in Sprague Dawley rat by dietary administration. Part B. Unpublished study (SA 96426) by Rhône-Poulenc Agro, Centre de Recherche de la Dargaire, Lyon, France. Report No. R006349. Submitted to WHO by Bayer CropScience. Available from JMPR (2013) Tox Monograph for Fenamidone at https://apps.who.int/pesticide-residues-jmpr-database/Document/203 Also available from EFSA (2016) Peer review of the pesticide risk assessment of the active substance fenamidone at https://www.efsa.europa.eu/en/efsajournal/pub/4406  and EPA (2019) Fenamidone: Human Health Draft Risk Assessment for Registration Review at https://www.regulations.gov/document/EPA-HQ-OPP-2014-0048-0028</t>
  </si>
  <si>
    <t>Wolf, M. A., Rowe, V. K., McCollister, D. D., Hollingsworth, R. L., &amp; Oyen, F. (1956). Toxicological Studies of Certain Alkylated Benzenes and Benzene. Experiments on Laboratory Animals. Arch. Indust. Health, 14(4), 387-398. A summary is available from EPA (2002) Toxicological Review of Benzene (Non-Cancer Effects) (CAS No. 71-43-2) In Support of Summary Information on the Integrated Risk Information System (IRIS) at https://cfpub.epa.gov/ncea/iris/iris_documents/documents/toxreviews/0276tr.pdf</t>
  </si>
  <si>
    <t>Unknown, 1998. PMRA# 2331460. KWG 4168 N-Oxide - Study for subchronic oral toxicity in rats (feeding study over 13 weeks), Report 27475, MRID 45254116, DACO: 4.8, IIA 5.8. Available from Health Canada (2015). Proposed registration Decision for Siroxamine at https://publications.gc.ca/collections/collection_2015/sc-hc/H113-9-2015-14-eng.pdf</t>
  </si>
  <si>
    <t>Unknown, n.d. MRID 43327501. Available from EPA (2009) 2-Bromo-4’-hydroxyacetophenone (BHAP). Human Health Effects Scoping Document for the Registration Review Decision at https://www.regulations.gov/document/EPA-HQ-OPP-2009-0726-0003</t>
  </si>
  <si>
    <t>Posternak, J. M., Linder, A., &amp; Vodoz, C. A. (1969). Summaries of toxicological data: toxicological tests on flavouring matters. Food and Cosmetics Toxicology, 7, 405-407. Also available from WHO (2006) WHO Food Additives Series: 56 Safety evaluation of certain food additives and contaminants prepared by the sixty-fifth meeting of the Joint FAO/WHO Expert Committee on Food Additives (JECFA) -Aliphatic and Aromatic Amines and Amides at http://www.inchem.org/documents/jecfa/jecmono/v56je13.pdf and Flavouring Group Evaluation 40 (FGE.40): An aromatic derivative of 2-hydroxy-propionamide. Chemical group 16. EFSA Journal 2010; 8(6):1335. at https://efsa.onlinelibrary.wiley.com/doi/epdf/10.2903/j.efsa.2010.1335</t>
  </si>
  <si>
    <t>Unknown, n.d. Available from the European Agency for the Evaluation of Medical Products (2001) Veterinary Medicines Evaluation Unit. EMEA/MRL/781/01-Final, March 2001. Committee for Veterinary Medicinal Products: Mebendazole Summary Report (2) at http://www.ema.europa.eu/docs/en_GB/document_library/Maximum_Residue_Limits_-_Report/2009/11/WC500014873.pdf</t>
  </si>
  <si>
    <t>Unknown, n.d. A discussion of this study is available from EFSA (2013) Public consultation on the active substance flupyrsulfuron-methyl at https://www.efsa.europa.eu/en/consultations/call/public-consultation-active-substance-flupyrsulfuron-methyl (RAR 08 Vol 3 - Annex B.6) and EFSA (European Food Safety Authority), 2014. Conclusion on the peer review of the pesticide risk assessment of the active substance flupyrsulfuron (variant evaluated flupyrsulfuron-methyl-sodium). EFSA Journal 2014;12(11):3881, 86 pp. doi:10.2903/j.efsa.2014.3881</t>
  </si>
  <si>
    <t>Goburdhun R, Parkinson C, Greenough RJ (1988). WL 115110: 52 week oral toxicity study in dogs. Unpublished report no. FX-427-003 from Inveresk Research International, Musselburgh, Scotland, United Kingdom. Submitted to WHO by BASF SE. and Greenough RJ (1991b). Addendum to IRI 5248 – WL 115110: 52 week oral toxicity study in dogs. Unpublished report no. FX-427-005 from Inveresk Research International, Musselburgh, Scotland, United Kingdom. Submitted to WHO by BASF SE. Available from JMPR (2014) Toxicological Monograph for Flufenoxuron at https://apps.who.int/pesticide-residues-jmpr-database/Document/226 Also available from EFSA. Conclusion on the peer review of the pesticide risk assessment of the active substance flufenoxuron. EFSA Journal 2011;9(3):2088. http://dx.doi.org/10.2903/j.efsa.2011.2088 and CLH (2009). FLUFENOXURON – CAS 101463-69-8. at https://echa.europa.eu/documents/10162/a14170b4-1aa4-b3b9-f3af-c4cd61239052</t>
  </si>
  <si>
    <t xml:space="preserve">Sumitomo Chemical Company, Ltd. 1984. MRID No. 00143130. HED Doc No. 006918. Available from EPA (1987) IRIS 034 Chemical Assessment Summary for Danitol; CASRN 39515-41-8 at https://cfpub.epa.gov/ncea/iris/iris_documents/documents/subst/0034_summary.pdf Also available from JMPR (2012) Toxicological Monograph for Fenpropathrin at https://apps.who.int/pesticide-residues-jmpr-database/Document/55 </t>
  </si>
  <si>
    <t>Morgareidge K. (1971) 90-Day feeding study with 2-naphthalenethiol in rats. Unpublished study submitted to the Flavor and Extract Manufacturers' Association. Available from WHO (2000) WHO Food Additive Series:  44 Safety Evaluation of Certain Food Additives and Contaminants Prepared by the Fifty-third meeting of the Joint FAO/WHO Expert Committee on Food Additives (JECFA) -  Simple aliphatic and aromatic sulfides and thiols at http://www.inchem.org/documents/jecfa/jecmono/v44jec09.htm</t>
  </si>
  <si>
    <t xml:space="preserve">Schering, A. G. (1990). Summary of toxicity data on methyl isothiocyanate (MITC). J. Pestic. Sci, 15, 297-304. EFSA Journal 2011;9(9):2334. Conclusion on the peer review of the pesticide risk assessment of the active substance metam. Available from European Food Safety Authority; Conclusion on the peer review of the pesticide risk assessment of the active substance metam. EFSA Journal 2011;9(9):2334. [97 pp.]. doi:10.2903/j.efsa.2011.2334. </t>
  </si>
  <si>
    <t>Vymetal, F., Baker, F.W. &amp; Eggert, M.J. (1970). Subacute (14 week) oral toxicity study of SCH 14894 (gentamicin sulfate, veterinary grade) in dogs. Unpublished Report No: P 3923. Submitted to WHO by Inveresk Research International, Trenant, Scotland, on behalf of Schering Plough Animal Health. Available from WHO (1995) WHO Food Additives Series: 34 Toxicological Evaluation of Certain Veterinary Drug Residues in Food Prepared by: The forty-third meeting of the Joint FAO/WHO Expert Committee on Food Additives (JECFA) - Gentamicin at https://www.inchem.org/documents/jecfa/jecmono/v34je06.htm Also available from EMA (2001) Committee for Veterinary Medicinal Products Gentamicin Summary Report at https://www.ema.europa.eu/en/documents/mrl-report/gentamicin-summary-report-3-committee-veterinary-medicinal-products_en.pdf</t>
  </si>
  <si>
    <t>Unknown, 2002a. S-1812: Combined chronic toxicity and carcinogenicity study in rats. The Institute of Environmental Toxicology, Project ID. IET 99-0011. Sumitomo Chemical Co., Ltd. Report No. SUT-0043 GLP, Unpublished. Available from ECHA (2019) CLH Report for Pyridalyl at https://echa.europa.eu/documents/10162/7fadf346-07df-93fa-d908-b541fe16d8c8 Also available from Food Safety Commission (2004) Evaluation Report for Pyridalyl at https://www.fsc.go.jp/english/pyridalyl_160124.pdf and EPA (2004) Pyridalyl in/on Cotton, Fruiting Vegetables, Leafy Vegetables, Head &amp; Stem Brassica Vegetables, Brassica Leafy Greens, and Turnip Greens, Shrubs, Ornamentals and Non-bearing Trees. Health Effects Division (HED) Risk Assessment at https://www.regulations.gov/document/EPA-HQ-OPP-2004-0306-0002 and EFSA (2013) Conclusion on the peer review of the pesticide risk assessment of the active substance pyridalyl at https://www.efsa.europa.eu/en/efsajournal/pub/3240</t>
  </si>
  <si>
    <t>National Toxicology Program. (1993). Toxicology and carcinogenesis studies of furan (CAS No. 110-00-9) in F344 rats and B6C3F1 mice (gavage studies). National Toxicology Program technical report series, 402, 1-286. Availale online from NTP at http://ntp.niehs.nih.gov/ntp/htdocs/lt_rpts/tr402.pdf Summary and evaluation is available from EPA (1987) IRIS Chemical Assessment Summary for Furan; CASRN 110-00-9 at https://cfpub.epa.gov/ncea/iris/iris_documents/documents/subst/0056_summary.pdf</t>
  </si>
  <si>
    <t>Api, A. M., Smith, R. L., Pipino, S., Marczylo, T., &amp; De Matteis, F. (2004). Evaluation of the oral subchronic toxicity of AHTN (7-acetyl-1, 1, 3, 4, 4, 6-hexamethyl-1, 2, 3, 4-tetrahydronaphthalene) in the rat. Food and chemical toxicology, 42(5), 791-801. ECHA evaluation of the study is available from European Union (2008) Risk Assessment Report for 1-(5,6,7,8-Tetrahydro-3,5,5,6,8,8-Hexamethyl-2-Napthyl)Ethan-1-One (AHTN) at https://echa.europa.eu/documents/10162/26e223a9-eda9-4e79-8c4d-650d2a3c1124</t>
  </si>
  <si>
    <t xml:space="preserve">Steinhoff, D., Weber, H., Mohr, U., &amp; Boehme, K. (1983). Evaluation of amitrole (aminotriazole) for potential carcinogenicity in orally dosed rats, mice, and golden hamsters. Toxicology and applied pharmacology, 69(2), 161-169. A discussion of the study is available from EPA  (1993) Reregistration Eligibility Decision for Amitrole at https://archive.epa.gov/pesticides/reregistration/web/pdf/0095red.pdf under Steinhoff, D.; Boehme, K. (1979) Aminotrazole (Amitrole) Cancerogenesis Test with Oral Administration to Rats: Report No. 8450. (Translation;
unpublished study received Sep 22, 1980 under 264135; prepared by Bayer, AG, W. Germany, submitted by Union Carbide Agricultural Products Co., Ambler, Pa.; CDL:243312-A). MRID 00061351. </t>
  </si>
  <si>
    <t xml:space="preserve">Industrial Bio-Test Laboratories,  1967 </t>
  </si>
  <si>
    <t xml:space="preserve">Industrial Bio-Test Laboratories. (1967) Two-year chronic oral toxicity of chloropropylate 40W. Beagle dogs. Twelve-month status report, Unpublished report.  Available from WHO (1969) 1968 Evaluations of some pesticide residues in food - Chloropropylate at https://inchem.org/documents/jmpr/jmpmono/v068pr09.htm 
</t>
  </si>
  <si>
    <t>Colley, J.; Warren, S.; Heywood, R. (1985) Diquat Dibromide Evaluation of Potential Carcinogenicity and Chronic Toxicity by Prolonged Dietary Administration to Rats: Final Report: HRC Report No. ICI 406-83763. Unpublished study prepared by Huntingdon Research Centre.  2660 p. MRID 00145855. Available from EPA (1995) Reregistration Eligibility Decision (RED) for Diquat Dibromide at https://archive.epa.gov/pesticides/reregistration/web/pdf/0288.pdf. References for NEL conclusion: JMPR (2013) Pesticide Residues in Food Joint FAO/WHO Meeting on Pesticide Residues Evaluations 2013 Part II - Toxicological - Diquat at https://inchem.org/documents/jmpr/jmpmono/v2013pr01.pdf and ECHA at https://echa.europa.eu/mt/registration-dossier/-/registered-dossier/32257/7/6/2/?documentUUID=751dcce5-de12-47af-8034-ef6a967fed88</t>
  </si>
  <si>
    <t xml:space="preserve">Kuhborth, B., Deckardt, K., Freisberg, K.O., Chevalier, H.-J. Hildebrand, B.,1989. Report on the oral toxicity of Dazomet in rats after 24-month administration in the diet. 31 July, 1989. BASF Aktiengesellschaft. Abteilung Toxikologie, Ludwigshafen/Rhein, FRG. Reg. Doc. # BASF 89/0276. Project no. 70C0318/8583. Available from the National Registration Authority (1997) NRA Special Review of Metham Sodium, Dazomet and Methylisothiocyanate at https://apvma.gov.au/sites/default/files/publication/14581-methamsodium-review-volume-3.pdf. Reference for NOAEL conclusion: MRID 00150078. EPA (2018) Dazomet and Methyl Isothiocyanate: Draft Human Health Risk Assessment of Conventional Uses for Registration Review at https://downloads.regulations.gov/EPA-HQ-OPP-2013-0080-0026/content.pdf </t>
  </si>
  <si>
    <t>Kirkpatrick JB, 2013. A 90-day oral (dietary) toxicity study of GR-72-1814 in rats with a 28-day recovery period. WIL Research. Study no. WIL-529021. 03 July 2013. Unpublished report submitted by Flavour Industry to FLAVIS Secretariat. Available from EFSA CEF Panel (EFSA Panel on Food Contact Materials, Enzymes, Flavourings and Processing Aids),2014. Scientific Opinion on Flavouring Group Evaluation 304, Revision 1 (FGE.304Rev1): Four carboxamides fromChemical Groups 30. EFSA Journal 2014;12(7):3769, 35 pp. doi:10.2903/j.efsa.2014.3769</t>
  </si>
  <si>
    <t>E.I. duPont de Nemours &amp; Company, Inc. 1967. MRID No. 00060851. Available from EPA. Write to FOI, EPA, Washington DC. 20460. Available from EPA (1987) IRIS 0105 Chemical Assessment Summary for Terbacil; CASRN 5902-51-2 at https://cfpub.epa.gov/ncea/iris/iris_documents/documents/subst/0105_summary.pdf</t>
  </si>
  <si>
    <t>Eli Lilly and Company. 1986. MRID No. 00162770. Available from EPA. Write to FOI, EPA, Washington, DC 20460. Available from EPA (1989) IRIS 0383 Chemical Assessment Summary for Flurprimidol; CASRN 56425-91-3 at https://cfpub.epa.gov/ncea/iris/iris_documents/documents/subst/0383_summary.pdf</t>
  </si>
  <si>
    <t xml:space="preserve">Suter P, Dewert H, Luetkemeier H, Westen H, Terrier C (1987b). 18-month oncogenicity (feeding) study with CME 134 in mice. Unpublished document no. 134AB-455-003 for Project 027810 from Research and Consulting Co. AG, Itingen, Switzerland. Submitted to WHO by Skretting AS, Stavanger, Norway. &amp; Vesselinovitch SD (1988). Histologic evaluation of liver tissues originating from potential carcinogenicity bioassay studies of CME 134, Batch DW 44/83 in NMRI mice. Unpublished report from Departments of Pathology and Radiology, University of Chicago, Chicago, Illinois, USA. Submitted to WHO by Skretting AS, Stavanger, Norway. Available from WHO (2016) WHO Food Additives Series: 72 Toxicological Evaluation of Certain Veterinary Drug Residues in Food Prepared by the eighty-first meeting of the Joint FAO/WHO Expert Committee on Food Additives (JECFA) – Teflubenzuron at https://www.inchem.org/documents/jecfa/jecmono/v72je01.pdf Also available from JMPR (1994) FAO Plant Production and Protection Paper, 127, 1995 - Pesticide residues in food - 1994. Report of the Joint Meeting of the FAO Panel of Experts on Pesticide Residues in Food and the Environment and a WHO Expert Group on Pesticide Residues. at http://www.fao.org/fileadmin/templates/agphome/documents/Pests_Pesticides/JMPR/Reports_1991-2006/Report1994.pdf and EFSA (2008) Conclusion regarding the peer review of the pesticide risk assessment of the active substance teflubenzuron at https://www.efsa.europa.eu/en/efsajournal/pub/rn-184 and ECHA at https://echa.europa.eu/da/registration-dossier/-/registered-dossier/32806/7/8/?documentUUID=a13d1f07-fc44-4db8-81ec-789c21d90f1d and EPA (2015) Teflubenzuron: Human Health Risk Assessment at https://www.regulations.gov/document/EPA-HQ-OPP-2014-0600-0007 </t>
  </si>
  <si>
    <t>Buessen, R.; Strauss, V.; Groeters, A.; et al. (2009). BAS 70 F: Combined Chronic Toxicity/Carcinogenicity Study in Wistar Rats: Administration via the Diet up to 24 Months. Project Number: 2009/1072490/OCR, 80C0683/05-71/OCR. Unpublished study prepared by BASF Aktiengesellschaft, Labor fuer Oekotoxicologie. 1779 p. MRID 47923591 (2009). Available from EPA (2021). Fluxapyroxad. Human Health Risk Assessment for a Proposed Use of Fluxapyroxad on Pomegranate, Crop Group Expansion for Cottonseed Subgroup 20C and Crop Group Conversions for Vegetable, Fruiting, Group 8-10 and Fruit, Pome, and Group 11-10 at https://www.regulations.gov/document/EPA-HQ-OPP-2020-0228-0007 and from EPA (2012). Pesticide Fact Sheet for Fluxapyroxad. at https://www3.epa.gov/pesticides/chem_search/reg_actions/registration/fs_PC-138009_02-May-12.pdf</t>
  </si>
  <si>
    <t xml:space="preserve">Pettersen, J. C., and P. F. Wadsworth (Ciba-Geigy Corp.), 1990. One-year toxicity study with R-4572
in beagle dogs. ICI Americas Inc. Report No. T-13236. DPR Vol. 228-097, #095888. Summary of the study is available from the California Environmental Protection Agency (1996) Risk Characterization Document for Molinate at https://www.cdpr.ca.gov/wp-content/uploads/2024/10/molinate.pdf </t>
  </si>
  <si>
    <t xml:space="preserve">Pucaj, K., Rasmussen, H., Møller, M., &amp; Preston, T. (2011). Safety and toxicological evaluation of a synthetic vitamin K2, menaquinone-7. Toxicology mechanisms and methods, 21(7), 520-532.    </t>
  </si>
  <si>
    <t>2-Hydroxy-2-methyl-1-phenylpropan-1-one; Benzoyl isopropanol; 1-Propanone, 2-hydroxy-2-methyl-1-phenyl-</t>
  </si>
  <si>
    <t xml:space="preserve">Klotzsche, C.; Carpy, S.; De Rijk; et al. (1973) San 9789 (Zorial), 6 Months Feeding Study in Dogs: Bericht Nr. 56/73. (Unpublished study received May 13, 1974 under 4F1506; prepared by Sandoz-Wander, Inc., Homestead, FL; CDL: 093995-A). MRID No. 00111618. Available from EPA (2017) Norflurazon: Draft Human Health Risk Assessment in Support of Registration Review at https://www.regulations.gov/document/EPA-HQ-OPP-2012-0565-0025 and EPA (1996) from EPA Reregistration Eligibility Decision for Norflurazon at https://archive.epa.gov/pesticides/reregistration/web/pdf/0229.pdf </t>
  </si>
  <si>
    <t>Chow, E.; Hart, S. (1995) 2-Year Oral: dietary Toxicity/Oncogenicity Study with G-34048 (Hydroxyatrazine) in Rats: Final Report: Lab Project Number: F-00125. Unpublished study prepared by Ciba-Geigy Corp.  2599 p. MRID 43532001. Available from EPA (2006) Atrazine: Finalization of Interim Reregistration Eligibility Decision and Completion of Tolerance Reassessment and Reregistration Eligibility Process at https://archive.epa.gov/pesticides/reregistration/web/pdf/atrazine_combined_docs.pdf and from EPA (2002) Appendix E for EPA Issue Paper: Toxicology Chapter of the Reregistration Eligibility Decision at https://www.regulations.gov/document/EPA-HQ-OPP-2011-0399-0016</t>
  </si>
  <si>
    <t>Blair, M.; Brewer, L.; Kopplin, J. (1982) 24-month Feeding Study of AC 217,300 to Rats: 141-014. (Unpublished study received May 18, 1982 under 241-260; prepared by International Research and Development Corp., submitted by American Cyanamid Co., Princeton, NJ; CDL:070865-B; 070866; 070867; 070868; 070869). MRID 00101565. Available from EPA (1998) Reregistration Eligibility Decision (RED) Hydramethylnon at https://archive.epa.gov/pesticides/reregistration/web/pdf/2585red.pdf</t>
  </si>
  <si>
    <t>Bomhard, E.M., Popp, A. &amp; Ruehl-Fehlert, C. (1998) YRC 2894 – combined chronic toxicity/carcinogenicity study in Wistar rats (dietary administration over 2 years). Unpublished report  No. 27480, edition No. M-003817-01-1, dated 14 May 1998, from Bayer AG, Wuppertal, Germany. Submitted to WHO by Bayer CropScience AG, Monheim, Germany. Available from JMPR (2006) Toxicological Monograph for Thiacloprid at  https://apps.who.int/pesticide-residues-jmpr-database/Document/140 as well as EPA (2003) Thiacloprid: Report of the Cancer Assessment Review Committee at https://www3.epa.gov/pesticides/chem_search/cleared_reviews/csr_PC-014019_26-Mar-03_a.pdf and EPA (2013) Thiacloprid – Human Health Risk Assessment of New Uses on Stone Fruit and Peppers. at https://downloads.regulations.gov/EPA-HQ-OPP-2010-0311-0005/content.pdf</t>
  </si>
  <si>
    <t>BASF Aktiegesellschaft. 1985. MRID No. 00158359. Available from EPA. Write to FOI, EPA, Washington, DC 20460. Available from EPA (1997) IRIS 0067 Chemical Assessment Summary for 2-(2-Methyl-4-chlorophenoxy)propionic acid (MCPP); CASRN 93-65-2 at https://cfpub.epa.gov/ncea/iris/iris_documents/documents/subst/0067_summary.pdf</t>
  </si>
  <si>
    <t>Hunter, B.; Colley, J.; Street, A.E.; et al. (1975?) Effects of Du 112307 in Dietary Administration to Rats for 104 Weeks. (Unpublished study received Feb 10, 1976 under 6G1744; prepared by Huntingdon Research Centre, England, submitted by Thompson-Hayward Chemical Co., Kansas City, KS; CDL:094966-A; 094967; 094968). MRID 00044329. &amp; Colley, J.; Offer, J. (1977) Effects of Du 112307 in Dietary Administration to Rats for 104 Weeks: Revaluated Pathological Data: PDR171/75945. (Unpublished study received Feb 6, 1978 under 148-1259; prepared by Huntingdon Research Centre, England, submitted by Thompson-Hayward Chemical Co., Kansas City, KS; CDL:096787-B). MRID 00099712. Summaries of these studies are available from EPA (1997) Reregistration Eligibility Decision (RED) Diflubenzuron at https://archive.epa.gov/pesticides/reregistration/web/pdf/0144red.pdf</t>
  </si>
  <si>
    <t>Weatherholtz, W.D., Kundzins, W., Alsaker, R.A., Marshall, P.M., Voelker, R.W. &amp; Peterson, K. (1979) 104-week toxicity study in dogs - Karathene Technical. Hazleton Laboratories America, Inc., Vienna, Virginia. Rohm and Haas Report No. 79RC-45, August 6, 1979. Available from JMPR (1998) FAO Plant Production and Protection Paper, 148, 1999 - Pesticide residues in food - 1998. Report of the Joint Meeting of the FAO Panel of Experts on Pesticide Residues in Food and the Environment and the WHO Core Assessment Group - Dinocap at https://inchem.org/documents/jmpr/jmpmono/v098pr06.htm</t>
  </si>
  <si>
    <t>American Cyanamid Company. 1958. MRID No. 0082516. Available from EPA. Write to FOI,
EPA, Washington, DC 20460 Available from EPA (1987) IRIS Chemical Assessment Summary for Dodine; CASRN 2439-10-3 at https://cfpub.epa.gov/ncea/iris/iris_documents/documents/subst/0234_summary.pdf</t>
  </si>
  <si>
    <t>Hagiwara, A., Miyata, E., Tamano, S., Sano, M., Masuda, C., Funae, Y., ... &amp; Shirai, T. (1999). Non-carcinogenicity, but dose-related increase in preneoplastic hepatocellular lesions, in a two-year feeding study of phenobarbital sodium in male F344 rats. Food and chemical toxicology, 37(8), 869-879. Also available from WHO (2001) IARC Monographs on the Evaluation of Carcinogenic Risks to Humans Volume 79 Some Thyrotropic Agents - Phenobarbital and its Sodium Salt at https://publications.iarc.fr/_publications/media/download/2573/b373095a252c1d1e82b31de3c963d849df32d91c.pdf</t>
  </si>
  <si>
    <t xml:space="preserve">Chow, E.; Hart, S. (1993) 1-Year Dietary Toxicity Study with CGA152005 Technical in Beagle Dogs: Lab Project Number: F-00063. Unpublished study prepared by Environmental Health Center. 461 p. MRID 43159314. and Chow, E.; Hart, S. (1994) 1-Year Dietary Toxicity study with CGA152005 Technical in Beagle Dogs: Amendment 1 to Final Report: Lab Project Number: F-00063. Unpublished study prepared by Ciba-Geigy Corp. 17 p. MRID 43387705. Available from EPA (2009) Prosulfuron. Revised Human Health Risk Assessment for the Proposed Establishment of Permanent Tolerances for Uses in/on Cereal Grains (Crop Group 15), Except Rice. at https://www.regulations.gov/document/EPA-HQ-OPP-2008-0276-0008 </t>
  </si>
  <si>
    <t xml:space="preserve">EPA reference: Penwalt Corporation. 1977. MRID No. 00069941, 00069949, 00069951, 00081172, 00084659, 00084660. Available from EPA. Write to FOI, EPA, Washington, DC 20460. Available from EPA (1987) IRIS 168 Chemical Assessment Summary for Imazalil; CASRN 35554-44-0 at https://cfpub.epa.gov/ncea/iris/iris_documents/documents/subst/0168_summary.pdf Also available from JMPR (2018) Toxicological Monograph for Imazalil at https://apps.who.int/pesticide-residues-jmpr-database/Document/265 with the primary reference of Marsboom, R., Herin, V., Van Desteene, R. and Van Belle. (1977) Oral Toxicity Study in Beagle Dogs (repeated dosage for 24 months). Unpublished report from Janssen Pharmaceutical submitted to the World Health Organization by Pennwalt Corporation.
</t>
  </si>
  <si>
    <t>Mellert, W. (1994) Toxicology Study Report: Chronic Toxicity Study with Reg. No. 83 258: Vinclozolin in Rats Administration in the Diet for 24 Months: Lab Project Number:71S0375/88026: 94/10287. Unpublished study prepared by BASF Aktiengesellschaft Dept. of Toxicology. MRID 43254701, -702, -703. Available from EPA (2000) Reregistration Eligibility Decision (RED) Vinclozolin at https://archive.epa.gov/pesticides/reregistration/web/pdf/2740red.pdf and from the Federal Register/Vol. 68, No. 58/Wednesday, March 26, 2003/Notices: Vinclozolin; Notice of Filing a Pesticide Petition To Establish a Tolerance for a Certain Pesticide Chemical in or on Food [OPP–2003–0008; FRL–7289–2] at https://www.regulations.gov/document/EPA-HQ-OPP-2003-0008-0001 and from EPA (1996) EPA ID 113201; Vinclozolin, Contractor DERs on Two Rat/Chronic Studies (MRID# 43254701 &amp; 43254702), Two Oncogenicity Studies in the Rat and Mouse (MRID# 43254703 &amp; 43254704) and a Supplementary 2- Generation Reproduction Study (MRID# 432547-05) at https://www3.epa.gov/pesticides/chem_search/cleared_reviews/csr_PC-113201_16-Sep-96_232.pdf</t>
  </si>
  <si>
    <t>BFC Chemicals, Inc. 1984. MRID No. 00149491, 00159080. Available from EPA (1987)0 IRIS Chemical Assessment Summary for Apollo; CASRN 74115-24-5 at https://cfpub.epa.gov/ncea/iris/iris_documents/documents/subst/0008_summary.pdf</t>
  </si>
  <si>
    <t>Weil, C. S., &amp; McCollister, D. D. (1963). Safety evaluation of chemicals, relationship between short-and long-term feeding studies in designing an effective toxicity test. Journal of Agricultural and Food Chemistry, 11(6), 486-491. A summary of the study is available from Joint Meeting of the FAO Committee on Pesticides in Agriculture and the WHO Expert Committee on Pesticide Residues (‎1965: Rome, Italy)‎, World Health Organization &amp; Food and Agriculture Organization of the United Nations. (‎1965)‎. Evaluation of the toxicity of pesticide residues in food/deliberations of the Joint Meeting of the FAO Committee on Pesticides in Agriculture and the WHO Expert Committee on Pesticide Residues, Rome, 15-22 March 1965. FAO. at https://apps.who.int/iris/handle/10665/61183</t>
  </si>
  <si>
    <t>O'Connor, D.; McCormick, G.; Green, J. (1988) Prometon Technical: Combined Chronic Toxicity/Oncogenicity Study in Rats: Study Number 852003. Unpublished study performed by Ciba-Geigy Corporation. 2094 p. MRID 40488102. Summary is available from EPA (1992) Prometon Reviews of Chronic Toxicity/Oncogenicity Study in Rats, an Ocogenicity Feeding Study in Mice and a 2-Generation Reproductive Toxicity Study in Rats at https://archive.epa.gov/pesticides/chemicalsearch/chemical/foia/web/pdf/080804/080804-064.pdf and https://www3.epa.gov/pesticides/chem_search/cleared_reviews/csr_PC-080804_18-Aug-92_064.pdf</t>
  </si>
  <si>
    <t>Schmidt &amp; Gröning, 1994; Rinke, 1996. Available from Conclusion regarding the peer review of the pesticide risk assessment of the active substance fuberidazole. EFSA  Scientific Report (2007) 118, 1-65. http://dx.doi.org/10.2903/j.efsa.2008.118r and from ECHA (2010). Committee for Risk Assessment RAC. Annex 1  Background Document to the Opinion proposing harmonised classification and labelling at Community level of fuberidazole at https://echa.europa.eu/documents/10162/25e695eb-800d-d2e2-3ef4-dbc48fd4e6c5</t>
  </si>
  <si>
    <t>Goburdhun, R.; Greenough, R.; Howroyd, P. (1989) Methylene Bis (Thiocyanate) (MTC): 52 Week Oral Toxicity Study in Dogs: IRI Project I.D.637445: Report No. 5892. Unpublished study prepared by Research International. 204 p. MRID 41463201. Available from EPA (1997) Reregistration Eligibility Decision (RED) for Methylene bis(thiocyanate) at https://www3.epa.gov/pesticides/chem_search/reg_actions/reregistration/red_PC-068102_1-Dec-96.pdf Also available from EPA (2011) Methylene Bis Thiocyanate (MBT): Human Health Risk Assessment Scoping Document in Support of Registration Review at https://www.regulations.gov/document/EPA-HQ-OPP-2011-0613-0003</t>
  </si>
  <si>
    <t>Bachmann M (1993b). 24-months carcinogenicity and chronic toxicity study in rats. Unpublished report from Syngenta Crop Protection AG, Basel, Switzerland. Submitted to WHO by Syngenta (Syngenta File No. CGA184699/0287). Available from JMPR (2016) Toxicological Monograph for Lufenuron at https://apps.who.int/pesticide-residues-jmpr-database/Document/246 Also available from EFSA. Conclusion regarding the peer review of the pesticide risk assessment of the active substance lufenuron. EFSA Scientific Report (2008) 189, 1-130. http://dx.doi.org/10.2903/j.efsa.2009.189r and ECHA at https://echa.europa.eu/mt/registration-dossier/-/registered-dossier/32780/7/6/2</t>
  </si>
  <si>
    <t>Kaminski, E.; Carbone, J.; Shuey, D. Et Al. (1994) Rh-70, 345: Three-Month Toxicity Study In Dogs: Final Report: Lab Project Number: 93P-081: 93R-081: 93R-081A. Unpublished Study Prepared By Rohm And Haas Co. 868 P. MRID 43701610. Available from EPA (1996) RfD/Peer Review Report of Halofenozide at https://www3.epa.gov/pesticides/chem_search/cleared_reviews/csr_PC-121026_5-Nov-96_001.pdf</t>
  </si>
  <si>
    <t xml:space="preserve">Kelly, 1999. Available from EFSA (2015). Conclusion on the peer review of the pesticide risk assessment of the active substance picolinafen. EFSA Journal 2015;13(11):4279. http://dx.doi.org/10.2903/j.efsa.2015.4279 and from EFSA (2015)  Peer Review Report on Picolinafen at https://open.efsa.europa.eu/questions/EFSA-Q-2014-00627 Also available from BASF (2012) Dossier for the evaluation of the active susbtance Picolinafen (BAS 700 H) at https://agriculture.basf.com/global/assets/en/Crop%20Protection/Transparency%20Summaries/Picolinafen%20BASF%20Doc%20MCA%20(Sec%201%20-%206)%20(2012).pdf and ECHA (2020) CLH Report for Picolinafen (ISO); N-(4-fluorophenyl)-6-[3(trifluoromethyl)phenoxy]pyridine-2-carboxamide; 4′fluoro-6-[(α,α,α-trifluoro-m-tolyl)oxy]picolinanilide at https://echa.europa.eu/documents/10162/38762f22-5ef0-86b5-63ab-525caa4ce89b. Also available from Pest Management regulatory Agency, Canada, 2005. Proposed Regulatory Decision Document PRDD2005-05. AC 900001 (Picolinafen). </t>
  </si>
  <si>
    <t>Monsanto Company. 1984. MRID No. 00148923; HED Doc No. 004660. Available from EPA (1987) IRIS 0129 Chemical Assessment Summary for Alachlor; CASRN 15972-60-8 at https://cfpub.epa.gov/ncea/iris/iris_documents/documents/subst/0129_summary.pdf</t>
  </si>
  <si>
    <t>Reno FE, Smith DK, Kundzins W, Alsaker RD, Brown HR, Mistretta LH (1981). Chronic toxicity study in rats – Ro 2-2985/001 lasalocid (Avatec). Unpublished report, Project no. 131-126, from Hazleton Laboratories America Inc., Vienna, VA, USA. Submitted to WHO by Zoetis, Kalamazoo, MI, USA. Available from WHO (2014) WHO Food Additives Series: 69 Toxicological Evaluation of Certain Veterinary Drug Residues in Food Prepared by the Seventy-eighth meeting of the Joint FAO/WHO Expert Committee on Food Additives (JECFA) – Lasalocid Sodium at https://www.inchem.org/documents/jecfa/jecmono/v69je01.pdf Also available from Oehme, F. W., &amp; Pickrell, J. A. (1999). An analysis of the chronic oral toxicity of polyether ionophore antibiotics in animals. Veterinary and human toxicology, 41(4), 251-257. and EMA (2004) Committee for Veterinary Medicinal Products Lasalocid Sodium Summary Report at https://www.ema.europa.eu/en/documents/mrl-report/lasalocid-sodium-summary-report-committee-veterinary-medicinal-products_en.pdf and EFSA (2021) Safety and efficacy of a feed additive consisting of lasalocid A sodium and nicarbazin (Nilablend™ 200G) for chickens for fattening (Zoetis Belgium SA) at https://efsa.onlinelibrary.wiley.com/doi/full/10.2903/j.efsa.2021.6466</t>
  </si>
  <si>
    <t>FMC Corporation. 1985. Accession No. 264637. Available from EPA. Write to FOI, EPA, Washington, DC 20460. Available from EPA (1988) IRIS 0333 Chemical Assessment Summary for Biphenthrin; CASRN 82657-04-3 at https://cfpub.epa.gov/ncea/iris/iris_documents/documents/subst/0333_summary.pdf</t>
  </si>
  <si>
    <t>Schladt, L.; Hartmann, E.; Rinke, M. (1999) SXX 0665: Combined Study on Chronic Toxicity and Carcinogrnicity in Wistar Rats (Oral: dietary Administration Over 2 Years). Project Number: PH/29419, T7037250, 109447. Unpublished study prepared by Bayer Ag Inst. of Toxicology. 1854 p. MRID 46246342. Available from EPA (2007) Prothioconazole: Human Health Risk Assessment for Proposed Uses on Barley, Canola, Chickpea, Dried Shelled Peas and Beans (except Soybean), Lentils, Oilseed Crops (except Sunflower and Safflower), Peanut, Wheat, and Rice. PC Code: 113961, Petition No: 4F6830, DP Barcode: D328967. at https://www.regulations.gov/document/EPA-HQ-OPP-2005-0312-0005 and from EPA (2007) Pesticide Fact Sheet Prothioconazole at https://www3.epa.gov/pesticides/chem_search/reg_actions/registration/fs_PC-113961_14-Mar-07.pdf and JMPR (2008) Pesticide residues in food - 2008 (JMPR Evaluations 2008 Part II Toxicological) at https://apps.who.int/pesticide-residues-jmpr-database/Document/110</t>
  </si>
  <si>
    <t>Kehoe, D.F (1991). Combined chronic toxicity and oncogenicity study with Vitavax technical in rats. Report No. HLA 6111-106. MRID 41882902. Available from EFSA Conclusion on Pesticide Peer Review. Conclusion on the peer review of the pesticide risk assessment of the active substance carboxin. EFSA Journal 2010;8(10):1857. Also available from EPA (2004) Reregistration Eligibility Decision for Carboxin at https://archive.epa.gov/pesticides/reregistration/web/pdf/0012red_carboxin.pdf</t>
  </si>
  <si>
    <t>Goldenthal, E.I. (1999) One Year dietary toxicity study in dogs. Unpublished report (study No. 399-192; EPA FIFRA guideline 83-1 and MAFF guidelines 59 NohSan No. 4200) dated January 20, from MPI Research, Mattawan, Michigan, USA. Submitted to WHO by Crompton Corporation, Middlebury, Connecticut, USA. Available from JMPR (2006) Toxicological Monograph for Bifenazate at https://apps.who.int/pesticide-residues-jmpr-database/Document/126 Also available from EPA (2012) Bifenazate; Human Health Assessment Scoping Document in Support of Registration Review (000586) at https://www.regulations.gov/document/EPA-HQ-OPP-2012-0633-0006 and from ECHA (2013) CLH Report for Bifenazate at https://echa.europa.eu/documents/10162/e8ac34b8-6d14-3a10-10bd-cf8417946a42 and from EFSA (2021) Updated peer review of the pesticide risk assessment of the active substance bifenazate at https://www.efsa.europa.eu/en/efsajournal/pub/6818</t>
  </si>
  <si>
    <t>Wetzig, H. &amp; Ruehl-Fehlert, C. (2001) BAJ 2740—chronic toxicity study in Beagle dogs (one year feeding study). Unpublished report No. PH 30829 from Bayer AG, Wuppertal, Germany. Submitted to WHO by Bayer CropScience AG, Monheim, Germany. &amp; Wetzig, H. &amp; Hartmann, E. (2002b) Amendment I to BAJ 2740—chronic toxicity study in Beagle dogs (one year feeding study). Unpublished report No. PH 30829A from Bayer AG, Wuppertal, Germany. Submitted to WHO by Bayer CropScience AG, Monheim, Germany. Available from JMPR (2009) Toxicological Monograph for Spirodiclofen at https://apps.who.int/pesticide-residues-jmpr-database/Document/112 Also available from EPA (2005) Pesticide Fact Sheet for Spirodiclofen at https://www3.epa.gov/pesticides/chem_search/reg_actions/registration/fs_PC-124871_11-Aug-05.pdf and from EFSA (2009) Conclusion regarding the peer review of the pesticide risk assessment of the active substance spirodiclofen at https://www.efsa.europa.eu/en/efsajournal/pub/rn-339 and from ECHA at https://echa.europa.eu/mt/registration-dossier/-/registered-dossier/32995/7/6/2</t>
  </si>
  <si>
    <t>Jones, R.; Jensen, T. (2000) The Homogeneity and Stability of HEC 5725 04-Feb-2003 Technical in Canine Ration: Lab Project Number: 98-876-VB: 109067. Unpublished study prepared by Bayer Corp. 13 p. MRID 45865722. and Jones, R.; Hastings, T. (2002) Technical Grade HEC 5725: A Chronic Toxicity 04-Feb-2003 Feeding Study in the Beagle Dog: Lab Project Number: 99-C76-BD: 110920-1. Unpublished study prepared by Bayer Corp. 1047 p. {OPPTS 870.4100}. MRID 45865701. Available from EPA (2019) Revised Human Health Risk Assessment in Support of Seed-Treatment Application to Cotton at https://www.regulations.gov/document/EPA-HQ-OPP-2018-0140-0007 and from EPA (2005) Pesticide Fact Sheet for Fluoxastrobin at https://www3.epa.gov/pesticides/chem_search/reg_actions/registration/fs_PC-028869_01-Nov-05.pdf Also available from EFSA (2007) Conclusion regarding the peer review of the pesticide risk assessment of the active substance Fluoxastrobin at https://www.efsa.europa.eu/en/efsajournal/pub/rn-102</t>
  </si>
  <si>
    <t xml:space="preserve">E.I. du Pont de Nemours and Company. 1986. MRID No. 00161274. Available from EPA. Write to FOI, EPA, Washington, DC 20460. Summary is available from EPA (1988) IRIS 0337 Chemical Assessment Summary for Harmony; CASRN 79277-27-3 at http://cfpub.epa.gov/ncea/iris/iris_documents/documents/subst/0337_summary.pdf
</t>
  </si>
  <si>
    <t>Mertens, J.J.W.M. (1996) Chronic toxicity study with DPX-JE874-221. One-year feeding study in dogs. Unpublished report No. HLO 820-95 (four volumes) from WIL. Submitted to WHO by E.I. du Pont de Nemours and Company, Wilmington, Delaware, USA. &amp; Frame, S.R. (1998) Chronic toxicity study with DPX-JE874-221 one year feeding study in dogs. Supplement No. 1 to unpublished report No. HLO 820-95 from DuPont Haskell Laboratory, Newark, Delaware, USA. Submitted to WHO by E.I. du Pont de Nemours and Company, Wilmington, Delaware, USA. Available from JMPR (2003) Toxicological Monograph for Famoxadone at https://apps.who.int/pesticide-residues-jmpr-database/Document/173 Also available from EPA (2020) Famoxadone: Human Health Draft Risk Assessment in Support of Registration Review at https://www.regulations.gov/document/EPA-HQ-OPP-2015-0094-0040 and EFSA (2015) Conclusion on the peer review of the pesticide risk assessment of the active substance famoxadone at https://www.efsa.europa.eu/en/efsajournal/pub/4194</t>
  </si>
  <si>
    <t>Malley, L. (1988) Chronic Toxicity Study with IN Z326-118: One-Year Feeding Study in Dogs: Report No. 181-88; Medical Research Project No. 8031-001. Unpublished study prepared by E.I. du Pont de Nemours and Co., Inc. 660 p. &amp; Hodge, H.C.; Downs, W.L.; Maynard, E.A. (1963) Chronic Feeding Studies of Linuron (Herbicide 326) in Dogs. (Unpublished study received Feb 7, 1963 under PP0356; prepared by Univ. of Rochester, Dept. of Pharmacology, submitted by E.I. du Pont de Nemours &amp; Co., Inc., Wilmington, Del.; CDL:090386-A). Summaries are available from EPA (1995) Reregistration Eligibility Decision (RED) for Linuron at https://archive.epa.gov/pesticides/reregistration/web/pdf/0047.pdf</t>
  </si>
  <si>
    <t>Lucas, F.; Mizens, M.; Laveglia, J. (1993) A Combined Chronic Toxicity/Oncogenicity Study in Rats with DCPA: Lab Project Number: 3339-90-0005-TX-006. Unpublished study prepared by Ricerca, Inc. 6562 p. MRID 42731001. Available from EPA (1998) Reregistration Eligibility Decision (RED) for DCPA at https://archive.epa.gov/pesticides/reregistration/web/pdf/0270red.pdf</t>
  </si>
  <si>
    <t xml:space="preserve">Life Science Research, Ltd., 1990. Available from Igarashi, H., &amp; Sakamoto, S. (1994). Summary of toxicity studies with pyridaben. Journal of Pesticide Science, 19(4), S243-S251. Also available from EPA (2005) Amendment to HED Human Health Risk Assessment: Pyridaben in/on Hops (PP#1E06226), Tropical Fruit (PP#3E06460), Strawberries (PP#OE06068), Stone Fruit (PP#2E06303), and Tomatoes (PP#1E06303). at https://www3.epa.gov/pesticides/chem_search/hhbp/D323411.pdf and EFSA (2010) Conclusion on the peer review of the pesticide risk assessment of the active substance pyridaben at https://www.efsa.europa.eu/en/efsajournal/pub/1632 </t>
  </si>
  <si>
    <t>Ciba-Geigy Corporation. 1988. MRID No. 40728316. Available from EPA. Write to FOI, EPA, Washington, DC 20460. Available from EPA (1991) (IRIS 0510) Chemical Assessment Summary for Triasulfuron; CASRN 82097-50-5 at https://cfpub.epa.gov/ncea/iris/iris_documents/documents/subst/0510_summary.pdf</t>
  </si>
  <si>
    <t>Product Monograph Lansoprazole, Sivem Pharmaceuticals ULC, 2021. Available from Sivem Pharmaceuticals ULC (2021) Product Monograph for Lansoprazole at https://pdf.hres.ca/dpd_pm/00060593.PDF</t>
  </si>
  <si>
    <t>Unknown, 1997. MRID 42935202, 44394025. Available from EPA (2017) Buprofezin: Human Health Risk Assessment for Proposed New Tolerance with No U.S. Registration in/on Imported Rice Grain at https://www.regulations.gov/document/EPA-HQ-OPP-2016-0595-0005</t>
  </si>
  <si>
    <t>Chesterman, H., Heywood, R., Allen, T.R., Street, A.E., Gopinath, C., Harling, S., Majeed, S. and Prentice, 1980. D.E. NC 6897 Toxicity study in beagle dogs (final report dietary intake for 104 weeks). Report from Huntingdon Research Centre, England, submitted to the World Health Organization by FBC Limited. (Unpublished). Available from JMPR (1982) Bendiocarb (Pesticide residues in food: 1982 evaluations at https://www.inchem.org/documents/jmpr/jmpmono/v82pr05.htm Also available from JMPR (1984) Bendiocarb (Pesticide residues in food: 1984 evaluations) at https://www.inchem.org/documents/jmpr/jmpmono/v84pr45.htm and ECHA (2011) Assessment Report for Bendiocarb Product-type 18 (Insecticides, acaricides and products to control other arthropods) at https://echa.europa.eu/documents/10162/3d64c7e9-f4b1-3df4-d8e6-abebd3cc76c4</t>
  </si>
  <si>
    <t xml:space="preserve">Unknown, n.d. Available from EFSA FEEDAP Panel (EFSA Panel on Additives and Products or Substances used in Animal Feed), 2016. Scientific opinion on the Safety and efficacy of ethyl ester of β-apo-8’-carotenoicacid as a feed additive for poultry for fattening and poultry for laying. EFSA Journal 2016;14(4):4439,52 pp. doi:10.2903/j.efsa.2016.4439
</t>
  </si>
  <si>
    <t>Mullison, W.R. 1966. Some toxicological aspects of silvex. In: Proc. 19th Ann. Meet., Southern Weed Conference, Jacksonville, FL. p. 420-435. &amp; Gehring, P.J. and J.E. Betso. 1978. Phenoxy acids: Effects and fate in mammals. In: Chlorinated Phenoxy Acids and Their Dioxins, Vol. 27, C. Ramel, Ed. Ecol. Bull., Stockholm. p. 122-133. Available from EPA (1988) (IRIS 0323) Chemical Assessment Summary for 2-(2,4,5-Trichlorophenoxy) propionic acid (2,4,5-TP);
CASRN 93-72-1 at https://cfpub.epa.gov/ncea/iris/iris_documents/documents/subst/0323_summary.pdf</t>
  </si>
  <si>
    <t>Hodge, H. C., Downs, W. L., Panner, B. S., Smith, D. W., Maynard, E. A., Clayton Jr, J. W., &amp; Rhodes, R. C. (1967). Oral toxicity and metabolism of diuron (N-(3, 4-dichlorophenyl)-N′, N′-dimethylurea) in rats and dogs. Food and Cosmetics Toxicology, 5, 513-531. A discussion of the study is available from EPA: E.I. du Pont de Nemours and Company, Inc. 1964a. MRID No. 00017763, 00091192. Available from EPA. Write to FOI, EPA, Washington, DC 20460. Available from EPA (1987) (IRIS 0233) Chemical Assessment Summary for Diuron; CASRN 330-54-1 at https://cfpub.epa.gov/ncea/iris/iris_documents/documents/subst/0233_summary.pdf</t>
  </si>
  <si>
    <t>Hazleton Laboratories, Inc. (1974). 13-Week oral toxicity study in dogs. Phenothiazine (pharmaceutical grade). Final report (report to West Chemical Company, Long Island City NY, USA). Vienna VA, USA: Hazleton Laboratories, Inc, project no 872-100 (available from NTIS, Springfield VA, USA; NTIS order no. NTIS/OTS0515213). Follow-up study: Hazleton Laboratories, Inc. (1974). 13-Week dietary administration dogs. Phenothiazine pharmaceutical and technical grades. Final report (report to West Chemical Company, Long Island City NY, USA). Vienna VA, USA: Hazleton Laboratories, Inc, project no 872-100 A (available from NTIS, Springfield VA, USA; NTIS order no. NTIS/OTS0515213). A summary and discussion of these studies are available from EPA (2011) Provisional Peer-Reviewed Toxicity Values for Phenothiazine at https://cfpub.epa.gov/ncea/pprtv/documents/Phenothiazine.pdf</t>
  </si>
  <si>
    <t>FMC Corporation. 1982. MRID No. 00093945, 00118390. Available from EPA. Write to FOI, EPA, Washington DC 20460. A summary is available from EPA (1987) IRIS 0021 Chemical Assessment Summary for Carbosulfan; CASRN 55285-14-8 at http://cfpub.epa.gov/ncea/iris/iris_documents/documents/subst/0021_summary.pdf</t>
  </si>
  <si>
    <t xml:space="preserve">Ciba-Geigy Corporation. 1988. MRID No. 40614405; HED Doc No. 007240, 007449. Available from EPA. Write to FOI, EPA, Washington, DC. 20460. A summary is available from EPA (1987) IRIS 0263 Chemical Assessment Summary for Simazine; CASRN 122-34-9 at http://cfpub.epa.gov/ncea/iris/iris_documents/documents/subst/0263_summary.pdf
</t>
  </si>
  <si>
    <t>Enomoto A (2004b) NNI-0001: Carcinogenicity study in rats. Unpublished report No. T-8059 from the Institute of Environmental Toxicology, Ibaraki, Japan. Submitted to WHO by Bayer CropScience AG, Monheim, Germany. Available from JMPR (2010) Toxicological Monograph for Flubendiamide at https://apps.who.int/pesticide-residues-jmpr-database/Document/89 Also available from EPA (2012) Flubendiamide; Human Health Risk Assessment for Tolerance Increases for the Pome Fruit Group and Apple Pomace at https://www.regulations.gov/document/EPA-HQ-OPP-2007-0099-0039 and EFSA (2013) Conclusion on the peer review of the pesticide risk assessment of the active substance flubendiamide at https://www.efsa.europa.eu/en/efsajournal/pub/3298 and Food Safety Commission of Japan (2019). Flubenziamide (Pesticides). Food safety (Tokyo, Japan), 7(1), 15–19. https://doi.org/10.14252/foodsafetyfscj.2018011s</t>
  </si>
  <si>
    <t>Unknown, 1998. MRID 45394625. Available from ECHA at https://echa.europa.eu/mt/registration-dossier/-/registered-dossier/6173/7/8/?documentUUID=b1fab77e-c4ef-4ec5-8f2b-2443fc5ecac2 Also available from APVMA (2002) Evaluation of the new active Butafenacil in the products Logran B-Power Herbicide &amp; Touchdown B-Power Herbicide at https://www.apvma.gov.au/sites/default/files/publication/13631-prs-butafenacil.pdf and EPA (2003) Butafenacil (PC Code 122004). Section 3 Registration for Application of Butafenacil to Cotton. HED Human Health Risk Assessment. Barcode D291514. Case 294136. Submission S601297. at https://www.epa.gov/system/files/documents/2022-07/butafenacil-memo-2003.pdf</t>
  </si>
  <si>
    <t>E.I. du Pont de Nemours and Company, Inc. 1985. MRID No. 00146682. Available from EPA. Write to FOI, EPA, Washington, DC 20460. Available from EPA (1988) IRIS 0335 Chemical Assessment Summary for Assure; CASRN 76578-14-8 at https://cfpub.epa.gov/ncea/iris/iris_documents/documents/subst/0335_summary.pdf</t>
  </si>
  <si>
    <t xml:space="preserve">Kalinowski, A.E., Doe, J.E., Chart, I.S., Gore, C.W., Godley, M.J., Hollis, K., Robinson, M. &amp; Woollen, B.H. (1983) Paraquat: 1-year feeding study in dogs. Unpublished report No. CTL/P/734 from Imperial Chemical Industries plc, Central Toxicology Laboratories. Submitted to WHO by Syngenta. Pre-GLP. MRID No. 00132474. Available from EPA (1987) IRIS Chemical Assessment Summary for Paraquat; CASRN 1910-42-5 at https://cfpub.epa.gov/ncea/iris/iris_documents/documents/subst/0183_summary.pdf and from JMPR (2003) Toxicological Monograph for Paraquat at https://apps.who.int/pesticide-residues-jmpr-database/Document/176 and EPA (1997) Reregistration Eligibility Decision (RED) Paraquat Dichloride at https://archive.epa.gov/pesticides/reregistration/web/pdf/0262red.pdf </t>
  </si>
  <si>
    <t>FBC Limited. 1981. MRID No. 40267708; HED Doc. No. 004456. Available from EPA. Write to FOI, EPA, Washington, DC 20460. Available from EPA (1989) IRIS 0378 Chemical Assessment Summary for Prochloraz; CASRN 67747-09-5 at https://cfpub.epa.gov/ncea/iris/iris_documents/documents/subst/0378_summary.pdf</t>
  </si>
  <si>
    <t>Cody, T. E., Witherup, S., Hastings, L., Stemmer, K., &amp; Christian, R. T. (1981). 1,3‐Dinitrobenzene: toxic effects in vivo and in vitro. Journal of Toxicology and Environmental Health, Part A Current Issues, 7(5), 829-847. Short summary is available from EPA (1988) (IRIS 0318) Chemical Assessment Summary for m-Dinitrobenzene; CASRN 99-65-0 at http://cfpub.epa.gov/ncea/iris/iris_documents/documents/subst/0318_summary.pdf</t>
  </si>
  <si>
    <t>0, 10, 300, or 1,000 ppm equivalent to 0, 0.55, 17.17, or 59.21 mg/kg bw/day for males and 0, 0.69, 21.20, or 70.76 mg/kg bw/day for females (EPA)</t>
  </si>
  <si>
    <t xml:space="preserve">Zurek, E. (1982) Two-year Chronic Oral Toxicity Study in Albino Rats: Fluometuron Technical: Final Rept.: Project No. 483-146. Unpublished study prepared by Hazleton Laboratories America, Inc. 1761 p. Available from EPA (2005) Reregistration Eligibility Decision (RED) for Fluometuron at https://www3.epa.gov/pesticides/chem_search/reg_actions/reregistration/red_PC-035503_1-Sep-05.pdf Also available from EPA (2020) Fluometuron: Draft Human Health Risk Assessment in Support of Registration Review at https://downloads.regulations.gov/EPA-HQ-OPP-2015-0746-0018/content.pdf </t>
  </si>
  <si>
    <t>Unknown, 1992. MRID 42937132. Available from EPA (2002) Bromuconazole- Report of the Hazard Identification Assessment Review Committee at https://www.epa.gov/system/files/documents/2022-07/bromuconazole-memo-2002.pdf Also available from EPA (2017) Bromuconazole: Human Health Draft Risk Assessment for Registration Review at https://www.regulations.gov/document/EPA-HQ-OPP-2015-0535-0010 and EFSA (2008) Conclusion regarding the peer review of the pesticide risk assessment of the active substance bromuconazole. EFSA Scientific Report (2008) 136, 1-71. http://dx.doi.org/10.2903/j.efsa.2008.136r</t>
  </si>
  <si>
    <t>Aughton, P. (1989) NNI-850: Combined oncogenicity and toxicity study by dietary administration to CD rats for 104 weeks. Unpublished report No. 89/NHH034/0921 from Life Science Research Ltd, Suffolk., United Kingdom. Submitted to WHO by Nihon Nohyaku Co., Ltd, Tokyo, Japan. Available from JMPR (2017) Toxicological Monograph for Fenpyroximate at https://iris.who.int/bitstream/handle/10665/350953/9789240006775-eng.pdf?sequence=1 Also available from EPA (2014) Fenpyroximate Human Health Assessment Scoping Document in Support of Registration Review at https://www.regulations.gov/document/EPA-HQ-OPP-2014-0572-0007 and EFSA (2013) Conclusion on the peer review of the pesticide risk assessment of the active substance fenpyroximate at https://www.efsa.europa.eu/en/efsajournal/pub/3493</t>
  </si>
  <si>
    <t xml:space="preserve">Kroetlinger &amp; Patton, 1984 &amp; Kroetlinger F (1988). SIR 8514 (Triflumuron) – Chronic toxicity study on rats (2-year feeding experiment). Bayer Report No. 12495. Edition No. M-087155-02-1. 1984-02-29 (amended 1988-04-12). Bayer AG Institute of Toxicology, Germany. Submitted to WHO by Bayer AG, Crop Science Division, Germany. (Unpublished). Available from JMPR (2019). Pesticide Residues in Food Evaluations 2019 Part II- Toxicological at https://apps.who.int/pesticide-residues-jmpr-database/Document/288 Also available from EFSA (2010) Conclusion on the peer review of the pesticide risk assessment of the active substance triflumuron at https://www.efsa.europa.eu/en/efsajournal/pub/1941 and ECHA at https://chem.echa.europa.eu/100.059.055/dossier-view/ada1d545-c503-4770-bb48-668361111a3f/5f86c221-66b9-4c1c-947e-7b645bcf39bb_86701437-e4d7-4ffc-998f-2e09173f33a1?searchText=64628-44-0 </t>
  </si>
  <si>
    <t>Oshodi, R.O. &amp; Thompson, D.C. (1993) Guazatine: 52 Week dietary study in dogs. Unpublished study from Inveresk Research International (report No. 7903). Submitted to WHO by Rhône Poulenc Secteur Agro, Lyon, France. Available from JMPR (1997) Guazatine (Pesticide residues in food: 1997 evaluations Part II Toxicological &amp; Environmental) at https://www.inchem.org/documents/jmpr/jmpmono/v097pr10.htm Also available from EFSA (2010) Conclusion on the peer review of the pesticide risk assessment of the active substance guazatine (variant assessed guazatine acetates). EFSA Journal, 8(8), 1708. http://dx.doi.org/10.2903/j.efsa.2010.1708</t>
  </si>
  <si>
    <t xml:space="preserve">Bathe, R. (1984) 12-Month Oral Toxicity (Feeding) Study in Beagle Dogs: Trifluralin Substance Technical Grade (Code: HOE 38474 O H AT210): Project No. 008864: Report Part 1.  Unpublished study prepared by Research &amp; Consulting Co.  439 p. MRID 00151908. Available from EPA (1987) IRIS 0268 Chemical Assessment Summary for Trifluralin; CASRN 1582-09-8 at http://cfpub.epa.gov/ncea/iris/iris_documents/documents/subst/0268_summary.pdf and from EPA (1996) RED Trifluralin at https://archive.epa.gov/pesticides/reregistration/web/pdf/0179.pdf </t>
  </si>
  <si>
    <t>Thirlwell, P.M. (2000a) “RIMON” technical: combined carcinogenicity and toxicity study by dietary administration to CD rats for 104 weeks. Unpublished report No. MAK427/994365 + amendment from Huntingdon Life Sciences Ltd, UK. Submitted to WHO by Makhteshim Chemical Works Ltd (report No. R 9412). Available from  JMPR (2005) Toxicological Monograph for Novaluron at https://apps.who.int/pesticide-residues-jmpr-database/Document/154 Also available from EPA (2020). Novaluron: Draft Human Health Risk Assessment to Support Registration Review at https://www.regulations.gov/document/EPA-HQ-OPP-2015-0171-0026</t>
  </si>
  <si>
    <t xml:space="preserve">DePass, L.R. &amp; Bidlack, D.E. (1987) Carcinogenicity study in rats with RS-8858 (oxfendazole) mixed in the feed. Unpublished report No. 53-R-83-8858-PO-CA from Syntex Inc., Palo Alto, CA, USA. Submitted to WHO by Syntex Inc., Palo Alto, CA, USA. A detailed summary is available from WHO (1991) WHO Food Additives Series: 29 Toxicological Evaluation of Certain Veterinary Drug Residues in Food Prepared by: The thirty-eighth meeting of the Joint FAO/WHO Expert Committee on Food Additives (JECFA) - Oxfendazole at http://www.inchem.org/documents/jecfa/jecmono/v29je05.htm and from the European Medicines Agency Committee for Veterinary Medicinal Products (2004) Oxfendazole at https://www.ema.europa.eu/en/documents/mrl-report/oxfendazole-extrapolation-all-ruminants-summary-report-4-committee-veterinary-medicinal-products_en.pdf
</t>
  </si>
  <si>
    <t>Til, HP; Immel, HR; Feron, VJ. (1983) Lifespan oral carcinogenicity study of vinyl chloride in rats. Final report. CIVO Institutes. TNO Report No. V 83.285/291099, TSCATS Document FYI-AX-0184-0353, Fiche No. 0353. and Til, HP; Feron, VJ; Immel, HR. (1991) Lifetime (149-week) oral carcinogenicity study of vinyl chloride in rats. Food Chem Toxicol 29:713-718. Short summary is available from EPA (2000) IRIS Chemical Assessment Summary for Vinyl chloride; CASRN 75-01-4 at https://cfpub.epa.gov/ncea/iris/iris_documents/documents/subst/1001_summary.pdf</t>
  </si>
  <si>
    <t xml:space="preserve">E.I. du Pont de Nemours and Company, Inc. 1986. MRID No. 402455-12. Available from EPA. Write to FOI, EPA, Washington, DC 20460. Available from EPA (1989) (IRIS 0379) Chemical Assessment Summary for Express; CASRN 101200-48-0 at http://cfpub.epa.gov/ncea/iris/iris_documents/documents/subst/0379_summary.pdf
</t>
  </si>
  <si>
    <t>Frame, S.R. (1997b) Oncogenicity study with DPX-JW062-106 (50% DPX-KN128, 50% DPX-KN127) two-year feeding study in rats. Unpublished report No. HLR 1174-96, RV1 from DuPont Haskell Laboratory, Newark, Delaware, USA. Submitted to WHO by E.I. du Pont de Nemours and Company, Wilmington, Delaware, USA. Available from JMPR (2005) Toxicological Monograph for Indoxacarb at https://apps.who.int/pesticide-residues-jmpr-database/Document/153 Also available from APVMA (2000) Public Release Summary on the Evaluation of the new active Indoxacarb in the product DuPont Steward Insecticide (proposed distinguishing number 52111) at https://apvma.gov.au/sites/default/files/publication/13826-prs-indoxacarb.pdf and EPA (2009) Indoxacarb. Health Effects Division (HED) Human Health Risk Assessment for Bushberry Crop Subgroup 13-07B and Beets (Garden) at https://www.regulations.gov/document/EPA-HQ-OPP-2008-0271-0004 and EFSA (2018) Peer review of the pesticide risk assessment of the active substance indoxacarb at https://www.efsa.europa.eu/en/efsajournal/pub/5140</t>
  </si>
  <si>
    <t xml:space="preserve">International Research and Development Corp., Final Report: Tetrahexamethylenediamine, 13-Week Oral Toxicity Study in Rats. Monsanto Study IR 83-153, Sponsored by Monsanto. April 18, 1985. Available from EPA ChemView at https://chemview.epa.gov/chemview/?tf=0&amp;ch=27090-63-7&amp;su=2-5-6-7-37574985&amp;as=3-10-13-9-8&amp;ac=1-14-15-16-6378999&amp;ma=4-11-17-1981377&amp;gs=&amp;tds=0&amp;tdl=10&amp;tas1=1&amp;tas2=asc&amp;tas3=undefined&amp;tss=&amp;modal=template&amp;modalId=109670&amp;modalSrc=3&amp;modalDetailId=16293806&amp;modalVae=0-0-2-1
</t>
  </si>
  <si>
    <t>Morgareidge, K., Bailey, D.E. &amp; Cox, G.E. (1974a) 90-Day feeding study on 2,3-butanedithiol in rats. Unpublished study submitted to the Flavor and Extract Manufacturers' Association. Available from WHO (2000) WHO Food Additives Series: 44 Safety evaluation of certain food additives and contaminants prepared by the fifty-third meeting of the Joint FAO/WHO Expert Committee on Food Additives (JECFA) - Simple Aliphatic and Aromatic Sulfides and Thiols at https://www.inchem.org/documents/jecfa/jecmono/v44jec09.htm Also available from EFSA (2012)  Scientific Opinion on Flavouring Group Evaluation 08, Revision 5 (FGE.08Rev5): Aliphatic and alicyclic mono-, di-, tri-, and polysulphides with or without additional oxygenated functional groups from chemical groups 20 and 30 at https://efsa.onlinelibrary.wiley.com/doi/abs/10.2903/j.efsa.2012.2837</t>
  </si>
  <si>
    <t>Jersey, G. C., Breslin, W. J., &amp; Zelke, G. J. (1991). Subchronic toxicity of 1, 3-dichloro-2-propanol in the rat. Toxicologist, 11, 353. Also available from WHO (2002) WHO Food Additive Series: 48 Safety Evaluation of Certain Food Additives and Contaminants Prepared by the Fifty-seventh meeting of the Joint FAO/WHO Expert Committee on Food Additives (JECFA) - 1,3-Dichloro-2-propanol at http://www.inchem.org/documents/jecfa/jecmono/v48je19.htm</t>
  </si>
  <si>
    <t>Briffaux, J. P. (1992). “ETU: 52 Week Oral (Dietary) Toxicity Study in the Beagle Dog.” Project 616/505 from Hazleton Laboratories, Lyon, France. Unpublished report of Rohm and Haas Company. Summary is available from JMPR (1993) FAO Plant Production and Protection Paper, 122, 1993 - Pesticide residues in food - 1993. Report of the Joint Meeting of the FAO Panel of Experts on Pesticide Residues in Food and the Environment and a WHO Expert Group on Pesticide Residues at https://www.fao.org/fileadmin/templates/agphome/documents/Pests_Pesticides/JMPR/Reports_1991-2006/Report1993.pdf and from Susan Hurt, Janet Ollinger, Gail Arce, Quang Bui, Abraham J. Tobia, Bennard van Ravenswaay, Chapter 78 - Dialkyldithiocarbamates (EBDCs), Editor(s): Robert Krieger, Hayes' Handbook of Pesticide Toxicology (Third Edition), Academic Press, 2010, Pages 1689-1710.</t>
  </si>
  <si>
    <t>U.S. Department of Defense. 1984. AD-A168 637. Available from Defense Technical Center. Write to Documents, Cameron Station, Alexandria, VA 22314, or call (703)274-7633. A short summary is available from EPA (1988) IRIS 0269 Chemical Assessment Summary for 2,4,6-Trinitrotoluene (TNT); CASRN 118-96-7 at http://cfpub.epa.gov/ncea/iris/iris_documents/documents/subst/0269_summary.pdf</t>
  </si>
  <si>
    <t xml:space="preserve">Goldenthal, E.I. 1989. Two-year oncogenicity study in rats. Unpublished report No. 399-062 by IRDC, 500 North Main Street, Mattawan, Michigan, USA. Submitted to WHO by Uniroyal Chemical Company, Bethany, Connecticut, USA (cited in IPCS, 1991). Available from JMPR (1991) Daminozide (Pesticide Residues in Food: 1991 Evaluations) at  http://www.inchem.org/documents/jmpr/jmpmono/v91pr09.htm and from the US EPA (2009) Provisional Peer-Reviewed Toxicity Values for 1,1-Dimethylhydrazine at https://cfpub.epa.gov/ncea/pprtv/documents/Dimethylhydrazine11.pdf
</t>
  </si>
  <si>
    <t xml:space="preserve">Robinson, K and B. Broxup (1996) A 13 Week Study of the Potential Effects of Orally Administered Carbaryl, Technical Grade, on Behavior, Neurochemistry and Neuromorphology in Rats. Bio-Research Laboratories Ltd., Senneville, Quebec. Laboratory Project I.D. 97390, September 24, 1996. MRID 44122601. Summary available from US EPA (2002) Office of Pesticide Programs. Carbaryl: Updated Toxicology Chapter for RED. May 24, 2002 at https://www.regulations.gov/document/EPA-HQ-OPP-2008-0347-0011 and from European Food Safety Authority (EFSA) (2006) Conclusion regarding the peer review of the pesticide risk assessment of the active substance carbaryl. EFSA Journal, 4(6), 80r.                                                               </t>
  </si>
  <si>
    <t xml:space="preserve">Osheroff, M. 1989. Unpublished report no. HLA 349-434 entitled "Subchronic toxicity study in rats with 4-NPI" dated October 5, 1989 from Hazleton Laboratories America, Inc., Rockville, MD for General Electric Plastics, Pittsfield, MA. Available from EPA (2002) HPVIS Robust Summary for 4-Nitro-N-Methylphthalimide (CAS RN 41663-84-7) Prepared by: General Electic Company at https://chemview.epa.gov/chemview//proxy?filename=HPVIS/4-Nitro-N-Methylphthalimide_groupfile.pdf
</t>
  </si>
  <si>
    <t>Pettersen, J.; Richter, A.; Gilles, P. (1991). Diaminochlorotriazine (G28273): 90-Day Oral Toxicity Study in Rats: Lab Project Number: F-00006. Unpublished study prepared by Ciba-Geigy Corp. 450 p. MRID 43013207. Available from EPA (1998) Data Evaluation Report: Diaminochlorotriazine at https://www3.epa.gov/pesticides/chem_search/cleared_reviews/csr_PC-080803_12-Dec-98_253.pdf and from EPA (2002) Appendix E for EPA Issue Paper: Toxicology Chapter of the Reregistration Eligibility Decision at https://www.regulations.gov/document/EPA-HQ-OPP-2011-0399-0016</t>
  </si>
  <si>
    <t>Bruckner, J. V., MacKenzie, W. F., Muralidhara, S., Luthra, R., Kyle, G. M., &amp; Acosta, D. (1986). Oral toxicity of carbon tetrachloride: acute, subacute, and subchronic studies in rats. Fundamental and applied toxicology, 6(1), 16-34. A discussion is available from EPA (1987) IRIS 0020 Chemical Assessment Summary for Carbon tetrachloride; CASRN 56-23-5 at https://cfpub.epa.gov/ncea/iris/iris_documents/documents/subst/0020_summary.pdf</t>
  </si>
  <si>
    <t>Dow Chemical Co. 1983. Acc. No. 251473. Available from EPA (1987) IRIS 0150 Chemical Assessment Summary for 2,4-Dichlorophenoxyacetic acid (2,4-D); CASRN 94-75-7 at AD2230https://cfpub.epa.gov/ncea/iris/iris_documents/documents/subst/0150_summary.pdf</t>
  </si>
  <si>
    <t xml:space="preserve">Moore, M.R. (1996) Benefin: Two-Year Dietary Chronic Toxicity/Oncogenicity Study in Fischer 344 Rats. Corning Hazleton, Inc. (CHV), Midland, Michigan. Laboratory Study Identification: DR-0097-3397-005, July 1, 1996. MRID 44050002. Unpublished. and Moore, Michael R (1998) Benefin: Two-Year dietary Chronic Toxicity/Oncogenicity Study in Fischer 344 Rats. Testing Lab. Covance Labs. Inc., VA, (April 22, 1998) Lab No. CHV174-133, Sponsors ID DR-0097-3397-005. Supplementary Information. MRID# 44545501. Unpublished. Available from EPA (2001) Cancer Assessment Document: Evaluation of the Carcinogenic Potential of Benfluralin at https://downloads.regulations.gov/EPA-HQ-OPP-2003-0381-0014/content.pdf </t>
  </si>
  <si>
    <t>Unknown, n.d. Available from EPA (2008) Baetcke, K.P., Phang, W., and Dellarco, V., Health Effects Division, Office of Pesticide Programs,U.S. EPA, A Comparison of the Results of Studies on Pesticides from 12- or 24-Month Dog Studies with Dog Studies of Shorter Duration (April 7, 2005) at https://www.regulations.gov/document/EPA-HQ-OPP-2002-0302-0225 and from EPA (1998) Notice of Filing of Pesticide Tolerance Petitions at https://www.govinfo.gov/content/pkg/FR-1998-08-26/pdf/98-22428.pdf</t>
  </si>
  <si>
    <t>Schneider, M. (1992) G-28279 Technical: 90-Day Oral Toxicity Study in Rats: 3-Month Oral Toxicity Study in Rats (Administration in Food): Lab Project Number: 901261. Unpublished study prepared by Ciba-Geigy Ltd. 263 p. MRID 43013205. Available from EPA (2002) Appendix E for EPA Issue Paper: Toxicology Chapter of the Reregistration Eligibility Decision at https://downloads.regulations.gov/EPA-HQ-OPP-2011-0399-0016/content.pdf</t>
  </si>
  <si>
    <t xml:space="preserve">Morgareidge, K., Cox, G.E. &amp; Bailey, D.E. (1974a) 90-day feeding study in rats with 2,5-dimethyl-3-thioisovalerylfuran. Unpublished report. Submitted to WHO by Flavor and Extract Manufacturers’ Association of the United States. Available from WHO (2003) WHO Food Additives Series: 50 Safety evaluation of certain food additives and contaminants prepared by the fifty-ninth meeting of the Joint FAO/WHO Expert Committee on Food Additives (JECFA) - Sulfur-substituted Furan Derivatives at http://www.inchem.org/documents/jecfa/jecmono/v50je13.htm Also available from EFSA CEF Panel (EFSA Panel on Food Contact Materials, Enzymes, Flavourings and Processing Aids), 2015. Scientific Opinion on Flavouring Group Evaluation 65, Revision 1 (FGE.65Rev1): Consideration of sulfur-substituted furan derivatives used as flavouring agents evaluated by JECFA (59th meeting) structurally related to a subgroup of substances within the group of ‘Furfuryl and furan derivatives with and without additional side-chain substituents and heteroatoms from chemical group 14’ evaluated by JECFA in FGE.13Rev2 (2011). EFSA Journal 2015;13(2):4024, 44 pp. doi:10.2903/j.efsa.2015.4024 </t>
  </si>
  <si>
    <t xml:space="preserve">FMC Corporation. 1983. MRID No. 00129507. Available from EPA (1987) IRIS Chemical Assessment Summary for Carbofuran at https://cfpub.epa.gov/ncea/iris/iris_documents/documents/subst/0218_summary.pdf and from EFSA Conclusion regarding the peer review of the pesticide risk assessment of the active substance Carbofuran. EFSA Scientific Report (2009) 310, 1-132. </t>
  </si>
  <si>
    <t>Marsboom, R., Vandesteene, R., Herin, V. &amp; Pardoel, L. (1973) Untitled. Unpublished Research Report No. V1323 from Janssen. Submitted to WHO by Janssen. Available from WHO (1991) WHO Food Additives Series: 29 Toxicological Evaluation of Certain Veterinary Drug Residues in Food Prepared by: The thirty-eighth meeting of the Joint FAO/WHO Expert Committee on Food Additives (JECFA) Tranquilizers - Azaperone at http://www.inchem.org/documents/jecfa/jecmono/v29je09.htm</t>
  </si>
  <si>
    <t xml:space="preserve">Morgareidge, K., Cox, G.E. &amp; Bailey, D.E. (1974b) 90-day feeding study in rats with 2,5-dimethyl-3-thiofuroylfuran. Unpbulished report. Submitted to WHO by Flavor and Extract Manufacturers’ Association of the United States. Available from WHO (2003) WHO Food Additives Series: 50 Safety Evaluation of Certain Food Additives Prepared by the Fifty-ninth meeting of the Joint FAO/WHO
Expert Committee on Food Additives (JECFA) - Sulfur-substituted furan derivatives at https://www.inchem.org/documents/jecfa/jecmono/v50je13.htm Also available from EFSA Panel on Food Contact Materials, Enzymes, Flavourings and Processing Aids (CEF); Scientific Opinion on Flavouring Group Evaluation 13, Revision 2 (FGE.13 Rev2) Furfuryl and furan derivatives with and without additional side-chain substituents and heteroatoms from chemical group 14. EFSA Journal 2011;9(8):2313. [126 pp.]. doi:10.2903/j.efsa.2011.2313. Available online: www.efsa.europa.eu/efsajournal.htm </t>
  </si>
  <si>
    <t>Ellis III, H. V., Hong, C. B., Lee, C. C., Dacre, J. C., &amp; Glennon, J. P. (1985). Subchronic and chronic toxicity studies of 2, 4-dinitrotoluene. Part I. Beagle dogs. Journal of the American College of Toxicology, 4(4), 233-242. A summary is available from EPA (1991) (IRIS 0524) Chemical Assessment Summary for 2,4-Dinitrotoluene; CASRN 121-14-2 at http://cfpub.epa.gov/ncea/iris/iris_documents/documents/subst/0524_summary.pdf</t>
  </si>
  <si>
    <t>Kudo, S., Takeuchi, T., Hayashi, K. et al. (1981) Twenty-four Month Chronic Toxicity Study of Oxiadiazon in Rats. Nippon Institute for Biological Science and Institute of Environmental Toxicology. No study/report no. July, 1981. Unpublished study. MRID 00149003. Available from EPA (2003) Reregistration Eligibility Decision for Oxadiazon at https://archive.epa.gov/pesticides/reregistration/web/pdf/oxadiazon_red.pdf and from EPA (1987) IRIS 0253 Chemical Assessment Summary for Oxadiazon; CASRN 19666-30-9 at https://cfpub.epa.gov/ncea/iris/iris_documents/documents/subst/0253_summary.pdf and from European Food Safety Authority. (2010). Conclusion on the peer review of the pesticide risk assessment of the active substance oxadiazon. EFSA Journal, 8(2), 1389.</t>
  </si>
  <si>
    <t>Unknown, n.d. Available from Conclusion regarding the peer review of the pesticide risk assessment of the active substance quinoclamine. EFSA  Scientific Report (2007) 117, 1-70. http://dx.doi.org/10.2903/j.efsa.2007.117r</t>
  </si>
  <si>
    <t>Hellwig (1986) Report on the Study of the Toxicity of MCPA in Beagle Dogs after 12-month Administration in the Diet: Project No. 33D0046/8341. Unpublished study prepared by BASF Institute. 691 p. MRID 00164352. Available from EPA (1987) IRIS 0066 Chemical Assessment Summary for 2-Methyl-4-chlorophenoxyacetic acid (MCPA); CASRN 94-
74-6 at https://cfpub.epa.gov/ncea/iris/iris_documents/documents/subst/0066_summary.pdf and from EPA (2004) MCPA - Toxicology Chapter for RED at https://www.regulations.gov/document/EPA-HQ-OPP-2004-0156-0019</t>
  </si>
  <si>
    <t>Carney, E., C. Zablotny, A. Liberacki, et al. (2004) XDE-007: two-generation dietary reproduction toxicity study in CD rats. Toxicology and Environmental Research and Consulting, The Dow Chemical Company, Midland, Ml. Laboratory Project Study ID.: 021115, March, 22, 2004. MRID 46277912. Unpublished. and Marty, M., C. Zablotny, A. Liberacki, et al. (2004) XDE-007: one generation dietary reproduction toxicity study with cross-fostering in CD rats. Toxicology and Environmental Research and Consulting, The Dow Chemical Company, Midland, Ml Laboratory Project Study ID.: 011221, March, 23, 2004. MRID 46251902. Unpublished. Available from EPA (2017) Noviflumuron: Toxicology Data Review at https://downloads.regulations.gov/EPA-HQ-OPP-2014-0566-0015/content.pdf Also available from ECHA at https://echa.europa.eu/mt/registration-dossier/-/registered-dossier/24023/7/9/2</t>
  </si>
  <si>
    <t>Lemen, JK, Reucker, FA. 1995. Combined Chronic Toxicity/Oncogenicity Study of MON 13900 Administered in Feed to Sprague-Dawley Rats for 24 Months. Monsanto Company (EHL), St. Louis, Missouri. Report No. EHL 91099; Study No. 91265. June 20, 1995. MRID N0. 43700801; Document No. 013247. and Danhaus, R. 1999. Historical Control Data- Additional Information Requested by the Agency Reviewer of the Following Previously Submitted Study: Combined Chronic Toxicity/Oncogenicity Study of MON 13900 Administed in Feed to Sprague-Dawley Rats for 24 Months. MRID 43700801. Data Requirements submitted June 3, 1999 by Monsanto Life Sciences Company, Unpublished. Available from EPA (1999) MON 13900 - Report of the Cancer Assessment Review Committee. Tox review 013789. at https://archive.epa.gov/pesticides/chemicalsearch/chemical/foia/web/pdf/911596/911596-001.pdf Also available from ECHA at https://echa.europa.eu/registration-dossier/-/registered-dossier/7356/7/6/2</t>
  </si>
  <si>
    <t>Parent H.A., Caravello H.E., and Long J.E. (1992) Two-year toxicity and carcinogenicity study of acrolein in rats. Journal of Applied Toxicology 12, 131-139. A summary is available from EPA (1988) IRIS 364 Chemical Assessment Summary for Acrolein; CASRN 107-02-8 at https://cfpub.epa.gov/ncea/iris/iris_documents/documents/subst/0364_summary.pdf and the European Union (2001) Risk Assessment Report for Acrylaldehyde at https://echa.europa.eu/documents/10162/5cc7a672-4883-4bef-9d81-df93a25e07e5</t>
  </si>
  <si>
    <t xml:space="preserve">Babish, J.G. (1978b) 90-day feeding study of (cyclohexylmethyl)pyrazine in rats. Unpublished report No. 5664a from Food and Drug Research Laboratories, Inc. Available from WHO (2002) WHO Food Additives Series: 48 Safety Evaluation of Certain Food Additives and Contaminants Prepared by the Fifty-seventh meeting of the Joint FAO/WHO Expert Committee on Food Additives (JECFA)- Pyrazine derivatives at https://www.inchem.org/documents/jecfa/jecmono/v48je12.htm Also available from Adams, T. B., Doull, J., Feron, V. J., Goodman, J. I., Marnett, L. J., Munro, I. C., ... &amp; Wagner, B. M. (2002). The FEMA GRAS assessment of pyrazine derivatives used as flavor ingredients. Food and Chemical Toxicology, 40(4), 429-451. and EFSA (2011) Scientific Opinion on Flavouring Group Evaluation 17, Revision 2 (FGE.17Rev2): Pyrazine derivatives from chemical group 24 at https://efsa.onlinelibrary.wiley.com/doi/abs/10.2903/j.efsa.2011.1920 </t>
  </si>
  <si>
    <t>Goldenthal, E. and Wazeter, F. (1977). RH-2915 Technical – Twenty-month dietary feeding study in mice. Final reports. International Research and Development Corporation, Mattawan, MI. Laboratory Project. MRID No. 00037939. Available from EPA (1987) IRIS 0084 Chemical Assessment Summary for Oxyfluorfen; CASRN 42874-03-3 at http://cfpub.epa.gov/ncea/iris/iris_documents/documents/subst/0084_summary.pdf and from EPA (2002) Reregistration Eligibility Decision (RED) Oxyfluorfen at https://archive.epa.gov/pesticides/reregistration/web/pdf/oxyfluorfen_red.pdf and from European Food Safety Authority (2010) Conclusion on the peer review of the pesticide risk assessment of the active substance oxyfluorfen. EFSA Journal, 8(11), 1906.</t>
  </si>
  <si>
    <t>Novilla, M. N., Owen, N. V., &amp; Todd, G. C. (1994). The comparative toxicology of narasin in laboratory animals. Veterinary and human toxicology, 36(4), 318–323. Also available from WHO (2009) WHO Food Additives Series: 61 Toxicological Evaluation of Certain Veterinary Drug Residues in Food Prepared by the Seventh Meeting of the Joint FAO/WHO Expert Committee on Food Additives (JECFA) - Narasin at https://apps.who.int/food-additives-contaminants-jecfa-database/Document/Index/8942 and EFSA (2018) Safety and efficacy of Monteban® G100 (narasin) for ducks for fattening at https://www.efsa.europa.eu/en/efsajournal/pub/5461</t>
  </si>
  <si>
    <t>Morgareidge, K. &amp; Oser, B.L. (1970b) 90-day feeding studies in rats with bis-(2-methyl-3-furyl)-tetrasulfide. Unpublished report. Submitted to WHO by Flavor and Extract Manufacturers’ Association of the United States. Available from WHO (2003) WHO Food Additives Series No: 50 Safety evaluation of certain food additives and contaminants prepared by the fifty-ninth meeting of the Joint FAO/WHO Expert Committee on Food Additives (JECFA) - Sulfur-substituted Furan Derivatives at https://www.inchem.org/documents/jecfa/jecmono/v50je13.htm Also available from EFSA (2015) Scientific Opinion on Flavoring Group Evaluation 65, Revision 1 (FGE.65Rev1): Consideration of sulfur-substituted furan derivatives used as flavoring agents evaluated by JECFA (59th meeting) structurally related to a subgroup of substances within the group of ‘Furfuryl and furan derivatives with and without additional side-chain substituents and heteroatoms from chemical group 14’ evaluated by EFSA in FGE.13Rev2 (2011) at https://efsa.onlinelibrary.wiley.com/doi/abs/10.2903/j.efsa.2015.4024</t>
  </si>
  <si>
    <t xml:space="preserve">Slauter, R.W. (1995) Two year oral (gavage) chronic toxicity study of chloropicrin in rats. International Research and Development Corporation (IDRC), Mattawan, MI. Laboratory Project Identification 656-003, June 19, 1995. MRID 43744301. Unpublished. Available from EPA (1996) Chlorpicrin: Two year chronic gavage study. MRID 43744301. D218349. Tox. Chem. No. 214. at https://www3.epa.gov/pesticides/chem_search/cleared_reviews/csr_PC-081501_12-Apr-96_012.pdf Also available from CDPR (2012) Chloropicrin Risk Characterization Document at https://www.cdpr.ca.gov/wp-content/uploads/2024/10/chloropicrinrisk_2012.pdf and EPA (2018) Chloropicrin: Draft Human Health Risk Assessment of Conventional Uses for Registration Review at https://www.regulations.gov/document/EPA-HQ-OPP-2013-0153-0030 and EFSA (2020) Peer review of the pesticide risk assessment of the active substance chloropicrin at https://www.efsa.europa.eu/en/efsajournal/pub/6028 </t>
  </si>
  <si>
    <t>Hazelton, G.; Harris, J. (1989) Dicofol (Kelthane Technical Miticide): 24-Month Dietary Chronic/Oncogenic Study in Rats: Protocol No. 86P-075: Report No. 86R-190. Unpublished study prepared by Rohm and Haas Co. 3080 p. MRID No.41150001. Available from EPA (1998) Reregistration Eligibility Decision (RED) Dicofol at https://archive.epa.gov/pesticides/reregistration/web/pdf/0021red.pdf</t>
  </si>
  <si>
    <t xml:space="preserve">Morgareidge, K. &amp; Oser, B.L. (1970) 90-day feeding studies in rats with 2-thienyldisulfide. Unpublished report from Food and Drug Research Laboratories, Inc., Maspeth, New York, USA. Submitted to WHO by Flavor and Extract Manufacturers’ Association of the United States. Available from WHO (2003) WHO Food Additives Series: 50 Safety evaluation of certain food additives and contaminants prepared by the fifty-ninth meeting of the Joint FAO/WHO Expert Committee on Food Additives (JECFA) - Sulfur-Containing Heterocyclic Compounds at https://www.inchem.org/documents/jecfa/jecmono/v50je12.htm Also available from EFSA (2015) Scientific Opinion on Flavouring Group Evaluation 21, Revision 5 (FGE.21Rev5): Thiazoles, thiophenes, thiazoline and thienyl derivatives from chemical groups 29 and 30 at https://efsa.onlinelibrary.wiley.com/doi/abs/10.2903/j.efsa.2015.4066 and Cohen, S. M., Fukushima, S., Gooderham, N. J., Guengerich, F. P., Hecht, S. S., Rietjens, I. M., ... &amp; Taylor, S. V. (2017). Safety evaluation of substituted thiophenes used as flavoring ingredients. Food and Chemical Toxicology, 99, 40-59. </t>
  </si>
  <si>
    <t>Ciba-Geigy Corporation. 1980. MRID No. 00035923. Available from EPA. Write to FOI, EPA, Washington, DC 20460. Available from EPA (1988) (IRIS 0285) Chemical Assessment Summary for Terbutryn; CASRN 886-50-0 at https://cfpub.epa.gov/ncea/iris/iris_documents/documents/subst/0285_summary.pdf</t>
  </si>
  <si>
    <t>RBM SpA, 1997. 13-week oral toxicity study in rats followed by 6 weeks of recovery. Institute of Biomedical Research "Antoine Marxer" Doc. N° 960555. Available from the European Commision (2003) Scientific Committee on Food: Opinion of the Scientific Committee on Food on Teucrin A, major component of hydroalcoholic extracts of Teucrium chamaedrys (wild germander) at https://food.ec.europa.eu/system/files/2016-10/fs_food-improvement-agents_flavourings-out173.pdf</t>
  </si>
  <si>
    <t>Ciba-Geigy Corporation. 1970. Initial Submission: Subchronic (90-day) toxicity studies with two organic tin compounds (Advastab 17 MOK 034 and Advastab 17 MOK 028) in albino rats. Final Report. Document No. 88-920001834. 01/01/70. Available from OECD (2000) SIDS Dossier for 2-ethylhexyl 10-ethyl-4,4-dioctyl-7-oxo-8-oxa-3,5-dithia-4-stannatetradecanoate at https://hpvchemicals.oecd.org/UI/handler.axd?id=7b323c6f-d1d6-4586-9062-e8f2363ffed2 Also available from ECHA (2019) CLH Report for Dioctyltinbis(2-ethylhexyl mercaptoacetate) at https://echa.europa.eu/documents/10162/445b7f88-e364-1b58-b4ef-9d4ea7dcdb01</t>
  </si>
  <si>
    <t>U.S. EPA. 1988. Subchronic Toxicity Study in Rats with Sodium Fluoroacetate. HLA study No. 2399-118. Office of Solid Waste and Emergency Response, Washington, DC. Available from EPA (1999) IRIS 0469 Chemical Assessment Summary for Sodium fluoroacetate; CASRN 62-74-8 at https://cfpub.epa.gov/ncea/iris/iris_documents/documents/subst/0469_summary.pdf and from EPA (1995) Reregistration Eligibility Decision (RED) Sodium Fluoroacetate at https://archive.epa.gov/pesticides/reregistration/web/pdf/3073.pdf</t>
  </si>
  <si>
    <t>Laug, E. P., Nelson, A. A., Fitzhugh, O. G., &amp; Kunze, F. M. (1950). Liver cell alteration and DDT storage in the fat of the rat induced by dietary levels of 1 to 50 ppm DDT. Journal of Pharmacology and Experimental Therapeutics, 98(3), 268-73. A summary is available from EPA (1987) IRIS 147 Chemical Assessment Summary for p,p'-Dichlorodiphenyltrichloroethane (DDT); CASRN 50-29-
3 at https://cfpub.epa.gov/ncea/iris/iris_documents/documents/subst/0147_summary.pdf and ATSDR (2016) Draft Toxicological Profile for DDT, DDE, DDD at https://www.regulations.gov/document/ATSDR-2019-0008-0006</t>
  </si>
  <si>
    <t xml:space="preserve">Unknown, n.d. Available from EFSA FEEDAP Panel (EFSA Panel on Additives and Products or Substances used in Animal Feed),2015. Scientific Opinion on the safety and efficacy of Cygro® 10G (maduramicin ammonium-α) for turkeys. EFSA Journal2015;13(2):4013, 22 pp. doi:10.2903/j.efsa.2015.4013 Also available from Cross-contamination of non-target feeding stuffs by maduramicin authorised for use as a feed additive. The EFSA Journal (2008) 594, 29-30. </t>
  </si>
  <si>
    <t>Unknown (n.d.). A 9-month oral gavage toxicity study of MLN9708 with a 2-week recovery period in Beagle dogs. Date of study initiation: 08/29/2013. Available from FDA (2015) Center for Drug Evaluation and Research. Application number: 208462Orig1s000. Pharmacology review(s) at https://www.accessdata.fda.gov/drugsatfda_docs/nda/2015/208462Orig1s000PharmR.pdf</t>
  </si>
  <si>
    <t>Dow Chemical U.S.A. 1985. MRID No. 00147518. Available from EPA (1990) IRIS 0467 Chemical Risk Assessment for Haloxyfop-methyl; CASRN 69806-40-2 at https://cfpub.epa.gov/ncea/iris/iris_documents/documents/subst/0467_summary.pdf</t>
  </si>
  <si>
    <t xml:space="preserve">Munday, R., Smith, B. L., &amp; Munday, C. M. (2007). Structure‐activity relationships in the haemolytic activity and nephrotoxicity of derivatives of 1, 2‐and 1, 4‐naphthoquinone. Journal of Applied Toxicology: An International Journal, 27(3), 262-269.  </t>
  </si>
  <si>
    <t xml:space="preserve">Wolkowski-Tyl R, Jones-Price C, Marr MC, Langhoff-Paschke L, Kimmel CA (1982). Teratologic evaluation of gentian violet (CAS No. 548-62-9) in CD rats. Final report. Research Triangle Park (NC): United States Department of Health and Human Services, Public Health Service, National Toxicology Program (NTP Study TER82079). Available from WHO (2014) WHO Food Additives Series: 69 Toxicological evaluation of certain veterinary drug residues in food Prepared by the Seventy-eighth meeting of the Joint FAO/WHO Expert Committee on Food Additives (JECFA) – Gentian Violet at https://apps.who.int/food-additives-contaminants-jecfa-database/Document/Index/8931 
</t>
  </si>
  <si>
    <t>Gill, M.W. &amp; Van Miller, J.P. (1987) Fourteen-day dietary minimum toxicity (MTS) in albino rats. Unpublished report from Bushy Run Research Centre, Export, Pennsylvania, USA. Submitted to WHO by Flavor and Extract Manufacturers’ Association of the United States. Available from WHO (2003) WHO Food Additive Series: 50 Safety Evaluation of Certain Food Additives Prepared by the Fifty-ninth meeting of the Joint FAO/WHO Expert Committee on Food Additives (JECFA) - Sulfur-containing heterocyclic compounds at http://www.inchem.org/documents/jecfa/jecmono/v50je12.htm and from Cohen, S. M., Fukushima, S., Gooderham, N. J., Guengerich, F. P., Hecht, S. S., Rietjens, I. M., ... &amp; Taylor, S. V. (2017). Safety evaluation of substituted thiophenes used as flavoring ingredients. Food and Chemical Toxicology, 99, 40-59.</t>
  </si>
  <si>
    <t>Unknown, 2009. Available from ECHA at https://echa.europa.eu/es/registration-dossier/-/registered-dossier/8835/7/6/2</t>
  </si>
  <si>
    <t xml:space="preserve">Collins, T. F. X., Welsh, J. J., Black, T. N., &amp; Ruggles, D. I. (1983). A study of the teratogenic potential of caffeine ingested in drinking-water. Food and Chemical Toxicology, 21(6), 763-777. Summary is available from EPA (2002)OECD SIDS Dossier for Cafeine at https://hpvchemicals.oecd.org/UI/handler.axd?id=cedcd78d-4ddd-4a9c-b0f0-3b53f8fd5495 
</t>
  </si>
  <si>
    <t>ATV 129, N-Maleimide, 1-(2-methylnaphthalen-1-yl)pyrrole-2,5-dione</t>
  </si>
  <si>
    <t>DuPont Haskell Global Centers for Health and Environmental Services (2010) Benzenesulfonyl isocyanate, 2-chloro-; CAS # 64900-65-8. Available from EPA ChemView at https://chemview.epa.gov/chemview/proxy?filename=8e%2F88110000039_64900658_0C8F06E785A369BE8525781800555DA5.pdf</t>
  </si>
  <si>
    <t xml:space="preserve">Ministry of Health and Welfare: Japan (1996), Toxicity Testing Reports of Environmental Chemicals 3, 355-381. Summary is available from EPA (2001) OECD SIDS Dossier for o-Phthalodinitrile at https://hpvchemicals.oecd.org/ui/handler.axd?id=B9297284-EE91-4466-84FE-501B6C97243C and NIHS Japan, n.d. 28-Day Repeated Oral Dose Toxicity Study of 1,4-Dicyanobenzene in Rats at https://dra4.nihs.go.jp/mhlw_data/jsp/FileListPageENG.jsp?parameter_csno=623-26-7 
</t>
  </si>
  <si>
    <t>Rodwell, D.E., 1988. Teratology Study in Rabbits with HPMTS, [SLS 3138.13]; Springborn Life Sciences, Inc., Spencerville, OH; [HED Doc. No. 007453]. MRID 41010401. Available from EPA (1995) Reregistration Eligibility Decision (RED) for Hydroxylpropyl methanethiosulfonate at https://archive.epa.gov/pesticides/reregistration/web/pdf/3033.pdf</t>
  </si>
  <si>
    <t>Chase KR (2010). S7958: Toxicity study by dietary administration to CD rats for 4 weeks. Unpublished report no. TEI0027 from Huntingdon Life Sciences, Cambridgeshire, England. Summary is available from WHO (2012) WHO Food Additive Series: 67 Safety Evaluation of Certain Food Additives Prepared by the
Seventy-sixth meeting of the Joint FAO/WHO
Expert Committee on Food Additives
(JECFA) - Miscellaneous Nitrogen-Containing Substances at http://www.inchem.org/documents/jecfa/jecmono/v67je01.pdf</t>
  </si>
  <si>
    <t xml:space="preserve">Korgaonkar CK (2009). A 28-day oral (dietary) toxicity study of GR-72-4062 in Sprague-Dawley rats with a 14-day recovery period. Unpublished report no. WIL-529017 from WIL Research Laboratories, LLC, Ashland, OH, USA. Submitted to WHO by the International Organization of the Flavor Industry, Brussels, Belgium. Available from WHO (2012) WHO Food Additive Series: 67 Safety Evaluation of Certain Food Additives Prepared by the Seventy-sixth meeting of the Joint FAO/WHO Expert Committee on Food Additives (JECFA) - Pyridine, Pyrrole, and Quinoline Derivatives (addendum) at https://www.inchem.org/documents/jecfa/jecmono/v67je01.pdf#page=252 </t>
  </si>
  <si>
    <t xml:space="preserve">Korgaonkar CK (2009). A 28-day oral (dietary) toxicity study of GR-72-5251 in Sprague-Dawley rats with a 14-day recovery period. Unpublished report no. WIL-529019 from WIL Research Laboratories, LLC, Ashland, OH, USA. Submitted to WHO by the International Organization of the Flavor Industry, Brussels, Belgium. Available from WHO (2012) WHO Food Additive Series: 67 Safety Evaluation of Certain Food Additives Prepared by the Seventy-sixth meeting of the Joint FAO/WHO Expert Committee on Food Additives (JECFA) - Pyridine, Pyrrole, and Quinoline Derivatives (addendum) at https://www.inchem.org/documents/jecfa/jecmono/v67je01.pdf#page=252 </t>
  </si>
  <si>
    <t>Biosafety Research Center. Undated. Twenty-eight-day repeat dose oral toxicity test of N-Methylaniline in rats. (Jpn.; Eng. data tables). Available from ECHA at https://echa.europa.eu/registration-dossier/-/registered-dossier/12653/7/6/2 and EPA (2005) Provisional Peer Reviewed Toxicity Values for N-Methylaniline (CASRN 100-61-8) at https://cfpub.epa.gov/ncea/pprtv/documents/Methylanilinen.pdf</t>
  </si>
  <si>
    <t xml:space="preserve">“Combined Repeated Dose Toxicity Study with the Reproduction/Developmental Toxicity Screening Test”, 2003. Available from EPA (2003) SIDS Initial Assessment Report for SIAM 17 at https://hpvchemicals.oecd.org/ui/handler.axd?id=29d66a86-181e-4292-a81e-4494dc252511 and from ECHA at https://echa.europa.eu/mt/registration-dossier/-/registered-dossier/13242/7/6/2 </t>
  </si>
  <si>
    <t>Tanaka R, Yamada R, Oba K, Iga T, Mikami S (1999) Combined repeat dose and reproductive/developmental toxicity screening test of 2,4,6-tribromophenol by oral administration in rats. Shizuoka, Japan Ministry of Health &amp; Welfare, Biosafety Research Centre (Toxicity Testing Reports of Environmental Chemicals No. 7.) A short summary is available from WHO (2005) Concise International Chemical Assessment Document 66: 2,4,6-Tribomophenol and other simple brominated phenols at https://inchem.org/documents/cicads/cicads/cicad66.htm#8.0</t>
  </si>
  <si>
    <t>Ministry of Health and Welfare: Japan (1995) Toxicity Testing Reports of Environmental Chemicals, 2, 79-102. Available from EPA (2001) OECD SIDS for m-Toluidine at https://hpvchemicals.oecd.org/UI/handler.axd?id=4dd25a40-9855-478d-8f03-f35542830613</t>
  </si>
  <si>
    <t xml:space="preserve">Nagao T., 2006. Combined repeat dose and reproductive/developmental toxicity screening test of thiophene by oral administration in rats. Hatano Research Institute, Food and Drug Safety Center, Kanagawa, Japan. Available from WHO (2008) WHO Food Additives Series: 59 Safety evaluation of certain food additives and contaminants Prepared by the Sixty-eighth meeting of the Joint FAO/WHO Expert Committee on Food Additives (JECFA) - Sulfur-Containing Heterocyclic Compounds at https://inchem.org/documents/jecfa/jecmono/v59je01.pdf
</t>
  </si>
  <si>
    <t>Japan Bioassay Research Center. 2007. 1,2,3-Benzotriazole [CAS No. 95-14-7]. National Institute of Technology and Evaluation, Japan [in Japanese]. Available from Health Canada (2021) Draft Screening Assessment Benzotriazoles and Benzothiazoles Group at https://www.canada.ca/en/environment-climate-change/services/evaluating-existing-substances/draft-screening-assessment-benzotriazoles-benzothiazoles-group.html</t>
  </si>
  <si>
    <t xml:space="preserve">Til, H. P., Falke, H. E., Prinsen, M. K., &amp; Willems, M. I. (1997). Acute and subacute toxicity of tyramine, spermidine, spermine, putrescine and cadaverine in rats. Food and Chemical Toxicology, 35(3-4), 337-348. Dose level information is available from WHO (2006) WHO Food Additives Series: 56 Safety evaluation of certain food additives Prepared by the Sixty-fifth meeting of the Joint FAO/WHO Expert Committee on Food Additives (JECFA) - Aliphatic and Aromatic Amins and Amides at https://iris.who.int/bitstream/handle/10665/43407/9241660562_eng.pdf?sequence=1 </t>
  </si>
  <si>
    <t>Unpublished Report on Preliminary Reproduction Toxicity Screening Test of (specific chemical) HPV/SIDS test conducted by MHW. Available from EPA (1993) OECD SIDS Dossier for m-Nitroaniline at https://hpvchemicals.oecd.org/UI/handler.axd?id=f1521fd5-3151-43e0-8445-6d9add4c834c</t>
  </si>
  <si>
    <t xml:space="preserve">MHLW, Japan, 2007. Reproduction/developmental toxicity screening test of 2,4,6-trinitrophenol. Safety Research Institute for Chemical Compounds Co., Ltd. Report number SR04219. Available from EPA (2010) OECD SIDS Dossier for Picric Acid at https://hpvchemicals.oecd.org/UI/handler.axd?id=3256ea7a-c086-4f56-b55d-c41d1028a111 </t>
  </si>
  <si>
    <t xml:space="preserve">National Cancer Institute, Carcinogenesis, Technical Report Series No. 132, Bioassay of 2,5-Dithiobiurea for Possible Carcinogenicity (CAS No. 142-46-1) TR132. Available from NTP at https://ntp.niehs.nih.gov/go/tr132abs </t>
  </si>
  <si>
    <t xml:space="preserve">Zielke, G. Y., Jano, B. L. and Breslin, W. J. Dow Chemical Company Document, (1992). Available from EPA (1993) OECD SIDS Dossier for 2,3,5,6-Tetrachloropyridine at https://hpvchemicals.oecd.org/UI/handler.axd?id=61ea5eed-4d6e-4227-8556-c4aa9af9eae8 and ECHA at https://echa.europa.eu/mt/registration-dossier/-/registered-dossier/13192/7/6/2  </t>
  </si>
  <si>
    <t>Unknown, n.d. Available from U.S. Environmental Protection Agency (2010) Non-confidential 2006 IUR Records by Chemical, including Manufacturing, Processing and Use Information for CASRN 54395-52-7. Inventory Update Reporting (IUR); Version 6: Updated May 12, 2010.</t>
  </si>
  <si>
    <t xml:space="preserve">Lewis, J. M., Maslanka, J. C., Malley, L. A., Everds, N. E., Mann, P. C., &amp; Kennedy, G. L. (2006). Oral toxicity study of 2-pentenenitrile in rats with reproductive toxicity screening test. Drug and chemical toxicology, 29(4), 345-361.   </t>
  </si>
  <si>
    <t xml:space="preserve">Lewis et al., 2006   </t>
  </si>
  <si>
    <t xml:space="preserve">Biava, C.; 28-Day Dosing Study in Rats (Extended to a 59-Day Dosing Study) - Revised Report on Histopathological Examination of Urinary Track; Study by International Research and Development Corporation, Mattawan, MI 49071 for FMC Corporation, Monsanto Company, Olin Corporation, ICI Americas Inc. and Nissan Chemical Industries, Ltd.; Study No. 167-150 (IR-80-175); September 12, 1980; MRID 124779. &amp; Biava, Claude; "28 Day Dosing Study in Rats (Extended to 59-Day Study) - Revised Report on Pilot Electron Microscopic Examination of Kidneys from Control and High-Dose Treated Rats"; Study Conducted by the University of California, Department of Pathology; Study No. 167-150; April 15, 1981. Available from ECHA at https://echa.europa.eu/mt/registration-dossier/-/registered-dossier/24502/7/6/2/?documentUUID=140e5e14-5202-48e5-b08b-e969f4742003 and from EPA (2004) HPV Robust Summaries for Trichloro-s-triazinetrione at https://chemview.epa.gov/chemview/chemicaldata.do?sourceId=7&amp;chemicalDataId=30258534&amp;chemicalId=120983 </t>
  </si>
  <si>
    <t>Unknown, 1980. Available from EPA Hazard Characterization Document (2015). Sponsored chemicals Sodium dichloro-s-triazinetrione CASRN 2893-78-9 and Sodium dichloro-s-triazinetrione, dihydrate CASRN 51580-86-0. Also available from NICNAS (2016) IMAP Dichloroisocyanurates: Human health tier II assessment at https://www.industrialchemicals.gov.au/sites/default/files/Dichloroisocyanurates_Human%20health%20tier%20II%20assessment.pdf and from ECHA at https://echa.europa.eu/mt/registration-dossier/-/registered-dossier/14822/7/6/2</t>
  </si>
  <si>
    <t xml:space="preserve">Sisti R. (2001), 2-nitroaniline. Combined repeated toxicity and screening for reproduction and development (OECD 422). RTC Study Report No 8365/T/222/2001. Unpublished. Available from OECD (2001) SIDS Initial Assessment Report for 2-Nitroaniline at https://hpvchemicals.oecd.org/UI/handler.axd?id=eb9e5317-7ea4-4b78-95a4-67f54aef5c9a. reference for NEL conclusion: EPA (2009) Provisional Peer-Reviewed Toxicity Values for 2-Nitroaniline at https://cfpub.epa.gov/ncea/pprtv/documents/Nitroaniline2.pdf </t>
  </si>
  <si>
    <t>Truelove, J., Mueller, R., Pulido, O., &amp; Iverson, F. (1996). Subchronic toxicity study of domoic acid in the rat. Food and Chemical Toxicology, 34(6), 525-529. Reference for NOAEL selection: EFSA, A. E. (2009). Marine biotoxins in shellfish–Domoic acid: Scientific Opinion of the Panel on Contaminants in the Food Chain. EFSA J, 1181, 1-61.</t>
  </si>
  <si>
    <t>Tesh, J.M., Ross, F.W., Willoughby, C.R. &amp; Secker, R.C. (1984).  6-Chlorofructose:  Antifertility evaluation in the male rats. Unpublished report from the life Science Research Ltd., Suffolk, U.K. Submitted to the World Health Organization by Tate &amp; Lyle. Available from WHO (1991) WHO Food Additives Series: 28 Toxicological Evaluation of Certain Food Additives and Contaminants Prepared by:
The thirty-seventh meeting of the Joint FAO/WHO Expert Committee on Food Additives (JECFA) - Trichlorogalactosucrose at http://www.inchem.org/documents/jecfa/jecmono/v28je14.htm</t>
  </si>
  <si>
    <t>McCauley, PT; Robinson, M; Daniel, FB; et al. (1995) The effects of subacute and subchronic oral exposure to cis-1,2-dichloroethylene in Sprague-Dawley rats. Drug Chem Toxicol 18:171–184. Available from EPA (1990) IRIS 418 Chemical Assessment Summary for cis-1,2-Dichloroethylene; CASRN 156-59-2 at https://cfpub.epa.gov/ncea/iris/iris_documents/documents/subst/0418_summary.pdf and EPA (2010) Toxicological Review of cis-1,2-Dichloroethylene and trans-1,2-Dichloroethylene (CAS Nos. cis: 156-59-2; trans: 156-60-5; mixture: 540-59-0) at https://cfpub.epa.gov/ncea/iris/iris_documents/documents/toxreviews/0418tr.pdf</t>
  </si>
  <si>
    <t xml:space="preserve">Til, H.P., van der Meulen, H.C., Huismans, J.W. and A.P. de Groot (1968) “Shor-term (49-day) and sub-chronic (90-day) toxicity studies with "BY 1137" in rats”, Report no. R2640. Central Institute for Nutrition and Food Research, Zeist, the Netherlands. Unpublished study report. A summary is available from ECHA at https://echa.europa.eu/mt/registration-dossier/-/registered-dossier/5280/7/6/2/?documentUUID=473689e2-e395-4574-9da5-cf2025e9091f. Also available from OECD (2017) Environment, Health and Safety Publications Series on Testing and Assessment No. 271. Case Study On The Use Of An Integrated Approach To Testing And Assessment For The Repeated-Dose Toxicity Of Phenolic Benzotriazoles at https://one.oecd.org/document/ENV/JM/HA(2017)2/en/pdf 
</t>
  </si>
  <si>
    <t>National Toxicology Program (1983). Report on the subchronic toxicity via gavage of nitrobenzene (C60082) in Fischer 344 rats and B6C3F1 mice [unpublished]. Prepared by the EG&amp;G Mason Research Institute, Worcester, MA, for the National Toxicology Program, National Institute of Environmental Health Services, Public Health Service, U.S. Department of Health and Human Services, Research Triangle Park, NC; MRI-NTP 08-83-19. Available from EPA (1987) IRIS 079 Chemical Assessment Summary for Nitrobenzene; CASRN 98-95-3 at https://cfpub.epa.gov/ncea/iris/iris_documents/documents/subst/0079_summary.pdf and EPA (2009). Toxicological Review of Nitrobenzene In Support of Summary Information on the Integrated Risk Information System (IRIS) at https://cfpub.epa.gov/ncea/iris/iris_documents/documents/toxreviews/0079tr.pdf</t>
  </si>
  <si>
    <t>Den Tonkelaar, E. M., Van Leeuwen, F. Z. R., &amp; Kuiper, C. (1983). Semichronic toxicity of DNOC in the rat. Meded. Fac. Landbouwwet. Rijksuniv. Gent, 48(4), 1015-1022. Summary available at ATSDR (2018) Toxicological Profile for Dinitrocresols at http://www.atsdr.cdc.gov/ToxProfiles/tp63.pdf and from EPA (2010) Provisional Peer-Reviewed Toxicity Values for 4,6-Dinitro-o-cresol at https://cfpub.epa.gov/ncea/pprtv/documents/Dinitroocresol46.pdf</t>
  </si>
  <si>
    <t>Kuhn, J. (2001) 90-Day Oral Toxicity Study in Rats (Diet) Fintrol Concentrate (Antimycin): Final Report: Lab Project Number: 6024-00. Unpublished study prepared by Stillmeadow, Inc. 163 p. (MRID 45533301, 46762601. Available from EPA (2007) Antimycin A: Revised Health Effects Division (HED) Considerations for the Reregistration Eligibility Decision (RED) Document at https://www.regulations.gov/document/EPA-HQ-OPP-2006-1002-0030</t>
  </si>
  <si>
    <r>
      <t>Dunnick, J. K., Elwell, M. R., &amp; Bucher, J. R. (1994). Comparative toxicities of o-, m-, and p-nitrotoluene in 13-week feed studies in F344 rats and B6C3F1 mice. </t>
    </r>
    <r>
      <rPr>
        <sz val="10"/>
        <color rgb="FF222222"/>
        <rFont val="Calibri"/>
        <family val="2"/>
        <scheme val="minor"/>
      </rPr>
      <t>Fundamental and Applied Toxicology, 22(3), 411-421.</t>
    </r>
    <r>
      <rPr>
        <sz val="10"/>
        <color theme="1"/>
        <rFont val="Calibri"/>
        <family val="2"/>
        <scheme val="minor"/>
      </rPr>
      <t xml:space="preserve"> Summary and discussion is available from OECD (2003) SIDS Initial Assessment Report for 4-Nitrotoluene at https://hpvchemicals.oecd.org/UI/handler.axd?id=4cdf8442-3ecb-44b8-8d66-411f4a3ce13c and Dunnick, J. K. (1992). NTP technical report on toxicity studies of O-, M-, and P-nitrotoluenes (CAS Nos.: 88-72-2, 99-08-1, 99-99-0) aministered in dosed feed to f344/n rats and b6c3f1 mice. Toxicity report series (No. PB-93-150092/XAB; NIH/PUB-93-3346). National Toxicology Program, Research Triangle Park, NC (United States).</t>
    </r>
  </si>
  <si>
    <t>Nationwide Chemical Corporation. 1974. MRID No. 00055365. Available from EPA. Write to FOI, EPA, Washington, DC 20460. Available from EPA (1988) IRIS 0338 Chemical Assessment Summary for Hexachlorophene; CASRN 70-30-4 at https://cfpub.epa.gov/ncea/iris/iris_documents/documents/subst/0338_summary.pdf</t>
  </si>
  <si>
    <t>Dow Chemical Company. 1981. Three-generation rat reproduction study. MRID 00152675. A short summary is available from EPA (1987) IRIS 0047 Chemical Assessment Summary for Dinoseb; CASRN 88-85-7 at http://cfpub.epa.gov/ncea/iris/iris_documents/documents/subst/0047_summary.pdf</t>
  </si>
  <si>
    <t xml:space="preserve">Miller JA, Sandin RB, Miller EC, Rusch HP (1955). The carcinogenicity of compounds related to 2-acetylaminofluorene. II. Variations in the bridges and the 2-substituent. Cancer Res 15:188-198. Summary is also available from the California Office of Environmental Health Hazard Assessment (OEHHA) (1998) Draft Document for Evidence on the Carcinogenicity of 2-Aminofluorene at http://oehha.ca.gov/media/downloads/proposition-65/chemicals/hid2amin.pdf
</t>
  </si>
  <si>
    <t xml:space="preserve">5-Methoxypsoralen; 5 MOP; 4-Methoxy-7H-furo[3,2-g]chromen-7-one; Bergaptene; Heraclin  </t>
  </si>
  <si>
    <t xml:space="preserve">Bergapten   </t>
  </si>
  <si>
    <t>3-Methylbutylidene gyromitrin, N-Formyl-N-methylhydrazone 3-methylbutanal, N-methyl-N-[(E)-3-methylbutylideneamino]formamide</t>
  </si>
  <si>
    <t>O’Donoghue, JL; Krasavage, WJ; Terhaar, CJ. (1978) A comparative chronic toxicity study of methyl n-propyl
ketone, methyl n-butyl ketone, and hexane by ingestion. Eastman Kodak Company, Rochester, NY; Report No.
104657Y. Submitted under TSCA Section 8ECP; EPA Document No. 88-920008233; NTIS No. OTS0555051. Available from EPA (2009) Toxicological Review of 2-Hexanone CAS No. 591-78-6) In Support of Summary Information on the Integrated Risk Information System (IRIS) at https://cfpub.epa.gov/ncea/iris/iris_documents/documents/toxreviews/1019tr.pdf</t>
  </si>
  <si>
    <t>Fitzhugh, O.G. &amp; Nelson, A.A. (1948) Liver tumors in rats fed thiourea or thioacetamide. Science, 108, 626-628. Description of the study is available from WHO IARC Monographs on the Evaluation of Carcinogenic Risk of Chemicals to Man Volume 7: Some Anti-Thyroid and Related Substances, Nitrofurans and Industrial Chemicals at https://publications.iarc.fr/_publications/media/download/1555/8983baef8abdb23cb37581dd1bc561c3bf1a1cc3.pdf</t>
  </si>
  <si>
    <t>National Cancer Institute. 1978. Bioassay of trichlorofluoromethane for possible carcinogenicity. Report. No. 106, PHS/NIH, DHEW Publ. No. 78- 1356. Available from NTP at http://ntp.niehs.nih.gov/ntp/htdocs/lt_rpts/tr106.pdf. Also available from EPA (1987) IRIS 120 Chemical Assessment Summary for Trichlorofluoromethane; CASRN 75-69-4 at https://cfpub.epa.gov/ncea/iris/iris_documents/documents/subst/0120_summary.pdf</t>
  </si>
  <si>
    <t>National Cancer Institute Carcinogenicity Technical report Series No. 131, 1978. Bioassays of DDT, TDE, and p,p'-DDE for Posssible Carcinogenicity CAS No. 50-29-3, 72-54-8, 72-55-9. NCI-CG-TR-131. Available from NTP at http://ntp.niehs.nih.gov/ntp/htdocs/lt_rpts/tr131.pdf. Dose levels in mg/kg bw/day are available from EPA (2017) Provisional Peer-Reviewed Toxicity Values for Dichlorodiphenyldichloroethylene, p,p'- (p,p'-DDE) at https://ordspub.epa.gov/ords/eims/eimscomm.getfile?p_download_id=534456</t>
  </si>
  <si>
    <t>National Cancer Institute Carcinogenicity Technical report Series No. 131, 1978. Bioassays of DDT, TDE, and p,p'-DDE for Posssible Carcinogenicity CAS No. 50-29-3, 72-54-8, 72-55-9. NCI-CG-TR-131. Available from NTP at http://ntp.niehs.nih.gov/ntp/htdocs/lt_rpts/tr131.pdf. A summary of the study is also available from EPA (2007) Provisional Peer Reviewed Toxicity Values for p,p’-Dichlorodiphenyldichloroethane (p,p’-DDD) (CASRN 72-54-8) at https://cfpub.epa.gov/ncea/pprtv/documents/DDDpp.pdf</t>
  </si>
  <si>
    <t>Weisburger, E., Russfield, A., Homburger, F., Weisburger, J. H., Boger, E., Van Dongen, C. G., &amp; Chu, K. (1978). Testing of twenty-one environmental aromatic amines or derivatives for long-term toxicity or carcinogenicity. Journal of Environmental Pathology and Toxicology, 2(2), 325-356. Summary is available from EPA (2005) OECD SIDS Initial Assessment Report for p-Toluidine at https://hpvchemicals.oecd.org/UI/handler.axd?id=c00130f6-16e4-46de-8e0f-c9d6f525c38a</t>
  </si>
  <si>
    <t>Phenelzine sulfate; Estinerval; Nardelzine; Kalgan; 2-phenylethylhydrazine; sulfuric acid</t>
  </si>
  <si>
    <t>Diallylhydrazine, 1,1-bis(prop-2-enyl)hydrazine; 1,1-Di-2-propenylhydrazine</t>
  </si>
  <si>
    <t>52207-83-7 and 801-892-1</t>
  </si>
  <si>
    <t>Allylhydrazine hydrochloride; 1-Allylhydrazine hydrochloride; prop-2-en-1-ylhydrazine hydrochloride; prop-2-enylhydrazine;hydrochloride</t>
  </si>
  <si>
    <t>NTP (1982) Carcinogenesis Bioassay of Allyl Isothiocyanate (CAS No. 57-06-7) in F344/N Rats and B6C3F1 Mice (Gavage Study) TR-234 - Allyl Isothiocyanate (CASRN 57-06-7). Available from NTP at http://ntp.niehs.nih.gov/ntp/htdocs/lt_rpts/tr234.pdf. Reference for NOAEL conclusion: EFSA Panel on Food Additives and Nutrient Sources added to Food (ANS); Scientific Opinion on thesafety of allyl isothiocyanate for the proposed uses as a food additive. EFSA Journal 2010;8(12):1943 [40 pp.].doi:10.2903/j.efsa.2010.1943.</t>
  </si>
  <si>
    <t xml:space="preserve">National Cancer Institute, Carcinogenesis, Technical Report Series No. 162, 1979. Bioassay of 2,4-Diaminotoluene for Possible Carcinogenicity (CAS No. 95-80-7) NCI-CG-TR-162. Available from NTP at http://ntp.niehs.nih.gov/ntp/htdocs/lt_rpts/tr162.pdf. References for dose levels in mg/kg bw/day: ECHA at https://echa.europa.eu/mt/registration-dossier/-/registered-dossier/13465/7/6/2 and EPA OECD (2006) SIDS Initial Assessment Profile for Toluene-2,4-diamine at https://hpvchemicals.oecd.org/UI/handler.axd?id=3e31a658-4ef2-45d1-b040-83d1c6f7a8ac 
</t>
  </si>
  <si>
    <t>National Toxicology Program. (1996). NTP Toxicology and Carcinogenesis Studies of 1-Amino-2,4-Dibromoanthraquinone (CAS No. 81-49-2) in F344/N Rats and B6C3F1 Mice (Feed Studies). National Toxicology Program technical report series, 383, 1-370. Available from NTP at https://ntp.niehs.nih.gov/go/tr383</t>
  </si>
  <si>
    <t xml:space="preserve">Peacock, Andree &amp; Peacock, P. R. (1966). The results of prolonged administration of isoniazid to mice, rats and hamsters. British Journal of Cancer, 20(2), 307.   </t>
  </si>
  <si>
    <t xml:space="preserve">Du Pont (1985). Two year inhalation toxicity study with 1,1,2-trichloro-1,2,2-trifluoroethane in rats. Vol 1. Medical Research Project Number 3683-001; Haskell Laboratory Report Number 488-84. Unpublished report by E.I. Du Pont de Nemours and Co., issued March 5, 1985. Du Pont toxicity studies with 1,1,2-trichloro-1,2,2-trifluoroethane. Product Information Bulletin No. S-24, Wilmington, Delaware. Short evaluation is available from Office of Environmental Health Hazard Assessment California (2011) at http://oehha.ca.gov/media/downloads/water/chemicals/phg/freon113021011.pdf and from EPA (2005) HPVIS Fluoroethane Category at https://chemview.epa.gov/chemview//proxy?filename=HPVIS/Fluoroethane%20Category_groupfile.pdf
</t>
  </si>
  <si>
    <t>Grundmann, E. and Hobik, H. P. (1966a) Bay 36205, two-year feeding test with rats. Histology. Farbenfabriken Bayer. Unpublished report. &amp;  Lorke, D. and Loser, E. (1966a) Bay 36205 studies of chronic toxicity to rats. Farbenfabriken Bayer. Unpublished report. Available from WHO (1968) Evaluations of Some Pesticide Residues in Food JMPR FAO/PL:1968/M/9/1 - OxythioQuinox at https://inchem.org/documents/jmpr/jmpmono/v068pr28.htm</t>
  </si>
  <si>
    <t>National Toxicology Program. (1998). NTP toxicology and carcinogenesis studies of theophylline (CAS No. 58-55-9) in F344/N rats and B6C3F1 mice (feed and gavage studies). National Toxicology Program technical report series, 473, 1-326. Available at http://ntp.niehs.nih.gov/ntp/htdocs/lt_rpts/tr473.pdf and Nyska, A., Herbert, R. A., Chan, P. C., Haseman, J. K., &amp; Hailey, J. R. (1998). Theophylline-induced mesenteric periarteritis in F344/N rats. Archives of toxicology, 72(11), 731-737.</t>
  </si>
  <si>
    <t>Woodard. (1966) Chlorobenzilate. Safety evaluation by dietary feeding to rats for 104 weeks. Unpublished report, Woodard Research Corp. Available from Reuber, M. D. (1980). Carcinogenicity of chlorobenzilate in mice, rats, and dogs. Clinical toxicology, 16(1), 67-98 and JMPR (1968) Chlorobenzilate (FAO/PL:1968/M/9/1) at https://inchem.org/documents/jmpr/jmpmono/v068pr08.htm</t>
  </si>
  <si>
    <t>Unknown, n.d. Available from Commission of the European Communities (1993) Scientific Committee on Cosmetology (11/86-10/90). 45th Meeting of the SCC. At https://health.ec.europa.eu/system/files/2016-11/scc_o_8b_0.pdf</t>
  </si>
  <si>
    <t>Dunkelberg, H. (1982). Carcinogenicity of ethylene oxide and 1,2-propylene oxide upon intragastric administration to rats. British journal of cancer, 46(6), 924-933. A summary is also available from WHO (1985) IPCS Environmental Health Criteria 56 - Propylene Oxide at https://www.inchem.org/documents/ehc/ehc/ehc56.htm#SectionNumber:5.2 and European Commission (2002) European Union Risk Assessment Report for Methyloxirane (propylene oxide) at https://echa.europa.eu/documents/10162/5d04d98a-620a-491d-aad1-e6345ef090fd</t>
  </si>
  <si>
    <t xml:space="preserve">Penwick Corporation, 1979. MRID No. 00081276. Available from EPA (1994) RfD/Peer Review Report of Resmethrin at https://www3.epa.gov/pesticides/chem_search/cleared_reviews/csr_PC-097801_22-Nov-94_036.pdf (pg. 94) and EPA (1988) IRIS Chemical Assessment Summary for Resmethrin; CASRN 10453-86-8 at https://cfpub.epa.gov/ncea/iris/iris_documents/documents/subst/0343_summary.pdf
</t>
  </si>
  <si>
    <t>68953-84-4 (mix of 74-31-7, 27173-16-6, &amp; 15017-02-4)</t>
  </si>
  <si>
    <t>Ichiki, T., H. Ogata, H. Furukawa, K. Yuki, T. Saito, K. Kamiya, M. Hamamura. Twenty-eight-day Repeat Dose Oral Toxicity Test of 3-Cyanopyridine in Rats. Panapharm Laboratories Co., Ltd., Kumamaoto, Japan. Detailed summary is available from ECHA at https://echa.europa.eu/registration-dossier/-/registered-dossier/5149/7/6/2 and EPA (2003) Pyridine and Pyridine Derivatives HPV Category – Appendix A at https://chemview.epa.gov/chemview//proxy?filename=HPVIS/Pyridine%20and%20Pyridine%20Derivatives%20Category_groupfile.pdf</t>
  </si>
  <si>
    <t>PPG Industries, Inc. 2004. Toxicology data submitted to the US EPA on WRS-2390 (CAS# 68227-46-3). Available from EPA ChemView (2005) at https://chemview.epa.gov/chemview/proxy?filename=8e%2F89050000257_68227463_48F28886D276DBD5852577D7006DB1D9.pdf</t>
  </si>
  <si>
    <t xml:space="preserve">Hazelton, 1992. 4-Week Oral Gavage Toxicity Study with T-5333 in Rats. Final Report. Hazleton Wisconsin, Study Number HWI 6329-102. Available from EPA (2003) HPV Revised Summaries for Perfluoro compounds, C5‐C18 at https://chemview.epa.gov/chemview/chemicaldata.do?sourceId=7&amp;chemicalDataId=30255470&amp;chemicalId=116198
</t>
  </si>
  <si>
    <t>International Research and Development Corporation, 1980a. 2,5-Dichlorophenol Four-week inhalation
study in rats. Available from EPA (2007) HPV Robust Summaries and Test Plan – Dicamba Intermediates at https://chemview.epa.gov/chemview//proxy?filename=HPVIS/Dicamba%20and%20Acifluorfen%20Intermediates%20Category_groupfile.pdf</t>
  </si>
  <si>
    <t xml:space="preserve">Kodavanti, U. P., Costa, D. L., Giri, S. N., Starcher, B., &amp; Hatch, G. E. (1997). Pulmonary structural and extracellular matrix alterations in Fischer 344 rats following subchronic phosgene exposure. Fundamental and Applied Toxicology, 37(1), 54-63. A summary is available from EPA (1990) IRIS Chemical Assessment Summary for Phosgene; CASRN 75-44-5 at https://cfpub.epa.gov/ncea/iris/iris_documents/documents/subst/0487_summary.pdf
</t>
  </si>
  <si>
    <t xml:space="preserve">Unpublished confidential business information RCC Study No.: 226168 (1989). Available from EPA (2015) Screening-Level Hazard Characterization for 2,5-Bis(tert-nonyldithio)-1,3,4-thiadiazole
(CASRN 89347-09-1) at https://chemview.epa.gov/chemview/proxy?filename=HC89347091.pdf
</t>
  </si>
  <si>
    <t>Elf Aquitaine Production (1996) Four week toxicity study by oral route (gavage) in rats followed by a two week recovery period, CIT/Study No 12602 TSR, 8th Feb 1996, Elf Aquitaine Production, Lacq, France, unpublished. Available from MAK Collection for Occupational Health and Safety (2019) Di-tert-dodecyl pentasulfide, Di-tert-dodecyl polysulfide/2-(2,3,3,4,5,5-Hexamethylhexan-
2-ylpentasulfanyl)-2,3,3,4,5,5-hexamethylhexane. MAK value documentation. Vol 4, No 4. DOI: 10.1002/3527600418.mb3156523kse6519</t>
  </si>
  <si>
    <t>Cornish, H. H., Bahor, R. E., &amp; Ryan, R. C. (1962). Toxicity and metabolism of ortho-, meta-, and para-terphenyls. American Industrial Hygiene Association Journal, 23(5), 372-378.</t>
  </si>
  <si>
    <t xml:space="preserve">Burdock, G. A. and Kundzins, W. (1982). Unpublished Report No. 349 262 entitled “Thirty-Day Subchronic Oral Toxicity Study in Rats, BPA-BI and BPA-DA”, dated December 17, 1982 for General Electric Company, Mount Vernon Indiana, USA; from Hazleton Laboratories America, Inc., Vienna, VA, USA; and Burdock, G. A. (1984). Unpublished addendum to Final Report No. 349 262 entitled “Thirty-Day Subchronic Oral Toxicity Study in Rats, BPA-BI and BPA-DA”, dated December 22, 1984 for General Electric Company, Mount Vernon Indiana, USA; from Hazleton Laboratories America, Inc., Vienna, VA, USA. Available from EPA (2003) HPV Robust Summary - Bisphenol A Dianhydride at https://chemview.epa.gov/chemview//proxy?filename=HPVIS/Bisphenol%20A%20Dianhydride_groupfile.pdf and from ECHA at https://echa.europa.eu/mt/registration-dossier/-/registered-dossier/1877/7/6/2/?documentUUID=ecae4f31-db0c-45ae-ad29-e48cf95f017d
</t>
  </si>
  <si>
    <t xml:space="preserve">Tusing TW. 1953b. Progress Report : B,B’ Thiodipropionitrile Repeated Dermal Application,
Acute Inhalation Toxicity, and Subacute Feeding. Hazleton Laboratories Report to American
Cyanamid Company, dated March 30, 1953 (unpublished). Available from EPA (2003) IUCLID Data Set for Thiodipropionitrile at https://chemview.epa.gov/chemview/proxy?filename=HPVIS/Thiodipropionitrile_groupfile.pdf 
</t>
  </si>
  <si>
    <t>Monsanto BD-88-389, A Subchronic (3 Month) Oral Toxicity Study with Santoflex IP in the Rat via Dietary Admixture, Bio/dynamics, Inc., June 1990. Available from EPA (2003) Transmittal Letter for Revised Test Plan and Summaries - 101-72-4 1,4-Benzenediamine, N-(1-methylethyl)-N’-phenyl- at https://chemview.epa.gov/chemview//proxy?filename=HPVIS/Substituted%20p-Phenylenediamines%20Category_groupfile.pdf and ECHA at https://echa.europa.eu/registration-dossier/-/registered-dossier/13374/7/6/2 and EPA (2011) Hazard Characterization Document: Screening-level Hazard Characterization: Substituted p-Phenylenediamines Category at https://chemview.epa.gov/chemview/proxy?filename=HC3081014.pdf</t>
  </si>
  <si>
    <t>Teva Canada Limited (2018) Product Monograph for PrACT Olmesartan at https://pdf.hres.ca/dpd_pm/00048843.PDF and FDA (2012) Benicar (olmesartan medoxomil) Tablet Label at https://www.accessdata.fda.gov/drugsatfda_docs/label/2012/021286s023lbl.pdf</t>
  </si>
  <si>
    <t xml:space="preserve">Rhone-Poulenc, Inc. 1986. MRID No. 00147978, 00155548. A short summary is available from EPA (1987) IRIS 0192 Chemical Assessment Summary for Acifluorfen, sodium; CASRN 62476-59-9 at https://cfpub.epa.gov/ncea/iris/iris_documents/documents/subst/0192_summary.pdf. Also available from EPA (2015) Sodium Acifluorfen. Draft Human Health Risk Assessment for Registration Review at https://www.regulations.gov/document/EPA-HQ-OPP-2021-0604-0002
</t>
  </si>
  <si>
    <t>Safepharm Laboratories Ltd, 1990. Availabe from ECHA at https://echa.europa.eu/mt/registration-dossier/-/registered-dossier/11512/7/6/2</t>
  </si>
  <si>
    <t>Charles River, 2015. Available from ECHA at https://echa.europa.eu/mt/registration-dossier/-/registered-dossier/16316/7/6/2 and https://echa.europa.eu/mt/registration-dossier/-/registered-dossier/16316/7/9/2</t>
  </si>
  <si>
    <t>Charles River, 2015</t>
  </si>
  <si>
    <t xml:space="preserve">Disclaimer: These values contained herein may not be the values used in FDA safety and risk assessments. The EDT spreadsheet was compiled for the purposes of developing the EDT and calculation of the corresponding TTCs. </t>
  </si>
  <si>
    <t>1N,2N,3N,4N,6N,7N,9N,10Y,11Y. Acetic acid: 1aY(Class I). Ring: 12N,13N,15N,16N,17N,18bY,28N, crosscheck 47N(Class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</si>
</sst>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
    <numFmt numFmtId="165" formatCode="0.000000000"/>
    <numFmt numFmtId="166" formatCode="0.0"/>
    <numFmt numFmtId="167" formatCode="0.0000"/>
    <numFmt numFmtId="168" formatCode="0.000000"/>
    <numFmt numFmtId="169" formatCode="0.00000"/>
    <numFmt numFmtId="170" formatCode="0.0000000"/>
    <numFmt numFmtId="171" formatCode="0.00000000"/>
    <numFmt numFmtId="172" formatCode="0.0000000000"/>
  </numFmts>
  <fonts count="21" x14ac:knownFonts="1">
    <font>
      <sz val="11"/>
      <color theme="1"/>
      <name val="Calibri"/>
      <family val="2"/>
      <scheme val="minor"/>
    </font>
    <font>
      <sz val="11"/>
      <color theme="1"/>
      <name val="Calibri"/>
      <family val="2"/>
      <scheme val="minor"/>
    </font>
    <font>
      <u/>
      <sz val="11"/>
      <color theme="10"/>
      <name val="Calibri"/>
      <family val="2"/>
      <scheme val="minor"/>
    </font>
    <font>
      <sz val="10"/>
      <name val="MS Sans Serif"/>
      <family val="2"/>
    </font>
    <font>
      <sz val="10"/>
      <color indexed="8"/>
      <name val="Arial"/>
      <family val="2"/>
    </font>
    <font>
      <sz val="10"/>
      <name val="Verdana"/>
      <family val="2"/>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vertAlign val="superscript"/>
      <sz val="10"/>
      <color theme="1"/>
      <name val="Calibri"/>
      <family val="2"/>
      <scheme val="minor"/>
    </font>
    <font>
      <i/>
      <sz val="10"/>
      <color theme="1"/>
      <name val="Calibri"/>
      <family val="2"/>
      <scheme val="minor"/>
    </font>
    <font>
      <vertAlign val="subscript"/>
      <sz val="10"/>
      <color theme="1"/>
      <name val="Calibri"/>
      <family val="2"/>
      <scheme val="minor"/>
    </font>
    <font>
      <i/>
      <sz val="10"/>
      <name val="Calibri"/>
      <family val="2"/>
      <scheme val="minor"/>
    </font>
    <font>
      <sz val="10"/>
      <color rgb="FF222222"/>
      <name val="Calibri"/>
      <family val="2"/>
      <scheme val="minor"/>
    </font>
    <font>
      <sz val="10"/>
      <color rgb="FF000000"/>
      <name val="Calibri"/>
      <family val="2"/>
      <scheme val="minor"/>
    </font>
    <font>
      <i/>
      <sz val="10"/>
      <color rgb="FF222222"/>
      <name val="Calibri"/>
      <family val="2"/>
      <scheme val="minor"/>
    </font>
    <font>
      <sz val="10"/>
      <color rgb="FF212121"/>
      <name val="Calibri"/>
      <family val="2"/>
      <scheme val="minor"/>
    </font>
    <font>
      <sz val="10"/>
      <color rgb="FF333333"/>
      <name val="Calibri"/>
      <family val="2"/>
      <scheme val="minor"/>
    </font>
    <font>
      <b/>
      <sz val="20"/>
      <color rgb="FFC00000"/>
      <name val="Calibri"/>
      <family val="2"/>
      <scheme val="minor"/>
    </font>
    <font>
      <sz val="10"/>
      <color rgb="FFC0000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8">
    <xf numFmtId="0" fontId="0" fillId="0" borderId="0"/>
    <xf numFmtId="0" fontId="2" fillId="0" borderId="0" applyNumberFormat="0" applyFill="0" applyBorder="0" applyAlignment="0" applyProtection="0"/>
    <xf numFmtId="0" fontId="1" fillId="0" borderId="0"/>
    <xf numFmtId="0" fontId="3" fillId="0" borderId="0"/>
    <xf numFmtId="0" fontId="4" fillId="0" borderId="0"/>
    <xf numFmtId="0" fontId="5" fillId="0" borderId="0"/>
    <xf numFmtId="0" fontId="4" fillId="0" borderId="0"/>
    <xf numFmtId="9" fontId="1" fillId="0" borderId="0" applyFont="0" applyFill="0" applyBorder="0" applyAlignment="0" applyProtection="0"/>
  </cellStyleXfs>
  <cellXfs count="233">
    <xf numFmtId="0" fontId="0" fillId="0" borderId="0" xfId="0"/>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2" fontId="8" fillId="0" borderId="1" xfId="2"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wrapText="1"/>
    </xf>
    <xf numFmtId="164" fontId="8" fillId="0" borderId="1" xfId="2" applyNumberFormat="1" applyFont="1" applyFill="1" applyBorder="1" applyAlignment="1">
      <alignment horizontal="center" vertical="center" wrapText="1"/>
    </xf>
    <xf numFmtId="165" fontId="8" fillId="0" borderId="1" xfId="2" applyNumberFormat="1" applyFont="1" applyFill="1" applyBorder="1" applyAlignment="1">
      <alignment horizontal="center" vertical="center" wrapText="1"/>
    </xf>
    <xf numFmtId="164" fontId="6" fillId="2" borderId="1" xfId="2" applyNumberFormat="1" applyFont="1" applyFill="1" applyBorder="1" applyAlignment="1">
      <alignment horizontal="left" vertical="top" wrapText="1"/>
    </xf>
    <xf numFmtId="0" fontId="9" fillId="0" borderId="1" xfId="3" applyFont="1" applyFill="1" applyBorder="1" applyAlignment="1">
      <alignment horizontal="center" vertical="center" wrapText="1"/>
    </xf>
    <xf numFmtId="49" fontId="6" fillId="0" borderId="1" xfId="2" applyNumberFormat="1" applyFont="1" applyFill="1" applyBorder="1" applyAlignment="1">
      <alignment horizontal="left" vertical="top" wrapText="1"/>
    </xf>
    <xf numFmtId="0" fontId="9" fillId="0" borderId="1" xfId="2" applyFont="1" applyFill="1" applyBorder="1" applyAlignment="1">
      <alignment horizontal="left" vertical="top" wrapText="1" shrinkToFit="1"/>
    </xf>
    <xf numFmtId="2" fontId="9" fillId="0" borderId="1" xfId="2" applyNumberFormat="1"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1" xfId="2" applyFont="1" applyFill="1" applyBorder="1" applyAlignment="1">
      <alignment vertical="top" wrapText="1"/>
    </xf>
    <xf numFmtId="0" fontId="6" fillId="0" borderId="1" xfId="2" applyFont="1" applyFill="1" applyBorder="1" applyAlignment="1">
      <alignment horizontal="center" vertical="top" wrapText="1"/>
    </xf>
    <xf numFmtId="1" fontId="9" fillId="0" borderId="1" xfId="2" applyNumberFormat="1" applyFont="1" applyFill="1" applyBorder="1" applyAlignment="1">
      <alignment horizontal="center" vertical="top" wrapText="1" shrinkToFit="1"/>
    </xf>
    <xf numFmtId="0" fontId="9" fillId="0" borderId="1" xfId="2" applyFont="1" applyFill="1" applyBorder="1" applyAlignment="1">
      <alignment horizontal="center" vertical="top" wrapText="1" shrinkToFit="1"/>
    </xf>
    <xf numFmtId="0" fontId="9" fillId="0" borderId="1" xfId="2" applyFont="1" applyFill="1" applyBorder="1" applyAlignment="1">
      <alignment horizontal="left" vertical="top" wrapText="1"/>
    </xf>
    <xf numFmtId="2" fontId="9" fillId="0" borderId="1" xfId="2" applyNumberFormat="1" applyFont="1" applyFill="1" applyBorder="1" applyAlignment="1">
      <alignment horizontal="center" vertical="top" wrapText="1" shrinkToFit="1"/>
    </xf>
    <xf numFmtId="0" fontId="6" fillId="0" borderId="1" xfId="2" applyFont="1" applyFill="1" applyBorder="1" applyAlignment="1">
      <alignment horizontal="left" vertical="top" wrapText="1"/>
    </xf>
    <xf numFmtId="49" fontId="9" fillId="0" borderId="1" xfId="2" applyNumberFormat="1" applyFont="1" applyFill="1" applyBorder="1" applyAlignment="1">
      <alignment horizontal="left" vertical="top" wrapText="1"/>
    </xf>
    <xf numFmtId="0" fontId="9" fillId="0" borderId="1" xfId="3" applyFont="1" applyFill="1" applyBorder="1" applyAlignment="1">
      <alignment horizontal="left" vertical="top" wrapText="1" shrinkToFit="1"/>
    </xf>
    <xf numFmtId="2" fontId="9" fillId="0" borderId="1" xfId="3" applyNumberFormat="1" applyFont="1" applyFill="1" applyBorder="1" applyAlignment="1">
      <alignment horizontal="center" vertical="top" wrapText="1"/>
    </xf>
    <xf numFmtId="0" fontId="9" fillId="0" borderId="1" xfId="3" applyFont="1" applyFill="1" applyBorder="1" applyAlignment="1">
      <alignment horizontal="center" vertical="top" wrapText="1"/>
    </xf>
    <xf numFmtId="1" fontId="9" fillId="0" borderId="1" xfId="3" applyNumberFormat="1" applyFont="1" applyFill="1" applyBorder="1" applyAlignment="1">
      <alignment horizontal="center" vertical="top" wrapText="1"/>
    </xf>
    <xf numFmtId="0" fontId="9" fillId="0" borderId="1" xfId="4" applyFont="1" applyFill="1" applyBorder="1" applyAlignment="1">
      <alignment horizontal="center" vertical="top" wrapText="1"/>
    </xf>
    <xf numFmtId="1" fontId="9" fillId="0" borderId="1" xfId="2" applyNumberFormat="1" applyFont="1" applyFill="1" applyBorder="1" applyAlignment="1">
      <alignment horizontal="center" vertical="top" wrapText="1"/>
    </xf>
    <xf numFmtId="49" fontId="9" fillId="0" borderId="1" xfId="2" applyNumberFormat="1" applyFont="1" applyFill="1" applyBorder="1" applyAlignment="1">
      <alignment horizontal="center" vertical="top" wrapText="1" shrinkToFit="1"/>
    </xf>
    <xf numFmtId="164" fontId="9" fillId="0" borderId="1" xfId="2" applyNumberFormat="1" applyFont="1" applyFill="1" applyBorder="1" applyAlignment="1">
      <alignment horizontal="center" vertical="top" wrapText="1"/>
    </xf>
    <xf numFmtId="0" fontId="9" fillId="0" borderId="1" xfId="4" applyFont="1" applyFill="1" applyBorder="1" applyAlignment="1">
      <alignment horizontal="center" vertical="top" wrapText="1" shrinkToFit="1"/>
    </xf>
    <xf numFmtId="3" fontId="9" fillId="0" borderId="1" xfId="2" applyNumberFormat="1" applyFont="1" applyFill="1" applyBorder="1" applyAlignment="1">
      <alignment horizontal="center" vertical="top" wrapText="1" shrinkToFit="1"/>
    </xf>
    <xf numFmtId="164" fontId="9" fillId="0" borderId="1" xfId="2" applyNumberFormat="1" applyFont="1" applyFill="1" applyBorder="1" applyAlignment="1">
      <alignment horizontal="center" vertical="top" wrapText="1" shrinkToFit="1"/>
    </xf>
    <xf numFmtId="166" fontId="9" fillId="0" borderId="1" xfId="2" applyNumberFormat="1" applyFont="1" applyFill="1" applyBorder="1" applyAlignment="1">
      <alignment horizontal="center" vertical="top" wrapText="1" shrinkToFit="1"/>
    </xf>
    <xf numFmtId="49" fontId="9" fillId="0" borderId="1" xfId="5" applyNumberFormat="1" applyFont="1" applyFill="1" applyBorder="1" applyAlignment="1">
      <alignment horizontal="left" vertical="top" wrapText="1"/>
    </xf>
    <xf numFmtId="166" fontId="9" fillId="0" borderId="1" xfId="2" applyNumberFormat="1" applyFont="1" applyFill="1" applyBorder="1" applyAlignment="1">
      <alignment horizontal="center" vertical="top" wrapText="1"/>
    </xf>
    <xf numFmtId="167" fontId="9" fillId="0" borderId="1" xfId="2" applyNumberFormat="1" applyFont="1" applyFill="1" applyBorder="1" applyAlignment="1">
      <alignment horizontal="center" vertical="top" wrapText="1"/>
    </xf>
    <xf numFmtId="1" fontId="6" fillId="0" borderId="1" xfId="2" applyNumberFormat="1" applyFont="1" applyFill="1" applyBorder="1" applyAlignment="1">
      <alignment horizontal="center" vertical="top" wrapText="1"/>
    </xf>
    <xf numFmtId="167" fontId="9" fillId="0" borderId="1" xfId="2" applyNumberFormat="1" applyFont="1" applyFill="1" applyBorder="1" applyAlignment="1">
      <alignment horizontal="center" vertical="top" wrapText="1" shrinkToFit="1"/>
    </xf>
    <xf numFmtId="1" fontId="9" fillId="0" borderId="1" xfId="6" applyNumberFormat="1" applyFont="1" applyFill="1" applyBorder="1" applyAlignment="1">
      <alignment horizontal="center" vertical="top" wrapText="1"/>
    </xf>
    <xf numFmtId="0" fontId="9" fillId="0" borderId="1" xfId="6" applyFont="1" applyFill="1" applyBorder="1" applyAlignment="1">
      <alignment horizontal="center" vertical="top" wrapText="1"/>
    </xf>
    <xf numFmtId="49" fontId="9" fillId="0" borderId="1" xfId="5" applyNumberFormat="1" applyFont="1" applyFill="1" applyBorder="1" applyAlignment="1">
      <alignment horizontal="center" vertical="top" wrapText="1"/>
    </xf>
    <xf numFmtId="0" fontId="9" fillId="0" borderId="1" xfId="3" applyFont="1" applyFill="1" applyBorder="1" applyAlignment="1">
      <alignment horizontal="left" vertical="top" wrapText="1"/>
    </xf>
    <xf numFmtId="164" fontId="9" fillId="0" borderId="1" xfId="3" applyNumberFormat="1" applyFont="1" applyFill="1" applyBorder="1" applyAlignment="1">
      <alignment horizontal="center" vertical="top" wrapText="1"/>
    </xf>
    <xf numFmtId="49" fontId="9" fillId="0" borderId="1" xfId="3" applyNumberFormat="1" applyFont="1" applyFill="1" applyBorder="1" applyAlignment="1">
      <alignment horizontal="center" vertical="center" wrapText="1"/>
    </xf>
    <xf numFmtId="49" fontId="9" fillId="0" borderId="1" xfId="3" applyNumberFormat="1" applyFont="1" applyFill="1" applyBorder="1" applyAlignment="1">
      <alignment horizontal="left" vertical="top" wrapText="1"/>
    </xf>
    <xf numFmtId="165" fontId="9" fillId="0" borderId="1" xfId="2" applyNumberFormat="1" applyFont="1" applyFill="1" applyBorder="1" applyAlignment="1">
      <alignment horizontal="center" vertical="top" wrapText="1"/>
    </xf>
    <xf numFmtId="165" fontId="9" fillId="0" borderId="1" xfId="2" applyNumberFormat="1" applyFont="1" applyFill="1" applyBorder="1" applyAlignment="1">
      <alignment horizontal="center" vertical="top" wrapText="1" shrinkToFit="1"/>
    </xf>
    <xf numFmtId="0" fontId="9" fillId="0" borderId="0" xfId="2" applyFont="1" applyFill="1" applyAlignment="1">
      <alignment horizontal="left" vertical="top" wrapText="1"/>
    </xf>
    <xf numFmtId="3" fontId="9" fillId="0" borderId="1" xfId="2" applyNumberFormat="1" applyFont="1" applyFill="1" applyBorder="1" applyAlignment="1">
      <alignment horizontal="center" vertical="top" wrapText="1"/>
    </xf>
    <xf numFmtId="168" fontId="9" fillId="0" borderId="1" xfId="2" applyNumberFormat="1" applyFont="1" applyFill="1" applyBorder="1" applyAlignment="1">
      <alignment horizontal="center" vertical="top" wrapText="1"/>
    </xf>
    <xf numFmtId="0" fontId="9" fillId="0" borderId="1" xfId="4" applyFont="1" applyFill="1" applyBorder="1" applyAlignment="1">
      <alignment horizontal="left" vertical="top" wrapText="1"/>
    </xf>
    <xf numFmtId="1" fontId="9" fillId="0" borderId="1" xfId="4" applyNumberFormat="1" applyFont="1" applyFill="1" applyBorder="1" applyAlignment="1">
      <alignment horizontal="center" vertical="top" wrapText="1"/>
    </xf>
    <xf numFmtId="0" fontId="6" fillId="0" borderId="1" xfId="2" applyFont="1" applyFill="1" applyBorder="1" applyAlignment="1">
      <alignment vertical="top" wrapText="1"/>
    </xf>
    <xf numFmtId="2" fontId="9" fillId="0" borderId="1" xfId="3" applyNumberFormat="1" applyFont="1" applyFill="1" applyBorder="1" applyAlignment="1">
      <alignment horizontal="center" vertical="top" wrapText="1" shrinkToFit="1"/>
    </xf>
    <xf numFmtId="169" fontId="9" fillId="0" borderId="1" xfId="2" applyNumberFormat="1" applyFont="1" applyFill="1" applyBorder="1" applyAlignment="1">
      <alignment horizontal="center" vertical="top" wrapText="1" shrinkToFit="1"/>
    </xf>
    <xf numFmtId="0" fontId="9" fillId="0" borderId="1" xfId="6" applyFont="1" applyFill="1" applyBorder="1" applyAlignment="1">
      <alignment horizontal="left" vertical="top" wrapText="1"/>
    </xf>
    <xf numFmtId="164" fontId="9" fillId="0" borderId="1" xfId="6" applyNumberFormat="1" applyFont="1" applyFill="1" applyBorder="1" applyAlignment="1">
      <alignment horizontal="center" vertical="top" wrapText="1"/>
    </xf>
    <xf numFmtId="0" fontId="9" fillId="0" borderId="0" xfId="2" applyFont="1" applyFill="1" applyAlignment="1">
      <alignment horizontal="center" vertical="top" wrapText="1"/>
    </xf>
    <xf numFmtId="2" fontId="9" fillId="0" borderId="1" xfId="6" applyNumberFormat="1" applyFont="1" applyFill="1" applyBorder="1" applyAlignment="1">
      <alignment horizontal="center" vertical="top" wrapText="1"/>
    </xf>
    <xf numFmtId="166" fontId="9" fillId="0" borderId="1" xfId="4" applyNumberFormat="1" applyFont="1" applyFill="1" applyBorder="1" applyAlignment="1">
      <alignment horizontal="center" vertical="top" wrapText="1"/>
    </xf>
    <xf numFmtId="2" fontId="6" fillId="0" borderId="1" xfId="2" applyNumberFormat="1" applyFont="1" applyFill="1" applyBorder="1" applyAlignment="1">
      <alignment horizontal="center" vertical="top" wrapText="1"/>
    </xf>
    <xf numFmtId="49" fontId="9" fillId="0" borderId="1" xfId="2" applyNumberFormat="1" applyFont="1" applyFill="1" applyBorder="1" applyAlignment="1">
      <alignment horizontal="left" vertical="top" wrapText="1" shrinkToFit="1"/>
    </xf>
    <xf numFmtId="169" fontId="9" fillId="0" borderId="1" xfId="2" applyNumberFormat="1" applyFont="1" applyFill="1" applyBorder="1" applyAlignment="1">
      <alignment horizontal="center" vertical="top" wrapText="1"/>
    </xf>
    <xf numFmtId="0" fontId="9" fillId="0" borderId="1" xfId="2" applyFont="1" applyFill="1" applyBorder="1" applyAlignment="1">
      <alignment horizontal="center" vertical="center" wrapText="1"/>
    </xf>
    <xf numFmtId="0" fontId="9" fillId="0" borderId="1" xfId="2" applyFont="1" applyFill="1" applyBorder="1" applyAlignment="1">
      <alignment wrapText="1"/>
    </xf>
    <xf numFmtId="0" fontId="9" fillId="0" borderId="0" xfId="2" applyFont="1" applyFill="1" applyAlignment="1">
      <alignment wrapText="1"/>
    </xf>
    <xf numFmtId="49" fontId="6" fillId="0" borderId="1" xfId="3" applyNumberFormat="1" applyFont="1" applyFill="1" applyBorder="1" applyAlignment="1">
      <alignment horizontal="left" vertical="top" wrapText="1" shrinkToFit="1"/>
    </xf>
    <xf numFmtId="1" fontId="9" fillId="0" borderId="1" xfId="3" applyNumberFormat="1" applyFont="1" applyFill="1" applyBorder="1" applyAlignment="1">
      <alignment horizontal="center" vertical="top" wrapText="1" shrinkToFit="1"/>
    </xf>
    <xf numFmtId="49" fontId="9" fillId="0" borderId="1" xfId="3" applyNumberFormat="1" applyFont="1" applyFill="1" applyBorder="1" applyAlignment="1">
      <alignment horizontal="center" vertical="top" wrapText="1" shrinkToFit="1"/>
    </xf>
    <xf numFmtId="0" fontId="9" fillId="0" borderId="1" xfId="3" applyFont="1" applyFill="1" applyBorder="1" applyAlignment="1">
      <alignment horizontal="center" vertical="top" wrapText="1" shrinkToFit="1"/>
    </xf>
    <xf numFmtId="164" fontId="9" fillId="0" borderId="1" xfId="3" applyNumberFormat="1" applyFont="1" applyFill="1" applyBorder="1" applyAlignment="1">
      <alignment horizontal="center" vertical="top" wrapText="1" shrinkToFit="1"/>
    </xf>
    <xf numFmtId="165" fontId="9" fillId="0" borderId="1" xfId="3" applyNumberFormat="1" applyFont="1" applyFill="1" applyBorder="1" applyAlignment="1">
      <alignment horizontal="center" vertical="top" wrapText="1" shrinkToFit="1"/>
    </xf>
    <xf numFmtId="0" fontId="9" fillId="0" borderId="1" xfId="2" quotePrefix="1" applyFont="1" applyFill="1" applyBorder="1" applyAlignment="1">
      <alignment horizontal="left" vertical="top" wrapText="1"/>
    </xf>
    <xf numFmtId="167" fontId="9" fillId="0" borderId="1" xfId="3" applyNumberFormat="1" applyFont="1" applyFill="1" applyBorder="1" applyAlignment="1">
      <alignment horizontal="center" vertical="top" wrapText="1" shrinkToFit="1"/>
    </xf>
    <xf numFmtId="166" fontId="9" fillId="0" borderId="1" xfId="6" applyNumberFormat="1" applyFont="1" applyFill="1" applyBorder="1" applyAlignment="1">
      <alignment horizontal="center" vertical="top" wrapText="1"/>
    </xf>
    <xf numFmtId="0" fontId="6" fillId="0" borderId="1" xfId="3" applyFont="1" applyFill="1" applyBorder="1" applyAlignment="1">
      <alignment horizontal="center" vertical="center" wrapText="1"/>
    </xf>
    <xf numFmtId="164" fontId="6" fillId="0" borderId="1" xfId="2" applyNumberFormat="1" applyFont="1" applyFill="1" applyBorder="1" applyAlignment="1">
      <alignment horizontal="center" vertical="top" wrapText="1"/>
    </xf>
    <xf numFmtId="167" fontId="6" fillId="0" borderId="1" xfId="2" applyNumberFormat="1" applyFont="1" applyFill="1" applyBorder="1" applyAlignment="1">
      <alignment horizontal="center" vertical="top" wrapText="1"/>
    </xf>
    <xf numFmtId="166" fontId="9" fillId="0" borderId="1" xfId="3" applyNumberFormat="1" applyFont="1" applyFill="1" applyBorder="1" applyAlignment="1">
      <alignment horizontal="center" vertical="top" wrapText="1" shrinkToFit="1"/>
    </xf>
    <xf numFmtId="0" fontId="9" fillId="0" borderId="1" xfId="5" applyFont="1" applyFill="1" applyBorder="1" applyAlignment="1">
      <alignment horizontal="center" vertical="top" wrapText="1"/>
    </xf>
    <xf numFmtId="0" fontId="9" fillId="0" borderId="2" xfId="2" applyFont="1" applyFill="1" applyBorder="1" applyAlignment="1">
      <alignment horizontal="left" vertical="top" wrapText="1"/>
    </xf>
    <xf numFmtId="2" fontId="9" fillId="0" borderId="2" xfId="2" applyNumberFormat="1" applyFont="1" applyFill="1" applyBorder="1" applyAlignment="1">
      <alignment horizontal="center" vertical="top" wrapText="1"/>
    </xf>
    <xf numFmtId="0" fontId="6" fillId="0" borderId="2" xfId="2" applyFont="1" applyFill="1" applyBorder="1" applyAlignment="1">
      <alignment horizontal="left" vertical="top" wrapText="1"/>
    </xf>
    <xf numFmtId="166" fontId="9" fillId="0" borderId="1" xfId="3" applyNumberFormat="1" applyFont="1" applyFill="1" applyBorder="1" applyAlignment="1">
      <alignment horizontal="center" vertical="top" wrapText="1"/>
    </xf>
    <xf numFmtId="0" fontId="9" fillId="0" borderId="2" xfId="2" applyFont="1" applyFill="1" applyBorder="1" applyAlignment="1">
      <alignment horizontal="center" vertical="top" wrapText="1"/>
    </xf>
    <xf numFmtId="0" fontId="6" fillId="0" borderId="2" xfId="2" applyFont="1" applyFill="1" applyBorder="1" applyAlignment="1">
      <alignment horizontal="center" vertical="top" wrapText="1"/>
    </xf>
    <xf numFmtId="2" fontId="9" fillId="0" borderId="3" xfId="2" applyNumberFormat="1" applyFont="1" applyFill="1" applyBorder="1" applyAlignment="1">
      <alignment horizontal="center" vertical="top" wrapText="1"/>
    </xf>
    <xf numFmtId="0" fontId="9" fillId="0" borderId="3" xfId="2" applyFont="1" applyFill="1" applyBorder="1" applyAlignment="1">
      <alignment horizontal="center" vertical="top" wrapText="1"/>
    </xf>
    <xf numFmtId="0" fontId="9" fillId="0" borderId="3" xfId="2" applyFont="1" applyFill="1" applyBorder="1" applyAlignment="1">
      <alignment vertical="top" wrapText="1"/>
    </xf>
    <xf numFmtId="0" fontId="6" fillId="0" borderId="3" xfId="2" applyFont="1" applyFill="1" applyBorder="1" applyAlignment="1">
      <alignment horizontal="left" vertical="top" wrapText="1"/>
    </xf>
    <xf numFmtId="0" fontId="9" fillId="0" borderId="3" xfId="2" applyFont="1" applyFill="1" applyBorder="1" applyAlignment="1">
      <alignment horizontal="left" vertical="top" wrapText="1"/>
    </xf>
    <xf numFmtId="167" fontId="9" fillId="0" borderId="1" xfId="3" applyNumberFormat="1" applyFont="1" applyFill="1" applyBorder="1" applyAlignment="1">
      <alignment horizontal="center" vertical="top" wrapText="1"/>
    </xf>
    <xf numFmtId="169" fontId="9" fillId="0" borderId="1" xfId="3" applyNumberFormat="1" applyFont="1" applyFill="1" applyBorder="1" applyAlignment="1">
      <alignment horizontal="center" vertical="top" wrapText="1"/>
    </xf>
    <xf numFmtId="0" fontId="6" fillId="0" borderId="1" xfId="2" applyFont="1" applyFill="1" applyBorder="1" applyAlignment="1">
      <alignment horizontal="left" vertical="top" wrapText="1" shrinkToFit="1"/>
    </xf>
    <xf numFmtId="1" fontId="6" fillId="0" borderId="1" xfId="2" applyNumberFormat="1" applyFont="1" applyFill="1" applyBorder="1" applyAlignment="1">
      <alignment horizontal="center" vertical="top" wrapText="1" shrinkToFit="1"/>
    </xf>
    <xf numFmtId="49" fontId="6" fillId="0" borderId="1" xfId="2" applyNumberFormat="1" applyFont="1" applyFill="1" applyBorder="1" applyAlignment="1">
      <alignment horizontal="center" vertical="top" wrapText="1" shrinkToFit="1"/>
    </xf>
    <xf numFmtId="0" fontId="6" fillId="0" borderId="1" xfId="2" applyFont="1" applyFill="1" applyBorder="1" applyAlignment="1">
      <alignment horizontal="center" vertical="top" wrapText="1" shrinkToFit="1"/>
    </xf>
    <xf numFmtId="165" fontId="6" fillId="0" borderId="1" xfId="2" applyNumberFormat="1" applyFont="1" applyFill="1" applyBorder="1" applyAlignment="1">
      <alignment horizontal="center" vertical="top" wrapText="1" shrinkToFit="1"/>
    </xf>
    <xf numFmtId="0" fontId="9" fillId="0" borderId="1" xfId="4" applyFont="1" applyFill="1" applyBorder="1" applyAlignment="1">
      <alignment horizontal="left" vertical="top" wrapText="1" shrinkToFit="1"/>
    </xf>
    <xf numFmtId="165" fontId="9" fillId="0" borderId="1" xfId="3" applyNumberFormat="1" applyFont="1" applyFill="1" applyBorder="1" applyAlignment="1">
      <alignment horizontal="center" vertical="top" wrapText="1"/>
    </xf>
    <xf numFmtId="169" fontId="9" fillId="0" borderId="1" xfId="3" applyNumberFormat="1" applyFont="1" applyFill="1" applyBorder="1" applyAlignment="1">
      <alignment horizontal="center" vertical="top" wrapText="1" shrinkToFit="1"/>
    </xf>
    <xf numFmtId="170" fontId="9" fillId="0" borderId="1" xfId="2" applyNumberFormat="1" applyFont="1" applyFill="1" applyBorder="1" applyAlignment="1">
      <alignment horizontal="center" vertical="top" wrapText="1"/>
    </xf>
    <xf numFmtId="168" fontId="9" fillId="0" borderId="1" xfId="2" applyNumberFormat="1" applyFont="1" applyFill="1" applyBorder="1" applyAlignment="1">
      <alignment horizontal="center" vertical="top" wrapText="1" shrinkToFit="1"/>
    </xf>
    <xf numFmtId="0" fontId="6" fillId="0" borderId="1" xfId="3" applyFont="1" applyFill="1" applyBorder="1" applyAlignment="1">
      <alignment horizontal="left" vertical="top" wrapText="1"/>
    </xf>
    <xf numFmtId="2" fontId="6" fillId="0" borderId="1" xfId="3" applyNumberFormat="1" applyFont="1" applyFill="1" applyBorder="1" applyAlignment="1">
      <alignment horizontal="center" vertical="top" wrapText="1"/>
    </xf>
    <xf numFmtId="0" fontId="6" fillId="0" borderId="1" xfId="3" applyFont="1" applyFill="1" applyBorder="1" applyAlignment="1">
      <alignment horizontal="center" vertical="top" wrapText="1"/>
    </xf>
    <xf numFmtId="1" fontId="6" fillId="0" borderId="1" xfId="3" applyNumberFormat="1" applyFont="1" applyFill="1" applyBorder="1" applyAlignment="1">
      <alignment horizontal="center" vertical="top" wrapText="1"/>
    </xf>
    <xf numFmtId="166" fontId="6" fillId="0" borderId="1" xfId="2" applyNumberFormat="1" applyFont="1" applyFill="1" applyBorder="1" applyAlignment="1">
      <alignment horizontal="center" vertical="top" wrapText="1"/>
    </xf>
    <xf numFmtId="164" fontId="6" fillId="0" borderId="1" xfId="3" applyNumberFormat="1" applyFont="1" applyFill="1" applyBorder="1" applyAlignment="1">
      <alignment horizontal="center" vertical="top" wrapText="1"/>
    </xf>
    <xf numFmtId="168" fontId="9" fillId="0" borderId="1" xfId="3" applyNumberFormat="1" applyFont="1" applyFill="1" applyBorder="1" applyAlignment="1">
      <alignment horizontal="center" vertical="top" wrapText="1"/>
    </xf>
    <xf numFmtId="0" fontId="15" fillId="0" borderId="1" xfId="0" applyFont="1" applyFill="1" applyBorder="1" applyAlignment="1">
      <alignment wrapText="1"/>
    </xf>
    <xf numFmtId="168" fontId="9" fillId="0" borderId="1" xfId="3" applyNumberFormat="1" applyFont="1" applyFill="1" applyBorder="1" applyAlignment="1">
      <alignment horizontal="center" vertical="top" wrapText="1" shrinkToFit="1"/>
    </xf>
    <xf numFmtId="49" fontId="9" fillId="0" borderId="1" xfId="3" applyNumberFormat="1" applyFont="1" applyFill="1" applyBorder="1" applyAlignment="1">
      <alignment horizontal="left" vertical="top" wrapText="1" shrinkToFit="1"/>
    </xf>
    <xf numFmtId="171" fontId="9" fillId="0" borderId="1" xfId="3" applyNumberFormat="1" applyFont="1" applyFill="1" applyBorder="1" applyAlignment="1">
      <alignment horizontal="center" vertical="top" wrapText="1"/>
    </xf>
    <xf numFmtId="170" fontId="9" fillId="0" borderId="1" xfId="2" applyNumberFormat="1" applyFont="1" applyFill="1" applyBorder="1" applyAlignment="1">
      <alignment horizontal="center" vertical="top" wrapText="1" shrinkToFit="1"/>
    </xf>
    <xf numFmtId="0" fontId="9" fillId="0" borderId="2" xfId="2" applyFont="1" applyFill="1" applyBorder="1" applyAlignment="1">
      <alignment vertical="top" wrapText="1"/>
    </xf>
    <xf numFmtId="1" fontId="9" fillId="0" borderId="2" xfId="2" applyNumberFormat="1" applyFont="1" applyFill="1" applyBorder="1" applyAlignment="1">
      <alignment horizontal="center" vertical="top" wrapText="1"/>
    </xf>
    <xf numFmtId="167" fontId="9" fillId="0" borderId="2" xfId="2" applyNumberFormat="1" applyFont="1" applyFill="1" applyBorder="1" applyAlignment="1">
      <alignment horizontal="center" vertical="top" wrapText="1"/>
    </xf>
    <xf numFmtId="171" fontId="9" fillId="0" borderId="1" xfId="2" applyNumberFormat="1" applyFont="1" applyFill="1" applyBorder="1" applyAlignment="1">
      <alignment horizontal="center" vertical="top" wrapText="1" shrinkToFit="1"/>
    </xf>
    <xf numFmtId="0" fontId="6" fillId="0" borderId="0" xfId="2" applyFont="1" applyFill="1" applyAlignment="1">
      <alignment wrapText="1"/>
    </xf>
    <xf numFmtId="0" fontId="9" fillId="0" borderId="0" xfId="2" applyFont="1" applyFill="1" applyAlignment="1">
      <alignment vertical="top" wrapText="1"/>
    </xf>
    <xf numFmtId="0" fontId="9" fillId="0" borderId="0" xfId="2" applyFont="1" applyAlignment="1">
      <alignment wrapText="1"/>
    </xf>
    <xf numFmtId="2" fontId="9" fillId="0" borderId="0" xfId="2" applyNumberFormat="1" applyFont="1" applyFill="1" applyAlignment="1">
      <alignment wrapText="1"/>
    </xf>
    <xf numFmtId="164" fontId="9" fillId="0" borderId="0" xfId="2" applyNumberFormat="1" applyFont="1" applyFill="1" applyAlignment="1">
      <alignment wrapText="1"/>
    </xf>
    <xf numFmtId="167" fontId="9" fillId="0" borderId="0" xfId="2" applyNumberFormat="1" applyFont="1" applyFill="1" applyAlignment="1">
      <alignment wrapText="1"/>
    </xf>
    <xf numFmtId="1" fontId="9" fillId="0" borderId="0" xfId="2" applyNumberFormat="1" applyFont="1" applyFill="1" applyAlignment="1">
      <alignment wrapText="1"/>
    </xf>
    <xf numFmtId="168" fontId="9" fillId="0" borderId="0" xfId="2" applyNumberFormat="1" applyFont="1" applyFill="1" applyAlignment="1">
      <alignment wrapText="1"/>
    </xf>
    <xf numFmtId="169" fontId="9" fillId="0" borderId="0" xfId="2" applyNumberFormat="1" applyFont="1" applyFill="1" applyAlignment="1">
      <alignment wrapText="1"/>
    </xf>
    <xf numFmtId="0" fontId="6" fillId="0" borderId="1"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170" fontId="9" fillId="0" borderId="0" xfId="2" applyNumberFormat="1" applyFont="1" applyFill="1" applyAlignment="1">
      <alignment wrapText="1"/>
    </xf>
    <xf numFmtId="0" fontId="6" fillId="0" borderId="1" xfId="0" applyFont="1" applyFill="1" applyBorder="1" applyAlignment="1">
      <alignment wrapText="1"/>
    </xf>
    <xf numFmtId="172" fontId="9" fillId="0" borderId="0" xfId="2" applyNumberFormat="1" applyFont="1" applyFill="1" applyAlignment="1">
      <alignment wrapText="1"/>
    </xf>
    <xf numFmtId="0" fontId="6" fillId="0" borderId="1" xfId="1" applyFont="1" applyFill="1" applyBorder="1" applyAlignment="1">
      <alignment horizontal="left" vertical="top" wrapText="1"/>
    </xf>
    <xf numFmtId="0" fontId="6" fillId="0" borderId="0" xfId="2" applyFont="1" applyFill="1" applyAlignment="1">
      <alignment horizontal="left" vertical="top" wrapText="1"/>
    </xf>
    <xf numFmtId="0" fontId="9" fillId="0" borderId="0" xfId="2" applyFont="1" applyFill="1" applyAlignment="1">
      <alignment horizontal="center" vertical="center" wrapText="1"/>
    </xf>
    <xf numFmtId="0" fontId="6" fillId="3"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49" fontId="9" fillId="0" borderId="1" xfId="0" applyNumberFormat="1" applyFont="1" applyFill="1" applyBorder="1" applyAlignment="1" applyProtection="1">
      <alignment horizontal="center" vertical="center" wrapText="1"/>
      <protection locked="0"/>
    </xf>
    <xf numFmtId="2" fontId="9" fillId="0" borderId="1" xfId="0" applyNumberFormat="1" applyFont="1" applyFill="1" applyBorder="1" applyAlignment="1" applyProtection="1">
      <alignment horizontal="center" vertical="top" wrapText="1"/>
      <protection locked="0"/>
    </xf>
    <xf numFmtId="0" fontId="9" fillId="0" borderId="1" xfId="0" applyFont="1" applyFill="1" applyBorder="1" applyAlignment="1" applyProtection="1">
      <alignment horizontal="center" vertical="top" wrapText="1"/>
      <protection locked="0"/>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2" fontId="9" fillId="0" borderId="1" xfId="0" applyNumberFormat="1" applyFont="1" applyFill="1" applyBorder="1" applyAlignment="1">
      <alignment horizontal="center" vertical="top" wrapText="1"/>
    </xf>
    <xf numFmtId="0" fontId="9" fillId="0" borderId="1" xfId="0" applyFont="1" applyFill="1" applyBorder="1" applyAlignment="1">
      <alignment vertical="top" wrapText="1"/>
    </xf>
    <xf numFmtId="164" fontId="9" fillId="0" borderId="1" xfId="0" applyNumberFormat="1" applyFont="1" applyFill="1" applyBorder="1" applyAlignment="1">
      <alignment horizontal="center" vertical="top" wrapText="1"/>
    </xf>
    <xf numFmtId="167" fontId="9" fillId="0" borderId="1" xfId="0" applyNumberFormat="1" applyFont="1" applyFill="1" applyBorder="1" applyAlignment="1">
      <alignment horizontal="center" vertical="top" wrapText="1"/>
    </xf>
    <xf numFmtId="0" fontId="9" fillId="0" borderId="1" xfId="0" applyFont="1" applyFill="1" applyBorder="1" applyAlignment="1">
      <alignment wrapText="1"/>
    </xf>
    <xf numFmtId="166" fontId="9" fillId="0" borderId="1" xfId="0" applyNumberFormat="1" applyFont="1" applyFill="1" applyBorder="1" applyAlignment="1">
      <alignment horizontal="center" vertical="top" wrapText="1"/>
    </xf>
    <xf numFmtId="49" fontId="9" fillId="0" borderId="1" xfId="0" applyNumberFormat="1" applyFont="1" applyFill="1" applyBorder="1" applyAlignment="1" applyProtection="1">
      <alignment horizontal="left" vertical="top" wrapText="1"/>
      <protection locked="0"/>
    </xf>
    <xf numFmtId="169" fontId="9" fillId="0" borderId="1" xfId="0" applyNumberFormat="1" applyFont="1" applyFill="1" applyBorder="1" applyAlignment="1">
      <alignment horizontal="center" vertical="top" wrapText="1"/>
    </xf>
    <xf numFmtId="168" fontId="9" fillId="0" borderId="1" xfId="0" applyNumberFormat="1"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169" fontId="9" fillId="0" borderId="1" xfId="0" applyNumberFormat="1" applyFont="1" applyFill="1" applyBorder="1" applyAlignment="1" applyProtection="1">
      <alignment horizontal="center" vertical="top" wrapText="1"/>
      <protection locked="0"/>
    </xf>
    <xf numFmtId="49" fontId="9" fillId="0" borderId="1" xfId="0" applyNumberFormat="1" applyFont="1" applyFill="1" applyBorder="1" applyAlignment="1" applyProtection="1">
      <alignment horizontal="center" vertical="top" wrapText="1"/>
      <protection locked="0"/>
    </xf>
    <xf numFmtId="0" fontId="9"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166" fontId="9" fillId="0" borderId="1" xfId="0" applyNumberFormat="1" applyFont="1" applyFill="1" applyBorder="1" applyAlignment="1" applyProtection="1">
      <alignment horizontal="center" vertical="top" wrapText="1"/>
      <protection locked="0"/>
    </xf>
    <xf numFmtId="170" fontId="9" fillId="0" borderId="1" xfId="0"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3" xfId="0" applyFont="1" applyFill="1" applyBorder="1" applyAlignment="1">
      <alignment horizontal="left" vertical="top" wrapText="1"/>
    </xf>
    <xf numFmtId="0" fontId="6" fillId="0" borderId="3" xfId="0" applyFont="1" applyFill="1" applyBorder="1" applyAlignment="1">
      <alignment vertical="top" wrapText="1"/>
    </xf>
    <xf numFmtId="0" fontId="9" fillId="0" borderId="5" xfId="0" applyFont="1" applyFill="1" applyBorder="1" applyAlignment="1">
      <alignment horizontal="center" vertical="top" wrapText="1"/>
    </xf>
    <xf numFmtId="0" fontId="6" fillId="0" borderId="5" xfId="0" applyFont="1" applyFill="1" applyBorder="1" applyAlignment="1">
      <alignment vertical="top" wrapText="1"/>
    </xf>
    <xf numFmtId="0" fontId="9" fillId="0" borderId="6" xfId="0" applyFont="1" applyFill="1" applyBorder="1" applyAlignment="1">
      <alignment horizontal="left" vertical="top" wrapText="1"/>
    </xf>
    <xf numFmtId="10" fontId="9" fillId="0" borderId="1" xfId="2" applyNumberFormat="1" applyFont="1" applyFill="1" applyBorder="1" applyAlignment="1">
      <alignment vertical="top" wrapText="1"/>
    </xf>
    <xf numFmtId="1" fontId="9" fillId="0" borderId="1" xfId="2" applyNumberFormat="1" applyFont="1" applyFill="1" applyBorder="1" applyAlignment="1">
      <alignment vertical="top" wrapText="1"/>
    </xf>
    <xf numFmtId="0" fontId="6" fillId="0" borderId="6" xfId="0" applyFont="1" applyFill="1" applyBorder="1" applyAlignment="1">
      <alignment vertical="top" wrapText="1"/>
    </xf>
    <xf numFmtId="3" fontId="9" fillId="0" borderId="1" xfId="0" applyNumberFormat="1" applyFont="1" applyFill="1" applyBorder="1" applyAlignment="1">
      <alignment horizontal="center" vertical="top" wrapText="1"/>
    </xf>
    <xf numFmtId="0" fontId="15" fillId="0" borderId="1"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left" vertical="top" wrapText="1"/>
      <protection locked="0"/>
    </xf>
    <xf numFmtId="0" fontId="17" fillId="0" borderId="1" xfId="0" applyFont="1" applyFill="1" applyBorder="1" applyAlignment="1">
      <alignment horizontal="center" vertical="top" wrapText="1"/>
    </xf>
    <xf numFmtId="0" fontId="9" fillId="0" borderId="1" xfId="0" applyFont="1" applyFill="1" applyBorder="1" applyAlignment="1">
      <alignment horizontal="center" vertical="center"/>
    </xf>
    <xf numFmtId="0" fontId="9" fillId="0" borderId="1" xfId="0" applyFont="1" applyFill="1" applyBorder="1"/>
    <xf numFmtId="164" fontId="9" fillId="0" borderId="1" xfId="0" applyNumberFormat="1" applyFont="1" applyFill="1" applyBorder="1" applyAlignment="1">
      <alignment horizontal="center" vertical="top"/>
    </xf>
    <xf numFmtId="0" fontId="9" fillId="0" borderId="5" xfId="0" applyFont="1" applyFill="1" applyBorder="1" applyAlignment="1">
      <alignment vertical="top" wrapText="1"/>
    </xf>
    <xf numFmtId="49" fontId="6" fillId="0" borderId="1" xfId="0" applyNumberFormat="1" applyFont="1" applyFill="1" applyBorder="1" applyAlignment="1" applyProtection="1">
      <alignment horizontal="center" vertical="center" wrapText="1"/>
      <protection locked="0"/>
    </xf>
    <xf numFmtId="2" fontId="6"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18" fillId="0" borderId="1" xfId="0" applyFont="1" applyFill="1" applyBorder="1" applyAlignment="1">
      <alignment horizontal="center" vertical="top" wrapText="1"/>
    </xf>
    <xf numFmtId="0" fontId="9" fillId="0" borderId="1" xfId="0" applyFont="1" applyFill="1" applyBorder="1" applyAlignment="1">
      <alignment horizontal="center" vertical="top"/>
    </xf>
    <xf numFmtId="0" fontId="9" fillId="0" borderId="2" xfId="0" applyFont="1" applyFill="1" applyBorder="1" applyAlignment="1">
      <alignment horizontal="left" vertical="top" wrapText="1"/>
    </xf>
    <xf numFmtId="0" fontId="9" fillId="0" borderId="2" xfId="0" applyFont="1" applyFill="1" applyBorder="1" applyAlignment="1">
      <alignment horizontal="center" vertical="top" wrapText="1"/>
    </xf>
    <xf numFmtId="0" fontId="9" fillId="0" borderId="2" xfId="0" applyFont="1" applyFill="1" applyBorder="1" applyAlignment="1">
      <alignment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18"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49" fontId="9" fillId="0" borderId="1" xfId="0" applyNumberFormat="1" applyFont="1" applyFill="1" applyBorder="1" applyAlignment="1">
      <alignment horizontal="center" vertical="center" wrapText="1"/>
    </xf>
    <xf numFmtId="169" fontId="9" fillId="0" borderId="1" xfId="0" applyNumberFormat="1" applyFont="1" applyFill="1" applyBorder="1" applyAlignment="1">
      <alignment horizontal="center" vertical="top"/>
    </xf>
    <xf numFmtId="168" fontId="9" fillId="0" borderId="1" xfId="0" applyNumberFormat="1" applyFont="1" applyFill="1" applyBorder="1" applyAlignment="1">
      <alignment horizontal="center" vertical="top"/>
    </xf>
    <xf numFmtId="0" fontId="9" fillId="0" borderId="2" xfId="3" applyFont="1" applyFill="1" applyBorder="1" applyAlignment="1">
      <alignment horizontal="center" vertical="center" wrapText="1"/>
    </xf>
    <xf numFmtId="0" fontId="9" fillId="0" borderId="2" xfId="0" applyFont="1" applyFill="1" applyBorder="1" applyAlignment="1" applyProtection="1">
      <alignment horizontal="left" vertical="top" wrapText="1"/>
      <protection locked="0"/>
    </xf>
    <xf numFmtId="0" fontId="9" fillId="0" borderId="0" xfId="2" applyFont="1" applyFill="1" applyBorder="1" applyAlignment="1">
      <alignment horizontal="left" vertical="top" wrapText="1"/>
    </xf>
    <xf numFmtId="2" fontId="9" fillId="0" borderId="2" xfId="0" applyNumberFormat="1" applyFont="1" applyFill="1" applyBorder="1" applyAlignment="1" applyProtection="1">
      <alignment horizontal="center" vertical="top" wrapText="1"/>
      <protection locked="0"/>
    </xf>
    <xf numFmtId="0" fontId="9" fillId="0" borderId="2" xfId="0" applyFont="1" applyFill="1" applyBorder="1" applyAlignment="1" applyProtection="1">
      <alignment horizontal="center" vertical="top" wrapText="1"/>
      <protection locked="0"/>
    </xf>
    <xf numFmtId="0" fontId="9" fillId="0" borderId="0" xfId="2" applyFont="1" applyFill="1" applyBorder="1" applyAlignment="1">
      <alignment horizontal="center" vertical="top" wrapText="1"/>
    </xf>
    <xf numFmtId="0" fontId="9" fillId="0" borderId="0" xfId="2" applyFont="1" applyFill="1" applyBorder="1" applyAlignment="1">
      <alignment vertical="top" wrapText="1"/>
    </xf>
    <xf numFmtId="0" fontId="9" fillId="0" borderId="0" xfId="0" applyFont="1" applyFill="1" applyBorder="1" applyAlignment="1">
      <alignment horizontal="center" vertical="top" wrapText="1"/>
    </xf>
    <xf numFmtId="0" fontId="6" fillId="0" borderId="5" xfId="2" applyFont="1" applyFill="1" applyBorder="1" applyAlignment="1">
      <alignment horizontal="center" vertical="top" wrapText="1"/>
    </xf>
    <xf numFmtId="0" fontId="6" fillId="0" borderId="0" xfId="2" applyFont="1" applyFill="1" applyBorder="1" applyAlignment="1">
      <alignment horizontal="center" vertical="top" wrapText="1"/>
    </xf>
    <xf numFmtId="0" fontId="9" fillId="0" borderId="0" xfId="0" applyFont="1" applyFill="1" applyBorder="1" applyAlignment="1">
      <alignment horizontal="left" vertical="top" wrapText="1"/>
    </xf>
    <xf numFmtId="0" fontId="9" fillId="0" borderId="2" xfId="0" applyFont="1" applyFill="1" applyBorder="1" applyAlignment="1">
      <alignment vertical="top" wrapText="1"/>
    </xf>
    <xf numFmtId="164" fontId="9" fillId="0" borderId="2" xfId="0" applyNumberFormat="1" applyFont="1" applyFill="1" applyBorder="1" applyAlignment="1">
      <alignment horizontal="center" vertical="top" wrapText="1"/>
    </xf>
    <xf numFmtId="170" fontId="9" fillId="0" borderId="2" xfId="2" applyNumberFormat="1" applyFont="1" applyFill="1" applyBorder="1" applyAlignment="1">
      <alignment horizontal="center" vertical="top" wrapText="1"/>
    </xf>
    <xf numFmtId="0" fontId="9" fillId="0" borderId="3" xfId="0" applyFont="1" applyFill="1" applyBorder="1" applyAlignment="1">
      <alignment wrapText="1"/>
    </xf>
    <xf numFmtId="0" fontId="9" fillId="0" borderId="5" xfId="2" applyFont="1" applyFill="1" applyBorder="1" applyAlignment="1">
      <alignment horizontal="left" vertical="top" wrapText="1"/>
    </xf>
    <xf numFmtId="0" fontId="6" fillId="0" borderId="2" xfId="0" applyFont="1" applyFill="1" applyBorder="1" applyAlignment="1">
      <alignment vertical="top" wrapText="1"/>
    </xf>
    <xf numFmtId="0" fontId="6" fillId="0" borderId="5" xfId="2" applyFont="1" applyFill="1" applyBorder="1" applyAlignment="1">
      <alignment horizontal="left" vertical="top" wrapText="1"/>
    </xf>
    <xf numFmtId="0" fontId="6" fillId="0" borderId="4" xfId="2" applyFont="1" applyFill="1" applyBorder="1" applyAlignment="1">
      <alignment horizontal="left" vertical="top" wrapText="1"/>
    </xf>
    <xf numFmtId="0" fontId="9" fillId="0" borderId="6"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1" xfId="1" applyFont="1" applyFill="1" applyBorder="1" applyAlignment="1">
      <alignment vertical="top" wrapText="1"/>
    </xf>
    <xf numFmtId="0" fontId="6" fillId="0" borderId="3" xfId="2" applyFont="1" applyFill="1" applyBorder="1" applyAlignment="1">
      <alignment horizontal="center" vertical="top" wrapText="1"/>
    </xf>
    <xf numFmtId="171" fontId="9" fillId="0" borderId="2" xfId="2" applyNumberFormat="1" applyFont="1" applyFill="1" applyBorder="1" applyAlignment="1">
      <alignment horizontal="center" vertical="top" wrapText="1"/>
    </xf>
    <xf numFmtId="0" fontId="6" fillId="0" borderId="0" xfId="2" applyFont="1" applyFill="1" applyBorder="1" applyAlignment="1">
      <alignment horizontal="left" vertical="top" wrapText="1"/>
    </xf>
    <xf numFmtId="49" fontId="9" fillId="0" borderId="2" xfId="2" applyNumberFormat="1" applyFont="1" applyFill="1" applyBorder="1" applyAlignment="1">
      <alignment horizontal="left" vertical="top" wrapText="1"/>
    </xf>
    <xf numFmtId="49" fontId="9" fillId="0" borderId="3" xfId="5" applyNumberFormat="1" applyFont="1" applyFill="1" applyBorder="1" applyAlignment="1">
      <alignment horizontal="left" vertical="top" wrapText="1"/>
    </xf>
    <xf numFmtId="49" fontId="9" fillId="0" borderId="2" xfId="0" applyNumberFormat="1" applyFont="1" applyFill="1" applyBorder="1" applyAlignment="1" applyProtection="1">
      <alignment horizontal="left" vertical="top" wrapText="1"/>
      <protection locked="0"/>
    </xf>
    <xf numFmtId="1" fontId="9" fillId="0" borderId="3" xfId="2" applyNumberFormat="1" applyFont="1" applyFill="1" applyBorder="1" applyAlignment="1">
      <alignment horizontal="center" vertical="top" wrapText="1"/>
    </xf>
    <xf numFmtId="0" fontId="9" fillId="0" borderId="2" xfId="2" applyFont="1" applyFill="1" applyBorder="1" applyAlignment="1">
      <alignment horizontal="center" vertical="top" wrapText="1" shrinkToFit="1"/>
    </xf>
    <xf numFmtId="164" fontId="9" fillId="0" borderId="2" xfId="2" applyNumberFormat="1" applyFont="1" applyFill="1" applyBorder="1" applyAlignment="1">
      <alignment horizontal="center" vertical="top" wrapText="1"/>
    </xf>
    <xf numFmtId="49" fontId="9" fillId="0" borderId="2" xfId="0" applyNumberFormat="1" applyFont="1" applyFill="1" applyBorder="1" applyAlignment="1" applyProtection="1">
      <alignment horizontal="center" vertical="center" wrapText="1"/>
      <protection locked="0"/>
    </xf>
    <xf numFmtId="0" fontId="9" fillId="0" borderId="0" xfId="3" applyFont="1" applyFill="1" applyBorder="1" applyAlignment="1">
      <alignment horizontal="center" vertical="center" wrapText="1"/>
    </xf>
    <xf numFmtId="0" fontId="6" fillId="0" borderId="0" xfId="0" applyFont="1" applyFill="1" applyBorder="1" applyAlignment="1">
      <alignment vertical="top" wrapText="1"/>
    </xf>
    <xf numFmtId="2" fontId="9" fillId="0" borderId="0" xfId="2" applyNumberFormat="1" applyFont="1" applyFill="1" applyAlignment="1">
      <alignment horizontal="left" vertical="top" wrapText="1"/>
    </xf>
    <xf numFmtId="0" fontId="9" fillId="0" borderId="4" xfId="0" applyFont="1" applyFill="1" applyBorder="1" applyAlignment="1">
      <alignment horizontal="left" vertical="top" wrapText="1"/>
    </xf>
    <xf numFmtId="0" fontId="20" fillId="0" borderId="0" xfId="2" applyFont="1" applyAlignment="1">
      <alignment wrapText="1"/>
    </xf>
    <xf numFmtId="0" fontId="19" fillId="0" borderId="9" xfId="2" applyFont="1" applyFill="1" applyBorder="1" applyAlignment="1">
      <alignment horizontal="left" vertical="top"/>
    </xf>
  </cellXfs>
  <cellStyles count="8">
    <cellStyle name="Hyperlink" xfId="1" builtinId="8"/>
    <cellStyle name="Normal" xfId="0" builtinId="0"/>
    <cellStyle name="Normal 2" xfId="5" xr:uid="{9E980AF2-B104-4768-8A24-3A99DDFDF52C}"/>
    <cellStyle name="Normal 2 4" xfId="3" xr:uid="{D1569BA5-711B-4661-8C9B-64299FA35329}"/>
    <cellStyle name="Normal 5" xfId="2" xr:uid="{4E5A3A5B-6A2A-4C37-8BFB-758D05E81CC2}"/>
    <cellStyle name="Normal_Sheet1" xfId="6" xr:uid="{E006C34A-A98A-432C-B11E-E7E9F42B1435}"/>
    <cellStyle name="Normal_Toxicity_1" xfId="4" xr:uid="{C2EF8F15-25F6-41A7-BFB5-6DC7603F25C1}"/>
    <cellStyle name="Percent 2" xfId="7" xr:uid="{657BFF2B-3114-4C80-851C-7EE8FED2C364}"/>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hpvchemicals.oecd.org/UI/handler.axd?id=05fc63c8-e637-45aa-b3ff-6c19545e6c76" TargetMode="External"/><Relationship Id="rId13" Type="http://schemas.openxmlformats.org/officeDocument/2006/relationships/hyperlink" Target="https://echa.europa.eu/registration-dossier/-/registered-dossier/16731/7/6/2" TargetMode="External"/><Relationship Id="rId18" Type="http://schemas.openxmlformats.org/officeDocument/2006/relationships/hyperlink" Target="https://echa.europa.eu/registration-dossier/-/registered-dossier/27189/7/9/2/?documentUUID=087d5cc3-845f-4b65-ad2a-41a1ef95d6b9" TargetMode="External"/><Relationship Id="rId26" Type="http://schemas.openxmlformats.org/officeDocument/2006/relationships/hyperlink" Target="https://echa.europa.eu/registration-dossier/-/registered-dossier/12258/7/9/2/?documentUUID=83685cc4-7d06-47e1-a0e9-f239a8094ad8" TargetMode="External"/><Relationship Id="rId3" Type="http://schemas.openxmlformats.org/officeDocument/2006/relationships/hyperlink" Target="https://echa.europa.eu/mt/registration-dossier/-/registered-dossier/13535/7/6/2%20as%20of%2012/8/2020." TargetMode="External"/><Relationship Id="rId21" Type="http://schemas.openxmlformats.org/officeDocument/2006/relationships/hyperlink" Target="https://echa.europa.eu/registration-dossier/-/registered-dossier/8170/7/6/2/?documentUUID=ae6612b2-6b98-428d-91c0-b73153142cc1" TargetMode="External"/><Relationship Id="rId34" Type="http://schemas.openxmlformats.org/officeDocument/2006/relationships/hyperlink" Target="https://echa.europa.eu/registration-dossier/-/registered-dossier/15275/7/9/2/?documentUUID=b47228af-18ef-47a8-902e-756918f78f94" TargetMode="External"/><Relationship Id="rId7" Type="http://schemas.openxmlformats.org/officeDocument/2006/relationships/hyperlink" Target="https://echa.europa.eu/registration-dossier/-/registered-dossier/5185/7/6/2/?documentUUID=7ee9064a-29f1-4550-9f0c-084cf00e5a8e" TargetMode="External"/><Relationship Id="rId12" Type="http://schemas.openxmlformats.org/officeDocument/2006/relationships/hyperlink" Target="https://echa.europa.eu/registration-dossier/-/registered-dossier/5698/7/9/2/?documentUUID=bac433b1-458e-4a87-88dd-4ddf3314d097" TargetMode="External"/><Relationship Id="rId17" Type="http://schemas.openxmlformats.org/officeDocument/2006/relationships/hyperlink" Target="https://echa.europa.eu/registration-dossier/-/registered-dossier/5736/7/9/3/?documentUUID=30dcd50d-b2a5-485f-91b7-90729cf191ae" TargetMode="External"/><Relationship Id="rId25" Type="http://schemas.openxmlformats.org/officeDocument/2006/relationships/hyperlink" Target="https://echa.europa.eu/registration-dossier/-/registered-dossier/14426/7/6/2/?documentUUID=f70ae874-7a32-4437-b27f-c8778553379d" TargetMode="External"/><Relationship Id="rId33" Type="http://schemas.openxmlformats.org/officeDocument/2006/relationships/hyperlink" Target="https://echa.europa.eu/registration-dossier/-/registered-dossier/7872/7/9/2/?documentUUID=d5f4a8cc-25b0-4de5-9b1d-f046f76d3a53" TargetMode="External"/><Relationship Id="rId38" Type="http://schemas.openxmlformats.org/officeDocument/2006/relationships/printerSettings" Target="../printerSettings/printerSettings1.bin"/><Relationship Id="rId2" Type="http://schemas.openxmlformats.org/officeDocument/2006/relationships/hyperlink" Target="http://pubchem.ncbi.nlm.nih.gov/search/" TargetMode="External"/><Relationship Id="rId16" Type="http://schemas.openxmlformats.org/officeDocument/2006/relationships/hyperlink" Target="https://echa.europa.eu/registration-dossier/-/registered-dossier/19037/7/6/2/?documentUUID=2299d6a1-69a8-4e8f-995c-4cedb64ad37c" TargetMode="External"/><Relationship Id="rId20" Type="http://schemas.openxmlformats.org/officeDocument/2006/relationships/hyperlink" Target="https://echa.europa.eu/registration-dossier/-/registered-dossier/15937/7/6/2/?documentUUID=ad50d08e-1886-4818-804a-25e9873b6a26" TargetMode="External"/><Relationship Id="rId29" Type="http://schemas.openxmlformats.org/officeDocument/2006/relationships/hyperlink" Target="https://echa.europa.eu/registration-dossier/-/registered-dossier/14728/7/6/2/?documentUUID=deee7753-284f-4f84-8265-2ca5aae35eeb" TargetMode="External"/><Relationship Id="rId1" Type="http://schemas.openxmlformats.org/officeDocument/2006/relationships/hyperlink" Target="http://pubchem.ncbi.nlm.nih.gov/search/" TargetMode="External"/><Relationship Id="rId6" Type="http://schemas.openxmlformats.org/officeDocument/2006/relationships/hyperlink" Target="https://echa.europa.eu/registration-dossier/-/registered-dossier/11512/7/6/2/?documentUUID=55ee467e-131b-437d-a6bd-fe56e30f36fd" TargetMode="External"/><Relationship Id="rId11" Type="http://schemas.openxmlformats.org/officeDocument/2006/relationships/hyperlink" Target="https://echa.europa.eu/registration-dossier/-/registered-dossier/15785/7/9/2/?documentUUID=652bd475-1dba-4ac2-a148-8f921fcd3e3d" TargetMode="External"/><Relationship Id="rId24" Type="http://schemas.openxmlformats.org/officeDocument/2006/relationships/hyperlink" Target="https://echa.europa.eu/registration-dossier/-/registered-dossier/17758/7/6/2" TargetMode="External"/><Relationship Id="rId32" Type="http://schemas.openxmlformats.org/officeDocument/2006/relationships/hyperlink" Target="https://echa.europa.eu/registration-dossier/-/registered-dossier/5494/7/6/2/?documentUUID=6be12036-68a0-4c8c-b51c-09d9b73e87c9" TargetMode="External"/><Relationship Id="rId37" Type="http://schemas.openxmlformats.org/officeDocument/2006/relationships/hyperlink" Target="https://echa.europa.eu/registration-dossier/-/registered-dossier/21332/7/6/2/?documentUUID=c7542a57-6f5f-4fda-bec9-c846bb293f89" TargetMode="External"/><Relationship Id="rId5" Type="http://schemas.openxmlformats.org/officeDocument/2006/relationships/hyperlink" Target="https://echa.europa.eu/registration-dossier/-/registered-dossier/9512/7/9/3/?documentUUID=948d3c53-7a76-4256-9b5b-49d16e934ff4" TargetMode="External"/><Relationship Id="rId15" Type="http://schemas.openxmlformats.org/officeDocument/2006/relationships/hyperlink" Target="https://echa.europa.eu/registration-dossier/-/registered-dossier/16092/7/6/2" TargetMode="External"/><Relationship Id="rId23" Type="http://schemas.openxmlformats.org/officeDocument/2006/relationships/hyperlink" Target="https://echa.europa.eu/registration-dossier/-/registered-dossier/12118/7/6/2/?documentUUID=eddc4b88-ba8c-49d4-8859-b502fba09619" TargetMode="External"/><Relationship Id="rId28" Type="http://schemas.openxmlformats.org/officeDocument/2006/relationships/hyperlink" Target="https://echa.europa.eu/registration-dossier/-/registered-dossier/9998/7/9/2/?documentUUID=9010ba08-f952-4072-a4e9-8d1d3c526398" TargetMode="External"/><Relationship Id="rId36" Type="http://schemas.openxmlformats.org/officeDocument/2006/relationships/hyperlink" Target="https://echa.europa.eu/es/registration-dossier/-/registered-dossier/27170/7/6/2" TargetMode="External"/><Relationship Id="rId10" Type="http://schemas.openxmlformats.org/officeDocument/2006/relationships/hyperlink" Target="https://echa.europa.eu/registration-dossier/-/registered-dossier/12448/7/9/2/?documentUUID=bcac066f-e079-441c-bfec-6ba069f87776" TargetMode="External"/><Relationship Id="rId19" Type="http://schemas.openxmlformats.org/officeDocument/2006/relationships/hyperlink" Target="https://echa.europa.eu/registration-dossier/-/registered-dossier/12802/7/9/2/?documentUUID=ff2e6d5d-1e15-4d52-b8f3-14a843b88cd8" TargetMode="External"/><Relationship Id="rId31" Type="http://schemas.openxmlformats.org/officeDocument/2006/relationships/hyperlink" Target="https://hpvchemicals.oecd.org/UI/handler.axd?id=e3ce92b8-c5fa-4f3a-860d-c8fb634d1bbc" TargetMode="External"/><Relationship Id="rId4" Type="http://schemas.openxmlformats.org/officeDocument/2006/relationships/hyperlink" Target="https://ntp.niehs.nih.gov/ntp/htdocs/lt_rpts/tr558.pdf" TargetMode="External"/><Relationship Id="rId9" Type="http://schemas.openxmlformats.org/officeDocument/2006/relationships/hyperlink" Target="https://echa.europa.eu/registration-dossier/-/registered-dossier/27584/7/9/2/?documentUUID=b4ba30c6-a091-4bad-bc17-cd2ba248d3df" TargetMode="External"/><Relationship Id="rId14" Type="http://schemas.openxmlformats.org/officeDocument/2006/relationships/hyperlink" Target="https://echa.europa.eu/registration-dossier/-/registered-dossier/13779/7/6/2https:/echa.europa.eu/registration-dossier/-/registered-dossier/13779/7/6/2/?documentUUID=990e273a-cad2-4fa1-9922-387ab36a6ed3" TargetMode="External"/><Relationship Id="rId22" Type="http://schemas.openxmlformats.org/officeDocument/2006/relationships/hyperlink" Target="https://echa.europa.eu/registration-dossier/-/registered-dossier/10370/7/6/2/?documentUUID=2f43eb3e-99c9-4d6a-a386-8c4e4bb08de2" TargetMode="External"/><Relationship Id="rId27" Type="http://schemas.openxmlformats.org/officeDocument/2006/relationships/hyperlink" Target="https://echa.europa.eu/registration-dossier/-/registered-dossier/23645/7/6/2/?documentUUID=3667e1ec-6492-4592-afb8-829fde57a5bb" TargetMode="External"/><Relationship Id="rId30" Type="http://schemas.openxmlformats.org/officeDocument/2006/relationships/hyperlink" Target="https://echa.europa.eu/registration-dossier/-/registered-dossier/26718/7/9/2/?documentUUID=d42dcb42-9ef0-415c-a0ae-5f73503ac819" TargetMode="External"/><Relationship Id="rId35" Type="http://schemas.openxmlformats.org/officeDocument/2006/relationships/hyperlink" Target="https://echa.europa.eu/registration-dossier/-/registered-dossier/14383/7/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E5E27-0DF4-4B6A-8425-EAB8D515F704}">
  <dimension ref="A1:AE3144"/>
  <sheetViews>
    <sheetView tabSelected="1" zoomScale="71" zoomScaleNormal="100" workbookViewId="0">
      <pane ySplit="2" topLeftCell="A2123" activePane="bottomLeft" state="frozen"/>
      <selection activeCell="H1" sqref="H1"/>
      <selection pane="bottomLeft" activeCell="J2125" sqref="J2125"/>
    </sheetView>
  </sheetViews>
  <sheetFormatPr defaultColWidth="9.109375" defaultRowHeight="100.2" customHeight="1" x14ac:dyDescent="0.3"/>
  <cols>
    <col min="1" max="1" width="48.109375" style="136" customWidth="1"/>
    <col min="2" max="2" width="19" style="137" customWidth="1"/>
    <col min="3" max="3" width="24" style="67" customWidth="1"/>
    <col min="4" max="4" width="25.109375" style="49" customWidth="1"/>
    <col min="5" max="5" width="11.88671875" style="67" customWidth="1"/>
    <col min="6" max="6" width="14.6640625" style="67" customWidth="1"/>
    <col min="7" max="7" width="9.109375" style="67"/>
    <col min="8" max="8" width="16.109375" style="59" customWidth="1"/>
    <col min="9" max="9" width="8.88671875" style="67" customWidth="1"/>
    <col min="10" max="10" width="17.88671875" style="67" customWidth="1"/>
    <col min="11" max="11" width="23.5546875" style="59" customWidth="1"/>
    <col min="12" max="12" width="9.109375" style="67"/>
    <col min="13" max="13" width="12" style="59" customWidth="1"/>
    <col min="14" max="14" width="11.109375" style="59" customWidth="1"/>
    <col min="15" max="15" width="10.6640625" style="121" customWidth="1"/>
    <col min="16" max="16" width="12.5546875" style="127" customWidth="1"/>
    <col min="17" max="17" width="10.5546875" style="67" customWidth="1"/>
    <col min="18" max="18" width="21.5546875" style="122" customWidth="1"/>
    <col min="19" max="19" width="14.6640625" style="67" customWidth="1"/>
    <col min="20" max="20" width="11.109375" style="67" customWidth="1"/>
    <col min="21" max="21" width="11.5546875" style="67" customWidth="1"/>
    <col min="22" max="22" width="13.33203125" style="67" customWidth="1"/>
    <col min="23" max="23" width="24.109375" style="67" customWidth="1"/>
    <col min="24" max="24" width="56.44140625" style="49" customWidth="1"/>
    <col min="25" max="25" width="27.5546875" style="49" customWidth="1"/>
    <col min="26" max="26" width="45.88671875" style="49" customWidth="1"/>
    <col min="27" max="28" width="9.109375" style="123"/>
    <col min="29" max="29" width="17.33203125" style="123" customWidth="1"/>
    <col min="30" max="30" width="12" style="123" bestFit="1" customWidth="1"/>
    <col min="31" max="31" width="12.5546875" style="123" bestFit="1" customWidth="1"/>
    <col min="32" max="16384" width="9.109375" style="123"/>
  </cols>
  <sheetData>
    <row r="1" spans="1:29" s="231" customFormat="1" ht="32.4" customHeight="1" x14ac:dyDescent="0.3">
      <c r="A1" s="232" t="s">
        <v>31182</v>
      </c>
      <c r="B1" s="232"/>
      <c r="C1" s="232"/>
      <c r="D1" s="232"/>
      <c r="E1" s="232"/>
      <c r="F1" s="232"/>
      <c r="G1" s="232"/>
      <c r="H1" s="232"/>
      <c r="I1" s="232"/>
      <c r="J1" s="232"/>
      <c r="K1" s="232"/>
      <c r="L1" s="232"/>
      <c r="M1" s="232"/>
      <c r="N1" s="232"/>
      <c r="O1" s="232"/>
      <c r="P1" s="232"/>
      <c r="Q1" s="232"/>
      <c r="R1" s="232"/>
      <c r="S1" s="232"/>
      <c r="T1" s="232"/>
      <c r="U1" s="232"/>
      <c r="V1" s="232"/>
      <c r="W1" s="232"/>
      <c r="X1" s="232"/>
      <c r="Y1" s="232"/>
      <c r="Z1" s="232"/>
    </row>
    <row r="2" spans="1:29" s="67" customFormat="1" ht="100.2" customHeight="1" x14ac:dyDescent="0.3">
      <c r="A2" s="3" t="s">
        <v>0</v>
      </c>
      <c r="B2" s="4" t="s">
        <v>1</v>
      </c>
      <c r="C2" s="4" t="s">
        <v>2</v>
      </c>
      <c r="D2" s="4" t="s">
        <v>3</v>
      </c>
      <c r="E2" s="5" t="s">
        <v>28080</v>
      </c>
      <c r="F2" s="5" t="s">
        <v>4</v>
      </c>
      <c r="G2" s="5" t="s">
        <v>5</v>
      </c>
      <c r="H2" s="4" t="s">
        <v>6</v>
      </c>
      <c r="I2" s="4" t="s">
        <v>7</v>
      </c>
      <c r="J2" s="4" t="s">
        <v>8</v>
      </c>
      <c r="K2" s="4" t="s">
        <v>28221</v>
      </c>
      <c r="L2" s="4" t="s">
        <v>9</v>
      </c>
      <c r="M2" s="4" t="s">
        <v>10</v>
      </c>
      <c r="N2" s="4" t="s">
        <v>11</v>
      </c>
      <c r="O2" s="3" t="s">
        <v>12</v>
      </c>
      <c r="P2" s="6" t="s">
        <v>13</v>
      </c>
      <c r="Q2" s="4" t="s">
        <v>14</v>
      </c>
      <c r="R2" s="4" t="s">
        <v>15</v>
      </c>
      <c r="S2" s="4" t="s">
        <v>16</v>
      </c>
      <c r="T2" s="4" t="s">
        <v>17</v>
      </c>
      <c r="U2" s="5" t="s">
        <v>18</v>
      </c>
      <c r="V2" s="7" t="s">
        <v>19</v>
      </c>
      <c r="W2" s="8" t="s">
        <v>20</v>
      </c>
      <c r="X2" s="4" t="s">
        <v>21</v>
      </c>
      <c r="Y2" s="4" t="s">
        <v>22</v>
      </c>
      <c r="Z2" s="4" t="s">
        <v>23</v>
      </c>
    </row>
    <row r="3" spans="1:29" s="67" customFormat="1" ht="100.2" customHeight="1" x14ac:dyDescent="0.3">
      <c r="A3" s="9" t="s">
        <v>16991</v>
      </c>
      <c r="B3" s="10" t="s">
        <v>24</v>
      </c>
      <c r="C3" s="11" t="s">
        <v>25</v>
      </c>
      <c r="D3" s="12" t="s">
        <v>26</v>
      </c>
      <c r="E3" s="13">
        <v>89.09</v>
      </c>
      <c r="F3" s="14" t="s">
        <v>27</v>
      </c>
      <c r="G3" s="14">
        <v>-2.85</v>
      </c>
      <c r="H3" s="14" t="s">
        <v>28</v>
      </c>
      <c r="I3" s="14" t="s">
        <v>29</v>
      </c>
      <c r="J3" s="15" t="s">
        <v>30</v>
      </c>
      <c r="K3" s="14" t="s">
        <v>30180</v>
      </c>
      <c r="L3" s="14" t="s">
        <v>31</v>
      </c>
      <c r="M3" s="14" t="s">
        <v>32</v>
      </c>
      <c r="N3" s="14" t="s">
        <v>33</v>
      </c>
      <c r="O3" s="16" t="s">
        <v>34</v>
      </c>
      <c r="P3" s="17">
        <v>182</v>
      </c>
      <c r="Q3" s="18">
        <v>6800</v>
      </c>
      <c r="R3" s="15" t="s">
        <v>35</v>
      </c>
      <c r="S3" s="14" t="s">
        <v>36</v>
      </c>
      <c r="T3" s="18">
        <v>22000</v>
      </c>
      <c r="U3" s="17">
        <v>6800</v>
      </c>
      <c r="V3" s="20">
        <f t="shared" ref="V3:V66" si="0">U3/E3</f>
        <v>76.327309462341447</v>
      </c>
      <c r="W3" s="20">
        <f t="shared" ref="W3:W15" si="1">V3</f>
        <v>76.327309462341447</v>
      </c>
      <c r="X3" s="19" t="s">
        <v>37</v>
      </c>
      <c r="Y3" s="21" t="s">
        <v>38</v>
      </c>
      <c r="Z3" s="19" t="s">
        <v>39</v>
      </c>
      <c r="AB3" s="124"/>
      <c r="AC3" s="125"/>
    </row>
    <row r="4" spans="1:29" s="67" customFormat="1" ht="100.2" customHeight="1" x14ac:dyDescent="0.3">
      <c r="A4" s="138" t="s">
        <v>23707</v>
      </c>
      <c r="B4" s="141" t="s">
        <v>16992</v>
      </c>
      <c r="C4" s="139" t="s">
        <v>16993</v>
      </c>
      <c r="D4" s="139" t="s">
        <v>16994</v>
      </c>
      <c r="E4" s="142">
        <v>60.055999999999997</v>
      </c>
      <c r="F4" s="143" t="s">
        <v>16995</v>
      </c>
      <c r="G4" s="143"/>
      <c r="H4" s="143" t="s">
        <v>16996</v>
      </c>
      <c r="I4" s="144" t="s">
        <v>29</v>
      </c>
      <c r="J4" s="145" t="s">
        <v>30</v>
      </c>
      <c r="K4" s="143" t="s">
        <v>28222</v>
      </c>
      <c r="L4" s="144" t="s">
        <v>31</v>
      </c>
      <c r="M4" s="144" t="s">
        <v>176</v>
      </c>
      <c r="N4" s="144" t="s">
        <v>46</v>
      </c>
      <c r="O4" s="144" t="s">
        <v>34</v>
      </c>
      <c r="P4" s="144">
        <v>365</v>
      </c>
      <c r="Q4" s="144">
        <v>3786</v>
      </c>
      <c r="R4" s="147" t="s">
        <v>16997</v>
      </c>
      <c r="S4" s="144" t="s">
        <v>49</v>
      </c>
      <c r="T4" s="144" t="s">
        <v>49</v>
      </c>
      <c r="U4" s="144">
        <v>3786</v>
      </c>
      <c r="V4" s="146">
        <f t="shared" si="0"/>
        <v>63.041161582522982</v>
      </c>
      <c r="W4" s="146">
        <f t="shared" si="1"/>
        <v>63.041161582522982</v>
      </c>
      <c r="X4" s="1" t="s">
        <v>16998</v>
      </c>
      <c r="Y4" s="145" t="s">
        <v>16999</v>
      </c>
      <c r="Z4" s="145" t="s">
        <v>17000</v>
      </c>
    </row>
    <row r="5" spans="1:29" s="67" customFormat="1" ht="100.2" customHeight="1" x14ac:dyDescent="0.3">
      <c r="A5" s="9" t="s">
        <v>16991</v>
      </c>
      <c r="B5" s="10" t="s">
        <v>40</v>
      </c>
      <c r="C5" s="22" t="s">
        <v>41</v>
      </c>
      <c r="D5" s="23" t="s">
        <v>42</v>
      </c>
      <c r="E5" s="24">
        <v>60.095138648539702</v>
      </c>
      <c r="F5" s="14" t="s">
        <v>43</v>
      </c>
      <c r="G5" s="14">
        <v>0.25</v>
      </c>
      <c r="H5" s="25" t="s">
        <v>44</v>
      </c>
      <c r="I5" s="14" t="s">
        <v>29</v>
      </c>
      <c r="J5" s="15" t="s">
        <v>45</v>
      </c>
      <c r="K5" s="14" t="s">
        <v>28223</v>
      </c>
      <c r="L5" s="14" t="s">
        <v>31</v>
      </c>
      <c r="M5" s="14" t="s">
        <v>32</v>
      </c>
      <c r="N5" s="14" t="s">
        <v>46</v>
      </c>
      <c r="O5" s="16" t="s">
        <v>47</v>
      </c>
      <c r="P5" s="26">
        <v>121</v>
      </c>
      <c r="Q5" s="25">
        <v>3000</v>
      </c>
      <c r="R5" s="15" t="s">
        <v>48</v>
      </c>
      <c r="S5" s="14" t="s">
        <v>49</v>
      </c>
      <c r="T5" s="14" t="s">
        <v>49</v>
      </c>
      <c r="U5" s="26">
        <v>3000</v>
      </c>
      <c r="V5" s="24">
        <f t="shared" si="0"/>
        <v>49.920843307229795</v>
      </c>
      <c r="W5" s="24">
        <f t="shared" si="1"/>
        <v>49.920843307229795</v>
      </c>
      <c r="X5" s="19" t="s">
        <v>50</v>
      </c>
      <c r="Y5" s="21" t="s">
        <v>51</v>
      </c>
      <c r="Z5" s="19" t="s">
        <v>52</v>
      </c>
    </row>
    <row r="6" spans="1:29" s="67" customFormat="1" ht="100.2" customHeight="1" x14ac:dyDescent="0.3">
      <c r="A6" s="138" t="s">
        <v>23707</v>
      </c>
      <c r="B6" s="141" t="s">
        <v>17001</v>
      </c>
      <c r="C6" s="139" t="s">
        <v>17002</v>
      </c>
      <c r="D6" s="139" t="s">
        <v>17003</v>
      </c>
      <c r="E6" s="142">
        <v>151.09700000000001</v>
      </c>
      <c r="F6" s="143" t="s">
        <v>17004</v>
      </c>
      <c r="G6" s="143"/>
      <c r="H6" s="143" t="s">
        <v>17005</v>
      </c>
      <c r="I6" s="144" t="s">
        <v>29</v>
      </c>
      <c r="J6" s="145" t="s">
        <v>17006</v>
      </c>
      <c r="K6" s="143" t="s">
        <v>30077</v>
      </c>
      <c r="L6" s="144" t="s">
        <v>31</v>
      </c>
      <c r="M6" s="144" t="s">
        <v>32</v>
      </c>
      <c r="N6" s="144" t="s">
        <v>46</v>
      </c>
      <c r="O6" s="144" t="s">
        <v>34</v>
      </c>
      <c r="P6" s="144">
        <v>182</v>
      </c>
      <c r="Q6" s="144">
        <v>7200</v>
      </c>
      <c r="R6" s="147" t="s">
        <v>17007</v>
      </c>
      <c r="S6" s="144" t="s">
        <v>49</v>
      </c>
      <c r="T6" s="144" t="s">
        <v>49</v>
      </c>
      <c r="U6" s="144">
        <v>7200</v>
      </c>
      <c r="V6" s="146">
        <f t="shared" si="0"/>
        <v>47.651508633526802</v>
      </c>
      <c r="W6" s="146">
        <f t="shared" si="1"/>
        <v>47.651508633526802</v>
      </c>
      <c r="X6" s="1" t="s">
        <v>17008</v>
      </c>
      <c r="Y6" s="145" t="s">
        <v>17009</v>
      </c>
      <c r="Z6" s="145" t="s">
        <v>17010</v>
      </c>
    </row>
    <row r="7" spans="1:29" s="67" customFormat="1" ht="100.2" customHeight="1" x14ac:dyDescent="0.3">
      <c r="A7" s="9" t="s">
        <v>16991</v>
      </c>
      <c r="B7" s="10" t="s">
        <v>53</v>
      </c>
      <c r="C7" s="22" t="s">
        <v>54</v>
      </c>
      <c r="D7" s="19" t="s">
        <v>55</v>
      </c>
      <c r="E7" s="13">
        <v>200.31821870841301</v>
      </c>
      <c r="F7" s="14" t="s">
        <v>56</v>
      </c>
      <c r="G7" s="14">
        <v>5.03</v>
      </c>
      <c r="H7" s="27" t="s">
        <v>57</v>
      </c>
      <c r="I7" s="14" t="s">
        <v>29</v>
      </c>
      <c r="J7" s="15" t="s">
        <v>45</v>
      </c>
      <c r="K7" s="14" t="s">
        <v>30078</v>
      </c>
      <c r="L7" s="14" t="s">
        <v>31</v>
      </c>
      <c r="M7" s="14" t="s">
        <v>58</v>
      </c>
      <c r="N7" s="14" t="s">
        <v>59</v>
      </c>
      <c r="O7" s="16" t="s">
        <v>34</v>
      </c>
      <c r="P7" s="28">
        <f>5*30</f>
        <v>150</v>
      </c>
      <c r="Q7" s="14">
        <v>9000</v>
      </c>
      <c r="R7" s="15" t="s">
        <v>60</v>
      </c>
      <c r="S7" s="14" t="s">
        <v>49</v>
      </c>
      <c r="T7" s="14" t="s">
        <v>49</v>
      </c>
      <c r="U7" s="28">
        <v>9000</v>
      </c>
      <c r="V7" s="13">
        <f t="shared" si="0"/>
        <v>44.928514530675663</v>
      </c>
      <c r="W7" s="13">
        <f t="shared" si="1"/>
        <v>44.928514530675663</v>
      </c>
      <c r="X7" s="19" t="s">
        <v>50</v>
      </c>
      <c r="Y7" s="21" t="s">
        <v>61</v>
      </c>
      <c r="Z7" s="19" t="s">
        <v>62</v>
      </c>
    </row>
    <row r="8" spans="1:29" s="67" customFormat="1" ht="100.2" customHeight="1" x14ac:dyDescent="0.3">
      <c r="A8" s="9" t="s">
        <v>16991</v>
      </c>
      <c r="B8" s="10" t="s">
        <v>63</v>
      </c>
      <c r="C8" s="22" t="s">
        <v>64</v>
      </c>
      <c r="D8" s="12" t="s">
        <v>65</v>
      </c>
      <c r="E8" s="13">
        <v>42.079852213318702</v>
      </c>
      <c r="F8" s="14" t="s">
        <v>66</v>
      </c>
      <c r="G8" s="14">
        <v>1.77</v>
      </c>
      <c r="H8" s="18" t="s">
        <v>67</v>
      </c>
      <c r="I8" s="14" t="s">
        <v>29</v>
      </c>
      <c r="J8" s="15" t="s">
        <v>68</v>
      </c>
      <c r="K8" s="13" t="s">
        <v>30181</v>
      </c>
      <c r="L8" s="14" t="s">
        <v>31</v>
      </c>
      <c r="M8" s="14" t="s">
        <v>69</v>
      </c>
      <c r="N8" s="14" t="s">
        <v>70</v>
      </c>
      <c r="O8" s="16" t="s">
        <v>71</v>
      </c>
      <c r="P8" s="17" t="s">
        <v>72</v>
      </c>
      <c r="Q8" s="29" t="s">
        <v>73</v>
      </c>
      <c r="R8" s="15" t="s">
        <v>74</v>
      </c>
      <c r="S8" s="14" t="s">
        <v>49</v>
      </c>
      <c r="T8" s="18" t="s">
        <v>49</v>
      </c>
      <c r="U8" s="17">
        <v>1366</v>
      </c>
      <c r="V8" s="13">
        <f t="shared" si="0"/>
        <v>32.462091194503934</v>
      </c>
      <c r="W8" s="30">
        <f t="shared" si="1"/>
        <v>32.462091194503934</v>
      </c>
      <c r="X8" s="19" t="s">
        <v>75</v>
      </c>
      <c r="Y8" s="21" t="s">
        <v>76</v>
      </c>
      <c r="Z8" s="19" t="s">
        <v>77</v>
      </c>
    </row>
    <row r="9" spans="1:29" s="67" customFormat="1" ht="100.2" customHeight="1" x14ac:dyDescent="0.3">
      <c r="A9" s="9" t="s">
        <v>16991</v>
      </c>
      <c r="B9" s="10" t="s">
        <v>78</v>
      </c>
      <c r="C9" s="22" t="s">
        <v>79</v>
      </c>
      <c r="D9" s="19" t="s">
        <v>80</v>
      </c>
      <c r="E9" s="13">
        <v>172.264983899534</v>
      </c>
      <c r="F9" s="14" t="s">
        <v>81</v>
      </c>
      <c r="G9" s="14">
        <v>4.09</v>
      </c>
      <c r="H9" s="14" t="s">
        <v>82</v>
      </c>
      <c r="I9" s="14" t="s">
        <v>29</v>
      </c>
      <c r="J9" s="15" t="s">
        <v>45</v>
      </c>
      <c r="K9" s="14" t="s">
        <v>30078</v>
      </c>
      <c r="L9" s="14" t="s">
        <v>31</v>
      </c>
      <c r="M9" s="14" t="s">
        <v>58</v>
      </c>
      <c r="N9" s="14" t="s">
        <v>33</v>
      </c>
      <c r="O9" s="16" t="s">
        <v>83</v>
      </c>
      <c r="P9" s="28">
        <v>150</v>
      </c>
      <c r="Q9" s="14">
        <v>5000</v>
      </c>
      <c r="R9" s="15" t="s">
        <v>84</v>
      </c>
      <c r="S9" s="14" t="s">
        <v>49</v>
      </c>
      <c r="T9" s="14" t="s">
        <v>49</v>
      </c>
      <c r="U9" s="28">
        <v>5000</v>
      </c>
      <c r="V9" s="13">
        <f t="shared" si="0"/>
        <v>29.025051329735302</v>
      </c>
      <c r="W9" s="13">
        <f t="shared" si="1"/>
        <v>29.025051329735302</v>
      </c>
      <c r="X9" s="19" t="s">
        <v>50</v>
      </c>
      <c r="Y9" s="21" t="s">
        <v>61</v>
      </c>
      <c r="Z9" s="19" t="s">
        <v>85</v>
      </c>
    </row>
    <row r="10" spans="1:29" s="67" customFormat="1" ht="100.2" customHeight="1" x14ac:dyDescent="0.3">
      <c r="A10" s="9" t="s">
        <v>16991</v>
      </c>
      <c r="B10" s="10" t="s">
        <v>86</v>
      </c>
      <c r="C10" s="11" t="s">
        <v>87</v>
      </c>
      <c r="D10" s="19" t="s">
        <v>88</v>
      </c>
      <c r="E10" s="13">
        <v>92.093948503678504</v>
      </c>
      <c r="F10" s="14" t="s">
        <v>89</v>
      </c>
      <c r="G10" s="14">
        <v>-1.76</v>
      </c>
      <c r="H10" s="14" t="s">
        <v>90</v>
      </c>
      <c r="I10" s="14" t="s">
        <v>29</v>
      </c>
      <c r="J10" s="15" t="s">
        <v>91</v>
      </c>
      <c r="K10" s="14" t="s">
        <v>30079</v>
      </c>
      <c r="L10" s="14" t="s">
        <v>31</v>
      </c>
      <c r="M10" s="14" t="s">
        <v>69</v>
      </c>
      <c r="N10" s="14" t="s">
        <v>33</v>
      </c>
      <c r="O10" s="16" t="s">
        <v>34</v>
      </c>
      <c r="P10" s="28">
        <v>730</v>
      </c>
      <c r="Q10" s="14">
        <v>2500</v>
      </c>
      <c r="R10" s="15" t="s">
        <v>92</v>
      </c>
      <c r="S10" s="14" t="s">
        <v>93</v>
      </c>
      <c r="T10" s="14">
        <v>5000</v>
      </c>
      <c r="U10" s="28">
        <v>2500</v>
      </c>
      <c r="V10" s="20">
        <f t="shared" si="0"/>
        <v>27.146191911840358</v>
      </c>
      <c r="W10" s="13">
        <f t="shared" si="1"/>
        <v>27.146191911840358</v>
      </c>
      <c r="X10" s="19" t="s">
        <v>94</v>
      </c>
      <c r="Y10" s="21" t="s">
        <v>95</v>
      </c>
      <c r="Z10" s="19" t="s">
        <v>96</v>
      </c>
    </row>
    <row r="11" spans="1:29" s="67" customFormat="1" ht="100.2" customHeight="1" x14ac:dyDescent="0.3">
      <c r="A11" s="138" t="s">
        <v>23707</v>
      </c>
      <c r="B11" s="141" t="s">
        <v>17011</v>
      </c>
      <c r="C11" s="139" t="s">
        <v>17012</v>
      </c>
      <c r="D11" s="139" t="s">
        <v>17013</v>
      </c>
      <c r="E11" s="142">
        <v>100.114</v>
      </c>
      <c r="F11" s="143" t="s">
        <v>17014</v>
      </c>
      <c r="G11" s="143"/>
      <c r="H11" s="143" t="s">
        <v>17015</v>
      </c>
      <c r="I11" s="144" t="s">
        <v>29</v>
      </c>
      <c r="J11" s="145" t="s">
        <v>17016</v>
      </c>
      <c r="K11" s="143" t="s">
        <v>30080</v>
      </c>
      <c r="L11" s="144" t="s">
        <v>31</v>
      </c>
      <c r="M11" s="144" t="s">
        <v>17017</v>
      </c>
      <c r="N11" s="144" t="s">
        <v>46</v>
      </c>
      <c r="O11" s="144" t="s">
        <v>34</v>
      </c>
      <c r="P11" s="144">
        <v>847</v>
      </c>
      <c r="Q11" s="144">
        <v>2667</v>
      </c>
      <c r="R11" s="147" t="s">
        <v>17018</v>
      </c>
      <c r="S11" s="144" t="s">
        <v>49</v>
      </c>
      <c r="T11" s="144" t="s">
        <v>49</v>
      </c>
      <c r="U11" s="144">
        <v>2667</v>
      </c>
      <c r="V11" s="146">
        <f t="shared" si="0"/>
        <v>26.639630820864213</v>
      </c>
      <c r="W11" s="146">
        <f t="shared" si="1"/>
        <v>26.639630820864213</v>
      </c>
      <c r="X11" s="1" t="s">
        <v>17019</v>
      </c>
      <c r="Y11" s="145" t="s">
        <v>17020</v>
      </c>
      <c r="Z11" s="145" t="s">
        <v>17021</v>
      </c>
    </row>
    <row r="12" spans="1:29" s="67" customFormat="1" ht="100.2" customHeight="1" x14ac:dyDescent="0.3">
      <c r="A12" s="9" t="s">
        <v>16991</v>
      </c>
      <c r="B12" s="10" t="s">
        <v>97</v>
      </c>
      <c r="C12" s="22" t="s">
        <v>98</v>
      </c>
      <c r="D12" s="19" t="s">
        <v>99</v>
      </c>
      <c r="E12" s="13">
        <v>76.094543576109103</v>
      </c>
      <c r="F12" s="14" t="s">
        <v>100</v>
      </c>
      <c r="G12" s="14">
        <v>-0.92</v>
      </c>
      <c r="H12" s="14" t="s">
        <v>101</v>
      </c>
      <c r="I12" s="14" t="s">
        <v>29</v>
      </c>
      <c r="J12" s="15" t="s">
        <v>102</v>
      </c>
      <c r="K12" s="14" t="s">
        <v>30081</v>
      </c>
      <c r="L12" s="14" t="s">
        <v>31</v>
      </c>
      <c r="M12" s="14" t="s">
        <v>103</v>
      </c>
      <c r="N12" s="14" t="s">
        <v>46</v>
      </c>
      <c r="O12" s="16" t="s">
        <v>34</v>
      </c>
      <c r="P12" s="28">
        <v>730</v>
      </c>
      <c r="Q12" s="14">
        <v>1700</v>
      </c>
      <c r="R12" s="15" t="s">
        <v>104</v>
      </c>
      <c r="S12" s="14" t="s">
        <v>49</v>
      </c>
      <c r="T12" s="14" t="s">
        <v>49</v>
      </c>
      <c r="U12" s="28">
        <v>1700</v>
      </c>
      <c r="V12" s="13">
        <f t="shared" si="0"/>
        <v>22.340629434220531</v>
      </c>
      <c r="W12" s="13">
        <f t="shared" si="1"/>
        <v>22.340629434220531</v>
      </c>
      <c r="X12" s="19" t="s">
        <v>50</v>
      </c>
      <c r="Y12" s="21" t="s">
        <v>105</v>
      </c>
      <c r="Z12" s="19" t="s">
        <v>106</v>
      </c>
    </row>
    <row r="13" spans="1:29" s="67" customFormat="1" ht="100.2" customHeight="1" x14ac:dyDescent="0.3">
      <c r="A13" s="9" t="s">
        <v>16991</v>
      </c>
      <c r="B13" s="10" t="s">
        <v>107</v>
      </c>
      <c r="C13" s="22" t="s">
        <v>108</v>
      </c>
      <c r="D13" s="12" t="s">
        <v>109</v>
      </c>
      <c r="E13" s="13">
        <v>125.15</v>
      </c>
      <c r="F13" s="14" t="s">
        <v>110</v>
      </c>
      <c r="G13" s="14">
        <v>-3.36</v>
      </c>
      <c r="H13" s="14" t="s">
        <v>111</v>
      </c>
      <c r="I13" s="14" t="s">
        <v>29</v>
      </c>
      <c r="J13" s="15" t="s">
        <v>30</v>
      </c>
      <c r="K13" s="14" t="s">
        <v>30082</v>
      </c>
      <c r="L13" s="14" t="s">
        <v>31</v>
      </c>
      <c r="M13" s="14" t="s">
        <v>32</v>
      </c>
      <c r="N13" s="14" t="s">
        <v>33</v>
      </c>
      <c r="O13" s="16" t="s">
        <v>34</v>
      </c>
      <c r="P13" s="17">
        <v>546</v>
      </c>
      <c r="Q13" s="18">
        <v>2500</v>
      </c>
      <c r="R13" s="15" t="s">
        <v>112</v>
      </c>
      <c r="S13" s="14" t="s">
        <v>49</v>
      </c>
      <c r="T13" s="18" t="s">
        <v>49</v>
      </c>
      <c r="U13" s="17">
        <v>2500</v>
      </c>
      <c r="V13" s="20">
        <f t="shared" si="0"/>
        <v>19.97602876548142</v>
      </c>
      <c r="W13" s="20">
        <f t="shared" si="1"/>
        <v>19.97602876548142</v>
      </c>
      <c r="X13" s="19" t="s">
        <v>113</v>
      </c>
      <c r="Y13" s="21" t="s">
        <v>114</v>
      </c>
      <c r="Z13" s="19" t="s">
        <v>115</v>
      </c>
    </row>
    <row r="14" spans="1:29" s="67" customFormat="1" ht="100.2" customHeight="1" x14ac:dyDescent="0.3">
      <c r="A14" s="9" t="s">
        <v>16991</v>
      </c>
      <c r="B14" s="10" t="s">
        <v>116</v>
      </c>
      <c r="C14" s="22" t="s">
        <v>117</v>
      </c>
      <c r="D14" s="19" t="s">
        <v>118</v>
      </c>
      <c r="E14" s="13">
        <v>314.47000000000003</v>
      </c>
      <c r="F14" s="14" t="s">
        <v>119</v>
      </c>
      <c r="G14" s="14">
        <v>5.97</v>
      </c>
      <c r="H14" s="14" t="s">
        <v>120</v>
      </c>
      <c r="I14" s="14" t="s">
        <v>29</v>
      </c>
      <c r="J14" s="15" t="s">
        <v>121</v>
      </c>
      <c r="K14" s="13" t="s">
        <v>30083</v>
      </c>
      <c r="L14" s="14" t="s">
        <v>31</v>
      </c>
      <c r="M14" s="14" t="s">
        <v>122</v>
      </c>
      <c r="N14" s="14" t="s">
        <v>46</v>
      </c>
      <c r="O14" s="16" t="s">
        <v>34</v>
      </c>
      <c r="P14" s="28">
        <f>2*365</f>
        <v>730</v>
      </c>
      <c r="Q14" s="14">
        <v>6250</v>
      </c>
      <c r="R14" s="15" t="s">
        <v>123</v>
      </c>
      <c r="S14" s="14" t="s">
        <v>49</v>
      </c>
      <c r="T14" s="14" t="s">
        <v>49</v>
      </c>
      <c r="U14" s="28">
        <v>6250</v>
      </c>
      <c r="V14" s="13">
        <f t="shared" si="0"/>
        <v>19.87470982923649</v>
      </c>
      <c r="W14" s="13">
        <f t="shared" si="1"/>
        <v>19.87470982923649</v>
      </c>
      <c r="X14" s="19" t="s">
        <v>124</v>
      </c>
      <c r="Y14" s="21" t="s">
        <v>125</v>
      </c>
      <c r="Z14" s="19" t="s">
        <v>126</v>
      </c>
    </row>
    <row r="15" spans="1:29" s="67" customFormat="1" ht="100.2" customHeight="1" x14ac:dyDescent="0.3">
      <c r="A15" s="9" t="s">
        <v>16991</v>
      </c>
      <c r="B15" s="10" t="s">
        <v>127</v>
      </c>
      <c r="C15" s="22" t="s">
        <v>128</v>
      </c>
      <c r="D15" s="12" t="s">
        <v>129</v>
      </c>
      <c r="E15" s="13">
        <v>134.08761274795299</v>
      </c>
      <c r="F15" s="14" t="s">
        <v>130</v>
      </c>
      <c r="G15" s="14">
        <v>-1.26</v>
      </c>
      <c r="H15" s="18" t="s">
        <v>131</v>
      </c>
      <c r="I15" s="14" t="s">
        <v>29</v>
      </c>
      <c r="J15" s="15" t="s">
        <v>102</v>
      </c>
      <c r="K15" s="14" t="s">
        <v>30084</v>
      </c>
      <c r="L15" s="14" t="s">
        <v>31</v>
      </c>
      <c r="M15" s="14" t="s">
        <v>122</v>
      </c>
      <c r="N15" s="14" t="s">
        <v>33</v>
      </c>
      <c r="O15" s="16" t="s">
        <v>34</v>
      </c>
      <c r="P15" s="17">
        <v>728</v>
      </c>
      <c r="Q15" s="29" t="s">
        <v>132</v>
      </c>
      <c r="R15" s="15" t="s">
        <v>133</v>
      </c>
      <c r="S15" s="14" t="s">
        <v>49</v>
      </c>
      <c r="T15" s="14" t="s">
        <v>49</v>
      </c>
      <c r="U15" s="17">
        <v>2500</v>
      </c>
      <c r="V15" s="20">
        <f t="shared" si="0"/>
        <v>18.644526133068659</v>
      </c>
      <c r="W15" s="20">
        <f t="shared" si="1"/>
        <v>18.644526133068659</v>
      </c>
      <c r="X15" s="19" t="s">
        <v>134</v>
      </c>
      <c r="Y15" s="21" t="s">
        <v>135</v>
      </c>
      <c r="Z15" s="19" t="s">
        <v>136</v>
      </c>
    </row>
    <row r="16" spans="1:29" s="67" customFormat="1" ht="100.2" customHeight="1" x14ac:dyDescent="0.3">
      <c r="A16" s="9" t="s">
        <v>16991</v>
      </c>
      <c r="B16" s="10" t="s">
        <v>137</v>
      </c>
      <c r="C16" s="22" t="s">
        <v>138</v>
      </c>
      <c r="D16" s="19" t="s">
        <v>139</v>
      </c>
      <c r="E16" s="13">
        <v>46.068521244100097</v>
      </c>
      <c r="F16" s="14" t="s">
        <v>140</v>
      </c>
      <c r="G16" s="14">
        <v>-0.31</v>
      </c>
      <c r="H16" s="14" t="s">
        <v>141</v>
      </c>
      <c r="I16" s="14" t="s">
        <v>29</v>
      </c>
      <c r="J16" s="15" t="s">
        <v>45</v>
      </c>
      <c r="K16" s="14" t="s">
        <v>28223</v>
      </c>
      <c r="L16" s="14" t="s">
        <v>31</v>
      </c>
      <c r="M16" s="14" t="s">
        <v>69</v>
      </c>
      <c r="N16" s="14" t="s">
        <v>33</v>
      </c>
      <c r="O16" s="16" t="s">
        <v>83</v>
      </c>
      <c r="P16" s="26">
        <v>90</v>
      </c>
      <c r="Q16" s="14">
        <v>2400</v>
      </c>
      <c r="R16" s="15" t="s">
        <v>142</v>
      </c>
      <c r="S16" s="14" t="s">
        <v>143</v>
      </c>
      <c r="T16" s="14">
        <v>3600</v>
      </c>
      <c r="U16" s="28">
        <v>2400</v>
      </c>
      <c r="V16" s="13">
        <f t="shared" si="0"/>
        <v>52.096310782004167</v>
      </c>
      <c r="W16" s="20">
        <f>V16/3</f>
        <v>17.365436927334724</v>
      </c>
      <c r="X16" s="19" t="s">
        <v>144</v>
      </c>
      <c r="Y16" s="21" t="s">
        <v>145</v>
      </c>
      <c r="Z16" s="19" t="s">
        <v>146</v>
      </c>
    </row>
    <row r="17" spans="1:26" s="67" customFormat="1" ht="100.2" customHeight="1" x14ac:dyDescent="0.3">
      <c r="A17" s="9" t="s">
        <v>16991</v>
      </c>
      <c r="B17" s="10" t="s">
        <v>147</v>
      </c>
      <c r="C17" s="11" t="s">
        <v>148</v>
      </c>
      <c r="D17" s="12" t="s">
        <v>149</v>
      </c>
      <c r="E17" s="13">
        <v>282.47000000000003</v>
      </c>
      <c r="F17" s="14" t="s">
        <v>150</v>
      </c>
      <c r="G17" s="14">
        <v>7.64</v>
      </c>
      <c r="H17" s="31" t="s">
        <v>151</v>
      </c>
      <c r="I17" s="14" t="s">
        <v>29</v>
      </c>
      <c r="J17" s="15" t="s">
        <v>45</v>
      </c>
      <c r="K17" s="14" t="s">
        <v>30085</v>
      </c>
      <c r="L17" s="14" t="s">
        <v>31</v>
      </c>
      <c r="M17" s="14" t="s">
        <v>152</v>
      </c>
      <c r="N17" s="14" t="s">
        <v>33</v>
      </c>
      <c r="O17" s="16" t="s">
        <v>34</v>
      </c>
      <c r="P17" s="17">
        <v>90</v>
      </c>
      <c r="Q17" s="32">
        <v>14000</v>
      </c>
      <c r="R17" s="15" t="s">
        <v>153</v>
      </c>
      <c r="S17" s="14" t="s">
        <v>49</v>
      </c>
      <c r="T17" s="18" t="s">
        <v>49</v>
      </c>
      <c r="U17" s="17">
        <v>14000</v>
      </c>
      <c r="V17" s="30">
        <f t="shared" si="0"/>
        <v>49.562785428541076</v>
      </c>
      <c r="W17" s="30">
        <f>V17/3</f>
        <v>16.520928476180359</v>
      </c>
      <c r="X17" s="19" t="s">
        <v>50</v>
      </c>
      <c r="Y17" s="21" t="s">
        <v>154</v>
      </c>
      <c r="Z17" s="19" t="s">
        <v>155</v>
      </c>
    </row>
    <row r="18" spans="1:26" s="67" customFormat="1" ht="100.2" customHeight="1" x14ac:dyDescent="0.3">
      <c r="A18" s="9" t="s">
        <v>16991</v>
      </c>
      <c r="B18" s="10" t="s">
        <v>156</v>
      </c>
      <c r="C18" s="22" t="s">
        <v>157</v>
      </c>
      <c r="D18" s="12" t="s">
        <v>158</v>
      </c>
      <c r="E18" s="13">
        <v>218.07</v>
      </c>
      <c r="F18" s="14" t="s">
        <v>159</v>
      </c>
      <c r="G18" s="14" t="s">
        <v>160</v>
      </c>
      <c r="H18" s="18" t="s">
        <v>161</v>
      </c>
      <c r="I18" s="14" t="s">
        <v>29</v>
      </c>
      <c r="J18" s="15" t="s">
        <v>162</v>
      </c>
      <c r="K18" s="14" t="s">
        <v>30086</v>
      </c>
      <c r="L18" s="14" t="s">
        <v>31</v>
      </c>
      <c r="M18" s="14" t="s">
        <v>163</v>
      </c>
      <c r="N18" s="14" t="s">
        <v>33</v>
      </c>
      <c r="O18" s="16" t="s">
        <v>34</v>
      </c>
      <c r="P18" s="17" t="s">
        <v>164</v>
      </c>
      <c r="Q18" s="29" t="s">
        <v>165</v>
      </c>
      <c r="R18" s="15" t="s">
        <v>166</v>
      </c>
      <c r="S18" s="14" t="s">
        <v>167</v>
      </c>
      <c r="T18" s="17">
        <v>20000</v>
      </c>
      <c r="U18" s="17">
        <v>10000</v>
      </c>
      <c r="V18" s="33">
        <f t="shared" si="0"/>
        <v>45.856834961250975</v>
      </c>
      <c r="W18" s="20">
        <f>V18/3</f>
        <v>15.285611653750324</v>
      </c>
      <c r="X18" s="19" t="s">
        <v>168</v>
      </c>
      <c r="Y18" s="21" t="s">
        <v>169</v>
      </c>
      <c r="Z18" s="19" t="s">
        <v>170</v>
      </c>
    </row>
    <row r="19" spans="1:26" s="67" customFormat="1" ht="100.2" customHeight="1" x14ac:dyDescent="0.3">
      <c r="A19" s="9" t="s">
        <v>16991</v>
      </c>
      <c r="B19" s="10" t="s">
        <v>171</v>
      </c>
      <c r="C19" s="22" t="s">
        <v>172</v>
      </c>
      <c r="D19" s="12" t="s">
        <v>173</v>
      </c>
      <c r="E19" s="13">
        <v>109.11</v>
      </c>
      <c r="F19" s="14" t="s">
        <v>174</v>
      </c>
      <c r="G19" s="14">
        <v>-0.47</v>
      </c>
      <c r="H19" s="18" t="s">
        <v>175</v>
      </c>
      <c r="I19" s="14" t="s">
        <v>29</v>
      </c>
      <c r="J19" s="15" t="s">
        <v>121</v>
      </c>
      <c r="K19" s="14" t="s">
        <v>30087</v>
      </c>
      <c r="L19" s="14" t="s">
        <v>31</v>
      </c>
      <c r="M19" s="14" t="s">
        <v>176</v>
      </c>
      <c r="N19" s="14" t="s">
        <v>33</v>
      </c>
      <c r="O19" s="16" t="s">
        <v>47</v>
      </c>
      <c r="P19" s="17" t="s">
        <v>72</v>
      </c>
      <c r="Q19" s="29" t="s">
        <v>177</v>
      </c>
      <c r="R19" s="15" t="s">
        <v>178</v>
      </c>
      <c r="S19" s="14" t="s">
        <v>179</v>
      </c>
      <c r="T19" s="18">
        <v>2830</v>
      </c>
      <c r="U19" s="34">
        <v>1632.5</v>
      </c>
      <c r="V19" s="33">
        <f t="shared" si="0"/>
        <v>14.961964989460178</v>
      </c>
      <c r="W19" s="33">
        <f>V19</f>
        <v>14.961964989460178</v>
      </c>
      <c r="X19" s="19" t="s">
        <v>180</v>
      </c>
      <c r="Y19" s="21" t="s">
        <v>181</v>
      </c>
      <c r="Z19" s="19" t="s">
        <v>182</v>
      </c>
    </row>
    <row r="20" spans="1:26" s="67" customFormat="1" ht="100.2" customHeight="1" x14ac:dyDescent="0.3">
      <c r="A20" s="9" t="s">
        <v>16991</v>
      </c>
      <c r="B20" s="10" t="s">
        <v>183</v>
      </c>
      <c r="C20" s="11" t="s">
        <v>184</v>
      </c>
      <c r="D20" s="12" t="s">
        <v>185</v>
      </c>
      <c r="E20" s="13">
        <v>216.12</v>
      </c>
      <c r="F20" s="14" t="s">
        <v>186</v>
      </c>
      <c r="G20" s="14"/>
      <c r="H20" s="14" t="s">
        <v>187</v>
      </c>
      <c r="I20" s="14" t="s">
        <v>29</v>
      </c>
      <c r="J20" s="15" t="s">
        <v>188</v>
      </c>
      <c r="K20" s="14" t="s">
        <v>30088</v>
      </c>
      <c r="L20" s="14" t="s">
        <v>189</v>
      </c>
      <c r="M20" s="14" t="s">
        <v>190</v>
      </c>
      <c r="N20" s="14" t="s">
        <v>33</v>
      </c>
      <c r="O20" s="16" t="s">
        <v>34</v>
      </c>
      <c r="P20" s="17">
        <v>365</v>
      </c>
      <c r="Q20" s="18">
        <v>3000</v>
      </c>
      <c r="R20" s="15" t="s">
        <v>191</v>
      </c>
      <c r="S20" s="14" t="s">
        <v>49</v>
      </c>
      <c r="T20" s="18" t="s">
        <v>49</v>
      </c>
      <c r="U20" s="17">
        <v>3000</v>
      </c>
      <c r="V20" s="20">
        <f t="shared" si="0"/>
        <v>13.8811771238201</v>
      </c>
      <c r="W20" s="20">
        <f>V20</f>
        <v>13.8811771238201</v>
      </c>
      <c r="X20" s="19" t="s">
        <v>50</v>
      </c>
      <c r="Y20" s="21" t="s">
        <v>192</v>
      </c>
      <c r="Z20" s="19" t="s">
        <v>27936</v>
      </c>
    </row>
    <row r="21" spans="1:26" s="67" customFormat="1" ht="100.2" customHeight="1" x14ac:dyDescent="0.3">
      <c r="A21" s="9" t="s">
        <v>16991</v>
      </c>
      <c r="B21" s="10" t="s">
        <v>193</v>
      </c>
      <c r="C21" s="22" t="s">
        <v>194</v>
      </c>
      <c r="D21" s="35" t="s">
        <v>195</v>
      </c>
      <c r="E21" s="13">
        <v>122.12</v>
      </c>
      <c r="F21" s="14" t="s">
        <v>196</v>
      </c>
      <c r="G21" s="14">
        <v>-2.29</v>
      </c>
      <c r="H21" s="14" t="s">
        <v>197</v>
      </c>
      <c r="I21" s="14" t="s">
        <v>29</v>
      </c>
      <c r="J21" s="15" t="s">
        <v>198</v>
      </c>
      <c r="K21" s="14" t="s">
        <v>30079</v>
      </c>
      <c r="L21" s="14" t="s">
        <v>199</v>
      </c>
      <c r="M21" s="14" t="s">
        <v>200</v>
      </c>
      <c r="N21" s="14" t="s">
        <v>33</v>
      </c>
      <c r="O21" s="16" t="s">
        <v>201</v>
      </c>
      <c r="P21" s="28">
        <v>91</v>
      </c>
      <c r="Q21" s="14">
        <v>5000</v>
      </c>
      <c r="R21" s="15" t="s">
        <v>202</v>
      </c>
      <c r="S21" s="14" t="s">
        <v>49</v>
      </c>
      <c r="T21" s="14" t="s">
        <v>49</v>
      </c>
      <c r="U21" s="28">
        <v>5000</v>
      </c>
      <c r="V21" s="13">
        <f t="shared" si="0"/>
        <v>40.943334425155584</v>
      </c>
      <c r="W21" s="13">
        <f>V21/3</f>
        <v>13.647778141718527</v>
      </c>
      <c r="X21" s="19" t="s">
        <v>203</v>
      </c>
      <c r="Y21" s="21" t="s">
        <v>204</v>
      </c>
      <c r="Z21" s="19" t="s">
        <v>205</v>
      </c>
    </row>
    <row r="22" spans="1:26" s="67" customFormat="1" ht="100.2" customHeight="1" x14ac:dyDescent="0.3">
      <c r="A22" s="9" t="s">
        <v>16991</v>
      </c>
      <c r="B22" s="10" t="s">
        <v>206</v>
      </c>
      <c r="C22" s="11" t="s">
        <v>207</v>
      </c>
      <c r="D22" s="19" t="s">
        <v>208</v>
      </c>
      <c r="E22" s="13">
        <v>294.3</v>
      </c>
      <c r="F22" s="14" t="s">
        <v>209</v>
      </c>
      <c r="G22" s="14">
        <v>7.0000000000000007E-2</v>
      </c>
      <c r="H22" s="14" t="s">
        <v>210</v>
      </c>
      <c r="I22" s="14" t="s">
        <v>29</v>
      </c>
      <c r="J22" s="15" t="s">
        <v>30</v>
      </c>
      <c r="K22" s="14" t="s">
        <v>30089</v>
      </c>
      <c r="L22" s="14" t="s">
        <v>31</v>
      </c>
      <c r="M22" s="14" t="s">
        <v>32</v>
      </c>
      <c r="N22" s="14" t="s">
        <v>33</v>
      </c>
      <c r="O22" s="16" t="s">
        <v>34</v>
      </c>
      <c r="P22" s="28">
        <v>728</v>
      </c>
      <c r="Q22" s="14">
        <v>4000</v>
      </c>
      <c r="R22" s="15" t="s">
        <v>211</v>
      </c>
      <c r="S22" s="14" t="s">
        <v>49</v>
      </c>
      <c r="T22" s="14" t="s">
        <v>49</v>
      </c>
      <c r="U22" s="28">
        <v>4000</v>
      </c>
      <c r="V22" s="13">
        <f t="shared" si="0"/>
        <v>13.591573224600747</v>
      </c>
      <c r="W22" s="13">
        <f>V22</f>
        <v>13.591573224600747</v>
      </c>
      <c r="X22" s="19" t="s">
        <v>212</v>
      </c>
      <c r="Y22" s="21" t="s">
        <v>213</v>
      </c>
      <c r="Z22" s="19" t="s">
        <v>214</v>
      </c>
    </row>
    <row r="23" spans="1:26" s="67" customFormat="1" ht="100.2" customHeight="1" x14ac:dyDescent="0.3">
      <c r="A23" s="9" t="s">
        <v>16991</v>
      </c>
      <c r="B23" s="10" t="s">
        <v>215</v>
      </c>
      <c r="C23" s="11" t="s">
        <v>216</v>
      </c>
      <c r="D23" s="19" t="s">
        <v>217</v>
      </c>
      <c r="E23" s="13">
        <v>342.3</v>
      </c>
      <c r="F23" s="14" t="s">
        <v>218</v>
      </c>
      <c r="G23" s="14">
        <v>-2.85</v>
      </c>
      <c r="H23" s="14" t="s">
        <v>219</v>
      </c>
      <c r="I23" s="14" t="s">
        <v>29</v>
      </c>
      <c r="J23" s="15" t="s">
        <v>188</v>
      </c>
      <c r="K23" s="14" t="s">
        <v>30090</v>
      </c>
      <c r="L23" s="14" t="s">
        <v>31</v>
      </c>
      <c r="M23" s="14" t="s">
        <v>69</v>
      </c>
      <c r="N23" s="14" t="s">
        <v>33</v>
      </c>
      <c r="O23" s="16" t="s">
        <v>220</v>
      </c>
      <c r="P23" s="28">
        <v>182</v>
      </c>
      <c r="Q23" s="14">
        <v>4500</v>
      </c>
      <c r="R23" s="15" t="s">
        <v>221</v>
      </c>
      <c r="S23" s="14" t="s">
        <v>49</v>
      </c>
      <c r="T23" s="14" t="s">
        <v>49</v>
      </c>
      <c r="U23" s="28">
        <v>4500</v>
      </c>
      <c r="V23" s="13">
        <f t="shared" si="0"/>
        <v>13.146362839614373</v>
      </c>
      <c r="W23" s="20">
        <f>V23</f>
        <v>13.146362839614373</v>
      </c>
      <c r="X23" s="19" t="s">
        <v>222</v>
      </c>
      <c r="Y23" s="21" t="s">
        <v>223</v>
      </c>
      <c r="Z23" s="19" t="s">
        <v>224</v>
      </c>
    </row>
    <row r="24" spans="1:26" s="67" customFormat="1" ht="100.2" customHeight="1" x14ac:dyDescent="0.3">
      <c r="A24" s="9" t="s">
        <v>16991</v>
      </c>
      <c r="B24" s="10" t="s">
        <v>225</v>
      </c>
      <c r="C24" s="22" t="s">
        <v>226</v>
      </c>
      <c r="D24" s="19" t="s">
        <v>227</v>
      </c>
      <c r="E24" s="13">
        <v>402.57</v>
      </c>
      <c r="F24" s="14" t="s">
        <v>228</v>
      </c>
      <c r="G24" s="14">
        <v>6.59</v>
      </c>
      <c r="H24" s="14" t="s">
        <v>229</v>
      </c>
      <c r="I24" s="14" t="s">
        <v>29</v>
      </c>
      <c r="J24" s="15" t="s">
        <v>198</v>
      </c>
      <c r="K24" s="14" t="s">
        <v>30091</v>
      </c>
      <c r="L24" s="14" t="s">
        <v>31</v>
      </c>
      <c r="M24" s="14" t="s">
        <v>230</v>
      </c>
      <c r="N24" s="14" t="s">
        <v>33</v>
      </c>
      <c r="O24" s="16" t="s">
        <v>34</v>
      </c>
      <c r="P24" s="26">
        <v>730</v>
      </c>
      <c r="Q24" s="14">
        <v>5000</v>
      </c>
      <c r="R24" s="15" t="s">
        <v>231</v>
      </c>
      <c r="S24" s="14" t="s">
        <v>232</v>
      </c>
      <c r="T24" s="14">
        <v>10000</v>
      </c>
      <c r="U24" s="28">
        <v>5000</v>
      </c>
      <c r="V24" s="13">
        <f t="shared" si="0"/>
        <v>12.420200213627444</v>
      </c>
      <c r="W24" s="13">
        <f>V24</f>
        <v>12.420200213627444</v>
      </c>
      <c r="X24" s="19" t="s">
        <v>233</v>
      </c>
      <c r="Y24" s="21" t="s">
        <v>234</v>
      </c>
      <c r="Z24" s="19" t="s">
        <v>235</v>
      </c>
    </row>
    <row r="25" spans="1:26" s="67" customFormat="1" ht="100.2" customHeight="1" x14ac:dyDescent="0.3">
      <c r="A25" s="9" t="s">
        <v>16991</v>
      </c>
      <c r="B25" s="10" t="s">
        <v>236</v>
      </c>
      <c r="C25" s="22" t="s">
        <v>237</v>
      </c>
      <c r="D25" s="19" t="s">
        <v>238</v>
      </c>
      <c r="E25" s="13">
        <v>169.11</v>
      </c>
      <c r="F25" s="14" t="s">
        <v>239</v>
      </c>
      <c r="G25" s="14">
        <v>-3.24</v>
      </c>
      <c r="H25" s="14" t="s">
        <v>240</v>
      </c>
      <c r="I25" s="14" t="s">
        <v>29</v>
      </c>
      <c r="J25" s="15" t="s">
        <v>30</v>
      </c>
      <c r="K25" s="14" t="s">
        <v>30092</v>
      </c>
      <c r="L25" s="14" t="s">
        <v>31</v>
      </c>
      <c r="M25" s="14" t="s">
        <v>176</v>
      </c>
      <c r="N25" s="14" t="s">
        <v>46</v>
      </c>
      <c r="O25" s="16" t="s">
        <v>34</v>
      </c>
      <c r="P25" s="17">
        <v>730</v>
      </c>
      <c r="Q25" s="18">
        <v>1982</v>
      </c>
      <c r="R25" s="15" t="s">
        <v>241</v>
      </c>
      <c r="S25" s="14" t="s">
        <v>49</v>
      </c>
      <c r="T25" s="18" t="s">
        <v>49</v>
      </c>
      <c r="U25" s="17">
        <v>1982</v>
      </c>
      <c r="V25" s="20">
        <f t="shared" si="0"/>
        <v>11.720182129974571</v>
      </c>
      <c r="W25" s="20">
        <f>V25</f>
        <v>11.720182129974571</v>
      </c>
      <c r="X25" s="19" t="s">
        <v>242</v>
      </c>
      <c r="Y25" s="21" t="s">
        <v>243</v>
      </c>
      <c r="Z25" s="19" t="s">
        <v>244</v>
      </c>
    </row>
    <row r="26" spans="1:26" s="67" customFormat="1" ht="100.2" customHeight="1" x14ac:dyDescent="0.3">
      <c r="A26" s="9" t="s">
        <v>16991</v>
      </c>
      <c r="B26" s="10" t="s">
        <v>245</v>
      </c>
      <c r="C26" s="22" t="s">
        <v>246</v>
      </c>
      <c r="D26" s="12" t="s">
        <v>247</v>
      </c>
      <c r="E26" s="13">
        <v>102.088802892814</v>
      </c>
      <c r="F26" s="14" t="s">
        <v>248</v>
      </c>
      <c r="G26" s="14">
        <v>-0.41</v>
      </c>
      <c r="H26" s="18" t="s">
        <v>249</v>
      </c>
      <c r="I26" s="14" t="s">
        <v>29</v>
      </c>
      <c r="J26" s="15" t="s">
        <v>250</v>
      </c>
      <c r="K26" s="14" t="s">
        <v>30093</v>
      </c>
      <c r="L26" s="14" t="s">
        <v>31</v>
      </c>
      <c r="M26" s="14" t="s">
        <v>163</v>
      </c>
      <c r="N26" s="14" t="s">
        <v>59</v>
      </c>
      <c r="O26" s="16" t="s">
        <v>201</v>
      </c>
      <c r="P26" s="17" t="s">
        <v>251</v>
      </c>
      <c r="Q26" s="29" t="s">
        <v>252</v>
      </c>
      <c r="R26" s="15" t="s">
        <v>253</v>
      </c>
      <c r="S26" s="14" t="s">
        <v>49</v>
      </c>
      <c r="T26" s="14" t="s">
        <v>49</v>
      </c>
      <c r="U26" s="17">
        <v>3571</v>
      </c>
      <c r="V26" s="20">
        <f t="shared" si="0"/>
        <v>34.979350318656365</v>
      </c>
      <c r="W26" s="20">
        <f>V26/3</f>
        <v>11.659783439552122</v>
      </c>
      <c r="X26" s="19" t="s">
        <v>50</v>
      </c>
      <c r="Y26" s="21" t="s">
        <v>254</v>
      </c>
      <c r="Z26" s="19" t="s">
        <v>255</v>
      </c>
    </row>
    <row r="27" spans="1:26" s="67" customFormat="1" ht="100.2" customHeight="1" x14ac:dyDescent="0.3">
      <c r="A27" s="9" t="s">
        <v>16991</v>
      </c>
      <c r="B27" s="10" t="s">
        <v>256</v>
      </c>
      <c r="C27" s="22" t="s">
        <v>257</v>
      </c>
      <c r="D27" s="19" t="s">
        <v>258</v>
      </c>
      <c r="E27" s="13">
        <v>176.12</v>
      </c>
      <c r="F27" s="14" t="s">
        <v>259</v>
      </c>
      <c r="G27" s="14">
        <v>-1.85</v>
      </c>
      <c r="H27" s="14" t="s">
        <v>260</v>
      </c>
      <c r="I27" s="14" t="s">
        <v>29</v>
      </c>
      <c r="J27" s="15" t="s">
        <v>198</v>
      </c>
      <c r="K27" s="14" t="s">
        <v>30094</v>
      </c>
      <c r="L27" s="14" t="s">
        <v>31</v>
      </c>
      <c r="M27" s="14" t="s">
        <v>261</v>
      </c>
      <c r="N27" s="14" t="s">
        <v>33</v>
      </c>
      <c r="O27" s="16" t="s">
        <v>34</v>
      </c>
      <c r="P27" s="28">
        <v>730</v>
      </c>
      <c r="Q27" s="14">
        <v>2000</v>
      </c>
      <c r="R27" s="15" t="s">
        <v>262</v>
      </c>
      <c r="S27" s="14" t="s">
        <v>49</v>
      </c>
      <c r="T27" s="14" t="s">
        <v>49</v>
      </c>
      <c r="U27" s="28">
        <v>2000</v>
      </c>
      <c r="V27" s="13">
        <f t="shared" si="0"/>
        <v>11.355893708834884</v>
      </c>
      <c r="W27" s="13">
        <f t="shared" ref="W27:W32" si="2">V27</f>
        <v>11.355893708834884</v>
      </c>
      <c r="X27" s="19" t="s">
        <v>50</v>
      </c>
      <c r="Y27" s="21" t="s">
        <v>263</v>
      </c>
      <c r="Z27" s="19" t="s">
        <v>264</v>
      </c>
    </row>
    <row r="28" spans="1:26" s="67" customFormat="1" ht="100.2" customHeight="1" x14ac:dyDescent="0.3">
      <c r="A28" s="9" t="s">
        <v>16991</v>
      </c>
      <c r="B28" s="10" t="s">
        <v>265</v>
      </c>
      <c r="C28" s="22" t="s">
        <v>266</v>
      </c>
      <c r="D28" s="19" t="s">
        <v>267</v>
      </c>
      <c r="E28" s="13">
        <v>88.148373457418899</v>
      </c>
      <c r="F28" s="14" t="s">
        <v>268</v>
      </c>
      <c r="G28" s="14">
        <v>1.28</v>
      </c>
      <c r="H28" s="14" t="s">
        <v>269</v>
      </c>
      <c r="I28" s="14" t="s">
        <v>29</v>
      </c>
      <c r="J28" s="15" t="s">
        <v>270</v>
      </c>
      <c r="K28" s="14" t="s">
        <v>28223</v>
      </c>
      <c r="L28" s="14" t="s">
        <v>31</v>
      </c>
      <c r="M28" s="14" t="s">
        <v>271</v>
      </c>
      <c r="N28" s="14" t="s">
        <v>33</v>
      </c>
      <c r="O28" s="16" t="s">
        <v>220</v>
      </c>
      <c r="P28" s="28">
        <v>119</v>
      </c>
      <c r="Q28" s="14">
        <v>1000</v>
      </c>
      <c r="R28" s="15" t="s">
        <v>272</v>
      </c>
      <c r="S28" s="14" t="s">
        <v>49</v>
      </c>
      <c r="T28" s="14" t="s">
        <v>49</v>
      </c>
      <c r="U28" s="28">
        <v>1000</v>
      </c>
      <c r="V28" s="13">
        <f t="shared" si="0"/>
        <v>11.34450881822637</v>
      </c>
      <c r="W28" s="20">
        <f t="shared" si="2"/>
        <v>11.34450881822637</v>
      </c>
      <c r="X28" s="19" t="s">
        <v>273</v>
      </c>
      <c r="Y28" s="21" t="s">
        <v>274</v>
      </c>
      <c r="Z28" s="19" t="s">
        <v>275</v>
      </c>
    </row>
    <row r="29" spans="1:26" s="67" customFormat="1" ht="100.2" customHeight="1" x14ac:dyDescent="0.3">
      <c r="A29" s="9" t="s">
        <v>16991</v>
      </c>
      <c r="B29" s="10" t="s">
        <v>276</v>
      </c>
      <c r="C29" s="11" t="s">
        <v>277</v>
      </c>
      <c r="D29" s="19" t="s">
        <v>278</v>
      </c>
      <c r="E29" s="13">
        <v>444.6</v>
      </c>
      <c r="F29" s="14" t="s">
        <v>279</v>
      </c>
      <c r="G29" s="14">
        <v>6.37</v>
      </c>
      <c r="H29" s="14" t="s">
        <v>280</v>
      </c>
      <c r="I29" s="14" t="s">
        <v>29</v>
      </c>
      <c r="J29" s="15" t="s">
        <v>91</v>
      </c>
      <c r="K29" s="14" t="s">
        <v>30095</v>
      </c>
      <c r="L29" s="14" t="s">
        <v>31</v>
      </c>
      <c r="M29" s="14" t="s">
        <v>281</v>
      </c>
      <c r="N29" s="14" t="s">
        <v>33</v>
      </c>
      <c r="O29" s="16" t="s">
        <v>34</v>
      </c>
      <c r="P29" s="26">
        <v>730</v>
      </c>
      <c r="Q29" s="14">
        <v>5000</v>
      </c>
      <c r="R29" s="15" t="s">
        <v>282</v>
      </c>
      <c r="S29" s="14" t="s">
        <v>49</v>
      </c>
      <c r="T29" s="14" t="s">
        <v>49</v>
      </c>
      <c r="U29" s="28">
        <v>5000</v>
      </c>
      <c r="V29" s="13">
        <f t="shared" si="0"/>
        <v>11.246063877642824</v>
      </c>
      <c r="W29" s="13">
        <f t="shared" si="2"/>
        <v>11.246063877642824</v>
      </c>
      <c r="X29" s="19" t="s">
        <v>50</v>
      </c>
      <c r="Y29" s="21" t="s">
        <v>283</v>
      </c>
      <c r="Z29" s="19" t="s">
        <v>284</v>
      </c>
    </row>
    <row r="30" spans="1:26" s="67" customFormat="1" ht="100.2" customHeight="1" x14ac:dyDescent="0.3">
      <c r="A30" s="9" t="s">
        <v>16991</v>
      </c>
      <c r="B30" s="10" t="s">
        <v>285</v>
      </c>
      <c r="C30" s="22" t="s">
        <v>286</v>
      </c>
      <c r="D30" s="19" t="s">
        <v>287</v>
      </c>
      <c r="E30" s="13">
        <v>234.21</v>
      </c>
      <c r="F30" s="14" t="s">
        <v>288</v>
      </c>
      <c r="G30" s="14">
        <v>-2.74</v>
      </c>
      <c r="H30" s="14" t="s">
        <v>289</v>
      </c>
      <c r="I30" s="14" t="s">
        <v>29</v>
      </c>
      <c r="J30" s="15" t="s">
        <v>188</v>
      </c>
      <c r="K30" s="14" t="s">
        <v>30096</v>
      </c>
      <c r="L30" s="14" t="s">
        <v>31</v>
      </c>
      <c r="M30" s="14" t="s">
        <v>281</v>
      </c>
      <c r="N30" s="14" t="s">
        <v>33</v>
      </c>
      <c r="O30" s="16" t="s">
        <v>34</v>
      </c>
      <c r="P30" s="28">
        <v>259</v>
      </c>
      <c r="Q30" s="14">
        <v>2500</v>
      </c>
      <c r="R30" s="15" t="s">
        <v>290</v>
      </c>
      <c r="S30" s="14" t="s">
        <v>291</v>
      </c>
      <c r="T30" s="14">
        <v>7500</v>
      </c>
      <c r="U30" s="28">
        <v>2500</v>
      </c>
      <c r="V30" s="13">
        <f t="shared" si="0"/>
        <v>10.674181290295033</v>
      </c>
      <c r="W30" s="13">
        <f t="shared" si="2"/>
        <v>10.674181290295033</v>
      </c>
      <c r="X30" s="19" t="s">
        <v>292</v>
      </c>
      <c r="Y30" s="21" t="s">
        <v>293</v>
      </c>
      <c r="Z30" s="19" t="s">
        <v>294</v>
      </c>
    </row>
    <row r="31" spans="1:26" s="67" customFormat="1" ht="100.2" customHeight="1" x14ac:dyDescent="0.3">
      <c r="A31" s="9" t="s">
        <v>16991</v>
      </c>
      <c r="B31" s="10" t="s">
        <v>295</v>
      </c>
      <c r="C31" s="22" t="s">
        <v>296</v>
      </c>
      <c r="D31" s="19" t="s">
        <v>297</v>
      </c>
      <c r="E31" s="13">
        <v>192.12377590432001</v>
      </c>
      <c r="F31" s="14" t="s">
        <v>298</v>
      </c>
      <c r="G31" s="14">
        <v>-1.64</v>
      </c>
      <c r="H31" s="14" t="s">
        <v>299</v>
      </c>
      <c r="I31" s="14" t="s">
        <v>29</v>
      </c>
      <c r="J31" s="15" t="s">
        <v>91</v>
      </c>
      <c r="K31" s="14" t="s">
        <v>30097</v>
      </c>
      <c r="L31" s="14" t="s">
        <v>31</v>
      </c>
      <c r="M31" s="14" t="s">
        <v>300</v>
      </c>
      <c r="N31" s="14" t="s">
        <v>46</v>
      </c>
      <c r="O31" s="16" t="s">
        <v>34</v>
      </c>
      <c r="P31" s="28">
        <v>730</v>
      </c>
      <c r="Q31" s="14">
        <v>1975</v>
      </c>
      <c r="R31" s="15" t="s">
        <v>301</v>
      </c>
      <c r="S31" s="14" t="s">
        <v>49</v>
      </c>
      <c r="T31" s="14" t="s">
        <v>49</v>
      </c>
      <c r="U31" s="28">
        <v>1975</v>
      </c>
      <c r="V31" s="13">
        <f t="shared" si="0"/>
        <v>10.279831273894878</v>
      </c>
      <c r="W31" s="13">
        <f t="shared" si="2"/>
        <v>10.279831273894878</v>
      </c>
      <c r="X31" s="19" t="s">
        <v>302</v>
      </c>
      <c r="Y31" s="21" t="s">
        <v>303</v>
      </c>
      <c r="Z31" s="19" t="s">
        <v>304</v>
      </c>
    </row>
    <row r="32" spans="1:26" s="67" customFormat="1" ht="100.2" customHeight="1" x14ac:dyDescent="0.3">
      <c r="A32" s="9" t="s">
        <v>16991</v>
      </c>
      <c r="B32" s="10" t="s">
        <v>305</v>
      </c>
      <c r="C32" s="22" t="s">
        <v>306</v>
      </c>
      <c r="D32" s="12" t="s">
        <v>307</v>
      </c>
      <c r="E32" s="13">
        <v>56.1064696177583</v>
      </c>
      <c r="F32" s="14" t="s">
        <v>308</v>
      </c>
      <c r="G32" s="14">
        <v>2.35</v>
      </c>
      <c r="H32" s="18" t="s">
        <v>309</v>
      </c>
      <c r="I32" s="14" t="s">
        <v>29</v>
      </c>
      <c r="J32" s="15" t="s">
        <v>68</v>
      </c>
      <c r="K32" s="13" t="s">
        <v>30182</v>
      </c>
      <c r="L32" s="14" t="s">
        <v>31</v>
      </c>
      <c r="M32" s="14" t="s">
        <v>310</v>
      </c>
      <c r="N32" s="14" t="s">
        <v>46</v>
      </c>
      <c r="O32" s="16" t="s">
        <v>71</v>
      </c>
      <c r="P32" s="17" t="s">
        <v>311</v>
      </c>
      <c r="Q32" s="29" t="s">
        <v>312</v>
      </c>
      <c r="R32" s="15" t="s">
        <v>313</v>
      </c>
      <c r="S32" s="14" t="s">
        <v>314</v>
      </c>
      <c r="T32" s="18">
        <v>2237</v>
      </c>
      <c r="U32" s="17">
        <v>559</v>
      </c>
      <c r="V32" s="34">
        <f t="shared" si="0"/>
        <v>9.9632003904068576</v>
      </c>
      <c r="W32" s="36">
        <f t="shared" si="2"/>
        <v>9.9632003904068576</v>
      </c>
      <c r="X32" s="19" t="s">
        <v>315</v>
      </c>
      <c r="Y32" s="21" t="s">
        <v>316</v>
      </c>
      <c r="Z32" s="19" t="s">
        <v>317</v>
      </c>
    </row>
    <row r="33" spans="1:26" s="67" customFormat="1" ht="100.2" customHeight="1" x14ac:dyDescent="0.3">
      <c r="A33" s="138" t="s">
        <v>23707</v>
      </c>
      <c r="B33" s="141" t="s">
        <v>17022</v>
      </c>
      <c r="C33" s="139" t="s">
        <v>17023</v>
      </c>
      <c r="D33" s="139" t="s">
        <v>17024</v>
      </c>
      <c r="E33" s="142">
        <v>105.093</v>
      </c>
      <c r="F33" s="143" t="s">
        <v>17025</v>
      </c>
      <c r="G33" s="143"/>
      <c r="H33" s="143" t="s">
        <v>17026</v>
      </c>
      <c r="I33" s="144" t="s">
        <v>29</v>
      </c>
      <c r="J33" s="145" t="s">
        <v>30</v>
      </c>
      <c r="K33" s="143" t="s">
        <v>28224</v>
      </c>
      <c r="L33" s="144" t="s">
        <v>31</v>
      </c>
      <c r="M33" s="144" t="s">
        <v>69</v>
      </c>
      <c r="N33" s="144" t="s">
        <v>33</v>
      </c>
      <c r="O33" s="144" t="s">
        <v>220</v>
      </c>
      <c r="P33" s="144">
        <v>91</v>
      </c>
      <c r="Q33" s="144">
        <v>3000</v>
      </c>
      <c r="R33" s="147" t="s">
        <v>17027</v>
      </c>
      <c r="S33" s="144" t="s">
        <v>49</v>
      </c>
      <c r="T33" s="144" t="s">
        <v>49</v>
      </c>
      <c r="U33" s="144">
        <v>3000</v>
      </c>
      <c r="V33" s="146">
        <f t="shared" si="0"/>
        <v>28.546144843138933</v>
      </c>
      <c r="W33" s="148">
        <f>V33/3</f>
        <v>9.5153816143796437</v>
      </c>
      <c r="X33" s="1" t="s">
        <v>17028</v>
      </c>
      <c r="Y33" s="145" t="s">
        <v>17029</v>
      </c>
      <c r="Z33" s="145" t="s">
        <v>17030</v>
      </c>
    </row>
    <row r="34" spans="1:26" s="67" customFormat="1" ht="100.2" customHeight="1" x14ac:dyDescent="0.3">
      <c r="A34" s="138" t="s">
        <v>23707</v>
      </c>
      <c r="B34" s="141" t="s">
        <v>17031</v>
      </c>
      <c r="C34" s="139" t="s">
        <v>17032</v>
      </c>
      <c r="D34" s="139" t="s">
        <v>17033</v>
      </c>
      <c r="E34" s="142">
        <v>576.08199999999999</v>
      </c>
      <c r="F34" s="143" t="s">
        <v>17034</v>
      </c>
      <c r="G34" s="143"/>
      <c r="H34" s="143" t="s">
        <v>17035</v>
      </c>
      <c r="I34" s="144" t="s">
        <v>29</v>
      </c>
      <c r="J34" s="145" t="s">
        <v>17036</v>
      </c>
      <c r="K34" s="143" t="s">
        <v>30098</v>
      </c>
      <c r="L34" s="144" t="s">
        <v>425</v>
      </c>
      <c r="M34" s="144" t="s">
        <v>839</v>
      </c>
      <c r="N34" s="144" t="s">
        <v>46</v>
      </c>
      <c r="O34" s="144" t="s">
        <v>34</v>
      </c>
      <c r="P34" s="144">
        <v>91</v>
      </c>
      <c r="Q34" s="144">
        <v>16000</v>
      </c>
      <c r="R34" s="147" t="s">
        <v>17037</v>
      </c>
      <c r="S34" s="144" t="s">
        <v>49</v>
      </c>
      <c r="T34" s="144" t="s">
        <v>49</v>
      </c>
      <c r="U34" s="144">
        <v>16000</v>
      </c>
      <c r="V34" s="148">
        <f t="shared" si="0"/>
        <v>27.773823865352501</v>
      </c>
      <c r="W34" s="149">
        <f>V34/3</f>
        <v>9.2579412884508336</v>
      </c>
      <c r="X34" s="1" t="s">
        <v>17038</v>
      </c>
      <c r="Y34" s="145" t="s">
        <v>1718</v>
      </c>
      <c r="Z34" s="145" t="s">
        <v>17039</v>
      </c>
    </row>
    <row r="35" spans="1:26" s="67" customFormat="1" ht="100.2" customHeight="1" x14ac:dyDescent="0.3">
      <c r="A35" s="9" t="s">
        <v>16991</v>
      </c>
      <c r="B35" s="10" t="s">
        <v>318</v>
      </c>
      <c r="C35" s="22" t="s">
        <v>319</v>
      </c>
      <c r="D35" s="19" t="s">
        <v>320</v>
      </c>
      <c r="E35" s="13">
        <v>340.58439275280898</v>
      </c>
      <c r="F35" s="14" t="s">
        <v>321</v>
      </c>
      <c r="G35" s="14">
        <v>10.27</v>
      </c>
      <c r="H35" s="14" t="s">
        <v>322</v>
      </c>
      <c r="I35" s="14" t="s">
        <v>29</v>
      </c>
      <c r="J35" s="15" t="s">
        <v>45</v>
      </c>
      <c r="K35" s="14" t="s">
        <v>30099</v>
      </c>
      <c r="L35" s="14" t="s">
        <v>31</v>
      </c>
      <c r="M35" s="14" t="s">
        <v>230</v>
      </c>
      <c r="N35" s="14" t="s">
        <v>46</v>
      </c>
      <c r="O35" s="16" t="s">
        <v>34</v>
      </c>
      <c r="P35" s="28">
        <f>2*365</f>
        <v>730</v>
      </c>
      <c r="Q35" s="14">
        <v>3125</v>
      </c>
      <c r="R35" s="15" t="s">
        <v>323</v>
      </c>
      <c r="S35" s="14" t="s">
        <v>49</v>
      </c>
      <c r="T35" s="14" t="s">
        <v>49</v>
      </c>
      <c r="U35" s="28">
        <v>3125</v>
      </c>
      <c r="V35" s="30">
        <f t="shared" si="0"/>
        <v>9.1754057628473831</v>
      </c>
      <c r="W35" s="30">
        <f>V35</f>
        <v>9.1754057628473831</v>
      </c>
      <c r="X35" s="19" t="s">
        <v>50</v>
      </c>
      <c r="Y35" s="21" t="s">
        <v>125</v>
      </c>
      <c r="Z35" s="19" t="s">
        <v>324</v>
      </c>
    </row>
    <row r="36" spans="1:26" s="67" customFormat="1" ht="100.2" customHeight="1" x14ac:dyDescent="0.3">
      <c r="A36" s="9" t="s">
        <v>16991</v>
      </c>
      <c r="B36" s="10" t="s">
        <v>325</v>
      </c>
      <c r="C36" s="22" t="s">
        <v>326</v>
      </c>
      <c r="D36" s="19" t="s">
        <v>327</v>
      </c>
      <c r="E36" s="13">
        <v>74.078662068457504</v>
      </c>
      <c r="F36" s="14" t="s">
        <v>328</v>
      </c>
      <c r="G36" s="14">
        <v>0.33</v>
      </c>
      <c r="H36" s="27" t="s">
        <v>329</v>
      </c>
      <c r="I36" s="14" t="s">
        <v>29</v>
      </c>
      <c r="J36" s="15" t="s">
        <v>45</v>
      </c>
      <c r="K36" s="14" t="s">
        <v>30100</v>
      </c>
      <c r="L36" s="14" t="s">
        <v>189</v>
      </c>
      <c r="M36" s="14" t="s">
        <v>190</v>
      </c>
      <c r="N36" s="14" t="s">
        <v>46</v>
      </c>
      <c r="O36" s="16" t="s">
        <v>83</v>
      </c>
      <c r="P36" s="17">
        <v>100</v>
      </c>
      <c r="Q36" s="14">
        <v>660</v>
      </c>
      <c r="R36" s="15" t="s">
        <v>330</v>
      </c>
      <c r="S36" s="14" t="s">
        <v>331</v>
      </c>
      <c r="T36" s="14">
        <v>1832</v>
      </c>
      <c r="U36" s="28">
        <v>660</v>
      </c>
      <c r="V36" s="13">
        <f t="shared" si="0"/>
        <v>8.909448167274963</v>
      </c>
      <c r="W36" s="13">
        <f>V36</f>
        <v>8.909448167274963</v>
      </c>
      <c r="X36" s="19" t="s">
        <v>332</v>
      </c>
      <c r="Y36" s="21" t="s">
        <v>333</v>
      </c>
      <c r="Z36" s="19" t="s">
        <v>334</v>
      </c>
    </row>
    <row r="37" spans="1:26" s="67" customFormat="1" ht="100.2" customHeight="1" x14ac:dyDescent="0.3">
      <c r="A37" s="138" t="s">
        <v>23707</v>
      </c>
      <c r="B37" s="141" t="s">
        <v>17040</v>
      </c>
      <c r="C37" s="139" t="s">
        <v>17041</v>
      </c>
      <c r="D37" s="139" t="s">
        <v>17042</v>
      </c>
      <c r="E37" s="142">
        <v>204.22900000000001</v>
      </c>
      <c r="F37" s="143" t="s">
        <v>17043</v>
      </c>
      <c r="G37" s="143"/>
      <c r="H37" s="143" t="s">
        <v>17044</v>
      </c>
      <c r="I37" s="144" t="s">
        <v>29</v>
      </c>
      <c r="J37" s="145" t="s">
        <v>30</v>
      </c>
      <c r="K37" s="143" t="s">
        <v>30101</v>
      </c>
      <c r="L37" s="144" t="s">
        <v>31</v>
      </c>
      <c r="M37" s="144" t="s">
        <v>176</v>
      </c>
      <c r="N37" s="144" t="s">
        <v>33</v>
      </c>
      <c r="O37" s="144" t="s">
        <v>34</v>
      </c>
      <c r="P37" s="144">
        <v>546</v>
      </c>
      <c r="Q37" s="144">
        <v>1786</v>
      </c>
      <c r="R37" s="147" t="s">
        <v>17045</v>
      </c>
      <c r="S37" s="144" t="s">
        <v>49</v>
      </c>
      <c r="T37" s="144" t="s">
        <v>49</v>
      </c>
      <c r="U37" s="144">
        <v>1786</v>
      </c>
      <c r="V37" s="148">
        <f t="shared" si="0"/>
        <v>8.7450851739958573</v>
      </c>
      <c r="W37" s="148">
        <f>V37</f>
        <v>8.7450851739958573</v>
      </c>
      <c r="X37" s="1" t="s">
        <v>17046</v>
      </c>
      <c r="Y37" s="145" t="s">
        <v>1207</v>
      </c>
      <c r="Z37" s="145" t="s">
        <v>17047</v>
      </c>
    </row>
    <row r="38" spans="1:26" s="67" customFormat="1" ht="100.2" customHeight="1" x14ac:dyDescent="0.3">
      <c r="A38" s="138" t="s">
        <v>23707</v>
      </c>
      <c r="B38" s="141" t="s">
        <v>17048</v>
      </c>
      <c r="C38" s="139" t="s">
        <v>17049</v>
      </c>
      <c r="D38" s="139" t="s">
        <v>17050</v>
      </c>
      <c r="E38" s="142">
        <v>390.34100000000001</v>
      </c>
      <c r="F38" s="143" t="s">
        <v>17051</v>
      </c>
      <c r="G38" s="143"/>
      <c r="H38" s="143" t="s">
        <v>17052</v>
      </c>
      <c r="I38" s="144" t="s">
        <v>29</v>
      </c>
      <c r="J38" s="145" t="s">
        <v>188</v>
      </c>
      <c r="K38" s="143" t="s">
        <v>30102</v>
      </c>
      <c r="L38" s="144" t="s">
        <v>31</v>
      </c>
      <c r="M38" s="144" t="s">
        <v>3113</v>
      </c>
      <c r="N38" s="144" t="s">
        <v>33</v>
      </c>
      <c r="O38" s="144" t="s">
        <v>34</v>
      </c>
      <c r="P38" s="144">
        <v>90</v>
      </c>
      <c r="Q38" s="144">
        <v>10000</v>
      </c>
      <c r="R38" s="147" t="s">
        <v>17053</v>
      </c>
      <c r="S38" s="144" t="s">
        <v>49</v>
      </c>
      <c r="T38" s="144" t="s">
        <v>49</v>
      </c>
      <c r="U38" s="144">
        <v>10000</v>
      </c>
      <c r="V38" s="148">
        <f t="shared" si="0"/>
        <v>25.618625765676676</v>
      </c>
      <c r="W38" s="149">
        <f>V38/3</f>
        <v>8.5395419218922246</v>
      </c>
      <c r="X38" s="1" t="s">
        <v>17054</v>
      </c>
      <c r="Y38" s="145" t="s">
        <v>17055</v>
      </c>
      <c r="Z38" s="145" t="s">
        <v>17056</v>
      </c>
    </row>
    <row r="39" spans="1:26" s="67" customFormat="1" ht="100.2" customHeight="1" x14ac:dyDescent="0.3">
      <c r="A39" s="9" t="s">
        <v>16991</v>
      </c>
      <c r="B39" s="10" t="s">
        <v>335</v>
      </c>
      <c r="C39" s="11" t="s">
        <v>336</v>
      </c>
      <c r="D39" s="12" t="s">
        <v>337</v>
      </c>
      <c r="E39" s="13">
        <v>131.16999999999999</v>
      </c>
      <c r="F39" s="14" t="s">
        <v>338</v>
      </c>
      <c r="G39" s="14">
        <v>-1.52</v>
      </c>
      <c r="H39" s="14" t="s">
        <v>339</v>
      </c>
      <c r="I39" s="14" t="s">
        <v>29</v>
      </c>
      <c r="J39" s="15" t="s">
        <v>30</v>
      </c>
      <c r="K39" s="14" t="s">
        <v>28225</v>
      </c>
      <c r="L39" s="14" t="s">
        <v>31</v>
      </c>
      <c r="M39" s="14" t="s">
        <v>69</v>
      </c>
      <c r="N39" s="14" t="s">
        <v>33</v>
      </c>
      <c r="O39" s="16" t="s">
        <v>34</v>
      </c>
      <c r="P39" s="17" t="s">
        <v>340</v>
      </c>
      <c r="Q39" s="29" t="s">
        <v>341</v>
      </c>
      <c r="R39" s="15" t="s">
        <v>342</v>
      </c>
      <c r="S39" s="14" t="s">
        <v>49</v>
      </c>
      <c r="T39" s="18" t="s">
        <v>49</v>
      </c>
      <c r="U39" s="34">
        <v>3332.9</v>
      </c>
      <c r="V39" s="33">
        <f t="shared" si="0"/>
        <v>25.409011206830833</v>
      </c>
      <c r="W39" s="37">
        <f>V39/3</f>
        <v>8.4696704022769449</v>
      </c>
      <c r="X39" s="19" t="s">
        <v>50</v>
      </c>
      <c r="Y39" s="21" t="s">
        <v>343</v>
      </c>
      <c r="Z39" s="19" t="s">
        <v>344</v>
      </c>
    </row>
    <row r="40" spans="1:26" s="67" customFormat="1" ht="100.2" customHeight="1" x14ac:dyDescent="0.3">
      <c r="A40" s="138" t="s">
        <v>23707</v>
      </c>
      <c r="B40" s="141" t="s">
        <v>17057</v>
      </c>
      <c r="C40" s="139" t="s">
        <v>17058</v>
      </c>
      <c r="D40" s="139" t="s">
        <v>17059</v>
      </c>
      <c r="E40" s="142">
        <v>119.12</v>
      </c>
      <c r="F40" s="143" t="s">
        <v>17060</v>
      </c>
      <c r="G40" s="143"/>
      <c r="H40" s="143" t="s">
        <v>17061</v>
      </c>
      <c r="I40" s="144" t="s">
        <v>29</v>
      </c>
      <c r="J40" s="145" t="s">
        <v>30</v>
      </c>
      <c r="K40" s="143" t="s">
        <v>30183</v>
      </c>
      <c r="L40" s="144" t="s">
        <v>31</v>
      </c>
      <c r="M40" s="144" t="s">
        <v>17062</v>
      </c>
      <c r="N40" s="144" t="s">
        <v>46</v>
      </c>
      <c r="O40" s="144" t="s">
        <v>34</v>
      </c>
      <c r="P40" s="144">
        <v>91</v>
      </c>
      <c r="Q40" s="144">
        <v>3026</v>
      </c>
      <c r="R40" s="147" t="s">
        <v>17063</v>
      </c>
      <c r="S40" s="144" t="s">
        <v>49</v>
      </c>
      <c r="T40" s="144" t="s">
        <v>49</v>
      </c>
      <c r="U40" s="144">
        <v>3026</v>
      </c>
      <c r="V40" s="146">
        <f t="shared" si="0"/>
        <v>25.402955003357956</v>
      </c>
      <c r="W40" s="148">
        <f>V40/3</f>
        <v>8.4676516677859848</v>
      </c>
      <c r="X40" s="1" t="s">
        <v>17064</v>
      </c>
      <c r="Y40" s="145" t="s">
        <v>1922</v>
      </c>
      <c r="Z40" s="145" t="s">
        <v>17065</v>
      </c>
    </row>
    <row r="41" spans="1:26" s="67" customFormat="1" ht="100.2" customHeight="1" x14ac:dyDescent="0.3">
      <c r="A41" s="9" t="s">
        <v>16991</v>
      </c>
      <c r="B41" s="10" t="s">
        <v>345</v>
      </c>
      <c r="C41" s="22" t="s">
        <v>346</v>
      </c>
      <c r="D41" s="19" t="s">
        <v>347</v>
      </c>
      <c r="E41" s="13">
        <v>90.12</v>
      </c>
      <c r="F41" s="14" t="s">
        <v>348</v>
      </c>
      <c r="G41" s="14">
        <v>-0.69</v>
      </c>
      <c r="H41" s="14" t="s">
        <v>349</v>
      </c>
      <c r="I41" s="14" t="s">
        <v>29</v>
      </c>
      <c r="J41" s="15" t="s">
        <v>102</v>
      </c>
      <c r="K41" s="14" t="s">
        <v>30103</v>
      </c>
      <c r="L41" s="14" t="s">
        <v>189</v>
      </c>
      <c r="M41" s="14" t="s">
        <v>190</v>
      </c>
      <c r="N41" s="14" t="s">
        <v>33</v>
      </c>
      <c r="O41" s="16" t="s">
        <v>34</v>
      </c>
      <c r="P41" s="28">
        <v>730</v>
      </c>
      <c r="Q41" s="14">
        <v>750</v>
      </c>
      <c r="R41" s="15" t="s">
        <v>350</v>
      </c>
      <c r="S41" s="14" t="s">
        <v>49</v>
      </c>
      <c r="T41" s="14" t="s">
        <v>49</v>
      </c>
      <c r="U41" s="28">
        <v>750</v>
      </c>
      <c r="V41" s="13">
        <f t="shared" si="0"/>
        <v>8.3222370173102522</v>
      </c>
      <c r="W41" s="13">
        <f>V41</f>
        <v>8.3222370173102522</v>
      </c>
      <c r="X41" s="19" t="s">
        <v>50</v>
      </c>
      <c r="Y41" s="21" t="s">
        <v>351</v>
      </c>
      <c r="Z41" s="19" t="s">
        <v>352</v>
      </c>
    </row>
    <row r="42" spans="1:26" s="67" customFormat="1" ht="100.2" customHeight="1" x14ac:dyDescent="0.3">
      <c r="A42" s="9" t="s">
        <v>16991</v>
      </c>
      <c r="B42" s="10" t="s">
        <v>353</v>
      </c>
      <c r="C42" s="22" t="s">
        <v>354</v>
      </c>
      <c r="D42" s="19" t="s">
        <v>355</v>
      </c>
      <c r="E42" s="13">
        <v>102.131896877336</v>
      </c>
      <c r="F42" s="14" t="s">
        <v>356</v>
      </c>
      <c r="G42" s="14">
        <v>1.1599999999999999</v>
      </c>
      <c r="H42" s="14" t="s">
        <v>357</v>
      </c>
      <c r="I42" s="14" t="s">
        <v>29</v>
      </c>
      <c r="J42" s="15" t="s">
        <v>270</v>
      </c>
      <c r="K42" s="14" t="s">
        <v>30104</v>
      </c>
      <c r="L42" s="14" t="s">
        <v>31</v>
      </c>
      <c r="M42" s="14" t="s">
        <v>69</v>
      </c>
      <c r="N42" s="14" t="s">
        <v>46</v>
      </c>
      <c r="O42" s="16" t="s">
        <v>34</v>
      </c>
      <c r="P42" s="28">
        <v>90</v>
      </c>
      <c r="Q42" s="14">
        <v>2500</v>
      </c>
      <c r="R42" s="15" t="s">
        <v>358</v>
      </c>
      <c r="S42" s="14" t="s">
        <v>49</v>
      </c>
      <c r="T42" s="14" t="s">
        <v>49</v>
      </c>
      <c r="U42" s="28">
        <v>2500</v>
      </c>
      <c r="V42" s="13">
        <f t="shared" si="0"/>
        <v>24.478151061882144</v>
      </c>
      <c r="W42" s="33">
        <f>V42/3</f>
        <v>8.1593836872940475</v>
      </c>
      <c r="X42" s="19" t="s">
        <v>50</v>
      </c>
      <c r="Y42" s="21" t="s">
        <v>359</v>
      </c>
      <c r="Z42" s="19" t="s">
        <v>360</v>
      </c>
    </row>
    <row r="43" spans="1:26" s="67" customFormat="1" ht="100.2" customHeight="1" x14ac:dyDescent="0.3">
      <c r="A43" s="9" t="s">
        <v>16991</v>
      </c>
      <c r="B43" s="10" t="s">
        <v>361</v>
      </c>
      <c r="C43" s="22" t="s">
        <v>362</v>
      </c>
      <c r="D43" s="19" t="s">
        <v>363</v>
      </c>
      <c r="E43" s="13">
        <v>150.13</v>
      </c>
      <c r="F43" s="14" t="s">
        <v>364</v>
      </c>
      <c r="G43" s="14"/>
      <c r="H43" s="14" t="s">
        <v>365</v>
      </c>
      <c r="I43" s="14" t="s">
        <v>29</v>
      </c>
      <c r="J43" s="15" t="s">
        <v>188</v>
      </c>
      <c r="K43" s="14" t="s">
        <v>30105</v>
      </c>
      <c r="L43" s="14" t="s">
        <v>31</v>
      </c>
      <c r="M43" s="14" t="s">
        <v>366</v>
      </c>
      <c r="N43" s="14" t="s">
        <v>46</v>
      </c>
      <c r="O43" s="16" t="s">
        <v>34</v>
      </c>
      <c r="P43" s="28">
        <v>91</v>
      </c>
      <c r="Q43" s="14">
        <v>3600</v>
      </c>
      <c r="R43" s="15" t="s">
        <v>367</v>
      </c>
      <c r="S43" s="14" t="s">
        <v>368</v>
      </c>
      <c r="T43" s="14">
        <v>7600</v>
      </c>
      <c r="U43" s="28">
        <v>3600</v>
      </c>
      <c r="V43" s="13">
        <f t="shared" si="0"/>
        <v>23.979218011057085</v>
      </c>
      <c r="W43" s="30">
        <f>V43/3</f>
        <v>7.9930726703523618</v>
      </c>
      <c r="X43" s="19" t="s">
        <v>369</v>
      </c>
      <c r="Y43" s="21" t="s">
        <v>370</v>
      </c>
      <c r="Z43" s="19" t="s">
        <v>371</v>
      </c>
    </row>
    <row r="44" spans="1:26" s="67" customFormat="1" ht="100.2" customHeight="1" x14ac:dyDescent="0.3">
      <c r="A44" s="9" t="s">
        <v>16991</v>
      </c>
      <c r="B44" s="10" t="s">
        <v>372</v>
      </c>
      <c r="C44" s="11" t="s">
        <v>373</v>
      </c>
      <c r="D44" s="12" t="s">
        <v>23547</v>
      </c>
      <c r="E44" s="13">
        <v>137.13999999999999</v>
      </c>
      <c r="F44" s="14" t="s">
        <v>374</v>
      </c>
      <c r="G44" s="14">
        <v>1.21</v>
      </c>
      <c r="H44" s="14" t="s">
        <v>375</v>
      </c>
      <c r="I44" s="14" t="s">
        <v>29</v>
      </c>
      <c r="J44" s="15" t="s">
        <v>30</v>
      </c>
      <c r="K44" s="14" t="s">
        <v>30106</v>
      </c>
      <c r="L44" s="14" t="s">
        <v>31</v>
      </c>
      <c r="M44" s="14" t="s">
        <v>176</v>
      </c>
      <c r="N44" s="14" t="s">
        <v>33</v>
      </c>
      <c r="O44" s="16" t="s">
        <v>34</v>
      </c>
      <c r="P44" s="17" t="s">
        <v>376</v>
      </c>
      <c r="Q44" s="29" t="s">
        <v>377</v>
      </c>
      <c r="R44" s="15" t="s">
        <v>378</v>
      </c>
      <c r="S44" s="14" t="s">
        <v>49</v>
      </c>
      <c r="T44" s="18" t="s">
        <v>49</v>
      </c>
      <c r="U44" s="17">
        <v>1071</v>
      </c>
      <c r="V44" s="33">
        <f t="shared" si="0"/>
        <v>7.8095376987020568</v>
      </c>
      <c r="W44" s="33">
        <f>V44</f>
        <v>7.8095376987020568</v>
      </c>
      <c r="X44" s="19" t="s">
        <v>50</v>
      </c>
      <c r="Y44" s="21" t="s">
        <v>379</v>
      </c>
      <c r="Z44" s="19" t="s">
        <v>380</v>
      </c>
    </row>
    <row r="45" spans="1:26" s="67" customFormat="1" ht="100.2" customHeight="1" x14ac:dyDescent="0.3">
      <c r="A45" s="9" t="s">
        <v>16991</v>
      </c>
      <c r="B45" s="10" t="s">
        <v>381</v>
      </c>
      <c r="C45" s="22" t="s">
        <v>382</v>
      </c>
      <c r="D45" s="19" t="s">
        <v>383</v>
      </c>
      <c r="E45" s="13">
        <v>140.07</v>
      </c>
      <c r="F45" s="14" t="s">
        <v>384</v>
      </c>
      <c r="G45" s="14">
        <v>-0.71</v>
      </c>
      <c r="H45" s="14" t="s">
        <v>385</v>
      </c>
      <c r="I45" s="14" t="s">
        <v>29</v>
      </c>
      <c r="J45" s="15" t="s">
        <v>121</v>
      </c>
      <c r="K45" s="13" t="s">
        <v>30107</v>
      </c>
      <c r="L45" s="14" t="s">
        <v>31</v>
      </c>
      <c r="M45" s="14" t="s">
        <v>386</v>
      </c>
      <c r="N45" s="14" t="s">
        <v>46</v>
      </c>
      <c r="O45" s="16" t="s">
        <v>47</v>
      </c>
      <c r="P45" s="28">
        <v>728</v>
      </c>
      <c r="Q45" s="14">
        <v>1092.5</v>
      </c>
      <c r="R45" s="15" t="s">
        <v>387</v>
      </c>
      <c r="S45" s="14" t="s">
        <v>49</v>
      </c>
      <c r="T45" s="14" t="s">
        <v>49</v>
      </c>
      <c r="U45" s="36">
        <v>1092.5</v>
      </c>
      <c r="V45" s="37">
        <f t="shared" si="0"/>
        <v>7.7996715927750415</v>
      </c>
      <c r="W45" s="37">
        <f>V45</f>
        <v>7.7996715927750415</v>
      </c>
      <c r="X45" s="19" t="s">
        <v>50</v>
      </c>
      <c r="Y45" s="21" t="s">
        <v>388</v>
      </c>
      <c r="Z45" s="19" t="s">
        <v>389</v>
      </c>
    </row>
    <row r="46" spans="1:26" s="67" customFormat="1" ht="100.2" customHeight="1" x14ac:dyDescent="0.3">
      <c r="A46" s="9" t="s">
        <v>16991</v>
      </c>
      <c r="B46" s="10" t="s">
        <v>390</v>
      </c>
      <c r="C46" s="11" t="s">
        <v>391</v>
      </c>
      <c r="D46" s="19" t="s">
        <v>392</v>
      </c>
      <c r="E46" s="13">
        <v>172.07</v>
      </c>
      <c r="F46" s="14" t="s">
        <v>393</v>
      </c>
      <c r="G46" s="14">
        <v>-0.76</v>
      </c>
      <c r="H46" s="14" t="s">
        <v>394</v>
      </c>
      <c r="I46" s="14" t="s">
        <v>29</v>
      </c>
      <c r="J46" s="15" t="s">
        <v>121</v>
      </c>
      <c r="K46" s="14" t="s">
        <v>30108</v>
      </c>
      <c r="L46" s="14" t="s">
        <v>31</v>
      </c>
      <c r="M46" s="14" t="s">
        <v>122</v>
      </c>
      <c r="N46" s="14" t="s">
        <v>33</v>
      </c>
      <c r="O46" s="16" t="s">
        <v>34</v>
      </c>
      <c r="P46" s="28">
        <v>728</v>
      </c>
      <c r="Q46" s="18">
        <v>1280</v>
      </c>
      <c r="R46" s="15" t="s">
        <v>395</v>
      </c>
      <c r="S46" s="14" t="s">
        <v>396</v>
      </c>
      <c r="T46" s="14">
        <v>2110</v>
      </c>
      <c r="U46" s="28">
        <v>1280</v>
      </c>
      <c r="V46" s="20">
        <f t="shared" si="0"/>
        <v>7.4388330330679375</v>
      </c>
      <c r="W46" s="20">
        <f>V46</f>
        <v>7.4388330330679375</v>
      </c>
      <c r="X46" s="19" t="s">
        <v>397</v>
      </c>
      <c r="Y46" s="21" t="s">
        <v>398</v>
      </c>
      <c r="Z46" s="19" t="s">
        <v>399</v>
      </c>
    </row>
    <row r="47" spans="1:26" s="67" customFormat="1" ht="100.2" customHeight="1" x14ac:dyDescent="0.3">
      <c r="A47" s="9" t="s">
        <v>16991</v>
      </c>
      <c r="B47" s="10" t="s">
        <v>400</v>
      </c>
      <c r="C47" s="22" t="s">
        <v>401</v>
      </c>
      <c r="D47" s="12" t="s">
        <v>402</v>
      </c>
      <c r="E47" s="13">
        <v>136.15</v>
      </c>
      <c r="F47" s="14" t="s">
        <v>403</v>
      </c>
      <c r="G47" s="14">
        <v>1.72</v>
      </c>
      <c r="H47" s="31" t="s">
        <v>404</v>
      </c>
      <c r="I47" s="14" t="s">
        <v>29</v>
      </c>
      <c r="J47" s="15" t="s">
        <v>405</v>
      </c>
      <c r="K47" s="16" t="s">
        <v>30109</v>
      </c>
      <c r="L47" s="14" t="s">
        <v>31</v>
      </c>
      <c r="M47" s="14" t="s">
        <v>406</v>
      </c>
      <c r="N47" s="14" t="s">
        <v>33</v>
      </c>
      <c r="O47" s="16" t="s">
        <v>34</v>
      </c>
      <c r="P47" s="17">
        <v>112</v>
      </c>
      <c r="Q47" s="18">
        <v>1000</v>
      </c>
      <c r="R47" s="15" t="s">
        <v>407</v>
      </c>
      <c r="S47" s="14" t="s">
        <v>49</v>
      </c>
      <c r="T47" s="18" t="s">
        <v>49</v>
      </c>
      <c r="U47" s="17">
        <v>1000</v>
      </c>
      <c r="V47" s="13">
        <f t="shared" si="0"/>
        <v>7.3448402497245686</v>
      </c>
      <c r="W47" s="30">
        <f>V47</f>
        <v>7.3448402497245686</v>
      </c>
      <c r="X47" s="19" t="s">
        <v>408</v>
      </c>
      <c r="Y47" s="21" t="s">
        <v>409</v>
      </c>
      <c r="Z47" s="19" t="s">
        <v>410</v>
      </c>
    </row>
    <row r="48" spans="1:26" s="67" customFormat="1" ht="100.2" customHeight="1" x14ac:dyDescent="0.3">
      <c r="A48" s="9" t="s">
        <v>16991</v>
      </c>
      <c r="B48" s="10" t="s">
        <v>411</v>
      </c>
      <c r="C48" s="22" t="s">
        <v>412</v>
      </c>
      <c r="D48" s="19" t="s">
        <v>413</v>
      </c>
      <c r="E48" s="13">
        <v>346.46</v>
      </c>
      <c r="F48" s="14" t="s">
        <v>414</v>
      </c>
      <c r="G48" s="14">
        <v>4.47</v>
      </c>
      <c r="H48" s="14" t="s">
        <v>415</v>
      </c>
      <c r="I48" s="14" t="s">
        <v>29</v>
      </c>
      <c r="J48" s="15" t="s">
        <v>198</v>
      </c>
      <c r="K48" s="14" t="s">
        <v>30110</v>
      </c>
      <c r="L48" s="14" t="s">
        <v>31</v>
      </c>
      <c r="M48" s="14" t="s">
        <v>122</v>
      </c>
      <c r="N48" s="14" t="s">
        <v>33</v>
      </c>
      <c r="O48" s="16" t="s">
        <v>34</v>
      </c>
      <c r="P48" s="28">
        <v>730</v>
      </c>
      <c r="Q48" s="14">
        <v>2500</v>
      </c>
      <c r="R48" s="15" t="s">
        <v>416</v>
      </c>
      <c r="S48" s="14" t="s">
        <v>417</v>
      </c>
      <c r="T48" s="14">
        <v>5000</v>
      </c>
      <c r="U48" s="28">
        <v>2500</v>
      </c>
      <c r="V48" s="30">
        <f t="shared" si="0"/>
        <v>7.2158402124343359</v>
      </c>
      <c r="W48" s="30">
        <f>V48</f>
        <v>7.2158402124343359</v>
      </c>
      <c r="X48" s="19" t="s">
        <v>418</v>
      </c>
      <c r="Y48" s="21" t="s">
        <v>419</v>
      </c>
      <c r="Z48" s="19" t="s">
        <v>420</v>
      </c>
    </row>
    <row r="49" spans="1:26" s="67" customFormat="1" ht="100.2" customHeight="1" x14ac:dyDescent="0.3">
      <c r="A49" s="9" t="s">
        <v>16991</v>
      </c>
      <c r="B49" s="10" t="s">
        <v>421</v>
      </c>
      <c r="C49" s="22" t="s">
        <v>422</v>
      </c>
      <c r="D49" s="19" t="s">
        <v>423</v>
      </c>
      <c r="E49" s="13">
        <v>342.3</v>
      </c>
      <c r="F49" s="14" t="s">
        <v>218</v>
      </c>
      <c r="G49" s="14">
        <v>-3.3</v>
      </c>
      <c r="H49" s="14" t="s">
        <v>424</v>
      </c>
      <c r="I49" s="14" t="s">
        <v>29</v>
      </c>
      <c r="J49" s="15" t="s">
        <v>188</v>
      </c>
      <c r="K49" s="14" t="s">
        <v>30111</v>
      </c>
      <c r="L49" s="14" t="s">
        <v>425</v>
      </c>
      <c r="M49" s="14" t="s">
        <v>426</v>
      </c>
      <c r="N49" s="14" t="s">
        <v>46</v>
      </c>
      <c r="O49" s="16" t="s">
        <v>34</v>
      </c>
      <c r="P49" s="28">
        <v>91</v>
      </c>
      <c r="Q49" s="14">
        <v>7300</v>
      </c>
      <c r="R49" s="15" t="s">
        <v>427</v>
      </c>
      <c r="S49" s="14" t="s">
        <v>49</v>
      </c>
      <c r="T49" s="14" t="s">
        <v>49</v>
      </c>
      <c r="U49" s="28">
        <v>7300</v>
      </c>
      <c r="V49" s="13">
        <f t="shared" si="0"/>
        <v>21.326321939818872</v>
      </c>
      <c r="W49" s="30">
        <f>V49/3</f>
        <v>7.1087739799396239</v>
      </c>
      <c r="X49" s="19" t="s">
        <v>428</v>
      </c>
      <c r="Y49" s="21" t="s">
        <v>429</v>
      </c>
      <c r="Z49" s="19" t="s">
        <v>430</v>
      </c>
    </row>
    <row r="50" spans="1:26" s="67" customFormat="1" ht="100.2" customHeight="1" x14ac:dyDescent="0.3">
      <c r="A50" s="9" t="s">
        <v>16991</v>
      </c>
      <c r="B50" s="10" t="s">
        <v>431</v>
      </c>
      <c r="C50" s="22" t="s">
        <v>432</v>
      </c>
      <c r="D50" s="19" t="s">
        <v>433</v>
      </c>
      <c r="E50" s="13">
        <v>118.13</v>
      </c>
      <c r="F50" s="14" t="s">
        <v>434</v>
      </c>
      <c r="G50" s="14"/>
      <c r="H50" s="14" t="s">
        <v>435</v>
      </c>
      <c r="I50" s="14" t="s">
        <v>29</v>
      </c>
      <c r="J50" s="15" t="s">
        <v>121</v>
      </c>
      <c r="K50" s="14" t="s">
        <v>30112</v>
      </c>
      <c r="L50" s="14" t="s">
        <v>31</v>
      </c>
      <c r="M50" s="14" t="s">
        <v>436</v>
      </c>
      <c r="N50" s="14" t="s">
        <v>46</v>
      </c>
      <c r="O50" s="16" t="s">
        <v>34</v>
      </c>
      <c r="P50" s="28">
        <v>91</v>
      </c>
      <c r="Q50" s="14">
        <v>2480</v>
      </c>
      <c r="R50" s="15" t="s">
        <v>437</v>
      </c>
      <c r="S50" s="14" t="s">
        <v>49</v>
      </c>
      <c r="T50" s="14" t="s">
        <v>49</v>
      </c>
      <c r="U50" s="28">
        <v>2480</v>
      </c>
      <c r="V50" s="13">
        <f t="shared" si="0"/>
        <v>20.993820367391859</v>
      </c>
      <c r="W50" s="30">
        <f>V50/3</f>
        <v>6.9979401224639526</v>
      </c>
      <c r="X50" s="19" t="s">
        <v>438</v>
      </c>
      <c r="Y50" s="21" t="s">
        <v>439</v>
      </c>
      <c r="Z50" s="19" t="s">
        <v>440</v>
      </c>
    </row>
    <row r="51" spans="1:26" s="67" customFormat="1" ht="100.2" customHeight="1" x14ac:dyDescent="0.3">
      <c r="A51" s="9" t="s">
        <v>16991</v>
      </c>
      <c r="B51" s="10" t="s">
        <v>441</v>
      </c>
      <c r="C51" s="22" t="s">
        <v>442</v>
      </c>
      <c r="D51" s="19" t="s">
        <v>443</v>
      </c>
      <c r="E51" s="13">
        <v>144.21174909065499</v>
      </c>
      <c r="F51" s="14" t="s">
        <v>444</v>
      </c>
      <c r="G51" s="14">
        <v>2.4700000000000002</v>
      </c>
      <c r="H51" s="14" t="s">
        <v>445</v>
      </c>
      <c r="I51" s="14" t="s">
        <v>29</v>
      </c>
      <c r="J51" s="15" t="s">
        <v>270</v>
      </c>
      <c r="K51" s="14" t="s">
        <v>30113</v>
      </c>
      <c r="L51" s="14" t="s">
        <v>31</v>
      </c>
      <c r="M51" s="14" t="s">
        <v>446</v>
      </c>
      <c r="N51" s="14" t="s">
        <v>33</v>
      </c>
      <c r="O51" s="16" t="s">
        <v>220</v>
      </c>
      <c r="P51" s="38">
        <f>18*7</f>
        <v>126</v>
      </c>
      <c r="Q51" s="14">
        <v>1000</v>
      </c>
      <c r="R51" s="15" t="s">
        <v>447</v>
      </c>
      <c r="S51" s="14" t="s">
        <v>49</v>
      </c>
      <c r="T51" s="14" t="s">
        <v>49</v>
      </c>
      <c r="U51" s="28">
        <v>1000</v>
      </c>
      <c r="V51" s="30">
        <f t="shared" si="0"/>
        <v>6.9342477731920154</v>
      </c>
      <c r="W51" s="30">
        <f t="shared" ref="W51:W57" si="3">V51</f>
        <v>6.9342477731920154</v>
      </c>
      <c r="X51" s="19" t="s">
        <v>50</v>
      </c>
      <c r="Y51" s="21" t="s">
        <v>448</v>
      </c>
      <c r="Z51" s="19" t="s">
        <v>449</v>
      </c>
    </row>
    <row r="52" spans="1:26" s="67" customFormat="1" ht="100.2" customHeight="1" x14ac:dyDescent="0.3">
      <c r="A52" s="9" t="s">
        <v>16991</v>
      </c>
      <c r="B52" s="10" t="s">
        <v>450</v>
      </c>
      <c r="C52" s="22" t="s">
        <v>451</v>
      </c>
      <c r="D52" s="19" t="s">
        <v>452</v>
      </c>
      <c r="E52" s="13">
        <v>182.17</v>
      </c>
      <c r="F52" s="14" t="s">
        <v>453</v>
      </c>
      <c r="G52" s="13">
        <v>-2.2000000000000002</v>
      </c>
      <c r="H52" s="14" t="s">
        <v>454</v>
      </c>
      <c r="I52" s="14" t="s">
        <v>29</v>
      </c>
      <c r="J52" s="15" t="s">
        <v>198</v>
      </c>
      <c r="K52" s="14" t="s">
        <v>30114</v>
      </c>
      <c r="L52" s="14" t="s">
        <v>31</v>
      </c>
      <c r="M52" s="14" t="s">
        <v>455</v>
      </c>
      <c r="N52" s="14" t="s">
        <v>33</v>
      </c>
      <c r="O52" s="16" t="s">
        <v>34</v>
      </c>
      <c r="P52" s="28">
        <v>476</v>
      </c>
      <c r="Q52" s="14">
        <v>1250</v>
      </c>
      <c r="R52" s="15" t="s">
        <v>456</v>
      </c>
      <c r="S52" s="14" t="s">
        <v>457</v>
      </c>
      <c r="T52" s="14">
        <v>2500</v>
      </c>
      <c r="U52" s="14">
        <v>1250</v>
      </c>
      <c r="V52" s="30">
        <f t="shared" si="0"/>
        <v>6.861722566833178</v>
      </c>
      <c r="W52" s="30">
        <f t="shared" si="3"/>
        <v>6.861722566833178</v>
      </c>
      <c r="X52" s="19" t="s">
        <v>458</v>
      </c>
      <c r="Y52" s="21" t="s">
        <v>459</v>
      </c>
      <c r="Z52" s="19" t="s">
        <v>460</v>
      </c>
    </row>
    <row r="53" spans="1:26" s="67" customFormat="1" ht="100.2" customHeight="1" x14ac:dyDescent="0.3">
      <c r="A53" s="9" t="s">
        <v>16991</v>
      </c>
      <c r="B53" s="10" t="s">
        <v>461</v>
      </c>
      <c r="C53" s="22" t="s">
        <v>462</v>
      </c>
      <c r="D53" s="19" t="s">
        <v>463</v>
      </c>
      <c r="E53" s="13">
        <v>442.59</v>
      </c>
      <c r="F53" s="14" t="s">
        <v>464</v>
      </c>
      <c r="G53" s="14">
        <v>7.13</v>
      </c>
      <c r="H53" s="14" t="s">
        <v>465</v>
      </c>
      <c r="I53" s="14" t="s">
        <v>29</v>
      </c>
      <c r="J53" s="15" t="s">
        <v>198</v>
      </c>
      <c r="K53" s="14" t="s">
        <v>30115</v>
      </c>
      <c r="L53" s="14" t="s">
        <v>31</v>
      </c>
      <c r="M53" s="14" t="s">
        <v>281</v>
      </c>
      <c r="N53" s="14" t="s">
        <v>33</v>
      </c>
      <c r="O53" s="16" t="s">
        <v>34</v>
      </c>
      <c r="P53" s="26">
        <v>182</v>
      </c>
      <c r="Q53" s="14">
        <v>3000</v>
      </c>
      <c r="R53" s="15" t="s">
        <v>466</v>
      </c>
      <c r="S53" s="14" t="s">
        <v>49</v>
      </c>
      <c r="T53" s="14" t="s">
        <v>49</v>
      </c>
      <c r="U53" s="14">
        <v>3000</v>
      </c>
      <c r="V53" s="30">
        <f t="shared" si="0"/>
        <v>6.7782823832440862</v>
      </c>
      <c r="W53" s="30">
        <f t="shared" si="3"/>
        <v>6.7782823832440862</v>
      </c>
      <c r="X53" s="19" t="s">
        <v>50</v>
      </c>
      <c r="Y53" s="21" t="s">
        <v>467</v>
      </c>
      <c r="Z53" s="19" t="s">
        <v>468</v>
      </c>
    </row>
    <row r="54" spans="1:26" s="67" customFormat="1" ht="100.2" customHeight="1" x14ac:dyDescent="0.3">
      <c r="A54" s="9" t="s">
        <v>16991</v>
      </c>
      <c r="B54" s="10" t="s">
        <v>469</v>
      </c>
      <c r="C54" s="11" t="s">
        <v>470</v>
      </c>
      <c r="D54" s="12" t="s">
        <v>471</v>
      </c>
      <c r="E54" s="13">
        <v>149.21</v>
      </c>
      <c r="F54" s="14" t="s">
        <v>472</v>
      </c>
      <c r="G54" s="14">
        <v>-1.87</v>
      </c>
      <c r="H54" s="14" t="s">
        <v>473</v>
      </c>
      <c r="I54" s="14" t="s">
        <v>29</v>
      </c>
      <c r="J54" s="15" t="s">
        <v>30</v>
      </c>
      <c r="K54" s="14" t="s">
        <v>28232</v>
      </c>
      <c r="L54" s="14" t="s">
        <v>474</v>
      </c>
      <c r="M54" s="14" t="s">
        <v>475</v>
      </c>
      <c r="N54" s="14" t="s">
        <v>476</v>
      </c>
      <c r="O54" s="16" t="s">
        <v>34</v>
      </c>
      <c r="P54" s="17">
        <v>189</v>
      </c>
      <c r="Q54" s="18">
        <v>1000</v>
      </c>
      <c r="R54" s="15" t="s">
        <v>477</v>
      </c>
      <c r="S54" s="14" t="s">
        <v>49</v>
      </c>
      <c r="T54" s="18" t="s">
        <v>49</v>
      </c>
      <c r="U54" s="17">
        <v>1000</v>
      </c>
      <c r="V54" s="33">
        <f t="shared" si="0"/>
        <v>6.701963675356879</v>
      </c>
      <c r="W54" s="33">
        <f t="shared" si="3"/>
        <v>6.701963675356879</v>
      </c>
      <c r="X54" s="19" t="s">
        <v>50</v>
      </c>
      <c r="Y54" s="21" t="s">
        <v>478</v>
      </c>
      <c r="Z54" s="19" t="s">
        <v>479</v>
      </c>
    </row>
    <row r="55" spans="1:26" s="67" customFormat="1" ht="100.2" customHeight="1" x14ac:dyDescent="0.3">
      <c r="A55" s="9" t="s">
        <v>16991</v>
      </c>
      <c r="B55" s="10" t="s">
        <v>480</v>
      </c>
      <c r="C55" s="11" t="s">
        <v>481</v>
      </c>
      <c r="D55" s="19" t="s">
        <v>482</v>
      </c>
      <c r="E55" s="13">
        <v>90.034973011505102</v>
      </c>
      <c r="F55" s="14" t="s">
        <v>483</v>
      </c>
      <c r="G55" s="14">
        <v>-0.81</v>
      </c>
      <c r="H55" s="14" t="s">
        <v>484</v>
      </c>
      <c r="I55" s="14" t="s">
        <v>29</v>
      </c>
      <c r="J55" s="15" t="s">
        <v>121</v>
      </c>
      <c r="K55" s="13" t="s">
        <v>30116</v>
      </c>
      <c r="L55" s="14" t="s">
        <v>31</v>
      </c>
      <c r="M55" s="14" t="s">
        <v>406</v>
      </c>
      <c r="N55" s="14" t="s">
        <v>33</v>
      </c>
      <c r="O55" s="16" t="s">
        <v>34</v>
      </c>
      <c r="P55" s="28">
        <v>730</v>
      </c>
      <c r="Q55" s="14">
        <v>600</v>
      </c>
      <c r="R55" s="15" t="s">
        <v>485</v>
      </c>
      <c r="S55" s="14" t="s">
        <v>49</v>
      </c>
      <c r="T55" s="14" t="s">
        <v>49</v>
      </c>
      <c r="U55" s="28">
        <v>600</v>
      </c>
      <c r="V55" s="13">
        <f t="shared" si="0"/>
        <v>6.6640770795069724</v>
      </c>
      <c r="W55" s="13">
        <f t="shared" si="3"/>
        <v>6.6640770795069724</v>
      </c>
      <c r="X55" s="19" t="s">
        <v>50</v>
      </c>
      <c r="Y55" s="21" t="s">
        <v>486</v>
      </c>
      <c r="Z55" s="19" t="s">
        <v>487</v>
      </c>
    </row>
    <row r="56" spans="1:26" s="67" customFormat="1" ht="100.2" customHeight="1" x14ac:dyDescent="0.3">
      <c r="A56" s="9" t="s">
        <v>16991</v>
      </c>
      <c r="B56" s="10" t="s">
        <v>488</v>
      </c>
      <c r="C56" s="22" t="s">
        <v>489</v>
      </c>
      <c r="D56" s="19" t="s">
        <v>490</v>
      </c>
      <c r="E56" s="13">
        <v>152.14762798761799</v>
      </c>
      <c r="F56" s="14" t="s">
        <v>491</v>
      </c>
      <c r="G56" s="14">
        <v>1.21</v>
      </c>
      <c r="H56" s="14" t="s">
        <v>492</v>
      </c>
      <c r="I56" s="14" t="s">
        <v>29</v>
      </c>
      <c r="J56" s="15" t="s">
        <v>405</v>
      </c>
      <c r="K56" s="16" t="s">
        <v>30117</v>
      </c>
      <c r="L56" s="14" t="s">
        <v>31</v>
      </c>
      <c r="M56" s="14" t="s">
        <v>493</v>
      </c>
      <c r="N56" s="14" t="s">
        <v>33</v>
      </c>
      <c r="O56" s="16" t="s">
        <v>34</v>
      </c>
      <c r="P56" s="28">
        <f>2*365</f>
        <v>730</v>
      </c>
      <c r="Q56" s="14">
        <v>1000</v>
      </c>
      <c r="R56" s="15" t="s">
        <v>494</v>
      </c>
      <c r="S56" s="14" t="s">
        <v>49</v>
      </c>
      <c r="T56" s="14" t="s">
        <v>49</v>
      </c>
      <c r="U56" s="28">
        <v>1000</v>
      </c>
      <c r="V56" s="30">
        <f t="shared" si="0"/>
        <v>6.5725638527955335</v>
      </c>
      <c r="W56" s="37">
        <f t="shared" si="3"/>
        <v>6.5725638527955335</v>
      </c>
      <c r="X56" s="19" t="s">
        <v>50</v>
      </c>
      <c r="Y56" s="21" t="s">
        <v>409</v>
      </c>
      <c r="Z56" s="19" t="s">
        <v>495</v>
      </c>
    </row>
    <row r="57" spans="1:26" s="67" customFormat="1" ht="100.2" customHeight="1" x14ac:dyDescent="0.3">
      <c r="A57" s="9" t="s">
        <v>16991</v>
      </c>
      <c r="B57" s="10" t="s">
        <v>496</v>
      </c>
      <c r="C57" s="22" t="s">
        <v>497</v>
      </c>
      <c r="D57" s="19" t="s">
        <v>498</v>
      </c>
      <c r="E57" s="13">
        <v>152.15</v>
      </c>
      <c r="F57" s="14" t="s">
        <v>499</v>
      </c>
      <c r="G57" s="14">
        <v>-2.56</v>
      </c>
      <c r="H57" s="14" t="s">
        <v>500</v>
      </c>
      <c r="I57" s="14" t="s">
        <v>29</v>
      </c>
      <c r="J57" s="15" t="s">
        <v>198</v>
      </c>
      <c r="K57" s="14" t="s">
        <v>30114</v>
      </c>
      <c r="L57" s="14" t="s">
        <v>31</v>
      </c>
      <c r="M57" s="14" t="s">
        <v>501</v>
      </c>
      <c r="N57" s="14" t="s">
        <v>33</v>
      </c>
      <c r="O57" s="16" t="s">
        <v>34</v>
      </c>
      <c r="P57" s="28">
        <v>728</v>
      </c>
      <c r="Q57" s="14">
        <v>1000</v>
      </c>
      <c r="R57" s="15" t="s">
        <v>502</v>
      </c>
      <c r="S57" s="14" t="s">
        <v>36</v>
      </c>
      <c r="T57" s="14">
        <v>2500</v>
      </c>
      <c r="U57" s="28">
        <v>1000</v>
      </c>
      <c r="V57" s="30">
        <f t="shared" si="0"/>
        <v>6.5724613867893522</v>
      </c>
      <c r="W57" s="30">
        <f t="shared" si="3"/>
        <v>6.5724613867893522</v>
      </c>
      <c r="X57" s="19" t="s">
        <v>503</v>
      </c>
      <c r="Y57" s="21" t="s">
        <v>504</v>
      </c>
      <c r="Z57" s="19" t="s">
        <v>505</v>
      </c>
    </row>
    <row r="58" spans="1:26" s="67" customFormat="1" ht="100.2" customHeight="1" x14ac:dyDescent="0.3">
      <c r="A58" s="9" t="s">
        <v>16991</v>
      </c>
      <c r="B58" s="10" t="s">
        <v>506</v>
      </c>
      <c r="C58" s="22" t="s">
        <v>507</v>
      </c>
      <c r="D58" s="19" t="s">
        <v>508</v>
      </c>
      <c r="E58" s="13">
        <v>174.2</v>
      </c>
      <c r="F58" s="14" t="s">
        <v>509</v>
      </c>
      <c r="G58" s="14">
        <v>-4.2</v>
      </c>
      <c r="H58" s="14" t="s">
        <v>510</v>
      </c>
      <c r="I58" s="14" t="s">
        <v>29</v>
      </c>
      <c r="J58" s="15" t="s">
        <v>30</v>
      </c>
      <c r="K58" s="14" t="s">
        <v>28233</v>
      </c>
      <c r="L58" s="14" t="s">
        <v>31</v>
      </c>
      <c r="M58" s="14" t="s">
        <v>69</v>
      </c>
      <c r="N58" s="14" t="s">
        <v>46</v>
      </c>
      <c r="O58" s="16" t="s">
        <v>34</v>
      </c>
      <c r="P58" s="28">
        <v>91</v>
      </c>
      <c r="Q58" s="14">
        <v>3300</v>
      </c>
      <c r="R58" s="15" t="s">
        <v>511</v>
      </c>
      <c r="S58" s="14" t="s">
        <v>49</v>
      </c>
      <c r="T58" s="14" t="s">
        <v>49</v>
      </c>
      <c r="U58" s="28">
        <v>3300</v>
      </c>
      <c r="V58" s="13">
        <f t="shared" si="0"/>
        <v>18.943742824339839</v>
      </c>
      <c r="W58" s="30">
        <f>V58/3</f>
        <v>6.3145809414466134</v>
      </c>
      <c r="X58" s="19" t="s">
        <v>50</v>
      </c>
      <c r="Y58" s="21" t="s">
        <v>343</v>
      </c>
      <c r="Z58" s="19" t="s">
        <v>512</v>
      </c>
    </row>
    <row r="59" spans="1:26" s="67" customFormat="1" ht="100.2" customHeight="1" x14ac:dyDescent="0.3">
      <c r="A59" s="9" t="s">
        <v>16991</v>
      </c>
      <c r="B59" s="10" t="s">
        <v>513</v>
      </c>
      <c r="C59" s="22" t="s">
        <v>514</v>
      </c>
      <c r="D59" s="19" t="s">
        <v>515</v>
      </c>
      <c r="E59" s="13">
        <v>144.11000000000001</v>
      </c>
      <c r="F59" s="14" t="s">
        <v>516</v>
      </c>
      <c r="G59" s="14">
        <v>-2.27</v>
      </c>
      <c r="H59" s="14" t="s">
        <v>517</v>
      </c>
      <c r="I59" s="14" t="s">
        <v>29</v>
      </c>
      <c r="J59" s="15" t="s">
        <v>518</v>
      </c>
      <c r="K59" s="13" t="s">
        <v>30118</v>
      </c>
      <c r="L59" s="14" t="s">
        <v>31</v>
      </c>
      <c r="M59" s="14" t="s">
        <v>176</v>
      </c>
      <c r="N59" s="14" t="s">
        <v>33</v>
      </c>
      <c r="O59" s="16" t="s">
        <v>34</v>
      </c>
      <c r="P59" s="28">
        <v>639</v>
      </c>
      <c r="Q59" s="14">
        <v>905</v>
      </c>
      <c r="R59" s="15" t="s">
        <v>519</v>
      </c>
      <c r="S59" s="14" t="s">
        <v>49</v>
      </c>
      <c r="T59" s="14" t="s">
        <v>49</v>
      </c>
      <c r="U59" s="28">
        <v>905</v>
      </c>
      <c r="V59" s="13">
        <f t="shared" si="0"/>
        <v>6.2799250572479348</v>
      </c>
      <c r="W59" s="13">
        <f>V59</f>
        <v>6.2799250572479348</v>
      </c>
      <c r="X59" s="19" t="s">
        <v>50</v>
      </c>
      <c r="Y59" s="21" t="s">
        <v>520</v>
      </c>
      <c r="Z59" s="19" t="s">
        <v>521</v>
      </c>
    </row>
    <row r="60" spans="1:26" s="67" customFormat="1" ht="100.2" customHeight="1" x14ac:dyDescent="0.3">
      <c r="A60" s="9" t="s">
        <v>16991</v>
      </c>
      <c r="B60" s="10" t="s">
        <v>522</v>
      </c>
      <c r="C60" s="22" t="s">
        <v>523</v>
      </c>
      <c r="D60" s="19" t="s">
        <v>524</v>
      </c>
      <c r="E60" s="13">
        <v>182.65</v>
      </c>
      <c r="F60" s="14" t="s">
        <v>525</v>
      </c>
      <c r="G60" s="14">
        <v>-3.05</v>
      </c>
      <c r="H60" s="14" t="s">
        <v>526</v>
      </c>
      <c r="I60" s="14" t="s">
        <v>29</v>
      </c>
      <c r="J60" s="15" t="s">
        <v>30</v>
      </c>
      <c r="K60" s="14" t="s">
        <v>28234</v>
      </c>
      <c r="L60" s="14" t="s">
        <v>31</v>
      </c>
      <c r="M60" s="14" t="s">
        <v>69</v>
      </c>
      <c r="N60" s="14" t="s">
        <v>46</v>
      </c>
      <c r="O60" s="16" t="s">
        <v>34</v>
      </c>
      <c r="P60" s="28">
        <v>91</v>
      </c>
      <c r="Q60" s="14">
        <v>3360</v>
      </c>
      <c r="R60" s="15" t="s">
        <v>527</v>
      </c>
      <c r="S60" s="14" t="s">
        <v>49</v>
      </c>
      <c r="T60" s="14" t="s">
        <v>49</v>
      </c>
      <c r="U60" s="28">
        <v>3360</v>
      </c>
      <c r="V60" s="13">
        <f t="shared" si="0"/>
        <v>18.395839036408432</v>
      </c>
      <c r="W60" s="30">
        <f>V60/3</f>
        <v>6.1319463454694771</v>
      </c>
      <c r="X60" s="19" t="s">
        <v>50</v>
      </c>
      <c r="Y60" s="21" t="s">
        <v>343</v>
      </c>
      <c r="Z60" s="19" t="s">
        <v>528</v>
      </c>
    </row>
    <row r="61" spans="1:26" s="67" customFormat="1" ht="100.2" customHeight="1" x14ac:dyDescent="0.3">
      <c r="A61" s="9" t="s">
        <v>16991</v>
      </c>
      <c r="B61" s="10" t="s">
        <v>529</v>
      </c>
      <c r="C61" s="22" t="s">
        <v>530</v>
      </c>
      <c r="D61" s="19" t="s">
        <v>531</v>
      </c>
      <c r="E61" s="13">
        <v>326.61</v>
      </c>
      <c r="F61" s="14" t="s">
        <v>532</v>
      </c>
      <c r="G61" s="14">
        <v>9.68</v>
      </c>
      <c r="H61" s="14" t="s">
        <v>533</v>
      </c>
      <c r="I61" s="14" t="s">
        <v>29</v>
      </c>
      <c r="J61" s="15" t="s">
        <v>45</v>
      </c>
      <c r="K61" s="14" t="s">
        <v>28312</v>
      </c>
      <c r="L61" s="14" t="s">
        <v>189</v>
      </c>
      <c r="M61" s="14" t="s">
        <v>190</v>
      </c>
      <c r="N61" s="14" t="s">
        <v>33</v>
      </c>
      <c r="O61" s="16" t="s">
        <v>220</v>
      </c>
      <c r="P61" s="28">
        <v>189</v>
      </c>
      <c r="Q61" s="14">
        <v>2000</v>
      </c>
      <c r="R61" s="15" t="s">
        <v>534</v>
      </c>
      <c r="S61" s="14" t="s">
        <v>49</v>
      </c>
      <c r="T61" s="14" t="s">
        <v>49</v>
      </c>
      <c r="U61" s="28">
        <v>2000</v>
      </c>
      <c r="V61" s="30">
        <f t="shared" si="0"/>
        <v>6.1235112213343132</v>
      </c>
      <c r="W61" s="30">
        <f>V61</f>
        <v>6.1235112213343132</v>
      </c>
      <c r="X61" s="19" t="s">
        <v>535</v>
      </c>
      <c r="Y61" s="21" t="s">
        <v>536</v>
      </c>
      <c r="Z61" s="19" t="s">
        <v>537</v>
      </c>
    </row>
    <row r="62" spans="1:26" s="67" customFormat="1" ht="100.2" customHeight="1" x14ac:dyDescent="0.3">
      <c r="A62" s="9" t="s">
        <v>16991</v>
      </c>
      <c r="B62" s="10" t="s">
        <v>538</v>
      </c>
      <c r="C62" s="22" t="s">
        <v>539</v>
      </c>
      <c r="D62" s="12" t="s">
        <v>540</v>
      </c>
      <c r="E62" s="13">
        <v>430.63</v>
      </c>
      <c r="F62" s="14" t="s">
        <v>541</v>
      </c>
      <c r="G62" s="14">
        <v>7.66</v>
      </c>
      <c r="H62" s="14" t="s">
        <v>542</v>
      </c>
      <c r="I62" s="14" t="s">
        <v>29</v>
      </c>
      <c r="J62" s="15" t="s">
        <v>198</v>
      </c>
      <c r="K62" s="14" t="s">
        <v>30091</v>
      </c>
      <c r="L62" s="14" t="s">
        <v>425</v>
      </c>
      <c r="M62" s="14" t="s">
        <v>543</v>
      </c>
      <c r="N62" s="14" t="s">
        <v>70</v>
      </c>
      <c r="O62" s="16" t="s">
        <v>34</v>
      </c>
      <c r="P62" s="17">
        <v>560</v>
      </c>
      <c r="Q62" s="29" t="s">
        <v>544</v>
      </c>
      <c r="R62" s="15" t="s">
        <v>545</v>
      </c>
      <c r="S62" s="14" t="s">
        <v>546</v>
      </c>
      <c r="T62" s="18">
        <v>5200</v>
      </c>
      <c r="U62" s="17">
        <v>2600</v>
      </c>
      <c r="V62" s="33">
        <f t="shared" si="0"/>
        <v>6.0376657455356106</v>
      </c>
      <c r="W62" s="33">
        <f>V62</f>
        <v>6.0376657455356106</v>
      </c>
      <c r="X62" s="19" t="s">
        <v>547</v>
      </c>
      <c r="Y62" s="21" t="s">
        <v>548</v>
      </c>
      <c r="Z62" s="19" t="s">
        <v>549</v>
      </c>
    </row>
    <row r="63" spans="1:26" s="67" customFormat="1" ht="100.2" customHeight="1" x14ac:dyDescent="0.3">
      <c r="A63" s="9" t="s">
        <v>16991</v>
      </c>
      <c r="B63" s="10" t="s">
        <v>550</v>
      </c>
      <c r="C63" s="22" t="s">
        <v>551</v>
      </c>
      <c r="D63" s="19" t="s">
        <v>552</v>
      </c>
      <c r="E63" s="13">
        <v>166.18</v>
      </c>
      <c r="F63" s="14" t="s">
        <v>553</v>
      </c>
      <c r="G63" s="14">
        <v>1.58</v>
      </c>
      <c r="H63" s="14" t="s">
        <v>554</v>
      </c>
      <c r="I63" s="14" t="s">
        <v>29</v>
      </c>
      <c r="J63" s="15" t="s">
        <v>405</v>
      </c>
      <c r="K63" s="16" t="s">
        <v>30119</v>
      </c>
      <c r="L63" s="14" t="s">
        <v>31</v>
      </c>
      <c r="M63" s="14" t="s">
        <v>406</v>
      </c>
      <c r="N63" s="14" t="s">
        <v>33</v>
      </c>
      <c r="O63" s="16" t="s">
        <v>34</v>
      </c>
      <c r="P63" s="28">
        <f>2*365</f>
        <v>730</v>
      </c>
      <c r="Q63" s="14">
        <v>1000</v>
      </c>
      <c r="R63" s="15" t="s">
        <v>555</v>
      </c>
      <c r="S63" s="14" t="s">
        <v>49</v>
      </c>
      <c r="T63" s="14" t="s">
        <v>49</v>
      </c>
      <c r="U63" s="28">
        <v>1000</v>
      </c>
      <c r="V63" s="33">
        <f t="shared" si="0"/>
        <v>6.0175713082200017</v>
      </c>
      <c r="W63" s="30">
        <f>V63</f>
        <v>6.0175713082200017</v>
      </c>
      <c r="X63" s="19" t="s">
        <v>50</v>
      </c>
      <c r="Y63" s="21" t="s">
        <v>409</v>
      </c>
      <c r="Z63" s="19" t="s">
        <v>495</v>
      </c>
    </row>
    <row r="64" spans="1:26" s="67" customFormat="1" ht="100.2" customHeight="1" x14ac:dyDescent="0.3">
      <c r="A64" s="9" t="s">
        <v>16991</v>
      </c>
      <c r="B64" s="10" t="s">
        <v>556</v>
      </c>
      <c r="C64" s="22" t="s">
        <v>557</v>
      </c>
      <c r="D64" s="19" t="s">
        <v>558</v>
      </c>
      <c r="E64" s="13">
        <v>310.52</v>
      </c>
      <c r="F64" s="14" t="s">
        <v>559</v>
      </c>
      <c r="G64" s="14">
        <v>8.69</v>
      </c>
      <c r="H64" s="14" t="s">
        <v>560</v>
      </c>
      <c r="I64" s="14" t="s">
        <v>29</v>
      </c>
      <c r="J64" s="15" t="s">
        <v>45</v>
      </c>
      <c r="K64" s="14" t="s">
        <v>30099</v>
      </c>
      <c r="L64" s="14" t="s">
        <v>31</v>
      </c>
      <c r="M64" s="14" t="s">
        <v>163</v>
      </c>
      <c r="N64" s="14" t="s">
        <v>70</v>
      </c>
      <c r="O64" s="16" t="s">
        <v>34</v>
      </c>
      <c r="P64" s="28">
        <v>91</v>
      </c>
      <c r="Q64" s="14">
        <v>5500</v>
      </c>
      <c r="R64" s="15" t="s">
        <v>561</v>
      </c>
      <c r="S64" s="14" t="s">
        <v>49</v>
      </c>
      <c r="T64" s="14" t="s">
        <v>49</v>
      </c>
      <c r="U64" s="28">
        <v>5500</v>
      </c>
      <c r="V64" s="13">
        <f t="shared" si="0"/>
        <v>17.712224655416723</v>
      </c>
      <c r="W64" s="33">
        <f>V64/3</f>
        <v>5.9040748851389075</v>
      </c>
      <c r="X64" s="19" t="s">
        <v>562</v>
      </c>
      <c r="Y64" s="21" t="s">
        <v>563</v>
      </c>
      <c r="Z64" s="19" t="s">
        <v>564</v>
      </c>
    </row>
    <row r="65" spans="1:26" s="67" customFormat="1" ht="100.2" customHeight="1" x14ac:dyDescent="0.3">
      <c r="A65" s="138" t="s">
        <v>23707</v>
      </c>
      <c r="B65" s="141" t="s">
        <v>17066</v>
      </c>
      <c r="C65" s="139" t="s">
        <v>17067</v>
      </c>
      <c r="D65" s="139" t="s">
        <v>17068</v>
      </c>
      <c r="E65" s="142">
        <v>414.49799999999999</v>
      </c>
      <c r="F65" s="143" t="s">
        <v>17069</v>
      </c>
      <c r="G65" s="143"/>
      <c r="H65" s="143" t="s">
        <v>17070</v>
      </c>
      <c r="I65" s="144" t="s">
        <v>29</v>
      </c>
      <c r="J65" s="145" t="s">
        <v>17071</v>
      </c>
      <c r="K65" s="143" t="s">
        <v>30120</v>
      </c>
      <c r="L65" s="144" t="s">
        <v>425</v>
      </c>
      <c r="M65" s="144" t="s">
        <v>17072</v>
      </c>
      <c r="N65" s="144" t="s">
        <v>46</v>
      </c>
      <c r="O65" s="144" t="s">
        <v>34</v>
      </c>
      <c r="P65" s="144">
        <v>91</v>
      </c>
      <c r="Q65" s="144">
        <v>7280</v>
      </c>
      <c r="R65" s="147" t="s">
        <v>17073</v>
      </c>
      <c r="S65" s="144" t="s">
        <v>49</v>
      </c>
      <c r="T65" s="144" t="s">
        <v>49</v>
      </c>
      <c r="U65" s="144">
        <v>7280</v>
      </c>
      <c r="V65" s="146">
        <f t="shared" si="0"/>
        <v>17.563414057486405</v>
      </c>
      <c r="W65" s="148">
        <f>V65/3</f>
        <v>5.8544713524954686</v>
      </c>
      <c r="X65" s="1" t="s">
        <v>17074</v>
      </c>
      <c r="Y65" s="145" t="s">
        <v>8710</v>
      </c>
      <c r="Z65" s="145" t="s">
        <v>17075</v>
      </c>
    </row>
    <row r="66" spans="1:26" s="67" customFormat="1" ht="100.2" customHeight="1" x14ac:dyDescent="0.3">
      <c r="A66" s="9" t="s">
        <v>16991</v>
      </c>
      <c r="B66" s="10" t="s">
        <v>565</v>
      </c>
      <c r="C66" s="11" t="s">
        <v>566</v>
      </c>
      <c r="D66" s="19" t="s">
        <v>567</v>
      </c>
      <c r="E66" s="13">
        <v>242.44</v>
      </c>
      <c r="F66" s="14" t="s">
        <v>568</v>
      </c>
      <c r="G66" s="14">
        <v>6.83</v>
      </c>
      <c r="H66" s="27" t="s">
        <v>569</v>
      </c>
      <c r="I66" s="14" t="s">
        <v>29</v>
      </c>
      <c r="J66" s="15" t="s">
        <v>45</v>
      </c>
      <c r="K66" s="14" t="s">
        <v>30121</v>
      </c>
      <c r="L66" s="14" t="s">
        <v>31</v>
      </c>
      <c r="M66" s="14" t="s">
        <v>261</v>
      </c>
      <c r="N66" s="14" t="s">
        <v>46</v>
      </c>
      <c r="O66" s="16" t="s">
        <v>34</v>
      </c>
      <c r="P66" s="28">
        <v>91</v>
      </c>
      <c r="Q66" s="14">
        <v>4257</v>
      </c>
      <c r="R66" s="15" t="s">
        <v>570</v>
      </c>
      <c r="S66" s="14" t="s">
        <v>49</v>
      </c>
      <c r="T66" s="14" t="s">
        <v>49</v>
      </c>
      <c r="U66" s="28">
        <v>4257</v>
      </c>
      <c r="V66" s="13">
        <f t="shared" si="0"/>
        <v>17.558983666061707</v>
      </c>
      <c r="W66" s="30">
        <f>V66/3</f>
        <v>5.8529945553539022</v>
      </c>
      <c r="X66" s="19" t="s">
        <v>571</v>
      </c>
      <c r="Y66" s="21" t="s">
        <v>572</v>
      </c>
      <c r="Z66" s="19" t="s">
        <v>573</v>
      </c>
    </row>
    <row r="67" spans="1:26" s="67" customFormat="1" ht="100.2" customHeight="1" x14ac:dyDescent="0.3">
      <c r="A67" s="9" t="s">
        <v>16991</v>
      </c>
      <c r="B67" s="10" t="s">
        <v>574</v>
      </c>
      <c r="C67" s="22" t="s">
        <v>575</v>
      </c>
      <c r="D67" s="19" t="s">
        <v>576</v>
      </c>
      <c r="E67" s="13">
        <v>340.58</v>
      </c>
      <c r="F67" s="14" t="s">
        <v>321</v>
      </c>
      <c r="G67" s="13">
        <v>9.91</v>
      </c>
      <c r="H67" s="14" t="s">
        <v>577</v>
      </c>
      <c r="I67" s="14" t="s">
        <v>29</v>
      </c>
      <c r="J67" s="15" t="s">
        <v>45</v>
      </c>
      <c r="K67" s="14" t="s">
        <v>30122</v>
      </c>
      <c r="L67" s="14" t="s">
        <v>31</v>
      </c>
      <c r="M67" s="14" t="s">
        <v>578</v>
      </c>
      <c r="N67" s="14" t="s">
        <v>46</v>
      </c>
      <c r="O67" s="16" t="s">
        <v>34</v>
      </c>
      <c r="P67" s="28">
        <v>91</v>
      </c>
      <c r="Q67" s="14">
        <v>5940</v>
      </c>
      <c r="R67" s="15" t="s">
        <v>579</v>
      </c>
      <c r="S67" s="14" t="s">
        <v>49</v>
      </c>
      <c r="T67" s="14" t="s">
        <v>49</v>
      </c>
      <c r="U67" s="28">
        <v>5940</v>
      </c>
      <c r="V67" s="13">
        <f t="shared" ref="V67:V130" si="4">U67/E67</f>
        <v>17.440836220564918</v>
      </c>
      <c r="W67" s="33">
        <f>V67/3</f>
        <v>5.8136120735216394</v>
      </c>
      <c r="X67" s="19" t="s">
        <v>580</v>
      </c>
      <c r="Y67" s="21" t="s">
        <v>581</v>
      </c>
      <c r="Z67" s="19" t="s">
        <v>582</v>
      </c>
    </row>
    <row r="68" spans="1:26" s="67" customFormat="1" ht="100.2" customHeight="1" x14ac:dyDescent="0.3">
      <c r="A68" s="9" t="s">
        <v>16991</v>
      </c>
      <c r="B68" s="10" t="s">
        <v>583</v>
      </c>
      <c r="C68" s="22" t="s">
        <v>584</v>
      </c>
      <c r="D68" s="19" t="s">
        <v>585</v>
      </c>
      <c r="E68" s="13">
        <v>348.20640264631402</v>
      </c>
      <c r="F68" s="14" t="s">
        <v>586</v>
      </c>
      <c r="G68" s="13">
        <v>-1.1000000000000001</v>
      </c>
      <c r="H68" s="14" t="s">
        <v>587</v>
      </c>
      <c r="I68" s="14" t="s">
        <v>29</v>
      </c>
      <c r="J68" s="15" t="s">
        <v>588</v>
      </c>
      <c r="K68" s="14" t="s">
        <v>28235</v>
      </c>
      <c r="L68" s="14" t="s">
        <v>189</v>
      </c>
      <c r="M68" s="14" t="s">
        <v>190</v>
      </c>
      <c r="N68" s="14" t="s">
        <v>33</v>
      </c>
      <c r="O68" s="16" t="s">
        <v>34</v>
      </c>
      <c r="P68" s="28">
        <v>730</v>
      </c>
      <c r="Q68" s="14">
        <v>2000</v>
      </c>
      <c r="R68" s="15" t="s">
        <v>589</v>
      </c>
      <c r="S68" s="14" t="s">
        <v>49</v>
      </c>
      <c r="T68" s="14" t="s">
        <v>49</v>
      </c>
      <c r="U68" s="28">
        <v>2000</v>
      </c>
      <c r="V68" s="30">
        <f t="shared" si="4"/>
        <v>5.7437197731009935</v>
      </c>
      <c r="W68" s="30">
        <f>V68</f>
        <v>5.7437197731009935</v>
      </c>
      <c r="X68" s="19" t="s">
        <v>590</v>
      </c>
      <c r="Y68" s="21" t="s">
        <v>591</v>
      </c>
      <c r="Z68" s="19" t="s">
        <v>27906</v>
      </c>
    </row>
    <row r="69" spans="1:26" s="67" customFormat="1" ht="100.2" customHeight="1" x14ac:dyDescent="0.3">
      <c r="A69" s="9" t="s">
        <v>16991</v>
      </c>
      <c r="B69" s="10" t="s">
        <v>592</v>
      </c>
      <c r="C69" s="22" t="s">
        <v>593</v>
      </c>
      <c r="D69" s="19" t="s">
        <v>594</v>
      </c>
      <c r="E69" s="13">
        <f>472.49/2</f>
        <v>236.245</v>
      </c>
      <c r="F69" s="14" t="s">
        <v>595</v>
      </c>
      <c r="G69" s="14">
        <v>-5.72</v>
      </c>
      <c r="H69" s="14" t="s">
        <v>596</v>
      </c>
      <c r="I69" s="14" t="s">
        <v>29</v>
      </c>
      <c r="J69" s="15" t="s">
        <v>91</v>
      </c>
      <c r="K69" s="14" t="s">
        <v>30123</v>
      </c>
      <c r="L69" s="14" t="s">
        <v>31</v>
      </c>
      <c r="M69" s="14" t="s">
        <v>230</v>
      </c>
      <c r="N69" s="14" t="s">
        <v>46</v>
      </c>
      <c r="O69" s="16" t="s">
        <v>34</v>
      </c>
      <c r="P69" s="26">
        <v>90</v>
      </c>
      <c r="Q69" s="14">
        <v>3934</v>
      </c>
      <c r="R69" s="15" t="s">
        <v>597</v>
      </c>
      <c r="S69" s="14" t="s">
        <v>49</v>
      </c>
      <c r="T69" s="14" t="s">
        <v>49</v>
      </c>
      <c r="U69" s="28">
        <v>3934</v>
      </c>
      <c r="V69" s="13">
        <f t="shared" si="4"/>
        <v>16.652204279455649</v>
      </c>
      <c r="W69" s="13">
        <f>V69/3</f>
        <v>5.5507347598185497</v>
      </c>
      <c r="X69" s="19" t="s">
        <v>598</v>
      </c>
      <c r="Y69" s="21" t="s">
        <v>599</v>
      </c>
      <c r="Z69" s="19" t="s">
        <v>600</v>
      </c>
    </row>
    <row r="70" spans="1:26" s="67" customFormat="1" ht="100.2" customHeight="1" x14ac:dyDescent="0.3">
      <c r="A70" s="9" t="s">
        <v>16991</v>
      </c>
      <c r="B70" s="10" t="s">
        <v>601</v>
      </c>
      <c r="C70" s="22" t="s">
        <v>602</v>
      </c>
      <c r="D70" s="19" t="s">
        <v>603</v>
      </c>
      <c r="E70" s="13">
        <v>180.20086279649701</v>
      </c>
      <c r="F70" s="14" t="s">
        <v>604</v>
      </c>
      <c r="G70" s="14">
        <v>3.04</v>
      </c>
      <c r="H70" s="14" t="s">
        <v>605</v>
      </c>
      <c r="I70" s="14" t="s">
        <v>29</v>
      </c>
      <c r="J70" s="15" t="s">
        <v>606</v>
      </c>
      <c r="K70" s="13" t="s">
        <v>30124</v>
      </c>
      <c r="L70" s="14" t="s">
        <v>31</v>
      </c>
      <c r="M70" s="14" t="s">
        <v>607</v>
      </c>
      <c r="N70" s="14" t="s">
        <v>33</v>
      </c>
      <c r="O70" s="16" t="s">
        <v>34</v>
      </c>
      <c r="P70" s="28">
        <v>672</v>
      </c>
      <c r="Q70" s="14">
        <v>1000</v>
      </c>
      <c r="R70" s="15" t="s">
        <v>608</v>
      </c>
      <c r="S70" s="14" t="s">
        <v>609</v>
      </c>
      <c r="T70" s="14">
        <v>4000</v>
      </c>
      <c r="U70" s="14">
        <v>1000</v>
      </c>
      <c r="V70" s="30">
        <f t="shared" si="4"/>
        <v>5.5493629968315519</v>
      </c>
      <c r="W70" s="30">
        <f>V70</f>
        <v>5.5493629968315519</v>
      </c>
      <c r="X70" s="19" t="s">
        <v>610</v>
      </c>
      <c r="Y70" s="21" t="s">
        <v>611</v>
      </c>
      <c r="Z70" s="19" t="s">
        <v>612</v>
      </c>
    </row>
    <row r="71" spans="1:26" s="67" customFormat="1" ht="100.2" customHeight="1" x14ac:dyDescent="0.3">
      <c r="A71" s="9" t="s">
        <v>16991</v>
      </c>
      <c r="B71" s="10" t="s">
        <v>613</v>
      </c>
      <c r="C71" s="11" t="s">
        <v>614</v>
      </c>
      <c r="D71" s="12" t="s">
        <v>615</v>
      </c>
      <c r="E71" s="13">
        <v>117.14</v>
      </c>
      <c r="F71" s="14" t="s">
        <v>616</v>
      </c>
      <c r="G71" s="14">
        <v>-2.2599999999999998</v>
      </c>
      <c r="H71" s="14" t="s">
        <v>617</v>
      </c>
      <c r="I71" s="14" t="s">
        <v>29</v>
      </c>
      <c r="J71" s="15" t="s">
        <v>30</v>
      </c>
      <c r="K71" s="14" t="s">
        <v>28236</v>
      </c>
      <c r="L71" s="14" t="s">
        <v>31</v>
      </c>
      <c r="M71" s="14" t="s">
        <v>69</v>
      </c>
      <c r="N71" s="14" t="s">
        <v>476</v>
      </c>
      <c r="O71" s="16" t="s">
        <v>34</v>
      </c>
      <c r="P71" s="17">
        <v>91</v>
      </c>
      <c r="Q71" s="18">
        <v>1853.3</v>
      </c>
      <c r="R71" s="15" t="s">
        <v>618</v>
      </c>
      <c r="S71" s="14" t="s">
        <v>619</v>
      </c>
      <c r="T71" s="18">
        <v>3721.3</v>
      </c>
      <c r="U71" s="34">
        <v>1853.3</v>
      </c>
      <c r="V71" s="33">
        <f t="shared" si="4"/>
        <v>15.821239542427863</v>
      </c>
      <c r="W71" s="39">
        <f>V71/3</f>
        <v>5.273746514142621</v>
      </c>
      <c r="X71" s="19" t="s">
        <v>620</v>
      </c>
      <c r="Y71" s="21" t="s">
        <v>343</v>
      </c>
      <c r="Z71" s="19" t="s">
        <v>344</v>
      </c>
    </row>
    <row r="72" spans="1:26" s="67" customFormat="1" ht="100.2" customHeight="1" x14ac:dyDescent="0.3">
      <c r="A72" s="9" t="s">
        <v>16991</v>
      </c>
      <c r="B72" s="10" t="s">
        <v>621</v>
      </c>
      <c r="C72" s="22" t="s">
        <v>622</v>
      </c>
      <c r="D72" s="12" t="s">
        <v>623</v>
      </c>
      <c r="E72" s="13">
        <v>480.42</v>
      </c>
      <c r="F72" s="14" t="s">
        <v>624</v>
      </c>
      <c r="G72" s="14">
        <v>-0.08</v>
      </c>
      <c r="H72" s="18" t="s">
        <v>625</v>
      </c>
      <c r="I72" s="14" t="s">
        <v>29</v>
      </c>
      <c r="J72" s="15" t="s">
        <v>626</v>
      </c>
      <c r="K72" s="13" t="s">
        <v>30125</v>
      </c>
      <c r="L72" s="14" t="s">
        <v>31</v>
      </c>
      <c r="M72" s="14" t="s">
        <v>406</v>
      </c>
      <c r="N72" s="14" t="s">
        <v>33</v>
      </c>
      <c r="O72" s="16" t="s">
        <v>627</v>
      </c>
      <c r="P72" s="17" t="s">
        <v>628</v>
      </c>
      <c r="Q72" s="29" t="s">
        <v>132</v>
      </c>
      <c r="R72" s="15" t="s">
        <v>629</v>
      </c>
      <c r="S72" s="14" t="s">
        <v>49</v>
      </c>
      <c r="T72" s="18" t="s">
        <v>49</v>
      </c>
      <c r="U72" s="17">
        <v>2500</v>
      </c>
      <c r="V72" s="33">
        <f t="shared" si="4"/>
        <v>5.2037800258107492</v>
      </c>
      <c r="W72" s="33">
        <f>V72</f>
        <v>5.2037800258107492</v>
      </c>
      <c r="X72" s="19" t="s">
        <v>50</v>
      </c>
      <c r="Y72" s="21" t="s">
        <v>630</v>
      </c>
      <c r="Z72" s="19" t="s">
        <v>631</v>
      </c>
    </row>
    <row r="73" spans="1:26" s="67" customFormat="1" ht="100.2" customHeight="1" x14ac:dyDescent="0.3">
      <c r="A73" s="9" t="s">
        <v>16991</v>
      </c>
      <c r="B73" s="10" t="s">
        <v>632</v>
      </c>
      <c r="C73" s="22" t="s">
        <v>633</v>
      </c>
      <c r="D73" s="19" t="s">
        <v>634</v>
      </c>
      <c r="E73" s="13">
        <v>392.17</v>
      </c>
      <c r="F73" s="14" t="s">
        <v>635</v>
      </c>
      <c r="G73" s="14">
        <v>-3.51</v>
      </c>
      <c r="H73" s="14" t="s">
        <v>636</v>
      </c>
      <c r="I73" s="14" t="s">
        <v>29</v>
      </c>
      <c r="J73" s="15" t="s">
        <v>588</v>
      </c>
      <c r="K73" s="14" t="s">
        <v>28235</v>
      </c>
      <c r="L73" s="14" t="s">
        <v>189</v>
      </c>
      <c r="M73" s="14" t="s">
        <v>190</v>
      </c>
      <c r="N73" s="14" t="s">
        <v>33</v>
      </c>
      <c r="O73" s="16" t="s">
        <v>34</v>
      </c>
      <c r="P73" s="28">
        <v>730</v>
      </c>
      <c r="Q73" s="14">
        <v>2000</v>
      </c>
      <c r="R73" s="15" t="s">
        <v>637</v>
      </c>
      <c r="S73" s="14" t="s">
        <v>49</v>
      </c>
      <c r="T73" s="14" t="s">
        <v>49</v>
      </c>
      <c r="U73" s="28">
        <v>2000</v>
      </c>
      <c r="V73" s="13">
        <f t="shared" si="4"/>
        <v>5.0998291557232829</v>
      </c>
      <c r="W73" s="13">
        <f>V73</f>
        <v>5.0998291557232829</v>
      </c>
      <c r="X73" s="19" t="s">
        <v>28173</v>
      </c>
      <c r="Y73" s="21" t="s">
        <v>591</v>
      </c>
      <c r="Z73" s="19" t="s">
        <v>638</v>
      </c>
    </row>
    <row r="74" spans="1:26" s="67" customFormat="1" ht="100.2" customHeight="1" x14ac:dyDescent="0.3">
      <c r="A74" s="9" t="s">
        <v>16991</v>
      </c>
      <c r="B74" s="10" t="s">
        <v>639</v>
      </c>
      <c r="C74" s="22" t="s">
        <v>640</v>
      </c>
      <c r="D74" s="12" t="s">
        <v>641</v>
      </c>
      <c r="E74" s="13">
        <v>534.36</v>
      </c>
      <c r="F74" s="14" t="s">
        <v>642</v>
      </c>
      <c r="G74" s="14">
        <v>-3.08</v>
      </c>
      <c r="H74" s="18" t="s">
        <v>643</v>
      </c>
      <c r="I74" s="14" t="s">
        <v>29</v>
      </c>
      <c r="J74" s="15" t="s">
        <v>644</v>
      </c>
      <c r="K74" s="14" t="s">
        <v>30126</v>
      </c>
      <c r="L74" s="14" t="s">
        <v>31</v>
      </c>
      <c r="M74" s="14" t="s">
        <v>645</v>
      </c>
      <c r="N74" s="14" t="s">
        <v>70</v>
      </c>
      <c r="O74" s="16" t="s">
        <v>83</v>
      </c>
      <c r="P74" s="17">
        <v>854</v>
      </c>
      <c r="Q74" s="29" t="s">
        <v>646</v>
      </c>
      <c r="R74" s="15" t="s">
        <v>647</v>
      </c>
      <c r="S74" s="14" t="s">
        <v>49</v>
      </c>
      <c r="T74" s="18" t="s">
        <v>49</v>
      </c>
      <c r="U74" s="17">
        <v>2641</v>
      </c>
      <c r="V74" s="30">
        <f t="shared" si="4"/>
        <v>4.9423609551613144</v>
      </c>
      <c r="W74" s="30">
        <f>V74</f>
        <v>4.9423609551613144</v>
      </c>
      <c r="X74" s="19" t="s">
        <v>648</v>
      </c>
      <c r="Y74" s="21" t="s">
        <v>649</v>
      </c>
      <c r="Z74" s="19" t="s">
        <v>650</v>
      </c>
    </row>
    <row r="75" spans="1:26" s="67" customFormat="1" ht="100.2" customHeight="1" x14ac:dyDescent="0.3">
      <c r="A75" s="9" t="s">
        <v>16991</v>
      </c>
      <c r="B75" s="10" t="s">
        <v>651</v>
      </c>
      <c r="C75" s="11" t="s">
        <v>652</v>
      </c>
      <c r="D75" s="19" t="s">
        <v>653</v>
      </c>
      <c r="E75" s="13">
        <v>450.59</v>
      </c>
      <c r="F75" s="14" t="s">
        <v>654</v>
      </c>
      <c r="G75" s="14">
        <v>9.1660000000000004</v>
      </c>
      <c r="H75" s="14" t="s">
        <v>655</v>
      </c>
      <c r="I75" s="14" t="s">
        <v>29</v>
      </c>
      <c r="J75" s="15" t="s">
        <v>102</v>
      </c>
      <c r="K75" s="14" t="s">
        <v>30127</v>
      </c>
      <c r="L75" s="14" t="s">
        <v>31</v>
      </c>
      <c r="M75" s="14" t="s">
        <v>32</v>
      </c>
      <c r="N75" s="14" t="s">
        <v>46</v>
      </c>
      <c r="O75" s="16" t="s">
        <v>34</v>
      </c>
      <c r="P75" s="28">
        <v>365</v>
      </c>
      <c r="Q75" s="28">
        <v>2214</v>
      </c>
      <c r="R75" s="15" t="s">
        <v>656</v>
      </c>
      <c r="S75" s="14" t="s">
        <v>657</v>
      </c>
      <c r="T75" s="14" t="s">
        <v>657</v>
      </c>
      <c r="U75" s="28">
        <v>2214</v>
      </c>
      <c r="V75" s="30">
        <f t="shared" si="4"/>
        <v>4.9135577797998184</v>
      </c>
      <c r="W75" s="30">
        <f>V75</f>
        <v>4.9135577797998184</v>
      </c>
      <c r="X75" s="19" t="s">
        <v>658</v>
      </c>
      <c r="Y75" s="21" t="s">
        <v>659</v>
      </c>
      <c r="Z75" s="19" t="s">
        <v>27907</v>
      </c>
    </row>
    <row r="76" spans="1:26" s="67" customFormat="1" ht="100.2" customHeight="1" x14ac:dyDescent="0.3">
      <c r="A76" s="9" t="s">
        <v>16991</v>
      </c>
      <c r="B76" s="10" t="s">
        <v>660</v>
      </c>
      <c r="C76" s="22" t="s">
        <v>661</v>
      </c>
      <c r="D76" s="12" t="s">
        <v>662</v>
      </c>
      <c r="E76" s="13">
        <v>217.22</v>
      </c>
      <c r="F76" s="14" t="s">
        <v>663</v>
      </c>
      <c r="G76" s="14">
        <v>-2.15</v>
      </c>
      <c r="H76" s="14" t="s">
        <v>664</v>
      </c>
      <c r="I76" s="14" t="s">
        <v>29</v>
      </c>
      <c r="J76" s="15" t="s">
        <v>30</v>
      </c>
      <c r="K76" s="14" t="s">
        <v>30128</v>
      </c>
      <c r="L76" s="14" t="s">
        <v>31</v>
      </c>
      <c r="M76" s="14" t="s">
        <v>665</v>
      </c>
      <c r="N76" s="14" t="s">
        <v>46</v>
      </c>
      <c r="O76" s="16" t="s">
        <v>34</v>
      </c>
      <c r="P76" s="17">
        <v>91</v>
      </c>
      <c r="Q76" s="18">
        <v>3129</v>
      </c>
      <c r="R76" s="15" t="s">
        <v>666</v>
      </c>
      <c r="S76" s="14" t="s">
        <v>49</v>
      </c>
      <c r="T76" s="18" t="s">
        <v>49</v>
      </c>
      <c r="U76" s="17">
        <v>3129</v>
      </c>
      <c r="V76" s="20">
        <f t="shared" si="4"/>
        <v>14.40475094374367</v>
      </c>
      <c r="W76" s="20">
        <f>V76/3</f>
        <v>4.8015836479145566</v>
      </c>
      <c r="X76" s="19" t="s">
        <v>667</v>
      </c>
      <c r="Y76" s="21" t="s">
        <v>668</v>
      </c>
      <c r="Z76" s="19" t="s">
        <v>669</v>
      </c>
    </row>
    <row r="77" spans="1:26" s="67" customFormat="1" ht="100.2" customHeight="1" x14ac:dyDescent="0.3">
      <c r="A77" s="9" t="s">
        <v>16991</v>
      </c>
      <c r="B77" s="10" t="s">
        <v>670</v>
      </c>
      <c r="C77" s="11" t="s">
        <v>671</v>
      </c>
      <c r="D77" s="12" t="s">
        <v>672</v>
      </c>
      <c r="E77" s="13">
        <v>76.094543576109103</v>
      </c>
      <c r="F77" s="14" t="s">
        <v>100</v>
      </c>
      <c r="G77" s="14">
        <v>-1.04</v>
      </c>
      <c r="H77" s="18" t="s">
        <v>673</v>
      </c>
      <c r="I77" s="14" t="s">
        <v>29</v>
      </c>
      <c r="J77" s="15" t="s">
        <v>102</v>
      </c>
      <c r="K77" s="14" t="s">
        <v>28223</v>
      </c>
      <c r="L77" s="14" t="s">
        <v>31</v>
      </c>
      <c r="M77" s="14" t="s">
        <v>674</v>
      </c>
      <c r="N77" s="14" t="s">
        <v>59</v>
      </c>
      <c r="O77" s="16" t="s">
        <v>220</v>
      </c>
      <c r="P77" s="17">
        <v>91</v>
      </c>
      <c r="Q77" s="29" t="s">
        <v>675</v>
      </c>
      <c r="R77" s="15" t="s">
        <v>676</v>
      </c>
      <c r="S77" s="14" t="s">
        <v>657</v>
      </c>
      <c r="T77" s="14" t="s">
        <v>657</v>
      </c>
      <c r="U77" s="17">
        <v>1000</v>
      </c>
      <c r="V77" s="20">
        <f t="shared" si="4"/>
        <v>13.141546726012079</v>
      </c>
      <c r="W77" s="33">
        <f>V77/3</f>
        <v>4.3805155753373599</v>
      </c>
      <c r="X77" s="19" t="s">
        <v>50</v>
      </c>
      <c r="Y77" s="21" t="s">
        <v>677</v>
      </c>
      <c r="Z77" s="19" t="s">
        <v>678</v>
      </c>
    </row>
    <row r="78" spans="1:26" s="67" customFormat="1" ht="100.2" customHeight="1" x14ac:dyDescent="0.3">
      <c r="A78" s="9" t="s">
        <v>16991</v>
      </c>
      <c r="B78" s="10" t="s">
        <v>679</v>
      </c>
      <c r="C78" s="22" t="s">
        <v>680</v>
      </c>
      <c r="D78" s="19" t="s">
        <v>681</v>
      </c>
      <c r="E78" s="13">
        <v>972.85</v>
      </c>
      <c r="F78" s="14" t="s">
        <v>682</v>
      </c>
      <c r="G78" s="14">
        <v>-6.55</v>
      </c>
      <c r="H78" s="14" t="s">
        <v>683</v>
      </c>
      <c r="I78" s="14" t="s">
        <v>29</v>
      </c>
      <c r="J78" s="15" t="s">
        <v>188</v>
      </c>
      <c r="K78" s="14" t="s">
        <v>30129</v>
      </c>
      <c r="L78" s="14" t="s">
        <v>31</v>
      </c>
      <c r="M78" s="14" t="s">
        <v>684</v>
      </c>
      <c r="N78" s="14" t="s">
        <v>46</v>
      </c>
      <c r="O78" s="16" t="s">
        <v>34</v>
      </c>
      <c r="P78" s="26">
        <v>91</v>
      </c>
      <c r="Q78" s="14">
        <v>12600</v>
      </c>
      <c r="R78" s="15" t="s">
        <v>685</v>
      </c>
      <c r="S78" s="14" t="s">
        <v>49</v>
      </c>
      <c r="T78" s="14" t="s">
        <v>49</v>
      </c>
      <c r="U78" s="28">
        <v>12600</v>
      </c>
      <c r="V78" s="30">
        <f t="shared" si="4"/>
        <v>12.951636943002518</v>
      </c>
      <c r="W78" s="37">
        <f>V78/3</f>
        <v>4.3172123143341725</v>
      </c>
      <c r="X78" s="19" t="s">
        <v>686</v>
      </c>
      <c r="Y78" s="21" t="s">
        <v>687</v>
      </c>
      <c r="Z78" s="19" t="s">
        <v>688</v>
      </c>
    </row>
    <row r="79" spans="1:26" s="67" customFormat="1" ht="100.2" customHeight="1" x14ac:dyDescent="0.3">
      <c r="A79" s="9" t="s">
        <v>16991</v>
      </c>
      <c r="B79" s="10" t="s">
        <v>689</v>
      </c>
      <c r="C79" s="22" t="s">
        <v>690</v>
      </c>
      <c r="D79" s="19" t="s">
        <v>691</v>
      </c>
      <c r="E79" s="13">
        <v>116.072326312732</v>
      </c>
      <c r="F79" s="14" t="s">
        <v>692</v>
      </c>
      <c r="G79" s="14">
        <v>0.46</v>
      </c>
      <c r="H79" s="14" t="s">
        <v>693</v>
      </c>
      <c r="I79" s="14" t="s">
        <v>29</v>
      </c>
      <c r="J79" s="15" t="s">
        <v>121</v>
      </c>
      <c r="K79" s="13" t="s">
        <v>30184</v>
      </c>
      <c r="L79" s="14" t="s">
        <v>31</v>
      </c>
      <c r="M79" s="14" t="s">
        <v>406</v>
      </c>
      <c r="N79" s="14" t="s">
        <v>46</v>
      </c>
      <c r="O79" s="16" t="s">
        <v>34</v>
      </c>
      <c r="P79" s="28">
        <v>730</v>
      </c>
      <c r="Q79" s="14">
        <v>500</v>
      </c>
      <c r="R79" s="15" t="s">
        <v>694</v>
      </c>
      <c r="S79" s="14" t="s">
        <v>695</v>
      </c>
      <c r="T79" s="14">
        <v>750</v>
      </c>
      <c r="U79" s="28">
        <v>500</v>
      </c>
      <c r="V79" s="13">
        <f t="shared" si="4"/>
        <v>4.3076589905922722</v>
      </c>
      <c r="W79" s="13">
        <f>V79</f>
        <v>4.3076589905922722</v>
      </c>
      <c r="X79" s="19" t="s">
        <v>696</v>
      </c>
      <c r="Y79" s="21" t="s">
        <v>486</v>
      </c>
      <c r="Z79" s="19" t="s">
        <v>697</v>
      </c>
    </row>
    <row r="80" spans="1:26" s="67" customFormat="1" ht="100.2" customHeight="1" x14ac:dyDescent="0.3">
      <c r="A80" s="9" t="s">
        <v>16991</v>
      </c>
      <c r="B80" s="10" t="s">
        <v>698</v>
      </c>
      <c r="C80" s="22" t="s">
        <v>699</v>
      </c>
      <c r="D80" s="19" t="s">
        <v>700</v>
      </c>
      <c r="E80" s="13">
        <v>150.08701767552299</v>
      </c>
      <c r="F80" s="14" t="s">
        <v>701</v>
      </c>
      <c r="G80" s="14">
        <v>-0.76</v>
      </c>
      <c r="H80" s="14" t="s">
        <v>702</v>
      </c>
      <c r="I80" s="14" t="s">
        <v>29</v>
      </c>
      <c r="J80" s="15" t="s">
        <v>121</v>
      </c>
      <c r="K80" s="13" t="s">
        <v>30130</v>
      </c>
      <c r="L80" s="14" t="s">
        <v>31</v>
      </c>
      <c r="M80" s="14" t="s">
        <v>703</v>
      </c>
      <c r="N80" s="14" t="s">
        <v>33</v>
      </c>
      <c r="O80" s="16" t="s">
        <v>34</v>
      </c>
      <c r="P80" s="28">
        <f>2*365</f>
        <v>730</v>
      </c>
      <c r="Q80" s="14">
        <v>600</v>
      </c>
      <c r="R80" s="15" t="s">
        <v>704</v>
      </c>
      <c r="S80" s="14" t="s">
        <v>49</v>
      </c>
      <c r="T80" s="14" t="s">
        <v>49</v>
      </c>
      <c r="U80" s="28">
        <v>600</v>
      </c>
      <c r="V80" s="13">
        <f t="shared" si="4"/>
        <v>3.9976808740190677</v>
      </c>
      <c r="W80" s="13">
        <f>V80</f>
        <v>3.9976808740190677</v>
      </c>
      <c r="X80" s="19" t="s">
        <v>50</v>
      </c>
      <c r="Y80" s="21" t="s">
        <v>486</v>
      </c>
      <c r="Z80" s="19" t="s">
        <v>705</v>
      </c>
    </row>
    <row r="81" spans="1:26" s="67" customFormat="1" ht="100.2" customHeight="1" x14ac:dyDescent="0.3">
      <c r="A81" s="9" t="s">
        <v>16991</v>
      </c>
      <c r="B81" s="10" t="s">
        <v>706</v>
      </c>
      <c r="C81" s="11" t="s">
        <v>707</v>
      </c>
      <c r="D81" s="19" t="s">
        <v>708</v>
      </c>
      <c r="E81" s="13">
        <v>194.22748020093701</v>
      </c>
      <c r="F81" s="14" t="s">
        <v>709</v>
      </c>
      <c r="G81" s="14">
        <v>3.57</v>
      </c>
      <c r="H81" s="14" t="s">
        <v>710</v>
      </c>
      <c r="I81" s="14" t="s">
        <v>29</v>
      </c>
      <c r="J81" s="15" t="s">
        <v>711</v>
      </c>
      <c r="K81" s="13" t="s">
        <v>30124</v>
      </c>
      <c r="L81" s="14" t="s">
        <v>425</v>
      </c>
      <c r="M81" s="14" t="s">
        <v>712</v>
      </c>
      <c r="N81" s="14" t="s">
        <v>476</v>
      </c>
      <c r="O81" s="16" t="s">
        <v>34</v>
      </c>
      <c r="P81" s="28">
        <f>102*7</f>
        <v>714</v>
      </c>
      <c r="Q81" s="14">
        <v>772</v>
      </c>
      <c r="R81" s="15" t="s">
        <v>713</v>
      </c>
      <c r="S81" s="14" t="s">
        <v>49</v>
      </c>
      <c r="T81" s="14" t="s">
        <v>49</v>
      </c>
      <c r="U81" s="28">
        <v>772</v>
      </c>
      <c r="V81" s="13">
        <f t="shared" si="4"/>
        <v>3.9747207717534692</v>
      </c>
      <c r="W81" s="13">
        <f>V81</f>
        <v>3.9747207717534692</v>
      </c>
      <c r="X81" s="19" t="s">
        <v>50</v>
      </c>
      <c r="Y81" s="21" t="s">
        <v>714</v>
      </c>
      <c r="Z81" s="19" t="s">
        <v>715</v>
      </c>
    </row>
    <row r="82" spans="1:26" s="67" customFormat="1" ht="100.2" customHeight="1" x14ac:dyDescent="0.3">
      <c r="A82" s="138" t="s">
        <v>23707</v>
      </c>
      <c r="B82" s="141" t="s">
        <v>17076</v>
      </c>
      <c r="C82" s="139" t="s">
        <v>17077</v>
      </c>
      <c r="D82" s="139" t="s">
        <v>17078</v>
      </c>
      <c r="E82" s="142">
        <v>132.119</v>
      </c>
      <c r="F82" s="143" t="s">
        <v>17079</v>
      </c>
      <c r="G82" s="143"/>
      <c r="H82" s="143" t="s">
        <v>17080</v>
      </c>
      <c r="I82" s="144" t="s">
        <v>29</v>
      </c>
      <c r="J82" s="145" t="s">
        <v>30</v>
      </c>
      <c r="K82" s="143" t="s">
        <v>28237</v>
      </c>
      <c r="L82" s="144" t="s">
        <v>31</v>
      </c>
      <c r="M82" s="144" t="s">
        <v>17081</v>
      </c>
      <c r="N82" s="144" t="s">
        <v>46</v>
      </c>
      <c r="O82" s="144" t="s">
        <v>34</v>
      </c>
      <c r="P82" s="144">
        <v>90</v>
      </c>
      <c r="Q82" s="144">
        <v>1537</v>
      </c>
      <c r="R82" s="147" t="s">
        <v>17082</v>
      </c>
      <c r="S82" s="144" t="s">
        <v>36</v>
      </c>
      <c r="T82" s="144">
        <v>3242</v>
      </c>
      <c r="U82" s="144">
        <v>1537</v>
      </c>
      <c r="V82" s="146">
        <f t="shared" si="4"/>
        <v>11.633451661002582</v>
      </c>
      <c r="W82" s="148">
        <f>V82/3</f>
        <v>3.8778172203341938</v>
      </c>
      <c r="X82" s="1" t="s">
        <v>17083</v>
      </c>
      <c r="Y82" s="145" t="s">
        <v>17084</v>
      </c>
      <c r="Z82" s="145" t="s">
        <v>17085</v>
      </c>
    </row>
    <row r="83" spans="1:26" s="67" customFormat="1" ht="100.2" customHeight="1" x14ac:dyDescent="0.3">
      <c r="A83" s="9" t="s">
        <v>16991</v>
      </c>
      <c r="B83" s="10" t="s">
        <v>716</v>
      </c>
      <c r="C83" s="22" t="s">
        <v>717</v>
      </c>
      <c r="D83" s="19" t="s">
        <v>718</v>
      </c>
      <c r="E83" s="13">
        <v>258.24</v>
      </c>
      <c r="F83" s="14" t="s">
        <v>719</v>
      </c>
      <c r="G83" s="14">
        <v>3.85</v>
      </c>
      <c r="H83" s="14" t="s">
        <v>720</v>
      </c>
      <c r="I83" s="14" t="s">
        <v>29</v>
      </c>
      <c r="J83" s="15" t="s">
        <v>121</v>
      </c>
      <c r="K83" s="13" t="s">
        <v>30083</v>
      </c>
      <c r="L83" s="14" t="s">
        <v>721</v>
      </c>
      <c r="M83" s="14" t="s">
        <v>493</v>
      </c>
      <c r="N83" s="14" t="s">
        <v>33</v>
      </c>
      <c r="O83" s="16" t="s">
        <v>34</v>
      </c>
      <c r="P83" s="28">
        <v>119</v>
      </c>
      <c r="Q83" s="14">
        <v>1000</v>
      </c>
      <c r="R83" s="15" t="s">
        <v>722</v>
      </c>
      <c r="S83" s="14" t="s">
        <v>49</v>
      </c>
      <c r="T83" s="18" t="s">
        <v>49</v>
      </c>
      <c r="U83" s="28">
        <v>1000</v>
      </c>
      <c r="V83" s="30">
        <f t="shared" si="4"/>
        <v>3.872366790582404</v>
      </c>
      <c r="W83" s="30">
        <f>V83</f>
        <v>3.872366790582404</v>
      </c>
      <c r="X83" s="19" t="s">
        <v>50</v>
      </c>
      <c r="Y83" s="21" t="s">
        <v>409</v>
      </c>
      <c r="Z83" s="19" t="s">
        <v>723</v>
      </c>
    </row>
    <row r="84" spans="1:26" s="67" customFormat="1" ht="100.2" customHeight="1" x14ac:dyDescent="0.3">
      <c r="A84" s="9" t="s">
        <v>16991</v>
      </c>
      <c r="B84" s="10" t="s">
        <v>724</v>
      </c>
      <c r="C84" s="22" t="s">
        <v>725</v>
      </c>
      <c r="D84" s="19" t="s">
        <v>726</v>
      </c>
      <c r="E84" s="13">
        <v>130.18513168621499</v>
      </c>
      <c r="F84" s="14" t="s">
        <v>727</v>
      </c>
      <c r="G84" s="13">
        <v>2.2999999999999998</v>
      </c>
      <c r="H84" s="14" t="s">
        <v>728</v>
      </c>
      <c r="I84" s="14" t="s">
        <v>29</v>
      </c>
      <c r="J84" s="15" t="s">
        <v>45</v>
      </c>
      <c r="K84" s="13" t="s">
        <v>30099</v>
      </c>
      <c r="L84" s="14" t="s">
        <v>31</v>
      </c>
      <c r="M84" s="14" t="s">
        <v>493</v>
      </c>
      <c r="N84" s="14" t="s">
        <v>33</v>
      </c>
      <c r="O84" s="16" t="s">
        <v>34</v>
      </c>
      <c r="P84" s="28">
        <v>119</v>
      </c>
      <c r="Q84" s="14">
        <v>500</v>
      </c>
      <c r="R84" s="15" t="s">
        <v>729</v>
      </c>
      <c r="S84" s="14" t="s">
        <v>49</v>
      </c>
      <c r="T84" s="14" t="s">
        <v>49</v>
      </c>
      <c r="U84" s="28">
        <v>500</v>
      </c>
      <c r="V84" s="13">
        <f t="shared" si="4"/>
        <v>3.8406843663618147</v>
      </c>
      <c r="W84" s="13">
        <f>V84</f>
        <v>3.8406843663618147</v>
      </c>
      <c r="X84" s="19" t="s">
        <v>580</v>
      </c>
      <c r="Y84" s="21" t="s">
        <v>409</v>
      </c>
      <c r="Z84" s="19" t="s">
        <v>730</v>
      </c>
    </row>
    <row r="85" spans="1:26" s="67" customFormat="1" ht="100.2" customHeight="1" x14ac:dyDescent="0.3">
      <c r="A85" s="9" t="s">
        <v>16991</v>
      </c>
      <c r="B85" s="10"/>
      <c r="C85" s="22" t="s">
        <v>731</v>
      </c>
      <c r="D85" s="19" t="s">
        <v>732</v>
      </c>
      <c r="E85" s="13">
        <v>655.04</v>
      </c>
      <c r="F85" s="14" t="s">
        <v>733</v>
      </c>
      <c r="G85" s="14" t="s">
        <v>734</v>
      </c>
      <c r="H85" s="14" t="s">
        <v>735</v>
      </c>
      <c r="I85" s="14" t="s">
        <v>29</v>
      </c>
      <c r="J85" s="15" t="s">
        <v>91</v>
      </c>
      <c r="K85" s="13" t="s">
        <v>30153</v>
      </c>
      <c r="L85" s="14" t="s">
        <v>31</v>
      </c>
      <c r="M85" s="14" t="s">
        <v>281</v>
      </c>
      <c r="N85" s="14" t="s">
        <v>46</v>
      </c>
      <c r="O85" s="16" t="s">
        <v>34</v>
      </c>
      <c r="P85" s="28">
        <v>450</v>
      </c>
      <c r="Q85" s="14">
        <v>2500</v>
      </c>
      <c r="R85" s="15" t="s">
        <v>736</v>
      </c>
      <c r="S85" s="14" t="s">
        <v>657</v>
      </c>
      <c r="T85" s="14" t="s">
        <v>657</v>
      </c>
      <c r="U85" s="28">
        <v>2500</v>
      </c>
      <c r="V85" s="30">
        <f t="shared" si="4"/>
        <v>3.8165608207132391</v>
      </c>
      <c r="W85" s="30">
        <f>V85</f>
        <v>3.8165608207132391</v>
      </c>
      <c r="X85" s="19" t="s">
        <v>50</v>
      </c>
      <c r="Y85" s="21" t="s">
        <v>737</v>
      </c>
      <c r="Z85" s="19" t="s">
        <v>27908</v>
      </c>
    </row>
    <row r="86" spans="1:26" s="67" customFormat="1" ht="100.2" customHeight="1" x14ac:dyDescent="0.3">
      <c r="A86" s="9" t="s">
        <v>16991</v>
      </c>
      <c r="B86" s="10" t="s">
        <v>738</v>
      </c>
      <c r="C86" s="22" t="s">
        <v>739</v>
      </c>
      <c r="D86" s="19" t="s">
        <v>740</v>
      </c>
      <c r="E86" s="13">
        <v>344.31</v>
      </c>
      <c r="F86" s="14" t="s">
        <v>741</v>
      </c>
      <c r="G86" s="14">
        <v>-5.61</v>
      </c>
      <c r="H86" s="14" t="s">
        <v>742</v>
      </c>
      <c r="I86" s="14" t="s">
        <v>29</v>
      </c>
      <c r="J86" s="15" t="s">
        <v>198</v>
      </c>
      <c r="K86" s="14" t="s">
        <v>30154</v>
      </c>
      <c r="L86" s="14" t="s">
        <v>31</v>
      </c>
      <c r="M86" s="14" t="s">
        <v>743</v>
      </c>
      <c r="N86" s="14" t="s">
        <v>33</v>
      </c>
      <c r="O86" s="16" t="s">
        <v>34</v>
      </c>
      <c r="P86" s="28">
        <v>742</v>
      </c>
      <c r="Q86" s="14">
        <v>1305</v>
      </c>
      <c r="R86" s="15" t="s">
        <v>744</v>
      </c>
      <c r="S86" s="14" t="s">
        <v>745</v>
      </c>
      <c r="T86" s="14">
        <v>3915</v>
      </c>
      <c r="U86" s="28">
        <v>1305</v>
      </c>
      <c r="V86" s="30">
        <f t="shared" si="4"/>
        <v>3.7901890737997737</v>
      </c>
      <c r="W86" s="30">
        <f>V86</f>
        <v>3.7901890737997737</v>
      </c>
      <c r="X86" s="19" t="s">
        <v>746</v>
      </c>
      <c r="Y86" s="21" t="s">
        <v>747</v>
      </c>
      <c r="Z86" s="19" t="s">
        <v>27909</v>
      </c>
    </row>
    <row r="87" spans="1:26" s="67" customFormat="1" ht="100.2" customHeight="1" x14ac:dyDescent="0.3">
      <c r="A87" s="9" t="s">
        <v>16991</v>
      </c>
      <c r="B87" s="10" t="s">
        <v>748</v>
      </c>
      <c r="C87" s="22" t="s">
        <v>749</v>
      </c>
      <c r="D87" s="19" t="s">
        <v>750</v>
      </c>
      <c r="E87" s="13">
        <v>88.148373457418899</v>
      </c>
      <c r="F87" s="14" t="s">
        <v>268</v>
      </c>
      <c r="G87" s="14">
        <v>1.42</v>
      </c>
      <c r="H87" s="14" t="s">
        <v>751</v>
      </c>
      <c r="I87" s="14" t="s">
        <v>29</v>
      </c>
      <c r="J87" s="15" t="s">
        <v>45</v>
      </c>
      <c r="K87" s="14" t="s">
        <v>28223</v>
      </c>
      <c r="L87" s="14" t="s">
        <v>31</v>
      </c>
      <c r="M87" s="14" t="s">
        <v>752</v>
      </c>
      <c r="N87" s="14" t="s">
        <v>33</v>
      </c>
      <c r="O87" s="16" t="s">
        <v>220</v>
      </c>
      <c r="P87" s="28">
        <v>91</v>
      </c>
      <c r="Q87" s="14">
        <v>1000</v>
      </c>
      <c r="R87" s="15" t="s">
        <v>753</v>
      </c>
      <c r="S87" s="14" t="s">
        <v>49</v>
      </c>
      <c r="T87" s="14" t="s">
        <v>49</v>
      </c>
      <c r="U87" s="28">
        <v>1000</v>
      </c>
      <c r="V87" s="13">
        <f t="shared" si="4"/>
        <v>11.34450881822637</v>
      </c>
      <c r="W87" s="30">
        <f>V87/3</f>
        <v>3.78150293940879</v>
      </c>
      <c r="X87" s="19" t="s">
        <v>580</v>
      </c>
      <c r="Y87" s="21" t="s">
        <v>754</v>
      </c>
      <c r="Z87" s="19" t="s">
        <v>755</v>
      </c>
    </row>
    <row r="88" spans="1:26" s="67" customFormat="1" ht="100.2" customHeight="1" x14ac:dyDescent="0.3">
      <c r="A88" s="9" t="s">
        <v>16991</v>
      </c>
      <c r="B88" s="10" t="s">
        <v>756</v>
      </c>
      <c r="C88" s="11" t="s">
        <v>757</v>
      </c>
      <c r="D88" s="19" t="s">
        <v>758</v>
      </c>
      <c r="E88" s="13">
        <v>221.21</v>
      </c>
      <c r="F88" s="14" t="s">
        <v>759</v>
      </c>
      <c r="G88" s="14"/>
      <c r="H88" s="14" t="s">
        <v>760</v>
      </c>
      <c r="I88" s="14" t="s">
        <v>29</v>
      </c>
      <c r="J88" s="15" t="s">
        <v>188</v>
      </c>
      <c r="K88" s="14" t="s">
        <v>30155</v>
      </c>
      <c r="L88" s="14" t="s">
        <v>31</v>
      </c>
      <c r="M88" s="14" t="s">
        <v>176</v>
      </c>
      <c r="N88" s="14" t="s">
        <v>46</v>
      </c>
      <c r="O88" s="16" t="s">
        <v>34</v>
      </c>
      <c r="P88" s="28">
        <v>91</v>
      </c>
      <c r="Q88" s="14">
        <v>2476</v>
      </c>
      <c r="R88" s="15" t="s">
        <v>761</v>
      </c>
      <c r="S88" s="14" t="s">
        <v>49</v>
      </c>
      <c r="T88" s="14" t="s">
        <v>49</v>
      </c>
      <c r="U88" s="28">
        <v>2476</v>
      </c>
      <c r="V88" s="13">
        <f t="shared" si="4"/>
        <v>11.192984042312734</v>
      </c>
      <c r="W88" s="30">
        <f>V88/3</f>
        <v>3.7309946807709111</v>
      </c>
      <c r="X88" s="19" t="s">
        <v>50</v>
      </c>
      <c r="Y88" s="21" t="s">
        <v>762</v>
      </c>
      <c r="Z88" s="19" t="s">
        <v>763</v>
      </c>
    </row>
    <row r="89" spans="1:26" s="67" customFormat="1" ht="100.2" customHeight="1" x14ac:dyDescent="0.3">
      <c r="A89" s="9" t="s">
        <v>16991</v>
      </c>
      <c r="B89" s="10" t="s">
        <v>764</v>
      </c>
      <c r="C89" s="22" t="s">
        <v>765</v>
      </c>
      <c r="D89" s="19" t="s">
        <v>766</v>
      </c>
      <c r="E89" s="13">
        <v>90.12</v>
      </c>
      <c r="F89" s="14" t="s">
        <v>767</v>
      </c>
      <c r="G89" s="14">
        <v>-0.6</v>
      </c>
      <c r="H89" s="14" t="s">
        <v>768</v>
      </c>
      <c r="I89" s="14" t="s">
        <v>29</v>
      </c>
      <c r="J89" s="15" t="s">
        <v>102</v>
      </c>
      <c r="K89" s="14" t="s">
        <v>28223</v>
      </c>
      <c r="L89" s="14" t="s">
        <v>31</v>
      </c>
      <c r="M89" s="14" t="s">
        <v>446</v>
      </c>
      <c r="N89" s="14" t="s">
        <v>33</v>
      </c>
      <c r="O89" s="16" t="s">
        <v>220</v>
      </c>
      <c r="P89" s="40">
        <v>90</v>
      </c>
      <c r="Q89" s="41">
        <v>1000</v>
      </c>
      <c r="R89" s="15" t="s">
        <v>769</v>
      </c>
      <c r="S89" s="14" t="s">
        <v>49</v>
      </c>
      <c r="T89" s="14" t="s">
        <v>49</v>
      </c>
      <c r="U89" s="40">
        <v>1000</v>
      </c>
      <c r="V89" s="13">
        <f t="shared" si="4"/>
        <v>11.096316023080337</v>
      </c>
      <c r="W89" s="33">
        <f>V89/3</f>
        <v>3.6987720076934458</v>
      </c>
      <c r="X89" s="19" t="s">
        <v>50</v>
      </c>
      <c r="Y89" s="21" t="s">
        <v>770</v>
      </c>
      <c r="Z89" s="19" t="s">
        <v>771</v>
      </c>
    </row>
    <row r="90" spans="1:26" s="67" customFormat="1" ht="100.2" customHeight="1" x14ac:dyDescent="0.3">
      <c r="A90" s="9" t="s">
        <v>16991</v>
      </c>
      <c r="B90" s="10" t="s">
        <v>772</v>
      </c>
      <c r="C90" s="22" t="s">
        <v>773</v>
      </c>
      <c r="D90" s="19" t="s">
        <v>774</v>
      </c>
      <c r="E90" s="13">
        <v>72.06</v>
      </c>
      <c r="F90" s="14" t="s">
        <v>775</v>
      </c>
      <c r="G90" s="14">
        <v>-1.5</v>
      </c>
      <c r="H90" s="14" t="s">
        <v>776</v>
      </c>
      <c r="I90" s="14" t="s">
        <v>29</v>
      </c>
      <c r="J90" s="15" t="s">
        <v>102</v>
      </c>
      <c r="K90" s="14" t="s">
        <v>30156</v>
      </c>
      <c r="L90" s="14" t="s">
        <v>31</v>
      </c>
      <c r="M90" s="14" t="s">
        <v>32</v>
      </c>
      <c r="N90" s="14" t="s">
        <v>46</v>
      </c>
      <c r="O90" s="16" t="s">
        <v>47</v>
      </c>
      <c r="P90" s="28">
        <v>224</v>
      </c>
      <c r="Q90" s="14">
        <v>250</v>
      </c>
      <c r="R90" s="15" t="s">
        <v>777</v>
      </c>
      <c r="S90" s="14" t="s">
        <v>49</v>
      </c>
      <c r="T90" s="14" t="s">
        <v>49</v>
      </c>
      <c r="U90" s="28">
        <v>250</v>
      </c>
      <c r="V90" s="13">
        <f t="shared" si="4"/>
        <v>3.469331112961421</v>
      </c>
      <c r="W90" s="13">
        <f>V90</f>
        <v>3.469331112961421</v>
      </c>
      <c r="X90" s="19" t="s">
        <v>778</v>
      </c>
      <c r="Y90" s="21" t="s">
        <v>779</v>
      </c>
      <c r="Z90" s="19" t="s">
        <v>780</v>
      </c>
    </row>
    <row r="91" spans="1:26" s="67" customFormat="1" ht="100.2" customHeight="1" x14ac:dyDescent="0.3">
      <c r="A91" s="9" t="s">
        <v>16991</v>
      </c>
      <c r="B91" s="10" t="s">
        <v>781</v>
      </c>
      <c r="C91" s="11" t="s">
        <v>782</v>
      </c>
      <c r="D91" s="19" t="s">
        <v>783</v>
      </c>
      <c r="E91" s="13">
        <v>146.141442629263</v>
      </c>
      <c r="F91" s="14" t="s">
        <v>784</v>
      </c>
      <c r="G91" s="14">
        <v>0.08</v>
      </c>
      <c r="H91" s="14" t="s">
        <v>785</v>
      </c>
      <c r="I91" s="14" t="s">
        <v>29</v>
      </c>
      <c r="J91" s="15" t="s">
        <v>121</v>
      </c>
      <c r="K91" s="13" t="s">
        <v>30157</v>
      </c>
      <c r="L91" s="14" t="s">
        <v>31</v>
      </c>
      <c r="M91" s="14" t="s">
        <v>786</v>
      </c>
      <c r="N91" s="14" t="s">
        <v>46</v>
      </c>
      <c r="O91" s="16" t="s">
        <v>34</v>
      </c>
      <c r="P91" s="28">
        <v>730</v>
      </c>
      <c r="Q91" s="14">
        <v>500</v>
      </c>
      <c r="R91" s="15" t="s">
        <v>787</v>
      </c>
      <c r="S91" s="14" t="s">
        <v>788</v>
      </c>
      <c r="T91" s="14">
        <v>1500</v>
      </c>
      <c r="U91" s="28">
        <v>500</v>
      </c>
      <c r="V91" s="13">
        <f t="shared" si="4"/>
        <v>3.421342988028512</v>
      </c>
      <c r="W91" s="13">
        <f>V91</f>
        <v>3.421342988028512</v>
      </c>
      <c r="X91" s="19" t="s">
        <v>789</v>
      </c>
      <c r="Y91" s="21" t="s">
        <v>303</v>
      </c>
      <c r="Z91" s="19" t="s">
        <v>790</v>
      </c>
    </row>
    <row r="92" spans="1:26" s="67" customFormat="1" ht="100.2" customHeight="1" x14ac:dyDescent="0.3">
      <c r="A92" s="138" t="s">
        <v>23707</v>
      </c>
      <c r="B92" s="141" t="s">
        <v>17086</v>
      </c>
      <c r="C92" s="139" t="s">
        <v>17087</v>
      </c>
      <c r="D92" s="139" t="s">
        <v>17088</v>
      </c>
      <c r="E92" s="142">
        <v>488.43900000000002</v>
      </c>
      <c r="F92" s="143" t="s">
        <v>17089</v>
      </c>
      <c r="G92" s="143"/>
      <c r="H92" s="143" t="s">
        <v>17090</v>
      </c>
      <c r="I92" s="144" t="s">
        <v>29</v>
      </c>
      <c r="J92" s="145" t="s">
        <v>188</v>
      </c>
      <c r="K92" s="143" t="s">
        <v>30158</v>
      </c>
      <c r="L92" s="144" t="s">
        <v>31</v>
      </c>
      <c r="M92" s="144" t="s">
        <v>17091</v>
      </c>
      <c r="N92" s="144" t="s">
        <v>33</v>
      </c>
      <c r="O92" s="144" t="s">
        <v>220</v>
      </c>
      <c r="P92" s="144">
        <v>90</v>
      </c>
      <c r="Q92" s="144">
        <v>5000</v>
      </c>
      <c r="R92" s="147" t="s">
        <v>17092</v>
      </c>
      <c r="S92" s="144" t="s">
        <v>36</v>
      </c>
      <c r="T92" s="144">
        <v>6000</v>
      </c>
      <c r="U92" s="144">
        <v>5000</v>
      </c>
      <c r="V92" s="146">
        <f t="shared" si="4"/>
        <v>10.236692811180106</v>
      </c>
      <c r="W92" s="148">
        <f>V92/3</f>
        <v>3.4122309370600354</v>
      </c>
      <c r="X92" s="1" t="s">
        <v>17093</v>
      </c>
      <c r="Y92" s="145" t="s">
        <v>17094</v>
      </c>
      <c r="Z92" s="145" t="s">
        <v>17095</v>
      </c>
    </row>
    <row r="93" spans="1:26" s="67" customFormat="1" ht="100.2" customHeight="1" x14ac:dyDescent="0.3">
      <c r="A93" s="9" t="s">
        <v>16991</v>
      </c>
      <c r="B93" s="10" t="s">
        <v>791</v>
      </c>
      <c r="C93" s="22" t="s">
        <v>792</v>
      </c>
      <c r="D93" s="19" t="s">
        <v>793</v>
      </c>
      <c r="E93" s="13">
        <v>88.105279472897095</v>
      </c>
      <c r="F93" s="14" t="s">
        <v>794</v>
      </c>
      <c r="G93" s="14">
        <v>0.73</v>
      </c>
      <c r="H93" s="14" t="s">
        <v>795</v>
      </c>
      <c r="I93" s="14" t="s">
        <v>29</v>
      </c>
      <c r="J93" s="15" t="s">
        <v>45</v>
      </c>
      <c r="K93" s="14" t="s">
        <v>30185</v>
      </c>
      <c r="L93" s="14" t="s">
        <v>31</v>
      </c>
      <c r="M93" s="14" t="s">
        <v>163</v>
      </c>
      <c r="N93" s="14" t="s">
        <v>46</v>
      </c>
      <c r="O93" s="16" t="s">
        <v>201</v>
      </c>
      <c r="P93" s="28">
        <v>90</v>
      </c>
      <c r="Q93" s="14">
        <v>900</v>
      </c>
      <c r="R93" s="15" t="s">
        <v>796</v>
      </c>
      <c r="S93" s="14" t="s">
        <v>36</v>
      </c>
      <c r="T93" s="14">
        <v>3600</v>
      </c>
      <c r="U93" s="28">
        <v>900</v>
      </c>
      <c r="V93" s="36">
        <f t="shared" si="4"/>
        <v>10.215051871855847</v>
      </c>
      <c r="W93" s="20">
        <f>V93/3</f>
        <v>3.4050172906186158</v>
      </c>
      <c r="X93" s="19" t="s">
        <v>797</v>
      </c>
      <c r="Y93" s="21" t="s">
        <v>798</v>
      </c>
      <c r="Z93" s="19" t="s">
        <v>799</v>
      </c>
    </row>
    <row r="94" spans="1:26" s="67" customFormat="1" ht="100.2" customHeight="1" x14ac:dyDescent="0.3">
      <c r="A94" s="9" t="s">
        <v>16991</v>
      </c>
      <c r="B94" s="10" t="s">
        <v>800</v>
      </c>
      <c r="C94" s="22" t="s">
        <v>801</v>
      </c>
      <c r="D94" s="19" t="s">
        <v>802</v>
      </c>
      <c r="E94" s="13">
        <v>150.16999999999999</v>
      </c>
      <c r="F94" s="14" t="s">
        <v>803</v>
      </c>
      <c r="G94" s="14">
        <v>1.96</v>
      </c>
      <c r="H94" s="14" t="s">
        <v>804</v>
      </c>
      <c r="I94" s="14" t="s">
        <v>29</v>
      </c>
      <c r="J94" s="15" t="s">
        <v>805</v>
      </c>
      <c r="K94" s="16" t="s">
        <v>30159</v>
      </c>
      <c r="L94" s="14" t="s">
        <v>31</v>
      </c>
      <c r="M94" s="14" t="s">
        <v>310</v>
      </c>
      <c r="N94" s="14" t="s">
        <v>46</v>
      </c>
      <c r="O94" s="16" t="s">
        <v>34</v>
      </c>
      <c r="P94" s="28">
        <f>103*7</f>
        <v>721</v>
      </c>
      <c r="Q94" s="14">
        <v>510</v>
      </c>
      <c r="R94" s="15" t="s">
        <v>806</v>
      </c>
      <c r="S94" s="14" t="s">
        <v>49</v>
      </c>
      <c r="T94" s="14" t="s">
        <v>49</v>
      </c>
      <c r="U94" s="28">
        <v>510</v>
      </c>
      <c r="V94" s="13">
        <f t="shared" si="4"/>
        <v>3.3961510288339882</v>
      </c>
      <c r="W94" s="13">
        <f>V94</f>
        <v>3.3961510288339882</v>
      </c>
      <c r="X94" s="19" t="s">
        <v>807</v>
      </c>
      <c r="Y94" s="21" t="s">
        <v>808</v>
      </c>
      <c r="Z94" s="19" t="s">
        <v>809</v>
      </c>
    </row>
    <row r="95" spans="1:26" s="67" customFormat="1" ht="100.2" customHeight="1" x14ac:dyDescent="0.3">
      <c r="A95" s="9" t="s">
        <v>16991</v>
      </c>
      <c r="B95" s="10" t="s">
        <v>810</v>
      </c>
      <c r="C95" s="22" t="s">
        <v>811</v>
      </c>
      <c r="D95" s="19" t="s">
        <v>812</v>
      </c>
      <c r="E95" s="13">
        <v>198.11</v>
      </c>
      <c r="F95" s="14" t="s">
        <v>813</v>
      </c>
      <c r="G95" s="14">
        <v>-1.26</v>
      </c>
      <c r="H95" s="14" t="s">
        <v>814</v>
      </c>
      <c r="I95" s="14" t="s">
        <v>29</v>
      </c>
      <c r="J95" s="15" t="s">
        <v>198</v>
      </c>
      <c r="K95" s="14" t="s">
        <v>30160</v>
      </c>
      <c r="L95" s="14" t="s">
        <v>31</v>
      </c>
      <c r="M95" s="14" t="s">
        <v>815</v>
      </c>
      <c r="N95" s="14" t="s">
        <v>46</v>
      </c>
      <c r="O95" s="16" t="s">
        <v>47</v>
      </c>
      <c r="P95" s="28">
        <v>728</v>
      </c>
      <c r="Q95" s="14">
        <v>650</v>
      </c>
      <c r="R95" s="15" t="s">
        <v>816</v>
      </c>
      <c r="S95" s="14" t="s">
        <v>788</v>
      </c>
      <c r="T95" s="14">
        <v>1300</v>
      </c>
      <c r="U95" s="28">
        <v>650</v>
      </c>
      <c r="V95" s="13">
        <f t="shared" si="4"/>
        <v>3.2810055019938416</v>
      </c>
      <c r="W95" s="13">
        <f>V95</f>
        <v>3.2810055019938416</v>
      </c>
      <c r="X95" s="19" t="s">
        <v>817</v>
      </c>
      <c r="Y95" s="21" t="s">
        <v>818</v>
      </c>
      <c r="Z95" s="19" t="s">
        <v>819</v>
      </c>
    </row>
    <row r="96" spans="1:26" s="67" customFormat="1" ht="100.2" customHeight="1" x14ac:dyDescent="0.3">
      <c r="A96" s="9" t="s">
        <v>16991</v>
      </c>
      <c r="B96" s="10" t="s">
        <v>820</v>
      </c>
      <c r="C96" s="22" t="s">
        <v>821</v>
      </c>
      <c r="D96" s="19" t="s">
        <v>822</v>
      </c>
      <c r="E96" s="13">
        <v>154.24969746431299</v>
      </c>
      <c r="F96" s="14" t="s">
        <v>823</v>
      </c>
      <c r="G96" s="14">
        <v>3.56</v>
      </c>
      <c r="H96" s="14" t="s">
        <v>824</v>
      </c>
      <c r="I96" s="14" t="s">
        <v>29</v>
      </c>
      <c r="J96" s="15" t="s">
        <v>270</v>
      </c>
      <c r="K96" s="16" t="s">
        <v>30161</v>
      </c>
      <c r="L96" s="14" t="s">
        <v>31</v>
      </c>
      <c r="M96" s="14" t="s">
        <v>493</v>
      </c>
      <c r="N96" s="14" t="s">
        <v>33</v>
      </c>
      <c r="O96" s="16" t="s">
        <v>34</v>
      </c>
      <c r="P96" s="28">
        <v>112</v>
      </c>
      <c r="Q96" s="14">
        <v>500</v>
      </c>
      <c r="R96" s="15" t="s">
        <v>825</v>
      </c>
      <c r="S96" s="14" t="s">
        <v>49</v>
      </c>
      <c r="T96" s="14" t="s">
        <v>49</v>
      </c>
      <c r="U96" s="28">
        <v>500</v>
      </c>
      <c r="V96" s="13">
        <f t="shared" si="4"/>
        <v>3.2414974435569275</v>
      </c>
      <c r="W96" s="13">
        <f>V96</f>
        <v>3.2414974435569275</v>
      </c>
      <c r="X96" s="19" t="s">
        <v>50</v>
      </c>
      <c r="Y96" s="21" t="s">
        <v>409</v>
      </c>
      <c r="Z96" s="19" t="s">
        <v>495</v>
      </c>
    </row>
    <row r="97" spans="1:26" s="67" customFormat="1" ht="100.2" customHeight="1" x14ac:dyDescent="0.3">
      <c r="A97" s="138" t="s">
        <v>23707</v>
      </c>
      <c r="B97" s="141" t="s">
        <v>17096</v>
      </c>
      <c r="C97" s="139" t="s">
        <v>17097</v>
      </c>
      <c r="D97" s="139" t="s">
        <v>17098</v>
      </c>
      <c r="E97" s="142">
        <v>104.149</v>
      </c>
      <c r="F97" s="143" t="s">
        <v>2062</v>
      </c>
      <c r="G97" s="143"/>
      <c r="H97" s="143" t="s">
        <v>17099</v>
      </c>
      <c r="I97" s="144" t="s">
        <v>29</v>
      </c>
      <c r="J97" s="145" t="s">
        <v>102</v>
      </c>
      <c r="K97" s="143" t="s">
        <v>30081</v>
      </c>
      <c r="L97" s="144" t="s">
        <v>31</v>
      </c>
      <c r="M97" s="144" t="s">
        <v>32</v>
      </c>
      <c r="N97" s="144" t="s">
        <v>33</v>
      </c>
      <c r="O97" s="144" t="s">
        <v>220</v>
      </c>
      <c r="P97" s="144">
        <v>91</v>
      </c>
      <c r="Q97" s="144">
        <v>1000</v>
      </c>
      <c r="R97" s="147" t="s">
        <v>17100</v>
      </c>
      <c r="S97" s="144" t="s">
        <v>49</v>
      </c>
      <c r="T97" s="144" t="s">
        <v>49</v>
      </c>
      <c r="U97" s="144">
        <v>1000</v>
      </c>
      <c r="V97" s="148">
        <f t="shared" si="4"/>
        <v>9.6016284361827768</v>
      </c>
      <c r="W97" s="148">
        <f>V97/3</f>
        <v>3.2005428120609256</v>
      </c>
      <c r="X97" s="1" t="s">
        <v>17101</v>
      </c>
      <c r="Y97" s="145" t="s">
        <v>1672</v>
      </c>
      <c r="Z97" s="145" t="s">
        <v>17102</v>
      </c>
    </row>
    <row r="98" spans="1:26" s="67" customFormat="1" ht="100.2" customHeight="1" x14ac:dyDescent="0.3">
      <c r="A98" s="9" t="s">
        <v>16991</v>
      </c>
      <c r="B98" s="10" t="s">
        <v>826</v>
      </c>
      <c r="C98" s="22" t="s">
        <v>827</v>
      </c>
      <c r="D98" s="12" t="s">
        <v>828</v>
      </c>
      <c r="E98" s="13">
        <v>131.16999999999999</v>
      </c>
      <c r="F98" s="14" t="s">
        <v>338</v>
      </c>
      <c r="G98" s="14">
        <v>-1.72</v>
      </c>
      <c r="H98" s="14" t="s">
        <v>829</v>
      </c>
      <c r="I98" s="14" t="s">
        <v>29</v>
      </c>
      <c r="J98" s="15" t="s">
        <v>30</v>
      </c>
      <c r="K98" s="14" t="s">
        <v>28238</v>
      </c>
      <c r="L98" s="14" t="s">
        <v>31</v>
      </c>
      <c r="M98" s="14" t="s">
        <v>176</v>
      </c>
      <c r="N98" s="14" t="s">
        <v>33</v>
      </c>
      <c r="O98" s="16" t="s">
        <v>34</v>
      </c>
      <c r="P98" s="17">
        <v>91</v>
      </c>
      <c r="Q98" s="18">
        <v>1250</v>
      </c>
      <c r="R98" s="15" t="s">
        <v>830</v>
      </c>
      <c r="S98" s="14" t="s">
        <v>36</v>
      </c>
      <c r="T98" s="18">
        <v>2500</v>
      </c>
      <c r="U98" s="17">
        <v>1250</v>
      </c>
      <c r="V98" s="33">
        <f t="shared" si="4"/>
        <v>9.5296180529084396</v>
      </c>
      <c r="W98" s="33">
        <f>V98/3</f>
        <v>3.1765393509694797</v>
      </c>
      <c r="X98" s="19" t="s">
        <v>831</v>
      </c>
      <c r="Y98" s="21" t="s">
        <v>832</v>
      </c>
      <c r="Z98" s="19" t="s">
        <v>833</v>
      </c>
    </row>
    <row r="99" spans="1:26" s="67" customFormat="1" ht="100.2" customHeight="1" x14ac:dyDescent="0.3">
      <c r="A99" s="138" t="s">
        <v>23707</v>
      </c>
      <c r="B99" s="141" t="s">
        <v>17103</v>
      </c>
      <c r="C99" s="139" t="s">
        <v>17104</v>
      </c>
      <c r="D99" s="139" t="s">
        <v>17105</v>
      </c>
      <c r="E99" s="143">
        <v>358.39</v>
      </c>
      <c r="F99" s="144" t="s">
        <v>3100</v>
      </c>
      <c r="G99" s="150"/>
      <c r="H99" s="144" t="s">
        <v>17106</v>
      </c>
      <c r="I99" s="144" t="s">
        <v>29</v>
      </c>
      <c r="J99" s="145" t="s">
        <v>17107</v>
      </c>
      <c r="K99" s="144" t="s">
        <v>30120</v>
      </c>
      <c r="L99" s="144" t="s">
        <v>425</v>
      </c>
      <c r="M99" s="144" t="s">
        <v>9801</v>
      </c>
      <c r="N99" s="144" t="s">
        <v>33</v>
      </c>
      <c r="O99" s="144" t="s">
        <v>34</v>
      </c>
      <c r="P99" s="144">
        <v>90</v>
      </c>
      <c r="Q99" s="144">
        <v>3200</v>
      </c>
      <c r="R99" s="147" t="s">
        <v>17108</v>
      </c>
      <c r="S99" s="144" t="s">
        <v>49</v>
      </c>
      <c r="T99" s="144" t="s">
        <v>49</v>
      </c>
      <c r="U99" s="144">
        <v>3200</v>
      </c>
      <c r="V99" s="148">
        <f t="shared" si="4"/>
        <v>8.9288205586093365</v>
      </c>
      <c r="W99" s="148">
        <f>V99/3</f>
        <v>2.9762735195364454</v>
      </c>
      <c r="X99" s="147" t="s">
        <v>17109</v>
      </c>
      <c r="Y99" s="145" t="s">
        <v>1705</v>
      </c>
      <c r="Z99" s="145" t="s">
        <v>17110</v>
      </c>
    </row>
    <row r="100" spans="1:26" s="67" customFormat="1" ht="100.2" customHeight="1" x14ac:dyDescent="0.3">
      <c r="A100" s="9" t="s">
        <v>16991</v>
      </c>
      <c r="B100" s="10" t="s">
        <v>834</v>
      </c>
      <c r="C100" s="11" t="s">
        <v>835</v>
      </c>
      <c r="D100" s="19" t="s">
        <v>836</v>
      </c>
      <c r="E100" s="13">
        <v>846.1</v>
      </c>
      <c r="F100" s="14" t="s">
        <v>837</v>
      </c>
      <c r="G100" s="14">
        <v>8.4600000000000009</v>
      </c>
      <c r="H100" s="14" t="s">
        <v>838</v>
      </c>
      <c r="I100" s="14" t="s">
        <v>29</v>
      </c>
      <c r="J100" s="15" t="s">
        <v>188</v>
      </c>
      <c r="K100" s="14" t="s">
        <v>30162</v>
      </c>
      <c r="L100" s="14" t="s">
        <v>425</v>
      </c>
      <c r="M100" s="14" t="s">
        <v>839</v>
      </c>
      <c r="N100" s="14" t="s">
        <v>59</v>
      </c>
      <c r="O100" s="16" t="s">
        <v>34</v>
      </c>
      <c r="P100" s="28">
        <v>728</v>
      </c>
      <c r="Q100" s="14">
        <v>2500</v>
      </c>
      <c r="R100" s="15" t="s">
        <v>840</v>
      </c>
      <c r="S100" s="14" t="s">
        <v>841</v>
      </c>
      <c r="T100" s="14">
        <v>5000</v>
      </c>
      <c r="U100" s="28">
        <v>2500</v>
      </c>
      <c r="V100" s="30">
        <f t="shared" si="4"/>
        <v>2.9547334830398295</v>
      </c>
      <c r="W100" s="30">
        <f>V100</f>
        <v>2.9547334830398295</v>
      </c>
      <c r="X100" s="19" t="s">
        <v>842</v>
      </c>
      <c r="Y100" s="21" t="s">
        <v>843</v>
      </c>
      <c r="Z100" s="19" t="s">
        <v>844</v>
      </c>
    </row>
    <row r="101" spans="1:26" s="67" customFormat="1" ht="100.2" customHeight="1" x14ac:dyDescent="0.3">
      <c r="A101" s="9" t="s">
        <v>16991</v>
      </c>
      <c r="B101" s="10" t="s">
        <v>845</v>
      </c>
      <c r="C101" s="11" t="s">
        <v>846</v>
      </c>
      <c r="D101" s="19" t="s">
        <v>847</v>
      </c>
      <c r="E101" s="13">
        <v>284.30718201688597</v>
      </c>
      <c r="F101" s="14" t="s">
        <v>848</v>
      </c>
      <c r="G101" s="14">
        <v>3.73</v>
      </c>
      <c r="H101" s="14" t="s">
        <v>849</v>
      </c>
      <c r="I101" s="14" t="s">
        <v>29</v>
      </c>
      <c r="J101" s="15" t="s">
        <v>850</v>
      </c>
      <c r="K101" s="13" t="s">
        <v>30163</v>
      </c>
      <c r="L101" s="14" t="s">
        <v>31</v>
      </c>
      <c r="M101" s="14" t="s">
        <v>851</v>
      </c>
      <c r="N101" s="14" t="s">
        <v>33</v>
      </c>
      <c r="O101" s="16" t="s">
        <v>34</v>
      </c>
      <c r="P101" s="28">
        <v>90</v>
      </c>
      <c r="Q101" s="14">
        <v>2500</v>
      </c>
      <c r="R101" s="15" t="s">
        <v>852</v>
      </c>
      <c r="S101" s="14" t="s">
        <v>49</v>
      </c>
      <c r="T101" s="14" t="s">
        <v>49</v>
      </c>
      <c r="U101" s="28">
        <v>2500</v>
      </c>
      <c r="V101" s="30">
        <f t="shared" si="4"/>
        <v>8.7933058259904122</v>
      </c>
      <c r="W101" s="33">
        <f>V101/3</f>
        <v>2.9311019419968041</v>
      </c>
      <c r="X101" s="19" t="s">
        <v>50</v>
      </c>
      <c r="Y101" s="21" t="s">
        <v>853</v>
      </c>
      <c r="Z101" s="19" t="s">
        <v>854</v>
      </c>
    </row>
    <row r="102" spans="1:26" s="67" customFormat="1" ht="100.2" customHeight="1" x14ac:dyDescent="0.3">
      <c r="A102" s="9" t="s">
        <v>16991</v>
      </c>
      <c r="B102" s="10" t="s">
        <v>855</v>
      </c>
      <c r="C102" s="22" t="s">
        <v>856</v>
      </c>
      <c r="D102" s="35" t="s">
        <v>857</v>
      </c>
      <c r="E102" s="13">
        <v>262.26400000000001</v>
      </c>
      <c r="F102" s="14" t="s">
        <v>858</v>
      </c>
      <c r="G102" s="14" t="s">
        <v>859</v>
      </c>
      <c r="H102" s="42" t="s">
        <v>860</v>
      </c>
      <c r="I102" s="14" t="s">
        <v>29</v>
      </c>
      <c r="J102" s="15" t="s">
        <v>30</v>
      </c>
      <c r="K102" s="14" t="s">
        <v>30164</v>
      </c>
      <c r="L102" s="14" t="s">
        <v>31</v>
      </c>
      <c r="M102" s="14" t="s">
        <v>281</v>
      </c>
      <c r="N102" s="14" t="s">
        <v>476</v>
      </c>
      <c r="O102" s="16" t="s">
        <v>34</v>
      </c>
      <c r="P102" s="28">
        <v>805</v>
      </c>
      <c r="Q102" s="14">
        <v>750</v>
      </c>
      <c r="R102" s="15" t="s">
        <v>861</v>
      </c>
      <c r="S102" s="14" t="s">
        <v>36</v>
      </c>
      <c r="T102" s="14">
        <v>1500</v>
      </c>
      <c r="U102" s="28">
        <v>750</v>
      </c>
      <c r="V102" s="13">
        <f t="shared" si="4"/>
        <v>2.8597138760943173</v>
      </c>
      <c r="W102" s="13">
        <f>V102</f>
        <v>2.8597138760943173</v>
      </c>
      <c r="X102" s="19" t="s">
        <v>862</v>
      </c>
      <c r="Y102" s="21" t="s">
        <v>863</v>
      </c>
      <c r="Z102" s="19" t="s">
        <v>27910</v>
      </c>
    </row>
    <row r="103" spans="1:26" s="67" customFormat="1" ht="100.2" customHeight="1" x14ac:dyDescent="0.3">
      <c r="A103" s="9" t="s">
        <v>16991</v>
      </c>
      <c r="B103" s="10" t="s">
        <v>864</v>
      </c>
      <c r="C103" s="11" t="s">
        <v>865</v>
      </c>
      <c r="D103" s="12" t="s">
        <v>866</v>
      </c>
      <c r="E103" s="13">
        <v>295.62</v>
      </c>
      <c r="F103" s="14" t="s">
        <v>867</v>
      </c>
      <c r="G103" s="14">
        <v>7.15</v>
      </c>
      <c r="H103" s="14" t="s">
        <v>868</v>
      </c>
      <c r="I103" s="14" t="s">
        <v>29</v>
      </c>
      <c r="J103" s="15" t="s">
        <v>45</v>
      </c>
      <c r="K103" s="14" t="s">
        <v>30165</v>
      </c>
      <c r="L103" s="14" t="s">
        <v>31</v>
      </c>
      <c r="M103" s="14" t="s">
        <v>869</v>
      </c>
      <c r="N103" s="14" t="s">
        <v>59</v>
      </c>
      <c r="O103" s="16" t="s">
        <v>83</v>
      </c>
      <c r="P103" s="18">
        <v>90</v>
      </c>
      <c r="Q103" s="18">
        <v>2500</v>
      </c>
      <c r="R103" s="15" t="s">
        <v>870</v>
      </c>
      <c r="S103" s="14" t="s">
        <v>36</v>
      </c>
      <c r="T103" s="18">
        <v>5000</v>
      </c>
      <c r="U103" s="17">
        <v>2500</v>
      </c>
      <c r="V103" s="33">
        <f t="shared" si="4"/>
        <v>8.4568026520533124</v>
      </c>
      <c r="W103" s="33">
        <f>V103/3</f>
        <v>2.8189342173511043</v>
      </c>
      <c r="X103" s="19" t="s">
        <v>871</v>
      </c>
      <c r="Y103" s="21" t="s">
        <v>872</v>
      </c>
      <c r="Z103" s="19" t="s">
        <v>873</v>
      </c>
    </row>
    <row r="104" spans="1:26" s="67" customFormat="1" ht="100.2" customHeight="1" x14ac:dyDescent="0.3">
      <c r="A104" s="138" t="s">
        <v>23707</v>
      </c>
      <c r="B104" s="141" t="s">
        <v>17111</v>
      </c>
      <c r="C104" s="139" t="s">
        <v>17112</v>
      </c>
      <c r="D104" s="139" t="s">
        <v>17113</v>
      </c>
      <c r="E104" s="142">
        <v>284.48399999999998</v>
      </c>
      <c r="F104" s="143" t="s">
        <v>17114</v>
      </c>
      <c r="G104" s="143"/>
      <c r="H104" s="143" t="s">
        <v>17115</v>
      </c>
      <c r="I104" s="144" t="s">
        <v>29</v>
      </c>
      <c r="J104" s="145" t="s">
        <v>45</v>
      </c>
      <c r="K104" s="14" t="s">
        <v>30099</v>
      </c>
      <c r="L104" s="144" t="s">
        <v>31</v>
      </c>
      <c r="M104" s="144" t="s">
        <v>32</v>
      </c>
      <c r="N104" s="144" t="s">
        <v>33</v>
      </c>
      <c r="O104" s="144" t="s">
        <v>34</v>
      </c>
      <c r="P104" s="144">
        <v>112</v>
      </c>
      <c r="Q104" s="144">
        <v>800</v>
      </c>
      <c r="R104" s="147" t="s">
        <v>17116</v>
      </c>
      <c r="S104" s="144" t="s">
        <v>49</v>
      </c>
      <c r="T104" s="144" t="s">
        <v>49</v>
      </c>
      <c r="U104" s="144">
        <v>800</v>
      </c>
      <c r="V104" s="146">
        <f t="shared" si="4"/>
        <v>2.8121089411003783</v>
      </c>
      <c r="W104" s="146">
        <f t="shared" ref="W104:W110" si="5">V104</f>
        <v>2.8121089411003783</v>
      </c>
      <c r="X104" s="1" t="s">
        <v>17117</v>
      </c>
      <c r="Y104" s="145" t="s">
        <v>17118</v>
      </c>
      <c r="Z104" s="145" t="s">
        <v>17119</v>
      </c>
    </row>
    <row r="105" spans="1:26" s="67" customFormat="1" ht="100.2" customHeight="1" x14ac:dyDescent="0.3">
      <c r="A105" s="9" t="s">
        <v>16991</v>
      </c>
      <c r="B105" s="10" t="s">
        <v>874</v>
      </c>
      <c r="C105" s="11" t="s">
        <v>875</v>
      </c>
      <c r="D105" s="19" t="s">
        <v>876</v>
      </c>
      <c r="E105" s="13">
        <v>178.14</v>
      </c>
      <c r="F105" s="14" t="s">
        <v>877</v>
      </c>
      <c r="G105" s="14">
        <v>-1.98</v>
      </c>
      <c r="H105" s="18" t="s">
        <v>878</v>
      </c>
      <c r="I105" s="14" t="s">
        <v>29</v>
      </c>
      <c r="J105" s="15" t="s">
        <v>198</v>
      </c>
      <c r="K105" s="14" t="s">
        <v>30166</v>
      </c>
      <c r="L105" s="14" t="s">
        <v>31</v>
      </c>
      <c r="M105" s="14" t="s">
        <v>281</v>
      </c>
      <c r="N105" s="14" t="s">
        <v>33</v>
      </c>
      <c r="O105" s="16" t="s">
        <v>34</v>
      </c>
      <c r="P105" s="17" t="s">
        <v>879</v>
      </c>
      <c r="Q105" s="29" t="s">
        <v>880</v>
      </c>
      <c r="R105" s="15" t="s">
        <v>881</v>
      </c>
      <c r="S105" s="14" t="s">
        <v>49</v>
      </c>
      <c r="T105" s="14" t="s">
        <v>49</v>
      </c>
      <c r="U105" s="17">
        <v>500</v>
      </c>
      <c r="V105" s="13">
        <f t="shared" si="4"/>
        <v>2.8067811833389471</v>
      </c>
      <c r="W105" s="13">
        <f t="shared" si="5"/>
        <v>2.8067811833389471</v>
      </c>
      <c r="X105" s="19" t="s">
        <v>882</v>
      </c>
      <c r="Y105" s="21" t="s">
        <v>883</v>
      </c>
      <c r="Z105" s="19" t="s">
        <v>884</v>
      </c>
    </row>
    <row r="106" spans="1:26" s="67" customFormat="1" ht="100.2" customHeight="1" x14ac:dyDescent="0.3">
      <c r="A106" s="9" t="s">
        <v>16991</v>
      </c>
      <c r="B106" s="10" t="s">
        <v>885</v>
      </c>
      <c r="C106" s="22" t="s">
        <v>886</v>
      </c>
      <c r="D106" s="19" t="s">
        <v>887</v>
      </c>
      <c r="E106" s="13">
        <v>180.16</v>
      </c>
      <c r="F106" s="14" t="s">
        <v>888</v>
      </c>
      <c r="G106" s="14">
        <f>-2.11</f>
        <v>-2.11</v>
      </c>
      <c r="H106" s="14" t="s">
        <v>889</v>
      </c>
      <c r="I106" s="14" t="s">
        <v>29</v>
      </c>
      <c r="J106" s="15" t="s">
        <v>198</v>
      </c>
      <c r="K106" s="16" t="s">
        <v>30167</v>
      </c>
      <c r="L106" s="14" t="s">
        <v>890</v>
      </c>
      <c r="M106" s="14" t="s">
        <v>891</v>
      </c>
      <c r="N106" s="14" t="s">
        <v>476</v>
      </c>
      <c r="O106" s="16" t="s">
        <v>83</v>
      </c>
      <c r="P106" s="28">
        <v>117</v>
      </c>
      <c r="Q106" s="14">
        <v>500</v>
      </c>
      <c r="R106" s="15" t="s">
        <v>892</v>
      </c>
      <c r="S106" s="14" t="s">
        <v>49</v>
      </c>
      <c r="T106" s="14" t="s">
        <v>49</v>
      </c>
      <c r="U106" s="14">
        <v>500</v>
      </c>
      <c r="V106" s="13">
        <f t="shared" si="4"/>
        <v>2.7753108348134994</v>
      </c>
      <c r="W106" s="13">
        <f t="shared" si="5"/>
        <v>2.7753108348134994</v>
      </c>
      <c r="X106" s="19" t="s">
        <v>893</v>
      </c>
      <c r="Y106" s="21" t="s">
        <v>894</v>
      </c>
      <c r="Z106" s="19" t="s">
        <v>895</v>
      </c>
    </row>
    <row r="107" spans="1:26" s="67" customFormat="1" ht="100.2" customHeight="1" x14ac:dyDescent="0.3">
      <c r="A107" s="9" t="s">
        <v>16991</v>
      </c>
      <c r="B107" s="10" t="s">
        <v>896</v>
      </c>
      <c r="C107" s="22" t="s">
        <v>897</v>
      </c>
      <c r="D107" s="19" t="s">
        <v>898</v>
      </c>
      <c r="E107" s="13">
        <v>180.16</v>
      </c>
      <c r="F107" s="14" t="s">
        <v>888</v>
      </c>
      <c r="G107" s="14"/>
      <c r="H107" s="14" t="s">
        <v>899</v>
      </c>
      <c r="I107" s="14" t="s">
        <v>29</v>
      </c>
      <c r="J107" s="15" t="s">
        <v>188</v>
      </c>
      <c r="K107" s="14" t="s">
        <v>30168</v>
      </c>
      <c r="L107" s="14" t="s">
        <v>31</v>
      </c>
      <c r="M107" s="14" t="s">
        <v>32</v>
      </c>
      <c r="N107" s="14" t="s">
        <v>46</v>
      </c>
      <c r="O107" s="16" t="s">
        <v>34</v>
      </c>
      <c r="P107" s="28">
        <v>182</v>
      </c>
      <c r="Q107" s="14">
        <v>491</v>
      </c>
      <c r="R107" s="15" t="s">
        <v>900</v>
      </c>
      <c r="S107" s="14" t="s">
        <v>36</v>
      </c>
      <c r="T107" s="14">
        <v>1564</v>
      </c>
      <c r="U107" s="28">
        <v>491</v>
      </c>
      <c r="V107" s="13">
        <f t="shared" si="4"/>
        <v>2.7253552397868561</v>
      </c>
      <c r="W107" s="13">
        <f t="shared" si="5"/>
        <v>2.7253552397868561</v>
      </c>
      <c r="X107" s="19" t="s">
        <v>901</v>
      </c>
      <c r="Y107" s="21" t="s">
        <v>902</v>
      </c>
      <c r="Z107" s="19" t="s">
        <v>903</v>
      </c>
    </row>
    <row r="108" spans="1:26" s="67" customFormat="1" ht="100.2" customHeight="1" x14ac:dyDescent="0.3">
      <c r="A108" s="9" t="s">
        <v>16991</v>
      </c>
      <c r="B108" s="10" t="s">
        <v>904</v>
      </c>
      <c r="C108" s="22" t="s">
        <v>905</v>
      </c>
      <c r="D108" s="19" t="s">
        <v>906</v>
      </c>
      <c r="E108" s="13">
        <v>186.29160130397301</v>
      </c>
      <c r="F108" s="14" t="s">
        <v>907</v>
      </c>
      <c r="G108" s="14">
        <v>4.43</v>
      </c>
      <c r="H108" s="14" t="s">
        <v>908</v>
      </c>
      <c r="I108" s="14" t="s">
        <v>29</v>
      </c>
      <c r="J108" s="15" t="s">
        <v>45</v>
      </c>
      <c r="K108" s="14" t="s">
        <v>30099</v>
      </c>
      <c r="L108" s="14" t="s">
        <v>31</v>
      </c>
      <c r="M108" s="14" t="s">
        <v>406</v>
      </c>
      <c r="N108" s="14" t="s">
        <v>59</v>
      </c>
      <c r="O108" s="16" t="s">
        <v>34</v>
      </c>
      <c r="P108" s="28">
        <v>112</v>
      </c>
      <c r="Q108" s="14">
        <v>500</v>
      </c>
      <c r="R108" s="15" t="s">
        <v>909</v>
      </c>
      <c r="S108" s="14" t="s">
        <v>49</v>
      </c>
      <c r="T108" s="14" t="s">
        <v>49</v>
      </c>
      <c r="U108" s="28">
        <v>500</v>
      </c>
      <c r="V108" s="13">
        <f t="shared" si="4"/>
        <v>2.6839642608694274</v>
      </c>
      <c r="W108" s="13">
        <f t="shared" si="5"/>
        <v>2.6839642608694274</v>
      </c>
      <c r="X108" s="19" t="s">
        <v>580</v>
      </c>
      <c r="Y108" s="21" t="s">
        <v>409</v>
      </c>
      <c r="Z108" s="19" t="s">
        <v>910</v>
      </c>
    </row>
    <row r="109" spans="1:26" s="67" customFormat="1" ht="100.2" customHeight="1" x14ac:dyDescent="0.3">
      <c r="A109" s="9" t="s">
        <v>16991</v>
      </c>
      <c r="B109" s="10" t="s">
        <v>911</v>
      </c>
      <c r="C109" s="22" t="s">
        <v>912</v>
      </c>
      <c r="D109" s="19" t="s">
        <v>913</v>
      </c>
      <c r="E109" s="13">
        <v>112.12675126647299</v>
      </c>
      <c r="F109" s="14" t="s">
        <v>914</v>
      </c>
      <c r="G109" s="14">
        <v>1.33</v>
      </c>
      <c r="H109" s="14" t="s">
        <v>915</v>
      </c>
      <c r="I109" s="14" t="s">
        <v>29</v>
      </c>
      <c r="J109" s="15" t="s">
        <v>45</v>
      </c>
      <c r="K109" s="14" t="s">
        <v>30169</v>
      </c>
      <c r="L109" s="14" t="s">
        <v>31</v>
      </c>
      <c r="M109" s="14" t="s">
        <v>916</v>
      </c>
      <c r="N109" s="14" t="s">
        <v>33</v>
      </c>
      <c r="O109" s="16" t="s">
        <v>201</v>
      </c>
      <c r="P109" s="28" t="s">
        <v>917</v>
      </c>
      <c r="Q109" s="14">
        <v>300</v>
      </c>
      <c r="R109" s="15" t="s">
        <v>918</v>
      </c>
      <c r="S109" s="14" t="s">
        <v>919</v>
      </c>
      <c r="T109" s="14">
        <v>1000</v>
      </c>
      <c r="U109" s="28">
        <v>300</v>
      </c>
      <c r="V109" s="13">
        <f t="shared" si="4"/>
        <v>2.6755434952988151</v>
      </c>
      <c r="W109" s="13">
        <f t="shared" si="5"/>
        <v>2.6755434952988151</v>
      </c>
      <c r="X109" s="19" t="s">
        <v>920</v>
      </c>
      <c r="Y109" s="21" t="s">
        <v>921</v>
      </c>
      <c r="Z109" s="19" t="s">
        <v>922</v>
      </c>
    </row>
    <row r="110" spans="1:26" s="67" customFormat="1" ht="100.2" customHeight="1" x14ac:dyDescent="0.3">
      <c r="A110" s="9" t="s">
        <v>16991</v>
      </c>
      <c r="B110" s="10" t="s">
        <v>923</v>
      </c>
      <c r="C110" s="22" t="s">
        <v>924</v>
      </c>
      <c r="D110" s="19" t="s">
        <v>925</v>
      </c>
      <c r="E110" s="13">
        <v>108.138082235691</v>
      </c>
      <c r="F110" s="14" t="s">
        <v>926</v>
      </c>
      <c r="G110" s="13">
        <v>1.1000000000000001</v>
      </c>
      <c r="H110" s="14" t="s">
        <v>927</v>
      </c>
      <c r="I110" s="14" t="s">
        <v>29</v>
      </c>
      <c r="J110" s="15" t="s">
        <v>518</v>
      </c>
      <c r="K110" s="16" t="s">
        <v>30170</v>
      </c>
      <c r="L110" s="14" t="s">
        <v>31</v>
      </c>
      <c r="M110" s="14" t="s">
        <v>310</v>
      </c>
      <c r="N110" s="14" t="s">
        <v>33</v>
      </c>
      <c r="O110" s="16" t="s">
        <v>220</v>
      </c>
      <c r="P110" s="28">
        <f>103*7</f>
        <v>721</v>
      </c>
      <c r="Q110" s="14">
        <v>286</v>
      </c>
      <c r="R110" s="15" t="s">
        <v>928</v>
      </c>
      <c r="S110" s="14" t="s">
        <v>49</v>
      </c>
      <c r="T110" s="14" t="s">
        <v>49</v>
      </c>
      <c r="U110" s="28">
        <v>286</v>
      </c>
      <c r="V110" s="13">
        <f t="shared" si="4"/>
        <v>2.6447667101831183</v>
      </c>
      <c r="W110" s="13">
        <f t="shared" si="5"/>
        <v>2.6447667101831183</v>
      </c>
      <c r="X110" s="19" t="s">
        <v>929</v>
      </c>
      <c r="Y110" s="21" t="s">
        <v>930</v>
      </c>
      <c r="Z110" s="19" t="s">
        <v>931</v>
      </c>
    </row>
    <row r="111" spans="1:26" s="67" customFormat="1" ht="100.2" customHeight="1" x14ac:dyDescent="0.3">
      <c r="A111" s="9" t="s">
        <v>16991</v>
      </c>
      <c r="B111" s="10" t="s">
        <v>932</v>
      </c>
      <c r="C111" s="22" t="s">
        <v>933</v>
      </c>
      <c r="D111" s="12" t="s">
        <v>934</v>
      </c>
      <c r="E111" s="13">
        <v>230.3011470559</v>
      </c>
      <c r="F111" s="14" t="s">
        <v>935</v>
      </c>
      <c r="G111" s="14">
        <v>3.4199999999999902</v>
      </c>
      <c r="H111" s="18" t="s">
        <v>936</v>
      </c>
      <c r="I111" s="14" t="s">
        <v>29</v>
      </c>
      <c r="J111" s="15" t="s">
        <v>121</v>
      </c>
      <c r="K111" s="14" t="s">
        <v>30157</v>
      </c>
      <c r="L111" s="14" t="s">
        <v>31</v>
      </c>
      <c r="M111" s="14" t="s">
        <v>163</v>
      </c>
      <c r="N111" s="14" t="s">
        <v>59</v>
      </c>
      <c r="O111" s="16" t="s">
        <v>220</v>
      </c>
      <c r="P111" s="17" t="s">
        <v>340</v>
      </c>
      <c r="Q111" s="29" t="s">
        <v>937</v>
      </c>
      <c r="R111" s="15" t="s">
        <v>938</v>
      </c>
      <c r="S111" s="14" t="s">
        <v>49</v>
      </c>
      <c r="T111" s="18" t="s">
        <v>49</v>
      </c>
      <c r="U111" s="17">
        <v>1800</v>
      </c>
      <c r="V111" s="33">
        <f t="shared" si="4"/>
        <v>7.8158533859281807</v>
      </c>
      <c r="W111" s="33">
        <f>V111/3</f>
        <v>2.6052844619760602</v>
      </c>
      <c r="X111" s="19" t="s">
        <v>939</v>
      </c>
      <c r="Y111" s="21" t="s">
        <v>940</v>
      </c>
      <c r="Z111" s="19" t="s">
        <v>941</v>
      </c>
    </row>
    <row r="112" spans="1:26" s="67" customFormat="1" ht="100.2" customHeight="1" x14ac:dyDescent="0.3">
      <c r="A112" s="9" t="s">
        <v>16991</v>
      </c>
      <c r="B112" s="10" t="s">
        <v>942</v>
      </c>
      <c r="C112" s="22" t="s">
        <v>943</v>
      </c>
      <c r="D112" s="43" t="s">
        <v>944</v>
      </c>
      <c r="E112" s="13">
        <v>386.43799999999999</v>
      </c>
      <c r="F112" s="14" t="s">
        <v>945</v>
      </c>
      <c r="G112" s="14">
        <v>4.01</v>
      </c>
      <c r="H112" s="14" t="s">
        <v>946</v>
      </c>
      <c r="I112" s="14" t="s">
        <v>29</v>
      </c>
      <c r="J112" s="15" t="s">
        <v>947</v>
      </c>
      <c r="K112" s="16" t="s">
        <v>30171</v>
      </c>
      <c r="L112" s="14" t="s">
        <v>31</v>
      </c>
      <c r="M112" s="14" t="s">
        <v>32</v>
      </c>
      <c r="N112" s="14" t="s">
        <v>33</v>
      </c>
      <c r="O112" s="16" t="s">
        <v>220</v>
      </c>
      <c r="P112" s="26">
        <v>133</v>
      </c>
      <c r="Q112" s="14">
        <v>1000</v>
      </c>
      <c r="R112" s="15" t="s">
        <v>948</v>
      </c>
      <c r="S112" s="14" t="s">
        <v>49</v>
      </c>
      <c r="T112" s="14" t="s">
        <v>49</v>
      </c>
      <c r="U112" s="28">
        <v>1000</v>
      </c>
      <c r="V112" s="30">
        <f t="shared" si="4"/>
        <v>2.5877372308106348</v>
      </c>
      <c r="W112" s="30">
        <f>V112</f>
        <v>2.5877372308106348</v>
      </c>
      <c r="X112" s="19" t="s">
        <v>949</v>
      </c>
      <c r="Y112" s="21" t="s">
        <v>950</v>
      </c>
      <c r="Z112" s="19" t="s">
        <v>951</v>
      </c>
    </row>
    <row r="113" spans="1:26" s="67" customFormat="1" ht="100.2" customHeight="1" x14ac:dyDescent="0.3">
      <c r="A113" s="9" t="s">
        <v>16991</v>
      </c>
      <c r="B113" s="10" t="s">
        <v>952</v>
      </c>
      <c r="C113" s="22" t="s">
        <v>953</v>
      </c>
      <c r="D113" s="19" t="s">
        <v>954</v>
      </c>
      <c r="E113" s="13">
        <v>196.28645569311001</v>
      </c>
      <c r="F113" s="14" t="s">
        <v>955</v>
      </c>
      <c r="G113" s="14">
        <v>4.04</v>
      </c>
      <c r="H113" s="14" t="s">
        <v>956</v>
      </c>
      <c r="I113" s="14" t="s">
        <v>29</v>
      </c>
      <c r="J113" s="15" t="s">
        <v>270</v>
      </c>
      <c r="K113" s="14" t="s">
        <v>30172</v>
      </c>
      <c r="L113" s="14" t="s">
        <v>31</v>
      </c>
      <c r="M113" s="14" t="s">
        <v>406</v>
      </c>
      <c r="N113" s="14" t="s">
        <v>33</v>
      </c>
      <c r="O113" s="16" t="s">
        <v>34</v>
      </c>
      <c r="P113" s="28">
        <v>119</v>
      </c>
      <c r="Q113" s="14">
        <v>507</v>
      </c>
      <c r="R113" s="15" t="s">
        <v>957</v>
      </c>
      <c r="S113" s="14" t="s">
        <v>49</v>
      </c>
      <c r="T113" s="14" t="s">
        <v>49</v>
      </c>
      <c r="U113" s="28">
        <v>507</v>
      </c>
      <c r="V113" s="13">
        <f t="shared" si="4"/>
        <v>2.5829596759986559</v>
      </c>
      <c r="W113" s="13">
        <f>V113</f>
        <v>2.5829596759986559</v>
      </c>
      <c r="X113" s="19" t="s">
        <v>958</v>
      </c>
      <c r="Y113" s="21" t="s">
        <v>409</v>
      </c>
      <c r="Z113" s="19" t="s">
        <v>959</v>
      </c>
    </row>
    <row r="114" spans="1:26" s="67" customFormat="1" ht="100.2" customHeight="1" x14ac:dyDescent="0.3">
      <c r="A114" s="9" t="s">
        <v>16991</v>
      </c>
      <c r="B114" s="10" t="s">
        <v>960</v>
      </c>
      <c r="C114" s="22" t="s">
        <v>961</v>
      </c>
      <c r="D114" s="12" t="s">
        <v>962</v>
      </c>
      <c r="E114" s="13">
        <v>130.18</v>
      </c>
      <c r="F114" s="14" t="s">
        <v>727</v>
      </c>
      <c r="G114" s="14">
        <v>2.42</v>
      </c>
      <c r="H114" s="18" t="s">
        <v>963</v>
      </c>
      <c r="I114" s="14" t="s">
        <v>29</v>
      </c>
      <c r="J114" s="15" t="s">
        <v>45</v>
      </c>
      <c r="K114" s="14" t="s">
        <v>30078</v>
      </c>
      <c r="L114" s="14" t="s">
        <v>31</v>
      </c>
      <c r="M114" s="14" t="s">
        <v>69</v>
      </c>
      <c r="N114" s="14" t="s">
        <v>59</v>
      </c>
      <c r="O114" s="16" t="s">
        <v>220</v>
      </c>
      <c r="P114" s="17">
        <v>91</v>
      </c>
      <c r="Q114" s="18">
        <v>1000</v>
      </c>
      <c r="R114" s="15" t="s">
        <v>964</v>
      </c>
      <c r="S114" s="14" t="s">
        <v>49</v>
      </c>
      <c r="T114" s="18" t="s">
        <v>49</v>
      </c>
      <c r="U114" s="17">
        <v>1000</v>
      </c>
      <c r="V114" s="30">
        <f t="shared" si="4"/>
        <v>7.6816715317253026</v>
      </c>
      <c r="W114" s="30">
        <f>V114/3</f>
        <v>2.5605571772417677</v>
      </c>
      <c r="X114" s="19" t="s">
        <v>965</v>
      </c>
      <c r="Y114" s="21" t="s">
        <v>966</v>
      </c>
      <c r="Z114" s="19" t="s">
        <v>967</v>
      </c>
    </row>
    <row r="115" spans="1:26" s="67" customFormat="1" ht="100.2" customHeight="1" x14ac:dyDescent="0.3">
      <c r="A115" s="9" t="s">
        <v>16991</v>
      </c>
      <c r="B115" s="10" t="s">
        <v>968</v>
      </c>
      <c r="C115" s="22" t="s">
        <v>969</v>
      </c>
      <c r="D115" s="12" t="s">
        <v>970</v>
      </c>
      <c r="E115" s="13">
        <v>184.32</v>
      </c>
      <c r="F115" s="14" t="s">
        <v>971</v>
      </c>
      <c r="G115" s="14">
        <v>5.16</v>
      </c>
      <c r="H115" s="18" t="s">
        <v>972</v>
      </c>
      <c r="I115" s="14" t="s">
        <v>29</v>
      </c>
      <c r="J115" s="15" t="s">
        <v>45</v>
      </c>
      <c r="K115" s="14" t="s">
        <v>30173</v>
      </c>
      <c r="L115" s="14" t="s">
        <v>31</v>
      </c>
      <c r="M115" s="14" t="s">
        <v>122</v>
      </c>
      <c r="N115" s="14" t="s">
        <v>33</v>
      </c>
      <c r="O115" s="16" t="s">
        <v>34</v>
      </c>
      <c r="P115" s="17" t="s">
        <v>164</v>
      </c>
      <c r="Q115" s="29" t="s">
        <v>973</v>
      </c>
      <c r="R115" s="15" t="s">
        <v>974</v>
      </c>
      <c r="S115" s="14" t="s">
        <v>49</v>
      </c>
      <c r="T115" s="14" t="s">
        <v>49</v>
      </c>
      <c r="U115" s="34">
        <v>1409.7</v>
      </c>
      <c r="V115" s="37">
        <f t="shared" si="4"/>
        <v>7.648111979166667</v>
      </c>
      <c r="W115" s="33">
        <f>V115/3</f>
        <v>2.5493706597222223</v>
      </c>
      <c r="X115" s="19" t="s">
        <v>580</v>
      </c>
      <c r="Y115" s="21" t="s">
        <v>975</v>
      </c>
      <c r="Z115" s="19" t="s">
        <v>976</v>
      </c>
    </row>
    <row r="116" spans="1:26" s="67" customFormat="1" ht="100.2" customHeight="1" x14ac:dyDescent="0.3">
      <c r="A116" s="9" t="s">
        <v>16991</v>
      </c>
      <c r="B116" s="10" t="s">
        <v>977</v>
      </c>
      <c r="C116" s="19" t="s">
        <v>978</v>
      </c>
      <c r="D116" s="19" t="s">
        <v>979</v>
      </c>
      <c r="E116" s="13">
        <v>342.56</v>
      </c>
      <c r="F116" s="14" t="s">
        <v>980</v>
      </c>
      <c r="G116" s="14">
        <v>8.3000000000000007</v>
      </c>
      <c r="H116" s="14" t="s">
        <v>981</v>
      </c>
      <c r="I116" s="14" t="s">
        <v>29</v>
      </c>
      <c r="J116" s="15" t="s">
        <v>102</v>
      </c>
      <c r="K116" s="14" t="s">
        <v>30174</v>
      </c>
      <c r="L116" s="14" t="s">
        <v>31</v>
      </c>
      <c r="M116" s="14" t="s">
        <v>163</v>
      </c>
      <c r="N116" s="14" t="s">
        <v>59</v>
      </c>
      <c r="O116" s="16" t="s">
        <v>34</v>
      </c>
      <c r="P116" s="17" t="s">
        <v>982</v>
      </c>
      <c r="Q116" s="29" t="s">
        <v>983</v>
      </c>
      <c r="R116" s="15" t="s">
        <v>984</v>
      </c>
      <c r="S116" s="14" t="s">
        <v>49</v>
      </c>
      <c r="T116" s="14" t="s">
        <v>49</v>
      </c>
      <c r="U116" s="17">
        <v>850</v>
      </c>
      <c r="V116" s="20">
        <f t="shared" si="4"/>
        <v>2.4813171415226529</v>
      </c>
      <c r="W116" s="20">
        <f>V116</f>
        <v>2.4813171415226529</v>
      </c>
      <c r="X116" s="19" t="s">
        <v>50</v>
      </c>
      <c r="Y116" s="21" t="s">
        <v>985</v>
      </c>
      <c r="Z116" s="19" t="s">
        <v>986</v>
      </c>
    </row>
    <row r="117" spans="1:26" s="67" customFormat="1" ht="100.2" customHeight="1" x14ac:dyDescent="0.3">
      <c r="A117" s="138" t="s">
        <v>23707</v>
      </c>
      <c r="B117" s="141" t="s">
        <v>17120</v>
      </c>
      <c r="C117" s="139" t="s">
        <v>17121</v>
      </c>
      <c r="D117" s="139" t="s">
        <v>17122</v>
      </c>
      <c r="E117" s="142">
        <v>67.52</v>
      </c>
      <c r="F117" s="143" t="s">
        <v>17123</v>
      </c>
      <c r="G117" s="143"/>
      <c r="H117" s="143" t="s">
        <v>17124</v>
      </c>
      <c r="I117" s="144" t="s">
        <v>29</v>
      </c>
      <c r="J117" s="145" t="s">
        <v>30</v>
      </c>
      <c r="K117" s="143" t="s">
        <v>28240</v>
      </c>
      <c r="L117" s="144" t="s">
        <v>31</v>
      </c>
      <c r="M117" s="144" t="s">
        <v>7580</v>
      </c>
      <c r="N117" s="144" t="s">
        <v>33</v>
      </c>
      <c r="O117" s="144" t="s">
        <v>220</v>
      </c>
      <c r="P117" s="144">
        <v>98</v>
      </c>
      <c r="Q117" s="144">
        <v>500</v>
      </c>
      <c r="R117" s="147" t="s">
        <v>17125</v>
      </c>
      <c r="S117" s="144" t="s">
        <v>36</v>
      </c>
      <c r="T117" s="144">
        <v>1000</v>
      </c>
      <c r="U117" s="144">
        <v>500</v>
      </c>
      <c r="V117" s="146">
        <f t="shared" si="4"/>
        <v>7.4052132701421804</v>
      </c>
      <c r="W117" s="146">
        <f>V117/3</f>
        <v>2.468404423380727</v>
      </c>
      <c r="X117" s="1" t="s">
        <v>17126</v>
      </c>
      <c r="Y117" s="145" t="s">
        <v>17127</v>
      </c>
      <c r="Z117" s="135" t="s">
        <v>17128</v>
      </c>
    </row>
    <row r="118" spans="1:26" s="67" customFormat="1" ht="100.2" customHeight="1" x14ac:dyDescent="0.3">
      <c r="A118" s="138" t="s">
        <v>23707</v>
      </c>
      <c r="B118" s="141" t="s">
        <v>29587</v>
      </c>
      <c r="C118" s="139" t="s">
        <v>17129</v>
      </c>
      <c r="D118" s="139" t="s">
        <v>17130</v>
      </c>
      <c r="E118" s="142">
        <v>191.61</v>
      </c>
      <c r="F118" s="143" t="s">
        <v>17131</v>
      </c>
      <c r="G118" s="143"/>
      <c r="H118" s="143" t="s">
        <v>17132</v>
      </c>
      <c r="I118" s="144" t="s">
        <v>29</v>
      </c>
      <c r="J118" s="145" t="s">
        <v>30</v>
      </c>
      <c r="K118" s="14" t="s">
        <v>28241</v>
      </c>
      <c r="L118" s="144" t="s">
        <v>31</v>
      </c>
      <c r="M118" s="144" t="s">
        <v>815</v>
      </c>
      <c r="N118" s="144" t="s">
        <v>46</v>
      </c>
      <c r="O118" s="144" t="s">
        <v>34</v>
      </c>
      <c r="P118" s="144">
        <v>728</v>
      </c>
      <c r="Q118" s="144">
        <v>472.9</v>
      </c>
      <c r="R118" s="147" t="s">
        <v>17133</v>
      </c>
      <c r="S118" s="144" t="s">
        <v>36</v>
      </c>
      <c r="T118" s="144">
        <v>955</v>
      </c>
      <c r="U118" s="144">
        <v>472.9</v>
      </c>
      <c r="V118" s="148">
        <f t="shared" si="4"/>
        <v>2.4680340274515942</v>
      </c>
      <c r="W118" s="148">
        <f>V118</f>
        <v>2.4680340274515942</v>
      </c>
      <c r="X118" s="1" t="s">
        <v>17134</v>
      </c>
      <c r="Y118" s="145" t="s">
        <v>17135</v>
      </c>
      <c r="Z118" s="145" t="s">
        <v>17136</v>
      </c>
    </row>
    <row r="119" spans="1:26" s="67" customFormat="1" ht="100.2" customHeight="1" x14ac:dyDescent="0.3">
      <c r="A119" s="9" t="s">
        <v>16991</v>
      </c>
      <c r="B119" s="10" t="s">
        <v>987</v>
      </c>
      <c r="C119" s="11" t="s">
        <v>988</v>
      </c>
      <c r="D119" s="19" t="s">
        <v>989</v>
      </c>
      <c r="E119" s="13">
        <v>414.53</v>
      </c>
      <c r="F119" s="14" t="s">
        <v>990</v>
      </c>
      <c r="G119" s="13">
        <v>6</v>
      </c>
      <c r="H119" s="14" t="s">
        <v>991</v>
      </c>
      <c r="I119" s="14" t="s">
        <v>29</v>
      </c>
      <c r="J119" s="15" t="s">
        <v>198</v>
      </c>
      <c r="K119" s="14" t="s">
        <v>30115</v>
      </c>
      <c r="L119" s="14" t="s">
        <v>31</v>
      </c>
      <c r="M119" s="14" t="s">
        <v>230</v>
      </c>
      <c r="N119" s="14" t="s">
        <v>33</v>
      </c>
      <c r="O119" s="16" t="s">
        <v>34</v>
      </c>
      <c r="P119" s="28">
        <v>728</v>
      </c>
      <c r="Q119" s="14">
        <v>1000</v>
      </c>
      <c r="R119" s="15" t="s">
        <v>992</v>
      </c>
      <c r="S119" s="14" t="s">
        <v>619</v>
      </c>
      <c r="T119" s="14">
        <v>2500</v>
      </c>
      <c r="U119" s="28">
        <v>1000</v>
      </c>
      <c r="V119" s="30">
        <f t="shared" si="4"/>
        <v>2.4123706366246114</v>
      </c>
      <c r="W119" s="30">
        <f>V119</f>
        <v>2.4123706366246114</v>
      </c>
      <c r="X119" s="19" t="s">
        <v>993</v>
      </c>
      <c r="Y119" s="21" t="s">
        <v>994</v>
      </c>
      <c r="Z119" s="19" t="s">
        <v>995</v>
      </c>
    </row>
    <row r="120" spans="1:26" s="67" customFormat="1" ht="100.2" customHeight="1" x14ac:dyDescent="0.3">
      <c r="A120" s="138" t="s">
        <v>23707</v>
      </c>
      <c r="B120" s="141" t="s">
        <v>17137</v>
      </c>
      <c r="C120" s="139" t="s">
        <v>17138</v>
      </c>
      <c r="D120" s="139" t="s">
        <v>17139</v>
      </c>
      <c r="E120" s="142">
        <v>707.63199999999995</v>
      </c>
      <c r="F120" s="143" t="s">
        <v>17140</v>
      </c>
      <c r="G120" s="143"/>
      <c r="H120" s="143" t="s">
        <v>17141</v>
      </c>
      <c r="I120" s="144" t="s">
        <v>29</v>
      </c>
      <c r="J120" s="145" t="s">
        <v>188</v>
      </c>
      <c r="K120" s="143" t="s">
        <v>30175</v>
      </c>
      <c r="L120" s="144" t="s">
        <v>31</v>
      </c>
      <c r="M120" s="144" t="s">
        <v>17091</v>
      </c>
      <c r="N120" s="144" t="s">
        <v>33</v>
      </c>
      <c r="O120" s="144" t="s">
        <v>220</v>
      </c>
      <c r="P120" s="144">
        <v>90</v>
      </c>
      <c r="Q120" s="144">
        <v>5000</v>
      </c>
      <c r="R120" s="147" t="s">
        <v>17142</v>
      </c>
      <c r="S120" s="144" t="s">
        <v>36</v>
      </c>
      <c r="T120" s="144" t="s">
        <v>49</v>
      </c>
      <c r="U120" s="144">
        <v>5000</v>
      </c>
      <c r="V120" s="148">
        <f t="shared" si="4"/>
        <v>7.0658195220114415</v>
      </c>
      <c r="W120" s="148">
        <f>V120/3</f>
        <v>2.355273174003814</v>
      </c>
      <c r="X120" s="1" t="s">
        <v>17143</v>
      </c>
      <c r="Y120" s="145" t="s">
        <v>17144</v>
      </c>
      <c r="Z120" s="145" t="s">
        <v>17145</v>
      </c>
    </row>
    <row r="121" spans="1:26" s="67" customFormat="1" ht="100.2" customHeight="1" x14ac:dyDescent="0.3">
      <c r="A121" s="138" t="s">
        <v>23707</v>
      </c>
      <c r="B121" s="141" t="s">
        <v>17146</v>
      </c>
      <c r="C121" s="139" t="s">
        <v>17147</v>
      </c>
      <c r="D121" s="139" t="s">
        <v>17148</v>
      </c>
      <c r="E121" s="142">
        <v>117.148</v>
      </c>
      <c r="F121" s="143" t="s">
        <v>616</v>
      </c>
      <c r="G121" s="143"/>
      <c r="H121" s="143" t="s">
        <v>17149</v>
      </c>
      <c r="I121" s="144" t="s">
        <v>29</v>
      </c>
      <c r="J121" s="145" t="s">
        <v>17150</v>
      </c>
      <c r="K121" s="14" t="s">
        <v>30176</v>
      </c>
      <c r="L121" s="144" t="s">
        <v>31</v>
      </c>
      <c r="M121" s="144" t="s">
        <v>17151</v>
      </c>
      <c r="N121" s="144" t="s">
        <v>33</v>
      </c>
      <c r="O121" s="144" t="s">
        <v>34</v>
      </c>
      <c r="P121" s="144">
        <v>90</v>
      </c>
      <c r="Q121" s="144">
        <v>812</v>
      </c>
      <c r="R121" s="147" t="s">
        <v>17152</v>
      </c>
      <c r="S121" s="144" t="s">
        <v>49</v>
      </c>
      <c r="T121" s="144" t="s">
        <v>49</v>
      </c>
      <c r="U121" s="144">
        <v>812</v>
      </c>
      <c r="V121" s="146">
        <f t="shared" si="4"/>
        <v>6.9314030115751022</v>
      </c>
      <c r="W121" s="146">
        <f>V121/3</f>
        <v>2.3104676705250342</v>
      </c>
      <c r="X121" s="1" t="s">
        <v>17153</v>
      </c>
      <c r="Y121" s="145" t="s">
        <v>6069</v>
      </c>
      <c r="Z121" s="145" t="s">
        <v>17154</v>
      </c>
    </row>
    <row r="122" spans="1:26" s="67" customFormat="1" ht="100.2" customHeight="1" x14ac:dyDescent="0.3">
      <c r="A122" s="9" t="s">
        <v>16991</v>
      </c>
      <c r="B122" s="10" t="s">
        <v>996</v>
      </c>
      <c r="C122" s="11" t="s">
        <v>997</v>
      </c>
      <c r="D122" s="19" t="s">
        <v>998</v>
      </c>
      <c r="E122" s="13">
        <v>182.17</v>
      </c>
      <c r="F122" s="14" t="s">
        <v>453</v>
      </c>
      <c r="G122" s="13">
        <v>-3.1</v>
      </c>
      <c r="H122" s="14" t="s">
        <v>999</v>
      </c>
      <c r="I122" s="14" t="s">
        <v>29</v>
      </c>
      <c r="J122" s="15" t="s">
        <v>198</v>
      </c>
      <c r="K122" s="14" t="s">
        <v>30114</v>
      </c>
      <c r="L122" s="14" t="s">
        <v>31</v>
      </c>
      <c r="M122" s="14" t="s">
        <v>310</v>
      </c>
      <c r="N122" s="14" t="s">
        <v>33</v>
      </c>
      <c r="O122" s="16" t="s">
        <v>34</v>
      </c>
      <c r="P122" s="28">
        <v>91</v>
      </c>
      <c r="Q122" s="14">
        <v>1250</v>
      </c>
      <c r="R122" s="15" t="s">
        <v>1000</v>
      </c>
      <c r="S122" s="14" t="s">
        <v>1001</v>
      </c>
      <c r="T122" s="14">
        <v>2500</v>
      </c>
      <c r="U122" s="28">
        <v>1250</v>
      </c>
      <c r="V122" s="30">
        <f t="shared" si="4"/>
        <v>6.861722566833178</v>
      </c>
      <c r="W122" s="30">
        <f>V122/3</f>
        <v>2.2872408556110595</v>
      </c>
      <c r="X122" s="19" t="s">
        <v>1002</v>
      </c>
      <c r="Y122" s="21" t="s">
        <v>1003</v>
      </c>
      <c r="Z122" s="19" t="s">
        <v>1004</v>
      </c>
    </row>
    <row r="123" spans="1:26" s="67" customFormat="1" ht="100.2" customHeight="1" x14ac:dyDescent="0.3">
      <c r="A123" s="9" t="s">
        <v>16991</v>
      </c>
      <c r="B123" s="10" t="s">
        <v>1005</v>
      </c>
      <c r="C123" s="22" t="s">
        <v>1006</v>
      </c>
      <c r="D123" s="19" t="s">
        <v>1007</v>
      </c>
      <c r="E123" s="13">
        <v>234.2</v>
      </c>
      <c r="F123" s="14" t="s">
        <v>1008</v>
      </c>
      <c r="G123" s="14">
        <v>0.44</v>
      </c>
      <c r="H123" s="14" t="s">
        <v>1009</v>
      </c>
      <c r="I123" s="14" t="s">
        <v>29</v>
      </c>
      <c r="J123" s="15" t="s">
        <v>91</v>
      </c>
      <c r="K123" s="14" t="s">
        <v>30095</v>
      </c>
      <c r="L123" s="14" t="s">
        <v>31</v>
      </c>
      <c r="M123" s="14" t="s">
        <v>230</v>
      </c>
      <c r="N123" s="14" t="s">
        <v>33</v>
      </c>
      <c r="O123" s="16" t="s">
        <v>34</v>
      </c>
      <c r="P123" s="28">
        <v>730</v>
      </c>
      <c r="Q123" s="14">
        <v>530</v>
      </c>
      <c r="R123" s="15" t="s">
        <v>1010</v>
      </c>
      <c r="S123" s="14" t="s">
        <v>49</v>
      </c>
      <c r="T123" s="14" t="s">
        <v>49</v>
      </c>
      <c r="U123" s="14">
        <v>530</v>
      </c>
      <c r="V123" s="13">
        <f t="shared" si="4"/>
        <v>2.2630230572160546</v>
      </c>
      <c r="W123" s="13">
        <f>V123</f>
        <v>2.2630230572160546</v>
      </c>
      <c r="X123" s="19" t="s">
        <v>50</v>
      </c>
      <c r="Y123" s="21" t="s">
        <v>1011</v>
      </c>
      <c r="Z123" s="19" t="s">
        <v>1012</v>
      </c>
    </row>
    <row r="124" spans="1:26" s="67" customFormat="1" ht="100.2" customHeight="1" x14ac:dyDescent="0.3">
      <c r="A124" s="138" t="s">
        <v>23707</v>
      </c>
      <c r="B124" s="141" t="s">
        <v>29588</v>
      </c>
      <c r="C124" s="139" t="s">
        <v>17155</v>
      </c>
      <c r="D124" s="139" t="s">
        <v>17156</v>
      </c>
      <c r="E124" s="142">
        <v>112.21</v>
      </c>
      <c r="F124" s="143" t="s">
        <v>1735</v>
      </c>
      <c r="G124" s="143"/>
      <c r="H124" s="143" t="s">
        <v>17157</v>
      </c>
      <c r="I124" s="144" t="s">
        <v>29</v>
      </c>
      <c r="J124" s="145" t="s">
        <v>68</v>
      </c>
      <c r="K124" s="143" t="s">
        <v>30177</v>
      </c>
      <c r="L124" s="144" t="s">
        <v>31</v>
      </c>
      <c r="M124" s="144" t="s">
        <v>2749</v>
      </c>
      <c r="N124" s="144" t="s">
        <v>33</v>
      </c>
      <c r="O124" s="144" t="s">
        <v>220</v>
      </c>
      <c r="P124" s="144">
        <v>90</v>
      </c>
      <c r="Q124" s="144">
        <v>761</v>
      </c>
      <c r="R124" s="147" t="s">
        <v>17158</v>
      </c>
      <c r="S124" s="144" t="s">
        <v>49</v>
      </c>
      <c r="T124" s="144" t="s">
        <v>49</v>
      </c>
      <c r="U124" s="144">
        <v>761</v>
      </c>
      <c r="V124" s="146">
        <f t="shared" si="4"/>
        <v>6.7819267444969258</v>
      </c>
      <c r="W124" s="146">
        <f>V124/3</f>
        <v>2.2606422481656421</v>
      </c>
      <c r="X124" s="1" t="s">
        <v>17159</v>
      </c>
      <c r="Y124" s="145" t="s">
        <v>17160</v>
      </c>
      <c r="Z124" s="145" t="s">
        <v>17161</v>
      </c>
    </row>
    <row r="125" spans="1:26" s="67" customFormat="1" ht="100.2" customHeight="1" x14ac:dyDescent="0.3">
      <c r="A125" s="9" t="s">
        <v>16991</v>
      </c>
      <c r="B125" s="10" t="s">
        <v>1013</v>
      </c>
      <c r="C125" s="22" t="s">
        <v>1014</v>
      </c>
      <c r="D125" s="19" t="s">
        <v>1015</v>
      </c>
      <c r="E125" s="13">
        <v>150.21711163711001</v>
      </c>
      <c r="F125" s="14" t="s">
        <v>1016</v>
      </c>
      <c r="G125" s="14">
        <v>0.94899999999999995</v>
      </c>
      <c r="H125" s="14" t="s">
        <v>1017</v>
      </c>
      <c r="I125" s="14" t="s">
        <v>29</v>
      </c>
      <c r="J125" s="15" t="s">
        <v>45</v>
      </c>
      <c r="K125" s="14" t="s">
        <v>30178</v>
      </c>
      <c r="L125" s="14" t="s">
        <v>31</v>
      </c>
      <c r="M125" s="14" t="s">
        <v>230</v>
      </c>
      <c r="N125" s="14" t="s">
        <v>33</v>
      </c>
      <c r="O125" s="16" t="s">
        <v>34</v>
      </c>
      <c r="P125" s="28">
        <v>91</v>
      </c>
      <c r="Q125" s="14">
        <v>1005</v>
      </c>
      <c r="R125" s="15" t="s">
        <v>1018</v>
      </c>
      <c r="S125" s="14" t="s">
        <v>1019</v>
      </c>
      <c r="T125" s="14">
        <v>2011</v>
      </c>
      <c r="U125" s="28">
        <v>1005</v>
      </c>
      <c r="V125" s="30">
        <f t="shared" si="4"/>
        <v>6.690316363077522</v>
      </c>
      <c r="W125" s="30">
        <f>V125/3</f>
        <v>2.2301054543591738</v>
      </c>
      <c r="X125" s="19" t="s">
        <v>1020</v>
      </c>
      <c r="Y125" s="21" t="s">
        <v>1021</v>
      </c>
      <c r="Z125" s="19" t="s">
        <v>1022</v>
      </c>
    </row>
    <row r="126" spans="1:26" s="67" customFormat="1" ht="100.2" customHeight="1" x14ac:dyDescent="0.3">
      <c r="A126" s="9" t="s">
        <v>16991</v>
      </c>
      <c r="B126" s="10" t="s">
        <v>1023</v>
      </c>
      <c r="C126" s="22" t="s">
        <v>1024</v>
      </c>
      <c r="D126" s="19" t="s">
        <v>1025</v>
      </c>
      <c r="E126" s="13">
        <v>60.052044664017899</v>
      </c>
      <c r="F126" s="14" t="s">
        <v>1026</v>
      </c>
      <c r="G126" s="14">
        <v>-0.08</v>
      </c>
      <c r="H126" s="14" t="s">
        <v>1027</v>
      </c>
      <c r="I126" s="14" t="s">
        <v>29</v>
      </c>
      <c r="J126" s="15" t="s">
        <v>45</v>
      </c>
      <c r="K126" s="14" t="s">
        <v>30100</v>
      </c>
      <c r="L126" s="14" t="s">
        <v>31</v>
      </c>
      <c r="M126" s="14" t="s">
        <v>261</v>
      </c>
      <c r="N126" s="14" t="s">
        <v>33</v>
      </c>
      <c r="O126" s="16" t="s">
        <v>47</v>
      </c>
      <c r="P126" s="28">
        <v>105</v>
      </c>
      <c r="Q126" s="14">
        <v>131</v>
      </c>
      <c r="R126" s="15" t="s">
        <v>1028</v>
      </c>
      <c r="S126" s="14" t="s">
        <v>1029</v>
      </c>
      <c r="T126" s="14">
        <v>210</v>
      </c>
      <c r="U126" s="28">
        <v>131</v>
      </c>
      <c r="V126" s="13">
        <f t="shared" si="4"/>
        <v>2.1814411271577043</v>
      </c>
      <c r="W126" s="20">
        <f>V126</f>
        <v>2.1814411271577043</v>
      </c>
      <c r="X126" s="19" t="s">
        <v>1030</v>
      </c>
      <c r="Y126" s="21" t="s">
        <v>1031</v>
      </c>
      <c r="Z126" s="19" t="s">
        <v>1032</v>
      </c>
    </row>
    <row r="127" spans="1:26" s="67" customFormat="1" ht="100.2" customHeight="1" x14ac:dyDescent="0.3">
      <c r="A127" s="9" t="s">
        <v>16991</v>
      </c>
      <c r="B127" s="10" t="s">
        <v>1033</v>
      </c>
      <c r="C127" s="22" t="s">
        <v>1034</v>
      </c>
      <c r="D127" s="19" t="s">
        <v>1035</v>
      </c>
      <c r="E127" s="13">
        <v>306.49</v>
      </c>
      <c r="F127" s="14" t="s">
        <v>1036</v>
      </c>
      <c r="G127" s="13">
        <v>6.8</v>
      </c>
      <c r="H127" s="14" t="s">
        <v>1037</v>
      </c>
      <c r="I127" s="14" t="s">
        <v>29</v>
      </c>
      <c r="J127" s="15" t="s">
        <v>45</v>
      </c>
      <c r="K127" s="14" t="s">
        <v>30179</v>
      </c>
      <c r="L127" s="14" t="s">
        <v>31</v>
      </c>
      <c r="M127" s="14" t="s">
        <v>1038</v>
      </c>
      <c r="N127" s="14" t="s">
        <v>33</v>
      </c>
      <c r="O127" s="16" t="s">
        <v>220</v>
      </c>
      <c r="P127" s="28">
        <v>91</v>
      </c>
      <c r="Q127" s="14">
        <v>2000</v>
      </c>
      <c r="R127" s="15" t="s">
        <v>1039</v>
      </c>
      <c r="S127" s="14" t="s">
        <v>49</v>
      </c>
      <c r="T127" s="14" t="s">
        <v>49</v>
      </c>
      <c r="U127" s="28">
        <v>2000</v>
      </c>
      <c r="V127" s="30">
        <f t="shared" si="4"/>
        <v>6.5254983849391497</v>
      </c>
      <c r="W127" s="30">
        <f>V127/3</f>
        <v>2.1751661283130499</v>
      </c>
      <c r="X127" s="19" t="s">
        <v>50</v>
      </c>
      <c r="Y127" s="21" t="s">
        <v>1040</v>
      </c>
      <c r="Z127" s="19" t="s">
        <v>1041</v>
      </c>
    </row>
    <row r="128" spans="1:26" s="67" customFormat="1" ht="100.2" customHeight="1" x14ac:dyDescent="0.3">
      <c r="A128" s="9" t="s">
        <v>16991</v>
      </c>
      <c r="B128" s="10" t="s">
        <v>1042</v>
      </c>
      <c r="C128" s="22" t="s">
        <v>1043</v>
      </c>
      <c r="D128" s="19" t="s">
        <v>1044</v>
      </c>
      <c r="E128" s="13">
        <v>276.28348033095699</v>
      </c>
      <c r="F128" s="14" t="s">
        <v>1045</v>
      </c>
      <c r="G128" s="14">
        <v>1.17</v>
      </c>
      <c r="H128" s="14" t="s">
        <v>1046</v>
      </c>
      <c r="I128" s="14" t="s">
        <v>29</v>
      </c>
      <c r="J128" s="15" t="s">
        <v>91</v>
      </c>
      <c r="K128" s="14" t="s">
        <v>30186</v>
      </c>
      <c r="L128" s="14" t="s">
        <v>31</v>
      </c>
      <c r="M128" s="14" t="s">
        <v>69</v>
      </c>
      <c r="N128" s="14" t="s">
        <v>33</v>
      </c>
      <c r="O128" s="16" t="s">
        <v>34</v>
      </c>
      <c r="P128" s="28">
        <v>730</v>
      </c>
      <c r="Q128" s="14">
        <v>600</v>
      </c>
      <c r="R128" s="15" t="s">
        <v>1047</v>
      </c>
      <c r="S128" s="14" t="s">
        <v>49</v>
      </c>
      <c r="T128" s="14" t="s">
        <v>49</v>
      </c>
      <c r="U128" s="28">
        <v>600</v>
      </c>
      <c r="V128" s="13">
        <f t="shared" si="4"/>
        <v>2.1716825026283386</v>
      </c>
      <c r="W128" s="13">
        <f>V128</f>
        <v>2.1716825026283386</v>
      </c>
      <c r="X128" s="19" t="s">
        <v>50</v>
      </c>
      <c r="Y128" s="21" t="s">
        <v>1048</v>
      </c>
      <c r="Z128" s="19" t="s">
        <v>1049</v>
      </c>
    </row>
    <row r="129" spans="1:26" s="67" customFormat="1" ht="100.2" customHeight="1" x14ac:dyDescent="0.3">
      <c r="A129" s="9" t="s">
        <v>16991</v>
      </c>
      <c r="B129" s="10" t="s">
        <v>1050</v>
      </c>
      <c r="C129" s="22" t="s">
        <v>1051</v>
      </c>
      <c r="D129" s="12" t="s">
        <v>1052</v>
      </c>
      <c r="E129" s="13">
        <v>184.28</v>
      </c>
      <c r="F129" s="14" t="s">
        <v>1053</v>
      </c>
      <c r="G129" s="14" t="s">
        <v>1054</v>
      </c>
      <c r="H129" s="18" t="s">
        <v>1055</v>
      </c>
      <c r="I129" s="14" t="s">
        <v>29</v>
      </c>
      <c r="J129" s="15" t="s">
        <v>45</v>
      </c>
      <c r="K129" s="14" t="s">
        <v>30187</v>
      </c>
      <c r="L129" s="14" t="s">
        <v>31</v>
      </c>
      <c r="M129" s="14" t="s">
        <v>122</v>
      </c>
      <c r="N129" s="14" t="s">
        <v>33</v>
      </c>
      <c r="O129" s="16" t="s">
        <v>220</v>
      </c>
      <c r="P129" s="17">
        <v>182</v>
      </c>
      <c r="Q129" s="29" t="s">
        <v>1056</v>
      </c>
      <c r="R129" s="15" t="s">
        <v>1057</v>
      </c>
      <c r="S129" s="14" t="s">
        <v>49</v>
      </c>
      <c r="T129" s="14" t="s">
        <v>49</v>
      </c>
      <c r="U129" s="17">
        <v>400</v>
      </c>
      <c r="V129" s="20">
        <f t="shared" si="4"/>
        <v>2.1706099413935314</v>
      </c>
      <c r="W129" s="20">
        <f>V129</f>
        <v>2.1706099413935314</v>
      </c>
      <c r="X129" s="19" t="s">
        <v>580</v>
      </c>
      <c r="Y129" s="21" t="s">
        <v>1058</v>
      </c>
      <c r="Z129" s="19" t="s">
        <v>1059</v>
      </c>
    </row>
    <row r="130" spans="1:26" s="67" customFormat="1" ht="100.2" customHeight="1" x14ac:dyDescent="0.3">
      <c r="A130" s="9" t="s">
        <v>16991</v>
      </c>
      <c r="B130" s="10" t="s">
        <v>1060</v>
      </c>
      <c r="C130" s="22" t="s">
        <v>1061</v>
      </c>
      <c r="D130" s="43" t="s">
        <v>1062</v>
      </c>
      <c r="E130" s="24">
        <v>604.47</v>
      </c>
      <c r="F130" s="14" t="s">
        <v>1063</v>
      </c>
      <c r="G130" s="14">
        <v>-1.98</v>
      </c>
      <c r="H130" s="25" t="s">
        <v>1064</v>
      </c>
      <c r="I130" s="14" t="s">
        <v>29</v>
      </c>
      <c r="J130" s="15" t="s">
        <v>1065</v>
      </c>
      <c r="K130" s="14" t="s">
        <v>30191</v>
      </c>
      <c r="L130" s="14" t="s">
        <v>31</v>
      </c>
      <c r="M130" s="14" t="s">
        <v>32</v>
      </c>
      <c r="N130" s="14" t="s">
        <v>476</v>
      </c>
      <c r="O130" s="16" t="s">
        <v>34</v>
      </c>
      <c r="P130" s="26" t="s">
        <v>1066</v>
      </c>
      <c r="Q130" s="25">
        <v>1250</v>
      </c>
      <c r="R130" s="15" t="s">
        <v>1067</v>
      </c>
      <c r="S130" s="14" t="s">
        <v>49</v>
      </c>
      <c r="T130" s="25" t="s">
        <v>49</v>
      </c>
      <c r="U130" s="26">
        <v>1250</v>
      </c>
      <c r="V130" s="30">
        <f t="shared" si="4"/>
        <v>2.067927275133588</v>
      </c>
      <c r="W130" s="44">
        <f>V130</f>
        <v>2.067927275133588</v>
      </c>
      <c r="X130" s="19" t="s">
        <v>1068</v>
      </c>
      <c r="Y130" s="21" t="s">
        <v>1069</v>
      </c>
      <c r="Z130" s="19" t="s">
        <v>1070</v>
      </c>
    </row>
    <row r="131" spans="1:26" s="67" customFormat="1" ht="100.2" customHeight="1" x14ac:dyDescent="0.3">
      <c r="A131" s="9" t="s">
        <v>16991</v>
      </c>
      <c r="B131" s="10" t="s">
        <v>1071</v>
      </c>
      <c r="C131" s="22" t="s">
        <v>1072</v>
      </c>
      <c r="D131" s="19" t="s">
        <v>1073</v>
      </c>
      <c r="E131" s="13">
        <v>158.238366495094</v>
      </c>
      <c r="F131" s="14" t="s">
        <v>1074</v>
      </c>
      <c r="G131" s="14">
        <v>3.37</v>
      </c>
      <c r="H131" s="14" t="s">
        <v>1075</v>
      </c>
      <c r="I131" s="14" t="s">
        <v>29</v>
      </c>
      <c r="J131" s="15" t="s">
        <v>45</v>
      </c>
      <c r="K131" s="14" t="s">
        <v>30192</v>
      </c>
      <c r="L131" s="14" t="s">
        <v>31</v>
      </c>
      <c r="M131" s="14" t="s">
        <v>493</v>
      </c>
      <c r="N131" s="14" t="s">
        <v>33</v>
      </c>
      <c r="O131" s="16" t="s">
        <v>34</v>
      </c>
      <c r="P131" s="28">
        <v>112</v>
      </c>
      <c r="Q131" s="14">
        <v>325</v>
      </c>
      <c r="R131" s="15" t="s">
        <v>1076</v>
      </c>
      <c r="S131" s="14" t="s">
        <v>49</v>
      </c>
      <c r="T131" s="14" t="s">
        <v>49</v>
      </c>
      <c r="U131" s="28">
        <v>325</v>
      </c>
      <c r="V131" s="13">
        <f t="shared" ref="V131:V194" si="6">U131/E131</f>
        <v>2.0538634668607769</v>
      </c>
      <c r="W131" s="20">
        <f>V131</f>
        <v>2.0538634668607769</v>
      </c>
      <c r="X131" s="19" t="s">
        <v>580</v>
      </c>
      <c r="Y131" s="21" t="s">
        <v>409</v>
      </c>
      <c r="Z131" s="19" t="s">
        <v>730</v>
      </c>
    </row>
    <row r="132" spans="1:26" s="67" customFormat="1" ht="100.2" customHeight="1" x14ac:dyDescent="0.3">
      <c r="A132" s="9" t="s">
        <v>16991</v>
      </c>
      <c r="B132" s="10" t="s">
        <v>1077</v>
      </c>
      <c r="C132" s="22" t="s">
        <v>1078</v>
      </c>
      <c r="D132" s="19" t="s">
        <v>1079</v>
      </c>
      <c r="E132" s="13">
        <v>166.18</v>
      </c>
      <c r="F132" s="14" t="s">
        <v>553</v>
      </c>
      <c r="G132" s="14">
        <v>2.4700000000000002</v>
      </c>
      <c r="H132" s="14" t="s">
        <v>1080</v>
      </c>
      <c r="I132" s="14" t="s">
        <v>29</v>
      </c>
      <c r="J132" s="15" t="s">
        <v>1081</v>
      </c>
      <c r="K132" s="13" t="s">
        <v>30193</v>
      </c>
      <c r="L132" s="14" t="s">
        <v>31</v>
      </c>
      <c r="M132" s="14" t="s">
        <v>607</v>
      </c>
      <c r="N132" s="14" t="s">
        <v>33</v>
      </c>
      <c r="O132" s="16" t="s">
        <v>34</v>
      </c>
      <c r="P132" s="28">
        <v>84</v>
      </c>
      <c r="Q132" s="14">
        <v>1000</v>
      </c>
      <c r="R132" s="15" t="s">
        <v>1082</v>
      </c>
      <c r="S132" s="14" t="s">
        <v>36</v>
      </c>
      <c r="T132" s="14">
        <v>4000</v>
      </c>
      <c r="U132" s="14">
        <v>1000</v>
      </c>
      <c r="V132" s="30">
        <f t="shared" si="6"/>
        <v>6.0175713082200017</v>
      </c>
      <c r="W132" s="30">
        <f>V132/3</f>
        <v>2.0058571027400007</v>
      </c>
      <c r="X132" s="19" t="s">
        <v>1083</v>
      </c>
      <c r="Y132" s="21" t="s">
        <v>611</v>
      </c>
      <c r="Z132" s="19" t="s">
        <v>612</v>
      </c>
    </row>
    <row r="133" spans="1:26" s="67" customFormat="1" ht="100.2" customHeight="1" x14ac:dyDescent="0.3">
      <c r="A133" s="9" t="s">
        <v>16991</v>
      </c>
      <c r="B133" s="10" t="s">
        <v>1084</v>
      </c>
      <c r="C133" s="22" t="s">
        <v>1085</v>
      </c>
      <c r="D133" s="19" t="s">
        <v>1086</v>
      </c>
      <c r="E133" s="13">
        <v>172.264983899534</v>
      </c>
      <c r="F133" s="14" t="s">
        <v>81</v>
      </c>
      <c r="G133" s="13">
        <v>3.9</v>
      </c>
      <c r="H133" s="14" t="s">
        <v>1087</v>
      </c>
      <c r="I133" s="14" t="s">
        <v>29</v>
      </c>
      <c r="J133" s="15" t="s">
        <v>45</v>
      </c>
      <c r="K133" s="14" t="s">
        <v>30192</v>
      </c>
      <c r="L133" s="14" t="s">
        <v>31</v>
      </c>
      <c r="M133" s="14" t="s">
        <v>406</v>
      </c>
      <c r="N133" s="14" t="s">
        <v>33</v>
      </c>
      <c r="O133" s="16" t="s">
        <v>34</v>
      </c>
      <c r="P133" s="28">
        <f>17*7</f>
        <v>119</v>
      </c>
      <c r="Q133" s="14">
        <v>335</v>
      </c>
      <c r="R133" s="15" t="s">
        <v>1088</v>
      </c>
      <c r="S133" s="14" t="s">
        <v>49</v>
      </c>
      <c r="T133" s="14" t="s">
        <v>49</v>
      </c>
      <c r="U133" s="28">
        <v>335</v>
      </c>
      <c r="V133" s="13">
        <f t="shared" si="6"/>
        <v>1.9446784390922653</v>
      </c>
      <c r="W133" s="20">
        <f>V133</f>
        <v>1.9446784390922653</v>
      </c>
      <c r="X133" s="19" t="s">
        <v>580</v>
      </c>
      <c r="Y133" s="21" t="s">
        <v>409</v>
      </c>
      <c r="Z133" s="19" t="s">
        <v>1089</v>
      </c>
    </row>
    <row r="134" spans="1:26" s="67" customFormat="1" ht="100.2" customHeight="1" x14ac:dyDescent="0.3">
      <c r="A134" s="9" t="s">
        <v>16991</v>
      </c>
      <c r="B134" s="10" t="s">
        <v>1090</v>
      </c>
      <c r="C134" s="11" t="s">
        <v>1091</v>
      </c>
      <c r="D134" s="19" t="s">
        <v>1092</v>
      </c>
      <c r="E134" s="13">
        <v>1309.6300000000001</v>
      </c>
      <c r="F134" s="14" t="s">
        <v>1093</v>
      </c>
      <c r="G134" s="14">
        <v>5.37</v>
      </c>
      <c r="H134" s="14" t="s">
        <v>1094</v>
      </c>
      <c r="I134" s="14" t="s">
        <v>29</v>
      </c>
      <c r="J134" s="15" t="s">
        <v>198</v>
      </c>
      <c r="K134" s="16" t="s">
        <v>30194</v>
      </c>
      <c r="L134" s="14" t="s">
        <v>31</v>
      </c>
      <c r="M134" s="14" t="s">
        <v>230</v>
      </c>
      <c r="N134" s="14" t="s">
        <v>33</v>
      </c>
      <c r="O134" s="16" t="s">
        <v>34</v>
      </c>
      <c r="P134" s="28">
        <v>728</v>
      </c>
      <c r="Q134" s="14">
        <v>2500</v>
      </c>
      <c r="R134" s="15" t="s">
        <v>1095</v>
      </c>
      <c r="S134" s="14" t="s">
        <v>1096</v>
      </c>
      <c r="T134" s="14">
        <v>5000</v>
      </c>
      <c r="U134" s="28">
        <v>2500</v>
      </c>
      <c r="V134" s="30">
        <f t="shared" si="6"/>
        <v>1.9089361117262127</v>
      </c>
      <c r="W134" s="30">
        <f>V134</f>
        <v>1.9089361117262127</v>
      </c>
      <c r="X134" s="19" t="s">
        <v>1097</v>
      </c>
      <c r="Y134" s="21" t="s">
        <v>1098</v>
      </c>
      <c r="Z134" s="19" t="s">
        <v>1099</v>
      </c>
    </row>
    <row r="135" spans="1:26" s="67" customFormat="1" ht="100.2" customHeight="1" x14ac:dyDescent="0.3">
      <c r="A135" s="9" t="s">
        <v>16991</v>
      </c>
      <c r="B135" s="10" t="s">
        <v>1100</v>
      </c>
      <c r="C135" s="11" t="s">
        <v>1101</v>
      </c>
      <c r="D135" s="12" t="s">
        <v>1102</v>
      </c>
      <c r="E135" s="13">
        <v>176.12</v>
      </c>
      <c r="F135" s="14" t="s">
        <v>259</v>
      </c>
      <c r="G135" s="14">
        <v>-1.77</v>
      </c>
      <c r="H135" s="14" t="s">
        <v>1103</v>
      </c>
      <c r="I135" s="14" t="s">
        <v>29</v>
      </c>
      <c r="J135" s="15" t="s">
        <v>198</v>
      </c>
      <c r="K135" s="14" t="s">
        <v>30195</v>
      </c>
      <c r="L135" s="14" t="s">
        <v>31</v>
      </c>
      <c r="M135" s="14" t="s">
        <v>436</v>
      </c>
      <c r="N135" s="14" t="s">
        <v>33</v>
      </c>
      <c r="O135" s="16" t="s">
        <v>1104</v>
      </c>
      <c r="P135" s="17">
        <v>91</v>
      </c>
      <c r="Q135" s="18">
        <v>1000</v>
      </c>
      <c r="R135" s="15" t="s">
        <v>1105</v>
      </c>
      <c r="S135" s="14" t="s">
        <v>49</v>
      </c>
      <c r="T135" s="18" t="s">
        <v>49</v>
      </c>
      <c r="U135" s="17">
        <v>1000</v>
      </c>
      <c r="V135" s="33">
        <f t="shared" si="6"/>
        <v>5.6779468544174421</v>
      </c>
      <c r="W135" s="33">
        <f>V135/3</f>
        <v>1.8926489514724807</v>
      </c>
      <c r="X135" s="19" t="s">
        <v>50</v>
      </c>
      <c r="Y135" s="21" t="s">
        <v>1106</v>
      </c>
      <c r="Z135" s="19" t="s">
        <v>1107</v>
      </c>
    </row>
    <row r="136" spans="1:26" s="67" customFormat="1" ht="100.2" customHeight="1" x14ac:dyDescent="0.3">
      <c r="A136" s="9" t="s">
        <v>16991</v>
      </c>
      <c r="B136" s="10" t="s">
        <v>1108</v>
      </c>
      <c r="C136" s="22" t="s">
        <v>1109</v>
      </c>
      <c r="D136" s="19" t="s">
        <v>1110</v>
      </c>
      <c r="E136" s="13">
        <v>102.17499086185801</v>
      </c>
      <c r="F136" s="14" t="s">
        <v>1111</v>
      </c>
      <c r="G136" s="14">
        <v>2.0299999999999998</v>
      </c>
      <c r="H136" s="14" t="s">
        <v>1112</v>
      </c>
      <c r="I136" s="14" t="s">
        <v>29</v>
      </c>
      <c r="J136" s="15" t="s">
        <v>45</v>
      </c>
      <c r="K136" s="14" t="s">
        <v>28312</v>
      </c>
      <c r="L136" s="14" t="s">
        <v>31</v>
      </c>
      <c r="M136" s="14" t="s">
        <v>230</v>
      </c>
      <c r="N136" s="14" t="s">
        <v>33</v>
      </c>
      <c r="O136" s="16" t="s">
        <v>34</v>
      </c>
      <c r="P136" s="28">
        <f>13*7</f>
        <v>91</v>
      </c>
      <c r="Q136" s="14">
        <v>577</v>
      </c>
      <c r="R136" s="15" t="s">
        <v>1113</v>
      </c>
      <c r="S136" s="14" t="s">
        <v>49</v>
      </c>
      <c r="T136" s="14" t="s">
        <v>49</v>
      </c>
      <c r="U136" s="28">
        <v>577</v>
      </c>
      <c r="V136" s="13">
        <f t="shared" si="6"/>
        <v>5.6471744712961307</v>
      </c>
      <c r="W136" s="20">
        <f>V136/3</f>
        <v>1.8823914904320436</v>
      </c>
      <c r="X136" s="19" t="s">
        <v>580</v>
      </c>
      <c r="Y136" s="21" t="s">
        <v>1114</v>
      </c>
      <c r="Z136" s="19" t="s">
        <v>1115</v>
      </c>
    </row>
    <row r="137" spans="1:26" s="67" customFormat="1" ht="100.2" customHeight="1" x14ac:dyDescent="0.3">
      <c r="A137" s="9" t="s">
        <v>16991</v>
      </c>
      <c r="B137" s="10" t="s">
        <v>1116</v>
      </c>
      <c r="C137" s="11" t="s">
        <v>1117</v>
      </c>
      <c r="D137" s="19" t="s">
        <v>1118</v>
      </c>
      <c r="E137" s="13">
        <v>86.089397965245496</v>
      </c>
      <c r="F137" s="14" t="s">
        <v>1119</v>
      </c>
      <c r="G137" s="14">
        <v>-0.64</v>
      </c>
      <c r="H137" s="14" t="s">
        <v>1120</v>
      </c>
      <c r="I137" s="14" t="s">
        <v>29</v>
      </c>
      <c r="J137" s="15" t="s">
        <v>1121</v>
      </c>
      <c r="K137" s="14" t="s">
        <v>30196</v>
      </c>
      <c r="L137" s="14" t="s">
        <v>31</v>
      </c>
      <c r="M137" s="14" t="s">
        <v>310</v>
      </c>
      <c r="N137" s="14" t="s">
        <v>476</v>
      </c>
      <c r="O137" s="16" t="s">
        <v>220</v>
      </c>
      <c r="P137" s="28">
        <v>730</v>
      </c>
      <c r="Q137" s="14">
        <v>161</v>
      </c>
      <c r="R137" s="15" t="s">
        <v>1122</v>
      </c>
      <c r="S137" s="14" t="s">
        <v>619</v>
      </c>
      <c r="T137" s="14">
        <v>321</v>
      </c>
      <c r="U137" s="28">
        <v>161</v>
      </c>
      <c r="V137" s="13">
        <f t="shared" si="6"/>
        <v>1.8701489823984609</v>
      </c>
      <c r="W137" s="13">
        <f>V137</f>
        <v>1.8701489823984609</v>
      </c>
      <c r="X137" s="21" t="s">
        <v>1123</v>
      </c>
      <c r="Y137" s="21" t="s">
        <v>1124</v>
      </c>
      <c r="Z137" s="19" t="s">
        <v>1125</v>
      </c>
    </row>
    <row r="138" spans="1:26" s="67" customFormat="1" ht="100.2" customHeight="1" x14ac:dyDescent="0.3">
      <c r="A138" s="9" t="s">
        <v>16991</v>
      </c>
      <c r="B138" s="10" t="s">
        <v>1126</v>
      </c>
      <c r="C138" s="11" t="s">
        <v>1127</v>
      </c>
      <c r="D138" s="19" t="s">
        <v>1128</v>
      </c>
      <c r="E138" s="13">
        <v>447.64</v>
      </c>
      <c r="F138" s="14" t="s">
        <v>1129</v>
      </c>
      <c r="G138" s="14">
        <v>7.53</v>
      </c>
      <c r="H138" s="14" t="s">
        <v>1130</v>
      </c>
      <c r="I138" s="14" t="s">
        <v>29</v>
      </c>
      <c r="J138" s="15" t="s">
        <v>102</v>
      </c>
      <c r="K138" s="14" t="s">
        <v>30127</v>
      </c>
      <c r="L138" s="14" t="s">
        <v>31</v>
      </c>
      <c r="M138" s="14" t="s">
        <v>230</v>
      </c>
      <c r="N138" s="14" t="s">
        <v>33</v>
      </c>
      <c r="O138" s="16" t="s">
        <v>34</v>
      </c>
      <c r="P138" s="28">
        <v>98</v>
      </c>
      <c r="Q138" s="14">
        <v>2500</v>
      </c>
      <c r="R138" s="15" t="s">
        <v>1131</v>
      </c>
      <c r="S138" s="14" t="s">
        <v>36</v>
      </c>
      <c r="T138" s="14">
        <v>6250</v>
      </c>
      <c r="U138" s="28">
        <v>2500</v>
      </c>
      <c r="V138" s="30">
        <f t="shared" si="6"/>
        <v>5.5848449647037803</v>
      </c>
      <c r="W138" s="30">
        <f>V138/3</f>
        <v>1.8616149882345934</v>
      </c>
      <c r="X138" s="19" t="s">
        <v>1132</v>
      </c>
      <c r="Y138" s="21" t="s">
        <v>1133</v>
      </c>
      <c r="Z138" s="19" t="s">
        <v>1134</v>
      </c>
    </row>
    <row r="139" spans="1:26" s="67" customFormat="1" ht="100.2" customHeight="1" x14ac:dyDescent="0.3">
      <c r="A139" s="9" t="s">
        <v>16991</v>
      </c>
      <c r="B139" s="10" t="s">
        <v>1135</v>
      </c>
      <c r="C139" s="11" t="s">
        <v>1136</v>
      </c>
      <c r="D139" s="12" t="s">
        <v>1137</v>
      </c>
      <c r="E139" s="13">
        <v>460.65</v>
      </c>
      <c r="F139" s="14" t="s">
        <v>1138</v>
      </c>
      <c r="G139" s="14"/>
      <c r="H139" s="18" t="s">
        <v>1139</v>
      </c>
      <c r="I139" s="14" t="s">
        <v>29</v>
      </c>
      <c r="J139" s="15" t="s">
        <v>91</v>
      </c>
      <c r="K139" s="13" t="s">
        <v>30197</v>
      </c>
      <c r="L139" s="14" t="s">
        <v>31</v>
      </c>
      <c r="M139" s="14" t="s">
        <v>69</v>
      </c>
      <c r="N139" s="14" t="s">
        <v>33</v>
      </c>
      <c r="O139" s="16" t="s">
        <v>34</v>
      </c>
      <c r="P139" s="17">
        <v>90</v>
      </c>
      <c r="Q139" s="18">
        <v>2525</v>
      </c>
      <c r="R139" s="15" t="s">
        <v>1140</v>
      </c>
      <c r="S139" s="14" t="s">
        <v>49</v>
      </c>
      <c r="T139" s="18" t="s">
        <v>49</v>
      </c>
      <c r="U139" s="17">
        <v>2525</v>
      </c>
      <c r="V139" s="30">
        <f t="shared" si="6"/>
        <v>5.4813849994572887</v>
      </c>
      <c r="W139" s="33">
        <f>V139/3</f>
        <v>1.8271283331524295</v>
      </c>
      <c r="X139" s="19" t="s">
        <v>1141</v>
      </c>
      <c r="Y139" s="21" t="s">
        <v>1142</v>
      </c>
      <c r="Z139" s="19" t="s">
        <v>1143</v>
      </c>
    </row>
    <row r="140" spans="1:26" s="67" customFormat="1" ht="100.2" customHeight="1" x14ac:dyDescent="0.3">
      <c r="A140" s="9" t="s">
        <v>16991</v>
      </c>
      <c r="B140" s="10" t="s">
        <v>1144</v>
      </c>
      <c r="C140" s="22" t="s">
        <v>1145</v>
      </c>
      <c r="D140" s="12" t="s">
        <v>1146</v>
      </c>
      <c r="E140" s="13">
        <v>496.42</v>
      </c>
      <c r="F140" s="14" t="s">
        <v>1147</v>
      </c>
      <c r="G140" s="14">
        <v>-0.55000000000000004</v>
      </c>
      <c r="H140" s="18" t="s">
        <v>1148</v>
      </c>
      <c r="I140" s="14" t="s">
        <v>29</v>
      </c>
      <c r="J140" s="15" t="s">
        <v>1065</v>
      </c>
      <c r="K140" s="14" t="s">
        <v>30198</v>
      </c>
      <c r="L140" s="14" t="s">
        <v>31</v>
      </c>
      <c r="M140" s="14" t="s">
        <v>1149</v>
      </c>
      <c r="N140" s="14" t="s">
        <v>1150</v>
      </c>
      <c r="O140" s="16" t="s">
        <v>83</v>
      </c>
      <c r="P140" s="17">
        <v>847</v>
      </c>
      <c r="Q140" s="29" t="s">
        <v>1151</v>
      </c>
      <c r="R140" s="15" t="s">
        <v>1152</v>
      </c>
      <c r="S140" s="14" t="s">
        <v>619</v>
      </c>
      <c r="T140" s="18">
        <v>3604</v>
      </c>
      <c r="U140" s="17">
        <v>901</v>
      </c>
      <c r="V140" s="20">
        <f t="shared" si="6"/>
        <v>1.8149953668264776</v>
      </c>
      <c r="W140" s="20">
        <f>V140</f>
        <v>1.8149953668264776</v>
      </c>
      <c r="X140" s="19" t="s">
        <v>1153</v>
      </c>
      <c r="Y140" s="21" t="s">
        <v>1154</v>
      </c>
      <c r="Z140" s="19" t="s">
        <v>1155</v>
      </c>
    </row>
    <row r="141" spans="1:26" s="67" customFormat="1" ht="100.2" customHeight="1" x14ac:dyDescent="0.3">
      <c r="A141" s="9" t="s">
        <v>16991</v>
      </c>
      <c r="B141" s="10" t="s">
        <v>1156</v>
      </c>
      <c r="C141" s="22" t="s">
        <v>1157</v>
      </c>
      <c r="D141" s="35" t="s">
        <v>1158</v>
      </c>
      <c r="E141" s="13">
        <v>286.40899999999999</v>
      </c>
      <c r="F141" s="14" t="s">
        <v>1159</v>
      </c>
      <c r="G141" s="14">
        <v>4.04</v>
      </c>
      <c r="H141" s="14" t="s">
        <v>1160</v>
      </c>
      <c r="I141" s="14" t="s">
        <v>29</v>
      </c>
      <c r="J141" s="15" t="s">
        <v>1161</v>
      </c>
      <c r="K141" s="16" t="s">
        <v>30199</v>
      </c>
      <c r="L141" s="14" t="s">
        <v>31</v>
      </c>
      <c r="M141" s="14" t="s">
        <v>261</v>
      </c>
      <c r="N141" s="14" t="s">
        <v>33</v>
      </c>
      <c r="O141" s="16" t="s">
        <v>34</v>
      </c>
      <c r="P141" s="26">
        <v>103</v>
      </c>
      <c r="Q141" s="25">
        <v>500</v>
      </c>
      <c r="R141" s="15" t="s">
        <v>1162</v>
      </c>
      <c r="S141" s="14" t="s">
        <v>49</v>
      </c>
      <c r="T141" s="25" t="s">
        <v>49</v>
      </c>
      <c r="U141" s="26">
        <v>500</v>
      </c>
      <c r="V141" s="24">
        <f t="shared" si="6"/>
        <v>1.7457551962403417</v>
      </c>
      <c r="W141" s="13">
        <f>V141</f>
        <v>1.7457551962403417</v>
      </c>
      <c r="X141" s="19" t="s">
        <v>1163</v>
      </c>
      <c r="Y141" s="21" t="s">
        <v>1164</v>
      </c>
      <c r="Z141" s="19" t="s">
        <v>1165</v>
      </c>
    </row>
    <row r="142" spans="1:26" s="67" customFormat="1" ht="100.2" customHeight="1" x14ac:dyDescent="0.3">
      <c r="A142" s="138" t="s">
        <v>23707</v>
      </c>
      <c r="B142" s="141" t="s">
        <v>17162</v>
      </c>
      <c r="C142" s="139" t="s">
        <v>17163</v>
      </c>
      <c r="D142" s="139" t="s">
        <v>17164</v>
      </c>
      <c r="E142" s="142">
        <v>133.10300000000001</v>
      </c>
      <c r="F142" s="143" t="s">
        <v>17165</v>
      </c>
      <c r="G142" s="143"/>
      <c r="H142" s="143" t="s">
        <v>17166</v>
      </c>
      <c r="I142" s="144" t="s">
        <v>29</v>
      </c>
      <c r="J142" s="145" t="s">
        <v>30</v>
      </c>
      <c r="K142" s="143" t="s">
        <v>28243</v>
      </c>
      <c r="L142" s="144" t="s">
        <v>31</v>
      </c>
      <c r="M142" s="144" t="s">
        <v>17167</v>
      </c>
      <c r="N142" s="144" t="s">
        <v>46</v>
      </c>
      <c r="O142" s="144" t="s">
        <v>34</v>
      </c>
      <c r="P142" s="144">
        <v>90</v>
      </c>
      <c r="Q142" s="144">
        <v>696.6</v>
      </c>
      <c r="R142" s="147" t="s">
        <v>17168</v>
      </c>
      <c r="S142" s="144" t="s">
        <v>36</v>
      </c>
      <c r="T142" s="144">
        <v>1416.6</v>
      </c>
      <c r="U142" s="144">
        <v>696.6</v>
      </c>
      <c r="V142" s="148">
        <f t="shared" si="6"/>
        <v>5.2335409419772656</v>
      </c>
      <c r="W142" s="148">
        <f>V142/3</f>
        <v>1.7445136473257552</v>
      </c>
      <c r="X142" s="1" t="s">
        <v>17169</v>
      </c>
      <c r="Y142" s="145" t="s">
        <v>17170</v>
      </c>
      <c r="Z142" s="145" t="s">
        <v>17171</v>
      </c>
    </row>
    <row r="143" spans="1:26" s="67" customFormat="1" ht="100.2" customHeight="1" x14ac:dyDescent="0.3">
      <c r="A143" s="9" t="s">
        <v>16991</v>
      </c>
      <c r="B143" s="10" t="s">
        <v>1166</v>
      </c>
      <c r="C143" s="22" t="s">
        <v>1167</v>
      </c>
      <c r="D143" s="19" t="s">
        <v>1168</v>
      </c>
      <c r="E143" s="13">
        <v>116.16</v>
      </c>
      <c r="F143" s="14" t="s">
        <v>1169</v>
      </c>
      <c r="G143" s="14">
        <v>1.78</v>
      </c>
      <c r="H143" s="14" t="s">
        <v>1170</v>
      </c>
      <c r="I143" s="14" t="s">
        <v>29</v>
      </c>
      <c r="J143" s="15" t="s">
        <v>45</v>
      </c>
      <c r="K143" s="16" t="s">
        <v>30185</v>
      </c>
      <c r="L143" s="14" t="s">
        <v>31</v>
      </c>
      <c r="M143" s="14" t="s">
        <v>69</v>
      </c>
      <c r="N143" s="14" t="s">
        <v>33</v>
      </c>
      <c r="O143" s="16" t="s">
        <v>220</v>
      </c>
      <c r="P143" s="28">
        <v>90</v>
      </c>
      <c r="Q143" s="14">
        <v>600</v>
      </c>
      <c r="R143" s="15" t="s">
        <v>1171</v>
      </c>
      <c r="S143" s="14" t="s">
        <v>36</v>
      </c>
      <c r="T143" s="14">
        <v>2000</v>
      </c>
      <c r="U143" s="28">
        <v>600</v>
      </c>
      <c r="V143" s="30">
        <f t="shared" si="6"/>
        <v>5.1652892561983474</v>
      </c>
      <c r="W143" s="30">
        <f>V143/3</f>
        <v>1.7217630853994492</v>
      </c>
      <c r="X143" s="19" t="s">
        <v>1172</v>
      </c>
      <c r="Y143" s="21" t="s">
        <v>1173</v>
      </c>
      <c r="Z143" s="19" t="s">
        <v>1174</v>
      </c>
    </row>
    <row r="144" spans="1:26" s="67" customFormat="1" ht="100.2" customHeight="1" x14ac:dyDescent="0.3">
      <c r="A144" s="9" t="s">
        <v>16991</v>
      </c>
      <c r="B144" s="10" t="s">
        <v>1175</v>
      </c>
      <c r="C144" s="22" t="s">
        <v>1176</v>
      </c>
      <c r="D144" s="19" t="s">
        <v>1177</v>
      </c>
      <c r="E144" s="13">
        <v>502.43</v>
      </c>
      <c r="F144" s="14" t="s">
        <v>1178</v>
      </c>
      <c r="G144" s="14">
        <v>0.49</v>
      </c>
      <c r="H144" s="14" t="s">
        <v>1179</v>
      </c>
      <c r="I144" s="14" t="s">
        <v>29</v>
      </c>
      <c r="J144" s="15" t="s">
        <v>1065</v>
      </c>
      <c r="K144" s="14" t="s">
        <v>30200</v>
      </c>
      <c r="L144" s="14" t="s">
        <v>31</v>
      </c>
      <c r="M144" s="14" t="s">
        <v>176</v>
      </c>
      <c r="N144" s="14" t="s">
        <v>1150</v>
      </c>
      <c r="O144" s="16" t="s">
        <v>83</v>
      </c>
      <c r="P144" s="28">
        <v>721</v>
      </c>
      <c r="Q144" s="14">
        <v>862.5</v>
      </c>
      <c r="R144" s="15" t="s">
        <v>1180</v>
      </c>
      <c r="S144" s="14" t="s">
        <v>49</v>
      </c>
      <c r="T144" s="14" t="s">
        <v>49</v>
      </c>
      <c r="U144" s="36">
        <v>862.5</v>
      </c>
      <c r="V144" s="30">
        <f t="shared" si="6"/>
        <v>1.7166570467527815</v>
      </c>
      <c r="W144" s="30">
        <f>V144</f>
        <v>1.7166570467527815</v>
      </c>
      <c r="X144" s="19" t="s">
        <v>1181</v>
      </c>
      <c r="Y144" s="21" t="s">
        <v>1003</v>
      </c>
      <c r="Z144" s="19" t="s">
        <v>1182</v>
      </c>
    </row>
    <row r="145" spans="1:26" s="67" customFormat="1" ht="100.2" customHeight="1" x14ac:dyDescent="0.3">
      <c r="A145" s="9" t="s">
        <v>16991</v>
      </c>
      <c r="B145" s="10" t="s">
        <v>1183</v>
      </c>
      <c r="C145" s="11" t="s">
        <v>1184</v>
      </c>
      <c r="D145" s="19" t="s">
        <v>1185</v>
      </c>
      <c r="E145" s="13">
        <v>100.12</v>
      </c>
      <c r="F145" s="14" t="s">
        <v>1186</v>
      </c>
      <c r="G145" s="14">
        <v>-0.27</v>
      </c>
      <c r="H145" s="14" t="s">
        <v>1187</v>
      </c>
      <c r="I145" s="14" t="s">
        <v>29</v>
      </c>
      <c r="J145" s="15" t="s">
        <v>1121</v>
      </c>
      <c r="K145" s="14" t="s">
        <v>30196</v>
      </c>
      <c r="L145" s="14" t="s">
        <v>31</v>
      </c>
      <c r="M145" s="14" t="s">
        <v>406</v>
      </c>
      <c r="N145" s="14" t="s">
        <v>33</v>
      </c>
      <c r="O145" s="16" t="s">
        <v>34</v>
      </c>
      <c r="P145" s="28">
        <v>91</v>
      </c>
      <c r="Q145" s="14">
        <v>500</v>
      </c>
      <c r="R145" s="15" t="s">
        <v>1188</v>
      </c>
      <c r="S145" s="14" t="s">
        <v>49</v>
      </c>
      <c r="T145" s="14" t="s">
        <v>49</v>
      </c>
      <c r="U145" s="28">
        <v>500</v>
      </c>
      <c r="V145" s="13">
        <f t="shared" si="6"/>
        <v>4.994007191370355</v>
      </c>
      <c r="W145" s="13">
        <f>V145/3</f>
        <v>1.6646690637901183</v>
      </c>
      <c r="X145" s="19" t="s">
        <v>50</v>
      </c>
      <c r="Y145" s="21" t="s">
        <v>409</v>
      </c>
      <c r="Z145" s="19" t="s">
        <v>1189</v>
      </c>
    </row>
    <row r="146" spans="1:26" s="67" customFormat="1" ht="100.2" customHeight="1" x14ac:dyDescent="0.3">
      <c r="A146" s="9" t="s">
        <v>16991</v>
      </c>
      <c r="B146" s="10" t="s">
        <v>1190</v>
      </c>
      <c r="C146" s="11" t="s">
        <v>1191</v>
      </c>
      <c r="D146" s="19" t="s">
        <v>1192</v>
      </c>
      <c r="E146" s="13">
        <v>344.31</v>
      </c>
      <c r="F146" s="14" t="s">
        <v>741</v>
      </c>
      <c r="G146" s="14">
        <v>-5.72</v>
      </c>
      <c r="H146" s="14" t="s">
        <v>1193</v>
      </c>
      <c r="I146" s="14" t="s">
        <v>29</v>
      </c>
      <c r="J146" s="15" t="s">
        <v>198</v>
      </c>
      <c r="K146" s="14" t="s">
        <v>30201</v>
      </c>
      <c r="L146" s="14" t="s">
        <v>189</v>
      </c>
      <c r="M146" s="14" t="s">
        <v>190</v>
      </c>
      <c r="N146" s="14" t="s">
        <v>33</v>
      </c>
      <c r="O146" s="16" t="s">
        <v>34</v>
      </c>
      <c r="P146" s="28">
        <v>91</v>
      </c>
      <c r="Q146" s="14">
        <v>1670</v>
      </c>
      <c r="R146" s="15" t="s">
        <v>1194</v>
      </c>
      <c r="S146" s="14" t="s">
        <v>368</v>
      </c>
      <c r="T146" s="14">
        <v>3340</v>
      </c>
      <c r="U146" s="28">
        <v>1670</v>
      </c>
      <c r="V146" s="30">
        <f t="shared" si="6"/>
        <v>4.8502802706862997</v>
      </c>
      <c r="W146" s="33">
        <f>V146/3</f>
        <v>1.6167600902287667</v>
      </c>
      <c r="X146" s="19" t="s">
        <v>1195</v>
      </c>
      <c r="Y146" s="21" t="s">
        <v>1196</v>
      </c>
      <c r="Z146" s="19" t="s">
        <v>1197</v>
      </c>
    </row>
    <row r="147" spans="1:26" s="67" customFormat="1" ht="100.2" customHeight="1" x14ac:dyDescent="0.3">
      <c r="A147" s="138" t="s">
        <v>23707</v>
      </c>
      <c r="B147" s="141" t="s">
        <v>17172</v>
      </c>
      <c r="C147" s="139" t="s">
        <v>17173</v>
      </c>
      <c r="D147" s="139" t="s">
        <v>17174</v>
      </c>
      <c r="E147" s="142">
        <v>156.22499999999999</v>
      </c>
      <c r="F147" s="143" t="s">
        <v>6584</v>
      </c>
      <c r="G147" s="143"/>
      <c r="H147" s="143" t="s">
        <v>17175</v>
      </c>
      <c r="I147" s="144" t="s">
        <v>29</v>
      </c>
      <c r="J147" s="145" t="s">
        <v>17176</v>
      </c>
      <c r="K147" s="14" t="s">
        <v>30196</v>
      </c>
      <c r="L147" s="144" t="s">
        <v>31</v>
      </c>
      <c r="M147" s="144" t="s">
        <v>281</v>
      </c>
      <c r="N147" s="144" t="s">
        <v>33</v>
      </c>
      <c r="O147" s="144" t="s">
        <v>34</v>
      </c>
      <c r="P147" s="144">
        <v>730</v>
      </c>
      <c r="Q147" s="144">
        <v>250</v>
      </c>
      <c r="R147" s="147" t="s">
        <v>17177</v>
      </c>
      <c r="S147" s="144" t="s">
        <v>49</v>
      </c>
      <c r="T147" s="144" t="s">
        <v>49</v>
      </c>
      <c r="U147" s="144">
        <v>250</v>
      </c>
      <c r="V147" s="146">
        <f t="shared" si="6"/>
        <v>1.6002560409665547</v>
      </c>
      <c r="W147" s="146">
        <f>V147</f>
        <v>1.6002560409665547</v>
      </c>
      <c r="X147" s="1" t="s">
        <v>17178</v>
      </c>
      <c r="Y147" s="145" t="s">
        <v>17179</v>
      </c>
      <c r="Z147" s="145" t="s">
        <v>17180</v>
      </c>
    </row>
    <row r="148" spans="1:26" s="67" customFormat="1" ht="100.2" customHeight="1" x14ac:dyDescent="0.3">
      <c r="A148" s="9" t="s">
        <v>16991</v>
      </c>
      <c r="B148" s="10" t="s">
        <v>1198</v>
      </c>
      <c r="C148" s="19" t="s">
        <v>1199</v>
      </c>
      <c r="D148" s="12" t="s">
        <v>1200</v>
      </c>
      <c r="E148" s="13">
        <v>629.29</v>
      </c>
      <c r="F148" s="14" t="s">
        <v>1201</v>
      </c>
      <c r="G148" s="14">
        <v>7.29</v>
      </c>
      <c r="H148" s="14" t="s">
        <v>1202</v>
      </c>
      <c r="I148" s="14" t="s">
        <v>29</v>
      </c>
      <c r="J148" s="15" t="s">
        <v>1203</v>
      </c>
      <c r="K148" s="14" t="s">
        <v>28729</v>
      </c>
      <c r="L148" s="14" t="s">
        <v>31</v>
      </c>
      <c r="M148" s="14" t="s">
        <v>176</v>
      </c>
      <c r="N148" s="14" t="s">
        <v>46</v>
      </c>
      <c r="O148" s="16" t="s">
        <v>34</v>
      </c>
      <c r="P148" s="17" t="s">
        <v>376</v>
      </c>
      <c r="Q148" s="29" t="s">
        <v>1204</v>
      </c>
      <c r="R148" s="15" t="s">
        <v>1205</v>
      </c>
      <c r="S148" s="14" t="s">
        <v>143</v>
      </c>
      <c r="T148" s="18">
        <v>2000</v>
      </c>
      <c r="U148" s="17">
        <v>1000</v>
      </c>
      <c r="V148" s="33">
        <f t="shared" si="6"/>
        <v>1.5890924692907882</v>
      </c>
      <c r="W148" s="33">
        <f>V148</f>
        <v>1.5890924692907882</v>
      </c>
      <c r="X148" s="19" t="s">
        <v>1206</v>
      </c>
      <c r="Y148" s="21" t="s">
        <v>1207</v>
      </c>
      <c r="Z148" s="19" t="s">
        <v>1208</v>
      </c>
    </row>
    <row r="149" spans="1:26" s="67" customFormat="1" ht="100.2" customHeight="1" x14ac:dyDescent="0.3">
      <c r="A149" s="138" t="s">
        <v>23707</v>
      </c>
      <c r="B149" s="141" t="s">
        <v>17181</v>
      </c>
      <c r="C149" s="139" t="s">
        <v>17182</v>
      </c>
      <c r="D149" s="139" t="s">
        <v>17183</v>
      </c>
      <c r="E149" s="142">
        <v>212.42099999999999</v>
      </c>
      <c r="F149" s="143" t="s">
        <v>17184</v>
      </c>
      <c r="G149" s="143"/>
      <c r="H149" s="143" t="s">
        <v>17185</v>
      </c>
      <c r="I149" s="144" t="s">
        <v>29</v>
      </c>
      <c r="J149" s="145" t="s">
        <v>68</v>
      </c>
      <c r="K149" s="143" t="s">
        <v>30202</v>
      </c>
      <c r="L149" s="144" t="s">
        <v>31</v>
      </c>
      <c r="M149" s="144" t="s">
        <v>17186</v>
      </c>
      <c r="N149" s="144" t="s">
        <v>33</v>
      </c>
      <c r="O149" s="144" t="s">
        <v>220</v>
      </c>
      <c r="P149" s="144">
        <v>90</v>
      </c>
      <c r="Q149" s="144">
        <v>1000</v>
      </c>
      <c r="R149" s="147" t="s">
        <v>17187</v>
      </c>
      <c r="S149" s="144" t="s">
        <v>49</v>
      </c>
      <c r="T149" s="144" t="s">
        <v>49</v>
      </c>
      <c r="U149" s="144">
        <v>1000</v>
      </c>
      <c r="V149" s="148">
        <f t="shared" si="6"/>
        <v>4.7076324845471964</v>
      </c>
      <c r="W149" s="148">
        <f>V149/3</f>
        <v>1.5692108281823989</v>
      </c>
      <c r="X149" s="1" t="s">
        <v>17188</v>
      </c>
      <c r="Y149" s="145" t="s">
        <v>7979</v>
      </c>
      <c r="Z149" s="145" t="s">
        <v>17189</v>
      </c>
    </row>
    <row r="150" spans="1:26" s="67" customFormat="1" ht="100.2" customHeight="1" x14ac:dyDescent="0.3">
      <c r="A150" s="138" t="s">
        <v>23707</v>
      </c>
      <c r="B150" s="141" t="s">
        <v>29589</v>
      </c>
      <c r="C150" s="139" t="s">
        <v>17190</v>
      </c>
      <c r="D150" s="139" t="s">
        <v>17191</v>
      </c>
      <c r="E150" s="142">
        <v>216.32</v>
      </c>
      <c r="F150" s="143" t="s">
        <v>17192</v>
      </c>
      <c r="G150" s="143"/>
      <c r="H150" s="143" t="s">
        <v>17193</v>
      </c>
      <c r="I150" s="144" t="s">
        <v>29</v>
      </c>
      <c r="J150" s="145" t="s">
        <v>121</v>
      </c>
      <c r="K150" s="143" t="s">
        <v>30203</v>
      </c>
      <c r="L150" s="144" t="s">
        <v>31</v>
      </c>
      <c r="M150" s="144" t="s">
        <v>17194</v>
      </c>
      <c r="N150" s="144" t="s">
        <v>33</v>
      </c>
      <c r="O150" s="144" t="s">
        <v>220</v>
      </c>
      <c r="P150" s="144">
        <v>90</v>
      </c>
      <c r="Q150" s="144">
        <v>1000</v>
      </c>
      <c r="R150" s="147" t="s">
        <v>17195</v>
      </c>
      <c r="S150" s="144" t="s">
        <v>49</v>
      </c>
      <c r="T150" s="144" t="s">
        <v>49</v>
      </c>
      <c r="U150" s="144">
        <v>1000</v>
      </c>
      <c r="V150" s="148">
        <f t="shared" si="6"/>
        <v>4.6227810650887573</v>
      </c>
      <c r="W150" s="148">
        <f>V150/3</f>
        <v>1.5409270216962525</v>
      </c>
      <c r="X150" s="1" t="s">
        <v>17196</v>
      </c>
      <c r="Y150" s="145" t="s">
        <v>17160</v>
      </c>
      <c r="Z150" s="145" t="s">
        <v>17197</v>
      </c>
    </row>
    <row r="151" spans="1:26" s="67" customFormat="1" ht="100.2" customHeight="1" x14ac:dyDescent="0.3">
      <c r="A151" s="9" t="s">
        <v>16991</v>
      </c>
      <c r="B151" s="65" t="s">
        <v>1209</v>
      </c>
      <c r="C151" s="15" t="s">
        <v>1210</v>
      </c>
      <c r="D151" s="19" t="s">
        <v>1211</v>
      </c>
      <c r="E151" s="13">
        <v>163.19999999999999</v>
      </c>
      <c r="F151" s="13" t="s">
        <v>1212</v>
      </c>
      <c r="G151" s="66"/>
      <c r="H151" s="14" t="s">
        <v>1213</v>
      </c>
      <c r="I151" s="14" t="s">
        <v>29</v>
      </c>
      <c r="J151" s="19" t="s">
        <v>30</v>
      </c>
      <c r="K151" s="14" t="s">
        <v>30204</v>
      </c>
      <c r="L151" s="14" t="s">
        <v>31</v>
      </c>
      <c r="M151" s="14" t="s">
        <v>281</v>
      </c>
      <c r="N151" s="14" t="s">
        <v>46</v>
      </c>
      <c r="O151" s="16" t="s">
        <v>1214</v>
      </c>
      <c r="P151" s="28">
        <v>105</v>
      </c>
      <c r="Q151" s="14">
        <v>250</v>
      </c>
      <c r="R151" s="15" t="s">
        <v>1215</v>
      </c>
      <c r="S151" s="14" t="s">
        <v>1216</v>
      </c>
      <c r="T151" s="14">
        <v>500</v>
      </c>
      <c r="U151" s="14">
        <v>250</v>
      </c>
      <c r="V151" s="13">
        <f t="shared" si="6"/>
        <v>1.5318627450980393</v>
      </c>
      <c r="W151" s="13">
        <f>V151</f>
        <v>1.5318627450980393</v>
      </c>
      <c r="X151" s="19" t="s">
        <v>1217</v>
      </c>
      <c r="Y151" s="19" t="s">
        <v>1218</v>
      </c>
      <c r="Z151" s="19" t="s">
        <v>1219</v>
      </c>
    </row>
    <row r="152" spans="1:26" s="67" customFormat="1" ht="100.2" customHeight="1" x14ac:dyDescent="0.3">
      <c r="A152" s="9" t="s">
        <v>16991</v>
      </c>
      <c r="B152" s="10" t="s">
        <v>1220</v>
      </c>
      <c r="C152" s="11" t="s">
        <v>1221</v>
      </c>
      <c r="D152" s="19" t="s">
        <v>1222</v>
      </c>
      <c r="E152" s="13">
        <v>198.302337200761</v>
      </c>
      <c r="F152" s="14" t="s">
        <v>1223</v>
      </c>
      <c r="G152" s="14">
        <v>4.2399999999999904</v>
      </c>
      <c r="H152" s="14" t="s">
        <v>1224</v>
      </c>
      <c r="I152" s="14" t="s">
        <v>29</v>
      </c>
      <c r="J152" s="15" t="s">
        <v>1121</v>
      </c>
      <c r="K152" s="14" t="s">
        <v>30205</v>
      </c>
      <c r="L152" s="14" t="s">
        <v>31</v>
      </c>
      <c r="M152" s="14" t="s">
        <v>230</v>
      </c>
      <c r="N152" s="14" t="s">
        <v>33</v>
      </c>
      <c r="O152" s="16" t="s">
        <v>34</v>
      </c>
      <c r="P152" s="28">
        <f>49*7</f>
        <v>343</v>
      </c>
      <c r="Q152" s="14">
        <v>300</v>
      </c>
      <c r="R152" s="15" t="s">
        <v>1225</v>
      </c>
      <c r="S152" s="14" t="s">
        <v>49</v>
      </c>
      <c r="T152" s="14" t="s">
        <v>49</v>
      </c>
      <c r="U152" s="28">
        <v>300</v>
      </c>
      <c r="V152" s="13">
        <f t="shared" si="6"/>
        <v>1.5128414734531366</v>
      </c>
      <c r="W152" s="13">
        <f>V152</f>
        <v>1.5128414734531366</v>
      </c>
      <c r="X152" s="19" t="s">
        <v>1226</v>
      </c>
      <c r="Y152" s="21" t="s">
        <v>1227</v>
      </c>
      <c r="Z152" s="19" t="s">
        <v>27911</v>
      </c>
    </row>
    <row r="153" spans="1:26" s="67" customFormat="1" ht="100.2" customHeight="1" x14ac:dyDescent="0.3">
      <c r="A153" s="9" t="s">
        <v>16991</v>
      </c>
      <c r="B153" s="10" t="s">
        <v>1228</v>
      </c>
      <c r="C153" s="22" t="s">
        <v>1229</v>
      </c>
      <c r="D153" s="19" t="s">
        <v>1230</v>
      </c>
      <c r="E153" s="13">
        <v>867.68</v>
      </c>
      <c r="F153" s="14" t="s">
        <v>1231</v>
      </c>
      <c r="G153" s="14">
        <v>-3.97</v>
      </c>
      <c r="H153" s="14" t="s">
        <v>1232</v>
      </c>
      <c r="I153" s="14" t="s">
        <v>29</v>
      </c>
      <c r="J153" s="15" t="s">
        <v>1065</v>
      </c>
      <c r="K153" s="14" t="s">
        <v>30206</v>
      </c>
      <c r="L153" s="14" t="s">
        <v>425</v>
      </c>
      <c r="M153" s="14" t="s">
        <v>1233</v>
      </c>
      <c r="N153" s="14" t="s">
        <v>33</v>
      </c>
      <c r="O153" s="16" t="s">
        <v>627</v>
      </c>
      <c r="P153" s="28">
        <v>560</v>
      </c>
      <c r="Q153" s="14">
        <v>1300</v>
      </c>
      <c r="R153" s="169" t="s">
        <v>1234</v>
      </c>
      <c r="S153" s="14" t="s">
        <v>49</v>
      </c>
      <c r="T153" s="14" t="s">
        <v>49</v>
      </c>
      <c r="U153" s="28">
        <v>1300</v>
      </c>
      <c r="V153" s="30">
        <f t="shared" si="6"/>
        <v>1.4982482021021575</v>
      </c>
      <c r="W153" s="30">
        <f>V153</f>
        <v>1.4982482021021575</v>
      </c>
      <c r="X153" s="19" t="s">
        <v>50</v>
      </c>
      <c r="Y153" s="21" t="s">
        <v>1235</v>
      </c>
      <c r="Z153" s="19" t="s">
        <v>1236</v>
      </c>
    </row>
    <row r="154" spans="1:26" s="67" customFormat="1" ht="100.2" customHeight="1" x14ac:dyDescent="0.3">
      <c r="A154" s="138" t="s">
        <v>23707</v>
      </c>
      <c r="B154" s="141" t="s">
        <v>17198</v>
      </c>
      <c r="C154" s="139" t="s">
        <v>17199</v>
      </c>
      <c r="D154" s="139" t="s">
        <v>17200</v>
      </c>
      <c r="E154" s="143">
        <v>334.22</v>
      </c>
      <c r="F154" s="144" t="s">
        <v>17201</v>
      </c>
      <c r="G154" s="150"/>
      <c r="H154" s="144" t="s">
        <v>17202</v>
      </c>
      <c r="I154" s="144" t="s">
        <v>29</v>
      </c>
      <c r="J154" s="145" t="s">
        <v>30</v>
      </c>
      <c r="K154" s="14" t="s">
        <v>28244</v>
      </c>
      <c r="L154" s="144" t="s">
        <v>31</v>
      </c>
      <c r="M154" s="144" t="s">
        <v>69</v>
      </c>
      <c r="N154" s="144" t="s">
        <v>33</v>
      </c>
      <c r="O154" s="144" t="s">
        <v>220</v>
      </c>
      <c r="P154" s="144">
        <v>90</v>
      </c>
      <c r="Q154" s="144">
        <v>1500</v>
      </c>
      <c r="R154" s="147" t="s">
        <v>17203</v>
      </c>
      <c r="S154" s="144" t="s">
        <v>49</v>
      </c>
      <c r="T154" s="144" t="s">
        <v>49</v>
      </c>
      <c r="U154" s="144">
        <v>1500</v>
      </c>
      <c r="V154" s="148">
        <f t="shared" si="6"/>
        <v>4.4880617557297589</v>
      </c>
      <c r="W154" s="148">
        <f>V154/3</f>
        <v>1.4960205852432529</v>
      </c>
      <c r="X154" s="147" t="s">
        <v>17204</v>
      </c>
      <c r="Y154" s="145" t="s">
        <v>17205</v>
      </c>
      <c r="Z154" s="145" t="s">
        <v>17206</v>
      </c>
    </row>
    <row r="155" spans="1:26" s="67" customFormat="1" ht="100.2" customHeight="1" x14ac:dyDescent="0.3">
      <c r="A155" s="9" t="s">
        <v>16991</v>
      </c>
      <c r="B155" s="10" t="s">
        <v>1237</v>
      </c>
      <c r="C155" s="22" t="s">
        <v>1238</v>
      </c>
      <c r="D155" s="19" t="s">
        <v>1239</v>
      </c>
      <c r="E155" s="13">
        <v>188.22129484258201</v>
      </c>
      <c r="F155" s="14" t="s">
        <v>1240</v>
      </c>
      <c r="G155" s="14">
        <v>1.57</v>
      </c>
      <c r="H155" s="14" t="s">
        <v>1241</v>
      </c>
      <c r="I155" s="14" t="s">
        <v>29</v>
      </c>
      <c r="J155" s="15" t="s">
        <v>121</v>
      </c>
      <c r="K155" s="14" t="s">
        <v>30207</v>
      </c>
      <c r="L155" s="14" t="s">
        <v>31</v>
      </c>
      <c r="M155" s="14" t="s">
        <v>32</v>
      </c>
      <c r="N155" s="14" t="s">
        <v>59</v>
      </c>
      <c r="O155" s="16" t="s">
        <v>34</v>
      </c>
      <c r="P155" s="28">
        <v>180</v>
      </c>
      <c r="Q155" s="14">
        <v>280</v>
      </c>
      <c r="R155" s="15" t="s">
        <v>1242</v>
      </c>
      <c r="S155" s="14" t="s">
        <v>49</v>
      </c>
      <c r="T155" s="18" t="s">
        <v>49</v>
      </c>
      <c r="U155" s="28">
        <v>280</v>
      </c>
      <c r="V155" s="13">
        <f t="shared" si="6"/>
        <v>1.4876106353118901</v>
      </c>
      <c r="W155" s="13">
        <f>V155</f>
        <v>1.4876106353118901</v>
      </c>
      <c r="X155" s="19" t="s">
        <v>50</v>
      </c>
      <c r="Y155" s="21" t="s">
        <v>1243</v>
      </c>
      <c r="Z155" s="19" t="s">
        <v>1244</v>
      </c>
    </row>
    <row r="156" spans="1:26" s="67" customFormat="1" ht="100.2" customHeight="1" x14ac:dyDescent="0.3">
      <c r="A156" s="138" t="s">
        <v>23707</v>
      </c>
      <c r="B156" s="141" t="s">
        <v>17207</v>
      </c>
      <c r="C156" s="139" t="s">
        <v>17208</v>
      </c>
      <c r="D156" s="139" t="s">
        <v>17209</v>
      </c>
      <c r="E156" s="142">
        <v>226.36</v>
      </c>
      <c r="F156" s="143" t="s">
        <v>1783</v>
      </c>
      <c r="G156" s="143"/>
      <c r="H156" s="143" t="s">
        <v>17210</v>
      </c>
      <c r="I156" s="144" t="s">
        <v>29</v>
      </c>
      <c r="J156" s="145" t="s">
        <v>45</v>
      </c>
      <c r="K156" s="14" t="s">
        <v>30208</v>
      </c>
      <c r="L156" s="144" t="s">
        <v>31</v>
      </c>
      <c r="M156" s="144" t="s">
        <v>17211</v>
      </c>
      <c r="N156" s="144" t="s">
        <v>33</v>
      </c>
      <c r="O156" s="144" t="s">
        <v>220</v>
      </c>
      <c r="P156" s="144">
        <v>91</v>
      </c>
      <c r="Q156" s="144">
        <v>1000</v>
      </c>
      <c r="R156" s="147" t="s">
        <v>17212</v>
      </c>
      <c r="S156" s="144" t="s">
        <v>49</v>
      </c>
      <c r="T156" s="144" t="s">
        <v>49</v>
      </c>
      <c r="U156" s="144">
        <v>1000</v>
      </c>
      <c r="V156" s="148">
        <f t="shared" si="6"/>
        <v>4.4177416504682805</v>
      </c>
      <c r="W156" s="148">
        <f>V156/3</f>
        <v>1.4725805501560936</v>
      </c>
      <c r="X156" s="1" t="s">
        <v>50</v>
      </c>
      <c r="Y156" s="145" t="s">
        <v>17213</v>
      </c>
      <c r="Z156" s="145" t="s">
        <v>17214</v>
      </c>
    </row>
    <row r="157" spans="1:26" s="67" customFormat="1" ht="100.2" customHeight="1" x14ac:dyDescent="0.3">
      <c r="A157" s="9" t="s">
        <v>16991</v>
      </c>
      <c r="B157" s="10" t="s">
        <v>1245</v>
      </c>
      <c r="C157" s="22" t="s">
        <v>1246</v>
      </c>
      <c r="D157" s="19" t="s">
        <v>1247</v>
      </c>
      <c r="E157" s="13">
        <v>172.264983899534</v>
      </c>
      <c r="F157" s="14" t="s">
        <v>81</v>
      </c>
      <c r="G157" s="14">
        <v>1.64</v>
      </c>
      <c r="H157" s="14" t="s">
        <v>1248</v>
      </c>
      <c r="I157" s="14" t="s">
        <v>29</v>
      </c>
      <c r="J157" s="15" t="s">
        <v>102</v>
      </c>
      <c r="K157" s="16" t="s">
        <v>30209</v>
      </c>
      <c r="L157" s="14" t="s">
        <v>31</v>
      </c>
      <c r="M157" s="14" t="s">
        <v>230</v>
      </c>
      <c r="N157" s="14" t="s">
        <v>33</v>
      </c>
      <c r="O157" s="16" t="s">
        <v>34</v>
      </c>
      <c r="P157" s="28">
        <f>2*365</f>
        <v>730</v>
      </c>
      <c r="Q157" s="14">
        <v>250</v>
      </c>
      <c r="R157" s="15" t="s">
        <v>1249</v>
      </c>
      <c r="S157" s="14" t="s">
        <v>49</v>
      </c>
      <c r="T157" s="14" t="s">
        <v>49</v>
      </c>
      <c r="U157" s="28">
        <v>250</v>
      </c>
      <c r="V157" s="13">
        <f t="shared" si="6"/>
        <v>1.4512525664867653</v>
      </c>
      <c r="W157" s="13">
        <f>V157</f>
        <v>1.4512525664867653</v>
      </c>
      <c r="X157" s="19" t="s">
        <v>50</v>
      </c>
      <c r="Y157" s="21" t="s">
        <v>1250</v>
      </c>
      <c r="Z157" s="19" t="s">
        <v>1251</v>
      </c>
    </row>
    <row r="158" spans="1:26" s="67" customFormat="1" ht="100.2" customHeight="1" x14ac:dyDescent="0.3">
      <c r="A158" s="138" t="s">
        <v>23707</v>
      </c>
      <c r="B158" s="141" t="s">
        <v>17215</v>
      </c>
      <c r="C158" s="139" t="s">
        <v>17216</v>
      </c>
      <c r="D158" s="139" t="s">
        <v>17217</v>
      </c>
      <c r="E158" s="142">
        <v>230.304</v>
      </c>
      <c r="F158" s="143" t="s">
        <v>935</v>
      </c>
      <c r="G158" s="143"/>
      <c r="H158" s="143" t="s">
        <v>17218</v>
      </c>
      <c r="I158" s="144" t="s">
        <v>29</v>
      </c>
      <c r="J158" s="145" t="s">
        <v>121</v>
      </c>
      <c r="K158" s="14" t="s">
        <v>30210</v>
      </c>
      <c r="L158" s="144" t="s">
        <v>31</v>
      </c>
      <c r="M158" s="144" t="s">
        <v>32</v>
      </c>
      <c r="N158" s="144" t="s">
        <v>33</v>
      </c>
      <c r="O158" s="144" t="s">
        <v>220</v>
      </c>
      <c r="P158" s="144">
        <v>91</v>
      </c>
      <c r="Q158" s="144">
        <v>1000</v>
      </c>
      <c r="R158" s="147" t="s">
        <v>17219</v>
      </c>
      <c r="S158" s="144" t="s">
        <v>49</v>
      </c>
      <c r="T158" s="144" t="s">
        <v>49</v>
      </c>
      <c r="U158" s="144">
        <v>1000</v>
      </c>
      <c r="V158" s="148">
        <f t="shared" si="6"/>
        <v>4.3420869806863971</v>
      </c>
      <c r="W158" s="148">
        <f>V158/3</f>
        <v>1.4473623268954656</v>
      </c>
      <c r="X158" s="147" t="s">
        <v>17220</v>
      </c>
      <c r="Y158" s="145" t="s">
        <v>2751</v>
      </c>
      <c r="Z158" s="145" t="s">
        <v>17221</v>
      </c>
    </row>
    <row r="159" spans="1:26" s="67" customFormat="1" ht="100.2" customHeight="1" x14ac:dyDescent="0.3">
      <c r="A159" s="9" t="s">
        <v>16991</v>
      </c>
      <c r="B159" s="10" t="s">
        <v>1252</v>
      </c>
      <c r="C159" s="22" t="s">
        <v>1253</v>
      </c>
      <c r="D159" s="19" t="s">
        <v>1254</v>
      </c>
      <c r="E159" s="13">
        <v>74.121756052979293</v>
      </c>
      <c r="F159" s="14" t="s">
        <v>1255</v>
      </c>
      <c r="G159" s="14">
        <v>0.76</v>
      </c>
      <c r="H159" s="14" t="s">
        <v>1256</v>
      </c>
      <c r="I159" s="14" t="s">
        <v>29</v>
      </c>
      <c r="J159" s="15" t="s">
        <v>270</v>
      </c>
      <c r="K159" s="14" t="s">
        <v>28223</v>
      </c>
      <c r="L159" s="14" t="s">
        <v>31</v>
      </c>
      <c r="M159" s="14" t="s">
        <v>1257</v>
      </c>
      <c r="N159" s="14" t="s">
        <v>33</v>
      </c>
      <c r="O159" s="16" t="s">
        <v>220</v>
      </c>
      <c r="P159" s="28">
        <v>90</v>
      </c>
      <c r="Q159" s="14">
        <v>316</v>
      </c>
      <c r="R159" s="15" t="s">
        <v>1258</v>
      </c>
      <c r="S159" s="14" t="s">
        <v>49</v>
      </c>
      <c r="T159" s="14">
        <v>1000</v>
      </c>
      <c r="U159" s="28">
        <v>316</v>
      </c>
      <c r="V159" s="13">
        <f t="shared" si="6"/>
        <v>4.2632557136684097</v>
      </c>
      <c r="W159" s="13">
        <f>V159/3</f>
        <v>1.4210852378894698</v>
      </c>
      <c r="X159" s="19" t="s">
        <v>1259</v>
      </c>
      <c r="Y159" s="21" t="s">
        <v>1260</v>
      </c>
      <c r="Z159" s="19" t="s">
        <v>1261</v>
      </c>
    </row>
    <row r="160" spans="1:26" s="67" customFormat="1" ht="100.2" customHeight="1" x14ac:dyDescent="0.3">
      <c r="A160" s="138" t="s">
        <v>23707</v>
      </c>
      <c r="B160" s="141" t="s">
        <v>17222</v>
      </c>
      <c r="C160" s="139" t="s">
        <v>17223</v>
      </c>
      <c r="D160" s="139" t="s">
        <v>23681</v>
      </c>
      <c r="E160" s="142">
        <v>1094.73</v>
      </c>
      <c r="F160" s="143" t="s">
        <v>17224</v>
      </c>
      <c r="G160" s="143"/>
      <c r="H160" s="143" t="s">
        <v>17225</v>
      </c>
      <c r="I160" s="144" t="s">
        <v>29</v>
      </c>
      <c r="J160" s="145" t="s">
        <v>17036</v>
      </c>
      <c r="K160" s="143" t="s">
        <v>28730</v>
      </c>
      <c r="L160" s="144" t="s">
        <v>31</v>
      </c>
      <c r="M160" s="144" t="s">
        <v>176</v>
      </c>
      <c r="N160" s="144" t="s">
        <v>46</v>
      </c>
      <c r="O160" s="144" t="s">
        <v>34</v>
      </c>
      <c r="P160" s="144">
        <v>91</v>
      </c>
      <c r="Q160" s="144">
        <v>4600</v>
      </c>
      <c r="R160" s="147" t="s">
        <v>17226</v>
      </c>
      <c r="S160" s="144" t="s">
        <v>49</v>
      </c>
      <c r="T160" s="144" t="s">
        <v>49</v>
      </c>
      <c r="U160" s="144">
        <v>4600</v>
      </c>
      <c r="V160" s="148">
        <f t="shared" si="6"/>
        <v>4.201949339106446</v>
      </c>
      <c r="W160" s="148">
        <f>V160/3</f>
        <v>1.4006497797021487</v>
      </c>
      <c r="X160" s="1" t="s">
        <v>17227</v>
      </c>
      <c r="Y160" s="145" t="s">
        <v>17228</v>
      </c>
      <c r="Z160" s="145" t="s">
        <v>17229</v>
      </c>
    </row>
    <row r="161" spans="1:26" s="67" customFormat="1" ht="100.2" customHeight="1" x14ac:dyDescent="0.3">
      <c r="A161" s="9" t="s">
        <v>16991</v>
      </c>
      <c r="B161" s="10" t="s">
        <v>1262</v>
      </c>
      <c r="C161" s="22" t="s">
        <v>1263</v>
      </c>
      <c r="D161" s="19" t="s">
        <v>1264</v>
      </c>
      <c r="E161" s="13">
        <v>172.27</v>
      </c>
      <c r="F161" s="14" t="s">
        <v>81</v>
      </c>
      <c r="G161" s="13">
        <v>3.9</v>
      </c>
      <c r="H161" s="14" t="s">
        <v>1265</v>
      </c>
      <c r="I161" s="14" t="s">
        <v>29</v>
      </c>
      <c r="J161" s="15" t="s">
        <v>45</v>
      </c>
      <c r="K161" s="14" t="s">
        <v>30211</v>
      </c>
      <c r="L161" s="14" t="s">
        <v>31</v>
      </c>
      <c r="M161" s="14" t="s">
        <v>122</v>
      </c>
      <c r="N161" s="14" t="s">
        <v>476</v>
      </c>
      <c r="O161" s="16" t="s">
        <v>220</v>
      </c>
      <c r="P161" s="28">
        <v>91</v>
      </c>
      <c r="Q161" s="14">
        <v>714.3</v>
      </c>
      <c r="R161" s="15" t="s">
        <v>1266</v>
      </c>
      <c r="S161" s="14" t="s">
        <v>49</v>
      </c>
      <c r="T161" s="14" t="s">
        <v>49</v>
      </c>
      <c r="U161" s="36">
        <v>714.3</v>
      </c>
      <c r="V161" s="30">
        <f t="shared" si="6"/>
        <v>4.1463980960120734</v>
      </c>
      <c r="W161" s="33">
        <f>V161/3</f>
        <v>1.3821326986706912</v>
      </c>
      <c r="X161" s="19" t="s">
        <v>1267</v>
      </c>
      <c r="Y161" s="21" t="s">
        <v>1268</v>
      </c>
      <c r="Z161" s="19" t="s">
        <v>1269</v>
      </c>
    </row>
    <row r="162" spans="1:26" s="67" customFormat="1" ht="100.2" customHeight="1" x14ac:dyDescent="0.3">
      <c r="A162" s="9" t="s">
        <v>16991</v>
      </c>
      <c r="B162" s="10" t="s">
        <v>1270</v>
      </c>
      <c r="C162" s="11" t="s">
        <v>1271</v>
      </c>
      <c r="D162" s="19" t="s">
        <v>1272</v>
      </c>
      <c r="E162" s="13">
        <v>184.27571979632199</v>
      </c>
      <c r="F162" s="14" t="s">
        <v>1273</v>
      </c>
      <c r="G162" s="14">
        <v>3.8820000000000001</v>
      </c>
      <c r="H162" s="14" t="s">
        <v>1274</v>
      </c>
      <c r="I162" s="14" t="s">
        <v>29</v>
      </c>
      <c r="J162" s="15" t="s">
        <v>1121</v>
      </c>
      <c r="K162" s="14" t="s">
        <v>30196</v>
      </c>
      <c r="L162" s="14" t="s">
        <v>31</v>
      </c>
      <c r="M162" s="14" t="s">
        <v>230</v>
      </c>
      <c r="N162" s="14" t="s">
        <v>33</v>
      </c>
      <c r="O162" s="16" t="s">
        <v>34</v>
      </c>
      <c r="P162" s="28">
        <v>730</v>
      </c>
      <c r="Q162" s="14">
        <v>250</v>
      </c>
      <c r="R162" s="15" t="s">
        <v>1249</v>
      </c>
      <c r="S162" s="14" t="s">
        <v>49</v>
      </c>
      <c r="T162" s="14" t="s">
        <v>49</v>
      </c>
      <c r="U162" s="28">
        <v>250</v>
      </c>
      <c r="V162" s="13">
        <f t="shared" si="6"/>
        <v>1.3566627240763045</v>
      </c>
      <c r="W162" s="13">
        <f>V162</f>
        <v>1.3566627240763045</v>
      </c>
      <c r="X162" s="19" t="s">
        <v>580</v>
      </c>
      <c r="Y162" s="21" t="s">
        <v>1250</v>
      </c>
      <c r="Z162" s="19" t="s">
        <v>1275</v>
      </c>
    </row>
    <row r="163" spans="1:26" s="67" customFormat="1" ht="100.2" customHeight="1" x14ac:dyDescent="0.3">
      <c r="A163" s="9" t="s">
        <v>16991</v>
      </c>
      <c r="B163" s="10" t="s">
        <v>1276</v>
      </c>
      <c r="C163" s="11" t="s">
        <v>1277</v>
      </c>
      <c r="D163" s="19" t="s">
        <v>1278</v>
      </c>
      <c r="E163" s="13">
        <v>1844.62</v>
      </c>
      <c r="F163" s="14" t="s">
        <v>1279</v>
      </c>
      <c r="G163" s="14"/>
      <c r="H163" s="18" t="s">
        <v>1280</v>
      </c>
      <c r="I163" s="14" t="s">
        <v>29</v>
      </c>
      <c r="J163" s="15" t="s">
        <v>198</v>
      </c>
      <c r="K163" s="14" t="s">
        <v>30212</v>
      </c>
      <c r="L163" s="14" t="s">
        <v>31</v>
      </c>
      <c r="M163" s="14" t="s">
        <v>230</v>
      </c>
      <c r="N163" s="14" t="s">
        <v>33</v>
      </c>
      <c r="O163" s="16" t="s">
        <v>34</v>
      </c>
      <c r="P163" s="28">
        <v>730</v>
      </c>
      <c r="Q163" s="14">
        <v>2500</v>
      </c>
      <c r="R163" s="15" t="s">
        <v>1095</v>
      </c>
      <c r="S163" s="14" t="s">
        <v>1096</v>
      </c>
      <c r="T163" s="14">
        <v>5000</v>
      </c>
      <c r="U163" s="28">
        <v>2500</v>
      </c>
      <c r="V163" s="30">
        <f t="shared" si="6"/>
        <v>1.3552926890091186</v>
      </c>
      <c r="W163" s="30">
        <f>V163</f>
        <v>1.3552926890091186</v>
      </c>
      <c r="X163" s="19" t="s">
        <v>1097</v>
      </c>
      <c r="Y163" s="21" t="s">
        <v>1281</v>
      </c>
      <c r="Z163" s="19" t="s">
        <v>1282</v>
      </c>
    </row>
    <row r="164" spans="1:26" s="67" customFormat="1" ht="100.2" customHeight="1" x14ac:dyDescent="0.3">
      <c r="A164" s="9" t="s">
        <v>16991</v>
      </c>
      <c r="B164" s="10" t="s">
        <v>29642</v>
      </c>
      <c r="C164" s="22" t="s">
        <v>1283</v>
      </c>
      <c r="D164" s="19" t="s">
        <v>1284</v>
      </c>
      <c r="E164" s="13">
        <v>252.49</v>
      </c>
      <c r="F164" s="14" t="s">
        <v>1285</v>
      </c>
      <c r="G164" s="14">
        <v>9.81</v>
      </c>
      <c r="H164" s="14" t="s">
        <v>1286</v>
      </c>
      <c r="I164" s="14" t="s">
        <v>29</v>
      </c>
      <c r="J164" s="15" t="s">
        <v>68</v>
      </c>
      <c r="K164" s="13" t="s">
        <v>30213</v>
      </c>
      <c r="L164" s="14" t="s">
        <v>31</v>
      </c>
      <c r="M164" s="14" t="s">
        <v>1287</v>
      </c>
      <c r="N164" s="14" t="s">
        <v>59</v>
      </c>
      <c r="O164" s="16" t="s">
        <v>220</v>
      </c>
      <c r="P164" s="28">
        <v>90</v>
      </c>
      <c r="Q164" s="18">
        <v>1000</v>
      </c>
      <c r="R164" s="15" t="s">
        <v>1288</v>
      </c>
      <c r="S164" s="14" t="s">
        <v>49</v>
      </c>
      <c r="T164" s="14" t="s">
        <v>49</v>
      </c>
      <c r="U164" s="28">
        <v>1000</v>
      </c>
      <c r="V164" s="13">
        <f t="shared" si="6"/>
        <v>3.9605528931838885</v>
      </c>
      <c r="W164" s="33">
        <f>V164/3</f>
        <v>1.3201842977279628</v>
      </c>
      <c r="X164" s="19" t="s">
        <v>50</v>
      </c>
      <c r="Y164" s="21" t="s">
        <v>1289</v>
      </c>
      <c r="Z164" s="19" t="s">
        <v>1290</v>
      </c>
    </row>
    <row r="165" spans="1:26" s="67" customFormat="1" ht="100.2" customHeight="1" x14ac:dyDescent="0.3">
      <c r="A165" s="9" t="s">
        <v>16991</v>
      </c>
      <c r="B165" s="45" t="s">
        <v>1291</v>
      </c>
      <c r="C165" s="22" t="s">
        <v>1292</v>
      </c>
      <c r="D165" s="19" t="s">
        <v>1293</v>
      </c>
      <c r="E165" s="13">
        <v>407.18</v>
      </c>
      <c r="F165" s="14" t="s">
        <v>1294</v>
      </c>
      <c r="G165" s="14">
        <v>-3.66</v>
      </c>
      <c r="H165" s="14" t="s">
        <v>1295</v>
      </c>
      <c r="I165" s="14" t="s">
        <v>29</v>
      </c>
      <c r="J165" s="15" t="s">
        <v>588</v>
      </c>
      <c r="K165" s="14" t="s">
        <v>28235</v>
      </c>
      <c r="L165" s="14" t="s">
        <v>31</v>
      </c>
      <c r="M165" s="14" t="s">
        <v>1296</v>
      </c>
      <c r="N165" s="14" t="s">
        <v>46</v>
      </c>
      <c r="O165" s="16" t="s">
        <v>34</v>
      </c>
      <c r="P165" s="28">
        <v>182</v>
      </c>
      <c r="Q165" s="14">
        <v>500</v>
      </c>
      <c r="R165" s="15" t="s">
        <v>1297</v>
      </c>
      <c r="S165" s="14" t="s">
        <v>49</v>
      </c>
      <c r="T165" s="14" t="s">
        <v>49</v>
      </c>
      <c r="U165" s="28">
        <v>500</v>
      </c>
      <c r="V165" s="13">
        <f t="shared" si="6"/>
        <v>1.2279581511862077</v>
      </c>
      <c r="W165" s="13">
        <f>V165</f>
        <v>1.2279581511862077</v>
      </c>
      <c r="X165" s="19" t="s">
        <v>1298</v>
      </c>
      <c r="Y165" s="21" t="s">
        <v>1299</v>
      </c>
      <c r="Z165" s="19" t="s">
        <v>27912</v>
      </c>
    </row>
    <row r="166" spans="1:26" s="67" customFormat="1" ht="100.2" customHeight="1" x14ac:dyDescent="0.3">
      <c r="A166" s="138" t="s">
        <v>23707</v>
      </c>
      <c r="B166" s="141" t="s">
        <v>17230</v>
      </c>
      <c r="C166" s="139" t="s">
        <v>17231</v>
      </c>
      <c r="D166" s="139" t="s">
        <v>23682</v>
      </c>
      <c r="E166" s="142">
        <v>804.88</v>
      </c>
      <c r="F166" s="143" t="s">
        <v>17232</v>
      </c>
      <c r="G166" s="143"/>
      <c r="H166" s="143" t="s">
        <v>17233</v>
      </c>
      <c r="I166" s="144" t="s">
        <v>29</v>
      </c>
      <c r="J166" s="145" t="s">
        <v>17234</v>
      </c>
      <c r="K166" s="143" t="s">
        <v>30214</v>
      </c>
      <c r="L166" s="144" t="s">
        <v>31</v>
      </c>
      <c r="M166" s="144" t="s">
        <v>815</v>
      </c>
      <c r="N166" s="144" t="s">
        <v>46</v>
      </c>
      <c r="O166" s="144" t="s">
        <v>34</v>
      </c>
      <c r="P166" s="144">
        <v>728</v>
      </c>
      <c r="Q166" s="144">
        <v>969</v>
      </c>
      <c r="R166" s="147" t="s">
        <v>17235</v>
      </c>
      <c r="S166" s="144" t="s">
        <v>36</v>
      </c>
      <c r="T166" s="144">
        <v>1997</v>
      </c>
      <c r="U166" s="144">
        <v>969</v>
      </c>
      <c r="V166" s="146">
        <f t="shared" si="6"/>
        <v>1.203906172348673</v>
      </c>
      <c r="W166" s="146">
        <f>V166</f>
        <v>1.203906172348673</v>
      </c>
      <c r="X166" s="1" t="s">
        <v>17236</v>
      </c>
      <c r="Y166" s="145" t="s">
        <v>17237</v>
      </c>
      <c r="Z166" s="145" t="s">
        <v>17238</v>
      </c>
    </row>
    <row r="167" spans="1:26" s="67" customFormat="1" ht="100.2" customHeight="1" x14ac:dyDescent="0.3">
      <c r="A167" s="9" t="s">
        <v>16991</v>
      </c>
      <c r="B167" s="10" t="s">
        <v>1300</v>
      </c>
      <c r="C167" s="22" t="s">
        <v>1301</v>
      </c>
      <c r="D167" s="19" t="s">
        <v>1302</v>
      </c>
      <c r="E167" s="13">
        <v>344.31</v>
      </c>
      <c r="F167" s="14" t="s">
        <v>741</v>
      </c>
      <c r="G167" s="14">
        <v>-5.53</v>
      </c>
      <c r="H167" s="14" t="s">
        <v>1303</v>
      </c>
      <c r="I167" s="14" t="s">
        <v>29</v>
      </c>
      <c r="J167" s="15" t="s">
        <v>198</v>
      </c>
      <c r="K167" s="14" t="s">
        <v>30154</v>
      </c>
      <c r="L167" s="14" t="s">
        <v>31</v>
      </c>
      <c r="M167" s="14" t="s">
        <v>1304</v>
      </c>
      <c r="N167" s="14" t="s">
        <v>33</v>
      </c>
      <c r="O167" s="16" t="s">
        <v>1214</v>
      </c>
      <c r="P167" s="28">
        <v>364</v>
      </c>
      <c r="Q167" s="14">
        <v>400</v>
      </c>
      <c r="R167" s="15" t="s">
        <v>1305</v>
      </c>
      <c r="S167" s="14" t="s">
        <v>36</v>
      </c>
      <c r="T167" s="14">
        <v>2000</v>
      </c>
      <c r="U167" s="28">
        <v>400</v>
      </c>
      <c r="V167" s="13">
        <f t="shared" si="6"/>
        <v>1.1617437774098922</v>
      </c>
      <c r="W167" s="13">
        <f>V167</f>
        <v>1.1617437774098922</v>
      </c>
      <c r="X167" s="19" t="s">
        <v>1306</v>
      </c>
      <c r="Y167" s="21" t="s">
        <v>1307</v>
      </c>
      <c r="Z167" s="19" t="s">
        <v>1308</v>
      </c>
    </row>
    <row r="168" spans="1:26" s="67" customFormat="1" ht="100.2" customHeight="1" x14ac:dyDescent="0.3">
      <c r="A168" s="138" t="s">
        <v>23707</v>
      </c>
      <c r="B168" s="141" t="s">
        <v>17239</v>
      </c>
      <c r="C168" s="139" t="s">
        <v>17240</v>
      </c>
      <c r="D168" s="139" t="s">
        <v>17241</v>
      </c>
      <c r="E168" s="142">
        <v>86.09</v>
      </c>
      <c r="F168" s="143" t="s">
        <v>1119</v>
      </c>
      <c r="G168" s="143"/>
      <c r="H168" s="143" t="s">
        <v>17242</v>
      </c>
      <c r="I168" s="144" t="s">
        <v>29</v>
      </c>
      <c r="J168" s="145" t="s">
        <v>45</v>
      </c>
      <c r="K168" s="143" t="s">
        <v>30215</v>
      </c>
      <c r="L168" s="144" t="s">
        <v>31</v>
      </c>
      <c r="M168" s="144" t="s">
        <v>815</v>
      </c>
      <c r="N168" s="144" t="s">
        <v>46</v>
      </c>
      <c r="O168" s="144" t="s">
        <v>47</v>
      </c>
      <c r="P168" s="144">
        <v>728</v>
      </c>
      <c r="Q168" s="144">
        <v>98</v>
      </c>
      <c r="R168" s="147" t="s">
        <v>17243</v>
      </c>
      <c r="S168" s="144" t="s">
        <v>36</v>
      </c>
      <c r="T168" s="144">
        <v>442</v>
      </c>
      <c r="U168" s="144">
        <v>98</v>
      </c>
      <c r="V168" s="151">
        <f t="shared" si="6"/>
        <v>1.1383435939133464</v>
      </c>
      <c r="W168" s="151">
        <f>V168</f>
        <v>1.1383435939133464</v>
      </c>
      <c r="X168" s="1" t="s">
        <v>17244</v>
      </c>
      <c r="Y168" s="145" t="s">
        <v>17245</v>
      </c>
      <c r="Z168" s="145" t="s">
        <v>17246</v>
      </c>
    </row>
    <row r="169" spans="1:26" s="67" customFormat="1" ht="100.2" customHeight="1" x14ac:dyDescent="0.3">
      <c r="A169" s="138" t="s">
        <v>23707</v>
      </c>
      <c r="B169" s="141" t="s">
        <v>17247</v>
      </c>
      <c r="C169" s="139" t="s">
        <v>17248</v>
      </c>
      <c r="D169" s="139" t="s">
        <v>17249</v>
      </c>
      <c r="E169" s="142">
        <v>118.176</v>
      </c>
      <c r="F169" s="143" t="s">
        <v>2925</v>
      </c>
      <c r="G169" s="143"/>
      <c r="H169" s="143" t="s">
        <v>17250</v>
      </c>
      <c r="I169" s="144" t="s">
        <v>29</v>
      </c>
      <c r="J169" s="145" t="s">
        <v>102</v>
      </c>
      <c r="K169" s="143" t="s">
        <v>28312</v>
      </c>
      <c r="L169" s="144" t="s">
        <v>31</v>
      </c>
      <c r="M169" s="144" t="s">
        <v>32</v>
      </c>
      <c r="N169" s="144" t="s">
        <v>46</v>
      </c>
      <c r="O169" s="144" t="s">
        <v>220</v>
      </c>
      <c r="P169" s="144">
        <v>91</v>
      </c>
      <c r="Q169" s="144">
        <v>400</v>
      </c>
      <c r="R169" s="147" t="s">
        <v>17251</v>
      </c>
      <c r="S169" s="144" t="s">
        <v>788</v>
      </c>
      <c r="T169" s="144">
        <v>1000</v>
      </c>
      <c r="U169" s="144">
        <v>400</v>
      </c>
      <c r="V169" s="146">
        <f t="shared" si="6"/>
        <v>3.3847820200379095</v>
      </c>
      <c r="W169" s="146">
        <f>V169/3</f>
        <v>1.1282606733459699</v>
      </c>
      <c r="X169" s="1" t="s">
        <v>17252</v>
      </c>
      <c r="Y169" s="145" t="s">
        <v>4547</v>
      </c>
      <c r="Z169" s="145" t="s">
        <v>17253</v>
      </c>
    </row>
    <row r="170" spans="1:26" s="67" customFormat="1" ht="100.2" customHeight="1" x14ac:dyDescent="0.3">
      <c r="A170" s="138" t="s">
        <v>23707</v>
      </c>
      <c r="B170" s="141" t="s">
        <v>17254</v>
      </c>
      <c r="C170" s="139" t="s">
        <v>17255</v>
      </c>
      <c r="D170" s="139" t="s">
        <v>17256</v>
      </c>
      <c r="E170" s="142">
        <v>181.191</v>
      </c>
      <c r="F170" s="143" t="s">
        <v>17257</v>
      </c>
      <c r="G170" s="143"/>
      <c r="H170" s="143" t="s">
        <v>17258</v>
      </c>
      <c r="I170" s="144" t="s">
        <v>29</v>
      </c>
      <c r="J170" s="145" t="s">
        <v>30</v>
      </c>
      <c r="K170" s="14" t="s">
        <v>28245</v>
      </c>
      <c r="L170" s="144" t="s">
        <v>31</v>
      </c>
      <c r="M170" s="144" t="s">
        <v>17194</v>
      </c>
      <c r="N170" s="144" t="s">
        <v>33</v>
      </c>
      <c r="O170" s="144" t="s">
        <v>220</v>
      </c>
      <c r="P170" s="144">
        <v>91</v>
      </c>
      <c r="Q170" s="144">
        <v>600</v>
      </c>
      <c r="R170" s="147" t="s">
        <v>17259</v>
      </c>
      <c r="S170" s="144" t="s">
        <v>36</v>
      </c>
      <c r="T170" s="144">
        <v>2000</v>
      </c>
      <c r="U170" s="144">
        <v>600</v>
      </c>
      <c r="V170" s="146">
        <f t="shared" si="6"/>
        <v>3.3114227527857345</v>
      </c>
      <c r="W170" s="146">
        <f>V170/3</f>
        <v>1.1038075842619115</v>
      </c>
      <c r="X170" s="1" t="s">
        <v>17260</v>
      </c>
      <c r="Y170" s="145" t="s">
        <v>17261</v>
      </c>
      <c r="Z170" s="145" t="s">
        <v>17262</v>
      </c>
    </row>
    <row r="171" spans="1:26" s="67" customFormat="1" ht="100.2" customHeight="1" x14ac:dyDescent="0.3">
      <c r="A171" s="9" t="s">
        <v>16991</v>
      </c>
      <c r="B171" s="10" t="s">
        <v>1309</v>
      </c>
      <c r="C171" s="22" t="s">
        <v>1310</v>
      </c>
      <c r="D171" s="19" t="s">
        <v>1311</v>
      </c>
      <c r="E171" s="13">
        <v>414.36</v>
      </c>
      <c r="F171" s="14" t="s">
        <v>1312</v>
      </c>
      <c r="G171" s="14">
        <v>6.9999999999999798E-2</v>
      </c>
      <c r="H171" s="14" t="s">
        <v>1313</v>
      </c>
      <c r="I171" s="14" t="s">
        <v>29</v>
      </c>
      <c r="J171" s="15" t="s">
        <v>1314</v>
      </c>
      <c r="K171" s="14" t="s">
        <v>30216</v>
      </c>
      <c r="L171" s="14" t="s">
        <v>31</v>
      </c>
      <c r="M171" s="14" t="s">
        <v>310</v>
      </c>
      <c r="N171" s="14" t="s">
        <v>46</v>
      </c>
      <c r="O171" s="16" t="s">
        <v>34</v>
      </c>
      <c r="P171" s="28">
        <v>721</v>
      </c>
      <c r="Q171" s="14">
        <v>454.5</v>
      </c>
      <c r="R171" s="15" t="s">
        <v>1315</v>
      </c>
      <c r="S171" s="14" t="s">
        <v>1316</v>
      </c>
      <c r="T171" s="14">
        <v>962.5</v>
      </c>
      <c r="U171" s="36">
        <v>454.5</v>
      </c>
      <c r="V171" s="30">
        <f t="shared" si="6"/>
        <v>1.0968722849695915</v>
      </c>
      <c r="W171" s="33">
        <f>V171</f>
        <v>1.0968722849695915</v>
      </c>
      <c r="X171" s="19" t="s">
        <v>1317</v>
      </c>
      <c r="Y171" s="21" t="s">
        <v>1124</v>
      </c>
      <c r="Z171" s="19" t="s">
        <v>1318</v>
      </c>
    </row>
    <row r="172" spans="1:26" s="67" customFormat="1" ht="100.2" customHeight="1" x14ac:dyDescent="0.3">
      <c r="A172" s="9" t="s">
        <v>16991</v>
      </c>
      <c r="B172" s="10" t="s">
        <v>1319</v>
      </c>
      <c r="C172" s="11" t="s">
        <v>1320</v>
      </c>
      <c r="D172" s="19" t="s">
        <v>1321</v>
      </c>
      <c r="E172" s="13">
        <v>466.35</v>
      </c>
      <c r="F172" s="14" t="s">
        <v>1322</v>
      </c>
      <c r="G172" s="14">
        <v>-0.71999999999999897</v>
      </c>
      <c r="H172" s="14" t="s">
        <v>1323</v>
      </c>
      <c r="I172" s="14" t="s">
        <v>29</v>
      </c>
      <c r="J172" s="15" t="s">
        <v>1324</v>
      </c>
      <c r="K172" s="14" t="s">
        <v>30217</v>
      </c>
      <c r="L172" s="14" t="s">
        <v>31</v>
      </c>
      <c r="M172" s="14" t="s">
        <v>406</v>
      </c>
      <c r="N172" s="14" t="s">
        <v>46</v>
      </c>
      <c r="O172" s="16" t="s">
        <v>34</v>
      </c>
      <c r="P172" s="28">
        <v>730</v>
      </c>
      <c r="Q172" s="14">
        <v>500</v>
      </c>
      <c r="R172" s="15" t="s">
        <v>1325</v>
      </c>
      <c r="S172" s="14" t="s">
        <v>1326</v>
      </c>
      <c r="T172" s="14">
        <v>1000</v>
      </c>
      <c r="U172" s="28">
        <v>500</v>
      </c>
      <c r="V172" s="13">
        <f t="shared" si="6"/>
        <v>1.0721561059290232</v>
      </c>
      <c r="W172" s="13">
        <f>V172</f>
        <v>1.0721561059290232</v>
      </c>
      <c r="X172" s="19" t="s">
        <v>1327</v>
      </c>
      <c r="Y172" s="21" t="s">
        <v>1328</v>
      </c>
      <c r="Z172" s="19" t="s">
        <v>1329</v>
      </c>
    </row>
    <row r="173" spans="1:26" s="67" customFormat="1" ht="100.2" customHeight="1" x14ac:dyDescent="0.3">
      <c r="A173" s="9" t="s">
        <v>16991</v>
      </c>
      <c r="B173" s="10" t="s">
        <v>1330</v>
      </c>
      <c r="C173" s="22" t="s">
        <v>1331</v>
      </c>
      <c r="D173" s="19" t="s">
        <v>1332</v>
      </c>
      <c r="E173" s="13">
        <v>158.24</v>
      </c>
      <c r="F173" s="14" t="s">
        <v>1074</v>
      </c>
      <c r="G173" s="14">
        <v>3.37</v>
      </c>
      <c r="H173" s="14" t="s">
        <v>1333</v>
      </c>
      <c r="I173" s="14" t="s">
        <v>29</v>
      </c>
      <c r="J173" s="15" t="s">
        <v>45</v>
      </c>
      <c r="K173" s="14" t="s">
        <v>30099</v>
      </c>
      <c r="L173" s="14" t="s">
        <v>31</v>
      </c>
      <c r="M173" s="14" t="s">
        <v>406</v>
      </c>
      <c r="N173" s="14" t="s">
        <v>33</v>
      </c>
      <c r="O173" s="16" t="s">
        <v>34</v>
      </c>
      <c r="P173" s="28">
        <v>91</v>
      </c>
      <c r="Q173" s="14">
        <v>500</v>
      </c>
      <c r="R173" s="15" t="s">
        <v>1334</v>
      </c>
      <c r="S173" s="14" t="s">
        <v>49</v>
      </c>
      <c r="T173" s="14" t="s">
        <v>49</v>
      </c>
      <c r="U173" s="28">
        <v>500</v>
      </c>
      <c r="V173" s="13">
        <f t="shared" si="6"/>
        <v>3.159757330637007</v>
      </c>
      <c r="W173" s="13">
        <f>V173/3</f>
        <v>1.0532524435456689</v>
      </c>
      <c r="X173" s="19" t="s">
        <v>580</v>
      </c>
      <c r="Y173" s="21" t="s">
        <v>409</v>
      </c>
      <c r="Z173" s="19" t="s">
        <v>495</v>
      </c>
    </row>
    <row r="174" spans="1:26" s="67" customFormat="1" ht="100.2" customHeight="1" x14ac:dyDescent="0.3">
      <c r="A174" s="9" t="s">
        <v>16991</v>
      </c>
      <c r="B174" s="10" t="s">
        <v>1335</v>
      </c>
      <c r="C174" s="22" t="s">
        <v>1336</v>
      </c>
      <c r="D174" s="19" t="s">
        <v>1337</v>
      </c>
      <c r="E174" s="13">
        <v>198.3</v>
      </c>
      <c r="F174" s="14" t="s">
        <v>1223</v>
      </c>
      <c r="G174" s="14">
        <v>3.19</v>
      </c>
      <c r="H174" s="14" t="s">
        <v>1338</v>
      </c>
      <c r="I174" s="14" t="s">
        <v>29</v>
      </c>
      <c r="J174" s="15" t="s">
        <v>270</v>
      </c>
      <c r="K174" s="14" t="s">
        <v>30172</v>
      </c>
      <c r="L174" s="14" t="s">
        <v>31</v>
      </c>
      <c r="M174" s="14" t="s">
        <v>310</v>
      </c>
      <c r="N174" s="14" t="s">
        <v>33</v>
      </c>
      <c r="O174" s="16" t="s">
        <v>220</v>
      </c>
      <c r="P174" s="28">
        <f>103*7</f>
        <v>721</v>
      </c>
      <c r="Q174" s="14">
        <v>207</v>
      </c>
      <c r="R174" s="15" t="s">
        <v>1339</v>
      </c>
      <c r="S174" s="14" t="s">
        <v>1340</v>
      </c>
      <c r="T174" s="14">
        <v>414</v>
      </c>
      <c r="U174" s="28">
        <v>207</v>
      </c>
      <c r="V174" s="13">
        <f t="shared" si="6"/>
        <v>1.0438729198184569</v>
      </c>
      <c r="W174" s="13">
        <f>V174</f>
        <v>1.0438729198184569</v>
      </c>
      <c r="X174" s="19" t="s">
        <v>1341</v>
      </c>
      <c r="Y174" s="21" t="s">
        <v>1342</v>
      </c>
      <c r="Z174" s="19" t="s">
        <v>1343</v>
      </c>
    </row>
    <row r="175" spans="1:26" s="67" customFormat="1" ht="100.2" customHeight="1" x14ac:dyDescent="0.3">
      <c r="A175" s="9" t="s">
        <v>16991</v>
      </c>
      <c r="B175" s="10" t="s">
        <v>1344</v>
      </c>
      <c r="C175" s="22" t="s">
        <v>1345</v>
      </c>
      <c r="D175" s="19" t="s">
        <v>1346</v>
      </c>
      <c r="E175" s="13">
        <v>151.16286702091</v>
      </c>
      <c r="F175" s="14" t="s">
        <v>1347</v>
      </c>
      <c r="G175" s="14">
        <v>1.88</v>
      </c>
      <c r="H175" s="14" t="s">
        <v>1348</v>
      </c>
      <c r="I175" s="14" t="s">
        <v>29</v>
      </c>
      <c r="J175" s="15" t="s">
        <v>30</v>
      </c>
      <c r="K175" s="14" t="s">
        <v>30218</v>
      </c>
      <c r="L175" s="14" t="s">
        <v>31</v>
      </c>
      <c r="M175" s="14" t="s">
        <v>230</v>
      </c>
      <c r="N175" s="14" t="s">
        <v>33</v>
      </c>
      <c r="O175" s="16" t="s">
        <v>34</v>
      </c>
      <c r="P175" s="28">
        <v>115</v>
      </c>
      <c r="Q175" s="14">
        <v>150</v>
      </c>
      <c r="R175" s="15" t="s">
        <v>1349</v>
      </c>
      <c r="S175" s="14" t="s">
        <v>1350</v>
      </c>
      <c r="T175" s="14">
        <v>500</v>
      </c>
      <c r="U175" s="28">
        <v>150</v>
      </c>
      <c r="V175" s="30">
        <f t="shared" si="6"/>
        <v>0.99230719128429112</v>
      </c>
      <c r="W175" s="30">
        <f>V175</f>
        <v>0.99230719128429112</v>
      </c>
      <c r="X175" s="19" t="s">
        <v>1351</v>
      </c>
      <c r="Y175" s="21" t="s">
        <v>1352</v>
      </c>
      <c r="Z175" s="19" t="s">
        <v>27913</v>
      </c>
    </row>
    <row r="176" spans="1:26" s="67" customFormat="1" ht="100.2" customHeight="1" x14ac:dyDescent="0.3">
      <c r="A176" s="138" t="s">
        <v>23707</v>
      </c>
      <c r="B176" s="141" t="s">
        <v>17263</v>
      </c>
      <c r="C176" s="139" t="s">
        <v>17264</v>
      </c>
      <c r="D176" s="139" t="s">
        <v>17265</v>
      </c>
      <c r="E176" s="143">
        <v>337.58</v>
      </c>
      <c r="F176" s="144" t="s">
        <v>17266</v>
      </c>
      <c r="G176" s="150"/>
      <c r="H176" s="144" t="s">
        <v>17267</v>
      </c>
      <c r="I176" s="144" t="s">
        <v>29</v>
      </c>
      <c r="J176" s="145" t="s">
        <v>91</v>
      </c>
      <c r="K176" s="14" t="s">
        <v>30219</v>
      </c>
      <c r="L176" s="144" t="s">
        <v>31</v>
      </c>
      <c r="M176" s="144" t="s">
        <v>12508</v>
      </c>
      <c r="N176" s="144" t="s">
        <v>33</v>
      </c>
      <c r="O176" s="144" t="s">
        <v>220</v>
      </c>
      <c r="P176" s="144">
        <v>90</v>
      </c>
      <c r="Q176" s="144">
        <v>1000</v>
      </c>
      <c r="R176" s="147" t="s">
        <v>6077</v>
      </c>
      <c r="S176" s="144" t="s">
        <v>49</v>
      </c>
      <c r="T176" s="144" t="s">
        <v>49</v>
      </c>
      <c r="U176" s="144">
        <v>1000</v>
      </c>
      <c r="V176" s="148">
        <f t="shared" si="6"/>
        <v>2.962260797440607</v>
      </c>
      <c r="W176" s="149">
        <f>V176/3</f>
        <v>0.9874202658135357</v>
      </c>
      <c r="X176" s="147" t="s">
        <v>50</v>
      </c>
      <c r="Y176" s="145" t="s">
        <v>966</v>
      </c>
      <c r="Z176" s="145" t="s">
        <v>17268</v>
      </c>
    </row>
    <row r="177" spans="1:26" s="67" customFormat="1" ht="100.2" customHeight="1" x14ac:dyDescent="0.3">
      <c r="A177" s="9" t="s">
        <v>16991</v>
      </c>
      <c r="B177" s="10" t="s">
        <v>1353</v>
      </c>
      <c r="C177" s="22" t="s">
        <v>1354</v>
      </c>
      <c r="D177" s="12" t="s">
        <v>1355</v>
      </c>
      <c r="E177" s="13">
        <v>102.131896877336</v>
      </c>
      <c r="F177" s="14" t="s">
        <v>356</v>
      </c>
      <c r="G177" s="14">
        <v>1.48</v>
      </c>
      <c r="H177" s="18" t="s">
        <v>1356</v>
      </c>
      <c r="I177" s="14" t="s">
        <v>29</v>
      </c>
      <c r="J177" s="15" t="s">
        <v>270</v>
      </c>
      <c r="K177" s="16" t="s">
        <v>30100</v>
      </c>
      <c r="L177" s="14" t="s">
        <v>31</v>
      </c>
      <c r="M177" s="14" t="s">
        <v>1357</v>
      </c>
      <c r="N177" s="14" t="s">
        <v>59</v>
      </c>
      <c r="O177" s="16" t="s">
        <v>220</v>
      </c>
      <c r="P177" s="17" t="s">
        <v>1358</v>
      </c>
      <c r="Q177" s="29" t="s">
        <v>1359</v>
      </c>
      <c r="R177" s="15" t="s">
        <v>1360</v>
      </c>
      <c r="S177" s="14" t="s">
        <v>49</v>
      </c>
      <c r="T177" s="18" t="s">
        <v>49</v>
      </c>
      <c r="U177" s="17">
        <v>300</v>
      </c>
      <c r="V177" s="20">
        <f t="shared" si="6"/>
        <v>2.9373781274258572</v>
      </c>
      <c r="W177" s="33">
        <f>V177/3</f>
        <v>0.97912604247528578</v>
      </c>
      <c r="X177" s="19" t="s">
        <v>1361</v>
      </c>
      <c r="Y177" s="21" t="s">
        <v>1362</v>
      </c>
      <c r="Z177" s="19" t="s">
        <v>1363</v>
      </c>
    </row>
    <row r="178" spans="1:26" s="67" customFormat="1" ht="100.2" customHeight="1" x14ac:dyDescent="0.3">
      <c r="A178" s="9" t="s">
        <v>16991</v>
      </c>
      <c r="B178" s="10" t="s">
        <v>1364</v>
      </c>
      <c r="C178" s="22" t="s">
        <v>1365</v>
      </c>
      <c r="D178" s="12" t="s">
        <v>1366</v>
      </c>
      <c r="E178" s="13">
        <v>308.42</v>
      </c>
      <c r="F178" s="14" t="s">
        <v>1367</v>
      </c>
      <c r="G178" s="14"/>
      <c r="H178" s="14" t="s">
        <v>1368</v>
      </c>
      <c r="I178" s="14" t="s">
        <v>29</v>
      </c>
      <c r="J178" s="15" t="s">
        <v>1369</v>
      </c>
      <c r="K178" s="16" t="s">
        <v>30220</v>
      </c>
      <c r="L178" s="14" t="s">
        <v>31</v>
      </c>
      <c r="M178" s="14" t="s">
        <v>1357</v>
      </c>
      <c r="N178" s="14" t="s">
        <v>33</v>
      </c>
      <c r="O178" s="16" t="s">
        <v>220</v>
      </c>
      <c r="P178" s="17" t="s">
        <v>879</v>
      </c>
      <c r="Q178" s="29" t="s">
        <v>1359</v>
      </c>
      <c r="R178" s="15" t="s">
        <v>1370</v>
      </c>
      <c r="S178" s="14" t="s">
        <v>1350</v>
      </c>
      <c r="T178" s="14">
        <v>1000</v>
      </c>
      <c r="U178" s="17">
        <v>300</v>
      </c>
      <c r="V178" s="30">
        <f t="shared" si="6"/>
        <v>0.97269956552752734</v>
      </c>
      <c r="W178" s="33">
        <f>V178</f>
        <v>0.97269956552752734</v>
      </c>
      <c r="X178" s="19" t="s">
        <v>1371</v>
      </c>
      <c r="Y178" s="21" t="s">
        <v>1372</v>
      </c>
      <c r="Z178" s="19" t="s">
        <v>1373</v>
      </c>
    </row>
    <row r="179" spans="1:26" s="67" customFormat="1" ht="100.2" customHeight="1" x14ac:dyDescent="0.3">
      <c r="A179" s="9" t="s">
        <v>16991</v>
      </c>
      <c r="B179" s="10" t="s">
        <v>1374</v>
      </c>
      <c r="C179" s="22" t="s">
        <v>1375</v>
      </c>
      <c r="D179" s="19" t="s">
        <v>1376</v>
      </c>
      <c r="E179" s="13">
        <v>172.27</v>
      </c>
      <c r="F179" s="14" t="s">
        <v>81</v>
      </c>
      <c r="G179" s="13">
        <v>3.9</v>
      </c>
      <c r="H179" s="14" t="s">
        <v>1377</v>
      </c>
      <c r="I179" s="14" t="s">
        <v>29</v>
      </c>
      <c r="J179" s="15" t="s">
        <v>45</v>
      </c>
      <c r="K179" s="14" t="s">
        <v>30099</v>
      </c>
      <c r="L179" s="14" t="s">
        <v>31</v>
      </c>
      <c r="M179" s="14" t="s">
        <v>1378</v>
      </c>
      <c r="N179" s="14" t="s">
        <v>46</v>
      </c>
      <c r="O179" s="16" t="s">
        <v>34</v>
      </c>
      <c r="P179" s="28">
        <v>91</v>
      </c>
      <c r="Q179" s="14">
        <v>500</v>
      </c>
      <c r="R179" s="15" t="s">
        <v>1379</v>
      </c>
      <c r="S179" s="14" t="s">
        <v>49</v>
      </c>
      <c r="T179" s="14" t="s">
        <v>49</v>
      </c>
      <c r="U179" s="28">
        <v>500</v>
      </c>
      <c r="V179" s="13">
        <f t="shared" si="6"/>
        <v>2.9024206187960759</v>
      </c>
      <c r="W179" s="30">
        <f>V179/3</f>
        <v>0.96747353959869198</v>
      </c>
      <c r="X179" s="19" t="s">
        <v>893</v>
      </c>
      <c r="Y179" s="21" t="s">
        <v>409</v>
      </c>
      <c r="Z179" s="19" t="s">
        <v>1380</v>
      </c>
    </row>
    <row r="180" spans="1:26" s="67" customFormat="1" ht="100.2" customHeight="1" x14ac:dyDescent="0.3">
      <c r="A180" s="138" t="s">
        <v>23707</v>
      </c>
      <c r="B180" s="141" t="s">
        <v>17269</v>
      </c>
      <c r="C180" s="139" t="s">
        <v>17270</v>
      </c>
      <c r="D180" s="139" t="s">
        <v>17271</v>
      </c>
      <c r="E180" s="142">
        <v>422.82600000000002</v>
      </c>
      <c r="F180" s="143" t="s">
        <v>17272</v>
      </c>
      <c r="G180" s="143"/>
      <c r="H180" s="143" t="s">
        <v>17273</v>
      </c>
      <c r="I180" s="144" t="s">
        <v>29</v>
      </c>
      <c r="J180" s="145" t="s">
        <v>68</v>
      </c>
      <c r="K180" s="14" t="s">
        <v>30221</v>
      </c>
      <c r="L180" s="144" t="s">
        <v>189</v>
      </c>
      <c r="M180" s="144" t="s">
        <v>190</v>
      </c>
      <c r="N180" s="144" t="s">
        <v>33</v>
      </c>
      <c r="O180" s="144" t="s">
        <v>1214</v>
      </c>
      <c r="P180" s="144">
        <v>91</v>
      </c>
      <c r="Q180" s="144">
        <v>1200</v>
      </c>
      <c r="R180" s="147" t="s">
        <v>17274</v>
      </c>
      <c r="S180" s="144" t="s">
        <v>49</v>
      </c>
      <c r="T180" s="144" t="s">
        <v>49</v>
      </c>
      <c r="U180" s="144">
        <v>1200</v>
      </c>
      <c r="V180" s="148">
        <f t="shared" si="6"/>
        <v>2.838046856153595</v>
      </c>
      <c r="W180" s="148">
        <f>V180/3</f>
        <v>0.94601561871786499</v>
      </c>
      <c r="X180" s="147" t="s">
        <v>17275</v>
      </c>
      <c r="Y180" s="145" t="s">
        <v>17276</v>
      </c>
      <c r="Z180" s="145" t="s">
        <v>17277</v>
      </c>
    </row>
    <row r="181" spans="1:26" s="67" customFormat="1" ht="100.2" customHeight="1" x14ac:dyDescent="0.3">
      <c r="A181" s="9" t="s">
        <v>16991</v>
      </c>
      <c r="B181" s="10" t="s">
        <v>1381</v>
      </c>
      <c r="C181" s="22" t="s">
        <v>1382</v>
      </c>
      <c r="D181" s="12" t="s">
        <v>1383</v>
      </c>
      <c r="E181" s="13">
        <v>157.62</v>
      </c>
      <c r="F181" s="14" t="s">
        <v>1384</v>
      </c>
      <c r="G181" s="14"/>
      <c r="H181" s="14" t="s">
        <v>1385</v>
      </c>
      <c r="I181" s="14" t="s">
        <v>29</v>
      </c>
      <c r="J181" s="15" t="s">
        <v>30</v>
      </c>
      <c r="K181" s="14" t="s">
        <v>28246</v>
      </c>
      <c r="L181" s="14" t="s">
        <v>31</v>
      </c>
      <c r="M181" s="14" t="s">
        <v>1386</v>
      </c>
      <c r="N181" s="14" t="s">
        <v>476</v>
      </c>
      <c r="O181" s="16" t="s">
        <v>47</v>
      </c>
      <c r="P181" s="17">
        <v>756</v>
      </c>
      <c r="Q181" s="18">
        <v>148</v>
      </c>
      <c r="R181" s="15" t="s">
        <v>1387</v>
      </c>
      <c r="S181" s="14" t="s">
        <v>1388</v>
      </c>
      <c r="T181" s="18">
        <v>280</v>
      </c>
      <c r="U181" s="17">
        <v>148</v>
      </c>
      <c r="V181" s="33">
        <f t="shared" si="6"/>
        <v>0.93896713615023475</v>
      </c>
      <c r="W181" s="33">
        <f>V181</f>
        <v>0.93896713615023475</v>
      </c>
      <c r="X181" s="19" t="s">
        <v>1389</v>
      </c>
      <c r="Y181" s="21" t="s">
        <v>1390</v>
      </c>
      <c r="Z181" s="19" t="s">
        <v>1391</v>
      </c>
    </row>
    <row r="182" spans="1:26" s="67" customFormat="1" ht="100.2" customHeight="1" x14ac:dyDescent="0.3">
      <c r="A182" s="138" t="s">
        <v>23707</v>
      </c>
      <c r="B182" s="141" t="s">
        <v>17278</v>
      </c>
      <c r="C182" s="139" t="s">
        <v>17279</v>
      </c>
      <c r="D182" s="139" t="s">
        <v>17280</v>
      </c>
      <c r="E182" s="142">
        <v>110.2</v>
      </c>
      <c r="F182" s="143" t="s">
        <v>17281</v>
      </c>
      <c r="G182" s="143"/>
      <c r="H182" s="143" t="s">
        <v>17282</v>
      </c>
      <c r="I182" s="144" t="s">
        <v>29</v>
      </c>
      <c r="J182" s="145" t="s">
        <v>68</v>
      </c>
      <c r="K182" s="143" t="s">
        <v>29828</v>
      </c>
      <c r="L182" s="144" t="s">
        <v>31</v>
      </c>
      <c r="M182" s="144" t="s">
        <v>5153</v>
      </c>
      <c r="N182" s="144" t="s">
        <v>33</v>
      </c>
      <c r="O182" s="144" t="s">
        <v>220</v>
      </c>
      <c r="P182" s="144">
        <v>90</v>
      </c>
      <c r="Q182" s="144">
        <v>300</v>
      </c>
      <c r="R182" s="147" t="s">
        <v>1288</v>
      </c>
      <c r="S182" s="144" t="s">
        <v>36</v>
      </c>
      <c r="T182" s="144">
        <v>1000</v>
      </c>
      <c r="U182" s="144">
        <v>300</v>
      </c>
      <c r="V182" s="146">
        <f t="shared" si="6"/>
        <v>2.7223230490018149</v>
      </c>
      <c r="W182" s="148">
        <f>V182/3</f>
        <v>0.90744101633393826</v>
      </c>
      <c r="X182" s="1" t="s">
        <v>17283</v>
      </c>
      <c r="Y182" s="145" t="s">
        <v>2751</v>
      </c>
      <c r="Z182" s="145" t="s">
        <v>17284</v>
      </c>
    </row>
    <row r="183" spans="1:26" s="67" customFormat="1" ht="100.2" customHeight="1" x14ac:dyDescent="0.3">
      <c r="A183" s="138" t="s">
        <v>23707</v>
      </c>
      <c r="B183" s="141" t="s">
        <v>17285</v>
      </c>
      <c r="C183" s="139" t="s">
        <v>17286</v>
      </c>
      <c r="D183" s="139" t="s">
        <v>17287</v>
      </c>
      <c r="E183" s="142">
        <v>367.36</v>
      </c>
      <c r="F183" s="143" t="s">
        <v>17288</v>
      </c>
      <c r="G183" s="143"/>
      <c r="H183" s="143" t="s">
        <v>17289</v>
      </c>
      <c r="I183" s="144" t="s">
        <v>29</v>
      </c>
      <c r="J183" s="145" t="s">
        <v>17290</v>
      </c>
      <c r="K183" s="14" t="s">
        <v>30222</v>
      </c>
      <c r="L183" s="144" t="s">
        <v>31</v>
      </c>
      <c r="M183" s="144" t="s">
        <v>32</v>
      </c>
      <c r="N183" s="144" t="s">
        <v>33</v>
      </c>
      <c r="O183" s="144" t="s">
        <v>220</v>
      </c>
      <c r="P183" s="144">
        <v>90</v>
      </c>
      <c r="Q183" s="144">
        <v>1000</v>
      </c>
      <c r="R183" s="147" t="s">
        <v>17291</v>
      </c>
      <c r="S183" s="144" t="s">
        <v>49</v>
      </c>
      <c r="T183" s="144" t="s">
        <v>49</v>
      </c>
      <c r="U183" s="144">
        <v>1000</v>
      </c>
      <c r="V183" s="148">
        <f t="shared" si="6"/>
        <v>2.7221254355400695</v>
      </c>
      <c r="W183" s="149">
        <f>V183/3</f>
        <v>0.90737514518002316</v>
      </c>
      <c r="X183" s="1" t="s">
        <v>17292</v>
      </c>
      <c r="Y183" s="145" t="s">
        <v>1362</v>
      </c>
      <c r="Z183" s="145" t="s">
        <v>17293</v>
      </c>
    </row>
    <row r="184" spans="1:26" s="67" customFormat="1" ht="100.2" customHeight="1" x14ac:dyDescent="0.3">
      <c r="A184" s="9" t="s">
        <v>16991</v>
      </c>
      <c r="B184" s="10" t="s">
        <v>1392</v>
      </c>
      <c r="C184" s="22" t="s">
        <v>1393</v>
      </c>
      <c r="D184" s="12" t="s">
        <v>1394</v>
      </c>
      <c r="E184" s="13">
        <v>106.12</v>
      </c>
      <c r="F184" s="14" t="s">
        <v>1395</v>
      </c>
      <c r="G184" s="14">
        <v>1.48</v>
      </c>
      <c r="H184" s="14" t="s">
        <v>1396</v>
      </c>
      <c r="I184" s="14" t="s">
        <v>29</v>
      </c>
      <c r="J184" s="15" t="s">
        <v>518</v>
      </c>
      <c r="K184" s="16" t="s">
        <v>30223</v>
      </c>
      <c r="L184" s="14" t="s">
        <v>31</v>
      </c>
      <c r="M184" s="14" t="s">
        <v>176</v>
      </c>
      <c r="N184" s="14" t="s">
        <v>59</v>
      </c>
      <c r="O184" s="16" t="s">
        <v>220</v>
      </c>
      <c r="P184" s="17" t="s">
        <v>340</v>
      </c>
      <c r="Q184" s="29" t="s">
        <v>1397</v>
      </c>
      <c r="R184" s="15" t="s">
        <v>1398</v>
      </c>
      <c r="S184" s="14" t="s">
        <v>36</v>
      </c>
      <c r="T184" s="14">
        <v>571</v>
      </c>
      <c r="U184" s="17">
        <v>286</v>
      </c>
      <c r="V184" s="20">
        <f t="shared" si="6"/>
        <v>2.6950621937429324</v>
      </c>
      <c r="W184" s="20">
        <f>V184/3</f>
        <v>0.89835406458097744</v>
      </c>
      <c r="X184" s="19" t="s">
        <v>1399</v>
      </c>
      <c r="Y184" s="21" t="s">
        <v>1400</v>
      </c>
      <c r="Z184" s="19" t="s">
        <v>1401</v>
      </c>
    </row>
    <row r="185" spans="1:26" s="67" customFormat="1" ht="100.2" customHeight="1" x14ac:dyDescent="0.3">
      <c r="A185" s="9" t="s">
        <v>16991</v>
      </c>
      <c r="B185" s="10" t="s">
        <v>1402</v>
      </c>
      <c r="C185" s="22" t="s">
        <v>1403</v>
      </c>
      <c r="D185" s="12" t="s">
        <v>1404</v>
      </c>
      <c r="E185" s="13">
        <v>130.18513168621499</v>
      </c>
      <c r="F185" s="14" t="s">
        <v>727</v>
      </c>
      <c r="G185" s="14">
        <v>2.2999999999999998</v>
      </c>
      <c r="H185" s="18" t="s">
        <v>1405</v>
      </c>
      <c r="I185" s="14" t="s">
        <v>29</v>
      </c>
      <c r="J185" s="15" t="s">
        <v>45</v>
      </c>
      <c r="K185" s="14" t="s">
        <v>30185</v>
      </c>
      <c r="L185" s="14" t="s">
        <v>31</v>
      </c>
      <c r="M185" s="14" t="s">
        <v>163</v>
      </c>
      <c r="N185" s="14" t="s">
        <v>33</v>
      </c>
      <c r="O185" s="16" t="s">
        <v>71</v>
      </c>
      <c r="P185" s="17">
        <v>90</v>
      </c>
      <c r="Q185" s="29" t="s">
        <v>1406</v>
      </c>
      <c r="R185" s="15" t="s">
        <v>1407</v>
      </c>
      <c r="S185" s="14" t="s">
        <v>36</v>
      </c>
      <c r="T185" s="18">
        <v>695.2</v>
      </c>
      <c r="U185" s="17">
        <v>348</v>
      </c>
      <c r="V185" s="20">
        <f t="shared" si="6"/>
        <v>2.6731163189878231</v>
      </c>
      <c r="W185" s="33">
        <f>V185/3</f>
        <v>0.89103877299594103</v>
      </c>
      <c r="X185" s="19" t="s">
        <v>1408</v>
      </c>
      <c r="Y185" s="21" t="s">
        <v>1409</v>
      </c>
      <c r="Z185" s="19" t="s">
        <v>1410</v>
      </c>
    </row>
    <row r="186" spans="1:26" s="67" customFormat="1" ht="100.2" customHeight="1" x14ac:dyDescent="0.3">
      <c r="A186" s="9" t="s">
        <v>16991</v>
      </c>
      <c r="B186" s="10" t="s">
        <v>1411</v>
      </c>
      <c r="C186" s="11" t="s">
        <v>1412</v>
      </c>
      <c r="D186" s="19" t="s">
        <v>1413</v>
      </c>
      <c r="E186" s="13">
        <v>170.24910239188199</v>
      </c>
      <c r="F186" s="14" t="s">
        <v>1414</v>
      </c>
      <c r="G186" s="14">
        <v>3.1019999999999999</v>
      </c>
      <c r="H186" s="14" t="s">
        <v>1415</v>
      </c>
      <c r="I186" s="14" t="s">
        <v>29</v>
      </c>
      <c r="J186" s="15" t="s">
        <v>1121</v>
      </c>
      <c r="K186" s="14" t="s">
        <v>30205</v>
      </c>
      <c r="L186" s="14" t="s">
        <v>31</v>
      </c>
      <c r="M186" s="14" t="s">
        <v>230</v>
      </c>
      <c r="N186" s="14" t="s">
        <v>33</v>
      </c>
      <c r="O186" s="16" t="s">
        <v>34</v>
      </c>
      <c r="P186" s="28">
        <f>49*7</f>
        <v>343</v>
      </c>
      <c r="Q186" s="14">
        <v>150</v>
      </c>
      <c r="R186" s="15" t="s">
        <v>1416</v>
      </c>
      <c r="S186" s="14" t="s">
        <v>49</v>
      </c>
      <c r="T186" s="14" t="s">
        <v>49</v>
      </c>
      <c r="U186" s="28">
        <v>150</v>
      </c>
      <c r="V186" s="30">
        <f t="shared" si="6"/>
        <v>0.88106191394024325</v>
      </c>
      <c r="W186" s="30">
        <f>V186</f>
        <v>0.88106191394024325</v>
      </c>
      <c r="X186" s="19" t="s">
        <v>50</v>
      </c>
      <c r="Y186" s="21" t="s">
        <v>1417</v>
      </c>
      <c r="Z186" s="19" t="s">
        <v>1418</v>
      </c>
    </row>
    <row r="187" spans="1:26" s="67" customFormat="1" ht="100.2" customHeight="1" x14ac:dyDescent="0.3">
      <c r="A187" s="9" t="s">
        <v>16991</v>
      </c>
      <c r="B187" s="10" t="s">
        <v>1419</v>
      </c>
      <c r="C187" s="11" t="s">
        <v>1420</v>
      </c>
      <c r="D187" s="19" t="s">
        <v>1421</v>
      </c>
      <c r="E187" s="13">
        <v>580.71</v>
      </c>
      <c r="F187" s="14" t="s">
        <v>1422</v>
      </c>
      <c r="G187" s="14">
        <v>4.24</v>
      </c>
      <c r="H187" s="14" t="s">
        <v>1423</v>
      </c>
      <c r="I187" s="14" t="s">
        <v>29</v>
      </c>
      <c r="J187" s="15" t="s">
        <v>188</v>
      </c>
      <c r="K187" s="14" t="s">
        <v>30224</v>
      </c>
      <c r="L187" s="14" t="s">
        <v>31</v>
      </c>
      <c r="M187" s="14" t="s">
        <v>261</v>
      </c>
      <c r="N187" s="14" t="s">
        <v>33</v>
      </c>
      <c r="O187" s="16" t="s">
        <v>34</v>
      </c>
      <c r="P187" s="28">
        <v>730</v>
      </c>
      <c r="Q187" s="14">
        <v>500</v>
      </c>
      <c r="R187" s="15" t="s">
        <v>1424</v>
      </c>
      <c r="S187" s="14" t="s">
        <v>1425</v>
      </c>
      <c r="T187" s="14">
        <v>1500</v>
      </c>
      <c r="U187" s="28">
        <v>500</v>
      </c>
      <c r="V187" s="30">
        <f t="shared" si="6"/>
        <v>0.86101496444008196</v>
      </c>
      <c r="W187" s="30">
        <f>V187</f>
        <v>0.86101496444008196</v>
      </c>
      <c r="X187" s="21" t="s">
        <v>1426</v>
      </c>
      <c r="Y187" s="21" t="s">
        <v>1427</v>
      </c>
      <c r="Z187" s="19" t="s">
        <v>27914</v>
      </c>
    </row>
    <row r="188" spans="1:26" s="67" customFormat="1" ht="100.2" customHeight="1" x14ac:dyDescent="0.3">
      <c r="A188" s="9" t="s">
        <v>16991</v>
      </c>
      <c r="B188" s="10" t="s">
        <v>1428</v>
      </c>
      <c r="C188" s="22" t="s">
        <v>1429</v>
      </c>
      <c r="D188" s="12" t="s">
        <v>1430</v>
      </c>
      <c r="E188" s="13">
        <v>351.29</v>
      </c>
      <c r="F188" s="14" t="s">
        <v>1431</v>
      </c>
      <c r="G188" s="14">
        <v>-6.4</v>
      </c>
      <c r="H188" s="18" t="s">
        <v>1432</v>
      </c>
      <c r="I188" s="14" t="s">
        <v>29</v>
      </c>
      <c r="J188" s="15" t="s">
        <v>30</v>
      </c>
      <c r="K188" s="14" t="s">
        <v>30225</v>
      </c>
      <c r="L188" s="14" t="s">
        <v>189</v>
      </c>
      <c r="M188" s="14" t="s">
        <v>190</v>
      </c>
      <c r="N188" s="14" t="s">
        <v>33</v>
      </c>
      <c r="O188" s="16" t="s">
        <v>1433</v>
      </c>
      <c r="P188" s="28">
        <v>182</v>
      </c>
      <c r="Q188" s="29" t="s">
        <v>1359</v>
      </c>
      <c r="R188" s="15" t="s">
        <v>1434</v>
      </c>
      <c r="S188" s="14" t="s">
        <v>49</v>
      </c>
      <c r="T188" s="18" t="s">
        <v>49</v>
      </c>
      <c r="U188" s="17">
        <v>300</v>
      </c>
      <c r="V188" s="30">
        <f t="shared" si="6"/>
        <v>0.85399527455948077</v>
      </c>
      <c r="W188" s="33">
        <f>V188</f>
        <v>0.85399527455948077</v>
      </c>
      <c r="X188" s="19" t="s">
        <v>1435</v>
      </c>
      <c r="Y188" s="21" t="s">
        <v>1436</v>
      </c>
      <c r="Z188" s="19" t="s">
        <v>1437</v>
      </c>
    </row>
    <row r="189" spans="1:26" s="67" customFormat="1" ht="100.2" customHeight="1" x14ac:dyDescent="0.3">
      <c r="A189" s="138" t="s">
        <v>23707</v>
      </c>
      <c r="B189" s="141" t="s">
        <v>17294</v>
      </c>
      <c r="C189" s="139" t="s">
        <v>17295</v>
      </c>
      <c r="D189" s="139" t="s">
        <v>17296</v>
      </c>
      <c r="E189" s="142">
        <v>240.29</v>
      </c>
      <c r="F189" s="143" t="s">
        <v>17297</v>
      </c>
      <c r="G189" s="143"/>
      <c r="H189" s="143" t="s">
        <v>17298</v>
      </c>
      <c r="I189" s="144" t="s">
        <v>29</v>
      </c>
      <c r="J189" s="145" t="s">
        <v>30</v>
      </c>
      <c r="K189" s="14" t="s">
        <v>28247</v>
      </c>
      <c r="L189" s="144" t="s">
        <v>31</v>
      </c>
      <c r="M189" s="144" t="s">
        <v>32</v>
      </c>
      <c r="N189" s="144" t="s">
        <v>33</v>
      </c>
      <c r="O189" s="144" t="s">
        <v>220</v>
      </c>
      <c r="P189" s="144">
        <v>93</v>
      </c>
      <c r="Q189" s="144">
        <v>600</v>
      </c>
      <c r="R189" s="147" t="s">
        <v>17299</v>
      </c>
      <c r="S189" s="144" t="s">
        <v>36</v>
      </c>
      <c r="T189" s="144">
        <v>3000</v>
      </c>
      <c r="U189" s="144">
        <v>600</v>
      </c>
      <c r="V189" s="146">
        <f t="shared" si="6"/>
        <v>2.4969828124349744</v>
      </c>
      <c r="W189" s="148">
        <f>V189/3</f>
        <v>0.83232760414499152</v>
      </c>
      <c r="X189" s="1" t="s">
        <v>17300</v>
      </c>
      <c r="Y189" s="145" t="s">
        <v>17301</v>
      </c>
      <c r="Z189" s="145" t="s">
        <v>17302</v>
      </c>
    </row>
    <row r="190" spans="1:26" s="67" customFormat="1" ht="100.2" customHeight="1" x14ac:dyDescent="0.3">
      <c r="A190" s="138" t="s">
        <v>23707</v>
      </c>
      <c r="B190" s="141" t="s">
        <v>17303</v>
      </c>
      <c r="C190" s="139" t="s">
        <v>17304</v>
      </c>
      <c r="D190" s="139" t="s">
        <v>17305</v>
      </c>
      <c r="E190" s="142">
        <v>416.78</v>
      </c>
      <c r="F190" s="143" t="s">
        <v>17306</v>
      </c>
      <c r="G190" s="143"/>
      <c r="H190" s="143" t="s">
        <v>17307</v>
      </c>
      <c r="I190" s="144" t="s">
        <v>29</v>
      </c>
      <c r="J190" s="145" t="s">
        <v>17290</v>
      </c>
      <c r="K190" s="14" t="s">
        <v>28731</v>
      </c>
      <c r="L190" s="144" t="s">
        <v>31</v>
      </c>
      <c r="M190" s="144" t="s">
        <v>32</v>
      </c>
      <c r="N190" s="144" t="s">
        <v>33</v>
      </c>
      <c r="O190" s="144" t="s">
        <v>220</v>
      </c>
      <c r="P190" s="144">
        <v>90</v>
      </c>
      <c r="Q190" s="144">
        <v>1000</v>
      </c>
      <c r="R190" s="147" t="s">
        <v>17308</v>
      </c>
      <c r="S190" s="144" t="s">
        <v>49</v>
      </c>
      <c r="T190" s="144" t="s">
        <v>49</v>
      </c>
      <c r="U190" s="144">
        <v>1000</v>
      </c>
      <c r="V190" s="148">
        <f t="shared" si="6"/>
        <v>2.3993473775133167</v>
      </c>
      <c r="W190" s="149">
        <f>V190/3</f>
        <v>0.79978245917110558</v>
      </c>
      <c r="X190" s="1" t="s">
        <v>17309</v>
      </c>
      <c r="Y190" s="145" t="s">
        <v>1362</v>
      </c>
      <c r="Z190" s="145" t="s">
        <v>17310</v>
      </c>
    </row>
    <row r="191" spans="1:26" s="67" customFormat="1" ht="100.2" customHeight="1" x14ac:dyDescent="0.3">
      <c r="A191" s="9" t="s">
        <v>16991</v>
      </c>
      <c r="B191" s="10" t="s">
        <v>1438</v>
      </c>
      <c r="C191" s="22" t="s">
        <v>1439</v>
      </c>
      <c r="D191" s="12" t="s">
        <v>1440</v>
      </c>
      <c r="E191" s="13">
        <v>262.39</v>
      </c>
      <c r="F191" s="14" t="s">
        <v>1441</v>
      </c>
      <c r="G191" s="14">
        <v>6.79</v>
      </c>
      <c r="H191" s="14" t="s">
        <v>1442</v>
      </c>
      <c r="I191" s="14" t="s">
        <v>29</v>
      </c>
      <c r="J191" s="15" t="s">
        <v>518</v>
      </c>
      <c r="K191" s="16" t="s">
        <v>29390</v>
      </c>
      <c r="L191" s="14" t="s">
        <v>31</v>
      </c>
      <c r="M191" s="14" t="s">
        <v>1357</v>
      </c>
      <c r="N191" s="14" t="s">
        <v>46</v>
      </c>
      <c r="O191" s="16" t="s">
        <v>34</v>
      </c>
      <c r="P191" s="17">
        <v>91</v>
      </c>
      <c r="Q191" s="29" t="s">
        <v>1443</v>
      </c>
      <c r="R191" s="15" t="s">
        <v>1444</v>
      </c>
      <c r="S191" s="14" t="s">
        <v>49</v>
      </c>
      <c r="T191" s="18" t="s">
        <v>49</v>
      </c>
      <c r="U191" s="17">
        <v>619</v>
      </c>
      <c r="V191" s="20">
        <f t="shared" si="6"/>
        <v>2.3590838065475057</v>
      </c>
      <c r="W191" s="33">
        <f>V191/3</f>
        <v>0.78636126884916857</v>
      </c>
      <c r="X191" s="19" t="s">
        <v>1445</v>
      </c>
      <c r="Y191" s="21" t="s">
        <v>1446</v>
      </c>
      <c r="Z191" s="19" t="s">
        <v>1447</v>
      </c>
    </row>
    <row r="192" spans="1:26" s="67" customFormat="1" ht="100.2" customHeight="1" x14ac:dyDescent="0.3">
      <c r="A192" s="9" t="s">
        <v>16991</v>
      </c>
      <c r="B192" s="10" t="s">
        <v>1448</v>
      </c>
      <c r="C192" s="19" t="s">
        <v>1449</v>
      </c>
      <c r="D192" s="12" t="s">
        <v>1450</v>
      </c>
      <c r="E192" s="13">
        <v>818.48780538229903</v>
      </c>
      <c r="F192" s="14" t="s">
        <v>1451</v>
      </c>
      <c r="G192" s="14">
        <v>7.1639999999999997</v>
      </c>
      <c r="H192" s="18" t="s">
        <v>1452</v>
      </c>
      <c r="I192" s="14" t="s">
        <v>29</v>
      </c>
      <c r="J192" s="15" t="s">
        <v>1453</v>
      </c>
      <c r="K192" s="14" t="s">
        <v>28732</v>
      </c>
      <c r="L192" s="14" t="s">
        <v>31</v>
      </c>
      <c r="M192" s="14" t="s">
        <v>163</v>
      </c>
      <c r="N192" s="14" t="s">
        <v>33</v>
      </c>
      <c r="O192" s="16" t="s">
        <v>83</v>
      </c>
      <c r="P192" s="17" t="s">
        <v>72</v>
      </c>
      <c r="Q192" s="29" t="s">
        <v>1454</v>
      </c>
      <c r="R192" s="15" t="s">
        <v>1455</v>
      </c>
      <c r="S192" s="14" t="s">
        <v>49</v>
      </c>
      <c r="T192" s="18" t="s">
        <v>49</v>
      </c>
      <c r="U192" s="17">
        <v>630</v>
      </c>
      <c r="V192" s="33">
        <f t="shared" si="6"/>
        <v>0.76971213970101826</v>
      </c>
      <c r="W192" s="33">
        <f>V192</f>
        <v>0.76971213970101826</v>
      </c>
      <c r="X192" s="19" t="s">
        <v>50</v>
      </c>
      <c r="Y192" s="21" t="s">
        <v>1456</v>
      </c>
      <c r="Z192" s="19" t="s">
        <v>1457</v>
      </c>
    </row>
    <row r="193" spans="1:26" s="67" customFormat="1" ht="100.2" customHeight="1" x14ac:dyDescent="0.3">
      <c r="A193" s="138" t="s">
        <v>23707</v>
      </c>
      <c r="B193" s="141" t="s">
        <v>17311</v>
      </c>
      <c r="C193" s="139" t="s">
        <v>17312</v>
      </c>
      <c r="D193" s="139" t="s">
        <v>17313</v>
      </c>
      <c r="E193" s="142">
        <v>434.39100000000002</v>
      </c>
      <c r="F193" s="143" t="s">
        <v>17314</v>
      </c>
      <c r="G193" s="143"/>
      <c r="H193" s="143" t="s">
        <v>17315</v>
      </c>
      <c r="I193" s="130" t="s">
        <v>29</v>
      </c>
      <c r="J193" s="2" t="s">
        <v>17316</v>
      </c>
      <c r="K193" s="143" t="s">
        <v>30226</v>
      </c>
      <c r="L193" s="144" t="s">
        <v>31</v>
      </c>
      <c r="M193" s="144" t="s">
        <v>17317</v>
      </c>
      <c r="N193" s="144" t="s">
        <v>33</v>
      </c>
      <c r="O193" s="144" t="s">
        <v>220</v>
      </c>
      <c r="P193" s="144">
        <v>90</v>
      </c>
      <c r="Q193" s="144">
        <v>1000</v>
      </c>
      <c r="R193" s="147" t="s">
        <v>1473</v>
      </c>
      <c r="S193" s="144" t="s">
        <v>49</v>
      </c>
      <c r="T193" s="144" t="s">
        <v>49</v>
      </c>
      <c r="U193" s="144">
        <v>1000</v>
      </c>
      <c r="V193" s="148">
        <f t="shared" si="6"/>
        <v>2.3020734775812572</v>
      </c>
      <c r="W193" s="149">
        <f>V193/3</f>
        <v>0.76735782586041912</v>
      </c>
      <c r="X193" s="1" t="s">
        <v>17318</v>
      </c>
      <c r="Y193" s="145" t="s">
        <v>17319</v>
      </c>
      <c r="Z193" s="145" t="s">
        <v>17320</v>
      </c>
    </row>
    <row r="194" spans="1:26" s="67" customFormat="1" ht="100.2" customHeight="1" x14ac:dyDescent="0.3">
      <c r="A194" s="9" t="s">
        <v>16991</v>
      </c>
      <c r="B194" s="10" t="s">
        <v>1458</v>
      </c>
      <c r="C194" s="22" t="s">
        <v>1459</v>
      </c>
      <c r="D194" s="19" t="s">
        <v>1460</v>
      </c>
      <c r="E194" s="13">
        <v>1311.65</v>
      </c>
      <c r="F194" s="14" t="s">
        <v>1461</v>
      </c>
      <c r="G194" s="14">
        <v>6.98</v>
      </c>
      <c r="H194" s="14" t="s">
        <v>1462</v>
      </c>
      <c r="I194" s="14" t="s">
        <v>29</v>
      </c>
      <c r="J194" s="15" t="s">
        <v>198</v>
      </c>
      <c r="K194" s="16" t="s">
        <v>30194</v>
      </c>
      <c r="L194" s="14" t="s">
        <v>31</v>
      </c>
      <c r="M194" s="14" t="s">
        <v>406</v>
      </c>
      <c r="N194" s="14" t="s">
        <v>33</v>
      </c>
      <c r="O194" s="16" t="s">
        <v>34</v>
      </c>
      <c r="P194" s="28">
        <v>730</v>
      </c>
      <c r="Q194" s="14">
        <v>1000</v>
      </c>
      <c r="R194" s="15" t="s">
        <v>1463</v>
      </c>
      <c r="S194" s="14" t="s">
        <v>1464</v>
      </c>
      <c r="T194" s="14">
        <v>2500</v>
      </c>
      <c r="U194" s="28">
        <v>1000</v>
      </c>
      <c r="V194" s="30">
        <f t="shared" si="6"/>
        <v>0.76239850569892875</v>
      </c>
      <c r="W194" s="30">
        <f>V194</f>
        <v>0.76239850569892875</v>
      </c>
      <c r="X194" s="19" t="s">
        <v>1465</v>
      </c>
      <c r="Y194" s="21" t="s">
        <v>1466</v>
      </c>
      <c r="Z194" s="19" t="s">
        <v>1467</v>
      </c>
    </row>
    <row r="195" spans="1:26" s="67" customFormat="1" ht="100.2" customHeight="1" x14ac:dyDescent="0.3">
      <c r="A195" s="9" t="s">
        <v>16991</v>
      </c>
      <c r="B195" s="10" t="s">
        <v>1468</v>
      </c>
      <c r="C195" s="22" t="s">
        <v>1469</v>
      </c>
      <c r="D195" s="12" t="s">
        <v>1470</v>
      </c>
      <c r="E195" s="13">
        <v>402.47994298639099</v>
      </c>
      <c r="F195" s="14" t="s">
        <v>1471</v>
      </c>
      <c r="G195" s="14">
        <v>4.92</v>
      </c>
      <c r="H195" s="18" t="s">
        <v>1472</v>
      </c>
      <c r="I195" s="14" t="s">
        <v>29</v>
      </c>
      <c r="J195" s="15" t="s">
        <v>91</v>
      </c>
      <c r="K195" s="14" t="s">
        <v>30227</v>
      </c>
      <c r="L195" s="14" t="s">
        <v>31</v>
      </c>
      <c r="M195" s="14" t="s">
        <v>32</v>
      </c>
      <c r="N195" s="14" t="s">
        <v>70</v>
      </c>
      <c r="O195" s="16" t="s">
        <v>34</v>
      </c>
      <c r="P195" s="17">
        <v>728</v>
      </c>
      <c r="Q195" s="29" t="s">
        <v>1359</v>
      </c>
      <c r="R195" s="15" t="s">
        <v>1473</v>
      </c>
      <c r="S195" s="14" t="s">
        <v>788</v>
      </c>
      <c r="T195" s="18">
        <v>1000</v>
      </c>
      <c r="U195" s="17">
        <v>300</v>
      </c>
      <c r="V195" s="30">
        <f t="shared" ref="V195:V245" si="7">U195/E195</f>
        <v>0.74537875794258857</v>
      </c>
      <c r="W195" s="30">
        <f>V195</f>
        <v>0.74537875794258857</v>
      </c>
      <c r="X195" s="19" t="s">
        <v>1474</v>
      </c>
      <c r="Y195" s="21" t="s">
        <v>1475</v>
      </c>
      <c r="Z195" s="19" t="s">
        <v>1476</v>
      </c>
    </row>
    <row r="196" spans="1:26" s="67" customFormat="1" ht="100.2" customHeight="1" x14ac:dyDescent="0.3">
      <c r="A196" s="9" t="s">
        <v>16991</v>
      </c>
      <c r="B196" s="10" t="s">
        <v>1477</v>
      </c>
      <c r="C196" s="22" t="s">
        <v>1478</v>
      </c>
      <c r="D196" s="19" t="s">
        <v>1479</v>
      </c>
      <c r="E196" s="13">
        <v>100.072921385163</v>
      </c>
      <c r="F196" s="14" t="s">
        <v>1480</v>
      </c>
      <c r="G196" s="14">
        <v>0.81</v>
      </c>
      <c r="H196" s="14" t="s">
        <v>1481</v>
      </c>
      <c r="I196" s="14" t="s">
        <v>29</v>
      </c>
      <c r="J196" s="15" t="s">
        <v>1482</v>
      </c>
      <c r="K196" s="14" t="s">
        <v>30228</v>
      </c>
      <c r="L196" s="14" t="s">
        <v>31</v>
      </c>
      <c r="M196" s="14" t="s">
        <v>310</v>
      </c>
      <c r="N196" s="14" t="s">
        <v>476</v>
      </c>
      <c r="O196" s="16" t="s">
        <v>220</v>
      </c>
      <c r="P196" s="28">
        <v>721</v>
      </c>
      <c r="Q196" s="14">
        <v>71.400000000000006</v>
      </c>
      <c r="R196" s="15" t="s">
        <v>1483</v>
      </c>
      <c r="S196" s="14" t="s">
        <v>49</v>
      </c>
      <c r="T196" s="14" t="s">
        <v>49</v>
      </c>
      <c r="U196" s="36">
        <v>71.400000000000006</v>
      </c>
      <c r="V196" s="30">
        <f t="shared" si="7"/>
        <v>0.71347972070480503</v>
      </c>
      <c r="W196" s="30">
        <f>V196</f>
        <v>0.71347972070480503</v>
      </c>
      <c r="X196" s="19" t="s">
        <v>1484</v>
      </c>
      <c r="Y196" s="21" t="s">
        <v>1485</v>
      </c>
      <c r="Z196" s="19" t="s">
        <v>1486</v>
      </c>
    </row>
    <row r="197" spans="1:26" s="67" customFormat="1" ht="100.2" customHeight="1" x14ac:dyDescent="0.3">
      <c r="A197" s="138" t="s">
        <v>23707</v>
      </c>
      <c r="B197" s="141" t="s">
        <v>17321</v>
      </c>
      <c r="C197" s="139" t="s">
        <v>17322</v>
      </c>
      <c r="D197" s="139" t="s">
        <v>17323</v>
      </c>
      <c r="E197" s="142">
        <v>146.142</v>
      </c>
      <c r="F197" s="143" t="s">
        <v>784</v>
      </c>
      <c r="G197" s="143"/>
      <c r="H197" s="143" t="s">
        <v>17324</v>
      </c>
      <c r="I197" s="144" t="s">
        <v>29</v>
      </c>
      <c r="J197" s="145" t="s">
        <v>121</v>
      </c>
      <c r="K197" s="14" t="s">
        <v>30199</v>
      </c>
      <c r="L197" s="144" t="s">
        <v>31</v>
      </c>
      <c r="M197" s="144" t="s">
        <v>17325</v>
      </c>
      <c r="N197" s="144" t="s">
        <v>46</v>
      </c>
      <c r="O197" s="144" t="s">
        <v>220</v>
      </c>
      <c r="P197" s="144">
        <v>90</v>
      </c>
      <c r="Q197" s="144">
        <v>300</v>
      </c>
      <c r="R197" s="147" t="s">
        <v>1473</v>
      </c>
      <c r="S197" s="144" t="s">
        <v>1388</v>
      </c>
      <c r="T197" s="144">
        <v>1000</v>
      </c>
      <c r="U197" s="144">
        <v>300</v>
      </c>
      <c r="V197" s="146">
        <f t="shared" si="7"/>
        <v>2.0527979636244202</v>
      </c>
      <c r="W197" s="148">
        <f>V197/3</f>
        <v>0.68426598787480675</v>
      </c>
      <c r="X197" s="1" t="s">
        <v>17326</v>
      </c>
      <c r="Y197" s="145" t="s">
        <v>8767</v>
      </c>
      <c r="Z197" s="145" t="s">
        <v>17327</v>
      </c>
    </row>
    <row r="198" spans="1:26" s="67" customFormat="1" ht="100.2" customHeight="1" x14ac:dyDescent="0.3">
      <c r="A198" s="138" t="s">
        <v>23707</v>
      </c>
      <c r="B198" s="141" t="s">
        <v>17328</v>
      </c>
      <c r="C198" s="139" t="s">
        <v>17329</v>
      </c>
      <c r="D198" s="139" t="s">
        <v>17330</v>
      </c>
      <c r="E198" s="142">
        <v>488.32</v>
      </c>
      <c r="F198" s="143" t="s">
        <v>17331</v>
      </c>
      <c r="G198" s="143"/>
      <c r="H198" s="143" t="s">
        <v>17332</v>
      </c>
      <c r="I198" s="144" t="s">
        <v>29</v>
      </c>
      <c r="J198" s="145" t="s">
        <v>588</v>
      </c>
      <c r="K198" s="14" t="s">
        <v>30229</v>
      </c>
      <c r="L198" s="144" t="s">
        <v>31</v>
      </c>
      <c r="M198" s="144" t="s">
        <v>17333</v>
      </c>
      <c r="N198" s="144" t="s">
        <v>33</v>
      </c>
      <c r="O198" s="144" t="s">
        <v>220</v>
      </c>
      <c r="P198" s="144">
        <v>90</v>
      </c>
      <c r="Q198" s="144">
        <v>1000</v>
      </c>
      <c r="R198" s="147" t="s">
        <v>17334</v>
      </c>
      <c r="S198" s="144" t="s">
        <v>49</v>
      </c>
      <c r="T198" s="144" t="s">
        <v>49</v>
      </c>
      <c r="U198" s="144">
        <v>1000</v>
      </c>
      <c r="V198" s="148">
        <f t="shared" si="7"/>
        <v>2.0478374836173003</v>
      </c>
      <c r="W198" s="149">
        <f>V198/3</f>
        <v>0.68261249453910011</v>
      </c>
      <c r="X198" s="1" t="s">
        <v>17335</v>
      </c>
      <c r="Y198" s="145" t="s">
        <v>17336</v>
      </c>
      <c r="Z198" s="145" t="s">
        <v>17337</v>
      </c>
    </row>
    <row r="199" spans="1:26" s="67" customFormat="1" ht="100.2" customHeight="1" x14ac:dyDescent="0.3">
      <c r="A199" s="138" t="s">
        <v>23707</v>
      </c>
      <c r="B199" s="141" t="s">
        <v>17338</v>
      </c>
      <c r="C199" s="139" t="s">
        <v>17339</v>
      </c>
      <c r="D199" s="139" t="s">
        <v>17340</v>
      </c>
      <c r="E199" s="142">
        <v>504.43</v>
      </c>
      <c r="F199" s="143" t="s">
        <v>17341</v>
      </c>
      <c r="G199" s="143"/>
      <c r="H199" s="143" t="s">
        <v>17342</v>
      </c>
      <c r="I199" s="144" t="s">
        <v>29</v>
      </c>
      <c r="J199" s="145" t="s">
        <v>188</v>
      </c>
      <c r="K199" s="143" t="s">
        <v>30230</v>
      </c>
      <c r="L199" s="144" t="s">
        <v>31</v>
      </c>
      <c r="M199" s="144" t="s">
        <v>281</v>
      </c>
      <c r="N199" s="144" t="s">
        <v>281</v>
      </c>
      <c r="O199" s="144" t="s">
        <v>1214</v>
      </c>
      <c r="P199" s="144">
        <v>90</v>
      </c>
      <c r="Q199" s="144">
        <v>1000</v>
      </c>
      <c r="R199" s="147" t="s">
        <v>17343</v>
      </c>
      <c r="S199" s="144" t="s">
        <v>49</v>
      </c>
      <c r="T199" s="144" t="s">
        <v>49</v>
      </c>
      <c r="U199" s="144">
        <v>1000</v>
      </c>
      <c r="V199" s="148">
        <f t="shared" si="7"/>
        <v>1.9824356204032274</v>
      </c>
      <c r="W199" s="149">
        <f>V199/3</f>
        <v>0.66081187346774251</v>
      </c>
      <c r="X199" s="1" t="s">
        <v>50</v>
      </c>
      <c r="Y199" s="145" t="s">
        <v>17344</v>
      </c>
      <c r="Z199" s="145" t="s">
        <v>17345</v>
      </c>
    </row>
    <row r="200" spans="1:26" s="67" customFormat="1" ht="100.2" customHeight="1" x14ac:dyDescent="0.3">
      <c r="A200" s="9" t="s">
        <v>16991</v>
      </c>
      <c r="B200" s="10" t="s">
        <v>1487</v>
      </c>
      <c r="C200" s="22" t="s">
        <v>1488</v>
      </c>
      <c r="D200" s="19" t="s">
        <v>1489</v>
      </c>
      <c r="E200" s="13">
        <v>384.42</v>
      </c>
      <c r="F200" s="14" t="s">
        <v>1490</v>
      </c>
      <c r="G200" s="14">
        <v>2.79</v>
      </c>
      <c r="H200" s="14" t="s">
        <v>1491</v>
      </c>
      <c r="I200" s="14" t="s">
        <v>29</v>
      </c>
      <c r="J200" s="15" t="s">
        <v>1492</v>
      </c>
      <c r="K200" s="14" t="s">
        <v>30231</v>
      </c>
      <c r="L200" s="14" t="s">
        <v>31</v>
      </c>
      <c r="M200" s="14" t="s">
        <v>1493</v>
      </c>
      <c r="N200" s="14" t="s">
        <v>33</v>
      </c>
      <c r="O200" s="16" t="s">
        <v>34</v>
      </c>
      <c r="P200" s="28">
        <v>90</v>
      </c>
      <c r="Q200" s="14">
        <v>750</v>
      </c>
      <c r="R200" s="15" t="s">
        <v>1494</v>
      </c>
      <c r="S200" s="14" t="s">
        <v>49</v>
      </c>
      <c r="T200" s="14" t="s">
        <v>49</v>
      </c>
      <c r="U200" s="28">
        <v>750</v>
      </c>
      <c r="V200" s="13">
        <f t="shared" si="7"/>
        <v>1.950991103480568</v>
      </c>
      <c r="W200" s="30">
        <f>V200/3</f>
        <v>0.65033036782685605</v>
      </c>
      <c r="X200" s="19" t="s">
        <v>1495</v>
      </c>
      <c r="Y200" s="21" t="s">
        <v>1496</v>
      </c>
      <c r="Z200" s="19" t="s">
        <v>1497</v>
      </c>
    </row>
    <row r="201" spans="1:26" s="67" customFormat="1" ht="100.2" customHeight="1" x14ac:dyDescent="0.3">
      <c r="A201" s="138" t="s">
        <v>23707</v>
      </c>
      <c r="B201" s="141" t="s">
        <v>17346</v>
      </c>
      <c r="C201" s="139" t="s">
        <v>17347</v>
      </c>
      <c r="D201" s="139" t="s">
        <v>17348</v>
      </c>
      <c r="E201" s="142">
        <v>154.12100000000001</v>
      </c>
      <c r="F201" s="143" t="s">
        <v>17349</v>
      </c>
      <c r="G201" s="143"/>
      <c r="H201" s="143" t="s">
        <v>17350</v>
      </c>
      <c r="I201" s="144" t="s">
        <v>29</v>
      </c>
      <c r="J201" s="145" t="s">
        <v>405</v>
      </c>
      <c r="K201" s="143" t="s">
        <v>30232</v>
      </c>
      <c r="L201" s="144" t="s">
        <v>31</v>
      </c>
      <c r="M201" s="144" t="s">
        <v>176</v>
      </c>
      <c r="N201" s="144" t="s">
        <v>46</v>
      </c>
      <c r="O201" s="144" t="s">
        <v>34</v>
      </c>
      <c r="P201" s="144">
        <v>287</v>
      </c>
      <c r="Q201" s="144">
        <v>100</v>
      </c>
      <c r="R201" s="147" t="s">
        <v>17351</v>
      </c>
      <c r="S201" s="144" t="s">
        <v>49</v>
      </c>
      <c r="T201" s="144" t="s">
        <v>49</v>
      </c>
      <c r="U201" s="144">
        <v>100</v>
      </c>
      <c r="V201" s="148">
        <f t="shared" si="7"/>
        <v>0.64884084582892654</v>
      </c>
      <c r="W201" s="148">
        <f>V201</f>
        <v>0.64884084582892654</v>
      </c>
      <c r="X201" s="1" t="s">
        <v>17352</v>
      </c>
      <c r="Y201" s="145" t="s">
        <v>17353</v>
      </c>
      <c r="Z201" s="145" t="s">
        <v>17354</v>
      </c>
    </row>
    <row r="202" spans="1:26" s="67" customFormat="1" ht="100.2" customHeight="1" x14ac:dyDescent="0.3">
      <c r="A202" s="138" t="s">
        <v>23707</v>
      </c>
      <c r="B202" s="141" t="s">
        <v>17355</v>
      </c>
      <c r="C202" s="139" t="s">
        <v>17356</v>
      </c>
      <c r="D202" s="139" t="s">
        <v>17357</v>
      </c>
      <c r="E202" s="142">
        <v>514.79999999999995</v>
      </c>
      <c r="F202" s="143" t="s">
        <v>17358</v>
      </c>
      <c r="G202" s="143"/>
      <c r="H202" s="143" t="s">
        <v>17359</v>
      </c>
      <c r="I202" s="144" t="s">
        <v>29</v>
      </c>
      <c r="J202" s="145" t="s">
        <v>121</v>
      </c>
      <c r="K202" s="143" t="s">
        <v>30233</v>
      </c>
      <c r="L202" s="144" t="s">
        <v>31</v>
      </c>
      <c r="M202" s="144" t="s">
        <v>17360</v>
      </c>
      <c r="N202" s="144" t="s">
        <v>33</v>
      </c>
      <c r="O202" s="144" t="s">
        <v>220</v>
      </c>
      <c r="P202" s="144">
        <v>90</v>
      </c>
      <c r="Q202" s="144">
        <v>1000</v>
      </c>
      <c r="R202" s="147" t="s">
        <v>17361</v>
      </c>
      <c r="S202" s="144" t="s">
        <v>49</v>
      </c>
      <c r="T202" s="144" t="s">
        <v>49</v>
      </c>
      <c r="U202" s="144">
        <v>1000</v>
      </c>
      <c r="V202" s="148">
        <f t="shared" si="7"/>
        <v>1.9425019425019427</v>
      </c>
      <c r="W202" s="149">
        <f t="shared" ref="W202:W207" si="8">V202/3</f>
        <v>0.64750064750064762</v>
      </c>
      <c r="X202" s="1" t="s">
        <v>17362</v>
      </c>
      <c r="Y202" s="145" t="s">
        <v>4247</v>
      </c>
      <c r="Z202" s="145" t="s">
        <v>17363</v>
      </c>
    </row>
    <row r="203" spans="1:26" s="67" customFormat="1" ht="100.2" customHeight="1" x14ac:dyDescent="0.3">
      <c r="A203" s="9" t="s">
        <v>16991</v>
      </c>
      <c r="B203" s="10" t="s">
        <v>1499</v>
      </c>
      <c r="C203" s="11" t="s">
        <v>1500</v>
      </c>
      <c r="D203" s="19" t="s">
        <v>1501</v>
      </c>
      <c r="E203" s="13">
        <v>132.11000000000001</v>
      </c>
      <c r="F203" s="14" t="s">
        <v>1502</v>
      </c>
      <c r="G203" s="14">
        <v>-0.47</v>
      </c>
      <c r="H203" s="14" t="s">
        <v>1503</v>
      </c>
      <c r="I203" s="14" t="s">
        <v>29</v>
      </c>
      <c r="J203" s="15" t="s">
        <v>121</v>
      </c>
      <c r="K203" s="13" t="s">
        <v>30234</v>
      </c>
      <c r="L203" s="14" t="s">
        <v>189</v>
      </c>
      <c r="M203" s="14" t="s">
        <v>190</v>
      </c>
      <c r="N203" s="14" t="s">
        <v>33</v>
      </c>
      <c r="O203" s="16" t="s">
        <v>34</v>
      </c>
      <c r="P203" s="28">
        <v>90</v>
      </c>
      <c r="Q203" s="14">
        <v>250</v>
      </c>
      <c r="R203" s="15" t="s">
        <v>1504</v>
      </c>
      <c r="S203" s="14" t="s">
        <v>1505</v>
      </c>
      <c r="T203" s="14">
        <v>500</v>
      </c>
      <c r="U203" s="28">
        <v>250</v>
      </c>
      <c r="V203" s="13">
        <f t="shared" si="7"/>
        <v>1.892362425251684</v>
      </c>
      <c r="W203" s="33">
        <f t="shared" si="8"/>
        <v>0.63078747508389466</v>
      </c>
      <c r="X203" s="19" t="s">
        <v>1506</v>
      </c>
      <c r="Y203" s="21" t="s">
        <v>1507</v>
      </c>
      <c r="Z203" s="19" t="s">
        <v>1508</v>
      </c>
    </row>
    <row r="204" spans="1:26" s="67" customFormat="1" ht="100.2" customHeight="1" x14ac:dyDescent="0.3">
      <c r="A204" s="9" t="s">
        <v>16991</v>
      </c>
      <c r="B204" s="10" t="s">
        <v>1509</v>
      </c>
      <c r="C204" s="22" t="s">
        <v>1510</v>
      </c>
      <c r="D204" s="19" t="s">
        <v>1511</v>
      </c>
      <c r="E204" s="13">
        <v>74.121756052979293</v>
      </c>
      <c r="F204" s="14" t="s">
        <v>1255</v>
      </c>
      <c r="G204" s="14">
        <v>0.88</v>
      </c>
      <c r="H204" s="14" t="s">
        <v>1512</v>
      </c>
      <c r="I204" s="14" t="s">
        <v>29</v>
      </c>
      <c r="J204" s="15" t="s">
        <v>45</v>
      </c>
      <c r="K204" s="14" t="s">
        <v>28223</v>
      </c>
      <c r="L204" s="14" t="s">
        <v>31</v>
      </c>
      <c r="M204" s="14" t="s">
        <v>230</v>
      </c>
      <c r="N204" s="14" t="s">
        <v>59</v>
      </c>
      <c r="O204" s="16" t="s">
        <v>220</v>
      </c>
      <c r="P204" s="28">
        <v>91</v>
      </c>
      <c r="Q204" s="14">
        <v>125</v>
      </c>
      <c r="R204" s="15" t="s">
        <v>1513</v>
      </c>
      <c r="S204" s="14" t="s">
        <v>1514</v>
      </c>
      <c r="T204" s="14">
        <v>500</v>
      </c>
      <c r="U204" s="28">
        <v>125</v>
      </c>
      <c r="V204" s="13">
        <f t="shared" si="7"/>
        <v>1.6864144436979469</v>
      </c>
      <c r="W204" s="30">
        <f t="shared" si="8"/>
        <v>0.5621381478993156</v>
      </c>
      <c r="X204" s="19" t="s">
        <v>1515</v>
      </c>
      <c r="Y204" s="21" t="s">
        <v>1516</v>
      </c>
      <c r="Z204" s="19" t="s">
        <v>1517</v>
      </c>
    </row>
    <row r="205" spans="1:26" s="67" customFormat="1" ht="100.2" customHeight="1" x14ac:dyDescent="0.3">
      <c r="A205" s="138" t="s">
        <v>23707</v>
      </c>
      <c r="B205" s="141" t="s">
        <v>17364</v>
      </c>
      <c r="C205" s="139" t="s">
        <v>17365</v>
      </c>
      <c r="D205" s="139" t="s">
        <v>17366</v>
      </c>
      <c r="E205" s="142">
        <v>170.34</v>
      </c>
      <c r="F205" s="143" t="s">
        <v>17367</v>
      </c>
      <c r="G205" s="143"/>
      <c r="H205" s="143" t="s">
        <v>17368</v>
      </c>
      <c r="I205" s="144" t="s">
        <v>29</v>
      </c>
      <c r="J205" s="145" t="s">
        <v>68</v>
      </c>
      <c r="K205" s="143" t="s">
        <v>28248</v>
      </c>
      <c r="L205" s="144" t="s">
        <v>31</v>
      </c>
      <c r="M205" s="144" t="s">
        <v>32</v>
      </c>
      <c r="N205" s="144" t="s">
        <v>33</v>
      </c>
      <c r="O205" s="144" t="s">
        <v>220</v>
      </c>
      <c r="P205" s="144">
        <v>90</v>
      </c>
      <c r="Q205" s="144">
        <v>282.7</v>
      </c>
      <c r="R205" s="147" t="s">
        <v>17369</v>
      </c>
      <c r="S205" s="144" t="s">
        <v>36</v>
      </c>
      <c r="T205" s="144">
        <v>849</v>
      </c>
      <c r="U205" s="144">
        <v>282.7</v>
      </c>
      <c r="V205" s="148">
        <f t="shared" si="7"/>
        <v>1.6596219326053774</v>
      </c>
      <c r="W205" s="149">
        <f t="shared" si="8"/>
        <v>0.55320731086845909</v>
      </c>
      <c r="X205" s="1" t="s">
        <v>17370</v>
      </c>
      <c r="Y205" s="145" t="s">
        <v>17371</v>
      </c>
      <c r="Z205" s="145" t="s">
        <v>17372</v>
      </c>
    </row>
    <row r="206" spans="1:26" s="67" customFormat="1" ht="100.2" customHeight="1" x14ac:dyDescent="0.3">
      <c r="A206" s="9" t="s">
        <v>16991</v>
      </c>
      <c r="B206" s="10" t="s">
        <v>1518</v>
      </c>
      <c r="C206" s="11" t="s">
        <v>1519</v>
      </c>
      <c r="D206" s="19" t="s">
        <v>1520</v>
      </c>
      <c r="E206" s="13">
        <v>404.42</v>
      </c>
      <c r="F206" s="14" t="s">
        <v>1521</v>
      </c>
      <c r="G206" s="14">
        <v>4.7300000000000004</v>
      </c>
      <c r="H206" s="25" t="s">
        <v>1522</v>
      </c>
      <c r="I206" s="14" t="s">
        <v>29</v>
      </c>
      <c r="J206" s="15" t="s">
        <v>1523</v>
      </c>
      <c r="K206" s="13" t="s">
        <v>30235</v>
      </c>
      <c r="L206" s="14" t="s">
        <v>31</v>
      </c>
      <c r="M206" s="14" t="s">
        <v>851</v>
      </c>
      <c r="N206" s="14" t="s">
        <v>46</v>
      </c>
      <c r="O206" s="16" t="s">
        <v>34</v>
      </c>
      <c r="P206" s="28">
        <v>90</v>
      </c>
      <c r="Q206" s="14">
        <v>600</v>
      </c>
      <c r="R206" s="15" t="s">
        <v>1524</v>
      </c>
      <c r="S206" s="14" t="s">
        <v>1525</v>
      </c>
      <c r="T206" s="14">
        <v>2600</v>
      </c>
      <c r="U206" s="14">
        <v>600</v>
      </c>
      <c r="V206" s="13">
        <f t="shared" si="7"/>
        <v>1.4836061520201771</v>
      </c>
      <c r="W206" s="30">
        <f t="shared" si="8"/>
        <v>0.4945353840067257</v>
      </c>
      <c r="X206" s="19" t="s">
        <v>1526</v>
      </c>
      <c r="Y206" s="21" t="s">
        <v>853</v>
      </c>
      <c r="Z206" s="19" t="s">
        <v>1527</v>
      </c>
    </row>
    <row r="207" spans="1:26" s="67" customFormat="1" ht="100.2" customHeight="1" x14ac:dyDescent="0.3">
      <c r="A207" s="138" t="s">
        <v>23707</v>
      </c>
      <c r="B207" s="141" t="s">
        <v>17373</v>
      </c>
      <c r="C207" s="139" t="s">
        <v>17374</v>
      </c>
      <c r="D207" s="139" t="s">
        <v>17375</v>
      </c>
      <c r="E207" s="142">
        <v>204.26599999999999</v>
      </c>
      <c r="F207" s="143" t="s">
        <v>17376</v>
      </c>
      <c r="G207" s="143"/>
      <c r="H207" s="143" t="s">
        <v>17377</v>
      </c>
      <c r="I207" s="144" t="s">
        <v>29</v>
      </c>
      <c r="J207" s="145" t="s">
        <v>121</v>
      </c>
      <c r="K207" s="143" t="s">
        <v>30236</v>
      </c>
      <c r="L207" s="144" t="s">
        <v>31</v>
      </c>
      <c r="M207" s="144" t="s">
        <v>2749</v>
      </c>
      <c r="N207" s="144" t="s">
        <v>33</v>
      </c>
      <c r="O207" s="144" t="s">
        <v>220</v>
      </c>
      <c r="P207" s="144">
        <v>92</v>
      </c>
      <c r="Q207" s="144">
        <v>300</v>
      </c>
      <c r="R207" s="147" t="s">
        <v>17378</v>
      </c>
      <c r="S207" s="144" t="s">
        <v>3395</v>
      </c>
      <c r="T207" s="144">
        <v>1000</v>
      </c>
      <c r="U207" s="144">
        <v>300</v>
      </c>
      <c r="V207" s="146">
        <f t="shared" si="7"/>
        <v>1.4686732006305505</v>
      </c>
      <c r="W207" s="148">
        <f t="shared" si="8"/>
        <v>0.48955773354351684</v>
      </c>
      <c r="X207" s="1" t="s">
        <v>17379</v>
      </c>
      <c r="Y207" s="145" t="s">
        <v>1672</v>
      </c>
      <c r="Z207" s="145" t="s">
        <v>17380</v>
      </c>
    </row>
    <row r="208" spans="1:26" s="67" customFormat="1" ht="100.2" customHeight="1" x14ac:dyDescent="0.3">
      <c r="A208" s="9" t="s">
        <v>16991</v>
      </c>
      <c r="B208" s="10" t="s">
        <v>1528</v>
      </c>
      <c r="C208" s="11" t="s">
        <v>1529</v>
      </c>
      <c r="D208" s="19" t="s">
        <v>1530</v>
      </c>
      <c r="E208" s="13">
        <v>477.38</v>
      </c>
      <c r="F208" s="14" t="s">
        <v>1531</v>
      </c>
      <c r="G208" s="14">
        <v>-2.4700000000000002</v>
      </c>
      <c r="H208" s="14" t="s">
        <v>1532</v>
      </c>
      <c r="I208" s="14" t="s">
        <v>29</v>
      </c>
      <c r="J208" s="15" t="s">
        <v>1533</v>
      </c>
      <c r="K208" s="14" t="s">
        <v>30237</v>
      </c>
      <c r="L208" s="14" t="s">
        <v>31</v>
      </c>
      <c r="M208" s="14" t="s">
        <v>1534</v>
      </c>
      <c r="N208" s="14" t="s">
        <v>33</v>
      </c>
      <c r="O208" s="16" t="s">
        <v>34</v>
      </c>
      <c r="P208" s="28" t="s">
        <v>1535</v>
      </c>
      <c r="Q208" s="14">
        <v>225</v>
      </c>
      <c r="R208" s="15" t="s">
        <v>1536</v>
      </c>
      <c r="S208" s="14" t="s">
        <v>36</v>
      </c>
      <c r="T208" s="14">
        <v>900</v>
      </c>
      <c r="U208" s="28">
        <v>225</v>
      </c>
      <c r="V208" s="30">
        <f t="shared" si="7"/>
        <v>0.4713226360551343</v>
      </c>
      <c r="W208" s="30">
        <f>V208</f>
        <v>0.4713226360551343</v>
      </c>
      <c r="X208" s="19" t="s">
        <v>1537</v>
      </c>
      <c r="Y208" s="21" t="s">
        <v>1538</v>
      </c>
      <c r="Z208" s="19" t="s">
        <v>1539</v>
      </c>
    </row>
    <row r="209" spans="1:26" s="67" customFormat="1" ht="100.2" customHeight="1" x14ac:dyDescent="0.3">
      <c r="A209" s="9" t="s">
        <v>16991</v>
      </c>
      <c r="B209" s="10" t="s">
        <v>1540</v>
      </c>
      <c r="C209" s="22" t="s">
        <v>1541</v>
      </c>
      <c r="D209" s="12" t="s">
        <v>1542</v>
      </c>
      <c r="E209" s="13">
        <v>1165.04</v>
      </c>
      <c r="F209" s="14" t="s">
        <v>1543</v>
      </c>
      <c r="G209" s="14">
        <v>-2.83</v>
      </c>
      <c r="H209" s="14" t="s">
        <v>1544</v>
      </c>
      <c r="I209" s="14" t="s">
        <v>29</v>
      </c>
      <c r="J209" s="15" t="s">
        <v>1545</v>
      </c>
      <c r="K209" s="14" t="s">
        <v>30238</v>
      </c>
      <c r="L209" s="14" t="s">
        <v>31</v>
      </c>
      <c r="M209" s="14" t="s">
        <v>1546</v>
      </c>
      <c r="N209" s="14" t="s">
        <v>46</v>
      </c>
      <c r="O209" s="16" t="s">
        <v>83</v>
      </c>
      <c r="P209" s="17" t="s">
        <v>1535</v>
      </c>
      <c r="Q209" s="29" t="s">
        <v>1547</v>
      </c>
      <c r="R209" s="15" t="s">
        <v>1548</v>
      </c>
      <c r="S209" s="14" t="s">
        <v>49</v>
      </c>
      <c r="T209" s="18" t="s">
        <v>49</v>
      </c>
      <c r="U209" s="17">
        <v>521</v>
      </c>
      <c r="V209" s="30">
        <f t="shared" si="7"/>
        <v>0.44719494609627136</v>
      </c>
      <c r="W209" s="30">
        <f>V209</f>
        <v>0.44719494609627136</v>
      </c>
      <c r="X209" s="19" t="s">
        <v>893</v>
      </c>
      <c r="Y209" s="21" t="s">
        <v>1549</v>
      </c>
      <c r="Z209" s="19" t="s">
        <v>1550</v>
      </c>
    </row>
    <row r="210" spans="1:26" s="67" customFormat="1" ht="100.2" customHeight="1" x14ac:dyDescent="0.3">
      <c r="A210" s="9" t="s">
        <v>16991</v>
      </c>
      <c r="B210" s="10" t="s">
        <v>29590</v>
      </c>
      <c r="C210" s="22" t="s">
        <v>1551</v>
      </c>
      <c r="D210" s="12" t="s">
        <v>1552</v>
      </c>
      <c r="E210" s="13">
        <v>172.26</v>
      </c>
      <c r="F210" s="14" t="s">
        <v>81</v>
      </c>
      <c r="G210" s="13">
        <v>3.6</v>
      </c>
      <c r="H210" s="18" t="s">
        <v>1553</v>
      </c>
      <c r="I210" s="14" t="s">
        <v>29</v>
      </c>
      <c r="J210" s="15" t="s">
        <v>270</v>
      </c>
      <c r="K210" s="16" t="s">
        <v>30239</v>
      </c>
      <c r="L210" s="14" t="s">
        <v>31</v>
      </c>
      <c r="M210" s="14" t="s">
        <v>69</v>
      </c>
      <c r="N210" s="14" t="s">
        <v>33</v>
      </c>
      <c r="O210" s="16" t="s">
        <v>34</v>
      </c>
      <c r="P210" s="17" t="s">
        <v>1554</v>
      </c>
      <c r="Q210" s="29" t="s">
        <v>1555</v>
      </c>
      <c r="R210" s="15" t="s">
        <v>1556</v>
      </c>
      <c r="S210" s="14" t="s">
        <v>49</v>
      </c>
      <c r="T210" s="18" t="s">
        <v>49</v>
      </c>
      <c r="U210" s="17">
        <v>75</v>
      </c>
      <c r="V210" s="13">
        <f t="shared" si="7"/>
        <v>0.43538836642284923</v>
      </c>
      <c r="W210" s="13">
        <f>V210</f>
        <v>0.43538836642284923</v>
      </c>
      <c r="X210" s="19" t="s">
        <v>28174</v>
      </c>
      <c r="Y210" s="21" t="s">
        <v>1557</v>
      </c>
      <c r="Z210" s="19" t="s">
        <v>1558</v>
      </c>
    </row>
    <row r="211" spans="1:26" s="67" customFormat="1" ht="100.2" customHeight="1" x14ac:dyDescent="0.3">
      <c r="A211" s="9" t="s">
        <v>16991</v>
      </c>
      <c r="B211" s="10" t="s">
        <v>1559</v>
      </c>
      <c r="C211" s="22" t="s">
        <v>1560</v>
      </c>
      <c r="D211" s="12" t="s">
        <v>1561</v>
      </c>
      <c r="E211" s="13">
        <v>172.27</v>
      </c>
      <c r="F211" s="14" t="s">
        <v>81</v>
      </c>
      <c r="G211" s="13">
        <v>3.8</v>
      </c>
      <c r="H211" s="18" t="s">
        <v>1562</v>
      </c>
      <c r="I211" s="14" t="s">
        <v>29</v>
      </c>
      <c r="J211" s="15" t="s">
        <v>270</v>
      </c>
      <c r="K211" s="16" t="s">
        <v>30240</v>
      </c>
      <c r="L211" s="14" t="s">
        <v>31</v>
      </c>
      <c r="M211" s="14" t="s">
        <v>69</v>
      </c>
      <c r="N211" s="14" t="s">
        <v>476</v>
      </c>
      <c r="O211" s="16" t="s">
        <v>34</v>
      </c>
      <c r="P211" s="17" t="s">
        <v>1563</v>
      </c>
      <c r="Q211" s="29" t="s">
        <v>1555</v>
      </c>
      <c r="R211" s="15" t="s">
        <v>1564</v>
      </c>
      <c r="S211" s="14" t="s">
        <v>49</v>
      </c>
      <c r="T211" s="18" t="s">
        <v>49</v>
      </c>
      <c r="U211" s="17">
        <v>75</v>
      </c>
      <c r="V211" s="13">
        <f t="shared" si="7"/>
        <v>0.43536309281941138</v>
      </c>
      <c r="W211" s="13">
        <f>V211</f>
        <v>0.43536309281941138</v>
      </c>
      <c r="X211" s="19" t="s">
        <v>28174</v>
      </c>
      <c r="Y211" s="21" t="s">
        <v>1565</v>
      </c>
      <c r="Z211" s="19" t="s">
        <v>1566</v>
      </c>
    </row>
    <row r="212" spans="1:26" s="67" customFormat="1" ht="100.2" customHeight="1" x14ac:dyDescent="0.3">
      <c r="A212" s="9" t="s">
        <v>16991</v>
      </c>
      <c r="B212" s="10" t="s">
        <v>1567</v>
      </c>
      <c r="C212" s="22" t="s">
        <v>1568</v>
      </c>
      <c r="D212" s="19" t="s">
        <v>1569</v>
      </c>
      <c r="E212" s="13">
        <v>116.201608266298</v>
      </c>
      <c r="F212" s="14" t="s">
        <v>1570</v>
      </c>
      <c r="G212" s="14">
        <v>2.62</v>
      </c>
      <c r="H212" s="27" t="s">
        <v>1571</v>
      </c>
      <c r="I212" s="14" t="s">
        <v>29</v>
      </c>
      <c r="J212" s="15" t="s">
        <v>45</v>
      </c>
      <c r="K212" s="16" t="s">
        <v>28312</v>
      </c>
      <c r="L212" s="14" t="s">
        <v>7737</v>
      </c>
      <c r="M212" s="14" t="s">
        <v>1572</v>
      </c>
      <c r="N212" s="14" t="s">
        <v>281</v>
      </c>
      <c r="O212" s="16" t="s">
        <v>220</v>
      </c>
      <c r="P212" s="28">
        <v>182</v>
      </c>
      <c r="Q212" s="14">
        <v>50</v>
      </c>
      <c r="R212" s="15" t="s">
        <v>1573</v>
      </c>
      <c r="S212" s="14" t="s">
        <v>49</v>
      </c>
      <c r="T212" s="14" t="s">
        <v>49</v>
      </c>
      <c r="U212" s="28">
        <v>50</v>
      </c>
      <c r="V212" s="13">
        <f t="shared" si="7"/>
        <v>0.43028664358427404</v>
      </c>
      <c r="W212" s="13">
        <f>V212</f>
        <v>0.43028664358427404</v>
      </c>
      <c r="X212" s="19" t="s">
        <v>50</v>
      </c>
      <c r="Y212" s="21" t="s">
        <v>1574</v>
      </c>
      <c r="Z212" s="19" t="s">
        <v>1575</v>
      </c>
    </row>
    <row r="213" spans="1:26" s="67" customFormat="1" ht="100.2" customHeight="1" x14ac:dyDescent="0.3">
      <c r="A213" s="9" t="s">
        <v>16991</v>
      </c>
      <c r="B213" s="10" t="s">
        <v>1576</v>
      </c>
      <c r="C213" s="22" t="s">
        <v>1577</v>
      </c>
      <c r="D213" s="19" t="s">
        <v>1578</v>
      </c>
      <c r="E213" s="13">
        <v>172.264983899534</v>
      </c>
      <c r="F213" s="14" t="s">
        <v>81</v>
      </c>
      <c r="G213" s="14">
        <v>3.53</v>
      </c>
      <c r="H213" s="14" t="s">
        <v>1579</v>
      </c>
      <c r="I213" s="14" t="s">
        <v>29</v>
      </c>
      <c r="J213" s="15" t="s">
        <v>270</v>
      </c>
      <c r="K213" s="16" t="s">
        <v>30099</v>
      </c>
      <c r="L213" s="14" t="s">
        <v>31</v>
      </c>
      <c r="M213" s="14" t="s">
        <v>1580</v>
      </c>
      <c r="N213" s="14" t="s">
        <v>33</v>
      </c>
      <c r="O213" s="16" t="s">
        <v>34</v>
      </c>
      <c r="P213" s="28">
        <v>90</v>
      </c>
      <c r="Q213" s="14">
        <v>220</v>
      </c>
      <c r="R213" s="15" t="s">
        <v>1581</v>
      </c>
      <c r="S213" s="14" t="s">
        <v>49</v>
      </c>
      <c r="T213" s="14" t="s">
        <v>49</v>
      </c>
      <c r="U213" s="28">
        <v>220</v>
      </c>
      <c r="V213" s="13">
        <f t="shared" si="7"/>
        <v>1.2771022585083533</v>
      </c>
      <c r="W213" s="30">
        <f>V213/3</f>
        <v>0.4257007528361178</v>
      </c>
      <c r="X213" s="19" t="s">
        <v>50</v>
      </c>
      <c r="Y213" s="21" t="s">
        <v>1582</v>
      </c>
      <c r="Z213" s="19" t="s">
        <v>1583</v>
      </c>
    </row>
    <row r="214" spans="1:26" s="67" customFormat="1" ht="100.2" customHeight="1" x14ac:dyDescent="0.3">
      <c r="A214" s="138" t="s">
        <v>23707</v>
      </c>
      <c r="B214" s="141" t="s">
        <v>17381</v>
      </c>
      <c r="C214" s="139" t="s">
        <v>17382</v>
      </c>
      <c r="D214" s="139" t="s">
        <v>17383</v>
      </c>
      <c r="E214" s="142">
        <v>819.43799999999999</v>
      </c>
      <c r="F214" s="143" t="s">
        <v>17384</v>
      </c>
      <c r="G214" s="143"/>
      <c r="H214" s="143" t="s">
        <v>17385</v>
      </c>
      <c r="I214" s="144" t="s">
        <v>29</v>
      </c>
      <c r="J214" s="145" t="s">
        <v>121</v>
      </c>
      <c r="K214" s="16" t="s">
        <v>30241</v>
      </c>
      <c r="L214" s="144" t="s">
        <v>31</v>
      </c>
      <c r="M214" s="144" t="s">
        <v>17386</v>
      </c>
      <c r="N214" s="144" t="s">
        <v>33</v>
      </c>
      <c r="O214" s="144" t="s">
        <v>220</v>
      </c>
      <c r="P214" s="144">
        <v>91</v>
      </c>
      <c r="Q214" s="144">
        <v>1000</v>
      </c>
      <c r="R214" s="147" t="s">
        <v>17387</v>
      </c>
      <c r="S214" s="144" t="s">
        <v>49</v>
      </c>
      <c r="T214" s="144" t="s">
        <v>49</v>
      </c>
      <c r="U214" s="144">
        <v>1000</v>
      </c>
      <c r="V214" s="148">
        <f t="shared" si="7"/>
        <v>1.2203485803684966</v>
      </c>
      <c r="W214" s="149">
        <f>V214/3</f>
        <v>0.40678286012283221</v>
      </c>
      <c r="X214" s="1" t="s">
        <v>17388</v>
      </c>
      <c r="Y214" s="145" t="s">
        <v>1672</v>
      </c>
      <c r="Z214" s="145" t="s">
        <v>17389</v>
      </c>
    </row>
    <row r="215" spans="1:26" s="67" customFormat="1" ht="100.2" customHeight="1" x14ac:dyDescent="0.3">
      <c r="A215" s="9" t="s">
        <v>16991</v>
      </c>
      <c r="B215" s="10" t="s">
        <v>1584</v>
      </c>
      <c r="C215" s="11" t="s">
        <v>1585</v>
      </c>
      <c r="D215" s="19" t="s">
        <v>1586</v>
      </c>
      <c r="E215" s="13">
        <v>1134.98</v>
      </c>
      <c r="F215" s="14" t="s">
        <v>1587</v>
      </c>
      <c r="G215" s="13">
        <v>-12.4</v>
      </c>
      <c r="H215" s="14" t="s">
        <v>1588</v>
      </c>
      <c r="I215" s="14" t="s">
        <v>29</v>
      </c>
      <c r="J215" s="15" t="s">
        <v>188</v>
      </c>
      <c r="K215" s="14" t="s">
        <v>30242</v>
      </c>
      <c r="L215" s="14" t="s">
        <v>189</v>
      </c>
      <c r="M215" s="14" t="s">
        <v>190</v>
      </c>
      <c r="N215" s="14" t="s">
        <v>46</v>
      </c>
      <c r="O215" s="16" t="s">
        <v>34</v>
      </c>
      <c r="P215" s="28">
        <v>364</v>
      </c>
      <c r="Q215" s="14">
        <v>456</v>
      </c>
      <c r="R215" s="15" t="s">
        <v>1589</v>
      </c>
      <c r="S215" s="14" t="s">
        <v>1590</v>
      </c>
      <c r="T215" s="14">
        <v>1831</v>
      </c>
      <c r="U215" s="28">
        <v>456</v>
      </c>
      <c r="V215" s="30">
        <f t="shared" si="7"/>
        <v>0.40176919417082241</v>
      </c>
      <c r="W215" s="30">
        <f>V215</f>
        <v>0.40176919417082241</v>
      </c>
      <c r="X215" s="19" t="s">
        <v>28175</v>
      </c>
      <c r="Y215" s="21" t="s">
        <v>1591</v>
      </c>
      <c r="Z215" s="19" t="s">
        <v>1592</v>
      </c>
    </row>
    <row r="216" spans="1:26" s="67" customFormat="1" ht="100.2" customHeight="1" x14ac:dyDescent="0.3">
      <c r="A216" s="9" t="s">
        <v>16991</v>
      </c>
      <c r="B216" s="10" t="s">
        <v>1593</v>
      </c>
      <c r="C216" s="22" t="s">
        <v>1594</v>
      </c>
      <c r="D216" s="19" t="s">
        <v>1595</v>
      </c>
      <c r="E216" s="13">
        <v>100.159109354206</v>
      </c>
      <c r="F216" s="14" t="s">
        <v>1596</v>
      </c>
      <c r="G216" s="14">
        <v>1.61</v>
      </c>
      <c r="H216" s="14" t="s">
        <v>1597</v>
      </c>
      <c r="I216" s="14" t="s">
        <v>29</v>
      </c>
      <c r="J216" s="15" t="s">
        <v>45</v>
      </c>
      <c r="K216" s="16" t="s">
        <v>28312</v>
      </c>
      <c r="L216" s="14" t="s">
        <v>31</v>
      </c>
      <c r="M216" s="14" t="s">
        <v>1598</v>
      </c>
      <c r="N216" s="14" t="s">
        <v>33</v>
      </c>
      <c r="O216" s="16" t="s">
        <v>47</v>
      </c>
      <c r="P216" s="28">
        <v>98</v>
      </c>
      <c r="Q216" s="14">
        <v>120</v>
      </c>
      <c r="R216" s="15" t="s">
        <v>1599</v>
      </c>
      <c r="S216" s="14" t="s">
        <v>1019</v>
      </c>
      <c r="T216" s="14">
        <v>480</v>
      </c>
      <c r="U216" s="28">
        <v>120</v>
      </c>
      <c r="V216" s="13">
        <f t="shared" si="7"/>
        <v>1.1980937208180238</v>
      </c>
      <c r="W216" s="30">
        <f>V216/3</f>
        <v>0.39936457360600791</v>
      </c>
      <c r="X216" s="19" t="s">
        <v>1600</v>
      </c>
      <c r="Y216" s="21" t="s">
        <v>1601</v>
      </c>
      <c r="Z216" s="19" t="s">
        <v>1602</v>
      </c>
    </row>
    <row r="217" spans="1:26" s="67" customFormat="1" ht="100.2" customHeight="1" x14ac:dyDescent="0.3">
      <c r="A217" s="9" t="s">
        <v>16991</v>
      </c>
      <c r="B217" s="10" t="s">
        <v>1603</v>
      </c>
      <c r="C217" s="22" t="s">
        <v>1604</v>
      </c>
      <c r="D217" s="19" t="s">
        <v>1605</v>
      </c>
      <c r="E217" s="13">
        <v>128.12615619404201</v>
      </c>
      <c r="F217" s="14" t="s">
        <v>1606</v>
      </c>
      <c r="G217" s="13">
        <v>1.0329999999999999</v>
      </c>
      <c r="H217" s="14" t="s">
        <v>1607</v>
      </c>
      <c r="I217" s="14" t="s">
        <v>29</v>
      </c>
      <c r="J217" s="15" t="s">
        <v>1121</v>
      </c>
      <c r="K217" s="14" t="s">
        <v>30243</v>
      </c>
      <c r="L217" s="14" t="s">
        <v>31</v>
      </c>
      <c r="M217" s="14" t="s">
        <v>32</v>
      </c>
      <c r="N217" s="14" t="s">
        <v>33</v>
      </c>
      <c r="O217" s="16" t="s">
        <v>34</v>
      </c>
      <c r="P217" s="28">
        <v>365</v>
      </c>
      <c r="Q217" s="14">
        <v>46</v>
      </c>
      <c r="R217" s="15" t="s">
        <v>1608</v>
      </c>
      <c r="S217" s="14" t="s">
        <v>49</v>
      </c>
      <c r="T217" s="14" t="s">
        <v>49</v>
      </c>
      <c r="U217" s="28">
        <v>46</v>
      </c>
      <c r="V217" s="13">
        <f t="shared" si="7"/>
        <v>0.35902115045373573</v>
      </c>
      <c r="W217" s="13">
        <f>V217</f>
        <v>0.35902115045373573</v>
      </c>
      <c r="X217" s="19" t="s">
        <v>50</v>
      </c>
      <c r="Y217" s="21" t="s">
        <v>1609</v>
      </c>
      <c r="Z217" s="19" t="s">
        <v>27915</v>
      </c>
    </row>
    <row r="218" spans="1:26" s="67" customFormat="1" ht="100.2" customHeight="1" x14ac:dyDescent="0.3">
      <c r="A218" s="9" t="s">
        <v>16991</v>
      </c>
      <c r="B218" s="10" t="s">
        <v>1610</v>
      </c>
      <c r="C218" s="22" t="s">
        <v>1611</v>
      </c>
      <c r="D218" s="19" t="s">
        <v>1612</v>
      </c>
      <c r="E218" s="13">
        <v>120.14881813247899</v>
      </c>
      <c r="F218" s="14" t="s">
        <v>1613</v>
      </c>
      <c r="G218" s="13">
        <v>2.2599999999999998</v>
      </c>
      <c r="H218" s="14" t="s">
        <v>1614</v>
      </c>
      <c r="I218" s="14" t="s">
        <v>29</v>
      </c>
      <c r="J218" s="15" t="s">
        <v>1615</v>
      </c>
      <c r="K218" s="16" t="s">
        <v>30244</v>
      </c>
      <c r="L218" s="14" t="s">
        <v>31</v>
      </c>
      <c r="M218" s="14" t="s">
        <v>1616</v>
      </c>
      <c r="N218" s="14" t="s">
        <v>33</v>
      </c>
      <c r="O218" s="16" t="s">
        <v>220</v>
      </c>
      <c r="P218" s="28">
        <f>13*7</f>
        <v>91</v>
      </c>
      <c r="Q218" s="14">
        <v>125</v>
      </c>
      <c r="R218" s="15" t="s">
        <v>1617</v>
      </c>
      <c r="S218" s="14" t="s">
        <v>1618</v>
      </c>
      <c r="T218" s="14">
        <v>250</v>
      </c>
      <c r="U218" s="28">
        <v>125</v>
      </c>
      <c r="V218" s="13">
        <f t="shared" si="7"/>
        <v>1.0403764426727193</v>
      </c>
      <c r="W218" s="33">
        <f t="shared" ref="W218:W224" si="9">V218/3</f>
        <v>0.34679214755757309</v>
      </c>
      <c r="X218" s="19" t="s">
        <v>1619</v>
      </c>
      <c r="Y218" s="21" t="s">
        <v>1620</v>
      </c>
      <c r="Z218" s="19" t="s">
        <v>1621</v>
      </c>
    </row>
    <row r="219" spans="1:26" s="67" customFormat="1" ht="100.2" customHeight="1" x14ac:dyDescent="0.3">
      <c r="A219" s="9" t="s">
        <v>16991</v>
      </c>
      <c r="B219" s="10" t="s">
        <v>1622</v>
      </c>
      <c r="C219" s="22" t="s">
        <v>1623</v>
      </c>
      <c r="D219" s="19" t="s">
        <v>1624</v>
      </c>
      <c r="E219" s="13">
        <v>120.149</v>
      </c>
      <c r="F219" s="14" t="s">
        <v>1613</v>
      </c>
      <c r="G219" s="14">
        <v>2.2599999999999998</v>
      </c>
      <c r="H219" s="25" t="s">
        <v>1625</v>
      </c>
      <c r="I219" s="14" t="s">
        <v>29</v>
      </c>
      <c r="J219" s="15" t="s">
        <v>1615</v>
      </c>
      <c r="K219" s="16" t="s">
        <v>30244</v>
      </c>
      <c r="L219" s="14" t="s">
        <v>31</v>
      </c>
      <c r="M219" s="14" t="s">
        <v>1616</v>
      </c>
      <c r="N219" s="14" t="s">
        <v>33</v>
      </c>
      <c r="O219" s="16" t="s">
        <v>220</v>
      </c>
      <c r="P219" s="28">
        <v>91</v>
      </c>
      <c r="Q219" s="14">
        <v>125</v>
      </c>
      <c r="R219" s="15" t="s">
        <v>1626</v>
      </c>
      <c r="S219" s="14" t="s">
        <v>1618</v>
      </c>
      <c r="T219" s="14">
        <v>250</v>
      </c>
      <c r="U219" s="28">
        <v>125</v>
      </c>
      <c r="V219" s="13">
        <f t="shared" si="7"/>
        <v>1.0403748678723919</v>
      </c>
      <c r="W219" s="30">
        <f t="shared" si="9"/>
        <v>0.3467916226241306</v>
      </c>
      <c r="X219" s="19" t="s">
        <v>1619</v>
      </c>
      <c r="Y219" s="21" t="s">
        <v>1620</v>
      </c>
      <c r="Z219" s="19" t="s">
        <v>1621</v>
      </c>
    </row>
    <row r="220" spans="1:26" s="67" customFormat="1" ht="100.2" customHeight="1" x14ac:dyDescent="0.3">
      <c r="A220" s="138" t="s">
        <v>23707</v>
      </c>
      <c r="B220" s="141" t="s">
        <v>17390</v>
      </c>
      <c r="C220" s="139" t="s">
        <v>17391</v>
      </c>
      <c r="D220" s="139" t="s">
        <v>17392</v>
      </c>
      <c r="E220" s="142">
        <v>146.22999999999999</v>
      </c>
      <c r="F220" s="143" t="s">
        <v>1649</v>
      </c>
      <c r="G220" s="143"/>
      <c r="H220" s="143" t="s">
        <v>17393</v>
      </c>
      <c r="I220" s="144" t="s">
        <v>29</v>
      </c>
      <c r="J220" s="145" t="s">
        <v>102</v>
      </c>
      <c r="K220" s="16" t="s">
        <v>30245</v>
      </c>
      <c r="L220" s="144" t="s">
        <v>31</v>
      </c>
      <c r="M220" s="144" t="s">
        <v>17394</v>
      </c>
      <c r="N220" s="144" t="s">
        <v>33</v>
      </c>
      <c r="O220" s="144" t="s">
        <v>220</v>
      </c>
      <c r="P220" s="144">
        <v>90</v>
      </c>
      <c r="Q220" s="144">
        <v>150</v>
      </c>
      <c r="R220" s="147" t="s">
        <v>17395</v>
      </c>
      <c r="S220" s="144" t="s">
        <v>788</v>
      </c>
      <c r="T220" s="144">
        <v>300</v>
      </c>
      <c r="U220" s="144">
        <v>150</v>
      </c>
      <c r="V220" s="146">
        <f t="shared" si="7"/>
        <v>1.0257813034261096</v>
      </c>
      <c r="W220" s="148">
        <f t="shared" si="9"/>
        <v>0.34192710114203656</v>
      </c>
      <c r="X220" s="1" t="s">
        <v>17396</v>
      </c>
      <c r="Y220" s="145" t="s">
        <v>1672</v>
      </c>
      <c r="Z220" s="145" t="s">
        <v>17397</v>
      </c>
    </row>
    <row r="221" spans="1:26" s="67" customFormat="1" ht="100.2" customHeight="1" x14ac:dyDescent="0.3">
      <c r="A221" s="9" t="s">
        <v>16991</v>
      </c>
      <c r="B221" s="10" t="s">
        <v>1627</v>
      </c>
      <c r="C221" s="22" t="s">
        <v>1628</v>
      </c>
      <c r="D221" s="19" t="s">
        <v>1629</v>
      </c>
      <c r="E221" s="13">
        <v>152.233815956661</v>
      </c>
      <c r="F221" s="14" t="s">
        <v>1630</v>
      </c>
      <c r="G221" s="14">
        <v>3.6819999999999902</v>
      </c>
      <c r="H221" s="14" t="s">
        <v>1631</v>
      </c>
      <c r="I221" s="14" t="s">
        <v>29</v>
      </c>
      <c r="J221" s="15" t="s">
        <v>45</v>
      </c>
      <c r="K221" s="14" t="s">
        <v>28565</v>
      </c>
      <c r="L221" s="14" t="s">
        <v>31</v>
      </c>
      <c r="M221" s="14" t="s">
        <v>310</v>
      </c>
      <c r="N221" s="14" t="s">
        <v>33</v>
      </c>
      <c r="O221" s="16" t="s">
        <v>220</v>
      </c>
      <c r="P221" s="28">
        <v>98</v>
      </c>
      <c r="Q221" s="14">
        <v>143</v>
      </c>
      <c r="R221" s="15" t="s">
        <v>1632</v>
      </c>
      <c r="S221" s="14" t="s">
        <v>36</v>
      </c>
      <c r="T221" s="14">
        <v>286</v>
      </c>
      <c r="U221" s="28">
        <v>143</v>
      </c>
      <c r="V221" s="30">
        <f t="shared" si="7"/>
        <v>0.93934451489221193</v>
      </c>
      <c r="W221" s="30">
        <f t="shared" si="9"/>
        <v>0.313114838297404</v>
      </c>
      <c r="X221" s="19" t="s">
        <v>1633</v>
      </c>
      <c r="Y221" s="21" t="s">
        <v>1634</v>
      </c>
      <c r="Z221" s="19" t="s">
        <v>1635</v>
      </c>
    </row>
    <row r="222" spans="1:26" s="67" customFormat="1" ht="100.2" customHeight="1" x14ac:dyDescent="0.3">
      <c r="A222" s="9" t="s">
        <v>16991</v>
      </c>
      <c r="B222" s="10" t="s">
        <v>1636</v>
      </c>
      <c r="C222" s="22" t="s">
        <v>1637</v>
      </c>
      <c r="D222" s="12" t="s">
        <v>1638</v>
      </c>
      <c r="E222" s="13">
        <v>536.89</v>
      </c>
      <c r="F222" s="14" t="s">
        <v>1639</v>
      </c>
      <c r="G222" s="14">
        <v>15.19</v>
      </c>
      <c r="H222" s="14" t="s">
        <v>1640</v>
      </c>
      <c r="I222" s="14" t="s">
        <v>29</v>
      </c>
      <c r="J222" s="15" t="s">
        <v>68</v>
      </c>
      <c r="K222" s="13" t="s">
        <v>30246</v>
      </c>
      <c r="L222" s="14" t="s">
        <v>31</v>
      </c>
      <c r="M222" s="14" t="s">
        <v>1641</v>
      </c>
      <c r="N222" s="14" t="s">
        <v>1642</v>
      </c>
      <c r="O222" s="16" t="s">
        <v>34</v>
      </c>
      <c r="P222" s="17">
        <v>98</v>
      </c>
      <c r="Q222" s="29" t="s">
        <v>880</v>
      </c>
      <c r="R222" s="15" t="s">
        <v>1643</v>
      </c>
      <c r="S222" s="14" t="s">
        <v>49</v>
      </c>
      <c r="T222" s="18" t="s">
        <v>49</v>
      </c>
      <c r="U222" s="17">
        <v>500</v>
      </c>
      <c r="V222" s="33">
        <f t="shared" si="7"/>
        <v>0.93128946339101126</v>
      </c>
      <c r="W222" s="30">
        <f t="shared" si="9"/>
        <v>0.31042982113033707</v>
      </c>
      <c r="X222" s="19" t="s">
        <v>1644</v>
      </c>
      <c r="Y222" s="21" t="s">
        <v>1645</v>
      </c>
      <c r="Z222" s="19" t="s">
        <v>1646</v>
      </c>
    </row>
    <row r="223" spans="1:26" s="67" customFormat="1" ht="100.2" customHeight="1" x14ac:dyDescent="0.3">
      <c r="A223" s="9" t="s">
        <v>16991</v>
      </c>
      <c r="B223" s="10" t="s">
        <v>1647</v>
      </c>
      <c r="C223" s="22" t="s">
        <v>1648</v>
      </c>
      <c r="D223" s="12" t="s">
        <v>27935</v>
      </c>
      <c r="E223" s="13">
        <v>146.22763059830601</v>
      </c>
      <c r="F223" s="14" t="s">
        <v>1649</v>
      </c>
      <c r="G223" s="14">
        <v>1.25</v>
      </c>
      <c r="H223" s="18" t="s">
        <v>1650</v>
      </c>
      <c r="I223" s="14" t="s">
        <v>29</v>
      </c>
      <c r="J223" s="15" t="s">
        <v>102</v>
      </c>
      <c r="K223" s="16" t="s">
        <v>30103</v>
      </c>
      <c r="L223" s="14" t="s">
        <v>31</v>
      </c>
      <c r="M223" s="14" t="s">
        <v>1651</v>
      </c>
      <c r="N223" s="14" t="s">
        <v>33</v>
      </c>
      <c r="O223" s="16" t="s">
        <v>220</v>
      </c>
      <c r="P223" s="17">
        <v>90</v>
      </c>
      <c r="Q223" s="29" t="s">
        <v>1652</v>
      </c>
      <c r="R223" s="15" t="s">
        <v>1653</v>
      </c>
      <c r="S223" s="14" t="s">
        <v>1654</v>
      </c>
      <c r="T223" s="18">
        <v>480</v>
      </c>
      <c r="U223" s="17">
        <v>120</v>
      </c>
      <c r="V223" s="33">
        <f t="shared" si="7"/>
        <v>0.82063833975157197</v>
      </c>
      <c r="W223" s="30">
        <f t="shared" si="9"/>
        <v>0.27354611325052397</v>
      </c>
      <c r="X223" s="19" t="s">
        <v>27937</v>
      </c>
      <c r="Y223" s="21" t="s">
        <v>1655</v>
      </c>
      <c r="Z223" s="19" t="s">
        <v>1656</v>
      </c>
    </row>
    <row r="224" spans="1:26" s="67" customFormat="1" ht="100.2" customHeight="1" x14ac:dyDescent="0.3">
      <c r="A224" s="138" t="s">
        <v>23707</v>
      </c>
      <c r="B224" s="141" t="s">
        <v>17398</v>
      </c>
      <c r="C224" s="139" t="s">
        <v>17399</v>
      </c>
      <c r="D224" s="139" t="s">
        <v>17400</v>
      </c>
      <c r="E224" s="142">
        <v>128.25899999999999</v>
      </c>
      <c r="F224" s="143" t="s">
        <v>17401</v>
      </c>
      <c r="G224" s="143"/>
      <c r="H224" s="143" t="s">
        <v>17402</v>
      </c>
      <c r="I224" s="144" t="s">
        <v>29</v>
      </c>
      <c r="J224" s="145" t="s">
        <v>68</v>
      </c>
      <c r="K224" s="143" t="s">
        <v>28249</v>
      </c>
      <c r="L224" s="144" t="s">
        <v>31</v>
      </c>
      <c r="M224" s="144" t="s">
        <v>17403</v>
      </c>
      <c r="N224" s="144" t="s">
        <v>476</v>
      </c>
      <c r="O224" s="144" t="s">
        <v>220</v>
      </c>
      <c r="P224" s="144">
        <v>90</v>
      </c>
      <c r="Q224" s="144">
        <v>100</v>
      </c>
      <c r="R224" s="147" t="s">
        <v>17404</v>
      </c>
      <c r="S224" s="144" t="s">
        <v>36</v>
      </c>
      <c r="T224" s="144">
        <v>1000</v>
      </c>
      <c r="U224" s="144">
        <v>100</v>
      </c>
      <c r="V224" s="148">
        <f t="shared" si="7"/>
        <v>0.77967238166522435</v>
      </c>
      <c r="W224" s="148">
        <f t="shared" si="9"/>
        <v>0.25989079388840813</v>
      </c>
      <c r="X224" s="1" t="s">
        <v>17405</v>
      </c>
      <c r="Y224" s="145" t="s">
        <v>17406</v>
      </c>
      <c r="Z224" s="145" t="s">
        <v>17407</v>
      </c>
    </row>
    <row r="225" spans="1:26" s="67" customFormat="1" ht="100.2" customHeight="1" x14ac:dyDescent="0.3">
      <c r="A225" s="9" t="s">
        <v>16991</v>
      </c>
      <c r="B225" s="10" t="s">
        <v>1657</v>
      </c>
      <c r="C225" s="22" t="s">
        <v>1658</v>
      </c>
      <c r="D225" s="12" t="s">
        <v>1659</v>
      </c>
      <c r="E225" s="13">
        <v>114.23</v>
      </c>
      <c r="F225" s="14" t="s">
        <v>1660</v>
      </c>
      <c r="G225" s="14">
        <v>4.46</v>
      </c>
      <c r="H225" s="31" t="s">
        <v>1661</v>
      </c>
      <c r="I225" s="14" t="s">
        <v>29</v>
      </c>
      <c r="J225" s="15" t="s">
        <v>68</v>
      </c>
      <c r="K225" s="143" t="s">
        <v>28250</v>
      </c>
      <c r="L225" s="14" t="s">
        <v>31</v>
      </c>
      <c r="M225" s="14" t="s">
        <v>176</v>
      </c>
      <c r="N225" s="14" t="s">
        <v>476</v>
      </c>
      <c r="O225" s="16" t="s">
        <v>1662</v>
      </c>
      <c r="P225" s="17">
        <v>350</v>
      </c>
      <c r="Q225" s="18">
        <v>29</v>
      </c>
      <c r="R225" s="201" t="s">
        <v>23548</v>
      </c>
      <c r="S225" s="14" t="s">
        <v>49</v>
      </c>
      <c r="T225" s="18" t="s">
        <v>49</v>
      </c>
      <c r="U225" s="17">
        <v>29</v>
      </c>
      <c r="V225" s="20">
        <f t="shared" si="7"/>
        <v>0.2538737634596866</v>
      </c>
      <c r="W225" s="20">
        <f>V225</f>
        <v>0.2538737634596866</v>
      </c>
      <c r="X225" s="19" t="s">
        <v>1663</v>
      </c>
      <c r="Y225" s="21" t="s">
        <v>1664</v>
      </c>
      <c r="Z225" s="19" t="s">
        <v>1665</v>
      </c>
    </row>
    <row r="226" spans="1:26" s="67" customFormat="1" ht="100.2" customHeight="1" x14ac:dyDescent="0.3">
      <c r="A226" s="9" t="s">
        <v>16991</v>
      </c>
      <c r="B226" s="10" t="s">
        <v>1666</v>
      </c>
      <c r="C226" s="22" t="s">
        <v>1667</v>
      </c>
      <c r="D226" s="12" t="s">
        <v>1668</v>
      </c>
      <c r="E226" s="13">
        <v>158.24</v>
      </c>
      <c r="F226" s="14" t="s">
        <v>1074</v>
      </c>
      <c r="G226" s="14">
        <v>2.68</v>
      </c>
      <c r="H226" s="18" t="s">
        <v>1669</v>
      </c>
      <c r="I226" s="14" t="s">
        <v>29</v>
      </c>
      <c r="J226" s="15" t="s">
        <v>270</v>
      </c>
      <c r="K226" s="16" t="s">
        <v>30240</v>
      </c>
      <c r="L226" s="14" t="s">
        <v>31</v>
      </c>
      <c r="M226" s="14" t="s">
        <v>32</v>
      </c>
      <c r="N226" s="14" t="s">
        <v>476</v>
      </c>
      <c r="O226" s="16" t="s">
        <v>220</v>
      </c>
      <c r="P226" s="17">
        <v>93</v>
      </c>
      <c r="Q226" s="29" t="s">
        <v>1652</v>
      </c>
      <c r="R226" s="15" t="s">
        <v>1670</v>
      </c>
      <c r="S226" s="14" t="s">
        <v>49</v>
      </c>
      <c r="T226" s="18" t="s">
        <v>49</v>
      </c>
      <c r="U226" s="17">
        <v>120</v>
      </c>
      <c r="V226" s="30">
        <f t="shared" si="7"/>
        <v>0.75834175935288162</v>
      </c>
      <c r="W226" s="30">
        <f>V226/3</f>
        <v>0.25278058645096052</v>
      </c>
      <c r="X226" s="19" t="s">
        <v>1671</v>
      </c>
      <c r="Y226" s="21" t="s">
        <v>1672</v>
      </c>
      <c r="Z226" s="19" t="s">
        <v>1673</v>
      </c>
    </row>
    <row r="227" spans="1:26" s="67" customFormat="1" ht="100.2" customHeight="1" x14ac:dyDescent="0.3">
      <c r="A227" s="138" t="s">
        <v>23707</v>
      </c>
      <c r="B227" s="141" t="s">
        <v>17408</v>
      </c>
      <c r="C227" s="139" t="s">
        <v>17409</v>
      </c>
      <c r="D227" s="139" t="s">
        <v>17410</v>
      </c>
      <c r="E227" s="142">
        <v>132.15899999999999</v>
      </c>
      <c r="F227" s="143" t="s">
        <v>7670</v>
      </c>
      <c r="G227" s="143"/>
      <c r="H227" s="143" t="s">
        <v>17411</v>
      </c>
      <c r="I227" s="144" t="s">
        <v>29</v>
      </c>
      <c r="J227" s="145" t="s">
        <v>121</v>
      </c>
      <c r="K227" s="143" t="s">
        <v>30247</v>
      </c>
      <c r="L227" s="144" t="s">
        <v>31</v>
      </c>
      <c r="M227" s="144" t="s">
        <v>17412</v>
      </c>
      <c r="N227" s="144" t="s">
        <v>33</v>
      </c>
      <c r="O227" s="144" t="s">
        <v>220</v>
      </c>
      <c r="P227" s="144">
        <v>90</v>
      </c>
      <c r="Q227" s="144">
        <v>100</v>
      </c>
      <c r="R227" s="147" t="s">
        <v>964</v>
      </c>
      <c r="S227" s="144" t="s">
        <v>1388</v>
      </c>
      <c r="T227" s="144">
        <v>300</v>
      </c>
      <c r="U227" s="144">
        <v>100</v>
      </c>
      <c r="V227" s="148">
        <f t="shared" si="7"/>
        <v>0.75666432100727155</v>
      </c>
      <c r="W227" s="148">
        <f>V227/3</f>
        <v>0.25222144033575716</v>
      </c>
      <c r="X227" s="1" t="s">
        <v>17413</v>
      </c>
      <c r="Y227" s="145" t="s">
        <v>1672</v>
      </c>
      <c r="Z227" s="145" t="s">
        <v>17414</v>
      </c>
    </row>
    <row r="228" spans="1:26" s="67" customFormat="1" ht="100.2" customHeight="1" x14ac:dyDescent="0.3">
      <c r="A228" s="9" t="s">
        <v>16991</v>
      </c>
      <c r="B228" s="10" t="s">
        <v>1674</v>
      </c>
      <c r="C228" s="22" t="s">
        <v>1675</v>
      </c>
      <c r="D228" s="12" t="s">
        <v>1676</v>
      </c>
      <c r="E228" s="13">
        <v>520.63</v>
      </c>
      <c r="F228" s="14" t="s">
        <v>1677</v>
      </c>
      <c r="G228" s="14"/>
      <c r="H228" s="14" t="s">
        <v>1678</v>
      </c>
      <c r="I228" s="14" t="s">
        <v>29</v>
      </c>
      <c r="J228" s="15" t="s">
        <v>1679</v>
      </c>
      <c r="K228" s="14" t="s">
        <v>28281</v>
      </c>
      <c r="L228" s="14" t="s">
        <v>189</v>
      </c>
      <c r="M228" s="14" t="s">
        <v>1680</v>
      </c>
      <c r="N228" s="14" t="s">
        <v>59</v>
      </c>
      <c r="O228" s="16" t="s">
        <v>34</v>
      </c>
      <c r="P228" s="17" t="s">
        <v>628</v>
      </c>
      <c r="Q228" s="29" t="s">
        <v>1681</v>
      </c>
      <c r="R228" s="201" t="s">
        <v>1682</v>
      </c>
      <c r="S228" s="14" t="s">
        <v>36</v>
      </c>
      <c r="T228" s="18">
        <v>319</v>
      </c>
      <c r="U228" s="17">
        <v>128</v>
      </c>
      <c r="V228" s="33">
        <f t="shared" si="7"/>
        <v>0.2458559821754413</v>
      </c>
      <c r="W228" s="33">
        <f>V228</f>
        <v>0.2458559821754413</v>
      </c>
      <c r="X228" s="19" t="s">
        <v>1683</v>
      </c>
      <c r="Y228" s="21" t="s">
        <v>1684</v>
      </c>
      <c r="Z228" s="19" t="s">
        <v>1685</v>
      </c>
    </row>
    <row r="229" spans="1:26" s="67" customFormat="1" ht="100.2" customHeight="1" x14ac:dyDescent="0.3">
      <c r="A229" s="9" t="s">
        <v>16991</v>
      </c>
      <c r="B229" s="10" t="s">
        <v>1686</v>
      </c>
      <c r="C229" s="22" t="s">
        <v>1687</v>
      </c>
      <c r="D229" s="19" t="s">
        <v>1688</v>
      </c>
      <c r="E229" s="13">
        <v>170.12</v>
      </c>
      <c r="F229" s="14" t="s">
        <v>1689</v>
      </c>
      <c r="G229" s="14">
        <v>0.7</v>
      </c>
      <c r="H229" s="14" t="s">
        <v>1690</v>
      </c>
      <c r="I229" s="14" t="s">
        <v>29</v>
      </c>
      <c r="J229" s="15" t="s">
        <v>405</v>
      </c>
      <c r="K229" s="14" t="s">
        <v>30248</v>
      </c>
      <c r="L229" s="14" t="s">
        <v>31</v>
      </c>
      <c r="M229" s="14" t="s">
        <v>815</v>
      </c>
      <c r="N229" s="14" t="s">
        <v>46</v>
      </c>
      <c r="O229" s="16" t="s">
        <v>34</v>
      </c>
      <c r="P229" s="28">
        <v>91</v>
      </c>
      <c r="Q229" s="14">
        <v>119</v>
      </c>
      <c r="R229" s="15" t="s">
        <v>1691</v>
      </c>
      <c r="S229" s="14" t="s">
        <v>1692</v>
      </c>
      <c r="T229" s="14">
        <v>357</v>
      </c>
      <c r="U229" s="28">
        <v>119</v>
      </c>
      <c r="V229" s="30">
        <f t="shared" si="7"/>
        <v>0.69950623089583819</v>
      </c>
      <c r="W229" s="30">
        <f t="shared" ref="W229:W235" si="10">V229/3</f>
        <v>0.23316874363194606</v>
      </c>
      <c r="X229" s="19" t="s">
        <v>1693</v>
      </c>
      <c r="Y229" s="21" t="s">
        <v>1694</v>
      </c>
      <c r="Z229" s="19" t="s">
        <v>1695</v>
      </c>
    </row>
    <row r="230" spans="1:26" s="67" customFormat="1" ht="100.2" customHeight="1" x14ac:dyDescent="0.3">
      <c r="A230" s="138" t="s">
        <v>23707</v>
      </c>
      <c r="B230" s="141" t="s">
        <v>17415</v>
      </c>
      <c r="C230" s="139" t="s">
        <v>17416</v>
      </c>
      <c r="D230" s="139" t="s">
        <v>17417</v>
      </c>
      <c r="E230" s="142">
        <v>144.126</v>
      </c>
      <c r="F230" s="143" t="s">
        <v>17418</v>
      </c>
      <c r="G230" s="143"/>
      <c r="H230" s="143" t="s">
        <v>17419</v>
      </c>
      <c r="I230" s="144" t="s">
        <v>29</v>
      </c>
      <c r="J230" s="145" t="s">
        <v>17420</v>
      </c>
      <c r="K230" s="143" t="s">
        <v>30249</v>
      </c>
      <c r="L230" s="144" t="s">
        <v>189</v>
      </c>
      <c r="M230" s="144" t="s">
        <v>190</v>
      </c>
      <c r="N230" s="144" t="s">
        <v>33</v>
      </c>
      <c r="O230" s="144" t="s">
        <v>3856</v>
      </c>
      <c r="P230" s="144">
        <v>91</v>
      </c>
      <c r="Q230" s="144">
        <v>100</v>
      </c>
      <c r="R230" s="147" t="s">
        <v>17421</v>
      </c>
      <c r="S230" s="144" t="s">
        <v>49</v>
      </c>
      <c r="T230" s="144" t="s">
        <v>49</v>
      </c>
      <c r="U230" s="144">
        <v>100</v>
      </c>
      <c r="V230" s="148">
        <f t="shared" si="7"/>
        <v>0.69383733677476656</v>
      </c>
      <c r="W230" s="148">
        <f t="shared" si="10"/>
        <v>0.23127911225825551</v>
      </c>
      <c r="X230" s="1" t="s">
        <v>17422</v>
      </c>
      <c r="Y230" s="145" t="s">
        <v>17423</v>
      </c>
      <c r="Z230" s="145" t="s">
        <v>17424</v>
      </c>
    </row>
    <row r="231" spans="1:26" s="67" customFormat="1" ht="100.2" customHeight="1" x14ac:dyDescent="0.3">
      <c r="A231" s="9" t="s">
        <v>16991</v>
      </c>
      <c r="B231" s="10" t="s">
        <v>1696</v>
      </c>
      <c r="C231" s="22" t="s">
        <v>1697</v>
      </c>
      <c r="D231" s="12" t="s">
        <v>1698</v>
      </c>
      <c r="E231" s="13">
        <v>398.63</v>
      </c>
      <c r="F231" s="14" t="s">
        <v>1699</v>
      </c>
      <c r="G231" s="14">
        <v>9.16</v>
      </c>
      <c r="H231" s="18" t="s">
        <v>1700</v>
      </c>
      <c r="I231" s="14" t="s">
        <v>29</v>
      </c>
      <c r="J231" s="15" t="s">
        <v>121</v>
      </c>
      <c r="K231" s="16" t="s">
        <v>30241</v>
      </c>
      <c r="L231" s="14" t="s">
        <v>189</v>
      </c>
      <c r="M231" s="14" t="s">
        <v>1680</v>
      </c>
      <c r="N231" s="14" t="s">
        <v>59</v>
      </c>
      <c r="O231" s="16" t="s">
        <v>34</v>
      </c>
      <c r="P231" s="17" t="s">
        <v>251</v>
      </c>
      <c r="Q231" s="29" t="s">
        <v>1701</v>
      </c>
      <c r="R231" s="15" t="s">
        <v>1702</v>
      </c>
      <c r="S231" s="14" t="s">
        <v>1703</v>
      </c>
      <c r="T231" s="18">
        <v>1035</v>
      </c>
      <c r="U231" s="17">
        <v>274</v>
      </c>
      <c r="V231" s="30">
        <f t="shared" si="7"/>
        <v>0.68735418809422277</v>
      </c>
      <c r="W231" s="30">
        <f t="shared" si="10"/>
        <v>0.22911806269807425</v>
      </c>
      <c r="X231" s="19" t="s">
        <v>1704</v>
      </c>
      <c r="Y231" s="21" t="s">
        <v>1705</v>
      </c>
      <c r="Z231" s="19" t="s">
        <v>1706</v>
      </c>
    </row>
    <row r="232" spans="1:26" s="67" customFormat="1" ht="100.2" customHeight="1" x14ac:dyDescent="0.3">
      <c r="A232" s="138" t="s">
        <v>23707</v>
      </c>
      <c r="B232" s="141" t="s">
        <v>17425</v>
      </c>
      <c r="C232" s="139" t="s">
        <v>17426</v>
      </c>
      <c r="D232" s="139" t="s">
        <v>17427</v>
      </c>
      <c r="E232" s="146">
        <v>328.4</v>
      </c>
      <c r="F232" s="144" t="s">
        <v>17428</v>
      </c>
      <c r="G232" s="150"/>
      <c r="H232" s="143" t="s">
        <v>17429</v>
      </c>
      <c r="I232" s="144" t="s">
        <v>29</v>
      </c>
      <c r="J232" s="145" t="s">
        <v>121</v>
      </c>
      <c r="K232" s="13" t="s">
        <v>30250</v>
      </c>
      <c r="L232" s="144" t="s">
        <v>31</v>
      </c>
      <c r="M232" s="144" t="s">
        <v>3170</v>
      </c>
      <c r="N232" s="144" t="s">
        <v>17430</v>
      </c>
      <c r="O232" s="144" t="s">
        <v>220</v>
      </c>
      <c r="P232" s="144">
        <v>90</v>
      </c>
      <c r="Q232" s="144">
        <v>224.1</v>
      </c>
      <c r="R232" s="147" t="s">
        <v>17431</v>
      </c>
      <c r="S232" s="144" t="s">
        <v>36</v>
      </c>
      <c r="T232" s="144">
        <v>672.3</v>
      </c>
      <c r="U232" s="144">
        <v>224.1</v>
      </c>
      <c r="V232" s="149">
        <f t="shared" si="7"/>
        <v>0.68239951278928135</v>
      </c>
      <c r="W232" s="149">
        <f t="shared" si="10"/>
        <v>0.22746650426309378</v>
      </c>
      <c r="X232" s="1" t="s">
        <v>17432</v>
      </c>
      <c r="Y232" s="147" t="s">
        <v>17433</v>
      </c>
      <c r="Z232" s="145" t="s">
        <v>17434</v>
      </c>
    </row>
    <row r="233" spans="1:26" s="67" customFormat="1" ht="100.2" customHeight="1" x14ac:dyDescent="0.3">
      <c r="A233" s="9" t="s">
        <v>16991</v>
      </c>
      <c r="B233" s="10" t="s">
        <v>1707</v>
      </c>
      <c r="C233" s="46" t="s">
        <v>1708</v>
      </c>
      <c r="D233" s="12" t="s">
        <v>1709</v>
      </c>
      <c r="E233" s="13">
        <v>452.37</v>
      </c>
      <c r="F233" s="14" t="s">
        <v>1710</v>
      </c>
      <c r="G233" s="14">
        <v>-1.18</v>
      </c>
      <c r="H233" s="14" t="s">
        <v>1711</v>
      </c>
      <c r="I233" s="14" t="s">
        <v>29</v>
      </c>
      <c r="J233" s="15" t="s">
        <v>1712</v>
      </c>
      <c r="K233" s="14" t="s">
        <v>30251</v>
      </c>
      <c r="L233" s="14" t="s">
        <v>31</v>
      </c>
      <c r="M233" s="14" t="s">
        <v>1713</v>
      </c>
      <c r="N233" s="14" t="s">
        <v>1150</v>
      </c>
      <c r="O233" s="16" t="s">
        <v>83</v>
      </c>
      <c r="P233" s="17" t="s">
        <v>1714</v>
      </c>
      <c r="Q233" s="29" t="s">
        <v>1359</v>
      </c>
      <c r="R233" s="15" t="s">
        <v>1715</v>
      </c>
      <c r="S233" s="14" t="s">
        <v>1716</v>
      </c>
      <c r="T233" s="18">
        <v>625</v>
      </c>
      <c r="U233" s="17">
        <v>300</v>
      </c>
      <c r="V233" s="33">
        <f t="shared" si="7"/>
        <v>0.66317395052722328</v>
      </c>
      <c r="W233" s="33">
        <f t="shared" si="10"/>
        <v>0.22105798350907443</v>
      </c>
      <c r="X233" s="19" t="s">
        <v>1717</v>
      </c>
      <c r="Y233" s="21" t="s">
        <v>1718</v>
      </c>
      <c r="Z233" s="19" t="s">
        <v>1719</v>
      </c>
    </row>
    <row r="234" spans="1:26" s="67" customFormat="1" ht="100.2" customHeight="1" x14ac:dyDescent="0.3">
      <c r="A234" s="9" t="s">
        <v>16991</v>
      </c>
      <c r="B234" s="10" t="s">
        <v>1720</v>
      </c>
      <c r="C234" s="22" t="s">
        <v>1721</v>
      </c>
      <c r="D234" s="19" t="s">
        <v>1722</v>
      </c>
      <c r="E234" s="13">
        <v>212.19967265163601</v>
      </c>
      <c r="F234" s="14" t="s">
        <v>1723</v>
      </c>
      <c r="G234" s="14">
        <v>2.0659999999999998</v>
      </c>
      <c r="H234" s="14" t="s">
        <v>1724</v>
      </c>
      <c r="I234" s="14" t="s">
        <v>29</v>
      </c>
      <c r="J234" s="15" t="s">
        <v>1725</v>
      </c>
      <c r="K234" s="14" t="s">
        <v>30252</v>
      </c>
      <c r="L234" s="14" t="s">
        <v>31</v>
      </c>
      <c r="M234" s="14" t="s">
        <v>1726</v>
      </c>
      <c r="N234" s="14" t="s">
        <v>33</v>
      </c>
      <c r="O234" s="16" t="s">
        <v>34</v>
      </c>
      <c r="P234" s="28">
        <v>91</v>
      </c>
      <c r="Q234" s="14">
        <v>135</v>
      </c>
      <c r="R234" s="15" t="s">
        <v>1727</v>
      </c>
      <c r="S234" s="14" t="s">
        <v>1728</v>
      </c>
      <c r="T234" s="14">
        <v>527</v>
      </c>
      <c r="U234" s="14">
        <v>135</v>
      </c>
      <c r="V234" s="13">
        <f t="shared" si="7"/>
        <v>0.63619325285966311</v>
      </c>
      <c r="W234" s="13">
        <f t="shared" si="10"/>
        <v>0.2120644176198877</v>
      </c>
      <c r="X234" s="19" t="s">
        <v>1729</v>
      </c>
      <c r="Y234" s="21" t="s">
        <v>1730</v>
      </c>
      <c r="Z234" s="19" t="s">
        <v>1731</v>
      </c>
    </row>
    <row r="235" spans="1:26" s="67" customFormat="1" ht="100.2" customHeight="1" x14ac:dyDescent="0.3">
      <c r="A235" s="138" t="s">
        <v>23707</v>
      </c>
      <c r="B235" s="141" t="s">
        <v>17435</v>
      </c>
      <c r="C235" s="139" t="s">
        <v>17436</v>
      </c>
      <c r="D235" s="139" t="s">
        <v>17437</v>
      </c>
      <c r="E235" s="142">
        <v>685.61</v>
      </c>
      <c r="F235" s="143" t="s">
        <v>17438</v>
      </c>
      <c r="G235" s="143"/>
      <c r="H235" s="143" t="s">
        <v>17439</v>
      </c>
      <c r="I235" s="144" t="s">
        <v>29</v>
      </c>
      <c r="J235" s="145" t="s">
        <v>17440</v>
      </c>
      <c r="K235" s="14" t="s">
        <v>28733</v>
      </c>
      <c r="L235" s="144" t="s">
        <v>31</v>
      </c>
      <c r="M235" s="144" t="s">
        <v>261</v>
      </c>
      <c r="N235" s="144" t="s">
        <v>46</v>
      </c>
      <c r="O235" s="144" t="s">
        <v>220</v>
      </c>
      <c r="P235" s="144">
        <v>97</v>
      </c>
      <c r="Q235" s="144">
        <v>335</v>
      </c>
      <c r="R235" s="147" t="s">
        <v>17441</v>
      </c>
      <c r="S235" s="144" t="s">
        <v>49</v>
      </c>
      <c r="T235" s="144" t="s">
        <v>49</v>
      </c>
      <c r="U235" s="144">
        <v>335</v>
      </c>
      <c r="V235" s="148">
        <f t="shared" si="7"/>
        <v>0.48861597701317072</v>
      </c>
      <c r="W235" s="148">
        <f t="shared" si="10"/>
        <v>0.16287199233772356</v>
      </c>
      <c r="X235" s="1" t="s">
        <v>17442</v>
      </c>
      <c r="Y235" s="145" t="s">
        <v>17443</v>
      </c>
      <c r="Z235" s="145" t="s">
        <v>17444</v>
      </c>
    </row>
    <row r="236" spans="1:26" s="67" customFormat="1" ht="100.2" customHeight="1" x14ac:dyDescent="0.3">
      <c r="A236" s="138" t="s">
        <v>23707</v>
      </c>
      <c r="B236" s="141" t="s">
        <v>17445</v>
      </c>
      <c r="C236" s="139" t="s">
        <v>17446</v>
      </c>
      <c r="D236" s="139" t="s">
        <v>17447</v>
      </c>
      <c r="E236" s="142">
        <v>198.30600000000001</v>
      </c>
      <c r="F236" s="143" t="s">
        <v>1223</v>
      </c>
      <c r="G236" s="143"/>
      <c r="H236" s="143" t="s">
        <v>17448</v>
      </c>
      <c r="I236" s="144" t="s">
        <v>29</v>
      </c>
      <c r="J236" s="145" t="s">
        <v>17176</v>
      </c>
      <c r="K236" s="143" t="s">
        <v>30196</v>
      </c>
      <c r="L236" s="144" t="s">
        <v>31</v>
      </c>
      <c r="M236" s="144" t="s">
        <v>281</v>
      </c>
      <c r="N236" s="144" t="s">
        <v>33</v>
      </c>
      <c r="O236" s="144" t="s">
        <v>34</v>
      </c>
      <c r="P236" s="144" t="s">
        <v>17449</v>
      </c>
      <c r="Q236" s="144">
        <v>32</v>
      </c>
      <c r="R236" s="147" t="s">
        <v>17450</v>
      </c>
      <c r="S236" s="144" t="s">
        <v>49</v>
      </c>
      <c r="T236" s="144" t="s">
        <v>49</v>
      </c>
      <c r="U236" s="144">
        <v>32</v>
      </c>
      <c r="V236" s="146">
        <f t="shared" si="7"/>
        <v>0.1613667765977832</v>
      </c>
      <c r="W236" s="146">
        <f>V236</f>
        <v>0.1613667765977832</v>
      </c>
      <c r="X236" s="1" t="s">
        <v>17451</v>
      </c>
      <c r="Y236" s="145" t="s">
        <v>1227</v>
      </c>
      <c r="Z236" s="145" t="s">
        <v>17452</v>
      </c>
    </row>
    <row r="237" spans="1:26" s="67" customFormat="1" ht="100.2" customHeight="1" x14ac:dyDescent="0.3">
      <c r="A237" s="9" t="s">
        <v>16991</v>
      </c>
      <c r="B237" s="10" t="s">
        <v>1732</v>
      </c>
      <c r="C237" s="22" t="s">
        <v>1733</v>
      </c>
      <c r="D237" s="19" t="s">
        <v>1734</v>
      </c>
      <c r="E237" s="13">
        <v>112.22</v>
      </c>
      <c r="F237" s="14" t="s">
        <v>1735</v>
      </c>
      <c r="G237" s="14">
        <v>4.57</v>
      </c>
      <c r="H237" s="14" t="s">
        <v>1736</v>
      </c>
      <c r="I237" s="14" t="s">
        <v>29</v>
      </c>
      <c r="J237" s="15" t="s">
        <v>68</v>
      </c>
      <c r="K237" s="13" t="s">
        <v>30213</v>
      </c>
      <c r="L237" s="14" t="s">
        <v>31</v>
      </c>
      <c r="M237" s="14" t="s">
        <v>69</v>
      </c>
      <c r="N237" s="14" t="s">
        <v>33</v>
      </c>
      <c r="O237" s="16" t="s">
        <v>220</v>
      </c>
      <c r="P237" s="28">
        <v>90</v>
      </c>
      <c r="Q237" s="18">
        <v>50</v>
      </c>
      <c r="R237" s="15" t="s">
        <v>1737</v>
      </c>
      <c r="S237" s="14" t="s">
        <v>1388</v>
      </c>
      <c r="T237" s="14">
        <v>500</v>
      </c>
      <c r="U237" s="28">
        <v>50</v>
      </c>
      <c r="V237" s="13">
        <f t="shared" si="7"/>
        <v>0.44555337729459987</v>
      </c>
      <c r="W237" s="30">
        <f>V237/3</f>
        <v>0.14851779243153329</v>
      </c>
      <c r="X237" s="19" t="s">
        <v>1738</v>
      </c>
      <c r="Y237" s="21" t="s">
        <v>1739</v>
      </c>
      <c r="Z237" s="19" t="s">
        <v>1740</v>
      </c>
    </row>
    <row r="238" spans="1:26" s="67" customFormat="1" ht="100.2" customHeight="1" x14ac:dyDescent="0.3">
      <c r="A238" s="138" t="s">
        <v>23707</v>
      </c>
      <c r="B238" s="141" t="s">
        <v>17453</v>
      </c>
      <c r="C238" s="139" t="s">
        <v>17454</v>
      </c>
      <c r="D238" s="139" t="s">
        <v>17455</v>
      </c>
      <c r="E238" s="142">
        <v>186.29499999999999</v>
      </c>
      <c r="F238" s="143" t="s">
        <v>907</v>
      </c>
      <c r="G238" s="143"/>
      <c r="H238" s="143" t="s">
        <v>17456</v>
      </c>
      <c r="I238" s="144" t="s">
        <v>29</v>
      </c>
      <c r="J238" s="145" t="s">
        <v>270</v>
      </c>
      <c r="K238" s="143" t="s">
        <v>30185</v>
      </c>
      <c r="L238" s="144" t="s">
        <v>31</v>
      </c>
      <c r="M238" s="144" t="s">
        <v>69</v>
      </c>
      <c r="N238" s="144" t="s">
        <v>476</v>
      </c>
      <c r="O238" s="144" t="s">
        <v>220</v>
      </c>
      <c r="P238" s="144">
        <v>91</v>
      </c>
      <c r="Q238" s="144">
        <v>80</v>
      </c>
      <c r="R238" s="147" t="s">
        <v>17457</v>
      </c>
      <c r="S238" s="144" t="s">
        <v>143</v>
      </c>
      <c r="T238" s="144">
        <v>300</v>
      </c>
      <c r="U238" s="144">
        <v>80</v>
      </c>
      <c r="V238" s="146">
        <f t="shared" si="7"/>
        <v>0.42942644730132318</v>
      </c>
      <c r="W238" s="146">
        <f>V238/3</f>
        <v>0.14314214910044107</v>
      </c>
      <c r="X238" s="1" t="s">
        <v>17458</v>
      </c>
      <c r="Y238" s="145" t="s">
        <v>7979</v>
      </c>
      <c r="Z238" s="145" t="s">
        <v>17459</v>
      </c>
    </row>
    <row r="239" spans="1:26" s="67" customFormat="1" ht="100.2" customHeight="1" x14ac:dyDescent="0.3">
      <c r="A239" s="138" t="s">
        <v>23707</v>
      </c>
      <c r="B239" s="141" t="s">
        <v>17460</v>
      </c>
      <c r="C239" s="139" t="s">
        <v>17461</v>
      </c>
      <c r="D239" s="139" t="s">
        <v>17462</v>
      </c>
      <c r="E239" s="142">
        <v>172.268</v>
      </c>
      <c r="F239" s="143" t="s">
        <v>81</v>
      </c>
      <c r="G239" s="143"/>
      <c r="H239" s="143" t="s">
        <v>17463</v>
      </c>
      <c r="I239" s="144" t="s">
        <v>29</v>
      </c>
      <c r="J239" s="145" t="s">
        <v>270</v>
      </c>
      <c r="K239" s="143" t="s">
        <v>30185</v>
      </c>
      <c r="L239" s="144" t="s">
        <v>31</v>
      </c>
      <c r="M239" s="144" t="s">
        <v>69</v>
      </c>
      <c r="N239" s="144" t="s">
        <v>33</v>
      </c>
      <c r="O239" s="144" t="s">
        <v>220</v>
      </c>
      <c r="P239" s="144">
        <v>91</v>
      </c>
      <c r="Q239" s="144">
        <v>71.400000000000006</v>
      </c>
      <c r="R239" s="147" t="s">
        <v>17464</v>
      </c>
      <c r="S239" s="144" t="s">
        <v>36</v>
      </c>
      <c r="T239" s="144">
        <v>357</v>
      </c>
      <c r="U239" s="144">
        <v>71.400000000000006</v>
      </c>
      <c r="V239" s="148">
        <f t="shared" si="7"/>
        <v>0.41447047623470412</v>
      </c>
      <c r="W239" s="148">
        <f>V239/3</f>
        <v>0.13815682541156804</v>
      </c>
      <c r="X239" s="1" t="s">
        <v>17465</v>
      </c>
      <c r="Y239" s="145" t="s">
        <v>9325</v>
      </c>
      <c r="Z239" s="145" t="s">
        <v>17466</v>
      </c>
    </row>
    <row r="240" spans="1:26" s="67" customFormat="1" ht="100.2" customHeight="1" x14ac:dyDescent="0.3">
      <c r="A240" s="9" t="s">
        <v>16991</v>
      </c>
      <c r="B240" s="10" t="s">
        <v>1741</v>
      </c>
      <c r="C240" s="22" t="s">
        <v>1742</v>
      </c>
      <c r="D240" s="19" t="s">
        <v>1743</v>
      </c>
      <c r="E240" s="13">
        <v>604.47</v>
      </c>
      <c r="F240" s="14" t="s">
        <v>1063</v>
      </c>
      <c r="G240" s="13">
        <v>-2.6</v>
      </c>
      <c r="H240" s="14" t="s">
        <v>1744</v>
      </c>
      <c r="I240" s="14" t="s">
        <v>29</v>
      </c>
      <c r="J240" s="15" t="s">
        <v>1065</v>
      </c>
      <c r="K240" s="14" t="s">
        <v>30253</v>
      </c>
      <c r="L240" s="14" t="s">
        <v>425</v>
      </c>
      <c r="M240" s="14" t="s">
        <v>1745</v>
      </c>
      <c r="N240" s="14" t="s">
        <v>33</v>
      </c>
      <c r="O240" s="16" t="s">
        <v>34</v>
      </c>
      <c r="P240" s="28">
        <v>574</v>
      </c>
      <c r="Q240" s="14">
        <v>70</v>
      </c>
      <c r="R240" s="15" t="s">
        <v>1746</v>
      </c>
      <c r="S240" s="14" t="s">
        <v>1388</v>
      </c>
      <c r="T240" s="14">
        <v>357</v>
      </c>
      <c r="U240" s="28">
        <v>70</v>
      </c>
      <c r="V240" s="13">
        <f t="shared" si="7"/>
        <v>0.11580392740748092</v>
      </c>
      <c r="W240" s="13">
        <f>V240</f>
        <v>0.11580392740748092</v>
      </c>
      <c r="X240" s="19" t="s">
        <v>1747</v>
      </c>
      <c r="Y240" s="21" t="s">
        <v>1748</v>
      </c>
      <c r="Z240" s="19" t="s">
        <v>1749</v>
      </c>
    </row>
    <row r="241" spans="1:26" s="67" customFormat="1" ht="100.2" customHeight="1" x14ac:dyDescent="0.3">
      <c r="A241" s="9" t="s">
        <v>16991</v>
      </c>
      <c r="B241" s="10" t="s">
        <v>1750</v>
      </c>
      <c r="C241" s="11" t="s">
        <v>1751</v>
      </c>
      <c r="D241" s="19" t="s">
        <v>1752</v>
      </c>
      <c r="E241" s="13">
        <v>98.057039877511698</v>
      </c>
      <c r="F241" s="14" t="s">
        <v>1753</v>
      </c>
      <c r="G241" s="14">
        <v>1.62</v>
      </c>
      <c r="H241" s="14" t="s">
        <v>1754</v>
      </c>
      <c r="I241" s="14" t="s">
        <v>29</v>
      </c>
      <c r="J241" s="15" t="s">
        <v>1755</v>
      </c>
      <c r="K241" s="14" t="s">
        <v>30254</v>
      </c>
      <c r="L241" s="14" t="s">
        <v>31</v>
      </c>
      <c r="M241" s="14" t="s">
        <v>176</v>
      </c>
      <c r="N241" s="14" t="s">
        <v>33</v>
      </c>
      <c r="O241" s="16" t="s">
        <v>1756</v>
      </c>
      <c r="P241" s="28">
        <v>730</v>
      </c>
      <c r="Q241" s="14">
        <v>10</v>
      </c>
      <c r="R241" s="15" t="s">
        <v>1757</v>
      </c>
      <c r="S241" s="14" t="s">
        <v>1758</v>
      </c>
      <c r="T241" s="14">
        <v>20</v>
      </c>
      <c r="U241" s="28">
        <v>10</v>
      </c>
      <c r="V241" s="13">
        <f t="shared" si="7"/>
        <v>0.10198145908230083</v>
      </c>
      <c r="W241" s="20">
        <f>V241</f>
        <v>0.10198145908230083</v>
      </c>
      <c r="X241" s="19" t="s">
        <v>1759</v>
      </c>
      <c r="Y241" s="21" t="s">
        <v>1760</v>
      </c>
      <c r="Z241" s="19" t="s">
        <v>1761</v>
      </c>
    </row>
    <row r="242" spans="1:26" s="67" customFormat="1" ht="100.2" customHeight="1" x14ac:dyDescent="0.3">
      <c r="A242" s="9" t="s">
        <v>16991</v>
      </c>
      <c r="B242" s="10" t="s">
        <v>1762</v>
      </c>
      <c r="C242" s="22" t="s">
        <v>1763</v>
      </c>
      <c r="D242" s="19" t="s">
        <v>1764</v>
      </c>
      <c r="E242" s="13">
        <v>120.14881813247899</v>
      </c>
      <c r="F242" s="14" t="s">
        <v>1613</v>
      </c>
      <c r="G242" s="14">
        <v>2.2599999999999998</v>
      </c>
      <c r="H242" s="14" t="s">
        <v>1765</v>
      </c>
      <c r="I242" s="14" t="s">
        <v>29</v>
      </c>
      <c r="J242" s="15" t="s">
        <v>1766</v>
      </c>
      <c r="K242" s="16" t="s">
        <v>30244</v>
      </c>
      <c r="L242" s="14" t="s">
        <v>31</v>
      </c>
      <c r="M242" s="14" t="s">
        <v>851</v>
      </c>
      <c r="N242" s="14" t="s">
        <v>46</v>
      </c>
      <c r="O242" s="16" t="s">
        <v>34</v>
      </c>
      <c r="P242" s="28">
        <v>90</v>
      </c>
      <c r="Q242" s="14">
        <v>36</v>
      </c>
      <c r="R242" s="15" t="s">
        <v>1767</v>
      </c>
      <c r="S242" s="14" t="s">
        <v>49</v>
      </c>
      <c r="T242" s="14" t="s">
        <v>49</v>
      </c>
      <c r="U242" s="36">
        <v>36</v>
      </c>
      <c r="V242" s="30">
        <f t="shared" si="7"/>
        <v>0.29962841548974312</v>
      </c>
      <c r="W242" s="13">
        <f>V242/3</f>
        <v>9.9876138496581043E-2</v>
      </c>
      <c r="X242" s="19" t="s">
        <v>893</v>
      </c>
      <c r="Y242" s="21" t="s">
        <v>1768</v>
      </c>
      <c r="Z242" s="19" t="s">
        <v>1769</v>
      </c>
    </row>
    <row r="243" spans="1:26" s="67" customFormat="1" ht="100.2" customHeight="1" x14ac:dyDescent="0.3">
      <c r="A243" s="138" t="s">
        <v>23707</v>
      </c>
      <c r="B243" s="141" t="s">
        <v>17467</v>
      </c>
      <c r="C243" s="139" t="s">
        <v>17468</v>
      </c>
      <c r="D243" s="139" t="s">
        <v>17469</v>
      </c>
      <c r="E243" s="144">
        <v>302.45</v>
      </c>
      <c r="F243" s="143" t="s">
        <v>17470</v>
      </c>
      <c r="G243" s="150"/>
      <c r="H243" s="143" t="s">
        <v>17471</v>
      </c>
      <c r="I243" s="144" t="s">
        <v>29</v>
      </c>
      <c r="J243" s="145" t="s">
        <v>270</v>
      </c>
      <c r="K243" s="13" t="s">
        <v>30255</v>
      </c>
      <c r="L243" s="144" t="s">
        <v>31</v>
      </c>
      <c r="M243" s="144" t="s">
        <v>176</v>
      </c>
      <c r="N243" s="144" t="s">
        <v>46</v>
      </c>
      <c r="O243" s="144" t="s">
        <v>220</v>
      </c>
      <c r="P243" s="144">
        <v>98</v>
      </c>
      <c r="Q243" s="144">
        <v>80</v>
      </c>
      <c r="R243" s="147" t="s">
        <v>17472</v>
      </c>
      <c r="S243" s="144" t="s">
        <v>49</v>
      </c>
      <c r="T243" s="144" t="s">
        <v>49</v>
      </c>
      <c r="U243" s="144">
        <v>80</v>
      </c>
      <c r="V243" s="146">
        <f t="shared" si="7"/>
        <v>0.26450653000495949</v>
      </c>
      <c r="W243" s="148">
        <f>V243/3</f>
        <v>8.8168843334986494E-2</v>
      </c>
      <c r="X243" s="145" t="s">
        <v>17473</v>
      </c>
      <c r="Y243" s="147" t="s">
        <v>17474</v>
      </c>
      <c r="Z243" s="147" t="s">
        <v>17475</v>
      </c>
    </row>
    <row r="244" spans="1:26" s="67" customFormat="1" ht="100.2" customHeight="1" x14ac:dyDescent="0.3">
      <c r="A244" s="9" t="s">
        <v>16991</v>
      </c>
      <c r="B244" s="10" t="s">
        <v>1770</v>
      </c>
      <c r="C244" s="22" t="s">
        <v>1771</v>
      </c>
      <c r="D244" s="19" t="s">
        <v>1772</v>
      </c>
      <c r="E244" s="13">
        <v>140.22</v>
      </c>
      <c r="F244" s="14" t="s">
        <v>1773</v>
      </c>
      <c r="G244" s="14">
        <v>3.04</v>
      </c>
      <c r="H244" s="14" t="s">
        <v>1774</v>
      </c>
      <c r="I244" s="14" t="s">
        <v>29</v>
      </c>
      <c r="J244" s="15" t="s">
        <v>270</v>
      </c>
      <c r="K244" s="16" t="s">
        <v>28239</v>
      </c>
      <c r="L244" s="14" t="s">
        <v>31</v>
      </c>
      <c r="M244" s="14" t="s">
        <v>32</v>
      </c>
      <c r="N244" s="14" t="s">
        <v>476</v>
      </c>
      <c r="O244" s="16" t="s">
        <v>34</v>
      </c>
      <c r="P244" s="28">
        <v>91</v>
      </c>
      <c r="Q244" s="14">
        <v>36.5</v>
      </c>
      <c r="R244" s="15" t="s">
        <v>1775</v>
      </c>
      <c r="S244" s="14" t="s">
        <v>1776</v>
      </c>
      <c r="T244" s="14">
        <v>153.1</v>
      </c>
      <c r="U244" s="36">
        <v>36.5</v>
      </c>
      <c r="V244" s="13">
        <f t="shared" si="7"/>
        <v>0.26030523463129368</v>
      </c>
      <c r="W244" s="30">
        <f>V244/3</f>
        <v>8.6768411543764565E-2</v>
      </c>
      <c r="X244" s="19" t="s">
        <v>1777</v>
      </c>
      <c r="Y244" s="21" t="s">
        <v>1778</v>
      </c>
      <c r="Z244" s="19" t="s">
        <v>1779</v>
      </c>
    </row>
    <row r="245" spans="1:26" s="67" customFormat="1" ht="100.2" customHeight="1" x14ac:dyDescent="0.3">
      <c r="A245" s="9" t="s">
        <v>16991</v>
      </c>
      <c r="B245" s="10" t="s">
        <v>1780</v>
      </c>
      <c r="C245" s="22" t="s">
        <v>1781</v>
      </c>
      <c r="D245" s="19" t="s">
        <v>1782</v>
      </c>
      <c r="E245" s="13">
        <v>226.35557200964101</v>
      </c>
      <c r="F245" s="14" t="s">
        <v>1783</v>
      </c>
      <c r="G245" s="14">
        <v>4.1399999999999997</v>
      </c>
      <c r="H245" s="14" t="s">
        <v>1784</v>
      </c>
      <c r="I245" s="14" t="s">
        <v>29</v>
      </c>
      <c r="J245" s="15" t="s">
        <v>1785</v>
      </c>
      <c r="K245" s="13" t="s">
        <v>30256</v>
      </c>
      <c r="L245" s="14" t="s">
        <v>31</v>
      </c>
      <c r="M245" s="14" t="s">
        <v>230</v>
      </c>
      <c r="N245" s="14" t="s">
        <v>33</v>
      </c>
      <c r="O245" s="16" t="s">
        <v>34</v>
      </c>
      <c r="P245" s="28">
        <v>84</v>
      </c>
      <c r="Q245" s="14">
        <v>56</v>
      </c>
      <c r="R245" s="15" t="s">
        <v>1786</v>
      </c>
      <c r="S245" s="14" t="s">
        <v>49</v>
      </c>
      <c r="T245" s="14" t="s">
        <v>49</v>
      </c>
      <c r="U245" s="28">
        <v>56</v>
      </c>
      <c r="V245" s="13">
        <f t="shared" si="7"/>
        <v>0.24739837196327039</v>
      </c>
      <c r="W245" s="30">
        <f>V245/3</f>
        <v>8.2466123987756795E-2</v>
      </c>
      <c r="X245" s="19" t="s">
        <v>50</v>
      </c>
      <c r="Y245" s="21" t="s">
        <v>1787</v>
      </c>
      <c r="Z245" s="19" t="s">
        <v>1788</v>
      </c>
    </row>
    <row r="246" spans="1:26" s="67" customFormat="1" ht="100.2" customHeight="1" x14ac:dyDescent="0.3">
      <c r="A246" s="9" t="s">
        <v>16991</v>
      </c>
      <c r="B246" s="10" t="s">
        <v>1789</v>
      </c>
      <c r="C246" s="22" t="s">
        <v>1790</v>
      </c>
      <c r="D246" s="19" t="s">
        <v>1791</v>
      </c>
      <c r="E246" s="13">
        <v>144.21174909065499</v>
      </c>
      <c r="F246" s="14" t="s">
        <v>444</v>
      </c>
      <c r="G246" s="14">
        <v>3.05</v>
      </c>
      <c r="H246" s="27" t="s">
        <v>1792</v>
      </c>
      <c r="I246" s="14" t="s">
        <v>29</v>
      </c>
      <c r="J246" s="15" t="s">
        <v>45</v>
      </c>
      <c r="K246" s="16" t="s">
        <v>30078</v>
      </c>
      <c r="L246" s="14" t="s">
        <v>31</v>
      </c>
      <c r="M246" s="14" t="s">
        <v>69</v>
      </c>
      <c r="N246" s="14" t="s">
        <v>476</v>
      </c>
      <c r="O246" s="16" t="s">
        <v>201</v>
      </c>
      <c r="P246" s="28">
        <v>10</v>
      </c>
      <c r="Q246" s="14" t="s">
        <v>49</v>
      </c>
      <c r="R246" s="15" t="s">
        <v>1793</v>
      </c>
      <c r="S246" s="14" t="s">
        <v>36</v>
      </c>
      <c r="T246" s="14">
        <v>1125</v>
      </c>
      <c r="U246" s="28" t="s">
        <v>49</v>
      </c>
      <c r="V246" s="30"/>
      <c r="W246" s="47"/>
      <c r="X246" s="19" t="s">
        <v>1794</v>
      </c>
      <c r="Y246" s="21" t="s">
        <v>1795</v>
      </c>
      <c r="Z246" s="19" t="s">
        <v>1796</v>
      </c>
    </row>
    <row r="247" spans="1:26" s="67" customFormat="1" ht="100.2" customHeight="1" x14ac:dyDescent="0.3">
      <c r="A247" s="9" t="s">
        <v>16991</v>
      </c>
      <c r="B247" s="10" t="s">
        <v>1797</v>
      </c>
      <c r="C247" s="22" t="s">
        <v>1798</v>
      </c>
      <c r="D247" s="12" t="s">
        <v>1799</v>
      </c>
      <c r="E247" s="13">
        <v>144.21</v>
      </c>
      <c r="F247" s="14" t="s">
        <v>444</v>
      </c>
      <c r="G247" s="14">
        <v>2.54</v>
      </c>
      <c r="H247" s="18" t="s">
        <v>1800</v>
      </c>
      <c r="I247" s="14" t="s">
        <v>29</v>
      </c>
      <c r="J247" s="15" t="s">
        <v>270</v>
      </c>
      <c r="K247" s="16" t="s">
        <v>30240</v>
      </c>
      <c r="L247" s="14" t="s">
        <v>31</v>
      </c>
      <c r="M247" s="14" t="s">
        <v>69</v>
      </c>
      <c r="N247" s="14" t="s">
        <v>476</v>
      </c>
      <c r="O247" s="16" t="s">
        <v>220</v>
      </c>
      <c r="P247" s="17" t="s">
        <v>1801</v>
      </c>
      <c r="Q247" s="29" t="s">
        <v>1056</v>
      </c>
      <c r="R247" s="15" t="s">
        <v>1802</v>
      </c>
      <c r="S247" s="14" t="s">
        <v>1803</v>
      </c>
      <c r="T247" s="18">
        <v>800</v>
      </c>
      <c r="U247" s="17">
        <v>400</v>
      </c>
      <c r="V247" s="13">
        <f t="shared" ref="V247:V256" si="11">U247/E247</f>
        <v>2.7737327508494554</v>
      </c>
      <c r="W247" s="47"/>
      <c r="X247" s="19" t="s">
        <v>1804</v>
      </c>
      <c r="Y247" s="21" t="s">
        <v>1805</v>
      </c>
      <c r="Z247" s="19" t="s">
        <v>1806</v>
      </c>
    </row>
    <row r="248" spans="1:26" s="67" customFormat="1" ht="100.2" customHeight="1" x14ac:dyDescent="0.3">
      <c r="A248" s="9" t="s">
        <v>16991</v>
      </c>
      <c r="B248" s="10" t="s">
        <v>1807</v>
      </c>
      <c r="C248" s="22" t="s">
        <v>1808</v>
      </c>
      <c r="D248" s="19" t="s">
        <v>1809</v>
      </c>
      <c r="E248" s="13">
        <v>185.219829556322</v>
      </c>
      <c r="F248" s="14" t="s">
        <v>1810</v>
      </c>
      <c r="G248" s="14">
        <v>-3.83</v>
      </c>
      <c r="H248" s="14" t="s">
        <v>1811</v>
      </c>
      <c r="I248" s="14" t="s">
        <v>29</v>
      </c>
      <c r="J248" s="15" t="s">
        <v>30</v>
      </c>
      <c r="K248" s="14" t="s">
        <v>28251</v>
      </c>
      <c r="L248" s="14" t="s">
        <v>31</v>
      </c>
      <c r="M248" s="14" t="s">
        <v>32</v>
      </c>
      <c r="N248" s="14" t="s">
        <v>476</v>
      </c>
      <c r="O248" s="16" t="s">
        <v>220</v>
      </c>
      <c r="P248" s="28">
        <v>10</v>
      </c>
      <c r="Q248" s="14">
        <v>450</v>
      </c>
      <c r="R248" s="15" t="s">
        <v>1812</v>
      </c>
      <c r="S248" s="14" t="s">
        <v>49</v>
      </c>
      <c r="T248" s="14" t="s">
        <v>49</v>
      </c>
      <c r="U248" s="28">
        <v>450</v>
      </c>
      <c r="V248" s="13">
        <f t="shared" si="11"/>
        <v>2.4295454815930664</v>
      </c>
      <c r="W248" s="47"/>
      <c r="X248" s="19" t="s">
        <v>1813</v>
      </c>
      <c r="Y248" s="21" t="s">
        <v>1814</v>
      </c>
      <c r="Z248" s="19" t="s">
        <v>27916</v>
      </c>
    </row>
    <row r="249" spans="1:26" s="67" customFormat="1" ht="100.2" customHeight="1" x14ac:dyDescent="0.3">
      <c r="A249" s="9" t="s">
        <v>16991</v>
      </c>
      <c r="B249" s="10" t="s">
        <v>1815</v>
      </c>
      <c r="C249" s="22" t="s">
        <v>1816</v>
      </c>
      <c r="D249" s="19" t="s">
        <v>1817</v>
      </c>
      <c r="E249" s="13">
        <v>116.115420297254</v>
      </c>
      <c r="F249" s="14" t="s">
        <v>1818</v>
      </c>
      <c r="G249" s="14">
        <v>-0.49</v>
      </c>
      <c r="H249" s="14" t="s">
        <v>1819</v>
      </c>
      <c r="I249" s="14" t="s">
        <v>29</v>
      </c>
      <c r="J249" s="15" t="s">
        <v>102</v>
      </c>
      <c r="K249" s="14" t="s">
        <v>30257</v>
      </c>
      <c r="L249" s="14" t="s">
        <v>31</v>
      </c>
      <c r="M249" s="14" t="s">
        <v>1820</v>
      </c>
      <c r="N249" s="14" t="s">
        <v>281</v>
      </c>
      <c r="O249" s="16" t="s">
        <v>34</v>
      </c>
      <c r="P249" s="28">
        <v>16</v>
      </c>
      <c r="Q249" s="14">
        <v>1000</v>
      </c>
      <c r="R249" s="15" t="s">
        <v>1821</v>
      </c>
      <c r="S249" s="14" t="s">
        <v>49</v>
      </c>
      <c r="T249" s="14" t="s">
        <v>49</v>
      </c>
      <c r="U249" s="28">
        <v>1000</v>
      </c>
      <c r="V249" s="30">
        <f t="shared" si="11"/>
        <v>8.6121205731332893</v>
      </c>
      <c r="W249" s="47"/>
      <c r="X249" s="19" t="s">
        <v>1822</v>
      </c>
      <c r="Y249" s="21" t="s">
        <v>1823</v>
      </c>
      <c r="Z249" s="19" t="s">
        <v>1824</v>
      </c>
    </row>
    <row r="250" spans="1:26" s="67" customFormat="1" ht="100.2" customHeight="1" x14ac:dyDescent="0.3">
      <c r="A250" s="9" t="s">
        <v>16991</v>
      </c>
      <c r="B250" s="10" t="s">
        <v>1825</v>
      </c>
      <c r="C250" s="22" t="s">
        <v>1826</v>
      </c>
      <c r="D250" s="19" t="s">
        <v>1827</v>
      </c>
      <c r="E250" s="13">
        <v>144.19999999999999</v>
      </c>
      <c r="F250" s="14" t="s">
        <v>1828</v>
      </c>
      <c r="G250" s="14">
        <v>3.77</v>
      </c>
      <c r="H250" s="14" t="s">
        <v>1829</v>
      </c>
      <c r="I250" s="14" t="s">
        <v>29</v>
      </c>
      <c r="J250" s="15" t="s">
        <v>45</v>
      </c>
      <c r="K250" s="14" t="s">
        <v>28312</v>
      </c>
      <c r="L250" s="14" t="s">
        <v>31</v>
      </c>
      <c r="M250" s="14" t="s">
        <v>122</v>
      </c>
      <c r="N250" s="14" t="s">
        <v>476</v>
      </c>
      <c r="O250" s="16" t="s">
        <v>1662</v>
      </c>
      <c r="P250" s="28">
        <v>19</v>
      </c>
      <c r="Q250" s="14">
        <v>301.39999999999998</v>
      </c>
      <c r="R250" s="15" t="s">
        <v>1830</v>
      </c>
      <c r="S250" s="14" t="s">
        <v>49</v>
      </c>
      <c r="T250" s="14" t="s">
        <v>49</v>
      </c>
      <c r="U250" s="36">
        <v>301.39999999999998</v>
      </c>
      <c r="V250" s="30">
        <f t="shared" si="11"/>
        <v>2.0901525658807212</v>
      </c>
      <c r="W250" s="47"/>
      <c r="X250" s="19" t="s">
        <v>580</v>
      </c>
      <c r="Y250" s="21" t="s">
        <v>1831</v>
      </c>
      <c r="Z250" s="19" t="s">
        <v>1832</v>
      </c>
    </row>
    <row r="251" spans="1:26" s="67" customFormat="1" ht="100.2" customHeight="1" x14ac:dyDescent="0.3">
      <c r="A251" s="9" t="s">
        <v>16991</v>
      </c>
      <c r="B251" s="10" t="s">
        <v>1833</v>
      </c>
      <c r="C251" s="22" t="s">
        <v>1834</v>
      </c>
      <c r="D251" s="19" t="s">
        <v>1835</v>
      </c>
      <c r="E251" s="13">
        <v>158.19999999999999</v>
      </c>
      <c r="F251" s="14" t="s">
        <v>1836</v>
      </c>
      <c r="G251" s="14">
        <v>4.57</v>
      </c>
      <c r="H251" s="14" t="s">
        <v>1837</v>
      </c>
      <c r="I251" s="14" t="s">
        <v>29</v>
      </c>
      <c r="J251" s="15" t="s">
        <v>45</v>
      </c>
      <c r="K251" s="14" t="s">
        <v>28312</v>
      </c>
      <c r="L251" s="14" t="s">
        <v>31</v>
      </c>
      <c r="M251" s="14" t="s">
        <v>69</v>
      </c>
      <c r="N251" s="14" t="s">
        <v>476</v>
      </c>
      <c r="O251" s="16" t="s">
        <v>1662</v>
      </c>
      <c r="P251" s="28">
        <v>19</v>
      </c>
      <c r="Q251" s="14">
        <v>220</v>
      </c>
      <c r="R251" s="15" t="s">
        <v>23549</v>
      </c>
      <c r="S251" s="14" t="s">
        <v>49</v>
      </c>
      <c r="T251" s="14" t="s">
        <v>49</v>
      </c>
      <c r="U251" s="28">
        <v>220</v>
      </c>
      <c r="V251" s="13">
        <f t="shared" si="11"/>
        <v>1.390644753476612</v>
      </c>
      <c r="W251" s="47"/>
      <c r="X251" s="19" t="s">
        <v>50</v>
      </c>
      <c r="Y251" s="21" t="s">
        <v>1831</v>
      </c>
      <c r="Z251" s="19" t="s">
        <v>1838</v>
      </c>
    </row>
    <row r="252" spans="1:26" s="67" customFormat="1" ht="100.2" customHeight="1" x14ac:dyDescent="0.3">
      <c r="A252" s="9" t="s">
        <v>16991</v>
      </c>
      <c r="B252" s="10" t="s">
        <v>1839</v>
      </c>
      <c r="C252" s="22" t="s">
        <v>1840</v>
      </c>
      <c r="D252" s="19"/>
      <c r="E252" s="13">
        <v>363.27</v>
      </c>
      <c r="F252" s="14" t="s">
        <v>1841</v>
      </c>
      <c r="G252" s="14">
        <v>-1.57</v>
      </c>
      <c r="H252" s="14" t="s">
        <v>1842</v>
      </c>
      <c r="I252" s="14" t="s">
        <v>29</v>
      </c>
      <c r="J252" s="15" t="s">
        <v>1843</v>
      </c>
      <c r="K252" s="14" t="s">
        <v>30258</v>
      </c>
      <c r="L252" s="14" t="s">
        <v>31</v>
      </c>
      <c r="M252" s="14" t="s">
        <v>703</v>
      </c>
      <c r="N252" s="14" t="s">
        <v>476</v>
      </c>
      <c r="O252" s="16" t="s">
        <v>220</v>
      </c>
      <c r="P252" s="28">
        <v>20</v>
      </c>
      <c r="Q252" s="14">
        <v>100</v>
      </c>
      <c r="R252" s="15" t="s">
        <v>1844</v>
      </c>
      <c r="S252" s="14" t="s">
        <v>1845</v>
      </c>
      <c r="T252" s="14">
        <v>200</v>
      </c>
      <c r="U252" s="14">
        <v>100</v>
      </c>
      <c r="V252" s="30">
        <f t="shared" si="11"/>
        <v>0.27527734192198644</v>
      </c>
      <c r="W252" s="47"/>
      <c r="X252" s="19" t="s">
        <v>1846</v>
      </c>
      <c r="Y252" s="21" t="s">
        <v>1847</v>
      </c>
      <c r="Z252" s="19" t="s">
        <v>1848</v>
      </c>
    </row>
    <row r="253" spans="1:26" s="67" customFormat="1" ht="100.2" customHeight="1" x14ac:dyDescent="0.3">
      <c r="A253" s="9" t="s">
        <v>16991</v>
      </c>
      <c r="B253" s="10" t="s">
        <v>1849</v>
      </c>
      <c r="C253" s="22" t="s">
        <v>1850</v>
      </c>
      <c r="D253" s="19" t="s">
        <v>1851</v>
      </c>
      <c r="E253" s="13">
        <v>116.15851428177599</v>
      </c>
      <c r="F253" s="14" t="s">
        <v>1169</v>
      </c>
      <c r="G253" s="14">
        <v>1.88</v>
      </c>
      <c r="H253" s="14" t="s">
        <v>1852</v>
      </c>
      <c r="I253" s="14" t="s">
        <v>29</v>
      </c>
      <c r="J253" s="15" t="s">
        <v>45</v>
      </c>
      <c r="K253" s="16" t="s">
        <v>30078</v>
      </c>
      <c r="L253" s="14" t="s">
        <v>31</v>
      </c>
      <c r="M253" s="14" t="s">
        <v>176</v>
      </c>
      <c r="N253" s="14" t="s">
        <v>46</v>
      </c>
      <c r="O253" s="16" t="s">
        <v>34</v>
      </c>
      <c r="P253" s="28">
        <f>3*7</f>
        <v>21</v>
      </c>
      <c r="Q253" s="14">
        <v>4000</v>
      </c>
      <c r="R253" s="15" t="s">
        <v>1853</v>
      </c>
      <c r="S253" s="14" t="s">
        <v>49</v>
      </c>
      <c r="T253" s="14" t="s">
        <v>49</v>
      </c>
      <c r="U253" s="28">
        <v>4000</v>
      </c>
      <c r="V253" s="13">
        <f t="shared" si="11"/>
        <v>34.435702150053729</v>
      </c>
      <c r="W253" s="47"/>
      <c r="X253" s="19" t="s">
        <v>50</v>
      </c>
      <c r="Y253" s="21" t="s">
        <v>1854</v>
      </c>
      <c r="Z253" s="19" t="s">
        <v>1855</v>
      </c>
    </row>
    <row r="254" spans="1:26" s="67" customFormat="1" ht="100.2" customHeight="1" x14ac:dyDescent="0.3">
      <c r="A254" s="9" t="s">
        <v>16991</v>
      </c>
      <c r="B254" s="10" t="s">
        <v>1856</v>
      </c>
      <c r="C254" s="22" t="s">
        <v>1857</v>
      </c>
      <c r="D254" s="19" t="s">
        <v>1858</v>
      </c>
      <c r="E254" s="13">
        <v>158.24</v>
      </c>
      <c r="F254" s="14" t="s">
        <v>1074</v>
      </c>
      <c r="G254" s="14"/>
      <c r="H254" s="14" t="s">
        <v>1859</v>
      </c>
      <c r="I254" s="14" t="s">
        <v>29</v>
      </c>
      <c r="J254" s="15" t="s">
        <v>45</v>
      </c>
      <c r="K254" s="16" t="s">
        <v>30078</v>
      </c>
      <c r="L254" s="14" t="s">
        <v>31</v>
      </c>
      <c r="M254" s="14" t="s">
        <v>32</v>
      </c>
      <c r="N254" s="14" t="s">
        <v>33</v>
      </c>
      <c r="O254" s="16" t="s">
        <v>220</v>
      </c>
      <c r="P254" s="28">
        <v>28</v>
      </c>
      <c r="Q254" s="18">
        <v>1000</v>
      </c>
      <c r="R254" s="15" t="s">
        <v>753</v>
      </c>
      <c r="S254" s="14" t="s">
        <v>49</v>
      </c>
      <c r="T254" s="14" t="s">
        <v>49</v>
      </c>
      <c r="U254" s="28">
        <v>1000</v>
      </c>
      <c r="V254" s="30">
        <f t="shared" si="11"/>
        <v>6.3195146612740141</v>
      </c>
      <c r="W254" s="30"/>
      <c r="X254" s="19" t="s">
        <v>1860</v>
      </c>
      <c r="Y254" s="21" t="s">
        <v>1861</v>
      </c>
      <c r="Z254" s="19" t="s">
        <v>1862</v>
      </c>
    </row>
    <row r="255" spans="1:26" s="67" customFormat="1" ht="100.2" customHeight="1" x14ac:dyDescent="0.3">
      <c r="A255" s="9" t="s">
        <v>16991</v>
      </c>
      <c r="B255" s="10" t="s">
        <v>1863</v>
      </c>
      <c r="C255" s="11" t="s">
        <v>1864</v>
      </c>
      <c r="D255" s="12" t="s">
        <v>1865</v>
      </c>
      <c r="E255" s="13">
        <v>422.74</v>
      </c>
      <c r="F255" s="14" t="s">
        <v>1866</v>
      </c>
      <c r="G255" s="14">
        <v>12.94</v>
      </c>
      <c r="H255" s="14" t="s">
        <v>1867</v>
      </c>
      <c r="I255" s="14" t="s">
        <v>29</v>
      </c>
      <c r="J255" s="15" t="s">
        <v>45</v>
      </c>
      <c r="K255" s="16" t="s">
        <v>30259</v>
      </c>
      <c r="L255" s="14" t="s">
        <v>31</v>
      </c>
      <c r="M255" s="14" t="s">
        <v>1868</v>
      </c>
      <c r="N255" s="14" t="s">
        <v>59</v>
      </c>
      <c r="O255" s="16" t="s">
        <v>201</v>
      </c>
      <c r="P255" s="17">
        <v>28</v>
      </c>
      <c r="Q255" s="29" t="s">
        <v>1869</v>
      </c>
      <c r="R255" s="15" t="s">
        <v>1870</v>
      </c>
      <c r="S255" s="14" t="s">
        <v>49</v>
      </c>
      <c r="T255" s="18" t="s">
        <v>49</v>
      </c>
      <c r="U255" s="17">
        <v>750</v>
      </c>
      <c r="V255" s="13">
        <f t="shared" si="11"/>
        <v>1.7741401334153379</v>
      </c>
      <c r="W255" s="47"/>
      <c r="X255" s="19" t="s">
        <v>50</v>
      </c>
      <c r="Y255" s="21" t="s">
        <v>1871</v>
      </c>
      <c r="Z255" s="19" t="s">
        <v>1872</v>
      </c>
    </row>
    <row r="256" spans="1:26" s="67" customFormat="1" ht="100.2" customHeight="1" x14ac:dyDescent="0.3">
      <c r="A256" s="9" t="s">
        <v>16991</v>
      </c>
      <c r="B256" s="10" t="s">
        <v>1873</v>
      </c>
      <c r="C256" s="22" t="s">
        <v>1874</v>
      </c>
      <c r="D256" s="19" t="s">
        <v>1875</v>
      </c>
      <c r="E256" s="13">
        <v>130.14203770169399</v>
      </c>
      <c r="F256" s="14" t="s">
        <v>1876</v>
      </c>
      <c r="G256" s="14">
        <v>0.25</v>
      </c>
      <c r="H256" s="14" t="s">
        <v>1877</v>
      </c>
      <c r="I256" s="14" t="s">
        <v>29</v>
      </c>
      <c r="J256" s="15" t="s">
        <v>102</v>
      </c>
      <c r="K256" s="14" t="s">
        <v>30260</v>
      </c>
      <c r="L256" s="14" t="s">
        <v>31</v>
      </c>
      <c r="M256" s="14" t="s">
        <v>122</v>
      </c>
      <c r="N256" s="14" t="s">
        <v>33</v>
      </c>
      <c r="O256" s="16" t="s">
        <v>34</v>
      </c>
      <c r="P256" s="28">
        <v>28</v>
      </c>
      <c r="Q256" s="14">
        <v>300</v>
      </c>
      <c r="R256" s="15" t="s">
        <v>1878</v>
      </c>
      <c r="S256" s="14" t="s">
        <v>1879</v>
      </c>
      <c r="T256" s="14">
        <v>1000</v>
      </c>
      <c r="U256" s="28">
        <v>300</v>
      </c>
      <c r="V256" s="13">
        <f t="shared" si="11"/>
        <v>2.305173680218894</v>
      </c>
      <c r="W256" s="47"/>
      <c r="X256" s="19" t="s">
        <v>1880</v>
      </c>
      <c r="Y256" s="21" t="s">
        <v>1881</v>
      </c>
      <c r="Z256" s="19" t="s">
        <v>1882</v>
      </c>
    </row>
    <row r="257" spans="1:26" s="67" customFormat="1" ht="100.2" customHeight="1" x14ac:dyDescent="0.3">
      <c r="A257" s="9" t="s">
        <v>16991</v>
      </c>
      <c r="B257" s="10" t="s">
        <v>1883</v>
      </c>
      <c r="C257" s="22" t="s">
        <v>1884</v>
      </c>
      <c r="D257" s="19" t="s">
        <v>1885</v>
      </c>
      <c r="E257" s="13">
        <v>1284.5999999999999</v>
      </c>
      <c r="F257" s="14" t="s">
        <v>1886</v>
      </c>
      <c r="G257" s="14"/>
      <c r="H257" s="14" t="s">
        <v>1887</v>
      </c>
      <c r="I257" s="14" t="s">
        <v>29</v>
      </c>
      <c r="J257" s="15" t="s">
        <v>198</v>
      </c>
      <c r="K257" s="16" t="s">
        <v>30194</v>
      </c>
      <c r="L257" s="14" t="s">
        <v>425</v>
      </c>
      <c r="M257" s="14" t="s">
        <v>1888</v>
      </c>
      <c r="N257" s="14" t="s">
        <v>33</v>
      </c>
      <c r="O257" s="16" t="s">
        <v>220</v>
      </c>
      <c r="P257" s="28">
        <v>28</v>
      </c>
      <c r="Q257" s="14" t="s">
        <v>49</v>
      </c>
      <c r="R257" s="15" t="s">
        <v>1889</v>
      </c>
      <c r="S257" s="14" t="s">
        <v>1890</v>
      </c>
      <c r="T257" s="14">
        <v>1600</v>
      </c>
      <c r="U257" s="28" t="s">
        <v>49</v>
      </c>
      <c r="V257" s="30"/>
      <c r="W257" s="30"/>
      <c r="X257" s="19" t="s">
        <v>1891</v>
      </c>
      <c r="Y257" s="21" t="s">
        <v>1892</v>
      </c>
      <c r="Z257" s="19" t="s">
        <v>1893</v>
      </c>
    </row>
    <row r="258" spans="1:26" s="67" customFormat="1" ht="100.2" customHeight="1" x14ac:dyDescent="0.3">
      <c r="A258" s="9" t="s">
        <v>16991</v>
      </c>
      <c r="B258" s="10" t="s">
        <v>1894</v>
      </c>
      <c r="C258" s="22" t="s">
        <v>1895</v>
      </c>
      <c r="D258" s="35" t="s">
        <v>1896</v>
      </c>
      <c r="E258" s="13">
        <v>218.14</v>
      </c>
      <c r="F258" s="14" t="s">
        <v>1897</v>
      </c>
      <c r="G258" s="14">
        <v>-5.99</v>
      </c>
      <c r="H258" s="14" t="s">
        <v>1898</v>
      </c>
      <c r="I258" s="14" t="s">
        <v>29</v>
      </c>
      <c r="J258" s="15" t="s">
        <v>198</v>
      </c>
      <c r="K258" s="14" t="s">
        <v>30261</v>
      </c>
      <c r="L258" s="14" t="s">
        <v>31</v>
      </c>
      <c r="M258" s="14" t="s">
        <v>69</v>
      </c>
      <c r="N258" s="14" t="s">
        <v>46</v>
      </c>
      <c r="O258" s="16" t="s">
        <v>220</v>
      </c>
      <c r="P258" s="26">
        <v>28</v>
      </c>
      <c r="Q258" s="14">
        <v>1000</v>
      </c>
      <c r="R258" s="15" t="s">
        <v>1899</v>
      </c>
      <c r="S258" s="14" t="s">
        <v>1316</v>
      </c>
      <c r="T258" s="14">
        <v>2000</v>
      </c>
      <c r="U258" s="28">
        <v>1000</v>
      </c>
      <c r="V258" s="30">
        <f t="shared" ref="V258:V266" si="12">U258/E258</f>
        <v>4.5842119739616765</v>
      </c>
      <c r="W258" s="47"/>
      <c r="X258" s="19" t="s">
        <v>28176</v>
      </c>
      <c r="Y258" s="21" t="s">
        <v>1900</v>
      </c>
      <c r="Z258" s="19" t="s">
        <v>1901</v>
      </c>
    </row>
    <row r="259" spans="1:26" s="67" customFormat="1" ht="100.2" customHeight="1" x14ac:dyDescent="0.3">
      <c r="A259" s="9" t="s">
        <v>16991</v>
      </c>
      <c r="B259" s="10" t="s">
        <v>1902</v>
      </c>
      <c r="C259" s="22" t="s">
        <v>1903</v>
      </c>
      <c r="D259" s="12" t="s">
        <v>1904</v>
      </c>
      <c r="E259" s="13">
        <v>130.13999999999999</v>
      </c>
      <c r="F259" s="14" t="s">
        <v>1876</v>
      </c>
      <c r="G259" s="14">
        <v>-0.8</v>
      </c>
      <c r="H259" s="18" t="s">
        <v>1905</v>
      </c>
      <c r="I259" s="14" t="s">
        <v>29</v>
      </c>
      <c r="J259" s="15" t="s">
        <v>1121</v>
      </c>
      <c r="K259" s="16" t="s">
        <v>30262</v>
      </c>
      <c r="L259" s="14" t="s">
        <v>31</v>
      </c>
      <c r="M259" s="14" t="s">
        <v>1906</v>
      </c>
      <c r="N259" s="14" t="s">
        <v>476</v>
      </c>
      <c r="O259" s="16" t="s">
        <v>220</v>
      </c>
      <c r="P259" s="17" t="s">
        <v>1907</v>
      </c>
      <c r="Q259" s="29" t="s">
        <v>1908</v>
      </c>
      <c r="R259" s="15" t="s">
        <v>1909</v>
      </c>
      <c r="S259" s="14" t="s">
        <v>1910</v>
      </c>
      <c r="T259" s="18">
        <v>1000</v>
      </c>
      <c r="U259" s="17">
        <v>200</v>
      </c>
      <c r="V259" s="33">
        <f t="shared" si="12"/>
        <v>1.5368065160596283</v>
      </c>
      <c r="W259" s="48"/>
      <c r="X259" s="19" t="s">
        <v>1911</v>
      </c>
      <c r="Y259" s="21" t="s">
        <v>1912</v>
      </c>
      <c r="Z259" s="19" t="s">
        <v>1913</v>
      </c>
    </row>
    <row r="260" spans="1:26" s="67" customFormat="1" ht="100.2" customHeight="1" x14ac:dyDescent="0.3">
      <c r="A260" s="9" t="s">
        <v>16991</v>
      </c>
      <c r="B260" s="10" t="s">
        <v>1914</v>
      </c>
      <c r="C260" s="22" t="s">
        <v>1915</v>
      </c>
      <c r="D260" s="19" t="s">
        <v>1916</v>
      </c>
      <c r="E260" s="13">
        <v>114.14</v>
      </c>
      <c r="F260" s="14" t="s">
        <v>1917</v>
      </c>
      <c r="G260" s="14">
        <v>1.0900000000000001</v>
      </c>
      <c r="H260" s="14" t="s">
        <v>1918</v>
      </c>
      <c r="I260" s="14" t="s">
        <v>29</v>
      </c>
      <c r="J260" s="15" t="s">
        <v>1121</v>
      </c>
      <c r="K260" s="16" t="s">
        <v>30196</v>
      </c>
      <c r="L260" s="14" t="s">
        <v>31</v>
      </c>
      <c r="M260" s="14" t="s">
        <v>1919</v>
      </c>
      <c r="N260" s="14" t="s">
        <v>33</v>
      </c>
      <c r="O260" s="16" t="s">
        <v>220</v>
      </c>
      <c r="P260" s="28">
        <v>28</v>
      </c>
      <c r="Q260" s="14">
        <v>1000</v>
      </c>
      <c r="R260" s="15" t="s">
        <v>1920</v>
      </c>
      <c r="S260" s="14" t="s">
        <v>49</v>
      </c>
      <c r="T260" s="14" t="s">
        <v>49</v>
      </c>
      <c r="U260" s="28">
        <v>1000</v>
      </c>
      <c r="V260" s="13">
        <f t="shared" si="12"/>
        <v>8.7611704923777811</v>
      </c>
      <c r="W260" s="47"/>
      <c r="X260" s="19" t="s">
        <v>1921</v>
      </c>
      <c r="Y260" s="21" t="s">
        <v>1922</v>
      </c>
      <c r="Z260" s="19" t="s">
        <v>1923</v>
      </c>
    </row>
    <row r="261" spans="1:26" s="67" customFormat="1" ht="100.2" customHeight="1" x14ac:dyDescent="0.3">
      <c r="A261" s="9" t="s">
        <v>16991</v>
      </c>
      <c r="B261" s="10" t="s">
        <v>1924</v>
      </c>
      <c r="C261" s="22" t="s">
        <v>1925</v>
      </c>
      <c r="D261" s="19" t="s">
        <v>1926</v>
      </c>
      <c r="E261" s="13">
        <v>248.36</v>
      </c>
      <c r="F261" s="14" t="s">
        <v>1927</v>
      </c>
      <c r="G261" s="14"/>
      <c r="H261" s="25" t="s">
        <v>1928</v>
      </c>
      <c r="I261" s="14" t="s">
        <v>29</v>
      </c>
      <c r="J261" s="15" t="s">
        <v>518</v>
      </c>
      <c r="K261" s="13" t="s">
        <v>30263</v>
      </c>
      <c r="L261" s="14" t="s">
        <v>31</v>
      </c>
      <c r="M261" s="14" t="s">
        <v>69</v>
      </c>
      <c r="N261" s="14" t="s">
        <v>33</v>
      </c>
      <c r="O261" s="16" t="s">
        <v>201</v>
      </c>
      <c r="P261" s="28">
        <v>28</v>
      </c>
      <c r="Q261" s="14">
        <v>1000</v>
      </c>
      <c r="R261" s="15" t="s">
        <v>1929</v>
      </c>
      <c r="S261" s="14" t="s">
        <v>49</v>
      </c>
      <c r="T261" s="14" t="s">
        <v>49</v>
      </c>
      <c r="U261" s="14">
        <v>1000</v>
      </c>
      <c r="V261" s="13">
        <f t="shared" si="12"/>
        <v>4.0264132710581411</v>
      </c>
      <c r="W261" s="30"/>
      <c r="X261" s="19" t="s">
        <v>1930</v>
      </c>
      <c r="Y261" s="21" t="s">
        <v>1931</v>
      </c>
      <c r="Z261" s="19" t="s">
        <v>1932</v>
      </c>
    </row>
    <row r="262" spans="1:26" s="67" customFormat="1" ht="100.2" customHeight="1" x14ac:dyDescent="0.3">
      <c r="A262" s="9" t="s">
        <v>16991</v>
      </c>
      <c r="B262" s="10" t="s">
        <v>1933</v>
      </c>
      <c r="C262" s="22" t="s">
        <v>1934</v>
      </c>
      <c r="D262" s="12" t="s">
        <v>1935</v>
      </c>
      <c r="E262" s="13">
        <v>56.1064696177583</v>
      </c>
      <c r="F262" s="14" t="s">
        <v>308</v>
      </c>
      <c r="G262" s="13">
        <v>2.4</v>
      </c>
      <c r="H262" s="18" t="s">
        <v>1936</v>
      </c>
      <c r="I262" s="14" t="s">
        <v>29</v>
      </c>
      <c r="J262" s="15" t="s">
        <v>68</v>
      </c>
      <c r="K262" s="13" t="s">
        <v>30213</v>
      </c>
      <c r="L262" s="14" t="s">
        <v>31</v>
      </c>
      <c r="M262" s="14" t="s">
        <v>163</v>
      </c>
      <c r="N262" s="14" t="s">
        <v>59</v>
      </c>
      <c r="O262" s="16" t="s">
        <v>71</v>
      </c>
      <c r="P262" s="17" t="s">
        <v>1907</v>
      </c>
      <c r="Q262" s="29" t="s">
        <v>1937</v>
      </c>
      <c r="R262" s="15" t="s">
        <v>1938</v>
      </c>
      <c r="S262" s="14" t="s">
        <v>49</v>
      </c>
      <c r="T262" s="18" t="s">
        <v>49</v>
      </c>
      <c r="U262" s="17">
        <v>1565</v>
      </c>
      <c r="V262" s="20">
        <f t="shared" si="12"/>
        <v>27.893396441836732</v>
      </c>
      <c r="W262" s="47"/>
      <c r="X262" s="19" t="s">
        <v>50</v>
      </c>
      <c r="Y262" s="21" t="s">
        <v>1939</v>
      </c>
      <c r="Z262" s="19" t="s">
        <v>1940</v>
      </c>
    </row>
    <row r="263" spans="1:26" s="67" customFormat="1" ht="100.2" customHeight="1" x14ac:dyDescent="0.3">
      <c r="A263" s="9" t="s">
        <v>16991</v>
      </c>
      <c r="B263" s="10" t="s">
        <v>1941</v>
      </c>
      <c r="C263" s="22" t="s">
        <v>1942</v>
      </c>
      <c r="D263" s="19" t="s">
        <v>1943</v>
      </c>
      <c r="E263" s="13">
        <v>130.22999999999999</v>
      </c>
      <c r="F263" s="14" t="s">
        <v>1944</v>
      </c>
      <c r="G263" s="14" t="s">
        <v>1945</v>
      </c>
      <c r="H263" s="14" t="s">
        <v>1946</v>
      </c>
      <c r="I263" s="14" t="s">
        <v>29</v>
      </c>
      <c r="J263" s="15" t="s">
        <v>45</v>
      </c>
      <c r="K263" s="14" t="s">
        <v>28312</v>
      </c>
      <c r="L263" s="14" t="s">
        <v>425</v>
      </c>
      <c r="M263" s="14" t="s">
        <v>230</v>
      </c>
      <c r="N263" s="14" t="s">
        <v>33</v>
      </c>
      <c r="O263" s="16" t="s">
        <v>1214</v>
      </c>
      <c r="P263" s="28">
        <v>30</v>
      </c>
      <c r="Q263" s="14">
        <v>179</v>
      </c>
      <c r="R263" s="15" t="s">
        <v>1947</v>
      </c>
      <c r="S263" s="14" t="s">
        <v>49</v>
      </c>
      <c r="T263" s="14" t="s">
        <v>49</v>
      </c>
      <c r="U263" s="28">
        <v>179</v>
      </c>
      <c r="V263" s="30">
        <f t="shared" si="12"/>
        <v>1.3744912846502344</v>
      </c>
      <c r="W263" s="47"/>
      <c r="X263" s="19" t="s">
        <v>50</v>
      </c>
      <c r="Y263" s="21" t="s">
        <v>1948</v>
      </c>
      <c r="Z263" s="19" t="s">
        <v>1949</v>
      </c>
    </row>
    <row r="264" spans="1:26" s="67" customFormat="1" ht="100.2" customHeight="1" x14ac:dyDescent="0.3">
      <c r="A264" s="9" t="s">
        <v>16991</v>
      </c>
      <c r="B264" s="10" t="s">
        <v>1950</v>
      </c>
      <c r="C264" s="11" t="s">
        <v>1951</v>
      </c>
      <c r="D264" s="12" t="s">
        <v>1952</v>
      </c>
      <c r="E264" s="13">
        <v>88.105199999999996</v>
      </c>
      <c r="F264" s="14" t="s">
        <v>794</v>
      </c>
      <c r="G264" s="14">
        <v>-0.77</v>
      </c>
      <c r="H264" s="31" t="s">
        <v>1953</v>
      </c>
      <c r="I264" s="14" t="s">
        <v>29</v>
      </c>
      <c r="J264" s="15" t="s">
        <v>102</v>
      </c>
      <c r="K264" s="14" t="s">
        <v>30264</v>
      </c>
      <c r="L264" s="14" t="s">
        <v>31</v>
      </c>
      <c r="M264" s="14" t="s">
        <v>230</v>
      </c>
      <c r="N264" s="14" t="s">
        <v>33</v>
      </c>
      <c r="O264" s="16" t="s">
        <v>34</v>
      </c>
      <c r="P264" s="17" t="s">
        <v>1954</v>
      </c>
      <c r="Q264" s="18">
        <v>430</v>
      </c>
      <c r="R264" s="15" t="s">
        <v>1955</v>
      </c>
      <c r="S264" s="14" t="s">
        <v>1956</v>
      </c>
      <c r="T264" s="18">
        <v>1580</v>
      </c>
      <c r="U264" s="17">
        <v>430</v>
      </c>
      <c r="V264" s="20">
        <f t="shared" si="12"/>
        <v>4.8805291855645301</v>
      </c>
      <c r="W264" s="48"/>
      <c r="X264" s="19" t="s">
        <v>1957</v>
      </c>
      <c r="Y264" s="21" t="s">
        <v>1958</v>
      </c>
      <c r="Z264" s="19" t="s">
        <v>1959</v>
      </c>
    </row>
    <row r="265" spans="1:26" s="67" customFormat="1" ht="100.2" customHeight="1" x14ac:dyDescent="0.3">
      <c r="A265" s="9" t="s">
        <v>16991</v>
      </c>
      <c r="B265" s="10" t="s">
        <v>1960</v>
      </c>
      <c r="C265" s="11" t="s">
        <v>1961</v>
      </c>
      <c r="D265" s="19" t="s">
        <v>1962</v>
      </c>
      <c r="E265" s="13">
        <v>100.12</v>
      </c>
      <c r="F265" s="14" t="s">
        <v>1186</v>
      </c>
      <c r="G265" s="14">
        <v>0.57699999999999996</v>
      </c>
      <c r="H265" s="14" t="s">
        <v>1963</v>
      </c>
      <c r="I265" s="14" t="s">
        <v>29</v>
      </c>
      <c r="J265" s="15" t="s">
        <v>1121</v>
      </c>
      <c r="K265" s="14" t="s">
        <v>30265</v>
      </c>
      <c r="L265" s="14" t="s">
        <v>31</v>
      </c>
      <c r="M265" s="14" t="s">
        <v>32</v>
      </c>
      <c r="N265" s="14" t="s">
        <v>33</v>
      </c>
      <c r="O265" s="16" t="s">
        <v>220</v>
      </c>
      <c r="P265" s="28">
        <v>36</v>
      </c>
      <c r="Q265" s="14">
        <v>1000</v>
      </c>
      <c r="R265" s="15" t="s">
        <v>1964</v>
      </c>
      <c r="S265" s="14" t="s">
        <v>49</v>
      </c>
      <c r="T265" s="14" t="s">
        <v>49</v>
      </c>
      <c r="U265" s="28">
        <v>1000</v>
      </c>
      <c r="V265" s="13">
        <f t="shared" si="12"/>
        <v>9.98801438274071</v>
      </c>
      <c r="W265" s="47"/>
      <c r="X265" s="19" t="s">
        <v>1965</v>
      </c>
      <c r="Y265" s="21" t="s">
        <v>1672</v>
      </c>
      <c r="Z265" s="19" t="s">
        <v>1966</v>
      </c>
    </row>
    <row r="266" spans="1:26" s="67" customFormat="1" ht="100.2" customHeight="1" x14ac:dyDescent="0.3">
      <c r="A266" s="9" t="s">
        <v>16991</v>
      </c>
      <c r="B266" s="10" t="s">
        <v>1967</v>
      </c>
      <c r="C266" s="11" t="s">
        <v>1968</v>
      </c>
      <c r="D266" s="12" t="s">
        <v>1969</v>
      </c>
      <c r="E266" s="13">
        <v>56.1064696177583</v>
      </c>
      <c r="F266" s="14" t="s">
        <v>308</v>
      </c>
      <c r="G266" s="14">
        <v>2.31</v>
      </c>
      <c r="H266" s="18" t="s">
        <v>1970</v>
      </c>
      <c r="I266" s="14" t="s">
        <v>29</v>
      </c>
      <c r="J266" s="15" t="s">
        <v>68</v>
      </c>
      <c r="K266" s="13" t="s">
        <v>30213</v>
      </c>
      <c r="L266" s="14" t="s">
        <v>31</v>
      </c>
      <c r="M266" s="14" t="s">
        <v>1546</v>
      </c>
      <c r="N266" s="14" t="s">
        <v>59</v>
      </c>
      <c r="O266" s="16" t="s">
        <v>71</v>
      </c>
      <c r="P266" s="17" t="s">
        <v>1971</v>
      </c>
      <c r="Q266" s="29" t="s">
        <v>1972</v>
      </c>
      <c r="R266" s="15" t="s">
        <v>23550</v>
      </c>
      <c r="S266" s="14" t="s">
        <v>49</v>
      </c>
      <c r="T266" s="18" t="s">
        <v>49</v>
      </c>
      <c r="U266" s="17">
        <v>1133</v>
      </c>
      <c r="V266" s="20">
        <f t="shared" si="12"/>
        <v>20.193749628499052</v>
      </c>
      <c r="W266" s="47"/>
      <c r="X266" s="19" t="s">
        <v>1973</v>
      </c>
      <c r="Y266" s="21" t="s">
        <v>1974</v>
      </c>
      <c r="Z266" s="19" t="s">
        <v>1975</v>
      </c>
    </row>
    <row r="267" spans="1:26" s="67" customFormat="1" ht="100.2" customHeight="1" x14ac:dyDescent="0.3">
      <c r="A267" s="9" t="s">
        <v>16991</v>
      </c>
      <c r="B267" s="10" t="s">
        <v>1976</v>
      </c>
      <c r="C267" s="22" t="s">
        <v>1977</v>
      </c>
      <c r="D267" s="19" t="s">
        <v>1978</v>
      </c>
      <c r="E267" s="13">
        <v>166.18</v>
      </c>
      <c r="F267" s="14" t="s">
        <v>553</v>
      </c>
      <c r="G267" s="14">
        <v>1.22</v>
      </c>
      <c r="H267" s="14" t="s">
        <v>1979</v>
      </c>
      <c r="I267" s="14" t="s">
        <v>29</v>
      </c>
      <c r="J267" s="15" t="s">
        <v>405</v>
      </c>
      <c r="K267" s="16" t="s">
        <v>30266</v>
      </c>
      <c r="L267" s="14" t="s">
        <v>31</v>
      </c>
      <c r="M267" s="14" t="s">
        <v>1980</v>
      </c>
      <c r="N267" s="14" t="s">
        <v>476</v>
      </c>
      <c r="O267" s="16" t="s">
        <v>220</v>
      </c>
      <c r="P267" s="28">
        <v>40</v>
      </c>
      <c r="Q267" s="14" t="s">
        <v>49</v>
      </c>
      <c r="R267" s="15" t="s">
        <v>1981</v>
      </c>
      <c r="S267" s="14" t="s">
        <v>1982</v>
      </c>
      <c r="T267" s="14">
        <v>80</v>
      </c>
      <c r="U267" s="28" t="s">
        <v>49</v>
      </c>
      <c r="V267" s="13"/>
      <c r="W267" s="47"/>
      <c r="X267" s="19" t="s">
        <v>1983</v>
      </c>
      <c r="Y267" s="21" t="s">
        <v>1984</v>
      </c>
      <c r="Z267" s="19" t="s">
        <v>1985</v>
      </c>
    </row>
    <row r="268" spans="1:26" s="67" customFormat="1" ht="100.2" customHeight="1" x14ac:dyDescent="0.3">
      <c r="A268" s="9" t="s">
        <v>16991</v>
      </c>
      <c r="B268" s="10" t="s">
        <v>1986</v>
      </c>
      <c r="C268" s="11" t="s">
        <v>1987</v>
      </c>
      <c r="D268" s="19" t="s">
        <v>1988</v>
      </c>
      <c r="E268" s="13">
        <v>186.334695288495</v>
      </c>
      <c r="F268" s="14" t="s">
        <v>1989</v>
      </c>
      <c r="G268" s="14">
        <v>5.4</v>
      </c>
      <c r="H268" s="18" t="s">
        <v>1990</v>
      </c>
      <c r="I268" s="14" t="s">
        <v>29</v>
      </c>
      <c r="J268" s="15" t="s">
        <v>45</v>
      </c>
      <c r="K268" s="14" t="s">
        <v>28312</v>
      </c>
      <c r="L268" s="14" t="s">
        <v>31</v>
      </c>
      <c r="M268" s="14" t="s">
        <v>1546</v>
      </c>
      <c r="N268" s="14" t="s">
        <v>59</v>
      </c>
      <c r="O268" s="16" t="s">
        <v>34</v>
      </c>
      <c r="P268" s="17">
        <v>41</v>
      </c>
      <c r="Q268" s="29" t="s">
        <v>1991</v>
      </c>
      <c r="R268" s="15" t="s">
        <v>1992</v>
      </c>
      <c r="S268" s="14" t="s">
        <v>49</v>
      </c>
      <c r="T268" s="14" t="s">
        <v>49</v>
      </c>
      <c r="U268" s="17">
        <v>2000</v>
      </c>
      <c r="V268" s="13">
        <f t="shared" ref="V268:V285" si="13">U268/E268</f>
        <v>10.733374141103862</v>
      </c>
      <c r="W268" s="47"/>
      <c r="X268" s="19" t="s">
        <v>50</v>
      </c>
      <c r="Y268" s="21" t="s">
        <v>1993</v>
      </c>
      <c r="Z268" s="19" t="s">
        <v>1994</v>
      </c>
    </row>
    <row r="269" spans="1:26" s="67" customFormat="1" ht="100.2" customHeight="1" x14ac:dyDescent="0.3">
      <c r="A269" s="9" t="s">
        <v>16991</v>
      </c>
      <c r="B269" s="10" t="s">
        <v>1995</v>
      </c>
      <c r="C269" s="22" t="s">
        <v>1996</v>
      </c>
      <c r="D269" s="19" t="s">
        <v>1997</v>
      </c>
      <c r="E269" s="13">
        <v>84.16</v>
      </c>
      <c r="F269" s="14" t="s">
        <v>1998</v>
      </c>
      <c r="G269" s="14">
        <v>3.39</v>
      </c>
      <c r="H269" s="14" t="s">
        <v>1999</v>
      </c>
      <c r="I269" s="14" t="s">
        <v>29</v>
      </c>
      <c r="J269" s="15" t="s">
        <v>68</v>
      </c>
      <c r="K269" s="13" t="s">
        <v>30213</v>
      </c>
      <c r="L269" s="14" t="s">
        <v>31</v>
      </c>
      <c r="M269" s="14" t="s">
        <v>2000</v>
      </c>
      <c r="N269" s="14" t="s">
        <v>476</v>
      </c>
      <c r="O269" s="16" t="s">
        <v>220</v>
      </c>
      <c r="P269" s="28">
        <v>41</v>
      </c>
      <c r="Q269" s="18">
        <v>1000</v>
      </c>
      <c r="R269" s="15" t="s">
        <v>2001</v>
      </c>
      <c r="S269" s="14" t="s">
        <v>49</v>
      </c>
      <c r="T269" s="14" t="s">
        <v>49</v>
      </c>
      <c r="U269" s="28">
        <v>1000</v>
      </c>
      <c r="V269" s="13">
        <f t="shared" si="13"/>
        <v>11.882129277566541</v>
      </c>
      <c r="W269" s="47"/>
      <c r="X269" s="19" t="s">
        <v>2002</v>
      </c>
      <c r="Y269" s="21" t="s">
        <v>677</v>
      </c>
      <c r="Z269" s="19" t="s">
        <v>2003</v>
      </c>
    </row>
    <row r="270" spans="1:26" s="67" customFormat="1" ht="100.2" customHeight="1" x14ac:dyDescent="0.3">
      <c r="A270" s="9" t="s">
        <v>16991</v>
      </c>
      <c r="B270" s="10" t="s">
        <v>2004</v>
      </c>
      <c r="C270" s="22" t="s">
        <v>2005</v>
      </c>
      <c r="D270" s="12" t="s">
        <v>2006</v>
      </c>
      <c r="E270" s="13">
        <v>136.148</v>
      </c>
      <c r="F270" s="14" t="s">
        <v>403</v>
      </c>
      <c r="G270" s="14">
        <v>2.37</v>
      </c>
      <c r="H270" s="31" t="s">
        <v>2007</v>
      </c>
      <c r="I270" s="14" t="s">
        <v>29</v>
      </c>
      <c r="J270" s="15" t="s">
        <v>1615</v>
      </c>
      <c r="K270" s="13" t="s">
        <v>30267</v>
      </c>
      <c r="L270" s="14" t="s">
        <v>31</v>
      </c>
      <c r="M270" s="14" t="s">
        <v>2008</v>
      </c>
      <c r="N270" s="14" t="s">
        <v>476</v>
      </c>
      <c r="O270" s="16" t="s">
        <v>220</v>
      </c>
      <c r="P270" s="17">
        <v>41</v>
      </c>
      <c r="Q270" s="18">
        <v>100</v>
      </c>
      <c r="R270" s="15" t="s">
        <v>2009</v>
      </c>
      <c r="S270" s="14" t="s">
        <v>2010</v>
      </c>
      <c r="T270" s="18">
        <v>300</v>
      </c>
      <c r="U270" s="17">
        <v>100</v>
      </c>
      <c r="V270" s="30">
        <f t="shared" si="13"/>
        <v>0.73449481446660991</v>
      </c>
      <c r="W270" s="48"/>
      <c r="X270" s="19" t="s">
        <v>2011</v>
      </c>
      <c r="Y270" s="21" t="s">
        <v>2012</v>
      </c>
      <c r="Z270" s="19" t="s">
        <v>2013</v>
      </c>
    </row>
    <row r="271" spans="1:26" s="67" customFormat="1" ht="100.2" customHeight="1" x14ac:dyDescent="0.3">
      <c r="A271" s="9" t="s">
        <v>16991</v>
      </c>
      <c r="B271" s="10" t="s">
        <v>2014</v>
      </c>
      <c r="C271" s="11" t="s">
        <v>2015</v>
      </c>
      <c r="D271" s="19" t="s">
        <v>2016</v>
      </c>
      <c r="E271" s="13">
        <v>318.32</v>
      </c>
      <c r="F271" s="14" t="s">
        <v>2017</v>
      </c>
      <c r="G271" s="14">
        <v>1.34</v>
      </c>
      <c r="H271" s="14" t="s">
        <v>2018</v>
      </c>
      <c r="I271" s="14" t="s">
        <v>29</v>
      </c>
      <c r="J271" s="15" t="s">
        <v>91</v>
      </c>
      <c r="K271" s="14" t="s">
        <v>30227</v>
      </c>
      <c r="L271" s="14" t="s">
        <v>31</v>
      </c>
      <c r="M271" s="14" t="s">
        <v>32</v>
      </c>
      <c r="N271" s="14" t="s">
        <v>33</v>
      </c>
      <c r="O271" s="16" t="s">
        <v>34</v>
      </c>
      <c r="P271" s="28">
        <v>42</v>
      </c>
      <c r="Q271" s="14">
        <v>4000</v>
      </c>
      <c r="R271" s="15" t="s">
        <v>2019</v>
      </c>
      <c r="S271" s="14" t="s">
        <v>49</v>
      </c>
      <c r="T271" s="14" t="s">
        <v>49</v>
      </c>
      <c r="U271" s="28">
        <v>4000</v>
      </c>
      <c r="V271" s="13">
        <f t="shared" si="13"/>
        <v>12.565971349585324</v>
      </c>
      <c r="W271" s="48"/>
      <c r="X271" s="19" t="s">
        <v>50</v>
      </c>
      <c r="Y271" s="21" t="s">
        <v>2020</v>
      </c>
      <c r="Z271" s="19" t="s">
        <v>2021</v>
      </c>
    </row>
    <row r="272" spans="1:26" s="67" customFormat="1" ht="100.2" customHeight="1" x14ac:dyDescent="0.3">
      <c r="A272" s="9" t="s">
        <v>16991</v>
      </c>
      <c r="B272" s="10" t="s">
        <v>2022</v>
      </c>
      <c r="C272" s="22" t="s">
        <v>2023</v>
      </c>
      <c r="D272" s="19" t="s">
        <v>2024</v>
      </c>
      <c r="E272" s="13">
        <v>360.45</v>
      </c>
      <c r="F272" s="14" t="s">
        <v>2025</v>
      </c>
      <c r="G272" s="14">
        <v>3.09</v>
      </c>
      <c r="H272" s="14" t="s">
        <v>2026</v>
      </c>
      <c r="I272" s="14" t="s">
        <v>29</v>
      </c>
      <c r="J272" s="15" t="s">
        <v>91</v>
      </c>
      <c r="K272" s="14" t="s">
        <v>30186</v>
      </c>
      <c r="L272" s="14" t="s">
        <v>31</v>
      </c>
      <c r="M272" s="14" t="s">
        <v>32</v>
      </c>
      <c r="N272" s="14" t="s">
        <v>33</v>
      </c>
      <c r="O272" s="16" t="s">
        <v>34</v>
      </c>
      <c r="P272" s="28">
        <v>42</v>
      </c>
      <c r="Q272" s="14">
        <v>2500</v>
      </c>
      <c r="R272" s="15" t="s">
        <v>2027</v>
      </c>
      <c r="S272" s="14" t="s">
        <v>2028</v>
      </c>
      <c r="T272" s="14">
        <v>5000</v>
      </c>
      <c r="U272" s="28">
        <v>2500</v>
      </c>
      <c r="V272" s="30">
        <f t="shared" si="13"/>
        <v>6.9357747260368985</v>
      </c>
      <c r="W272" s="47"/>
      <c r="X272" s="19" t="s">
        <v>2029</v>
      </c>
      <c r="Y272" s="21" t="s">
        <v>2020</v>
      </c>
      <c r="Z272" s="19" t="s">
        <v>2021</v>
      </c>
    </row>
    <row r="273" spans="1:26" s="67" customFormat="1" ht="100.2" customHeight="1" x14ac:dyDescent="0.3">
      <c r="A273" s="9" t="s">
        <v>16991</v>
      </c>
      <c r="B273" s="10" t="s">
        <v>2030</v>
      </c>
      <c r="C273" s="11" t="s">
        <v>2031</v>
      </c>
      <c r="D273" s="19" t="s">
        <v>2032</v>
      </c>
      <c r="E273" s="13">
        <v>196.38</v>
      </c>
      <c r="F273" s="14" t="s">
        <v>2033</v>
      </c>
      <c r="G273" s="14">
        <v>7.08</v>
      </c>
      <c r="H273" s="14" t="s">
        <v>2034</v>
      </c>
      <c r="I273" s="14" t="s">
        <v>29</v>
      </c>
      <c r="J273" s="15" t="s">
        <v>68</v>
      </c>
      <c r="K273" s="13" t="s">
        <v>30213</v>
      </c>
      <c r="L273" s="14" t="s">
        <v>31</v>
      </c>
      <c r="M273" s="14" t="s">
        <v>163</v>
      </c>
      <c r="N273" s="14" t="s">
        <v>476</v>
      </c>
      <c r="O273" s="16" t="s">
        <v>220</v>
      </c>
      <c r="P273" s="28">
        <v>42</v>
      </c>
      <c r="Q273" s="18">
        <v>100</v>
      </c>
      <c r="R273" s="15" t="s">
        <v>2035</v>
      </c>
      <c r="S273" s="14" t="s">
        <v>143</v>
      </c>
      <c r="T273" s="14">
        <v>500</v>
      </c>
      <c r="U273" s="28">
        <v>100</v>
      </c>
      <c r="V273" s="30">
        <f t="shared" si="13"/>
        <v>0.50921682452388228</v>
      </c>
      <c r="W273" s="30"/>
      <c r="X273" s="19" t="s">
        <v>2036</v>
      </c>
      <c r="Y273" s="21" t="s">
        <v>2037</v>
      </c>
      <c r="Z273" s="19" t="s">
        <v>2038</v>
      </c>
    </row>
    <row r="274" spans="1:26" s="67" customFormat="1" ht="100.2" customHeight="1" x14ac:dyDescent="0.3">
      <c r="A274" s="9" t="s">
        <v>16991</v>
      </c>
      <c r="B274" s="10" t="s">
        <v>2039</v>
      </c>
      <c r="C274" s="22" t="s">
        <v>2040</v>
      </c>
      <c r="D274" s="12" t="s">
        <v>2041</v>
      </c>
      <c r="E274" s="13">
        <v>136.14822306004899</v>
      </c>
      <c r="F274" s="14" t="s">
        <v>403</v>
      </c>
      <c r="G274" s="14">
        <v>0.67</v>
      </c>
      <c r="H274" s="18" t="s">
        <v>2042</v>
      </c>
      <c r="I274" s="14" t="s">
        <v>29</v>
      </c>
      <c r="J274" s="15" t="s">
        <v>405</v>
      </c>
      <c r="K274" s="16" t="s">
        <v>30109</v>
      </c>
      <c r="L274" s="14" t="s">
        <v>31</v>
      </c>
      <c r="M274" s="14" t="s">
        <v>2043</v>
      </c>
      <c r="N274" s="14" t="s">
        <v>59</v>
      </c>
      <c r="O274" s="16" t="s">
        <v>220</v>
      </c>
      <c r="P274" s="17">
        <v>42</v>
      </c>
      <c r="Q274" s="29" t="s">
        <v>2044</v>
      </c>
      <c r="R274" s="15" t="s">
        <v>2045</v>
      </c>
      <c r="S274" s="14" t="s">
        <v>2046</v>
      </c>
      <c r="T274" s="14">
        <v>500</v>
      </c>
      <c r="U274" s="17">
        <v>100</v>
      </c>
      <c r="V274" s="30">
        <f t="shared" si="13"/>
        <v>0.73449361109835709</v>
      </c>
      <c r="W274" s="33"/>
      <c r="X274" s="19" t="s">
        <v>2047</v>
      </c>
      <c r="Y274" s="21" t="s">
        <v>2048</v>
      </c>
      <c r="Z274" s="19" t="s">
        <v>2049</v>
      </c>
    </row>
    <row r="275" spans="1:26" s="67" customFormat="1" ht="100.2" customHeight="1" x14ac:dyDescent="0.3">
      <c r="A275" s="9" t="s">
        <v>16991</v>
      </c>
      <c r="B275" s="10" t="s">
        <v>2050</v>
      </c>
      <c r="C275" s="22" t="s">
        <v>2051</v>
      </c>
      <c r="D275" s="12" t="s">
        <v>2052</v>
      </c>
      <c r="E275" s="13">
        <v>136.148</v>
      </c>
      <c r="F275" s="14" t="s">
        <v>403</v>
      </c>
      <c r="G275" s="14">
        <v>2.27</v>
      </c>
      <c r="H275" s="31" t="s">
        <v>2053</v>
      </c>
      <c r="I275" s="14" t="s">
        <v>29</v>
      </c>
      <c r="J275" s="15" t="s">
        <v>1615</v>
      </c>
      <c r="K275" s="16" t="s">
        <v>30268</v>
      </c>
      <c r="L275" s="14" t="s">
        <v>31</v>
      </c>
      <c r="M275" s="14" t="s">
        <v>69</v>
      </c>
      <c r="N275" s="14" t="s">
        <v>476</v>
      </c>
      <c r="O275" s="16" t="s">
        <v>220</v>
      </c>
      <c r="P275" s="17">
        <v>42</v>
      </c>
      <c r="Q275" s="18">
        <v>100</v>
      </c>
      <c r="R275" s="15" t="s">
        <v>2054</v>
      </c>
      <c r="S275" s="14" t="s">
        <v>2055</v>
      </c>
      <c r="T275" s="18">
        <v>300</v>
      </c>
      <c r="U275" s="17">
        <v>100</v>
      </c>
      <c r="V275" s="30">
        <f t="shared" si="13"/>
        <v>0.73449481446660991</v>
      </c>
      <c r="W275" s="48"/>
      <c r="X275" s="19" t="s">
        <v>2056</v>
      </c>
      <c r="Y275" s="21" t="s">
        <v>2057</v>
      </c>
      <c r="Z275" s="19" t="s">
        <v>2058</v>
      </c>
    </row>
    <row r="276" spans="1:26" s="67" customFormat="1" ht="100.2" customHeight="1" x14ac:dyDescent="0.3">
      <c r="A276" s="9" t="s">
        <v>16991</v>
      </c>
      <c r="B276" s="10" t="s">
        <v>2059</v>
      </c>
      <c r="C276" s="22" t="s">
        <v>2060</v>
      </c>
      <c r="D276" s="12" t="s">
        <v>2061</v>
      </c>
      <c r="E276" s="13">
        <v>104.147778384988</v>
      </c>
      <c r="F276" s="14" t="s">
        <v>2062</v>
      </c>
      <c r="G276" s="14">
        <v>-0.18</v>
      </c>
      <c r="H276" s="18" t="s">
        <v>2063</v>
      </c>
      <c r="I276" s="14" t="s">
        <v>29</v>
      </c>
      <c r="J276" s="15" t="s">
        <v>102</v>
      </c>
      <c r="K276" s="16" t="s">
        <v>28223</v>
      </c>
      <c r="L276" s="14" t="s">
        <v>31</v>
      </c>
      <c r="M276" s="14" t="s">
        <v>2064</v>
      </c>
      <c r="N276" s="14" t="s">
        <v>46</v>
      </c>
      <c r="O276" s="16" t="s">
        <v>201</v>
      </c>
      <c r="P276" s="17">
        <v>45</v>
      </c>
      <c r="Q276" s="29" t="s">
        <v>1359</v>
      </c>
      <c r="R276" s="15" t="s">
        <v>2065</v>
      </c>
      <c r="S276" s="14" t="s">
        <v>1388</v>
      </c>
      <c r="T276" s="18">
        <v>1000</v>
      </c>
      <c r="U276" s="17">
        <v>300</v>
      </c>
      <c r="V276" s="33">
        <f t="shared" si="13"/>
        <v>2.8805223179224568</v>
      </c>
      <c r="W276" s="47"/>
      <c r="X276" s="19" t="s">
        <v>2066</v>
      </c>
      <c r="Y276" s="21" t="s">
        <v>2067</v>
      </c>
      <c r="Z276" s="19" t="s">
        <v>2068</v>
      </c>
    </row>
    <row r="277" spans="1:26" s="67" customFormat="1" ht="100.2" customHeight="1" x14ac:dyDescent="0.3">
      <c r="A277" s="9" t="s">
        <v>16991</v>
      </c>
      <c r="B277" s="10" t="s">
        <v>2069</v>
      </c>
      <c r="C277" s="22" t="s">
        <v>2070</v>
      </c>
      <c r="D277" s="19" t="s">
        <v>2071</v>
      </c>
      <c r="E277" s="13">
        <v>136.14822306004899</v>
      </c>
      <c r="F277" s="14" t="s">
        <v>403</v>
      </c>
      <c r="G277" s="14">
        <v>2.12</v>
      </c>
      <c r="H277" s="14" t="s">
        <v>2072</v>
      </c>
      <c r="I277" s="14" t="s">
        <v>29</v>
      </c>
      <c r="J277" s="15" t="s">
        <v>2073</v>
      </c>
      <c r="K277" s="16" t="s">
        <v>30269</v>
      </c>
      <c r="L277" s="14" t="s">
        <v>31</v>
      </c>
      <c r="M277" s="14" t="s">
        <v>230</v>
      </c>
      <c r="N277" s="14" t="s">
        <v>33</v>
      </c>
      <c r="O277" s="16" t="s">
        <v>220</v>
      </c>
      <c r="P277" s="28">
        <v>45</v>
      </c>
      <c r="Q277" s="14">
        <v>111</v>
      </c>
      <c r="R277" s="15" t="s">
        <v>2074</v>
      </c>
      <c r="S277" s="14" t="s">
        <v>36</v>
      </c>
      <c r="T277" s="14">
        <v>500</v>
      </c>
      <c r="U277" s="28">
        <v>111</v>
      </c>
      <c r="V277" s="13">
        <f t="shared" si="13"/>
        <v>0.81528790831917641</v>
      </c>
      <c r="W277" s="47"/>
      <c r="X277" s="19" t="s">
        <v>2075</v>
      </c>
      <c r="Y277" s="21" t="s">
        <v>2076</v>
      </c>
      <c r="Z277" s="19" t="s">
        <v>2077</v>
      </c>
    </row>
    <row r="278" spans="1:26" s="67" customFormat="1" ht="100.2" customHeight="1" x14ac:dyDescent="0.3">
      <c r="A278" s="9" t="s">
        <v>16991</v>
      </c>
      <c r="B278" s="10" t="s">
        <v>2078</v>
      </c>
      <c r="C278" s="22" t="s">
        <v>2079</v>
      </c>
      <c r="D278" s="12" t="s">
        <v>2080</v>
      </c>
      <c r="E278" s="13">
        <v>116.115420297254</v>
      </c>
      <c r="F278" s="14" t="s">
        <v>1818</v>
      </c>
      <c r="G278" s="14">
        <v>-0.26</v>
      </c>
      <c r="H278" s="18" t="s">
        <v>2081</v>
      </c>
      <c r="I278" s="14" t="s">
        <v>29</v>
      </c>
      <c r="J278" s="15" t="s">
        <v>102</v>
      </c>
      <c r="K278" s="14" t="s">
        <v>30270</v>
      </c>
      <c r="L278" s="14" t="s">
        <v>31</v>
      </c>
      <c r="M278" s="14" t="s">
        <v>2082</v>
      </c>
      <c r="N278" s="14" t="s">
        <v>59</v>
      </c>
      <c r="O278" s="16" t="s">
        <v>201</v>
      </c>
      <c r="P278" s="17" t="s">
        <v>2083</v>
      </c>
      <c r="Q278" s="29" t="s">
        <v>675</v>
      </c>
      <c r="R278" s="15" t="s">
        <v>2084</v>
      </c>
      <c r="S278" s="14" t="s">
        <v>49</v>
      </c>
      <c r="T278" s="18" t="s">
        <v>49</v>
      </c>
      <c r="U278" s="17">
        <v>1000</v>
      </c>
      <c r="V278" s="33">
        <f t="shared" si="13"/>
        <v>8.6121205731332893</v>
      </c>
      <c r="W278" s="48"/>
      <c r="X278" s="19" t="s">
        <v>50</v>
      </c>
      <c r="Y278" s="21" t="s">
        <v>2085</v>
      </c>
      <c r="Z278" s="19" t="s">
        <v>2086</v>
      </c>
    </row>
    <row r="279" spans="1:26" s="67" customFormat="1" ht="100.2" customHeight="1" x14ac:dyDescent="0.3">
      <c r="A279" s="9" t="s">
        <v>16991</v>
      </c>
      <c r="B279" s="10" t="s">
        <v>2087</v>
      </c>
      <c r="C279" s="11" t="s">
        <v>2088</v>
      </c>
      <c r="D279" s="19" t="s">
        <v>2089</v>
      </c>
      <c r="E279" s="13">
        <v>144.21</v>
      </c>
      <c r="F279" s="14" t="s">
        <v>444</v>
      </c>
      <c r="G279" s="14"/>
      <c r="H279" s="14" t="s">
        <v>2090</v>
      </c>
      <c r="I279" s="14" t="s">
        <v>29</v>
      </c>
      <c r="J279" s="15" t="s">
        <v>45</v>
      </c>
      <c r="K279" s="14" t="s">
        <v>30099</v>
      </c>
      <c r="L279" s="14" t="s">
        <v>31</v>
      </c>
      <c r="M279" s="14" t="s">
        <v>69</v>
      </c>
      <c r="N279" s="14" t="s">
        <v>33</v>
      </c>
      <c r="O279" s="16" t="s">
        <v>220</v>
      </c>
      <c r="P279" s="28">
        <v>50</v>
      </c>
      <c r="Q279" s="14">
        <v>1000</v>
      </c>
      <c r="R279" s="15" t="s">
        <v>2091</v>
      </c>
      <c r="S279" s="14" t="s">
        <v>49</v>
      </c>
      <c r="T279" s="14" t="s">
        <v>49</v>
      </c>
      <c r="U279" s="28">
        <v>1000</v>
      </c>
      <c r="V279" s="30">
        <f t="shared" si="13"/>
        <v>6.9343318771236389</v>
      </c>
      <c r="W279" s="30"/>
      <c r="X279" s="19" t="s">
        <v>28177</v>
      </c>
      <c r="Y279" s="21" t="s">
        <v>2092</v>
      </c>
      <c r="Z279" s="19" t="s">
        <v>2093</v>
      </c>
    </row>
    <row r="280" spans="1:26" s="67" customFormat="1" ht="100.2" customHeight="1" x14ac:dyDescent="0.3">
      <c r="A280" s="9" t="s">
        <v>16991</v>
      </c>
      <c r="B280" s="10" t="s">
        <v>29643</v>
      </c>
      <c r="C280" s="22" t="s">
        <v>2094</v>
      </c>
      <c r="D280" s="12" t="s">
        <v>2095</v>
      </c>
      <c r="E280" s="13">
        <v>88.105279472897095</v>
      </c>
      <c r="F280" s="14" t="s">
        <v>794</v>
      </c>
      <c r="G280" s="14">
        <v>-0.87</v>
      </c>
      <c r="H280" s="18" t="s">
        <v>2096</v>
      </c>
      <c r="I280" s="14" t="s">
        <v>29</v>
      </c>
      <c r="J280" s="15" t="s">
        <v>102</v>
      </c>
      <c r="K280" s="16" t="s">
        <v>28223</v>
      </c>
      <c r="L280" s="14" t="s">
        <v>31</v>
      </c>
      <c r="M280" s="14" t="s">
        <v>1546</v>
      </c>
      <c r="N280" s="14" t="s">
        <v>1150</v>
      </c>
      <c r="O280" s="16" t="s">
        <v>220</v>
      </c>
      <c r="P280" s="17" t="s">
        <v>2097</v>
      </c>
      <c r="Q280" s="29" t="s">
        <v>2098</v>
      </c>
      <c r="R280" s="15" t="s">
        <v>2099</v>
      </c>
      <c r="S280" s="14" t="s">
        <v>36</v>
      </c>
      <c r="T280" s="18">
        <v>60</v>
      </c>
      <c r="U280" s="17">
        <v>20</v>
      </c>
      <c r="V280" s="20">
        <f t="shared" si="13"/>
        <v>0.22700115270790772</v>
      </c>
      <c r="W280" s="48"/>
      <c r="X280" s="19" t="s">
        <v>2100</v>
      </c>
      <c r="Y280" s="21" t="s">
        <v>2101</v>
      </c>
      <c r="Z280" s="19" t="s">
        <v>2102</v>
      </c>
    </row>
    <row r="281" spans="1:26" s="67" customFormat="1" ht="100.2" customHeight="1" x14ac:dyDescent="0.3">
      <c r="A281" s="9" t="s">
        <v>16991</v>
      </c>
      <c r="B281" s="10" t="s">
        <v>2103</v>
      </c>
      <c r="C281" s="22" t="s">
        <v>2104</v>
      </c>
      <c r="D281" s="19" t="s">
        <v>2105</v>
      </c>
      <c r="E281" s="13">
        <v>608.75</v>
      </c>
      <c r="F281" s="14" t="s">
        <v>2106</v>
      </c>
      <c r="G281" s="14">
        <v>5.3929999999999998</v>
      </c>
      <c r="H281" s="14" t="s">
        <v>2107</v>
      </c>
      <c r="I281" s="14" t="s">
        <v>29</v>
      </c>
      <c r="J281" s="15" t="s">
        <v>188</v>
      </c>
      <c r="K281" s="14" t="s">
        <v>30271</v>
      </c>
      <c r="L281" s="14" t="s">
        <v>31</v>
      </c>
      <c r="M281" s="14" t="s">
        <v>230</v>
      </c>
      <c r="N281" s="14" t="s">
        <v>33</v>
      </c>
      <c r="O281" s="16" t="s">
        <v>1214</v>
      </c>
      <c r="P281" s="28">
        <v>60</v>
      </c>
      <c r="Q281" s="14">
        <v>2000</v>
      </c>
      <c r="R281" s="15" t="s">
        <v>2108</v>
      </c>
      <c r="S281" s="14" t="s">
        <v>657</v>
      </c>
      <c r="T281" s="14" t="s">
        <v>657</v>
      </c>
      <c r="U281" s="28">
        <v>2000</v>
      </c>
      <c r="V281" s="30">
        <f t="shared" si="13"/>
        <v>3.2854209445585214</v>
      </c>
      <c r="W281" s="47"/>
      <c r="X281" s="19" t="s">
        <v>50</v>
      </c>
      <c r="Y281" s="21" t="s">
        <v>2109</v>
      </c>
      <c r="Z281" s="19" t="s">
        <v>2110</v>
      </c>
    </row>
    <row r="282" spans="1:26" s="67" customFormat="1" ht="100.2" customHeight="1" x14ac:dyDescent="0.3">
      <c r="A282" s="9" t="s">
        <v>16991</v>
      </c>
      <c r="B282" s="10" t="s">
        <v>2111</v>
      </c>
      <c r="C282" s="22" t="s">
        <v>2112</v>
      </c>
      <c r="D282" s="19" t="s">
        <v>2113</v>
      </c>
      <c r="E282" s="13">
        <v>165.18948442535</v>
      </c>
      <c r="F282" s="14" t="s">
        <v>2114</v>
      </c>
      <c r="G282" s="14">
        <v>-1.38</v>
      </c>
      <c r="H282" s="14" t="s">
        <v>2115</v>
      </c>
      <c r="I282" s="14" t="s">
        <v>29</v>
      </c>
      <c r="J282" s="15" t="s">
        <v>30</v>
      </c>
      <c r="K282" s="14" t="s">
        <v>28252</v>
      </c>
      <c r="L282" s="14" t="s">
        <v>31</v>
      </c>
      <c r="M282" s="14" t="s">
        <v>69</v>
      </c>
      <c r="N282" s="14" t="s">
        <v>476</v>
      </c>
      <c r="O282" s="16" t="s">
        <v>47</v>
      </c>
      <c r="P282" s="28">
        <v>60</v>
      </c>
      <c r="Q282" s="14">
        <v>835</v>
      </c>
      <c r="R282" s="15" t="s">
        <v>2116</v>
      </c>
      <c r="S282" s="14" t="s">
        <v>49</v>
      </c>
      <c r="T282" s="18" t="s">
        <v>49</v>
      </c>
      <c r="U282" s="28">
        <v>835</v>
      </c>
      <c r="V282" s="13">
        <f t="shared" si="13"/>
        <v>5.0548011751761406</v>
      </c>
      <c r="W282" s="47"/>
      <c r="X282" s="19" t="s">
        <v>1813</v>
      </c>
      <c r="Y282" s="21" t="s">
        <v>2117</v>
      </c>
      <c r="Z282" s="19" t="s">
        <v>2118</v>
      </c>
    </row>
    <row r="283" spans="1:26" s="67" customFormat="1" ht="100.2" customHeight="1" x14ac:dyDescent="0.3">
      <c r="A283" s="9" t="s">
        <v>16991</v>
      </c>
      <c r="B283" s="10" t="s">
        <v>2119</v>
      </c>
      <c r="C283" s="22" t="s">
        <v>2120</v>
      </c>
      <c r="D283" s="19" t="s">
        <v>2121</v>
      </c>
      <c r="E283" s="13">
        <v>885.45</v>
      </c>
      <c r="F283" s="14" t="s">
        <v>2122</v>
      </c>
      <c r="G283" s="14">
        <v>23</v>
      </c>
      <c r="H283" s="14" t="s">
        <v>2123</v>
      </c>
      <c r="I283" s="14" t="s">
        <v>29</v>
      </c>
      <c r="J283" s="15" t="s">
        <v>162</v>
      </c>
      <c r="K283" s="14" t="s">
        <v>30272</v>
      </c>
      <c r="L283" s="14" t="s">
        <v>31</v>
      </c>
      <c r="M283" s="14" t="s">
        <v>230</v>
      </c>
      <c r="N283" s="14" t="s">
        <v>33</v>
      </c>
      <c r="O283" s="16" t="s">
        <v>34</v>
      </c>
      <c r="P283" s="28">
        <v>70</v>
      </c>
      <c r="Q283" s="14">
        <v>12500</v>
      </c>
      <c r="R283" s="15" t="s">
        <v>2124</v>
      </c>
      <c r="S283" s="14" t="s">
        <v>657</v>
      </c>
      <c r="T283" s="14" t="s">
        <v>657</v>
      </c>
      <c r="U283" s="28">
        <v>12500</v>
      </c>
      <c r="V283" s="30">
        <f t="shared" si="13"/>
        <v>14.117115590942458</v>
      </c>
      <c r="W283" s="47"/>
      <c r="X283" s="19" t="s">
        <v>50</v>
      </c>
      <c r="Y283" s="21" t="s">
        <v>2125</v>
      </c>
      <c r="Z283" s="19" t="s">
        <v>2126</v>
      </c>
    </row>
    <row r="284" spans="1:26" s="67" customFormat="1" ht="100.2" customHeight="1" x14ac:dyDescent="0.3">
      <c r="A284" s="9" t="s">
        <v>16991</v>
      </c>
      <c r="B284" s="10" t="s">
        <v>2127</v>
      </c>
      <c r="C284" s="22" t="s">
        <v>2128</v>
      </c>
      <c r="D284" s="19" t="s">
        <v>2129</v>
      </c>
      <c r="E284" s="13">
        <v>891.49</v>
      </c>
      <c r="F284" s="14" t="s">
        <v>2130</v>
      </c>
      <c r="G284" s="14">
        <v>24</v>
      </c>
      <c r="H284" s="14" t="s">
        <v>2131</v>
      </c>
      <c r="I284" s="14" t="s">
        <v>29</v>
      </c>
      <c r="J284" s="15" t="s">
        <v>162</v>
      </c>
      <c r="K284" s="14" t="s">
        <v>30272</v>
      </c>
      <c r="L284" s="14" t="s">
        <v>31</v>
      </c>
      <c r="M284" s="14" t="s">
        <v>230</v>
      </c>
      <c r="N284" s="14" t="s">
        <v>33</v>
      </c>
      <c r="O284" s="16" t="s">
        <v>34</v>
      </c>
      <c r="P284" s="28">
        <v>70</v>
      </c>
      <c r="Q284" s="14">
        <v>12500</v>
      </c>
      <c r="R284" s="15" t="s">
        <v>2124</v>
      </c>
      <c r="S284" s="14" t="s">
        <v>657</v>
      </c>
      <c r="T284" s="14" t="s">
        <v>657</v>
      </c>
      <c r="U284" s="28">
        <v>12500</v>
      </c>
      <c r="V284" s="30">
        <f t="shared" si="13"/>
        <v>14.021469674365388</v>
      </c>
      <c r="W284" s="47"/>
      <c r="X284" s="19" t="s">
        <v>50</v>
      </c>
      <c r="Y284" s="21" t="s">
        <v>2125</v>
      </c>
      <c r="Z284" s="19" t="s">
        <v>2126</v>
      </c>
    </row>
    <row r="285" spans="1:26" s="67" customFormat="1" ht="100.2" customHeight="1" x14ac:dyDescent="0.3">
      <c r="A285" s="9" t="s">
        <v>16991</v>
      </c>
      <c r="B285" s="10" t="s">
        <v>2132</v>
      </c>
      <c r="C285" s="22" t="s">
        <v>2133</v>
      </c>
      <c r="D285" s="19" t="s">
        <v>2134</v>
      </c>
      <c r="E285" s="13">
        <v>44.052639736448498</v>
      </c>
      <c r="F285" s="14" t="s">
        <v>2135</v>
      </c>
      <c r="G285" s="14">
        <v>-0.34</v>
      </c>
      <c r="H285" s="27" t="s">
        <v>2136</v>
      </c>
      <c r="I285" s="14" t="s">
        <v>29</v>
      </c>
      <c r="J285" s="15" t="s">
        <v>45</v>
      </c>
      <c r="K285" s="14" t="s">
        <v>28253</v>
      </c>
      <c r="L285" s="14" t="s">
        <v>31</v>
      </c>
      <c r="M285" s="14" t="s">
        <v>32</v>
      </c>
      <c r="N285" s="14" t="s">
        <v>46</v>
      </c>
      <c r="O285" s="16" t="s">
        <v>47</v>
      </c>
      <c r="P285" s="28">
        <v>77</v>
      </c>
      <c r="Q285" s="14">
        <v>120</v>
      </c>
      <c r="R285" s="15" t="s">
        <v>2137</v>
      </c>
      <c r="S285" s="14" t="s">
        <v>143</v>
      </c>
      <c r="T285" s="14">
        <v>500</v>
      </c>
      <c r="U285" s="28">
        <v>120</v>
      </c>
      <c r="V285" s="13">
        <f t="shared" si="13"/>
        <v>2.7240138324948955</v>
      </c>
      <c r="W285" s="48"/>
      <c r="X285" s="19" t="s">
        <v>2138</v>
      </c>
      <c r="Y285" s="21" t="s">
        <v>2139</v>
      </c>
      <c r="Z285" s="19" t="s">
        <v>2140</v>
      </c>
    </row>
    <row r="286" spans="1:26" s="67" customFormat="1" ht="100.2" customHeight="1" x14ac:dyDescent="0.3">
      <c r="A286" s="9" t="s">
        <v>16991</v>
      </c>
      <c r="B286" s="10" t="s">
        <v>2141</v>
      </c>
      <c r="C286" s="11" t="s">
        <v>2142</v>
      </c>
      <c r="D286" s="12" t="s">
        <v>2143</v>
      </c>
      <c r="E286" s="13">
        <v>428.61</v>
      </c>
      <c r="F286" s="14" t="s">
        <v>2144</v>
      </c>
      <c r="G286" s="14" t="s">
        <v>2145</v>
      </c>
      <c r="H286" s="14" t="s">
        <v>2146</v>
      </c>
      <c r="I286" s="14" t="s">
        <v>29</v>
      </c>
      <c r="J286" s="15" t="s">
        <v>198</v>
      </c>
      <c r="K286" s="14" t="s">
        <v>30091</v>
      </c>
      <c r="L286" s="14" t="s">
        <v>31</v>
      </c>
      <c r="M286" s="14" t="s">
        <v>1546</v>
      </c>
      <c r="N286" s="14" t="s">
        <v>70</v>
      </c>
      <c r="O286" s="16" t="s">
        <v>34</v>
      </c>
      <c r="P286" s="17" t="s">
        <v>2147</v>
      </c>
      <c r="Q286" s="29" t="s">
        <v>49</v>
      </c>
      <c r="R286" s="15" t="s">
        <v>2148</v>
      </c>
      <c r="S286" s="14" t="s">
        <v>1388</v>
      </c>
      <c r="T286" s="18">
        <v>1840</v>
      </c>
      <c r="U286" s="17" t="s">
        <v>49</v>
      </c>
      <c r="V286" s="33"/>
      <c r="W286" s="20"/>
      <c r="X286" s="19" t="s">
        <v>2149</v>
      </c>
      <c r="Y286" s="21" t="s">
        <v>2150</v>
      </c>
      <c r="Z286" s="19" t="s">
        <v>2151</v>
      </c>
    </row>
    <row r="287" spans="1:26" s="67" customFormat="1" ht="100.2" customHeight="1" x14ac:dyDescent="0.3">
      <c r="A287" s="9" t="s">
        <v>16991</v>
      </c>
      <c r="B287" s="10" t="s">
        <v>2152</v>
      </c>
      <c r="C287" s="11" t="s">
        <v>2153</v>
      </c>
      <c r="D287" s="19" t="s">
        <v>2154</v>
      </c>
      <c r="E287" s="13">
        <v>1226.48</v>
      </c>
      <c r="F287" s="14" t="s">
        <v>2155</v>
      </c>
      <c r="G287" s="14"/>
      <c r="H287" s="14" t="s">
        <v>2156</v>
      </c>
      <c r="I287" s="14" t="s">
        <v>29</v>
      </c>
      <c r="J287" s="15" t="s">
        <v>198</v>
      </c>
      <c r="K287" s="16" t="s">
        <v>30194</v>
      </c>
      <c r="L287" s="14" t="s">
        <v>31</v>
      </c>
      <c r="M287" s="14" t="s">
        <v>2157</v>
      </c>
      <c r="N287" s="14" t="s">
        <v>46</v>
      </c>
      <c r="O287" s="16" t="s">
        <v>34</v>
      </c>
      <c r="P287" s="28">
        <v>147</v>
      </c>
      <c r="Q287" s="14" t="s">
        <v>49</v>
      </c>
      <c r="R287" s="15" t="s">
        <v>2124</v>
      </c>
      <c r="S287" s="14" t="s">
        <v>2158</v>
      </c>
      <c r="T287" s="50">
        <v>12500</v>
      </c>
      <c r="U287" s="28" t="s">
        <v>49</v>
      </c>
      <c r="V287" s="30"/>
      <c r="W287" s="30"/>
      <c r="X287" s="19" t="s">
        <v>2159</v>
      </c>
      <c r="Y287" s="21" t="s">
        <v>2160</v>
      </c>
      <c r="Z287" s="19" t="s">
        <v>2161</v>
      </c>
    </row>
    <row r="288" spans="1:26" s="67" customFormat="1" ht="100.2" customHeight="1" x14ac:dyDescent="0.3">
      <c r="A288" s="9" t="s">
        <v>16991</v>
      </c>
      <c r="B288" s="10" t="s">
        <v>2162</v>
      </c>
      <c r="C288" s="22" t="s">
        <v>2163</v>
      </c>
      <c r="D288" s="19" t="s">
        <v>2164</v>
      </c>
      <c r="E288" s="13">
        <v>116.072326312732</v>
      </c>
      <c r="F288" s="14" t="s">
        <v>692</v>
      </c>
      <c r="G288" s="14">
        <v>-0.48</v>
      </c>
      <c r="H288" s="14" t="s">
        <v>2165</v>
      </c>
      <c r="I288" s="14" t="s">
        <v>29</v>
      </c>
      <c r="J288" s="15" t="s">
        <v>121</v>
      </c>
      <c r="K288" s="16" t="s">
        <v>30184</v>
      </c>
      <c r="L288" s="14" t="s">
        <v>31</v>
      </c>
      <c r="M288" s="14" t="s">
        <v>493</v>
      </c>
      <c r="N288" s="14" t="s">
        <v>46</v>
      </c>
      <c r="O288" s="16" t="s">
        <v>34</v>
      </c>
      <c r="P288" s="28">
        <v>730</v>
      </c>
      <c r="Q288" s="14" t="s">
        <v>49</v>
      </c>
      <c r="R288" s="15" t="s">
        <v>2166</v>
      </c>
      <c r="S288" s="14" t="s">
        <v>1029</v>
      </c>
      <c r="T288" s="14">
        <v>250</v>
      </c>
      <c r="U288" s="28" t="s">
        <v>49</v>
      </c>
      <c r="V288" s="13"/>
      <c r="W288" s="47"/>
      <c r="X288" s="19" t="s">
        <v>2167</v>
      </c>
      <c r="Y288" s="21" t="s">
        <v>486</v>
      </c>
      <c r="Z288" s="19" t="s">
        <v>487</v>
      </c>
    </row>
    <row r="289" spans="1:26" s="67" customFormat="1" ht="100.2" customHeight="1" x14ac:dyDescent="0.3">
      <c r="A289" s="9" t="s">
        <v>16991</v>
      </c>
      <c r="B289" s="10" t="s">
        <v>2168</v>
      </c>
      <c r="C289" s="11" t="s">
        <v>2169</v>
      </c>
      <c r="D289" s="12" t="s">
        <v>2170</v>
      </c>
      <c r="E289" s="13">
        <v>75.069999999999993</v>
      </c>
      <c r="F289" s="14" t="s">
        <v>2171</v>
      </c>
      <c r="G289" s="14">
        <v>-3.21</v>
      </c>
      <c r="H289" s="14" t="s">
        <v>2172</v>
      </c>
      <c r="I289" s="14" t="s">
        <v>29</v>
      </c>
      <c r="J289" s="15" t="s">
        <v>30</v>
      </c>
      <c r="K289" s="14" t="s">
        <v>28234</v>
      </c>
      <c r="L289" s="14" t="s">
        <v>31</v>
      </c>
      <c r="M289" s="14" t="s">
        <v>1386</v>
      </c>
      <c r="N289" s="14" t="s">
        <v>46</v>
      </c>
      <c r="O289" s="16" t="s">
        <v>47</v>
      </c>
      <c r="P289" s="17">
        <v>756</v>
      </c>
      <c r="Q289" s="18" t="s">
        <v>49</v>
      </c>
      <c r="R289" s="15" t="s">
        <v>2173</v>
      </c>
      <c r="S289" s="14" t="s">
        <v>36</v>
      </c>
      <c r="T289" s="18">
        <v>1534</v>
      </c>
      <c r="U289" s="17" t="s">
        <v>49</v>
      </c>
      <c r="V289" s="20"/>
      <c r="W289" s="20"/>
      <c r="X289" s="19" t="s">
        <v>2174</v>
      </c>
      <c r="Y289" s="21" t="s">
        <v>2175</v>
      </c>
      <c r="Z289" s="19" t="s">
        <v>2176</v>
      </c>
    </row>
    <row r="290" spans="1:26" s="67" customFormat="1" ht="100.2" customHeight="1" x14ac:dyDescent="0.3">
      <c r="A290" s="9" t="s">
        <v>16991</v>
      </c>
      <c r="B290" s="10" t="s">
        <v>2177</v>
      </c>
      <c r="C290" s="22" t="s">
        <v>2178</v>
      </c>
      <c r="D290" s="19" t="s">
        <v>2179</v>
      </c>
      <c r="E290" s="13">
        <v>236.31</v>
      </c>
      <c r="F290" s="14" t="s">
        <v>2180</v>
      </c>
      <c r="G290" s="14" t="s">
        <v>2181</v>
      </c>
      <c r="H290" s="14" t="s">
        <v>2182</v>
      </c>
      <c r="I290" s="14" t="s">
        <v>29</v>
      </c>
      <c r="J290" s="15" t="s">
        <v>2183</v>
      </c>
      <c r="K290" s="16" t="s">
        <v>30273</v>
      </c>
      <c r="L290" s="14" t="s">
        <v>890</v>
      </c>
      <c r="M290" s="14" t="s">
        <v>2184</v>
      </c>
      <c r="N290" s="14" t="s">
        <v>59</v>
      </c>
      <c r="O290" s="16" t="s">
        <v>83</v>
      </c>
      <c r="P290" s="28" t="s">
        <v>2185</v>
      </c>
      <c r="Q290" s="14" t="s">
        <v>49</v>
      </c>
      <c r="R290" s="15" t="s">
        <v>2186</v>
      </c>
      <c r="S290" s="14" t="s">
        <v>36</v>
      </c>
      <c r="T290" s="14">
        <v>500</v>
      </c>
      <c r="U290" s="14" t="s">
        <v>49</v>
      </c>
      <c r="V290" s="20"/>
      <c r="W290" s="47"/>
      <c r="X290" s="19" t="s">
        <v>2187</v>
      </c>
      <c r="Y290" s="21" t="s">
        <v>2188</v>
      </c>
      <c r="Z290" s="19" t="s">
        <v>2189</v>
      </c>
    </row>
    <row r="291" spans="1:26" s="67" customFormat="1" ht="100.2" customHeight="1" x14ac:dyDescent="0.3">
      <c r="A291" s="138" t="s">
        <v>23707</v>
      </c>
      <c r="B291" s="141" t="s">
        <v>23708</v>
      </c>
      <c r="C291" s="139" t="s">
        <v>23709</v>
      </c>
      <c r="D291" s="139" t="s">
        <v>23710</v>
      </c>
      <c r="E291" s="142">
        <v>270.50099999999998</v>
      </c>
      <c r="F291" s="143" t="s">
        <v>23711</v>
      </c>
      <c r="G291" s="143"/>
      <c r="H291" s="143" t="s">
        <v>23712</v>
      </c>
      <c r="I291" s="143" t="s">
        <v>29</v>
      </c>
      <c r="J291" s="139" t="s">
        <v>45</v>
      </c>
      <c r="K291" s="143" t="s">
        <v>30121</v>
      </c>
      <c r="L291" s="144" t="s">
        <v>31</v>
      </c>
      <c r="M291" s="144" t="s">
        <v>23713</v>
      </c>
      <c r="N291" s="144" t="s">
        <v>46</v>
      </c>
      <c r="O291" s="144" t="s">
        <v>34</v>
      </c>
      <c r="P291" s="144">
        <v>45</v>
      </c>
      <c r="Q291" s="144">
        <v>2146.5</v>
      </c>
      <c r="R291" s="145" t="s">
        <v>23714</v>
      </c>
      <c r="S291" s="144" t="s">
        <v>49</v>
      </c>
      <c r="T291" s="144" t="s">
        <v>49</v>
      </c>
      <c r="U291" s="144">
        <v>2146.5</v>
      </c>
      <c r="V291" s="149">
        <f t="shared" ref="V291:V322" si="14">U291/E291</f>
        <v>7.9352756551731796</v>
      </c>
      <c r="W291" s="150"/>
      <c r="X291" s="1" t="s">
        <v>23715</v>
      </c>
      <c r="Y291" s="145" t="s">
        <v>1993</v>
      </c>
      <c r="Z291" s="1" t="s">
        <v>23716</v>
      </c>
    </row>
    <row r="292" spans="1:26" s="67" customFormat="1" ht="100.2" customHeight="1" x14ac:dyDescent="0.3">
      <c r="A292" s="138" t="s">
        <v>23707</v>
      </c>
      <c r="B292" s="141" t="s">
        <v>23717</v>
      </c>
      <c r="C292" s="139" t="s">
        <v>23718</v>
      </c>
      <c r="D292" s="139" t="s">
        <v>23719</v>
      </c>
      <c r="E292" s="142">
        <v>687.52</v>
      </c>
      <c r="F292" s="143" t="s">
        <v>23720</v>
      </c>
      <c r="G292" s="143"/>
      <c r="H292" s="143" t="s">
        <v>23721</v>
      </c>
      <c r="I292" s="143" t="s">
        <v>29</v>
      </c>
      <c r="J292" s="139" t="s">
        <v>1453</v>
      </c>
      <c r="K292" s="143" t="s">
        <v>28734</v>
      </c>
      <c r="L292" s="144" t="s">
        <v>31</v>
      </c>
      <c r="M292" s="144" t="s">
        <v>32</v>
      </c>
      <c r="N292" s="144" t="s">
        <v>46</v>
      </c>
      <c r="O292" s="144" t="s">
        <v>34</v>
      </c>
      <c r="P292" s="144">
        <v>30</v>
      </c>
      <c r="Q292" s="144">
        <v>2000</v>
      </c>
      <c r="R292" s="145" t="s">
        <v>23722</v>
      </c>
      <c r="S292" s="144" t="s">
        <v>49</v>
      </c>
      <c r="T292" s="144" t="s">
        <v>49</v>
      </c>
      <c r="U292" s="144">
        <v>2000</v>
      </c>
      <c r="V292" s="148">
        <f t="shared" si="14"/>
        <v>2.9090062834535724</v>
      </c>
      <c r="W292" s="150"/>
      <c r="X292" s="1" t="s">
        <v>23723</v>
      </c>
      <c r="Y292" s="145" t="s">
        <v>18529</v>
      </c>
      <c r="Z292" s="1" t="s">
        <v>23724</v>
      </c>
    </row>
    <row r="293" spans="1:26" s="67" customFormat="1" ht="100.2" customHeight="1" x14ac:dyDescent="0.3">
      <c r="A293" s="138" t="s">
        <v>23707</v>
      </c>
      <c r="B293" s="141" t="s">
        <v>23725</v>
      </c>
      <c r="C293" s="139" t="s">
        <v>23726</v>
      </c>
      <c r="D293" s="139" t="s">
        <v>23727</v>
      </c>
      <c r="E293" s="142">
        <v>689.55</v>
      </c>
      <c r="F293" s="143" t="s">
        <v>23728</v>
      </c>
      <c r="G293" s="143"/>
      <c r="H293" s="143" t="s">
        <v>23729</v>
      </c>
      <c r="I293" s="143" t="s">
        <v>29</v>
      </c>
      <c r="J293" s="139" t="s">
        <v>1453</v>
      </c>
      <c r="K293" s="143" t="s">
        <v>28735</v>
      </c>
      <c r="L293" s="144" t="s">
        <v>31</v>
      </c>
      <c r="M293" s="144" t="s">
        <v>32</v>
      </c>
      <c r="N293" s="144" t="s">
        <v>46</v>
      </c>
      <c r="O293" s="144" t="s">
        <v>220</v>
      </c>
      <c r="P293" s="144">
        <v>30</v>
      </c>
      <c r="Q293" s="144">
        <v>2000</v>
      </c>
      <c r="R293" s="145" t="s">
        <v>23730</v>
      </c>
      <c r="S293" s="144" t="s">
        <v>49</v>
      </c>
      <c r="T293" s="144" t="s">
        <v>49</v>
      </c>
      <c r="U293" s="144">
        <v>2000</v>
      </c>
      <c r="V293" s="149">
        <f t="shared" si="14"/>
        <v>2.900442317453412</v>
      </c>
      <c r="W293" s="150"/>
      <c r="X293" s="1" t="s">
        <v>23731</v>
      </c>
      <c r="Y293" s="145" t="s">
        <v>23732</v>
      </c>
      <c r="Z293" s="1" t="s">
        <v>23733</v>
      </c>
    </row>
    <row r="294" spans="1:26" s="67" customFormat="1" ht="100.2" customHeight="1" x14ac:dyDescent="0.3">
      <c r="A294" s="138" t="s">
        <v>23707</v>
      </c>
      <c r="B294" s="141" t="s">
        <v>23734</v>
      </c>
      <c r="C294" s="139" t="s">
        <v>23735</v>
      </c>
      <c r="D294" s="139" t="s">
        <v>23736</v>
      </c>
      <c r="E294" s="142">
        <v>74.078999999999994</v>
      </c>
      <c r="F294" s="143" t="s">
        <v>328</v>
      </c>
      <c r="G294" s="143"/>
      <c r="H294" s="143" t="s">
        <v>23737</v>
      </c>
      <c r="I294" s="143" t="s">
        <v>29</v>
      </c>
      <c r="J294" s="139" t="s">
        <v>102</v>
      </c>
      <c r="K294" s="143" t="s">
        <v>30274</v>
      </c>
      <c r="L294" s="144" t="s">
        <v>31</v>
      </c>
      <c r="M294" s="144" t="s">
        <v>18204</v>
      </c>
      <c r="N294" s="144" t="s">
        <v>33</v>
      </c>
      <c r="O294" s="144" t="s">
        <v>220</v>
      </c>
      <c r="P294" s="144">
        <v>49</v>
      </c>
      <c r="Q294" s="144">
        <v>1000</v>
      </c>
      <c r="R294" s="145" t="s">
        <v>23738</v>
      </c>
      <c r="S294" s="144" t="s">
        <v>49</v>
      </c>
      <c r="T294" s="144" t="s">
        <v>49</v>
      </c>
      <c r="U294" s="144">
        <v>1000</v>
      </c>
      <c r="V294" s="146">
        <f t="shared" si="14"/>
        <v>13.499102309696406</v>
      </c>
      <c r="W294" s="150"/>
      <c r="X294" s="1" t="s">
        <v>23739</v>
      </c>
      <c r="Y294" s="145" t="s">
        <v>1655</v>
      </c>
      <c r="Z294" s="1" t="s">
        <v>23740</v>
      </c>
    </row>
    <row r="295" spans="1:26" s="67" customFormat="1" ht="100.2" customHeight="1" x14ac:dyDescent="0.3">
      <c r="A295" s="138" t="s">
        <v>23707</v>
      </c>
      <c r="B295" s="141" t="s">
        <v>23741</v>
      </c>
      <c r="C295" s="139" t="s">
        <v>23742</v>
      </c>
      <c r="D295" s="139" t="s">
        <v>23743</v>
      </c>
      <c r="E295" s="142">
        <v>649.20000000000005</v>
      </c>
      <c r="F295" s="143" t="s">
        <v>23744</v>
      </c>
      <c r="G295" s="143"/>
      <c r="H295" s="143" t="s">
        <v>23745</v>
      </c>
      <c r="I295" s="143" t="s">
        <v>29</v>
      </c>
      <c r="J295" s="139" t="s">
        <v>45</v>
      </c>
      <c r="K295" s="143" t="s">
        <v>30259</v>
      </c>
      <c r="L295" s="144" t="s">
        <v>31</v>
      </c>
      <c r="M295" s="144" t="s">
        <v>23746</v>
      </c>
      <c r="N295" s="144" t="s">
        <v>33</v>
      </c>
      <c r="O295" s="144" t="s">
        <v>220</v>
      </c>
      <c r="P295" s="144">
        <v>49</v>
      </c>
      <c r="Q295" s="144">
        <v>1000</v>
      </c>
      <c r="R295" s="145" t="s">
        <v>23747</v>
      </c>
      <c r="S295" s="144" t="s">
        <v>49</v>
      </c>
      <c r="T295" s="144" t="s">
        <v>49</v>
      </c>
      <c r="U295" s="144">
        <v>1000</v>
      </c>
      <c r="V295" s="148">
        <f t="shared" si="14"/>
        <v>1.5403573629081946</v>
      </c>
      <c r="W295" s="150"/>
      <c r="X295" s="1" t="s">
        <v>23748</v>
      </c>
      <c r="Y295" s="145" t="s">
        <v>4547</v>
      </c>
      <c r="Z295" s="1" t="s">
        <v>23749</v>
      </c>
    </row>
    <row r="296" spans="1:26" s="67" customFormat="1" ht="100.2" customHeight="1" x14ac:dyDescent="0.3">
      <c r="A296" s="138" t="s">
        <v>23707</v>
      </c>
      <c r="B296" s="141" t="s">
        <v>23750</v>
      </c>
      <c r="C296" s="139" t="s">
        <v>23751</v>
      </c>
      <c r="D296" s="139" t="s">
        <v>23752</v>
      </c>
      <c r="E296" s="142">
        <v>224.42</v>
      </c>
      <c r="F296" s="143" t="s">
        <v>23753</v>
      </c>
      <c r="G296" s="143"/>
      <c r="H296" s="143" t="s">
        <v>23754</v>
      </c>
      <c r="I296" s="143" t="s">
        <v>29</v>
      </c>
      <c r="J296" s="139" t="s">
        <v>68</v>
      </c>
      <c r="K296" s="143" t="s">
        <v>30213</v>
      </c>
      <c r="L296" s="144" t="s">
        <v>31</v>
      </c>
      <c r="M296" s="144" t="s">
        <v>1287</v>
      </c>
      <c r="N296" s="144" t="s">
        <v>33</v>
      </c>
      <c r="O296" s="144" t="s">
        <v>220</v>
      </c>
      <c r="P296" s="144">
        <v>42</v>
      </c>
      <c r="Q296" s="144">
        <v>1000</v>
      </c>
      <c r="R296" s="145" t="s">
        <v>23755</v>
      </c>
      <c r="S296" s="144" t="s">
        <v>49</v>
      </c>
      <c r="T296" s="144" t="s">
        <v>49</v>
      </c>
      <c r="U296" s="144">
        <v>1000</v>
      </c>
      <c r="V296" s="148">
        <f t="shared" si="14"/>
        <v>4.4559308439533023</v>
      </c>
      <c r="W296" s="150"/>
      <c r="X296" s="1" t="s">
        <v>23756</v>
      </c>
      <c r="Y296" s="145" t="s">
        <v>4547</v>
      </c>
      <c r="Z296" s="1" t="s">
        <v>23757</v>
      </c>
    </row>
    <row r="297" spans="1:26" s="67" customFormat="1" ht="100.2" customHeight="1" x14ac:dyDescent="0.3">
      <c r="A297" s="138" t="s">
        <v>23707</v>
      </c>
      <c r="B297" s="141" t="s">
        <v>23758</v>
      </c>
      <c r="C297" s="139" t="s">
        <v>23759</v>
      </c>
      <c r="D297" s="139" t="s">
        <v>23760</v>
      </c>
      <c r="E297" s="142">
        <v>142.286</v>
      </c>
      <c r="F297" s="143" t="s">
        <v>23761</v>
      </c>
      <c r="G297" s="143"/>
      <c r="H297" s="143" t="s">
        <v>23762</v>
      </c>
      <c r="I297" s="144" t="s">
        <v>29</v>
      </c>
      <c r="J297" s="145" t="s">
        <v>68</v>
      </c>
      <c r="K297" s="144" t="s">
        <v>28249</v>
      </c>
      <c r="L297" s="144" t="s">
        <v>31</v>
      </c>
      <c r="M297" s="144" t="s">
        <v>7878</v>
      </c>
      <c r="N297" s="144" t="s">
        <v>46</v>
      </c>
      <c r="O297" s="144" t="s">
        <v>220</v>
      </c>
      <c r="P297" s="144">
        <v>28</v>
      </c>
      <c r="Q297" s="144">
        <v>1000</v>
      </c>
      <c r="R297" s="145" t="s">
        <v>23763</v>
      </c>
      <c r="S297" s="144" t="s">
        <v>49</v>
      </c>
      <c r="T297" s="144" t="s">
        <v>49</v>
      </c>
      <c r="U297" s="144">
        <v>1000</v>
      </c>
      <c r="V297" s="148">
        <f t="shared" si="14"/>
        <v>7.028098337151933</v>
      </c>
      <c r="W297" s="150"/>
      <c r="X297" s="1" t="s">
        <v>23764</v>
      </c>
      <c r="Y297" s="145" t="s">
        <v>23765</v>
      </c>
      <c r="Z297" s="1" t="s">
        <v>23766</v>
      </c>
    </row>
    <row r="298" spans="1:26" s="67" customFormat="1" ht="100.2" customHeight="1" x14ac:dyDescent="0.3">
      <c r="A298" s="138" t="s">
        <v>23707</v>
      </c>
      <c r="B298" s="141" t="s">
        <v>23767</v>
      </c>
      <c r="C298" s="139" t="s">
        <v>23768</v>
      </c>
      <c r="D298" s="139" t="s">
        <v>23769</v>
      </c>
      <c r="E298" s="142">
        <v>356.54</v>
      </c>
      <c r="F298" s="143" t="s">
        <v>23770</v>
      </c>
      <c r="G298" s="143"/>
      <c r="H298" s="143" t="s">
        <v>23771</v>
      </c>
      <c r="I298" s="143" t="s">
        <v>29</v>
      </c>
      <c r="J298" s="139" t="s">
        <v>23772</v>
      </c>
      <c r="K298" s="143" t="s">
        <v>28502</v>
      </c>
      <c r="L298" s="144" t="s">
        <v>31</v>
      </c>
      <c r="M298" s="144" t="s">
        <v>5153</v>
      </c>
      <c r="N298" s="144" t="s">
        <v>46</v>
      </c>
      <c r="O298" s="144" t="s">
        <v>220</v>
      </c>
      <c r="P298" s="144">
        <v>42</v>
      </c>
      <c r="Q298" s="144">
        <v>1000</v>
      </c>
      <c r="R298" s="145" t="s">
        <v>23773</v>
      </c>
      <c r="S298" s="144" t="s">
        <v>49</v>
      </c>
      <c r="T298" s="144" t="s">
        <v>49</v>
      </c>
      <c r="U298" s="144">
        <v>1000</v>
      </c>
      <c r="V298" s="148">
        <f t="shared" si="14"/>
        <v>2.8047343916531102</v>
      </c>
      <c r="W298" s="150"/>
      <c r="X298" s="1" t="s">
        <v>23774</v>
      </c>
      <c r="Y298" s="145" t="s">
        <v>23775</v>
      </c>
      <c r="Z298" s="1" t="s">
        <v>23776</v>
      </c>
    </row>
    <row r="299" spans="1:26" s="67" customFormat="1" ht="100.2" customHeight="1" x14ac:dyDescent="0.3">
      <c r="A299" s="138" t="s">
        <v>23707</v>
      </c>
      <c r="B299" s="141" t="s">
        <v>23777</v>
      </c>
      <c r="C299" s="139" t="s">
        <v>23778</v>
      </c>
      <c r="D299" s="139" t="s">
        <v>23779</v>
      </c>
      <c r="E299" s="142">
        <v>132.15899999999999</v>
      </c>
      <c r="F299" s="143" t="s">
        <v>7670</v>
      </c>
      <c r="G299" s="143"/>
      <c r="H299" s="143" t="s">
        <v>23780</v>
      </c>
      <c r="I299" s="143" t="s">
        <v>29</v>
      </c>
      <c r="J299" s="139" t="s">
        <v>23781</v>
      </c>
      <c r="K299" s="143" t="s">
        <v>30275</v>
      </c>
      <c r="L299" s="144" t="s">
        <v>31</v>
      </c>
      <c r="M299" s="144" t="s">
        <v>69</v>
      </c>
      <c r="N299" s="144" t="s">
        <v>46</v>
      </c>
      <c r="O299" s="144" t="s">
        <v>220</v>
      </c>
      <c r="P299" s="144">
        <v>35</v>
      </c>
      <c r="Q299" s="144">
        <v>1000</v>
      </c>
      <c r="R299" s="145" t="s">
        <v>23782</v>
      </c>
      <c r="S299" s="144" t="s">
        <v>49</v>
      </c>
      <c r="T299" s="144" t="s">
        <v>49</v>
      </c>
      <c r="U299" s="144">
        <v>1000</v>
      </c>
      <c r="V299" s="148">
        <f t="shared" si="14"/>
        <v>7.5666432100727157</v>
      </c>
      <c r="W299" s="150"/>
      <c r="X299" s="1" t="s">
        <v>23783</v>
      </c>
      <c r="Y299" s="145" t="s">
        <v>1672</v>
      </c>
      <c r="Z299" s="1" t="s">
        <v>23784</v>
      </c>
    </row>
    <row r="300" spans="1:26" s="67" customFormat="1" ht="100.2" customHeight="1" x14ac:dyDescent="0.3">
      <c r="A300" s="138" t="s">
        <v>23707</v>
      </c>
      <c r="B300" s="141" t="s">
        <v>23785</v>
      </c>
      <c r="C300" s="139" t="s">
        <v>23786</v>
      </c>
      <c r="D300" s="139" t="s">
        <v>23787</v>
      </c>
      <c r="E300" s="142">
        <v>89.093999999999994</v>
      </c>
      <c r="F300" s="143" t="s">
        <v>27</v>
      </c>
      <c r="G300" s="143"/>
      <c r="H300" s="143" t="s">
        <v>23788</v>
      </c>
      <c r="I300" s="143" t="s">
        <v>29</v>
      </c>
      <c r="J300" s="139" t="s">
        <v>30</v>
      </c>
      <c r="K300" s="14" t="s">
        <v>28254</v>
      </c>
      <c r="L300" s="144" t="s">
        <v>31</v>
      </c>
      <c r="M300" s="144" t="s">
        <v>69</v>
      </c>
      <c r="N300" s="144" t="s">
        <v>33</v>
      </c>
      <c r="O300" s="144" t="s">
        <v>220</v>
      </c>
      <c r="P300" s="144">
        <v>42</v>
      </c>
      <c r="Q300" s="144">
        <v>1000</v>
      </c>
      <c r="R300" s="145" t="s">
        <v>23789</v>
      </c>
      <c r="S300" s="144" t="s">
        <v>49</v>
      </c>
      <c r="T300" s="144" t="s">
        <v>49</v>
      </c>
      <c r="U300" s="144">
        <v>1000</v>
      </c>
      <c r="V300" s="146">
        <f t="shared" si="14"/>
        <v>11.224100388353873</v>
      </c>
      <c r="W300" s="150"/>
      <c r="X300" s="1" t="s">
        <v>23790</v>
      </c>
      <c r="Y300" s="145" t="s">
        <v>5095</v>
      </c>
      <c r="Z300" s="1" t="s">
        <v>23791</v>
      </c>
    </row>
    <row r="301" spans="1:26" s="67" customFormat="1" ht="100.2" customHeight="1" x14ac:dyDescent="0.3">
      <c r="A301" s="138" t="s">
        <v>23707</v>
      </c>
      <c r="B301" s="141" t="s">
        <v>23792</v>
      </c>
      <c r="C301" s="139" t="s">
        <v>23793</v>
      </c>
      <c r="D301" s="139" t="s">
        <v>23794</v>
      </c>
      <c r="E301" s="142">
        <v>132.11500000000001</v>
      </c>
      <c r="F301" s="143" t="s">
        <v>1502</v>
      </c>
      <c r="G301" s="143"/>
      <c r="H301" s="143" t="s">
        <v>23795</v>
      </c>
      <c r="I301" s="143" t="s">
        <v>29</v>
      </c>
      <c r="J301" s="139" t="s">
        <v>121</v>
      </c>
      <c r="K301" s="143" t="s">
        <v>30276</v>
      </c>
      <c r="L301" s="144" t="s">
        <v>31</v>
      </c>
      <c r="M301" s="144" t="s">
        <v>23796</v>
      </c>
      <c r="N301" s="144" t="s">
        <v>33</v>
      </c>
      <c r="O301" s="144" t="s">
        <v>220</v>
      </c>
      <c r="P301" s="144">
        <v>39</v>
      </c>
      <c r="Q301" s="144">
        <v>1000</v>
      </c>
      <c r="R301" s="145" t="s">
        <v>23797</v>
      </c>
      <c r="S301" s="144" t="s">
        <v>49</v>
      </c>
      <c r="T301" s="172" t="s">
        <v>49</v>
      </c>
      <c r="U301" s="144">
        <v>1000</v>
      </c>
      <c r="V301" s="148">
        <f t="shared" si="14"/>
        <v>7.5691632290050332</v>
      </c>
      <c r="W301" s="150"/>
      <c r="X301" s="1" t="s">
        <v>23798</v>
      </c>
      <c r="Y301" s="145" t="s">
        <v>23799</v>
      </c>
      <c r="Z301" s="1" t="s">
        <v>23800</v>
      </c>
    </row>
    <row r="302" spans="1:26" s="67" customFormat="1" ht="100.2" customHeight="1" x14ac:dyDescent="0.3">
      <c r="A302" s="138" t="s">
        <v>23707</v>
      </c>
      <c r="B302" s="141" t="s">
        <v>23801</v>
      </c>
      <c r="C302" s="139" t="s">
        <v>23802</v>
      </c>
      <c r="D302" s="139" t="s">
        <v>23803</v>
      </c>
      <c r="E302" s="142">
        <v>1229.2</v>
      </c>
      <c r="F302" s="143" t="s">
        <v>23804</v>
      </c>
      <c r="G302" s="143"/>
      <c r="H302" s="143" t="s">
        <v>23805</v>
      </c>
      <c r="I302" s="143" t="s">
        <v>29</v>
      </c>
      <c r="J302" s="139" t="s">
        <v>1453</v>
      </c>
      <c r="K302" s="143" t="s">
        <v>28736</v>
      </c>
      <c r="L302" s="144" t="s">
        <v>31</v>
      </c>
      <c r="M302" s="144" t="s">
        <v>8640</v>
      </c>
      <c r="N302" s="144" t="s">
        <v>33</v>
      </c>
      <c r="O302" s="144" t="s">
        <v>220</v>
      </c>
      <c r="P302" s="144">
        <v>39</v>
      </c>
      <c r="Q302" s="144">
        <v>1000</v>
      </c>
      <c r="R302" s="145" t="s">
        <v>23806</v>
      </c>
      <c r="S302" s="144" t="s">
        <v>49</v>
      </c>
      <c r="T302" s="144" t="s">
        <v>49</v>
      </c>
      <c r="U302" s="144">
        <v>1000</v>
      </c>
      <c r="V302" s="149">
        <f t="shared" si="14"/>
        <v>0.81353726000650828</v>
      </c>
      <c r="W302" s="150"/>
      <c r="X302" s="1" t="s">
        <v>23807</v>
      </c>
      <c r="Y302" s="145" t="s">
        <v>17160</v>
      </c>
      <c r="Z302" s="1" t="s">
        <v>23808</v>
      </c>
    </row>
    <row r="303" spans="1:26" s="67" customFormat="1" ht="100.2" customHeight="1" x14ac:dyDescent="0.3">
      <c r="A303" s="138" t="s">
        <v>23707</v>
      </c>
      <c r="B303" s="141" t="s">
        <v>23809</v>
      </c>
      <c r="C303" s="139" t="s">
        <v>23810</v>
      </c>
      <c r="D303" s="139" t="s">
        <v>23811</v>
      </c>
      <c r="E303" s="142">
        <v>937.05</v>
      </c>
      <c r="F303" s="143" t="s">
        <v>23812</v>
      </c>
      <c r="G303" s="143"/>
      <c r="H303" s="143" t="s">
        <v>23813</v>
      </c>
      <c r="I303" s="143" t="s">
        <v>29</v>
      </c>
      <c r="J303" s="139" t="s">
        <v>1453</v>
      </c>
      <c r="K303" s="14" t="s">
        <v>28737</v>
      </c>
      <c r="L303" s="144" t="s">
        <v>31</v>
      </c>
      <c r="M303" s="144" t="s">
        <v>8640</v>
      </c>
      <c r="N303" s="144" t="s">
        <v>33</v>
      </c>
      <c r="O303" s="144" t="s">
        <v>220</v>
      </c>
      <c r="P303" s="144">
        <v>34</v>
      </c>
      <c r="Q303" s="144">
        <v>1000</v>
      </c>
      <c r="R303" s="145" t="s">
        <v>23814</v>
      </c>
      <c r="S303" s="144" t="s">
        <v>49</v>
      </c>
      <c r="T303" s="144" t="s">
        <v>49</v>
      </c>
      <c r="U303" s="144">
        <v>1000</v>
      </c>
      <c r="V303" s="148">
        <f t="shared" si="14"/>
        <v>1.0671789125446882</v>
      </c>
      <c r="W303" s="150"/>
      <c r="X303" s="1" t="s">
        <v>23807</v>
      </c>
      <c r="Y303" s="145" t="s">
        <v>17160</v>
      </c>
      <c r="Z303" s="1" t="s">
        <v>23815</v>
      </c>
    </row>
    <row r="304" spans="1:26" s="67" customFormat="1" ht="100.2" customHeight="1" x14ac:dyDescent="0.3">
      <c r="A304" s="138" t="s">
        <v>23707</v>
      </c>
      <c r="B304" s="158" t="s">
        <v>23816</v>
      </c>
      <c r="C304" s="145" t="s">
        <v>28740</v>
      </c>
      <c r="D304" s="145" t="s">
        <v>23817</v>
      </c>
      <c r="E304" s="146">
        <v>292.375</v>
      </c>
      <c r="F304" s="144" t="s">
        <v>23818</v>
      </c>
      <c r="G304" s="144"/>
      <c r="H304" s="144" t="s">
        <v>23819</v>
      </c>
      <c r="I304" s="144" t="s">
        <v>29</v>
      </c>
      <c r="J304" s="145" t="s">
        <v>23820</v>
      </c>
      <c r="K304" s="144" t="s">
        <v>30277</v>
      </c>
      <c r="L304" s="144" t="s">
        <v>31</v>
      </c>
      <c r="M304" s="144" t="s">
        <v>19466</v>
      </c>
      <c r="N304" s="144" t="s">
        <v>33</v>
      </c>
      <c r="O304" s="144" t="s">
        <v>220</v>
      </c>
      <c r="P304" s="144">
        <v>42</v>
      </c>
      <c r="Q304" s="144">
        <v>1000</v>
      </c>
      <c r="R304" s="145" t="s">
        <v>23821</v>
      </c>
      <c r="S304" s="144" t="s">
        <v>49</v>
      </c>
      <c r="T304" s="144" t="s">
        <v>49</v>
      </c>
      <c r="U304" s="144">
        <v>1000</v>
      </c>
      <c r="V304" s="148">
        <f t="shared" si="14"/>
        <v>3.4202650705429671</v>
      </c>
      <c r="W304" s="150"/>
      <c r="X304" s="1" t="s">
        <v>23822</v>
      </c>
      <c r="Y304" s="145" t="s">
        <v>1672</v>
      </c>
      <c r="Z304" s="1" t="s">
        <v>23823</v>
      </c>
    </row>
    <row r="305" spans="1:26" s="67" customFormat="1" ht="100.2" customHeight="1" x14ac:dyDescent="0.3">
      <c r="A305" s="138" t="s">
        <v>23707</v>
      </c>
      <c r="B305" s="141" t="s">
        <v>23824</v>
      </c>
      <c r="C305" s="139" t="s">
        <v>23825</v>
      </c>
      <c r="D305" s="139" t="s">
        <v>23826</v>
      </c>
      <c r="E305" s="142">
        <v>340.339</v>
      </c>
      <c r="F305" s="143" t="s">
        <v>23827</v>
      </c>
      <c r="G305" s="143"/>
      <c r="H305" s="143" t="s">
        <v>23828</v>
      </c>
      <c r="I305" s="143" t="s">
        <v>29</v>
      </c>
      <c r="J305" s="139" t="s">
        <v>17803</v>
      </c>
      <c r="K305" s="14" t="s">
        <v>30278</v>
      </c>
      <c r="L305" s="144" t="s">
        <v>31</v>
      </c>
      <c r="M305" s="144" t="s">
        <v>19466</v>
      </c>
      <c r="N305" s="144" t="s">
        <v>33</v>
      </c>
      <c r="O305" s="144" t="s">
        <v>220</v>
      </c>
      <c r="P305" s="144">
        <v>32</v>
      </c>
      <c r="Q305" s="144">
        <v>1000</v>
      </c>
      <c r="R305" s="145" t="s">
        <v>23829</v>
      </c>
      <c r="S305" s="144" t="s">
        <v>49</v>
      </c>
      <c r="T305" s="144" t="s">
        <v>49</v>
      </c>
      <c r="U305" s="144">
        <v>1000</v>
      </c>
      <c r="V305" s="148">
        <f t="shared" si="14"/>
        <v>2.9382468656251559</v>
      </c>
      <c r="W305" s="150"/>
      <c r="X305" s="1" t="s">
        <v>23830</v>
      </c>
      <c r="Y305" s="145" t="s">
        <v>975</v>
      </c>
      <c r="Z305" s="1" t="s">
        <v>23831</v>
      </c>
    </row>
    <row r="306" spans="1:26" s="67" customFormat="1" ht="100.2" customHeight="1" x14ac:dyDescent="0.3">
      <c r="A306" s="138" t="s">
        <v>23707</v>
      </c>
      <c r="B306" s="141" t="s">
        <v>23832</v>
      </c>
      <c r="C306" s="139" t="s">
        <v>23833</v>
      </c>
      <c r="D306" s="139" t="s">
        <v>23834</v>
      </c>
      <c r="E306" s="142">
        <v>912.83</v>
      </c>
      <c r="F306" s="143" t="s">
        <v>23835</v>
      </c>
      <c r="G306" s="143"/>
      <c r="H306" s="143" t="s">
        <v>23836</v>
      </c>
      <c r="I306" s="143" t="s">
        <v>29</v>
      </c>
      <c r="J306" s="139" t="s">
        <v>23837</v>
      </c>
      <c r="K306" s="143" t="s">
        <v>30279</v>
      </c>
      <c r="L306" s="144" t="s">
        <v>31</v>
      </c>
      <c r="M306" s="144" t="s">
        <v>4296</v>
      </c>
      <c r="N306" s="144" t="s">
        <v>33</v>
      </c>
      <c r="O306" s="144" t="s">
        <v>220</v>
      </c>
      <c r="P306" s="144">
        <v>34</v>
      </c>
      <c r="Q306" s="144">
        <v>1000</v>
      </c>
      <c r="R306" s="145" t="s">
        <v>23838</v>
      </c>
      <c r="S306" s="144" t="s">
        <v>49</v>
      </c>
      <c r="T306" s="144" t="s">
        <v>49</v>
      </c>
      <c r="U306" s="144">
        <v>1000</v>
      </c>
      <c r="V306" s="148">
        <f t="shared" si="14"/>
        <v>1.0954942322228673</v>
      </c>
      <c r="W306" s="150"/>
      <c r="X306" s="1" t="s">
        <v>23839</v>
      </c>
      <c r="Y306" s="145" t="s">
        <v>4547</v>
      </c>
      <c r="Z306" s="1" t="s">
        <v>23840</v>
      </c>
    </row>
    <row r="307" spans="1:26" s="67" customFormat="1" ht="100.2" customHeight="1" x14ac:dyDescent="0.3">
      <c r="A307" s="138" t="s">
        <v>23707</v>
      </c>
      <c r="B307" s="141" t="s">
        <v>23841</v>
      </c>
      <c r="C307" s="139" t="s">
        <v>23842</v>
      </c>
      <c r="D307" s="139" t="s">
        <v>23843</v>
      </c>
      <c r="E307" s="142">
        <v>248.16300000000001</v>
      </c>
      <c r="F307" s="143" t="s">
        <v>23844</v>
      </c>
      <c r="G307" s="143"/>
      <c r="H307" s="143" t="s">
        <v>23845</v>
      </c>
      <c r="I307" s="143" t="s">
        <v>29</v>
      </c>
      <c r="J307" s="139" t="s">
        <v>198</v>
      </c>
      <c r="K307" s="143" t="s">
        <v>30280</v>
      </c>
      <c r="L307" s="144" t="s">
        <v>31</v>
      </c>
      <c r="M307" s="144" t="s">
        <v>1287</v>
      </c>
      <c r="N307" s="144" t="s">
        <v>33</v>
      </c>
      <c r="O307" s="144" t="s">
        <v>220</v>
      </c>
      <c r="P307" s="144">
        <v>42</v>
      </c>
      <c r="Q307" s="144">
        <v>1000</v>
      </c>
      <c r="R307" s="145" t="s">
        <v>23846</v>
      </c>
      <c r="S307" s="144" t="s">
        <v>49</v>
      </c>
      <c r="T307" s="144" t="s">
        <v>49</v>
      </c>
      <c r="U307" s="144">
        <v>1000</v>
      </c>
      <c r="V307" s="148">
        <f t="shared" si="14"/>
        <v>4.0296095711286535</v>
      </c>
      <c r="W307" s="150"/>
      <c r="X307" s="1" t="s">
        <v>23847</v>
      </c>
      <c r="Y307" s="145" t="s">
        <v>23848</v>
      </c>
      <c r="Z307" s="1" t="s">
        <v>23849</v>
      </c>
    </row>
    <row r="308" spans="1:26" s="67" customFormat="1" ht="100.2" customHeight="1" x14ac:dyDescent="0.3">
      <c r="A308" s="138" t="s">
        <v>23707</v>
      </c>
      <c r="B308" s="141" t="s">
        <v>23850</v>
      </c>
      <c r="C308" s="139" t="s">
        <v>23851</v>
      </c>
      <c r="D308" s="139" t="s">
        <v>23852</v>
      </c>
      <c r="E308" s="142">
        <v>142.19800000000001</v>
      </c>
      <c r="F308" s="143" t="s">
        <v>6312</v>
      </c>
      <c r="G308" s="143"/>
      <c r="H308" s="143" t="s">
        <v>23853</v>
      </c>
      <c r="I308" s="143" t="s">
        <v>29</v>
      </c>
      <c r="J308" s="139" t="s">
        <v>45</v>
      </c>
      <c r="K308" s="143" t="s">
        <v>30185</v>
      </c>
      <c r="L308" s="144" t="s">
        <v>31</v>
      </c>
      <c r="M308" s="144" t="s">
        <v>32</v>
      </c>
      <c r="N308" s="144" t="s">
        <v>33</v>
      </c>
      <c r="O308" s="144" t="s">
        <v>220</v>
      </c>
      <c r="P308" s="144">
        <v>28</v>
      </c>
      <c r="Q308" s="144">
        <v>1000</v>
      </c>
      <c r="R308" s="145" t="s">
        <v>23854</v>
      </c>
      <c r="S308" s="144" t="s">
        <v>49</v>
      </c>
      <c r="T308" s="144" t="s">
        <v>49</v>
      </c>
      <c r="U308" s="144">
        <v>1000</v>
      </c>
      <c r="V308" s="148">
        <f t="shared" si="14"/>
        <v>7.0324477137512478</v>
      </c>
      <c r="W308" s="150"/>
      <c r="X308" s="1" t="s">
        <v>23855</v>
      </c>
      <c r="Y308" s="145" t="s">
        <v>1672</v>
      </c>
      <c r="Z308" s="1" t="s">
        <v>23856</v>
      </c>
    </row>
    <row r="309" spans="1:26" s="67" customFormat="1" ht="100.2" customHeight="1" x14ac:dyDescent="0.3">
      <c r="A309" s="138" t="s">
        <v>23707</v>
      </c>
      <c r="B309" s="141" t="s">
        <v>29592</v>
      </c>
      <c r="C309" s="139" t="s">
        <v>23857</v>
      </c>
      <c r="D309" s="139" t="s">
        <v>29591</v>
      </c>
      <c r="E309" s="142">
        <v>716.66</v>
      </c>
      <c r="F309" s="143" t="s">
        <v>23858</v>
      </c>
      <c r="G309" s="143"/>
      <c r="H309" s="143" t="s">
        <v>23859</v>
      </c>
      <c r="I309" s="143" t="s">
        <v>29</v>
      </c>
      <c r="J309" s="139" t="s">
        <v>23860</v>
      </c>
      <c r="K309" s="143" t="s">
        <v>28255</v>
      </c>
      <c r="L309" s="144" t="s">
        <v>31</v>
      </c>
      <c r="M309" s="144" t="s">
        <v>32</v>
      </c>
      <c r="N309" s="144" t="s">
        <v>33</v>
      </c>
      <c r="O309" s="144" t="s">
        <v>220</v>
      </c>
      <c r="P309" s="144">
        <v>41</v>
      </c>
      <c r="Q309" s="144">
        <v>1000</v>
      </c>
      <c r="R309" s="145" t="s">
        <v>23861</v>
      </c>
      <c r="S309" s="144" t="s">
        <v>49</v>
      </c>
      <c r="T309" s="144" t="s">
        <v>49</v>
      </c>
      <c r="U309" s="144">
        <v>1000</v>
      </c>
      <c r="V309" s="148">
        <f t="shared" si="14"/>
        <v>1.395361817319231</v>
      </c>
      <c r="W309" s="150"/>
      <c r="X309" s="1" t="s">
        <v>23807</v>
      </c>
      <c r="Y309" s="145" t="s">
        <v>1672</v>
      </c>
      <c r="Z309" s="1" t="s">
        <v>23862</v>
      </c>
    </row>
    <row r="310" spans="1:26" s="67" customFormat="1" ht="100.2" customHeight="1" x14ac:dyDescent="0.3">
      <c r="A310" s="138" t="s">
        <v>23707</v>
      </c>
      <c r="B310" s="158" t="s">
        <v>23863</v>
      </c>
      <c r="C310" s="145" t="s">
        <v>23864</v>
      </c>
      <c r="D310" s="145" t="s">
        <v>23865</v>
      </c>
      <c r="E310" s="146">
        <v>405.34</v>
      </c>
      <c r="F310" s="144" t="s">
        <v>23866</v>
      </c>
      <c r="G310" s="144"/>
      <c r="H310" s="144" t="s">
        <v>23867</v>
      </c>
      <c r="I310" s="144" t="s">
        <v>29</v>
      </c>
      <c r="J310" s="145" t="s">
        <v>23868</v>
      </c>
      <c r="K310" s="144" t="s">
        <v>30281</v>
      </c>
      <c r="L310" s="144" t="s">
        <v>31</v>
      </c>
      <c r="M310" s="144" t="s">
        <v>23869</v>
      </c>
      <c r="N310" s="144" t="s">
        <v>33</v>
      </c>
      <c r="O310" s="144" t="s">
        <v>220</v>
      </c>
      <c r="P310" s="144">
        <v>28</v>
      </c>
      <c r="Q310" s="144">
        <v>1000</v>
      </c>
      <c r="R310" s="145" t="s">
        <v>23870</v>
      </c>
      <c r="S310" s="144" t="s">
        <v>49</v>
      </c>
      <c r="T310" s="144" t="s">
        <v>49</v>
      </c>
      <c r="U310" s="144">
        <v>1000</v>
      </c>
      <c r="V310" s="148">
        <f t="shared" si="14"/>
        <v>2.4670646864360783</v>
      </c>
      <c r="W310" s="150"/>
      <c r="X310" s="2" t="s">
        <v>23871</v>
      </c>
      <c r="Y310" s="145" t="s">
        <v>975</v>
      </c>
      <c r="Z310" s="2" t="s">
        <v>23872</v>
      </c>
    </row>
    <row r="311" spans="1:26" s="67" customFormat="1" ht="100.2" customHeight="1" x14ac:dyDescent="0.3">
      <c r="A311" s="138" t="s">
        <v>23707</v>
      </c>
      <c r="B311" s="141" t="s">
        <v>23873</v>
      </c>
      <c r="C311" s="139" t="s">
        <v>23874</v>
      </c>
      <c r="D311" s="139" t="s">
        <v>23875</v>
      </c>
      <c r="E311" s="142">
        <v>478.8</v>
      </c>
      <c r="F311" s="143" t="s">
        <v>23876</v>
      </c>
      <c r="G311" s="143"/>
      <c r="H311" s="143" t="s">
        <v>23877</v>
      </c>
      <c r="I311" s="143" t="s">
        <v>29</v>
      </c>
      <c r="J311" s="139" t="s">
        <v>45</v>
      </c>
      <c r="K311" s="143" t="s">
        <v>30259</v>
      </c>
      <c r="L311" s="144" t="s">
        <v>31</v>
      </c>
      <c r="M311" s="144" t="s">
        <v>674</v>
      </c>
      <c r="N311" s="144" t="s">
        <v>33</v>
      </c>
      <c r="O311" s="144" t="s">
        <v>220</v>
      </c>
      <c r="P311" s="144">
        <v>28</v>
      </c>
      <c r="Q311" s="144">
        <v>1000</v>
      </c>
      <c r="R311" s="145" t="s">
        <v>23878</v>
      </c>
      <c r="S311" s="144" t="s">
        <v>49</v>
      </c>
      <c r="T311" s="144" t="s">
        <v>49</v>
      </c>
      <c r="U311" s="144">
        <v>1000</v>
      </c>
      <c r="V311" s="148">
        <f t="shared" si="14"/>
        <v>2.0885547201336676</v>
      </c>
      <c r="W311" s="150"/>
      <c r="X311" s="1" t="s">
        <v>23879</v>
      </c>
      <c r="Y311" s="145" t="s">
        <v>4547</v>
      </c>
      <c r="Z311" s="1" t="s">
        <v>23880</v>
      </c>
    </row>
    <row r="312" spans="1:26" s="67" customFormat="1" ht="100.2" customHeight="1" x14ac:dyDescent="0.3">
      <c r="A312" s="138" t="s">
        <v>23707</v>
      </c>
      <c r="B312" s="141" t="s">
        <v>23881</v>
      </c>
      <c r="C312" s="139" t="s">
        <v>23882</v>
      </c>
      <c r="D312" s="139" t="s">
        <v>23883</v>
      </c>
      <c r="E312" s="142">
        <v>570.89599999999996</v>
      </c>
      <c r="F312" s="143" t="s">
        <v>23884</v>
      </c>
      <c r="G312" s="143"/>
      <c r="H312" s="143" t="s">
        <v>23885</v>
      </c>
      <c r="I312" s="143" t="s">
        <v>29</v>
      </c>
      <c r="J312" s="139" t="s">
        <v>121</v>
      </c>
      <c r="K312" s="143" t="s">
        <v>30282</v>
      </c>
      <c r="L312" s="144" t="s">
        <v>31</v>
      </c>
      <c r="M312" s="144" t="s">
        <v>23886</v>
      </c>
      <c r="N312" s="144" t="s">
        <v>33</v>
      </c>
      <c r="O312" s="144" t="s">
        <v>220</v>
      </c>
      <c r="P312" s="144">
        <v>42</v>
      </c>
      <c r="Q312" s="144">
        <v>1000</v>
      </c>
      <c r="R312" s="145" t="s">
        <v>23887</v>
      </c>
      <c r="S312" s="144" t="s">
        <v>49</v>
      </c>
      <c r="T312" s="144" t="s">
        <v>49</v>
      </c>
      <c r="U312" s="144">
        <v>1000</v>
      </c>
      <c r="V312" s="148">
        <f t="shared" si="14"/>
        <v>1.7516325215100474</v>
      </c>
      <c r="W312" s="150"/>
      <c r="X312" s="1" t="s">
        <v>23888</v>
      </c>
      <c r="Y312" s="145" t="s">
        <v>975</v>
      </c>
      <c r="Z312" s="1" t="s">
        <v>23889</v>
      </c>
    </row>
    <row r="313" spans="1:26" s="67" customFormat="1" ht="100.2" customHeight="1" x14ac:dyDescent="0.3">
      <c r="A313" s="138" t="s">
        <v>23707</v>
      </c>
      <c r="B313" s="141" t="s">
        <v>23890</v>
      </c>
      <c r="C313" s="139" t="s">
        <v>23891</v>
      </c>
      <c r="D313" s="139" t="s">
        <v>23892</v>
      </c>
      <c r="E313" s="142">
        <v>252.398</v>
      </c>
      <c r="F313" s="143" t="s">
        <v>23893</v>
      </c>
      <c r="G313" s="143"/>
      <c r="H313" s="143" t="s">
        <v>23894</v>
      </c>
      <c r="I313" s="143" t="s">
        <v>29</v>
      </c>
      <c r="J313" s="139" t="s">
        <v>1121</v>
      </c>
      <c r="K313" s="143" t="s">
        <v>28490</v>
      </c>
      <c r="L313" s="144" t="s">
        <v>31</v>
      </c>
      <c r="M313" s="144" t="s">
        <v>69</v>
      </c>
      <c r="N313" s="144" t="s">
        <v>33</v>
      </c>
      <c r="O313" s="144" t="s">
        <v>220</v>
      </c>
      <c r="P313" s="144">
        <v>37</v>
      </c>
      <c r="Q313" s="202">
        <v>1000</v>
      </c>
      <c r="R313" s="145" t="s">
        <v>23895</v>
      </c>
      <c r="S313" s="144" t="s">
        <v>49</v>
      </c>
      <c r="T313" s="144" t="s">
        <v>49</v>
      </c>
      <c r="U313" s="144">
        <v>1000</v>
      </c>
      <c r="V313" s="148">
        <f t="shared" si="14"/>
        <v>3.9619965292910404</v>
      </c>
      <c r="W313" s="150"/>
      <c r="X313" s="1" t="s">
        <v>23896</v>
      </c>
      <c r="Y313" s="145" t="s">
        <v>8767</v>
      </c>
      <c r="Z313" s="1" t="s">
        <v>23897</v>
      </c>
    </row>
    <row r="314" spans="1:26" s="67" customFormat="1" ht="100.2" customHeight="1" x14ac:dyDescent="0.3">
      <c r="A314" s="138" t="s">
        <v>23707</v>
      </c>
      <c r="B314" s="141" t="s">
        <v>23898</v>
      </c>
      <c r="C314" s="139" t="s">
        <v>23899</v>
      </c>
      <c r="D314" s="139" t="s">
        <v>23900</v>
      </c>
      <c r="E314" s="142">
        <v>657.55</v>
      </c>
      <c r="F314" s="143" t="s">
        <v>23901</v>
      </c>
      <c r="G314" s="143"/>
      <c r="H314" s="143" t="s">
        <v>23902</v>
      </c>
      <c r="I314" s="143" t="s">
        <v>29</v>
      </c>
      <c r="J314" s="139" t="s">
        <v>1453</v>
      </c>
      <c r="K314" s="14" t="s">
        <v>28738</v>
      </c>
      <c r="L314" s="144" t="s">
        <v>31</v>
      </c>
      <c r="M314" s="144" t="s">
        <v>69</v>
      </c>
      <c r="N314" s="144" t="s">
        <v>33</v>
      </c>
      <c r="O314" s="144" t="s">
        <v>220</v>
      </c>
      <c r="P314" s="144">
        <v>41</v>
      </c>
      <c r="Q314" s="144">
        <v>1000</v>
      </c>
      <c r="R314" s="145" t="s">
        <v>23903</v>
      </c>
      <c r="S314" s="144" t="s">
        <v>49</v>
      </c>
      <c r="T314" s="144" t="s">
        <v>49</v>
      </c>
      <c r="U314" s="144">
        <v>1000</v>
      </c>
      <c r="V314" s="148">
        <f t="shared" si="14"/>
        <v>1.5207968975743291</v>
      </c>
      <c r="W314" s="150"/>
      <c r="X314" s="1" t="s">
        <v>23904</v>
      </c>
      <c r="Y314" s="145" t="s">
        <v>5095</v>
      </c>
      <c r="Z314" s="1" t="s">
        <v>23905</v>
      </c>
    </row>
    <row r="315" spans="1:26" s="67" customFormat="1" ht="100.2" customHeight="1" x14ac:dyDescent="0.3">
      <c r="A315" s="138" t="s">
        <v>23707</v>
      </c>
      <c r="B315" s="141" t="s">
        <v>23906</v>
      </c>
      <c r="C315" s="139" t="s">
        <v>23907</v>
      </c>
      <c r="D315" s="139" t="s">
        <v>23908</v>
      </c>
      <c r="E315" s="142">
        <v>138.12200000000001</v>
      </c>
      <c r="F315" s="143" t="s">
        <v>23909</v>
      </c>
      <c r="G315" s="143"/>
      <c r="H315" s="143" t="s">
        <v>23910</v>
      </c>
      <c r="I315" s="143" t="s">
        <v>29</v>
      </c>
      <c r="J315" s="139" t="s">
        <v>405</v>
      </c>
      <c r="K315" s="14" t="s">
        <v>30283</v>
      </c>
      <c r="L315" s="144" t="s">
        <v>31</v>
      </c>
      <c r="M315" s="144" t="s">
        <v>23233</v>
      </c>
      <c r="N315" s="144" t="s">
        <v>33</v>
      </c>
      <c r="O315" s="144" t="s">
        <v>220</v>
      </c>
      <c r="P315" s="144">
        <v>38</v>
      </c>
      <c r="Q315" s="144">
        <v>1000</v>
      </c>
      <c r="R315" s="145" t="s">
        <v>23911</v>
      </c>
      <c r="S315" s="144" t="s">
        <v>49</v>
      </c>
      <c r="T315" s="144" t="s">
        <v>49</v>
      </c>
      <c r="U315" s="144">
        <v>1000</v>
      </c>
      <c r="V315" s="148">
        <f t="shared" si="14"/>
        <v>7.2399762528778897</v>
      </c>
      <c r="W315" s="150"/>
      <c r="X315" s="1" t="s">
        <v>23912</v>
      </c>
      <c r="Y315" s="145" t="s">
        <v>5200</v>
      </c>
      <c r="Z315" s="1" t="s">
        <v>23913</v>
      </c>
    </row>
    <row r="316" spans="1:26" s="67" customFormat="1" ht="100.2" customHeight="1" x14ac:dyDescent="0.3">
      <c r="A316" s="138" t="s">
        <v>23707</v>
      </c>
      <c r="B316" s="141" t="s">
        <v>23914</v>
      </c>
      <c r="C316" s="139" t="s">
        <v>23915</v>
      </c>
      <c r="D316" s="139" t="s">
        <v>23916</v>
      </c>
      <c r="E316" s="142">
        <v>146.18</v>
      </c>
      <c r="F316" s="143" t="s">
        <v>5069</v>
      </c>
      <c r="G316" s="143"/>
      <c r="H316" s="143" t="s">
        <v>23917</v>
      </c>
      <c r="I316" s="173" t="s">
        <v>29</v>
      </c>
      <c r="J316" s="174" t="s">
        <v>121</v>
      </c>
      <c r="K316" s="173" t="s">
        <v>30284</v>
      </c>
      <c r="L316" s="144" t="s">
        <v>31</v>
      </c>
      <c r="M316" s="144" t="s">
        <v>21092</v>
      </c>
      <c r="N316" s="144" t="s">
        <v>33</v>
      </c>
      <c r="O316" s="144" t="s">
        <v>220</v>
      </c>
      <c r="P316" s="144">
        <v>28</v>
      </c>
      <c r="Q316" s="144">
        <v>1000</v>
      </c>
      <c r="R316" s="205" t="s">
        <v>23918</v>
      </c>
      <c r="S316" s="144" t="s">
        <v>49</v>
      </c>
      <c r="T316" s="144" t="s">
        <v>49</v>
      </c>
      <c r="U316" s="144">
        <v>1000</v>
      </c>
      <c r="V316" s="148">
        <f t="shared" si="14"/>
        <v>6.8408811054863863</v>
      </c>
      <c r="W316" s="150"/>
      <c r="X316" s="1" t="s">
        <v>23919</v>
      </c>
      <c r="Y316" s="145" t="s">
        <v>23920</v>
      </c>
      <c r="Z316" s="1" t="s">
        <v>23921</v>
      </c>
    </row>
    <row r="317" spans="1:26" s="67" customFormat="1" ht="100.2" customHeight="1" x14ac:dyDescent="0.3">
      <c r="A317" s="138" t="s">
        <v>23707</v>
      </c>
      <c r="B317" s="141" t="s">
        <v>23922</v>
      </c>
      <c r="C317" s="139" t="s">
        <v>23923</v>
      </c>
      <c r="D317" s="139" t="s">
        <v>23924</v>
      </c>
      <c r="E317" s="142">
        <v>130.18700000000001</v>
      </c>
      <c r="F317" s="143" t="s">
        <v>727</v>
      </c>
      <c r="G317" s="143"/>
      <c r="H317" s="143" t="s">
        <v>23925</v>
      </c>
      <c r="I317" s="143" t="s">
        <v>29</v>
      </c>
      <c r="J317" s="139" t="s">
        <v>270</v>
      </c>
      <c r="K317" s="143" t="s">
        <v>30099</v>
      </c>
      <c r="L317" s="144" t="s">
        <v>31</v>
      </c>
      <c r="M317" s="144" t="s">
        <v>23926</v>
      </c>
      <c r="N317" s="144" t="s">
        <v>33</v>
      </c>
      <c r="O317" s="144" t="s">
        <v>220</v>
      </c>
      <c r="P317" s="144">
        <v>28</v>
      </c>
      <c r="Q317" s="144">
        <v>1000</v>
      </c>
      <c r="R317" s="145" t="s">
        <v>23927</v>
      </c>
      <c r="S317" s="144" t="s">
        <v>49</v>
      </c>
      <c r="T317" s="144" t="s">
        <v>49</v>
      </c>
      <c r="U317" s="144">
        <v>1000</v>
      </c>
      <c r="V317" s="148">
        <f t="shared" si="14"/>
        <v>7.6812584973922124</v>
      </c>
      <c r="W317" s="150"/>
      <c r="X317" s="1" t="s">
        <v>23928</v>
      </c>
      <c r="Y317" s="145" t="s">
        <v>975</v>
      </c>
      <c r="Z317" s="1" t="s">
        <v>23929</v>
      </c>
    </row>
    <row r="318" spans="1:26" s="67" customFormat="1" ht="100.2" customHeight="1" x14ac:dyDescent="0.3">
      <c r="A318" s="138" t="s">
        <v>23707</v>
      </c>
      <c r="B318" s="141" t="s">
        <v>23930</v>
      </c>
      <c r="C318" s="139" t="s">
        <v>23931</v>
      </c>
      <c r="D318" s="139" t="s">
        <v>23932</v>
      </c>
      <c r="E318" s="142">
        <v>222.24</v>
      </c>
      <c r="F318" s="143" t="s">
        <v>5665</v>
      </c>
      <c r="G318" s="143"/>
      <c r="H318" s="143" t="s">
        <v>23933</v>
      </c>
      <c r="I318" s="143" t="s">
        <v>29</v>
      </c>
      <c r="J318" s="139" t="s">
        <v>23934</v>
      </c>
      <c r="K318" s="143" t="s">
        <v>30285</v>
      </c>
      <c r="L318" s="144" t="s">
        <v>31</v>
      </c>
      <c r="M318" s="144" t="s">
        <v>12508</v>
      </c>
      <c r="N318" s="144" t="s">
        <v>46</v>
      </c>
      <c r="O318" s="144" t="s">
        <v>34</v>
      </c>
      <c r="P318" s="144">
        <v>42</v>
      </c>
      <c r="Q318" s="144">
        <v>986.4</v>
      </c>
      <c r="R318" s="145" t="s">
        <v>23935</v>
      </c>
      <c r="S318" s="144" t="s">
        <v>49</v>
      </c>
      <c r="T318" s="144" t="s">
        <v>49</v>
      </c>
      <c r="U318" s="144">
        <v>986.4</v>
      </c>
      <c r="V318" s="148">
        <f t="shared" si="14"/>
        <v>4.4384449244060473</v>
      </c>
      <c r="W318" s="150"/>
      <c r="X318" s="1" t="s">
        <v>23936</v>
      </c>
      <c r="Y318" s="145" t="s">
        <v>2751</v>
      </c>
      <c r="Z318" s="1" t="s">
        <v>23937</v>
      </c>
    </row>
    <row r="319" spans="1:26" s="67" customFormat="1" ht="100.2" customHeight="1" x14ac:dyDescent="0.3">
      <c r="A319" s="138" t="s">
        <v>23707</v>
      </c>
      <c r="B319" s="141" t="s">
        <v>23938</v>
      </c>
      <c r="C319" s="139" t="s">
        <v>23939</v>
      </c>
      <c r="D319" s="139" t="s">
        <v>23940</v>
      </c>
      <c r="E319" s="142">
        <v>170.29</v>
      </c>
      <c r="F319" s="143" t="s">
        <v>18382</v>
      </c>
      <c r="G319" s="143"/>
      <c r="H319" s="143" t="s">
        <v>23941</v>
      </c>
      <c r="I319" s="143" t="s">
        <v>29</v>
      </c>
      <c r="J319" s="139" t="s">
        <v>45</v>
      </c>
      <c r="K319" s="143" t="s">
        <v>30173</v>
      </c>
      <c r="L319" s="144" t="s">
        <v>31</v>
      </c>
      <c r="M319" s="144" t="s">
        <v>12508</v>
      </c>
      <c r="N319" s="144" t="s">
        <v>46</v>
      </c>
      <c r="O319" s="144" t="s">
        <v>220</v>
      </c>
      <c r="P319" s="144">
        <v>28</v>
      </c>
      <c r="Q319" s="144">
        <v>900</v>
      </c>
      <c r="R319" s="145" t="s">
        <v>23942</v>
      </c>
      <c r="S319" s="144" t="s">
        <v>49</v>
      </c>
      <c r="T319" s="144" t="s">
        <v>49</v>
      </c>
      <c r="U319" s="144">
        <v>900</v>
      </c>
      <c r="V319" s="146">
        <f t="shared" si="14"/>
        <v>5.2851018850196727</v>
      </c>
      <c r="W319" s="150"/>
      <c r="X319" s="1" t="s">
        <v>23943</v>
      </c>
      <c r="Y319" s="145" t="s">
        <v>1446</v>
      </c>
      <c r="Z319" s="1" t="s">
        <v>23944</v>
      </c>
    </row>
    <row r="320" spans="1:26" s="67" customFormat="1" ht="100.2" customHeight="1" x14ac:dyDescent="0.3">
      <c r="A320" s="138" t="s">
        <v>23707</v>
      </c>
      <c r="B320" s="141" t="s">
        <v>23945</v>
      </c>
      <c r="C320" s="139" t="s">
        <v>23946</v>
      </c>
      <c r="D320" s="139" t="s">
        <v>23947</v>
      </c>
      <c r="E320" s="142">
        <v>1666.12</v>
      </c>
      <c r="F320" s="143" t="s">
        <v>23948</v>
      </c>
      <c r="G320" s="143"/>
      <c r="H320" s="143" t="s">
        <v>23949</v>
      </c>
      <c r="I320" s="143" t="s">
        <v>29</v>
      </c>
      <c r="J320" s="139" t="s">
        <v>23950</v>
      </c>
      <c r="K320" s="143" t="s">
        <v>28739</v>
      </c>
      <c r="L320" s="144" t="s">
        <v>31</v>
      </c>
      <c r="M320" s="144" t="s">
        <v>17194</v>
      </c>
      <c r="N320" s="144" t="s">
        <v>33</v>
      </c>
      <c r="O320" s="144" t="s">
        <v>220</v>
      </c>
      <c r="P320" s="144">
        <v>28</v>
      </c>
      <c r="Q320" s="144">
        <v>780</v>
      </c>
      <c r="R320" s="145" t="s">
        <v>23951</v>
      </c>
      <c r="S320" s="144" t="s">
        <v>49</v>
      </c>
      <c r="T320" s="144" t="s">
        <v>49</v>
      </c>
      <c r="U320" s="144">
        <v>780</v>
      </c>
      <c r="V320" s="148">
        <f t="shared" si="14"/>
        <v>0.468153554365832</v>
      </c>
      <c r="W320" s="150"/>
      <c r="X320" s="1" t="s">
        <v>23952</v>
      </c>
      <c r="Y320" s="145" t="s">
        <v>7979</v>
      </c>
      <c r="Z320" s="1" t="s">
        <v>23953</v>
      </c>
    </row>
    <row r="321" spans="1:26" s="67" customFormat="1" ht="100.2" customHeight="1" x14ac:dyDescent="0.3">
      <c r="A321" s="138" t="s">
        <v>23707</v>
      </c>
      <c r="B321" s="141" t="s">
        <v>23954</v>
      </c>
      <c r="C321" s="139" t="s">
        <v>23955</v>
      </c>
      <c r="D321" s="139" t="s">
        <v>23956</v>
      </c>
      <c r="E321" s="142">
        <v>141.21100000000001</v>
      </c>
      <c r="F321" s="143" t="s">
        <v>23957</v>
      </c>
      <c r="G321" s="143"/>
      <c r="H321" s="143" t="s">
        <v>23958</v>
      </c>
      <c r="I321" s="143" t="s">
        <v>29</v>
      </c>
      <c r="J321" s="139" t="s">
        <v>30</v>
      </c>
      <c r="K321" s="14" t="s">
        <v>30286</v>
      </c>
      <c r="L321" s="144" t="s">
        <v>31</v>
      </c>
      <c r="M321" s="144" t="s">
        <v>32</v>
      </c>
      <c r="N321" s="144" t="s">
        <v>46</v>
      </c>
      <c r="O321" s="144" t="s">
        <v>47</v>
      </c>
      <c r="P321" s="144">
        <v>29</v>
      </c>
      <c r="Q321" s="144">
        <v>731</v>
      </c>
      <c r="R321" s="145" t="s">
        <v>23959</v>
      </c>
      <c r="S321" s="144" t="s">
        <v>49</v>
      </c>
      <c r="T321" s="144" t="s">
        <v>49</v>
      </c>
      <c r="U321" s="144">
        <v>731</v>
      </c>
      <c r="V321" s="146">
        <f t="shared" si="14"/>
        <v>5.1766505442210589</v>
      </c>
      <c r="W321" s="150"/>
      <c r="X321" s="1" t="s">
        <v>23960</v>
      </c>
      <c r="Y321" s="145" t="s">
        <v>2751</v>
      </c>
      <c r="Z321" s="1" t="s">
        <v>23961</v>
      </c>
    </row>
    <row r="322" spans="1:26" s="67" customFormat="1" ht="100.2" customHeight="1" x14ac:dyDescent="0.3">
      <c r="A322" s="138" t="s">
        <v>23707</v>
      </c>
      <c r="B322" s="141" t="s">
        <v>23962</v>
      </c>
      <c r="C322" s="139" t="s">
        <v>23963</v>
      </c>
      <c r="D322" s="139" t="s">
        <v>23964</v>
      </c>
      <c r="E322" s="142">
        <v>196.29</v>
      </c>
      <c r="F322" s="143" t="s">
        <v>955</v>
      </c>
      <c r="G322" s="143"/>
      <c r="H322" s="143" t="s">
        <v>23965</v>
      </c>
      <c r="I322" s="143" t="s">
        <v>29</v>
      </c>
      <c r="J322" s="139" t="s">
        <v>270</v>
      </c>
      <c r="K322" s="143" t="s">
        <v>30172</v>
      </c>
      <c r="L322" s="144" t="s">
        <v>31</v>
      </c>
      <c r="M322" s="144" t="s">
        <v>5153</v>
      </c>
      <c r="N322" s="144" t="s">
        <v>46</v>
      </c>
      <c r="O322" s="144" t="s">
        <v>34</v>
      </c>
      <c r="P322" s="144">
        <v>35</v>
      </c>
      <c r="Q322" s="144">
        <v>440</v>
      </c>
      <c r="R322" s="145" t="s">
        <v>23966</v>
      </c>
      <c r="S322" s="144" t="s">
        <v>49</v>
      </c>
      <c r="T322" s="144" t="s">
        <v>49</v>
      </c>
      <c r="U322" s="144">
        <v>440</v>
      </c>
      <c r="V322" s="146">
        <f t="shared" si="14"/>
        <v>2.2415813337408936</v>
      </c>
      <c r="W322" s="150"/>
      <c r="X322" s="1" t="s">
        <v>23967</v>
      </c>
      <c r="Y322" s="145" t="s">
        <v>4547</v>
      </c>
      <c r="Z322" s="1" t="s">
        <v>23968</v>
      </c>
    </row>
    <row r="323" spans="1:26" s="67" customFormat="1" ht="100.2" customHeight="1" x14ac:dyDescent="0.3">
      <c r="A323" s="138" t="s">
        <v>23707</v>
      </c>
      <c r="B323" s="141" t="s">
        <v>23969</v>
      </c>
      <c r="C323" s="139" t="s">
        <v>23970</v>
      </c>
      <c r="D323" s="139" t="s">
        <v>23971</v>
      </c>
      <c r="E323" s="142">
        <v>156.31299999999999</v>
      </c>
      <c r="F323" s="143" t="s">
        <v>23972</v>
      </c>
      <c r="G323" s="143"/>
      <c r="H323" s="143" t="s">
        <v>23973</v>
      </c>
      <c r="I323" s="143" t="s">
        <v>29</v>
      </c>
      <c r="J323" s="139" t="s">
        <v>68</v>
      </c>
      <c r="K323" s="143" t="s">
        <v>28249</v>
      </c>
      <c r="L323" s="144" t="s">
        <v>31</v>
      </c>
      <c r="M323" s="144" t="s">
        <v>5153</v>
      </c>
      <c r="N323" s="144" t="s">
        <v>46</v>
      </c>
      <c r="O323" s="144" t="s">
        <v>220</v>
      </c>
      <c r="P323" s="144">
        <v>46</v>
      </c>
      <c r="Q323" s="172">
        <v>300</v>
      </c>
      <c r="R323" s="145" t="s">
        <v>23974</v>
      </c>
      <c r="S323" s="144" t="s">
        <v>36</v>
      </c>
      <c r="T323" s="144">
        <v>1000</v>
      </c>
      <c r="U323" s="172">
        <v>300</v>
      </c>
      <c r="V323" s="146">
        <f t="shared" ref="V323:V340" si="15">U323/E323</f>
        <v>1.919226168009059</v>
      </c>
      <c r="W323" s="150"/>
      <c r="X323" s="1" t="s">
        <v>23975</v>
      </c>
      <c r="Y323" s="145" t="s">
        <v>5146</v>
      </c>
      <c r="Z323" s="1" t="s">
        <v>23976</v>
      </c>
    </row>
    <row r="324" spans="1:26" s="67" customFormat="1" ht="100.2" customHeight="1" x14ac:dyDescent="0.3">
      <c r="A324" s="138" t="s">
        <v>23707</v>
      </c>
      <c r="B324" s="141" t="s">
        <v>23977</v>
      </c>
      <c r="C324" s="139" t="s">
        <v>23978</v>
      </c>
      <c r="D324" s="139" t="s">
        <v>23979</v>
      </c>
      <c r="E324" s="142">
        <v>141.99600000000001</v>
      </c>
      <c r="F324" s="143" t="s">
        <v>23980</v>
      </c>
      <c r="G324" s="143"/>
      <c r="H324" s="143" t="s">
        <v>23981</v>
      </c>
      <c r="I324" s="143" t="s">
        <v>29</v>
      </c>
      <c r="J324" s="139" t="s">
        <v>23982</v>
      </c>
      <c r="K324" s="143" t="s">
        <v>30287</v>
      </c>
      <c r="L324" s="144" t="s">
        <v>31</v>
      </c>
      <c r="M324" s="144" t="s">
        <v>32</v>
      </c>
      <c r="N324" s="144" t="s">
        <v>33</v>
      </c>
      <c r="O324" s="144" t="s">
        <v>220</v>
      </c>
      <c r="P324" s="144">
        <v>28</v>
      </c>
      <c r="Q324" s="144">
        <v>300</v>
      </c>
      <c r="R324" s="145" t="s">
        <v>23983</v>
      </c>
      <c r="S324" s="144" t="s">
        <v>49</v>
      </c>
      <c r="T324" s="144" t="s">
        <v>49</v>
      </c>
      <c r="U324" s="144">
        <v>300</v>
      </c>
      <c r="V324" s="146">
        <f t="shared" si="15"/>
        <v>2.1127355700160568</v>
      </c>
      <c r="W324" s="150"/>
      <c r="X324" s="1" t="s">
        <v>23984</v>
      </c>
      <c r="Y324" s="145" t="s">
        <v>8767</v>
      </c>
      <c r="Z324" s="1" t="s">
        <v>23985</v>
      </c>
    </row>
    <row r="325" spans="1:26" s="67" customFormat="1" ht="100.2" customHeight="1" x14ac:dyDescent="0.3">
      <c r="A325" s="138" t="s">
        <v>23707</v>
      </c>
      <c r="B325" s="158" t="s">
        <v>23986</v>
      </c>
      <c r="C325" s="145" t="s">
        <v>23987</v>
      </c>
      <c r="D325" s="145" t="s">
        <v>23988</v>
      </c>
      <c r="E325" s="146">
        <v>111.57</v>
      </c>
      <c r="F325" s="144" t="s">
        <v>23989</v>
      </c>
      <c r="G325" s="144"/>
      <c r="H325" s="144" t="s">
        <v>23990</v>
      </c>
      <c r="I325" s="144" t="s">
        <v>29</v>
      </c>
      <c r="J325" s="145" t="s">
        <v>23991</v>
      </c>
      <c r="K325" s="143" t="s">
        <v>29240</v>
      </c>
      <c r="L325" s="144" t="s">
        <v>31</v>
      </c>
      <c r="M325" s="144" t="s">
        <v>12508</v>
      </c>
      <c r="N325" s="144" t="s">
        <v>46</v>
      </c>
      <c r="O325" s="144" t="s">
        <v>220</v>
      </c>
      <c r="P325" s="144">
        <v>38</v>
      </c>
      <c r="Q325" s="144">
        <v>300</v>
      </c>
      <c r="R325" s="145" t="s">
        <v>23992</v>
      </c>
      <c r="S325" s="144" t="s">
        <v>13025</v>
      </c>
      <c r="T325" s="144">
        <v>1000</v>
      </c>
      <c r="U325" s="144">
        <v>300</v>
      </c>
      <c r="V325" s="146">
        <f t="shared" si="15"/>
        <v>2.6888948642108095</v>
      </c>
      <c r="W325" s="150"/>
      <c r="X325" s="1" t="s">
        <v>23993</v>
      </c>
      <c r="Y325" s="145" t="s">
        <v>17319</v>
      </c>
      <c r="Z325" s="1" t="s">
        <v>23994</v>
      </c>
    </row>
    <row r="326" spans="1:26" s="67" customFormat="1" ht="100.2" customHeight="1" x14ac:dyDescent="0.3">
      <c r="A326" s="138" t="s">
        <v>23707</v>
      </c>
      <c r="B326" s="141" t="s">
        <v>23995</v>
      </c>
      <c r="C326" s="139" t="s">
        <v>23996</v>
      </c>
      <c r="D326" s="139" t="s">
        <v>23997</v>
      </c>
      <c r="E326" s="142">
        <v>422.7</v>
      </c>
      <c r="F326" s="143" t="s">
        <v>1866</v>
      </c>
      <c r="G326" s="143"/>
      <c r="H326" s="175" t="s">
        <v>23998</v>
      </c>
      <c r="I326" s="143" t="s">
        <v>29</v>
      </c>
      <c r="J326" s="139" t="s">
        <v>270</v>
      </c>
      <c r="K326" s="16" t="s">
        <v>30259</v>
      </c>
      <c r="L326" s="144" t="s">
        <v>31</v>
      </c>
      <c r="M326" s="144" t="s">
        <v>5153</v>
      </c>
      <c r="N326" s="144" t="s">
        <v>476</v>
      </c>
      <c r="O326" s="144" t="s">
        <v>220</v>
      </c>
      <c r="P326" s="144">
        <v>56</v>
      </c>
      <c r="Q326" s="144">
        <v>300</v>
      </c>
      <c r="R326" s="205" t="s">
        <v>23999</v>
      </c>
      <c r="S326" s="144" t="s">
        <v>36</v>
      </c>
      <c r="T326" s="144">
        <v>1000</v>
      </c>
      <c r="U326" s="144">
        <v>300</v>
      </c>
      <c r="V326" s="148">
        <f t="shared" si="15"/>
        <v>0.70972320794889998</v>
      </c>
      <c r="W326" s="150"/>
      <c r="X326" s="1" t="s">
        <v>24000</v>
      </c>
      <c r="Y326" s="145" t="s">
        <v>24001</v>
      </c>
      <c r="Z326" s="1" t="s">
        <v>24002</v>
      </c>
    </row>
    <row r="327" spans="1:26" s="67" customFormat="1" ht="100.2" customHeight="1" x14ac:dyDescent="0.3">
      <c r="A327" s="138" t="s">
        <v>23707</v>
      </c>
      <c r="B327" s="141" t="s">
        <v>24003</v>
      </c>
      <c r="C327" s="139" t="s">
        <v>24004</v>
      </c>
      <c r="D327" s="139" t="s">
        <v>24005</v>
      </c>
      <c r="E327" s="142">
        <v>322.60000000000002</v>
      </c>
      <c r="F327" s="143" t="s">
        <v>24006</v>
      </c>
      <c r="G327" s="143"/>
      <c r="H327" s="175" t="s">
        <v>24007</v>
      </c>
      <c r="I327" s="143" t="s">
        <v>29</v>
      </c>
      <c r="J327" s="139" t="s">
        <v>270</v>
      </c>
      <c r="K327" s="16" t="s">
        <v>30288</v>
      </c>
      <c r="L327" s="144" t="s">
        <v>31</v>
      </c>
      <c r="M327" s="144" t="s">
        <v>5153</v>
      </c>
      <c r="N327" s="144" t="s">
        <v>33</v>
      </c>
      <c r="O327" s="144" t="s">
        <v>220</v>
      </c>
      <c r="P327" s="144">
        <v>32</v>
      </c>
      <c r="Q327" s="144">
        <v>300</v>
      </c>
      <c r="R327" s="145" t="s">
        <v>24008</v>
      </c>
      <c r="S327" s="144" t="s">
        <v>36</v>
      </c>
      <c r="T327" s="144">
        <v>1000</v>
      </c>
      <c r="U327" s="144">
        <v>300</v>
      </c>
      <c r="V327" s="148">
        <f t="shared" si="15"/>
        <v>0.92994420334779904</v>
      </c>
      <c r="W327" s="150"/>
      <c r="X327" s="1" t="s">
        <v>24009</v>
      </c>
      <c r="Y327" s="145" t="s">
        <v>8767</v>
      </c>
      <c r="Z327" s="1" t="s">
        <v>24010</v>
      </c>
    </row>
    <row r="328" spans="1:26" s="67" customFormat="1" ht="100.2" customHeight="1" x14ac:dyDescent="0.3">
      <c r="A328" s="138" t="s">
        <v>23707</v>
      </c>
      <c r="B328" s="141" t="s">
        <v>24011</v>
      </c>
      <c r="C328" s="139" t="s">
        <v>24012</v>
      </c>
      <c r="D328" s="139" t="s">
        <v>24013</v>
      </c>
      <c r="E328" s="142">
        <v>1469.95</v>
      </c>
      <c r="F328" s="143" t="s">
        <v>24014</v>
      </c>
      <c r="G328" s="143"/>
      <c r="H328" s="143" t="s">
        <v>24015</v>
      </c>
      <c r="I328" s="143" t="s">
        <v>29</v>
      </c>
      <c r="J328" s="139" t="s">
        <v>24016</v>
      </c>
      <c r="K328" s="143" t="s">
        <v>28741</v>
      </c>
      <c r="L328" s="144" t="s">
        <v>31</v>
      </c>
      <c r="M328" s="144" t="s">
        <v>24017</v>
      </c>
      <c r="N328" s="144" t="s">
        <v>33</v>
      </c>
      <c r="O328" s="144" t="s">
        <v>220</v>
      </c>
      <c r="P328" s="144">
        <v>47</v>
      </c>
      <c r="Q328" s="144">
        <v>250</v>
      </c>
      <c r="R328" s="145" t="s">
        <v>24018</v>
      </c>
      <c r="S328" s="144" t="s">
        <v>36</v>
      </c>
      <c r="T328" s="144">
        <v>500</v>
      </c>
      <c r="U328" s="144">
        <v>250</v>
      </c>
      <c r="V328" s="148">
        <f t="shared" si="15"/>
        <v>0.17007381203442293</v>
      </c>
      <c r="W328" s="150"/>
      <c r="X328" s="1" t="s">
        <v>24019</v>
      </c>
      <c r="Y328" s="145" t="s">
        <v>8767</v>
      </c>
      <c r="Z328" s="1" t="s">
        <v>24020</v>
      </c>
    </row>
    <row r="329" spans="1:26" s="67" customFormat="1" ht="100.2" customHeight="1" x14ac:dyDescent="0.3">
      <c r="A329" s="138" t="s">
        <v>23707</v>
      </c>
      <c r="B329" s="141" t="s">
        <v>24021</v>
      </c>
      <c r="C329" s="139" t="s">
        <v>24022</v>
      </c>
      <c r="D329" s="139" t="s">
        <v>24023</v>
      </c>
      <c r="E329" s="142">
        <v>84.162000000000006</v>
      </c>
      <c r="F329" s="143" t="s">
        <v>1998</v>
      </c>
      <c r="G329" s="143"/>
      <c r="H329" s="143" t="s">
        <v>24024</v>
      </c>
      <c r="I329" s="143" t="s">
        <v>29</v>
      </c>
      <c r="J329" s="139" t="s">
        <v>68</v>
      </c>
      <c r="K329" s="143" t="s">
        <v>30213</v>
      </c>
      <c r="L329" s="144" t="s">
        <v>31</v>
      </c>
      <c r="M329" s="144" t="s">
        <v>24025</v>
      </c>
      <c r="N329" s="144" t="s">
        <v>33</v>
      </c>
      <c r="O329" s="144" t="s">
        <v>220</v>
      </c>
      <c r="P329" s="144">
        <v>42</v>
      </c>
      <c r="Q329" s="144">
        <v>200</v>
      </c>
      <c r="R329" s="145" t="s">
        <v>24026</v>
      </c>
      <c r="S329" s="144" t="s">
        <v>33</v>
      </c>
      <c r="T329" s="144">
        <v>1000</v>
      </c>
      <c r="U329" s="144">
        <v>200</v>
      </c>
      <c r="V329" s="146">
        <f t="shared" si="15"/>
        <v>2.376369382856871</v>
      </c>
      <c r="W329" s="150"/>
      <c r="X329" s="1" t="s">
        <v>24027</v>
      </c>
      <c r="Y329" s="145" t="s">
        <v>8053</v>
      </c>
      <c r="Z329" s="1" t="s">
        <v>24028</v>
      </c>
    </row>
    <row r="330" spans="1:26" s="67" customFormat="1" ht="100.2" customHeight="1" x14ac:dyDescent="0.3">
      <c r="A330" s="138" t="s">
        <v>23707</v>
      </c>
      <c r="B330" s="141" t="s">
        <v>24029</v>
      </c>
      <c r="C330" s="139" t="s">
        <v>24030</v>
      </c>
      <c r="D330" s="139" t="s">
        <v>24031</v>
      </c>
      <c r="E330" s="142">
        <v>154.25299999999999</v>
      </c>
      <c r="F330" s="143" t="s">
        <v>823</v>
      </c>
      <c r="G330" s="143"/>
      <c r="H330" s="143" t="s">
        <v>24032</v>
      </c>
      <c r="I330" s="143" t="s">
        <v>29</v>
      </c>
      <c r="J330" s="139" t="s">
        <v>270</v>
      </c>
      <c r="K330" s="143" t="s">
        <v>30161</v>
      </c>
      <c r="L330" s="144" t="s">
        <v>31</v>
      </c>
      <c r="M330" s="144" t="s">
        <v>2306</v>
      </c>
      <c r="N330" s="144" t="s">
        <v>476</v>
      </c>
      <c r="O330" s="144" t="s">
        <v>34</v>
      </c>
      <c r="P330" s="144">
        <v>55</v>
      </c>
      <c r="Q330" s="144">
        <v>191.2</v>
      </c>
      <c r="R330" s="205" t="s">
        <v>24033</v>
      </c>
      <c r="S330" s="144" t="s">
        <v>1845</v>
      </c>
      <c r="T330" s="144">
        <v>374</v>
      </c>
      <c r="U330" s="144">
        <v>191.2</v>
      </c>
      <c r="V330" s="148">
        <f t="shared" si="15"/>
        <v>1.2395220838492607</v>
      </c>
      <c r="W330" s="150"/>
      <c r="X330" s="1" t="s">
        <v>24034</v>
      </c>
      <c r="Y330" s="145" t="s">
        <v>1672</v>
      </c>
      <c r="Z330" s="1" t="s">
        <v>24035</v>
      </c>
    </row>
    <row r="331" spans="1:26" s="67" customFormat="1" ht="100.2" customHeight="1" x14ac:dyDescent="0.3">
      <c r="A331" s="138" t="s">
        <v>23707</v>
      </c>
      <c r="B331" s="141" t="s">
        <v>24036</v>
      </c>
      <c r="C331" s="139" t="s">
        <v>24037</v>
      </c>
      <c r="D331" s="139" t="s">
        <v>24038</v>
      </c>
      <c r="E331" s="142">
        <v>234.24799999999999</v>
      </c>
      <c r="F331" s="143" t="s">
        <v>17479</v>
      </c>
      <c r="G331" s="143"/>
      <c r="H331" s="143" t="s">
        <v>24039</v>
      </c>
      <c r="I331" s="143" t="s">
        <v>29</v>
      </c>
      <c r="J331" s="139" t="s">
        <v>121</v>
      </c>
      <c r="K331" s="143" t="s">
        <v>30282</v>
      </c>
      <c r="L331" s="144" t="s">
        <v>31</v>
      </c>
      <c r="M331" s="144" t="s">
        <v>1287</v>
      </c>
      <c r="N331" s="144" t="s">
        <v>46</v>
      </c>
      <c r="O331" s="144" t="s">
        <v>220</v>
      </c>
      <c r="P331" s="144">
        <v>42</v>
      </c>
      <c r="Q331" s="144">
        <v>150</v>
      </c>
      <c r="R331" s="145" t="s">
        <v>24040</v>
      </c>
      <c r="S331" s="144" t="s">
        <v>36</v>
      </c>
      <c r="T331" s="144">
        <v>500</v>
      </c>
      <c r="U331" s="144">
        <v>150</v>
      </c>
      <c r="V331" s="148">
        <f t="shared" si="15"/>
        <v>0.64034698268501766</v>
      </c>
      <c r="W331" s="150"/>
      <c r="X331" s="1" t="s">
        <v>28178</v>
      </c>
      <c r="Y331" s="145" t="s">
        <v>4547</v>
      </c>
      <c r="Z331" s="1" t="s">
        <v>24041</v>
      </c>
    </row>
    <row r="332" spans="1:26" s="67" customFormat="1" ht="100.2" customHeight="1" x14ac:dyDescent="0.3">
      <c r="A332" s="138" t="s">
        <v>23707</v>
      </c>
      <c r="B332" s="141" t="s">
        <v>24042</v>
      </c>
      <c r="C332" s="139" t="s">
        <v>24043</v>
      </c>
      <c r="D332" s="139" t="s">
        <v>24044</v>
      </c>
      <c r="E332" s="142">
        <v>90.122</v>
      </c>
      <c r="F332" s="143" t="s">
        <v>24045</v>
      </c>
      <c r="G332" s="143"/>
      <c r="H332" s="143" t="s">
        <v>24046</v>
      </c>
      <c r="I332" s="143" t="s">
        <v>29</v>
      </c>
      <c r="J332" s="139" t="s">
        <v>102</v>
      </c>
      <c r="K332" s="143" t="s">
        <v>28223</v>
      </c>
      <c r="L332" s="144" t="s">
        <v>425</v>
      </c>
      <c r="M332" s="144" t="s">
        <v>24047</v>
      </c>
      <c r="N332" s="144" t="s">
        <v>476</v>
      </c>
      <c r="O332" s="144" t="s">
        <v>220</v>
      </c>
      <c r="P332" s="144">
        <v>10</v>
      </c>
      <c r="Q332" s="144">
        <v>100</v>
      </c>
      <c r="R332" s="145" t="s">
        <v>24048</v>
      </c>
      <c r="S332" s="144" t="s">
        <v>9272</v>
      </c>
      <c r="T332" s="144">
        <v>300</v>
      </c>
      <c r="U332" s="144">
        <v>100</v>
      </c>
      <c r="V332" s="146">
        <f t="shared" si="15"/>
        <v>1.1096069772086727</v>
      </c>
      <c r="W332" s="150"/>
      <c r="X332" s="1" t="s">
        <v>24049</v>
      </c>
      <c r="Y332" s="145" t="s">
        <v>24050</v>
      </c>
      <c r="Z332" s="1" t="s">
        <v>24051</v>
      </c>
    </row>
    <row r="333" spans="1:26" s="67" customFormat="1" ht="100.2" customHeight="1" x14ac:dyDescent="0.3">
      <c r="A333" s="138" t="s">
        <v>23707</v>
      </c>
      <c r="B333" s="158" t="s">
        <v>24052</v>
      </c>
      <c r="C333" s="145" t="s">
        <v>24053</v>
      </c>
      <c r="D333" s="145" t="s">
        <v>24054</v>
      </c>
      <c r="E333" s="146">
        <v>172.18</v>
      </c>
      <c r="F333" s="144" t="s">
        <v>3337</v>
      </c>
      <c r="G333" s="144"/>
      <c r="H333" s="144" t="s">
        <v>24055</v>
      </c>
      <c r="I333" s="144" t="s">
        <v>29</v>
      </c>
      <c r="J333" s="145" t="s">
        <v>24056</v>
      </c>
      <c r="K333" s="144" t="s">
        <v>30289</v>
      </c>
      <c r="L333" s="144" t="s">
        <v>31</v>
      </c>
      <c r="M333" s="144" t="s">
        <v>1287</v>
      </c>
      <c r="N333" s="144" t="s">
        <v>33</v>
      </c>
      <c r="O333" s="144" t="s">
        <v>220</v>
      </c>
      <c r="P333" s="144">
        <v>42</v>
      </c>
      <c r="Q333" s="144">
        <v>100</v>
      </c>
      <c r="R333" s="145" t="s">
        <v>24057</v>
      </c>
      <c r="S333" s="144" t="s">
        <v>36</v>
      </c>
      <c r="T333" s="144">
        <v>175</v>
      </c>
      <c r="U333" s="144">
        <v>100</v>
      </c>
      <c r="V333" s="148">
        <f t="shared" si="15"/>
        <v>0.58078754791497267</v>
      </c>
      <c r="W333" s="150"/>
      <c r="X333" s="1" t="s">
        <v>24058</v>
      </c>
      <c r="Y333" s="145" t="s">
        <v>1672</v>
      </c>
      <c r="Z333" s="1" t="s">
        <v>24059</v>
      </c>
    </row>
    <row r="334" spans="1:26" s="67" customFormat="1" ht="100.2" customHeight="1" x14ac:dyDescent="0.3">
      <c r="A334" s="138" t="s">
        <v>23707</v>
      </c>
      <c r="B334" s="141" t="s">
        <v>24060</v>
      </c>
      <c r="C334" s="139" t="s">
        <v>24061</v>
      </c>
      <c r="D334" s="139" t="s">
        <v>24062</v>
      </c>
      <c r="E334" s="142">
        <v>1774.15</v>
      </c>
      <c r="F334" s="143" t="s">
        <v>24063</v>
      </c>
      <c r="G334" s="143"/>
      <c r="H334" s="143" t="s">
        <v>24064</v>
      </c>
      <c r="I334" s="143" t="s">
        <v>29</v>
      </c>
      <c r="J334" s="139" t="s">
        <v>24016</v>
      </c>
      <c r="K334" s="14" t="s">
        <v>28742</v>
      </c>
      <c r="L334" s="144" t="s">
        <v>31</v>
      </c>
      <c r="M334" s="144" t="s">
        <v>24065</v>
      </c>
      <c r="N334" s="144" t="s">
        <v>33</v>
      </c>
      <c r="O334" s="144" t="s">
        <v>220</v>
      </c>
      <c r="P334" s="144">
        <v>35</v>
      </c>
      <c r="Q334" s="144">
        <v>100</v>
      </c>
      <c r="R334" s="145" t="s">
        <v>24066</v>
      </c>
      <c r="S334" s="144" t="s">
        <v>36</v>
      </c>
      <c r="T334" s="144">
        <v>330</v>
      </c>
      <c r="U334" s="144">
        <v>100</v>
      </c>
      <c r="V334" s="149">
        <f t="shared" si="15"/>
        <v>5.63650198686695E-2</v>
      </c>
      <c r="W334" s="150"/>
      <c r="X334" s="1" t="s">
        <v>24067</v>
      </c>
      <c r="Y334" s="145" t="s">
        <v>24068</v>
      </c>
      <c r="Z334" s="1" t="s">
        <v>24069</v>
      </c>
    </row>
    <row r="335" spans="1:26" s="67" customFormat="1" ht="100.2" customHeight="1" x14ac:dyDescent="0.3">
      <c r="A335" s="138" t="s">
        <v>23707</v>
      </c>
      <c r="B335" s="158" t="s">
        <v>24070</v>
      </c>
      <c r="C335" s="145" t="s">
        <v>24071</v>
      </c>
      <c r="D335" s="145" t="s">
        <v>24072</v>
      </c>
      <c r="E335" s="146">
        <v>172.26</v>
      </c>
      <c r="F335" s="144" t="s">
        <v>81</v>
      </c>
      <c r="G335" s="144"/>
      <c r="H335" s="144" t="s">
        <v>24073</v>
      </c>
      <c r="I335" s="144" t="s">
        <v>29</v>
      </c>
      <c r="J335" s="145" t="s">
        <v>270</v>
      </c>
      <c r="K335" s="144" t="s">
        <v>30185</v>
      </c>
      <c r="L335" s="144" t="s">
        <v>31</v>
      </c>
      <c r="M335" s="144" t="s">
        <v>69</v>
      </c>
      <c r="N335" s="144" t="s">
        <v>476</v>
      </c>
      <c r="O335" s="144" t="s">
        <v>220</v>
      </c>
      <c r="P335" s="144">
        <v>9</v>
      </c>
      <c r="Q335" s="144">
        <v>100</v>
      </c>
      <c r="R335" s="145" t="s">
        <v>24074</v>
      </c>
      <c r="S335" s="144" t="s">
        <v>1803</v>
      </c>
      <c r="T335" s="144">
        <v>500</v>
      </c>
      <c r="U335" s="144">
        <v>100</v>
      </c>
      <c r="V335" s="148">
        <f t="shared" si="15"/>
        <v>0.5805178218971323</v>
      </c>
      <c r="W335" s="150"/>
      <c r="X335" s="1" t="s">
        <v>28179</v>
      </c>
      <c r="Y335" s="145" t="s">
        <v>24075</v>
      </c>
      <c r="Z335" s="1" t="s">
        <v>24076</v>
      </c>
    </row>
    <row r="336" spans="1:26" s="67" customFormat="1" ht="100.2" customHeight="1" x14ac:dyDescent="0.3">
      <c r="A336" s="138" t="s">
        <v>23707</v>
      </c>
      <c r="B336" s="141" t="s">
        <v>24077</v>
      </c>
      <c r="C336" s="139" t="s">
        <v>24078</v>
      </c>
      <c r="D336" s="139" t="s">
        <v>24079</v>
      </c>
      <c r="E336" s="142">
        <v>1369.14</v>
      </c>
      <c r="F336" s="143" t="s">
        <v>24080</v>
      </c>
      <c r="G336" s="143"/>
      <c r="H336" s="143" t="s">
        <v>24081</v>
      </c>
      <c r="I336" s="143" t="s">
        <v>29</v>
      </c>
      <c r="J336" s="139" t="s">
        <v>24082</v>
      </c>
      <c r="K336" s="143" t="s">
        <v>30290</v>
      </c>
      <c r="L336" s="144" t="s">
        <v>31</v>
      </c>
      <c r="M336" s="144" t="s">
        <v>32</v>
      </c>
      <c r="N336" s="144" t="s">
        <v>33</v>
      </c>
      <c r="O336" s="144" t="s">
        <v>220</v>
      </c>
      <c r="P336" s="144">
        <v>49</v>
      </c>
      <c r="Q336" s="144">
        <v>80</v>
      </c>
      <c r="R336" s="145" t="s">
        <v>24083</v>
      </c>
      <c r="S336" s="144" t="s">
        <v>36</v>
      </c>
      <c r="T336" s="144">
        <v>250</v>
      </c>
      <c r="U336" s="144">
        <v>80</v>
      </c>
      <c r="V336" s="148">
        <f t="shared" si="15"/>
        <v>5.8430839797244984E-2</v>
      </c>
      <c r="W336" s="150"/>
      <c r="X336" s="1" t="s">
        <v>24084</v>
      </c>
      <c r="Y336" s="145" t="s">
        <v>1362</v>
      </c>
      <c r="Z336" s="1" t="s">
        <v>24085</v>
      </c>
    </row>
    <row r="337" spans="1:29" s="67" customFormat="1" ht="100.2" customHeight="1" x14ac:dyDescent="0.3">
      <c r="A337" s="138" t="s">
        <v>23707</v>
      </c>
      <c r="B337" s="141" t="s">
        <v>24086</v>
      </c>
      <c r="C337" s="139" t="s">
        <v>24087</v>
      </c>
      <c r="D337" s="139" t="s">
        <v>24088</v>
      </c>
      <c r="E337" s="142">
        <v>168.32400000000001</v>
      </c>
      <c r="F337" s="143" t="s">
        <v>24089</v>
      </c>
      <c r="G337" s="143"/>
      <c r="H337" s="143" t="s">
        <v>24090</v>
      </c>
      <c r="I337" s="143" t="s">
        <v>29</v>
      </c>
      <c r="J337" s="139" t="s">
        <v>68</v>
      </c>
      <c r="K337" s="143" t="s">
        <v>30177</v>
      </c>
      <c r="L337" s="144" t="s">
        <v>31</v>
      </c>
      <c r="M337" s="144" t="s">
        <v>5153</v>
      </c>
      <c r="N337" s="144" t="s">
        <v>33</v>
      </c>
      <c r="O337" s="144" t="s">
        <v>220</v>
      </c>
      <c r="P337" s="144">
        <v>28</v>
      </c>
      <c r="Q337" s="144">
        <v>30</v>
      </c>
      <c r="R337" s="145" t="s">
        <v>24091</v>
      </c>
      <c r="S337" s="144" t="s">
        <v>1388</v>
      </c>
      <c r="T337" s="144">
        <v>150</v>
      </c>
      <c r="U337" s="144">
        <v>30</v>
      </c>
      <c r="V337" s="146">
        <f t="shared" si="15"/>
        <v>0.17822770371426533</v>
      </c>
      <c r="W337" s="150"/>
      <c r="X337" s="1" t="s">
        <v>24092</v>
      </c>
      <c r="Y337" s="145" t="s">
        <v>2067</v>
      </c>
      <c r="Z337" s="1" t="s">
        <v>24093</v>
      </c>
    </row>
    <row r="338" spans="1:29" s="67" customFormat="1" ht="100.2" customHeight="1" x14ac:dyDescent="0.3">
      <c r="A338" s="138" t="s">
        <v>23707</v>
      </c>
      <c r="B338" s="158" t="s">
        <v>24094</v>
      </c>
      <c r="C338" s="145" t="s">
        <v>24095</v>
      </c>
      <c r="D338" s="145" t="s">
        <v>24096</v>
      </c>
      <c r="E338" s="146">
        <v>146.13999999999999</v>
      </c>
      <c r="F338" s="144" t="s">
        <v>784</v>
      </c>
      <c r="G338" s="144"/>
      <c r="H338" s="144" t="s">
        <v>24097</v>
      </c>
      <c r="I338" s="144" t="s">
        <v>29</v>
      </c>
      <c r="J338" s="145" t="s">
        <v>121</v>
      </c>
      <c r="K338" s="144" t="s">
        <v>30199</v>
      </c>
      <c r="L338" s="144" t="s">
        <v>31</v>
      </c>
      <c r="M338" s="144" t="s">
        <v>18204</v>
      </c>
      <c r="N338" s="144" t="s">
        <v>33</v>
      </c>
      <c r="O338" s="144" t="s">
        <v>220</v>
      </c>
      <c r="P338" s="144">
        <v>28</v>
      </c>
      <c r="Q338" s="144">
        <v>30</v>
      </c>
      <c r="R338" s="145" t="s">
        <v>6088</v>
      </c>
      <c r="S338" s="144" t="s">
        <v>1388</v>
      </c>
      <c r="T338" s="144">
        <v>60</v>
      </c>
      <c r="U338" s="144">
        <v>20</v>
      </c>
      <c r="V338" s="146">
        <f t="shared" si="15"/>
        <v>0.1368550704803613</v>
      </c>
      <c r="W338" s="150"/>
      <c r="X338" s="1" t="s">
        <v>24098</v>
      </c>
      <c r="Y338" s="145" t="s">
        <v>12511</v>
      </c>
      <c r="Z338" s="1" t="s">
        <v>24099</v>
      </c>
    </row>
    <row r="339" spans="1:29" s="67" customFormat="1" ht="100.2" customHeight="1" x14ac:dyDescent="0.3">
      <c r="A339" s="138" t="s">
        <v>23707</v>
      </c>
      <c r="B339" s="141" t="s">
        <v>24100</v>
      </c>
      <c r="C339" s="139" t="s">
        <v>24101</v>
      </c>
      <c r="D339" s="139" t="s">
        <v>24102</v>
      </c>
      <c r="E339" s="142">
        <v>86.046000000000006</v>
      </c>
      <c r="F339" s="143" t="s">
        <v>24103</v>
      </c>
      <c r="G339" s="143"/>
      <c r="H339" s="143" t="s">
        <v>24104</v>
      </c>
      <c r="I339" s="143" t="s">
        <v>29</v>
      </c>
      <c r="J339" s="139" t="s">
        <v>24105</v>
      </c>
      <c r="K339" s="143" t="s">
        <v>30291</v>
      </c>
      <c r="L339" s="144" t="s">
        <v>31</v>
      </c>
      <c r="M339" s="144" t="s">
        <v>12508</v>
      </c>
      <c r="N339" s="144" t="s">
        <v>33</v>
      </c>
      <c r="O339" s="144" t="s">
        <v>220</v>
      </c>
      <c r="P339" s="144">
        <v>28</v>
      </c>
      <c r="Q339" s="144">
        <v>15</v>
      </c>
      <c r="R339" s="145" t="s">
        <v>24106</v>
      </c>
      <c r="S339" s="144" t="s">
        <v>36</v>
      </c>
      <c r="T339" s="144">
        <v>50</v>
      </c>
      <c r="U339" s="144">
        <v>15</v>
      </c>
      <c r="V339" s="146">
        <f t="shared" si="15"/>
        <v>0.17432536085349695</v>
      </c>
      <c r="W339" s="150"/>
      <c r="X339" s="1" t="s">
        <v>24107</v>
      </c>
      <c r="Y339" s="145" t="s">
        <v>17319</v>
      </c>
      <c r="Z339" s="1" t="s">
        <v>24108</v>
      </c>
    </row>
    <row r="340" spans="1:29" s="67" customFormat="1" ht="100.2" customHeight="1" x14ac:dyDescent="0.3">
      <c r="A340" s="138" t="s">
        <v>23707</v>
      </c>
      <c r="B340" s="141" t="s">
        <v>24109</v>
      </c>
      <c r="C340" s="139" t="s">
        <v>24110</v>
      </c>
      <c r="D340" s="139" t="s">
        <v>24111</v>
      </c>
      <c r="E340" s="142">
        <v>144.25800000000001</v>
      </c>
      <c r="F340" s="143" t="s">
        <v>1828</v>
      </c>
      <c r="G340" s="143"/>
      <c r="H340" s="143" t="s">
        <v>24112</v>
      </c>
      <c r="I340" s="143" t="s">
        <v>29</v>
      </c>
      <c r="J340" s="139" t="s">
        <v>270</v>
      </c>
      <c r="K340" s="143" t="s">
        <v>28312</v>
      </c>
      <c r="L340" s="144" t="s">
        <v>31</v>
      </c>
      <c r="M340" s="144" t="s">
        <v>5153</v>
      </c>
      <c r="N340" s="144" t="s">
        <v>33</v>
      </c>
      <c r="O340" s="144" t="s">
        <v>220</v>
      </c>
      <c r="P340" s="144">
        <v>46</v>
      </c>
      <c r="Q340" s="144">
        <v>12</v>
      </c>
      <c r="R340" s="145" t="s">
        <v>24113</v>
      </c>
      <c r="S340" s="144" t="s">
        <v>36</v>
      </c>
      <c r="T340" s="144">
        <v>60</v>
      </c>
      <c r="U340" s="144">
        <v>12</v>
      </c>
      <c r="V340" s="148">
        <f t="shared" si="15"/>
        <v>8.3184294805140779E-2</v>
      </c>
      <c r="W340" s="150"/>
      <c r="X340" s="1" t="s">
        <v>24114</v>
      </c>
      <c r="Y340" s="145" t="s">
        <v>5200</v>
      </c>
      <c r="Z340" s="1" t="s">
        <v>24115</v>
      </c>
    </row>
    <row r="341" spans="1:29" s="67" customFormat="1" ht="100.2" customHeight="1" x14ac:dyDescent="0.3">
      <c r="A341" s="138" t="s">
        <v>23707</v>
      </c>
      <c r="B341" s="141" t="s">
        <v>27114</v>
      </c>
      <c r="C341" s="139" t="s">
        <v>27115</v>
      </c>
      <c r="D341" s="139" t="s">
        <v>27116</v>
      </c>
      <c r="E341" s="142">
        <v>228.28800000000001</v>
      </c>
      <c r="F341" s="143" t="s">
        <v>27117</v>
      </c>
      <c r="G341" s="143">
        <v>3.38</v>
      </c>
      <c r="H341" s="143" t="s">
        <v>27118</v>
      </c>
      <c r="I341" s="143" t="s">
        <v>29</v>
      </c>
      <c r="J341" s="139" t="s">
        <v>121</v>
      </c>
      <c r="K341" s="143" t="s">
        <v>30292</v>
      </c>
      <c r="L341" s="144" t="s">
        <v>31</v>
      </c>
      <c r="M341" s="144" t="s">
        <v>69</v>
      </c>
      <c r="N341" s="144" t="s">
        <v>33</v>
      </c>
      <c r="O341" s="144" t="s">
        <v>220</v>
      </c>
      <c r="P341" s="144">
        <v>91</v>
      </c>
      <c r="Q341" s="144" t="s">
        <v>49</v>
      </c>
      <c r="R341" s="145" t="s">
        <v>27119</v>
      </c>
      <c r="S341" s="144" t="s">
        <v>1388</v>
      </c>
      <c r="T341" s="144">
        <v>30</v>
      </c>
      <c r="U341" s="144" t="s">
        <v>49</v>
      </c>
      <c r="V341" s="146"/>
      <c r="W341" s="146"/>
      <c r="X341" s="145" t="s">
        <v>27120</v>
      </c>
      <c r="Y341" s="145" t="s">
        <v>950</v>
      </c>
      <c r="Z341" s="145" t="s">
        <v>27121</v>
      </c>
    </row>
    <row r="342" spans="1:29" s="67" customFormat="1" ht="100.2" customHeight="1" x14ac:dyDescent="0.3">
      <c r="A342" s="138" t="s">
        <v>23707</v>
      </c>
      <c r="B342" s="141" t="s">
        <v>27448</v>
      </c>
      <c r="C342" s="139" t="s">
        <v>27449</v>
      </c>
      <c r="D342" s="139" t="s">
        <v>27450</v>
      </c>
      <c r="E342" s="143">
        <v>72.11</v>
      </c>
      <c r="F342" s="144" t="s">
        <v>5471</v>
      </c>
      <c r="G342" s="177"/>
      <c r="H342" s="144" t="s">
        <v>27451</v>
      </c>
      <c r="I342" s="144" t="s">
        <v>29</v>
      </c>
      <c r="J342" s="145" t="s">
        <v>45</v>
      </c>
      <c r="K342" s="143" t="s">
        <v>30293</v>
      </c>
      <c r="L342" s="144" t="s">
        <v>31</v>
      </c>
      <c r="M342" s="144" t="s">
        <v>176</v>
      </c>
      <c r="N342" s="144" t="s">
        <v>33</v>
      </c>
      <c r="O342" s="144" t="s">
        <v>220</v>
      </c>
      <c r="P342" s="144">
        <v>91</v>
      </c>
      <c r="Q342" s="144" t="s">
        <v>49</v>
      </c>
      <c r="R342" s="145" t="s">
        <v>27452</v>
      </c>
      <c r="S342" s="144" t="s">
        <v>27453</v>
      </c>
      <c r="T342" s="144">
        <v>54</v>
      </c>
      <c r="U342" s="144" t="s">
        <v>49</v>
      </c>
      <c r="V342" s="146"/>
      <c r="W342" s="178"/>
      <c r="X342" s="147" t="s">
        <v>27454</v>
      </c>
      <c r="Y342" s="145" t="s">
        <v>11149</v>
      </c>
      <c r="Z342" s="145" t="s">
        <v>27455</v>
      </c>
    </row>
    <row r="343" spans="1:29" s="67" customFormat="1" ht="100.2" customHeight="1" x14ac:dyDescent="0.3">
      <c r="A343" s="138" t="s">
        <v>23707</v>
      </c>
      <c r="B343" s="141" t="s">
        <v>24254</v>
      </c>
      <c r="C343" s="139" t="s">
        <v>24255</v>
      </c>
      <c r="D343" s="139" t="s">
        <v>24256</v>
      </c>
      <c r="E343" s="142">
        <v>284.39600000000002</v>
      </c>
      <c r="F343" s="143" t="s">
        <v>24257</v>
      </c>
      <c r="G343" s="143"/>
      <c r="H343" s="143" t="s">
        <v>24258</v>
      </c>
      <c r="I343" s="143" t="s">
        <v>29</v>
      </c>
      <c r="J343" s="139" t="s">
        <v>24056</v>
      </c>
      <c r="K343" s="143" t="s">
        <v>30292</v>
      </c>
      <c r="L343" s="144" t="s">
        <v>31</v>
      </c>
      <c r="M343" s="144" t="s">
        <v>24259</v>
      </c>
      <c r="N343" s="144" t="s">
        <v>33</v>
      </c>
      <c r="O343" s="144" t="s">
        <v>220</v>
      </c>
      <c r="P343" s="144">
        <v>35</v>
      </c>
      <c r="Q343" s="144">
        <v>1000</v>
      </c>
      <c r="R343" s="145" t="s">
        <v>24260</v>
      </c>
      <c r="S343" s="144" t="s">
        <v>49</v>
      </c>
      <c r="T343" s="144" t="s">
        <v>49</v>
      </c>
      <c r="U343" s="144">
        <v>1000</v>
      </c>
      <c r="V343" s="148">
        <f t="shared" ref="V343:V374" si="16">U343/E343</f>
        <v>3.5162238568756239</v>
      </c>
      <c r="W343" s="150"/>
      <c r="X343" s="1" t="s">
        <v>24261</v>
      </c>
      <c r="Y343" s="145" t="s">
        <v>1655</v>
      </c>
      <c r="Z343" s="1" t="s">
        <v>24262</v>
      </c>
    </row>
    <row r="344" spans="1:29" s="67" customFormat="1" ht="100.2" customHeight="1" x14ac:dyDescent="0.3">
      <c r="A344" s="9" t="s">
        <v>16991</v>
      </c>
      <c r="B344" s="10" t="s">
        <v>2190</v>
      </c>
      <c r="C344" s="22" t="s">
        <v>2191</v>
      </c>
      <c r="D344" s="12" t="s">
        <v>2192</v>
      </c>
      <c r="E344" s="13">
        <v>66.050041248879097</v>
      </c>
      <c r="F344" s="14" t="s">
        <v>2193</v>
      </c>
      <c r="G344" s="14">
        <v>0.75</v>
      </c>
      <c r="H344" s="18" t="s">
        <v>2194</v>
      </c>
      <c r="I344" s="14" t="s">
        <v>2195</v>
      </c>
      <c r="J344" s="15" t="s">
        <v>2196</v>
      </c>
      <c r="K344" s="14" t="s">
        <v>30294</v>
      </c>
      <c r="L344" s="14" t="s">
        <v>31</v>
      </c>
      <c r="M344" s="14" t="s">
        <v>1257</v>
      </c>
      <c r="N344" s="14" t="s">
        <v>59</v>
      </c>
      <c r="O344" s="16" t="s">
        <v>71</v>
      </c>
      <c r="P344" s="17" t="s">
        <v>72</v>
      </c>
      <c r="Q344" s="29" t="s">
        <v>2197</v>
      </c>
      <c r="R344" s="15" t="s">
        <v>23551</v>
      </c>
      <c r="S344" s="14" t="s">
        <v>49</v>
      </c>
      <c r="T344" s="18" t="s">
        <v>49</v>
      </c>
      <c r="U344" s="17">
        <v>8229</v>
      </c>
      <c r="V344" s="34">
        <f t="shared" si="16"/>
        <v>124.58735595626369</v>
      </c>
      <c r="W344" s="34">
        <f>V344</f>
        <v>124.58735595626369</v>
      </c>
      <c r="X344" s="19" t="s">
        <v>50</v>
      </c>
      <c r="Y344" s="21" t="s">
        <v>2198</v>
      </c>
      <c r="Z344" s="19" t="s">
        <v>2199</v>
      </c>
      <c r="AB344" s="126"/>
      <c r="AC344" s="127"/>
    </row>
    <row r="345" spans="1:29" s="67" customFormat="1" ht="100.2" customHeight="1" x14ac:dyDescent="0.3">
      <c r="A345" s="9" t="s">
        <v>16991</v>
      </c>
      <c r="B345" s="10" t="s">
        <v>2200</v>
      </c>
      <c r="C345" s="22" t="s">
        <v>2201</v>
      </c>
      <c r="D345" s="19" t="s">
        <v>2202</v>
      </c>
      <c r="E345" s="13">
        <v>78.134606237138101</v>
      </c>
      <c r="F345" s="14" t="s">
        <v>2203</v>
      </c>
      <c r="G345" s="14">
        <v>-1.35</v>
      </c>
      <c r="H345" s="14" t="s">
        <v>2204</v>
      </c>
      <c r="I345" s="14" t="s">
        <v>2195</v>
      </c>
      <c r="J345" s="15" t="s">
        <v>2205</v>
      </c>
      <c r="K345" s="16" t="s">
        <v>30295</v>
      </c>
      <c r="L345" s="14" t="s">
        <v>189</v>
      </c>
      <c r="M345" s="14" t="s">
        <v>2206</v>
      </c>
      <c r="N345" s="14" t="s">
        <v>33</v>
      </c>
      <c r="O345" s="16" t="s">
        <v>220</v>
      </c>
      <c r="P345" s="28">
        <v>730</v>
      </c>
      <c r="Q345" s="14">
        <v>786</v>
      </c>
      <c r="R345" s="15" t="s">
        <v>2207</v>
      </c>
      <c r="S345" s="14" t="s">
        <v>36</v>
      </c>
      <c r="T345" s="14">
        <v>2357</v>
      </c>
      <c r="U345" s="28">
        <v>786</v>
      </c>
      <c r="V345" s="36">
        <f t="shared" si="16"/>
        <v>10.059563077780085</v>
      </c>
      <c r="W345" s="36">
        <f>V345</f>
        <v>10.059563077780085</v>
      </c>
      <c r="X345" s="19" t="s">
        <v>2208</v>
      </c>
      <c r="Y345" s="21" t="s">
        <v>2209</v>
      </c>
      <c r="Z345" s="19" t="s">
        <v>2210</v>
      </c>
    </row>
    <row r="346" spans="1:29" s="67" customFormat="1" ht="100.2" customHeight="1" x14ac:dyDescent="0.3">
      <c r="A346" s="9" t="s">
        <v>16991</v>
      </c>
      <c r="B346" s="10" t="s">
        <v>2211</v>
      </c>
      <c r="C346" s="22" t="s">
        <v>2212</v>
      </c>
      <c r="D346" s="19" t="s">
        <v>2213</v>
      </c>
      <c r="E346" s="13">
        <v>226.27</v>
      </c>
      <c r="F346" s="14" t="s">
        <v>2214</v>
      </c>
      <c r="G346" s="14">
        <v>2.42</v>
      </c>
      <c r="H346" s="14" t="s">
        <v>2215</v>
      </c>
      <c r="I346" s="14" t="s">
        <v>2195</v>
      </c>
      <c r="J346" s="15" t="s">
        <v>2216</v>
      </c>
      <c r="K346" s="16" t="s">
        <v>30296</v>
      </c>
      <c r="L346" s="14" t="s">
        <v>31</v>
      </c>
      <c r="M346" s="14" t="s">
        <v>230</v>
      </c>
      <c r="N346" s="14" t="s">
        <v>476</v>
      </c>
      <c r="O346" s="16" t="s">
        <v>34</v>
      </c>
      <c r="P346" s="28">
        <v>730</v>
      </c>
      <c r="Q346" s="14">
        <v>2000</v>
      </c>
      <c r="R346" s="15" t="s">
        <v>2217</v>
      </c>
      <c r="S346" s="14" t="s">
        <v>36</v>
      </c>
      <c r="T346" s="14">
        <v>4000</v>
      </c>
      <c r="U346" s="14">
        <v>2000</v>
      </c>
      <c r="V346" s="30">
        <f t="shared" si="16"/>
        <v>8.8389976576656206</v>
      </c>
      <c r="W346" s="37">
        <f>V346</f>
        <v>8.8389976576656206</v>
      </c>
      <c r="X346" s="19" t="s">
        <v>2218</v>
      </c>
      <c r="Y346" s="21" t="s">
        <v>2219</v>
      </c>
      <c r="Z346" s="19" t="s">
        <v>2220</v>
      </c>
    </row>
    <row r="347" spans="1:29" s="67" customFormat="1" ht="100.2" customHeight="1" x14ac:dyDescent="0.3">
      <c r="A347" s="9" t="s">
        <v>16991</v>
      </c>
      <c r="B347" s="10" t="s">
        <v>2221</v>
      </c>
      <c r="C347" s="22" t="s">
        <v>2222</v>
      </c>
      <c r="D347" s="19" t="s">
        <v>2223</v>
      </c>
      <c r="E347" s="13">
        <v>178.2</v>
      </c>
      <c r="F347" s="14" t="s">
        <v>2224</v>
      </c>
      <c r="G347" s="14">
        <v>0.27</v>
      </c>
      <c r="H347" s="14" t="s">
        <v>2225</v>
      </c>
      <c r="I347" s="14" t="s">
        <v>2195</v>
      </c>
      <c r="J347" s="15" t="s">
        <v>2226</v>
      </c>
      <c r="K347" s="16" t="s">
        <v>30297</v>
      </c>
      <c r="L347" s="14" t="s">
        <v>31</v>
      </c>
      <c r="M347" s="14" t="s">
        <v>230</v>
      </c>
      <c r="N347" s="14" t="s">
        <v>33</v>
      </c>
      <c r="O347" s="16" t="s">
        <v>34</v>
      </c>
      <c r="P347" s="26">
        <v>730</v>
      </c>
      <c r="Q347" s="14">
        <v>1500</v>
      </c>
      <c r="R347" s="15" t="s">
        <v>2227</v>
      </c>
      <c r="S347" s="14" t="s">
        <v>49</v>
      </c>
      <c r="T347" s="14" t="s">
        <v>49</v>
      </c>
      <c r="U347" s="14">
        <v>1500</v>
      </c>
      <c r="V347" s="30">
        <f t="shared" si="16"/>
        <v>8.4175084175084187</v>
      </c>
      <c r="W347" s="37">
        <f>V347</f>
        <v>8.4175084175084187</v>
      </c>
      <c r="X347" s="19" t="s">
        <v>50</v>
      </c>
      <c r="Y347" s="21" t="s">
        <v>2228</v>
      </c>
      <c r="Z347" s="19" t="s">
        <v>2229</v>
      </c>
    </row>
    <row r="348" spans="1:29" s="67" customFormat="1" ht="100.2" customHeight="1" x14ac:dyDescent="0.3">
      <c r="A348" s="9" t="s">
        <v>16991</v>
      </c>
      <c r="B348" s="10" t="s">
        <v>2230</v>
      </c>
      <c r="C348" s="22" t="s">
        <v>2231</v>
      </c>
      <c r="D348" s="19" t="s">
        <v>2232</v>
      </c>
      <c r="E348" s="13">
        <v>60.095138648539702</v>
      </c>
      <c r="F348" s="14" t="s">
        <v>43</v>
      </c>
      <c r="G348" s="14">
        <v>0.05</v>
      </c>
      <c r="H348" s="14" t="s">
        <v>2233</v>
      </c>
      <c r="I348" s="14" t="s">
        <v>2195</v>
      </c>
      <c r="J348" s="15" t="s">
        <v>2234</v>
      </c>
      <c r="K348" s="14" t="s">
        <v>28226</v>
      </c>
      <c r="L348" s="14" t="s">
        <v>31</v>
      </c>
      <c r="M348" s="14" t="s">
        <v>2235</v>
      </c>
      <c r="N348" s="14" t="s">
        <v>33</v>
      </c>
      <c r="O348" s="16" t="s">
        <v>220</v>
      </c>
      <c r="P348" s="28" t="s">
        <v>917</v>
      </c>
      <c r="Q348" s="14">
        <v>500</v>
      </c>
      <c r="R348" s="15" t="s">
        <v>2236</v>
      </c>
      <c r="S348" s="14" t="s">
        <v>36</v>
      </c>
      <c r="T348" s="14">
        <v>1000</v>
      </c>
      <c r="U348" s="28">
        <v>500</v>
      </c>
      <c r="V348" s="13">
        <f t="shared" si="16"/>
        <v>8.3201405512049664</v>
      </c>
      <c r="W348" s="20">
        <f>V348</f>
        <v>8.3201405512049664</v>
      </c>
      <c r="X348" s="19" t="s">
        <v>2237</v>
      </c>
      <c r="Y348" s="21" t="s">
        <v>2238</v>
      </c>
      <c r="Z348" s="19" t="s">
        <v>2239</v>
      </c>
    </row>
    <row r="349" spans="1:29" s="67" customFormat="1" ht="100.2" customHeight="1" x14ac:dyDescent="0.3">
      <c r="A349" s="138" t="s">
        <v>23707</v>
      </c>
      <c r="B349" s="141" t="s">
        <v>17476</v>
      </c>
      <c r="C349" s="139" t="s">
        <v>17477</v>
      </c>
      <c r="D349" s="139" t="s">
        <v>17478</v>
      </c>
      <c r="E349" s="142">
        <v>234.24799999999999</v>
      </c>
      <c r="F349" s="143" t="s">
        <v>17479</v>
      </c>
      <c r="G349" s="143"/>
      <c r="H349" s="143" t="s">
        <v>17480</v>
      </c>
      <c r="I349" s="144" t="s">
        <v>2195</v>
      </c>
      <c r="J349" s="145" t="s">
        <v>3479</v>
      </c>
      <c r="K349" s="143" t="s">
        <v>30298</v>
      </c>
      <c r="L349" s="144" t="s">
        <v>425</v>
      </c>
      <c r="M349" s="144" t="s">
        <v>17481</v>
      </c>
      <c r="N349" s="144" t="s">
        <v>33</v>
      </c>
      <c r="O349" s="144" t="s">
        <v>47</v>
      </c>
      <c r="P349" s="144">
        <v>98</v>
      </c>
      <c r="Q349" s="144">
        <v>5450</v>
      </c>
      <c r="R349" s="147" t="s">
        <v>17482</v>
      </c>
      <c r="S349" s="144" t="s">
        <v>49</v>
      </c>
      <c r="T349" s="144" t="s">
        <v>49</v>
      </c>
      <c r="U349" s="144">
        <v>5450</v>
      </c>
      <c r="V349" s="146">
        <f t="shared" si="16"/>
        <v>23.265940370888973</v>
      </c>
      <c r="W349" s="148">
        <f>V349/3</f>
        <v>7.7553134569629911</v>
      </c>
      <c r="X349" s="1" t="s">
        <v>17483</v>
      </c>
      <c r="Y349" s="145" t="s">
        <v>17484</v>
      </c>
      <c r="Z349" s="145" t="s">
        <v>17485</v>
      </c>
    </row>
    <row r="350" spans="1:29" s="67" customFormat="1" ht="100.2" customHeight="1" x14ac:dyDescent="0.3">
      <c r="A350" s="9" t="s">
        <v>16991</v>
      </c>
      <c r="B350" s="10" t="s">
        <v>2240</v>
      </c>
      <c r="C350" s="22" t="s">
        <v>2241</v>
      </c>
      <c r="D350" s="19" t="s">
        <v>23552</v>
      </c>
      <c r="E350" s="13">
        <v>201.24</v>
      </c>
      <c r="F350" s="14" t="s">
        <v>2242</v>
      </c>
      <c r="G350" s="14">
        <v>-0.55000000000000004</v>
      </c>
      <c r="H350" s="14" t="s">
        <v>2243</v>
      </c>
      <c r="I350" s="14" t="s">
        <v>2195</v>
      </c>
      <c r="J350" s="15" t="s">
        <v>2244</v>
      </c>
      <c r="K350" s="13" t="s">
        <v>30299</v>
      </c>
      <c r="L350" s="14" t="s">
        <v>31</v>
      </c>
      <c r="M350" s="14" t="s">
        <v>2245</v>
      </c>
      <c r="N350" s="14" t="s">
        <v>33</v>
      </c>
      <c r="O350" s="16" t="s">
        <v>83</v>
      </c>
      <c r="P350" s="28">
        <v>840</v>
      </c>
      <c r="Q350" s="14">
        <v>1500</v>
      </c>
      <c r="R350" s="15" t="s">
        <v>2246</v>
      </c>
      <c r="S350" s="14" t="s">
        <v>49</v>
      </c>
      <c r="T350" s="14" t="s">
        <v>49</v>
      </c>
      <c r="U350" s="28">
        <v>1500</v>
      </c>
      <c r="V350" s="30">
        <f t="shared" si="16"/>
        <v>7.4537865235539646</v>
      </c>
      <c r="W350" s="30">
        <f t="shared" ref="W350:W358" si="17">V350</f>
        <v>7.4537865235539646</v>
      </c>
      <c r="X350" s="19" t="s">
        <v>50</v>
      </c>
      <c r="Y350" s="21" t="s">
        <v>2247</v>
      </c>
      <c r="Z350" s="19" t="s">
        <v>2248</v>
      </c>
    </row>
    <row r="351" spans="1:29" s="67" customFormat="1" ht="100.2" customHeight="1" x14ac:dyDescent="0.3">
      <c r="A351" s="9" t="s">
        <v>16991</v>
      </c>
      <c r="B351" s="10" t="s">
        <v>2249</v>
      </c>
      <c r="C351" s="22" t="s">
        <v>2250</v>
      </c>
      <c r="D351" s="19" t="s">
        <v>2251</v>
      </c>
      <c r="E351" s="13">
        <v>74.078662068457504</v>
      </c>
      <c r="F351" s="14" t="s">
        <v>328</v>
      </c>
      <c r="G351" s="14">
        <v>0.23</v>
      </c>
      <c r="H351" s="14" t="s">
        <v>2252</v>
      </c>
      <c r="I351" s="14" t="s">
        <v>2195</v>
      </c>
      <c r="J351" s="15" t="s">
        <v>2234</v>
      </c>
      <c r="K351" s="143" t="s">
        <v>30185</v>
      </c>
      <c r="L351" s="14" t="s">
        <v>31</v>
      </c>
      <c r="M351" s="14" t="s">
        <v>493</v>
      </c>
      <c r="N351" s="14" t="s">
        <v>33</v>
      </c>
      <c r="O351" s="16" t="s">
        <v>34</v>
      </c>
      <c r="P351" s="28">
        <v>119</v>
      </c>
      <c r="Q351" s="14">
        <v>500</v>
      </c>
      <c r="R351" s="15" t="s">
        <v>2253</v>
      </c>
      <c r="S351" s="14" t="s">
        <v>49</v>
      </c>
      <c r="T351" s="14" t="s">
        <v>49</v>
      </c>
      <c r="U351" s="28">
        <v>500</v>
      </c>
      <c r="V351" s="13">
        <f t="shared" si="16"/>
        <v>6.749581944905275</v>
      </c>
      <c r="W351" s="20">
        <f t="shared" si="17"/>
        <v>6.749581944905275</v>
      </c>
      <c r="X351" s="19" t="s">
        <v>50</v>
      </c>
      <c r="Y351" s="21" t="s">
        <v>409</v>
      </c>
      <c r="Z351" s="19" t="s">
        <v>2254</v>
      </c>
    </row>
    <row r="352" spans="1:29" s="67" customFormat="1" ht="100.2" customHeight="1" x14ac:dyDescent="0.3">
      <c r="A352" s="9" t="s">
        <v>16991</v>
      </c>
      <c r="B352" s="10" t="s">
        <v>2255</v>
      </c>
      <c r="C352" s="22" t="s">
        <v>2256</v>
      </c>
      <c r="D352" s="19" t="s">
        <v>2257</v>
      </c>
      <c r="E352" s="13">
        <v>152.14762798761799</v>
      </c>
      <c r="F352" s="14" t="s">
        <v>491</v>
      </c>
      <c r="G352" s="14">
        <v>1.96</v>
      </c>
      <c r="H352" s="14" t="s">
        <v>2258</v>
      </c>
      <c r="I352" s="14" t="s">
        <v>2195</v>
      </c>
      <c r="J352" s="15" t="s">
        <v>2259</v>
      </c>
      <c r="K352" s="16" t="s">
        <v>30300</v>
      </c>
      <c r="L352" s="14" t="s">
        <v>31</v>
      </c>
      <c r="M352" s="14" t="s">
        <v>607</v>
      </c>
      <c r="N352" s="14" t="s">
        <v>33</v>
      </c>
      <c r="O352" s="16" t="s">
        <v>34</v>
      </c>
      <c r="P352" s="28">
        <v>672</v>
      </c>
      <c r="Q352" s="14">
        <v>1000</v>
      </c>
      <c r="R352" s="15" t="s">
        <v>2260</v>
      </c>
      <c r="S352" s="14" t="s">
        <v>609</v>
      </c>
      <c r="T352" s="14">
        <v>4000</v>
      </c>
      <c r="U352" s="14">
        <v>1000</v>
      </c>
      <c r="V352" s="30">
        <f t="shared" si="16"/>
        <v>6.5725638527955335</v>
      </c>
      <c r="W352" s="30">
        <f t="shared" si="17"/>
        <v>6.5725638527955335</v>
      </c>
      <c r="X352" s="19" t="s">
        <v>610</v>
      </c>
      <c r="Y352" s="21" t="s">
        <v>611</v>
      </c>
      <c r="Z352" s="19" t="s">
        <v>612</v>
      </c>
    </row>
    <row r="353" spans="1:26" s="67" customFormat="1" ht="100.2" customHeight="1" x14ac:dyDescent="0.3">
      <c r="A353" s="9" t="s">
        <v>16991</v>
      </c>
      <c r="B353" s="10" t="s">
        <v>2261</v>
      </c>
      <c r="C353" s="22" t="s">
        <v>2262</v>
      </c>
      <c r="D353" s="19" t="s">
        <v>2263</v>
      </c>
      <c r="E353" s="13">
        <v>174.19957784777901</v>
      </c>
      <c r="F353" s="14" t="s">
        <v>2264</v>
      </c>
      <c r="G353" s="14">
        <v>2.9219999999999899</v>
      </c>
      <c r="H353" s="14" t="s">
        <v>2265</v>
      </c>
      <c r="I353" s="14" t="s">
        <v>2195</v>
      </c>
      <c r="J353" s="15" t="s">
        <v>2266</v>
      </c>
      <c r="K353" s="16" t="s">
        <v>30301</v>
      </c>
      <c r="L353" s="14" t="s">
        <v>425</v>
      </c>
      <c r="M353" s="14" t="s">
        <v>839</v>
      </c>
      <c r="N353" s="14" t="s">
        <v>33</v>
      </c>
      <c r="O353" s="16" t="s">
        <v>34</v>
      </c>
      <c r="P353" s="28">
        <v>714</v>
      </c>
      <c r="Q353" s="14">
        <v>1125</v>
      </c>
      <c r="R353" s="15" t="s">
        <v>2267</v>
      </c>
      <c r="S353" s="14" t="s">
        <v>619</v>
      </c>
      <c r="T353" s="14">
        <v>2250</v>
      </c>
      <c r="U353" s="28">
        <v>1125</v>
      </c>
      <c r="V353" s="30">
        <f t="shared" si="16"/>
        <v>6.4581097950941064</v>
      </c>
      <c r="W353" s="30">
        <f t="shared" si="17"/>
        <v>6.4581097950941064</v>
      </c>
      <c r="X353" s="19" t="s">
        <v>2268</v>
      </c>
      <c r="Y353" s="21" t="s">
        <v>1207</v>
      </c>
      <c r="Z353" s="19" t="s">
        <v>2269</v>
      </c>
    </row>
    <row r="354" spans="1:26" s="67" customFormat="1" ht="100.2" customHeight="1" x14ac:dyDescent="0.3">
      <c r="A354" s="9" t="s">
        <v>16991</v>
      </c>
      <c r="B354" s="10" t="s">
        <v>2270</v>
      </c>
      <c r="C354" s="22" t="s">
        <v>2271</v>
      </c>
      <c r="D354" s="19" t="s">
        <v>2272</v>
      </c>
      <c r="E354" s="13">
        <v>464.38</v>
      </c>
      <c r="F354" s="14" t="s">
        <v>2273</v>
      </c>
      <c r="G354" s="14">
        <v>0.6</v>
      </c>
      <c r="H354" s="14" t="s">
        <v>2274</v>
      </c>
      <c r="I354" s="14" t="s">
        <v>2195</v>
      </c>
      <c r="J354" s="15" t="s">
        <v>2275</v>
      </c>
      <c r="K354" s="16" t="s">
        <v>30302</v>
      </c>
      <c r="L354" s="14" t="s">
        <v>31</v>
      </c>
      <c r="M354" s="14" t="s">
        <v>176</v>
      </c>
      <c r="N354" s="14" t="s">
        <v>46</v>
      </c>
      <c r="O354" s="16" t="s">
        <v>34</v>
      </c>
      <c r="P354" s="28">
        <v>365</v>
      </c>
      <c r="Q354" s="18">
        <v>2968</v>
      </c>
      <c r="R354" s="15" t="s">
        <v>2276</v>
      </c>
      <c r="S354" s="14" t="s">
        <v>49</v>
      </c>
      <c r="T354" s="14" t="s">
        <v>49</v>
      </c>
      <c r="U354" s="28">
        <v>2968</v>
      </c>
      <c r="V354" s="30">
        <f t="shared" si="16"/>
        <v>6.3913174555321071</v>
      </c>
      <c r="W354" s="30">
        <f t="shared" si="17"/>
        <v>6.3913174555321071</v>
      </c>
      <c r="X354" s="19" t="s">
        <v>2277</v>
      </c>
      <c r="Y354" s="21" t="s">
        <v>2278</v>
      </c>
      <c r="Z354" s="19" t="s">
        <v>2279</v>
      </c>
    </row>
    <row r="355" spans="1:26" s="67" customFormat="1" ht="100.2" customHeight="1" x14ac:dyDescent="0.3">
      <c r="A355" s="9" t="s">
        <v>16991</v>
      </c>
      <c r="B355" s="10" t="s">
        <v>2280</v>
      </c>
      <c r="C355" s="22" t="s">
        <v>2281</v>
      </c>
      <c r="D355" s="19" t="s">
        <v>2282</v>
      </c>
      <c r="E355" s="13">
        <v>164.16162947412101</v>
      </c>
      <c r="F355" s="14" t="s">
        <v>2283</v>
      </c>
      <c r="G355" s="14">
        <v>-1.73</v>
      </c>
      <c r="H355" s="14" t="s">
        <v>2284</v>
      </c>
      <c r="I355" s="14" t="s">
        <v>2195</v>
      </c>
      <c r="J355" s="15" t="s">
        <v>2285</v>
      </c>
      <c r="K355" s="16" t="s">
        <v>30303</v>
      </c>
      <c r="L355" s="14" t="s">
        <v>425</v>
      </c>
      <c r="M355" s="14" t="s">
        <v>839</v>
      </c>
      <c r="N355" s="14" t="s">
        <v>476</v>
      </c>
      <c r="O355" s="16" t="s">
        <v>34</v>
      </c>
      <c r="P355" s="28">
        <v>742</v>
      </c>
      <c r="Q355" s="14">
        <v>930</v>
      </c>
      <c r="R355" s="15" t="s">
        <v>2286</v>
      </c>
      <c r="S355" s="14" t="s">
        <v>36</v>
      </c>
      <c r="T355" s="14">
        <v>1875</v>
      </c>
      <c r="U355" s="14">
        <v>930</v>
      </c>
      <c r="V355" s="13">
        <f t="shared" si="16"/>
        <v>5.6651484453412317</v>
      </c>
      <c r="W355" s="13">
        <f t="shared" si="17"/>
        <v>5.6651484453412317</v>
      </c>
      <c r="X355" s="19" t="s">
        <v>2287</v>
      </c>
      <c r="Y355" s="21" t="s">
        <v>2288</v>
      </c>
      <c r="Z355" s="19" t="s">
        <v>2289</v>
      </c>
    </row>
    <row r="356" spans="1:26" s="67" customFormat="1" ht="100.2" customHeight="1" x14ac:dyDescent="0.3">
      <c r="A356" s="9" t="s">
        <v>16991</v>
      </c>
      <c r="B356" s="10" t="s">
        <v>2290</v>
      </c>
      <c r="C356" s="22" t="s">
        <v>2291</v>
      </c>
      <c r="D356" s="19" t="s">
        <v>2292</v>
      </c>
      <c r="E356" s="13">
        <v>129.38</v>
      </c>
      <c r="F356" s="14" t="s">
        <v>2293</v>
      </c>
      <c r="G356" s="14">
        <v>1.41</v>
      </c>
      <c r="H356" s="14" t="s">
        <v>2294</v>
      </c>
      <c r="I356" s="14" t="s">
        <v>2195</v>
      </c>
      <c r="J356" s="15" t="s">
        <v>2196</v>
      </c>
      <c r="K356" s="14" t="s">
        <v>28743</v>
      </c>
      <c r="L356" s="14" t="s">
        <v>31</v>
      </c>
      <c r="M356" s="14" t="s">
        <v>2295</v>
      </c>
      <c r="N356" s="14" t="s">
        <v>46</v>
      </c>
      <c r="O356" s="16" t="s">
        <v>1662</v>
      </c>
      <c r="P356" s="28">
        <v>183</v>
      </c>
      <c r="Q356" s="14">
        <v>715.5</v>
      </c>
      <c r="R356" s="15" t="s">
        <v>2296</v>
      </c>
      <c r="S356" s="14" t="s">
        <v>49</v>
      </c>
      <c r="T356" s="14" t="s">
        <v>49</v>
      </c>
      <c r="U356" s="36">
        <v>715.5</v>
      </c>
      <c r="V356" s="30">
        <f t="shared" si="16"/>
        <v>5.5302210542587726</v>
      </c>
      <c r="W356" s="30">
        <f t="shared" si="17"/>
        <v>5.5302210542587726</v>
      </c>
      <c r="X356" s="19" t="s">
        <v>2297</v>
      </c>
      <c r="Y356" s="21" t="s">
        <v>2298</v>
      </c>
      <c r="Z356" s="19" t="s">
        <v>2299</v>
      </c>
    </row>
    <row r="357" spans="1:26" s="67" customFormat="1" ht="100.2" customHeight="1" x14ac:dyDescent="0.3">
      <c r="A357" s="9" t="s">
        <v>16991</v>
      </c>
      <c r="B357" s="10" t="s">
        <v>2300</v>
      </c>
      <c r="C357" s="11" t="s">
        <v>2301</v>
      </c>
      <c r="D357" s="12" t="s">
        <v>2302</v>
      </c>
      <c r="E357" s="13">
        <v>476.52</v>
      </c>
      <c r="F357" s="14" t="s">
        <v>2303</v>
      </c>
      <c r="G357" s="13">
        <v>0</v>
      </c>
      <c r="H357" s="14" t="s">
        <v>2304</v>
      </c>
      <c r="I357" s="14" t="s">
        <v>2195</v>
      </c>
      <c r="J357" s="15" t="s">
        <v>2305</v>
      </c>
      <c r="K357" s="16" t="s">
        <v>30304</v>
      </c>
      <c r="L357" s="14" t="s">
        <v>31</v>
      </c>
      <c r="M357" s="14" t="s">
        <v>2306</v>
      </c>
      <c r="N357" s="14" t="s">
        <v>46</v>
      </c>
      <c r="O357" s="16" t="s">
        <v>34</v>
      </c>
      <c r="P357" s="17">
        <v>728</v>
      </c>
      <c r="Q357" s="18">
        <v>2621</v>
      </c>
      <c r="R357" s="15" t="s">
        <v>2307</v>
      </c>
      <c r="S357" s="14" t="s">
        <v>49</v>
      </c>
      <c r="T357" s="18" t="s">
        <v>49</v>
      </c>
      <c r="U357" s="17">
        <v>2621</v>
      </c>
      <c r="V357" s="33">
        <f t="shared" si="16"/>
        <v>5.5002937966926888</v>
      </c>
      <c r="W357" s="33">
        <f t="shared" si="17"/>
        <v>5.5002937966926888</v>
      </c>
      <c r="X357" s="19" t="s">
        <v>2308</v>
      </c>
      <c r="Y357" s="21" t="s">
        <v>2309</v>
      </c>
      <c r="Z357" s="19" t="s">
        <v>2310</v>
      </c>
    </row>
    <row r="358" spans="1:26" s="67" customFormat="1" ht="100.2" customHeight="1" x14ac:dyDescent="0.3">
      <c r="A358" s="138" t="s">
        <v>23707</v>
      </c>
      <c r="B358" s="141" t="s">
        <v>17486</v>
      </c>
      <c r="C358" s="139" t="s">
        <v>17487</v>
      </c>
      <c r="D358" s="139" t="s">
        <v>17488</v>
      </c>
      <c r="E358" s="142">
        <v>365.4</v>
      </c>
      <c r="F358" s="143" t="s">
        <v>17489</v>
      </c>
      <c r="G358" s="143"/>
      <c r="H358" s="143" t="s">
        <v>17490</v>
      </c>
      <c r="I358" s="144" t="s">
        <v>2195</v>
      </c>
      <c r="J358" s="145" t="s">
        <v>3002</v>
      </c>
      <c r="K358" s="143" t="s">
        <v>30305</v>
      </c>
      <c r="L358" s="144" t="s">
        <v>189</v>
      </c>
      <c r="M358" s="144" t="s">
        <v>190</v>
      </c>
      <c r="N358" s="144" t="s">
        <v>33</v>
      </c>
      <c r="O358" s="144" t="s">
        <v>10829</v>
      </c>
      <c r="P358" s="144">
        <v>182</v>
      </c>
      <c r="Q358" s="144">
        <v>2000</v>
      </c>
      <c r="R358" s="147" t="s">
        <v>17491</v>
      </c>
      <c r="S358" s="144" t="s">
        <v>49</v>
      </c>
      <c r="T358" s="144" t="s">
        <v>49</v>
      </c>
      <c r="U358" s="144">
        <v>2000</v>
      </c>
      <c r="V358" s="148">
        <f t="shared" si="16"/>
        <v>5.4734537493158184</v>
      </c>
      <c r="W358" s="148">
        <f t="shared" si="17"/>
        <v>5.4734537493158184</v>
      </c>
      <c r="X358" s="1" t="s">
        <v>17492</v>
      </c>
      <c r="Y358" s="145" t="s">
        <v>17493</v>
      </c>
      <c r="Z358" s="145" t="s">
        <v>17494</v>
      </c>
    </row>
    <row r="359" spans="1:26" s="67" customFormat="1" ht="100.2" customHeight="1" x14ac:dyDescent="0.3">
      <c r="A359" s="9" t="s">
        <v>16991</v>
      </c>
      <c r="B359" s="10" t="s">
        <v>2311</v>
      </c>
      <c r="C359" s="22" t="s">
        <v>2312</v>
      </c>
      <c r="D359" s="19" t="s">
        <v>2313</v>
      </c>
      <c r="E359" s="13">
        <v>94.13</v>
      </c>
      <c r="F359" s="14" t="s">
        <v>2314</v>
      </c>
      <c r="G359" s="14">
        <v>-1.41</v>
      </c>
      <c r="H359" s="14" t="s">
        <v>2315</v>
      </c>
      <c r="I359" s="14" t="s">
        <v>2195</v>
      </c>
      <c r="J359" s="15" t="s">
        <v>2316</v>
      </c>
      <c r="K359" s="16" t="s">
        <v>28256</v>
      </c>
      <c r="L359" s="14" t="s">
        <v>31</v>
      </c>
      <c r="M359" s="14" t="s">
        <v>2317</v>
      </c>
      <c r="N359" s="14" t="s">
        <v>33</v>
      </c>
      <c r="O359" s="16" t="s">
        <v>220</v>
      </c>
      <c r="P359" s="28">
        <v>90</v>
      </c>
      <c r="Q359" s="14">
        <v>1500</v>
      </c>
      <c r="R359" s="15" t="s">
        <v>2318</v>
      </c>
      <c r="S359" s="14" t="s">
        <v>49</v>
      </c>
      <c r="T359" s="14" t="s">
        <v>49</v>
      </c>
      <c r="U359" s="14">
        <v>1500</v>
      </c>
      <c r="V359" s="13">
        <f t="shared" si="16"/>
        <v>15.935408477637312</v>
      </c>
      <c r="W359" s="30">
        <f>V359/3</f>
        <v>5.3118028258791039</v>
      </c>
      <c r="X359" s="19" t="s">
        <v>50</v>
      </c>
      <c r="Y359" s="21" t="s">
        <v>2319</v>
      </c>
      <c r="Z359" s="19" t="s">
        <v>2320</v>
      </c>
    </row>
    <row r="360" spans="1:26" s="67" customFormat="1" ht="100.2" customHeight="1" x14ac:dyDescent="0.3">
      <c r="A360" s="9" t="s">
        <v>16991</v>
      </c>
      <c r="B360" s="10" t="s">
        <v>2321</v>
      </c>
      <c r="C360" s="22" t="s">
        <v>2322</v>
      </c>
      <c r="D360" s="19" t="s">
        <v>2323</v>
      </c>
      <c r="E360" s="13">
        <v>86.132491949767299</v>
      </c>
      <c r="F360" s="14" t="s">
        <v>2324</v>
      </c>
      <c r="G360" s="14">
        <v>0.91</v>
      </c>
      <c r="H360" s="18" t="s">
        <v>2325</v>
      </c>
      <c r="I360" s="14" t="s">
        <v>2195</v>
      </c>
      <c r="J360" s="15" t="s">
        <v>2205</v>
      </c>
      <c r="K360" s="16" t="s">
        <v>28257</v>
      </c>
      <c r="L360" s="14" t="s">
        <v>31</v>
      </c>
      <c r="M360" s="14" t="s">
        <v>2326</v>
      </c>
      <c r="N360" s="14" t="s">
        <v>59</v>
      </c>
      <c r="O360" s="16" t="s">
        <v>47</v>
      </c>
      <c r="P360" s="17" t="s">
        <v>2327</v>
      </c>
      <c r="Q360" s="29" t="s">
        <v>2328</v>
      </c>
      <c r="R360" s="15" t="s">
        <v>2329</v>
      </c>
      <c r="S360" s="14" t="s">
        <v>49</v>
      </c>
      <c r="T360" s="18" t="s">
        <v>49</v>
      </c>
      <c r="U360" s="17">
        <v>454</v>
      </c>
      <c r="V360" s="20">
        <f t="shared" si="16"/>
        <v>5.2709493214799128</v>
      </c>
      <c r="W360" s="20">
        <f>V360</f>
        <v>5.2709493214799128</v>
      </c>
      <c r="X360" s="19" t="s">
        <v>2330</v>
      </c>
      <c r="Y360" s="21" t="s">
        <v>2331</v>
      </c>
      <c r="Z360" s="19" t="s">
        <v>2332</v>
      </c>
    </row>
    <row r="361" spans="1:26" s="67" customFormat="1" ht="100.2" customHeight="1" x14ac:dyDescent="0.3">
      <c r="A361" s="9" t="s">
        <v>16991</v>
      </c>
      <c r="B361" s="10" t="s">
        <v>2333</v>
      </c>
      <c r="C361" s="22" t="s">
        <v>2334</v>
      </c>
      <c r="D361" s="19" t="s">
        <v>2335</v>
      </c>
      <c r="E361" s="13">
        <v>32.041903839660499</v>
      </c>
      <c r="F361" s="14" t="s">
        <v>2336</v>
      </c>
      <c r="G361" s="14">
        <v>-0.77</v>
      </c>
      <c r="H361" s="14" t="s">
        <v>2337</v>
      </c>
      <c r="I361" s="14" t="s">
        <v>2195</v>
      </c>
      <c r="J361" s="15" t="s">
        <v>2234</v>
      </c>
      <c r="K361" s="13" t="s">
        <v>28223</v>
      </c>
      <c r="L361" s="14" t="s">
        <v>31</v>
      </c>
      <c r="M361" s="14" t="s">
        <v>2338</v>
      </c>
      <c r="N361" s="14" t="s">
        <v>33</v>
      </c>
      <c r="O361" s="16" t="s">
        <v>220</v>
      </c>
      <c r="P361" s="28">
        <v>90</v>
      </c>
      <c r="Q361" s="14">
        <v>500</v>
      </c>
      <c r="R361" s="15" t="s">
        <v>2339</v>
      </c>
      <c r="S361" s="14" t="s">
        <v>36</v>
      </c>
      <c r="T361" s="14">
        <v>2500</v>
      </c>
      <c r="U361" s="28">
        <v>500</v>
      </c>
      <c r="V361" s="36">
        <f t="shared" si="16"/>
        <v>15.604565899143456</v>
      </c>
      <c r="W361" s="33">
        <f>V361/3</f>
        <v>5.2015219663811516</v>
      </c>
      <c r="X361" s="19" t="s">
        <v>2340</v>
      </c>
      <c r="Y361" s="21" t="s">
        <v>2341</v>
      </c>
      <c r="Z361" s="19" t="s">
        <v>2342</v>
      </c>
    </row>
    <row r="362" spans="1:26" s="67" customFormat="1" ht="100.2" customHeight="1" x14ac:dyDescent="0.3">
      <c r="A362" s="9" t="s">
        <v>16991</v>
      </c>
      <c r="B362" s="10" t="s">
        <v>2343</v>
      </c>
      <c r="C362" s="22" t="s">
        <v>2344</v>
      </c>
      <c r="D362" s="19" t="s">
        <v>2345</v>
      </c>
      <c r="E362" s="13">
        <v>98.143000000000001</v>
      </c>
      <c r="F362" s="14" t="s">
        <v>2346</v>
      </c>
      <c r="G362" s="14">
        <v>0.81</v>
      </c>
      <c r="H362" s="14" t="s">
        <v>2347</v>
      </c>
      <c r="I362" s="14" t="s">
        <v>2195</v>
      </c>
      <c r="J362" s="15" t="s">
        <v>2348</v>
      </c>
      <c r="K362" s="16" t="s">
        <v>28258</v>
      </c>
      <c r="L362" s="14" t="s">
        <v>31</v>
      </c>
      <c r="M362" s="14" t="s">
        <v>176</v>
      </c>
      <c r="N362" s="14" t="s">
        <v>33</v>
      </c>
      <c r="O362" s="16" t="s">
        <v>47</v>
      </c>
      <c r="P362" s="28">
        <v>730</v>
      </c>
      <c r="Q362" s="14">
        <v>462</v>
      </c>
      <c r="R362" s="15" t="s">
        <v>2349</v>
      </c>
      <c r="S362" s="14" t="s">
        <v>619</v>
      </c>
      <c r="T362" s="14">
        <v>910</v>
      </c>
      <c r="U362" s="28">
        <v>462</v>
      </c>
      <c r="V362" s="13">
        <f t="shared" si="16"/>
        <v>4.70741672865105</v>
      </c>
      <c r="W362" s="13">
        <f>V362</f>
        <v>4.70741672865105</v>
      </c>
      <c r="X362" s="19" t="s">
        <v>2350</v>
      </c>
      <c r="Y362" s="21" t="s">
        <v>2351</v>
      </c>
      <c r="Z362" s="19" t="s">
        <v>2352</v>
      </c>
    </row>
    <row r="363" spans="1:26" s="67" customFormat="1" ht="100.2" customHeight="1" x14ac:dyDescent="0.3">
      <c r="A363" s="9" t="s">
        <v>16991</v>
      </c>
      <c r="B363" s="10" t="s">
        <v>2353</v>
      </c>
      <c r="C363" s="22" t="s">
        <v>2354</v>
      </c>
      <c r="D363" s="19" t="s">
        <v>2355</v>
      </c>
      <c r="E363" s="13">
        <v>112.12675126647299</v>
      </c>
      <c r="F363" s="14" t="s">
        <v>914</v>
      </c>
      <c r="G363" s="14">
        <v>3.5000000000000003E-2</v>
      </c>
      <c r="H363" s="14" t="s">
        <v>2356</v>
      </c>
      <c r="I363" s="14" t="s">
        <v>2195</v>
      </c>
      <c r="J363" s="15" t="s">
        <v>2348</v>
      </c>
      <c r="K363" s="16" t="s">
        <v>28353</v>
      </c>
      <c r="L363" s="14" t="s">
        <v>31</v>
      </c>
      <c r="M363" s="14" t="s">
        <v>230</v>
      </c>
      <c r="N363" s="14" t="s">
        <v>33</v>
      </c>
      <c r="O363" s="16" t="s">
        <v>34</v>
      </c>
      <c r="P363" s="28">
        <v>185</v>
      </c>
      <c r="Q363" s="14">
        <v>500</v>
      </c>
      <c r="R363" s="15" t="s">
        <v>2357</v>
      </c>
      <c r="S363" s="14" t="s">
        <v>49</v>
      </c>
      <c r="T363" s="14" t="s">
        <v>49</v>
      </c>
      <c r="U363" s="28">
        <v>500</v>
      </c>
      <c r="V363" s="13">
        <f t="shared" si="16"/>
        <v>4.4592391588313589</v>
      </c>
      <c r="W363" s="13">
        <f>V363</f>
        <v>4.4592391588313589</v>
      </c>
      <c r="X363" s="19" t="s">
        <v>50</v>
      </c>
      <c r="Y363" s="21" t="s">
        <v>2358</v>
      </c>
      <c r="Z363" s="19" t="s">
        <v>2359</v>
      </c>
    </row>
    <row r="364" spans="1:26" s="67" customFormat="1" ht="100.2" customHeight="1" x14ac:dyDescent="0.3">
      <c r="A364" s="9" t="s">
        <v>16991</v>
      </c>
      <c r="B364" s="10" t="s">
        <v>2360</v>
      </c>
      <c r="C364" s="22" t="s">
        <v>2361</v>
      </c>
      <c r="D364" s="19" t="s">
        <v>2362</v>
      </c>
      <c r="E364" s="13">
        <v>74.121756052979293</v>
      </c>
      <c r="F364" s="14" t="s">
        <v>1255</v>
      </c>
      <c r="G364" s="14">
        <v>0.35</v>
      </c>
      <c r="H364" s="14" t="s">
        <v>2363</v>
      </c>
      <c r="I364" s="14" t="s">
        <v>2195</v>
      </c>
      <c r="J364" s="15" t="s">
        <v>2205</v>
      </c>
      <c r="K364" s="16" t="s">
        <v>28259</v>
      </c>
      <c r="L364" s="14" t="s">
        <v>31</v>
      </c>
      <c r="M364" s="14" t="s">
        <v>310</v>
      </c>
      <c r="N364" s="14" t="s">
        <v>476</v>
      </c>
      <c r="O364" s="16" t="s">
        <v>47</v>
      </c>
      <c r="P364" s="28">
        <v>721</v>
      </c>
      <c r="Q364" s="14">
        <v>330</v>
      </c>
      <c r="R364" s="15" t="s">
        <v>2364</v>
      </c>
      <c r="S364" s="14" t="s">
        <v>36</v>
      </c>
      <c r="T364" s="14">
        <v>650</v>
      </c>
      <c r="U364" s="28">
        <v>330</v>
      </c>
      <c r="V364" s="13">
        <f t="shared" si="16"/>
        <v>4.4521341313625795</v>
      </c>
      <c r="W364" s="13">
        <f>V364</f>
        <v>4.4521341313625795</v>
      </c>
      <c r="X364" s="19" t="s">
        <v>2365</v>
      </c>
      <c r="Y364" s="21" t="s">
        <v>2366</v>
      </c>
      <c r="Z364" s="19" t="s">
        <v>2367</v>
      </c>
    </row>
    <row r="365" spans="1:26" s="67" customFormat="1" ht="100.2" customHeight="1" x14ac:dyDescent="0.3">
      <c r="A365" s="9" t="s">
        <v>16991</v>
      </c>
      <c r="B365" s="10" t="s">
        <v>2368</v>
      </c>
      <c r="C365" s="22" t="s">
        <v>2369</v>
      </c>
      <c r="D365" s="19" t="s">
        <v>2370</v>
      </c>
      <c r="E365" s="13">
        <v>610.52</v>
      </c>
      <c r="F365" s="14" t="s">
        <v>2371</v>
      </c>
      <c r="G365" s="14" t="s">
        <v>2372</v>
      </c>
      <c r="H365" s="14" t="s">
        <v>2373</v>
      </c>
      <c r="I365" s="14" t="s">
        <v>2195</v>
      </c>
      <c r="J365" s="15" t="s">
        <v>2374</v>
      </c>
      <c r="K365" s="16" t="s">
        <v>30306</v>
      </c>
      <c r="L365" s="14" t="s">
        <v>890</v>
      </c>
      <c r="M365" s="14" t="s">
        <v>2375</v>
      </c>
      <c r="N365" s="14" t="s">
        <v>59</v>
      </c>
      <c r="O365" s="16" t="s">
        <v>83</v>
      </c>
      <c r="P365" s="28">
        <v>540</v>
      </c>
      <c r="Q365" s="14">
        <v>2500</v>
      </c>
      <c r="R365" s="15" t="s">
        <v>2376</v>
      </c>
      <c r="S365" s="14" t="s">
        <v>49</v>
      </c>
      <c r="T365" s="14" t="s">
        <v>49</v>
      </c>
      <c r="U365" s="14">
        <v>2500</v>
      </c>
      <c r="V365" s="30">
        <f t="shared" si="16"/>
        <v>4.0948699469304852</v>
      </c>
      <c r="W365" s="30">
        <f>V365</f>
        <v>4.0948699469304852</v>
      </c>
      <c r="X365" s="19" t="s">
        <v>893</v>
      </c>
      <c r="Y365" s="21" t="s">
        <v>2377</v>
      </c>
      <c r="Z365" s="19" t="s">
        <v>2378</v>
      </c>
    </row>
    <row r="366" spans="1:26" s="67" customFormat="1" ht="100.2" customHeight="1" x14ac:dyDescent="0.3">
      <c r="A366" s="9" t="s">
        <v>16991</v>
      </c>
      <c r="B366" s="10" t="s">
        <v>2379</v>
      </c>
      <c r="C366" s="19" t="s">
        <v>2380</v>
      </c>
      <c r="D366" s="19" t="s">
        <v>2381</v>
      </c>
      <c r="E366" s="13">
        <v>624.59</v>
      </c>
      <c r="F366" s="14" t="s">
        <v>2382</v>
      </c>
      <c r="G366" s="14" t="s">
        <v>2383</v>
      </c>
      <c r="H366" s="14" t="s">
        <v>2384</v>
      </c>
      <c r="I366" s="14" t="s">
        <v>2195</v>
      </c>
      <c r="J366" s="15" t="s">
        <v>2374</v>
      </c>
      <c r="K366" s="16" t="s">
        <v>30307</v>
      </c>
      <c r="L366" s="14" t="s">
        <v>2385</v>
      </c>
      <c r="M366" s="14" t="s">
        <v>2386</v>
      </c>
      <c r="N366" s="14" t="s">
        <v>59</v>
      </c>
      <c r="O366" s="16" t="s">
        <v>83</v>
      </c>
      <c r="P366" s="28" t="s">
        <v>1358</v>
      </c>
      <c r="Q366" s="14" t="s">
        <v>2387</v>
      </c>
      <c r="R366" s="15" t="s">
        <v>2388</v>
      </c>
      <c r="S366" s="14" t="s">
        <v>49</v>
      </c>
      <c r="T366" s="14" t="s">
        <v>49</v>
      </c>
      <c r="U366" s="28">
        <v>7500</v>
      </c>
      <c r="V366" s="13">
        <f t="shared" si="16"/>
        <v>12.007877167421828</v>
      </c>
      <c r="W366" s="30">
        <f>V366/3</f>
        <v>4.002625722473943</v>
      </c>
      <c r="X366" s="19" t="s">
        <v>893</v>
      </c>
      <c r="Y366" s="21" t="s">
        <v>2389</v>
      </c>
      <c r="Z366" s="19" t="s">
        <v>2390</v>
      </c>
    </row>
    <row r="367" spans="1:26" s="67" customFormat="1" ht="100.2" customHeight="1" x14ac:dyDescent="0.3">
      <c r="A367" s="9" t="s">
        <v>16991</v>
      </c>
      <c r="B367" s="10" t="s">
        <v>2391</v>
      </c>
      <c r="C367" s="22" t="s">
        <v>2392</v>
      </c>
      <c r="D367" s="19" t="s">
        <v>2393</v>
      </c>
      <c r="E367" s="13">
        <v>150.173205644566</v>
      </c>
      <c r="F367" s="14" t="s">
        <v>2394</v>
      </c>
      <c r="G367" s="14">
        <v>-1.5880000000000001</v>
      </c>
      <c r="H367" s="14" t="s">
        <v>2395</v>
      </c>
      <c r="I367" s="14" t="s">
        <v>2195</v>
      </c>
      <c r="J367" s="15" t="s">
        <v>2205</v>
      </c>
      <c r="K367" s="16" t="s">
        <v>30308</v>
      </c>
      <c r="L367" s="14" t="s">
        <v>31</v>
      </c>
      <c r="M367" s="14" t="s">
        <v>176</v>
      </c>
      <c r="N367" s="14" t="s">
        <v>476</v>
      </c>
      <c r="O367" s="16" t="s">
        <v>34</v>
      </c>
      <c r="P367" s="28">
        <v>90</v>
      </c>
      <c r="Q367" s="14">
        <v>1699</v>
      </c>
      <c r="R367" s="15" t="s">
        <v>2396</v>
      </c>
      <c r="S367" s="14" t="s">
        <v>36</v>
      </c>
      <c r="T367" s="14">
        <v>3849</v>
      </c>
      <c r="U367" s="28">
        <v>1699</v>
      </c>
      <c r="V367" s="13">
        <f t="shared" si="16"/>
        <v>11.313602800896714</v>
      </c>
      <c r="W367" s="30">
        <f>V367/3</f>
        <v>3.7712009336322381</v>
      </c>
      <c r="X367" s="19" t="s">
        <v>2397</v>
      </c>
      <c r="Y367" s="21" t="s">
        <v>2398</v>
      </c>
      <c r="Z367" s="19" t="s">
        <v>2399</v>
      </c>
    </row>
    <row r="368" spans="1:26" s="67" customFormat="1" ht="100.2" customHeight="1" x14ac:dyDescent="0.3">
      <c r="A368" s="138" t="s">
        <v>23707</v>
      </c>
      <c r="B368" s="141" t="s">
        <v>17495</v>
      </c>
      <c r="C368" s="139" t="s">
        <v>17496</v>
      </c>
      <c r="D368" s="139" t="s">
        <v>17497</v>
      </c>
      <c r="E368" s="142">
        <v>139.62</v>
      </c>
      <c r="F368" s="143" t="s">
        <v>17498</v>
      </c>
      <c r="G368" s="143"/>
      <c r="H368" s="143" t="s">
        <v>17499</v>
      </c>
      <c r="I368" s="144" t="s">
        <v>2195</v>
      </c>
      <c r="J368" s="145" t="s">
        <v>17500</v>
      </c>
      <c r="K368" s="143" t="s">
        <v>30309</v>
      </c>
      <c r="L368" s="144" t="s">
        <v>31</v>
      </c>
      <c r="M368" s="144" t="s">
        <v>176</v>
      </c>
      <c r="N368" s="144" t="s">
        <v>46</v>
      </c>
      <c r="O368" s="144" t="s">
        <v>34</v>
      </c>
      <c r="P368" s="144">
        <v>504</v>
      </c>
      <c r="Q368" s="144">
        <v>500</v>
      </c>
      <c r="R368" s="147" t="s">
        <v>17501</v>
      </c>
      <c r="S368" s="144" t="s">
        <v>49</v>
      </c>
      <c r="T368" s="144" t="s">
        <v>49</v>
      </c>
      <c r="U368" s="144">
        <v>500</v>
      </c>
      <c r="V368" s="146">
        <f t="shared" si="16"/>
        <v>3.5811488325454803</v>
      </c>
      <c r="W368" s="146">
        <f>V368</f>
        <v>3.5811488325454803</v>
      </c>
      <c r="X368" s="1" t="s">
        <v>17502</v>
      </c>
      <c r="Y368" s="145" t="s">
        <v>17503</v>
      </c>
      <c r="Z368" s="145" t="s">
        <v>17504</v>
      </c>
    </row>
    <row r="369" spans="1:28" s="67" customFormat="1" ht="100.2" customHeight="1" x14ac:dyDescent="0.3">
      <c r="A369" s="9" t="s">
        <v>16991</v>
      </c>
      <c r="B369" s="10" t="s">
        <v>2400</v>
      </c>
      <c r="C369" s="22" t="s">
        <v>2401</v>
      </c>
      <c r="D369" s="19" t="s">
        <v>2402</v>
      </c>
      <c r="E369" s="13">
        <v>150.21793444900999</v>
      </c>
      <c r="F369" s="14" t="s">
        <v>2403</v>
      </c>
      <c r="G369" s="14">
        <v>3.07</v>
      </c>
      <c r="H369" s="14" t="s">
        <v>2404</v>
      </c>
      <c r="I369" s="14" t="s">
        <v>2195</v>
      </c>
      <c r="J369" s="15" t="s">
        <v>2348</v>
      </c>
      <c r="K369" s="16" t="s">
        <v>30310</v>
      </c>
      <c r="L369" s="14" t="s">
        <v>425</v>
      </c>
      <c r="M369" s="14" t="s">
        <v>839</v>
      </c>
      <c r="N369" s="14" t="s">
        <v>33</v>
      </c>
      <c r="O369" s="16" t="s">
        <v>220</v>
      </c>
      <c r="P369" s="28">
        <f>103*7</f>
        <v>721</v>
      </c>
      <c r="Q369" s="14">
        <v>536</v>
      </c>
      <c r="R369" s="15" t="s">
        <v>2405</v>
      </c>
      <c r="S369" s="14" t="s">
        <v>49</v>
      </c>
      <c r="T369" s="14" t="s">
        <v>49</v>
      </c>
      <c r="U369" s="28">
        <v>536</v>
      </c>
      <c r="V369" s="13">
        <f t="shared" si="16"/>
        <v>3.5681491824928533</v>
      </c>
      <c r="W369" s="13">
        <f>V369</f>
        <v>3.5681491824928533</v>
      </c>
      <c r="X369" s="19" t="s">
        <v>893</v>
      </c>
      <c r="Y369" s="21" t="s">
        <v>1485</v>
      </c>
      <c r="Z369" s="19" t="s">
        <v>2406</v>
      </c>
    </row>
    <row r="370" spans="1:28" s="67" customFormat="1" ht="100.2" customHeight="1" x14ac:dyDescent="0.3">
      <c r="A370" s="138" t="s">
        <v>23707</v>
      </c>
      <c r="B370" s="141" t="s">
        <v>17505</v>
      </c>
      <c r="C370" s="139" t="s">
        <v>17506</v>
      </c>
      <c r="D370" s="139" t="s">
        <v>17507</v>
      </c>
      <c r="E370" s="142">
        <v>140.27000000000001</v>
      </c>
      <c r="F370" s="143" t="s">
        <v>17508</v>
      </c>
      <c r="G370" s="143"/>
      <c r="H370" s="143" t="s">
        <v>17509</v>
      </c>
      <c r="I370" s="144" t="s">
        <v>2195</v>
      </c>
      <c r="J370" s="145" t="s">
        <v>17510</v>
      </c>
      <c r="K370" s="143" t="s">
        <v>28261</v>
      </c>
      <c r="L370" s="144" t="s">
        <v>31</v>
      </c>
      <c r="M370" s="144" t="s">
        <v>17511</v>
      </c>
      <c r="N370" s="144" t="s">
        <v>33</v>
      </c>
      <c r="O370" s="144" t="s">
        <v>34</v>
      </c>
      <c r="P370" s="144">
        <v>90</v>
      </c>
      <c r="Q370" s="144">
        <v>1500</v>
      </c>
      <c r="R370" s="147" t="s">
        <v>17512</v>
      </c>
      <c r="S370" s="144" t="s">
        <v>49</v>
      </c>
      <c r="T370" s="144" t="s">
        <v>49</v>
      </c>
      <c r="U370" s="144">
        <v>1500</v>
      </c>
      <c r="V370" s="146">
        <f t="shared" si="16"/>
        <v>10.69366222285592</v>
      </c>
      <c r="W370" s="148">
        <f>V370/3</f>
        <v>3.5645540742853066</v>
      </c>
      <c r="X370" s="1" t="s">
        <v>17513</v>
      </c>
      <c r="Y370" s="145" t="s">
        <v>17514</v>
      </c>
      <c r="Z370" s="145" t="s">
        <v>17515</v>
      </c>
    </row>
    <row r="371" spans="1:28" s="67" customFormat="1" ht="100.2" customHeight="1" x14ac:dyDescent="0.3">
      <c r="A371" s="138" t="s">
        <v>23707</v>
      </c>
      <c r="B371" s="141" t="s">
        <v>17516</v>
      </c>
      <c r="C371" s="139" t="s">
        <v>17517</v>
      </c>
      <c r="D371" s="139" t="s">
        <v>17518</v>
      </c>
      <c r="E371" s="142">
        <v>140.27000000000001</v>
      </c>
      <c r="F371" s="143" t="s">
        <v>17508</v>
      </c>
      <c r="G371" s="143"/>
      <c r="H371" s="143" t="s">
        <v>17519</v>
      </c>
      <c r="I371" s="144" t="s">
        <v>2195</v>
      </c>
      <c r="J371" s="145" t="s">
        <v>17510</v>
      </c>
      <c r="K371" s="143" t="s">
        <v>28261</v>
      </c>
      <c r="L371" s="144" t="s">
        <v>31</v>
      </c>
      <c r="M371" s="144" t="s">
        <v>17511</v>
      </c>
      <c r="N371" s="144" t="s">
        <v>33</v>
      </c>
      <c r="O371" s="144" t="s">
        <v>34</v>
      </c>
      <c r="P371" s="144">
        <v>90</v>
      </c>
      <c r="Q371" s="144">
        <v>1500</v>
      </c>
      <c r="R371" s="147" t="s">
        <v>17520</v>
      </c>
      <c r="S371" s="144" t="s">
        <v>49</v>
      </c>
      <c r="T371" s="144" t="s">
        <v>49</v>
      </c>
      <c r="U371" s="144">
        <v>1500</v>
      </c>
      <c r="V371" s="146">
        <f t="shared" si="16"/>
        <v>10.69366222285592</v>
      </c>
      <c r="W371" s="148">
        <f>V371/3</f>
        <v>3.5645540742853066</v>
      </c>
      <c r="X371" s="1" t="s">
        <v>17521</v>
      </c>
      <c r="Y371" s="145" t="s">
        <v>17522</v>
      </c>
      <c r="Z371" s="145" t="s">
        <v>17515</v>
      </c>
    </row>
    <row r="372" spans="1:28" s="67" customFormat="1" ht="100.2" customHeight="1" x14ac:dyDescent="0.3">
      <c r="A372" s="9" t="s">
        <v>16991</v>
      </c>
      <c r="B372" s="10" t="s">
        <v>2407</v>
      </c>
      <c r="C372" s="22" t="s">
        <v>2408</v>
      </c>
      <c r="D372" s="12" t="s">
        <v>2409</v>
      </c>
      <c r="E372" s="13">
        <v>120.15</v>
      </c>
      <c r="F372" s="14" t="s">
        <v>1613</v>
      </c>
      <c r="G372" s="14">
        <v>1.58</v>
      </c>
      <c r="H372" s="31" t="s">
        <v>2410</v>
      </c>
      <c r="I372" s="14" t="s">
        <v>2195</v>
      </c>
      <c r="J372" s="15" t="s">
        <v>2285</v>
      </c>
      <c r="K372" s="16" t="s">
        <v>30311</v>
      </c>
      <c r="L372" s="14" t="s">
        <v>31</v>
      </c>
      <c r="M372" s="14" t="s">
        <v>406</v>
      </c>
      <c r="N372" s="14" t="s">
        <v>33</v>
      </c>
      <c r="O372" s="16" t="s">
        <v>34</v>
      </c>
      <c r="P372" s="17">
        <v>119</v>
      </c>
      <c r="Q372" s="18">
        <v>423</v>
      </c>
      <c r="R372" s="15" t="s">
        <v>2411</v>
      </c>
      <c r="S372" s="14" t="s">
        <v>49</v>
      </c>
      <c r="T372" s="18" t="s">
        <v>49</v>
      </c>
      <c r="U372" s="17">
        <v>423</v>
      </c>
      <c r="V372" s="20">
        <f t="shared" si="16"/>
        <v>3.5205992509363293</v>
      </c>
      <c r="W372" s="13">
        <f>V372</f>
        <v>3.5205992509363293</v>
      </c>
      <c r="X372" s="19" t="s">
        <v>50</v>
      </c>
      <c r="Y372" s="21" t="s">
        <v>409</v>
      </c>
      <c r="Z372" s="19" t="s">
        <v>2412</v>
      </c>
    </row>
    <row r="373" spans="1:28" s="67" customFormat="1" ht="100.2" customHeight="1" x14ac:dyDescent="0.3">
      <c r="A373" s="9" t="s">
        <v>16991</v>
      </c>
      <c r="B373" s="10" t="s">
        <v>2413</v>
      </c>
      <c r="C373" s="22" t="s">
        <v>2414</v>
      </c>
      <c r="D373" s="19" t="s">
        <v>2415</v>
      </c>
      <c r="E373" s="13">
        <v>134.18</v>
      </c>
      <c r="F373" s="14" t="s">
        <v>2416</v>
      </c>
      <c r="G373" s="14">
        <v>-1.49</v>
      </c>
      <c r="H373" s="14" t="s">
        <v>2417</v>
      </c>
      <c r="I373" s="14" t="s">
        <v>2195</v>
      </c>
      <c r="J373" s="15" t="s">
        <v>2226</v>
      </c>
      <c r="K373" s="16" t="s">
        <v>28303</v>
      </c>
      <c r="L373" s="14" t="s">
        <v>31</v>
      </c>
      <c r="M373" s="14" t="s">
        <v>310</v>
      </c>
      <c r="N373" s="14" t="s">
        <v>46</v>
      </c>
      <c r="O373" s="16" t="s">
        <v>47</v>
      </c>
      <c r="P373" s="28">
        <v>735</v>
      </c>
      <c r="Q373" s="14">
        <v>470</v>
      </c>
      <c r="R373" s="15" t="s">
        <v>2418</v>
      </c>
      <c r="S373" s="14" t="s">
        <v>2419</v>
      </c>
      <c r="T373" s="14">
        <v>3040</v>
      </c>
      <c r="U373" s="14">
        <v>470</v>
      </c>
      <c r="V373" s="13">
        <f t="shared" si="16"/>
        <v>3.502757489938888</v>
      </c>
      <c r="W373" s="13">
        <f>V373</f>
        <v>3.502757489938888</v>
      </c>
      <c r="X373" s="19" t="s">
        <v>2420</v>
      </c>
      <c r="Y373" s="21" t="s">
        <v>2421</v>
      </c>
      <c r="Z373" s="19" t="s">
        <v>2422</v>
      </c>
    </row>
    <row r="374" spans="1:28" s="67" customFormat="1" ht="100.2" customHeight="1" x14ac:dyDescent="0.3">
      <c r="A374" s="9" t="s">
        <v>16991</v>
      </c>
      <c r="B374" s="10" t="s">
        <v>2423</v>
      </c>
      <c r="C374" s="11" t="s">
        <v>2424</v>
      </c>
      <c r="D374" s="19" t="s">
        <v>2425</v>
      </c>
      <c r="E374" s="13">
        <v>148.11586497231499</v>
      </c>
      <c r="F374" s="14" t="s">
        <v>2426</v>
      </c>
      <c r="G374" s="13">
        <v>1.6</v>
      </c>
      <c r="H374" s="14" t="s">
        <v>2427</v>
      </c>
      <c r="I374" s="14" t="s">
        <v>2195</v>
      </c>
      <c r="J374" s="15" t="s">
        <v>2428</v>
      </c>
      <c r="K374" s="13" t="s">
        <v>30312</v>
      </c>
      <c r="L374" s="14" t="s">
        <v>31</v>
      </c>
      <c r="M374" s="14" t="s">
        <v>176</v>
      </c>
      <c r="N374" s="14" t="s">
        <v>46</v>
      </c>
      <c r="O374" s="16" t="s">
        <v>34</v>
      </c>
      <c r="P374" s="28">
        <v>735</v>
      </c>
      <c r="Q374" s="14">
        <v>500</v>
      </c>
      <c r="R374" s="15" t="s">
        <v>2429</v>
      </c>
      <c r="S374" s="14" t="s">
        <v>788</v>
      </c>
      <c r="T374" s="14">
        <v>1000</v>
      </c>
      <c r="U374" s="14">
        <v>500</v>
      </c>
      <c r="V374" s="13">
        <f t="shared" si="16"/>
        <v>3.3757356113975856</v>
      </c>
      <c r="W374" s="13">
        <f>V374</f>
        <v>3.3757356113975856</v>
      </c>
      <c r="X374" s="19" t="s">
        <v>2430</v>
      </c>
      <c r="Y374" s="21" t="s">
        <v>2431</v>
      </c>
      <c r="Z374" s="19" t="s">
        <v>2432</v>
      </c>
    </row>
    <row r="375" spans="1:28" s="67" customFormat="1" ht="100.2" customHeight="1" x14ac:dyDescent="0.3">
      <c r="A375" s="9" t="s">
        <v>16991</v>
      </c>
      <c r="B375" s="10" t="s">
        <v>2433</v>
      </c>
      <c r="C375" s="22" t="s">
        <v>2434</v>
      </c>
      <c r="D375" s="52" t="s">
        <v>2435</v>
      </c>
      <c r="E375" s="13">
        <v>150.21793444900999</v>
      </c>
      <c r="F375" s="14" t="s">
        <v>2403</v>
      </c>
      <c r="G375" s="13">
        <v>3.3</v>
      </c>
      <c r="H375" s="27" t="s">
        <v>2436</v>
      </c>
      <c r="I375" s="14" t="s">
        <v>2195</v>
      </c>
      <c r="J375" s="15" t="s">
        <v>2285</v>
      </c>
      <c r="K375" s="16" t="s">
        <v>30313</v>
      </c>
      <c r="L375" s="14" t="s">
        <v>31</v>
      </c>
      <c r="M375" s="14" t="s">
        <v>493</v>
      </c>
      <c r="N375" s="14" t="s">
        <v>33</v>
      </c>
      <c r="O375" s="16" t="s">
        <v>34</v>
      </c>
      <c r="P375" s="53">
        <f>19*7</f>
        <v>133</v>
      </c>
      <c r="Q375" s="27">
        <v>500</v>
      </c>
      <c r="R375" s="15" t="s">
        <v>2437</v>
      </c>
      <c r="S375" s="14" t="s">
        <v>49</v>
      </c>
      <c r="T375" s="27" t="s">
        <v>49</v>
      </c>
      <c r="U375" s="53">
        <v>500</v>
      </c>
      <c r="V375" s="13">
        <f t="shared" ref="V375:V406" si="18">U375/E375</f>
        <v>3.3284973717284076</v>
      </c>
      <c r="W375" s="13">
        <f>V375</f>
        <v>3.3284973717284076</v>
      </c>
      <c r="X375" s="19" t="s">
        <v>50</v>
      </c>
      <c r="Y375" s="21" t="s">
        <v>409</v>
      </c>
      <c r="Z375" s="19" t="s">
        <v>495</v>
      </c>
    </row>
    <row r="376" spans="1:28" s="67" customFormat="1" ht="100.2" customHeight="1" x14ac:dyDescent="0.3">
      <c r="A376" s="9" t="s">
        <v>16991</v>
      </c>
      <c r="B376" s="10" t="s">
        <v>2438</v>
      </c>
      <c r="C376" s="22" t="s">
        <v>2439</v>
      </c>
      <c r="D376" s="19" t="s">
        <v>2440</v>
      </c>
      <c r="E376" s="13">
        <v>150.22</v>
      </c>
      <c r="F376" s="14" t="s">
        <v>2403</v>
      </c>
      <c r="G376" s="14">
        <v>2.06</v>
      </c>
      <c r="H376" s="14" t="s">
        <v>2441</v>
      </c>
      <c r="I376" s="14" t="s">
        <v>2195</v>
      </c>
      <c r="J376" s="15" t="s">
        <v>2285</v>
      </c>
      <c r="K376" s="16" t="s">
        <v>30314</v>
      </c>
      <c r="L376" s="14" t="s">
        <v>31</v>
      </c>
      <c r="M376" s="14" t="s">
        <v>406</v>
      </c>
      <c r="N376" s="14" t="s">
        <v>33</v>
      </c>
      <c r="O376" s="16" t="s">
        <v>34</v>
      </c>
      <c r="P376" s="28">
        <v>112</v>
      </c>
      <c r="Q376" s="18">
        <v>500</v>
      </c>
      <c r="R376" s="15" t="s">
        <v>2442</v>
      </c>
      <c r="S376" s="14" t="s">
        <v>49</v>
      </c>
      <c r="T376" s="14" t="s">
        <v>49</v>
      </c>
      <c r="U376" s="28">
        <v>500</v>
      </c>
      <c r="V376" s="13">
        <f t="shared" si="18"/>
        <v>3.3284516043136732</v>
      </c>
      <c r="W376" s="13">
        <f>V376</f>
        <v>3.3284516043136732</v>
      </c>
      <c r="X376" s="19" t="s">
        <v>50</v>
      </c>
      <c r="Y376" s="21" t="s">
        <v>409</v>
      </c>
      <c r="Z376" s="19" t="s">
        <v>495</v>
      </c>
    </row>
    <row r="377" spans="1:28" s="67" customFormat="1" ht="100.2" customHeight="1" x14ac:dyDescent="0.3">
      <c r="A377" s="9" t="s">
        <v>16991</v>
      </c>
      <c r="B377" s="10" t="s">
        <v>2443</v>
      </c>
      <c r="C377" s="22" t="s">
        <v>2444</v>
      </c>
      <c r="D377" s="19" t="s">
        <v>2445</v>
      </c>
      <c r="E377" s="13">
        <v>302.19</v>
      </c>
      <c r="F377" s="14" t="s">
        <v>2446</v>
      </c>
      <c r="G377" s="14">
        <v>-2.0499999999999998</v>
      </c>
      <c r="H377" s="14" t="s">
        <v>2447</v>
      </c>
      <c r="I377" s="14" t="s">
        <v>2195</v>
      </c>
      <c r="J377" s="54" t="s">
        <v>2448</v>
      </c>
      <c r="K377" s="14" t="s">
        <v>30315</v>
      </c>
      <c r="L377" s="14" t="s">
        <v>31</v>
      </c>
      <c r="M377" s="14" t="s">
        <v>2449</v>
      </c>
      <c r="N377" s="14" t="s">
        <v>46</v>
      </c>
      <c r="O377" s="16" t="s">
        <v>34</v>
      </c>
      <c r="P377" s="28">
        <v>90</v>
      </c>
      <c r="Q377" s="14">
        <v>3011</v>
      </c>
      <c r="R377" s="15" t="s">
        <v>2450</v>
      </c>
      <c r="S377" s="14" t="s">
        <v>49</v>
      </c>
      <c r="T377" s="14" t="s">
        <v>49</v>
      </c>
      <c r="U377" s="28">
        <v>3011</v>
      </c>
      <c r="V377" s="30">
        <f t="shared" si="18"/>
        <v>9.9639299778285189</v>
      </c>
      <c r="W377" s="30">
        <f>V377/3</f>
        <v>3.3213099926095064</v>
      </c>
      <c r="X377" s="19" t="s">
        <v>2451</v>
      </c>
      <c r="Y377" s="21" t="s">
        <v>2452</v>
      </c>
      <c r="Z377" s="19" t="s">
        <v>2453</v>
      </c>
    </row>
    <row r="378" spans="1:28" s="67" customFormat="1" ht="100.2" customHeight="1" x14ac:dyDescent="0.3">
      <c r="A378" s="9" t="s">
        <v>16991</v>
      </c>
      <c r="B378" s="10" t="s">
        <v>2454</v>
      </c>
      <c r="C378" s="22" t="s">
        <v>2455</v>
      </c>
      <c r="D378" s="12" t="s">
        <v>2456</v>
      </c>
      <c r="E378" s="13">
        <v>113.16</v>
      </c>
      <c r="F378" s="14" t="s">
        <v>2457</v>
      </c>
      <c r="G378" s="14">
        <v>-0.19</v>
      </c>
      <c r="H378" s="14" t="s">
        <v>2458</v>
      </c>
      <c r="I378" s="14" t="s">
        <v>2195</v>
      </c>
      <c r="J378" s="15" t="s">
        <v>2459</v>
      </c>
      <c r="K378" s="16" t="s">
        <v>30316</v>
      </c>
      <c r="L378" s="14" t="s">
        <v>31</v>
      </c>
      <c r="M378" s="14" t="s">
        <v>176</v>
      </c>
      <c r="N378" s="14" t="s">
        <v>33</v>
      </c>
      <c r="O378" s="16" t="s">
        <v>34</v>
      </c>
      <c r="P378" s="28">
        <v>721</v>
      </c>
      <c r="Q378" s="14">
        <v>375</v>
      </c>
      <c r="R378" s="15" t="s">
        <v>2460</v>
      </c>
      <c r="S378" s="14" t="s">
        <v>49</v>
      </c>
      <c r="T378" s="14" t="s">
        <v>49</v>
      </c>
      <c r="U378" s="14">
        <v>375</v>
      </c>
      <c r="V378" s="13">
        <f t="shared" si="18"/>
        <v>3.3138918345705197</v>
      </c>
      <c r="W378" s="13">
        <f t="shared" ref="W378:W384" si="19">V378</f>
        <v>3.3138918345705197</v>
      </c>
      <c r="X378" s="19" t="s">
        <v>2461</v>
      </c>
      <c r="Y378" s="21" t="s">
        <v>1003</v>
      </c>
      <c r="Z378" s="19" t="s">
        <v>2462</v>
      </c>
    </row>
    <row r="379" spans="1:28" s="67" customFormat="1" ht="100.2" customHeight="1" x14ac:dyDescent="0.3">
      <c r="A379" s="9" t="s">
        <v>16991</v>
      </c>
      <c r="B379" s="10" t="s">
        <v>2463</v>
      </c>
      <c r="C379" s="22" t="s">
        <v>2464</v>
      </c>
      <c r="D379" s="19" t="s">
        <v>2465</v>
      </c>
      <c r="E379" s="13">
        <v>808.86</v>
      </c>
      <c r="F379" s="14" t="s">
        <v>2466</v>
      </c>
      <c r="G379" s="14">
        <v>-3.22</v>
      </c>
      <c r="H379" s="14" t="s">
        <v>2467</v>
      </c>
      <c r="I379" s="14" t="s">
        <v>2195</v>
      </c>
      <c r="J379" s="15" t="s">
        <v>2468</v>
      </c>
      <c r="K379" s="14" t="s">
        <v>30317</v>
      </c>
      <c r="L379" s="14" t="s">
        <v>31</v>
      </c>
      <c r="M379" s="14" t="s">
        <v>406</v>
      </c>
      <c r="N379" s="14" t="s">
        <v>33</v>
      </c>
      <c r="O379" s="16" t="s">
        <v>34</v>
      </c>
      <c r="P379" s="28">
        <v>730</v>
      </c>
      <c r="Q379" s="14">
        <v>2500</v>
      </c>
      <c r="R379" s="15" t="s">
        <v>2469</v>
      </c>
      <c r="S379" s="14" t="s">
        <v>49</v>
      </c>
      <c r="T379" s="14" t="s">
        <v>49</v>
      </c>
      <c r="U379" s="28">
        <v>2500</v>
      </c>
      <c r="V379" s="30">
        <f t="shared" si="18"/>
        <v>3.0907697252923869</v>
      </c>
      <c r="W379" s="30">
        <f t="shared" si="19"/>
        <v>3.0907697252923869</v>
      </c>
      <c r="X379" s="19" t="s">
        <v>1445</v>
      </c>
      <c r="Y379" s="21" t="s">
        <v>1328</v>
      </c>
      <c r="Z379" s="19" t="s">
        <v>2470</v>
      </c>
    </row>
    <row r="380" spans="1:28" s="67" customFormat="1" ht="100.2" customHeight="1" x14ac:dyDescent="0.3">
      <c r="A380" s="9" t="s">
        <v>16991</v>
      </c>
      <c r="B380" s="10" t="s">
        <v>2471</v>
      </c>
      <c r="C380" s="22" t="s">
        <v>2472</v>
      </c>
      <c r="D380" s="19" t="s">
        <v>2473</v>
      </c>
      <c r="E380" s="13">
        <v>97.54</v>
      </c>
      <c r="F380" s="14" t="s">
        <v>2474</v>
      </c>
      <c r="G380" s="14">
        <v>-1.31</v>
      </c>
      <c r="H380" s="14" t="s">
        <v>2475</v>
      </c>
      <c r="I380" s="14" t="s">
        <v>2195</v>
      </c>
      <c r="J380" s="15" t="s">
        <v>2476</v>
      </c>
      <c r="K380" s="16" t="s">
        <v>30318</v>
      </c>
      <c r="L380" s="14" t="s">
        <v>31</v>
      </c>
      <c r="M380" s="14" t="s">
        <v>2477</v>
      </c>
      <c r="N380" s="14" t="s">
        <v>33</v>
      </c>
      <c r="O380" s="16" t="s">
        <v>34</v>
      </c>
      <c r="P380" s="28" t="s">
        <v>2478</v>
      </c>
      <c r="Q380" s="14">
        <v>300</v>
      </c>
      <c r="R380" s="15" t="s">
        <v>2479</v>
      </c>
      <c r="S380" s="14" t="s">
        <v>2480</v>
      </c>
      <c r="T380" s="14">
        <v>1000</v>
      </c>
      <c r="U380" s="28">
        <v>300</v>
      </c>
      <c r="V380" s="20">
        <f t="shared" si="18"/>
        <v>3.0756612671724417</v>
      </c>
      <c r="W380" s="20">
        <f t="shared" si="19"/>
        <v>3.0756612671724417</v>
      </c>
      <c r="X380" s="19" t="s">
        <v>2481</v>
      </c>
      <c r="Y380" s="21" t="s">
        <v>2482</v>
      </c>
      <c r="Z380" s="19" t="s">
        <v>2483</v>
      </c>
    </row>
    <row r="381" spans="1:28" s="67" customFormat="1" ht="100.2" customHeight="1" x14ac:dyDescent="0.3">
      <c r="A381" s="9" t="s">
        <v>16991</v>
      </c>
      <c r="B381" s="10" t="s">
        <v>2484</v>
      </c>
      <c r="C381" s="22" t="s">
        <v>2485</v>
      </c>
      <c r="D381" s="19" t="s">
        <v>2486</v>
      </c>
      <c r="E381" s="13">
        <v>65.06</v>
      </c>
      <c r="F381" s="14" t="s">
        <v>2487</v>
      </c>
      <c r="G381" s="14">
        <v>-2.4700000000000002</v>
      </c>
      <c r="H381" s="14" t="s">
        <v>2488</v>
      </c>
      <c r="I381" s="14" t="s">
        <v>2195</v>
      </c>
      <c r="J381" s="15" t="s">
        <v>2489</v>
      </c>
      <c r="K381" s="13" t="s">
        <v>30319</v>
      </c>
      <c r="L381" s="14" t="s">
        <v>31</v>
      </c>
      <c r="M381" s="14" t="s">
        <v>32</v>
      </c>
      <c r="N381" s="14" t="s">
        <v>33</v>
      </c>
      <c r="O381" s="16" t="s">
        <v>47</v>
      </c>
      <c r="P381" s="28">
        <v>730</v>
      </c>
      <c r="Q381" s="14">
        <v>200</v>
      </c>
      <c r="R381" s="15" t="s">
        <v>2490</v>
      </c>
      <c r="S381" s="14" t="s">
        <v>49</v>
      </c>
      <c r="T381" s="14" t="s">
        <v>49</v>
      </c>
      <c r="U381" s="28">
        <v>200</v>
      </c>
      <c r="V381" s="13">
        <f t="shared" si="18"/>
        <v>3.0740854595757763</v>
      </c>
      <c r="W381" s="13">
        <f t="shared" si="19"/>
        <v>3.0740854595757763</v>
      </c>
      <c r="X381" s="19" t="s">
        <v>580</v>
      </c>
      <c r="Y381" s="21" t="s">
        <v>2491</v>
      </c>
      <c r="Z381" s="19" t="s">
        <v>2492</v>
      </c>
    </row>
    <row r="382" spans="1:28" s="67" customFormat="1" ht="100.2" customHeight="1" x14ac:dyDescent="0.3">
      <c r="A382" s="9" t="s">
        <v>16991</v>
      </c>
      <c r="B382" s="10" t="s">
        <v>2493</v>
      </c>
      <c r="C382" s="22" t="s">
        <v>2494</v>
      </c>
      <c r="D382" s="19" t="s">
        <v>2495</v>
      </c>
      <c r="E382" s="13">
        <v>136.19131704457001</v>
      </c>
      <c r="F382" s="14" t="s">
        <v>2496</v>
      </c>
      <c r="G382" s="14">
        <v>1.91</v>
      </c>
      <c r="H382" s="14" t="s">
        <v>2497</v>
      </c>
      <c r="I382" s="14" t="s">
        <v>2195</v>
      </c>
      <c r="J382" s="15" t="s">
        <v>2285</v>
      </c>
      <c r="K382" s="16" t="s">
        <v>30320</v>
      </c>
      <c r="L382" s="14" t="s">
        <v>31</v>
      </c>
      <c r="M382" s="14" t="s">
        <v>230</v>
      </c>
      <c r="N382" s="14" t="s">
        <v>46</v>
      </c>
      <c r="O382" s="16" t="s">
        <v>34</v>
      </c>
      <c r="P382" s="28">
        <v>122</v>
      </c>
      <c r="Q382" s="14">
        <v>415</v>
      </c>
      <c r="R382" s="15" t="s">
        <v>2498</v>
      </c>
      <c r="S382" s="14" t="s">
        <v>49</v>
      </c>
      <c r="T382" s="18" t="s">
        <v>49</v>
      </c>
      <c r="U382" s="28">
        <v>415</v>
      </c>
      <c r="V382" s="20">
        <f t="shared" si="18"/>
        <v>3.0471839835735413</v>
      </c>
      <c r="W382" s="13">
        <f t="shared" si="19"/>
        <v>3.0471839835735413</v>
      </c>
      <c r="X382" s="19" t="s">
        <v>580</v>
      </c>
      <c r="Y382" s="21" t="s">
        <v>2499</v>
      </c>
      <c r="Z382" s="19" t="s">
        <v>2500</v>
      </c>
    </row>
    <row r="383" spans="1:28" s="67" customFormat="1" ht="100.2" customHeight="1" x14ac:dyDescent="0.3">
      <c r="A383" s="9" t="s">
        <v>16991</v>
      </c>
      <c r="B383" s="10" t="s">
        <v>2501</v>
      </c>
      <c r="C383" s="22" t="s">
        <v>2502</v>
      </c>
      <c r="D383" s="12" t="s">
        <v>2503</v>
      </c>
      <c r="E383" s="13">
        <v>397.63</v>
      </c>
      <c r="F383" s="14" t="s">
        <v>2504</v>
      </c>
      <c r="G383" s="14">
        <v>-1</v>
      </c>
      <c r="H383" s="18" t="s">
        <v>2505</v>
      </c>
      <c r="I383" s="14" t="s">
        <v>2195</v>
      </c>
      <c r="J383" s="15" t="s">
        <v>2506</v>
      </c>
      <c r="K383" s="14" t="s">
        <v>28744</v>
      </c>
      <c r="L383" s="14" t="s">
        <v>31</v>
      </c>
      <c r="M383" s="14" t="s">
        <v>2507</v>
      </c>
      <c r="N383" s="14" t="s">
        <v>70</v>
      </c>
      <c r="O383" s="16" t="s">
        <v>34</v>
      </c>
      <c r="P383" s="17">
        <v>728</v>
      </c>
      <c r="Q383" s="29">
        <v>1200</v>
      </c>
      <c r="R383" s="15" t="s">
        <v>2508</v>
      </c>
      <c r="S383" s="14" t="s">
        <v>49</v>
      </c>
      <c r="T383" s="18" t="s">
        <v>49</v>
      </c>
      <c r="U383" s="17">
        <v>1200</v>
      </c>
      <c r="V383" s="33">
        <f t="shared" si="18"/>
        <v>3.0178809445967358</v>
      </c>
      <c r="W383" s="33">
        <f t="shared" si="19"/>
        <v>3.0178809445967358</v>
      </c>
      <c r="X383" s="19" t="s">
        <v>2509</v>
      </c>
      <c r="Y383" s="21" t="s">
        <v>2510</v>
      </c>
      <c r="Z383" s="19" t="s">
        <v>2511</v>
      </c>
      <c r="AB383" s="128"/>
    </row>
    <row r="384" spans="1:28" s="67" customFormat="1" ht="100.2" customHeight="1" x14ac:dyDescent="0.3">
      <c r="A384" s="9" t="s">
        <v>16991</v>
      </c>
      <c r="B384" s="10" t="s">
        <v>2512</v>
      </c>
      <c r="C384" s="19" t="s">
        <v>2513</v>
      </c>
      <c r="D384" s="19" t="s">
        <v>2514</v>
      </c>
      <c r="E384" s="13">
        <v>88.15</v>
      </c>
      <c r="F384" s="14" t="s">
        <v>268</v>
      </c>
      <c r="G384" s="14">
        <v>1.06</v>
      </c>
      <c r="H384" s="14" t="s">
        <v>2515</v>
      </c>
      <c r="I384" s="14" t="s">
        <v>2195</v>
      </c>
      <c r="J384" s="15" t="s">
        <v>2234</v>
      </c>
      <c r="K384" s="16" t="s">
        <v>28262</v>
      </c>
      <c r="L384" s="14" t="s">
        <v>31</v>
      </c>
      <c r="M384" s="14" t="s">
        <v>32</v>
      </c>
      <c r="N384" s="14" t="s">
        <v>476</v>
      </c>
      <c r="O384" s="16" t="s">
        <v>47</v>
      </c>
      <c r="P384" s="28">
        <v>365</v>
      </c>
      <c r="Q384" s="14">
        <v>258</v>
      </c>
      <c r="R384" s="15" t="s">
        <v>2516</v>
      </c>
      <c r="S384" s="14" t="s">
        <v>2517</v>
      </c>
      <c r="T384" s="14">
        <v>1119</v>
      </c>
      <c r="U384" s="28">
        <v>258</v>
      </c>
      <c r="V384" s="13">
        <f t="shared" si="18"/>
        <v>2.9268292682926829</v>
      </c>
      <c r="W384" s="13">
        <f t="shared" si="19"/>
        <v>2.9268292682926829</v>
      </c>
      <c r="X384" s="19" t="s">
        <v>2518</v>
      </c>
      <c r="Y384" s="21" t="s">
        <v>2519</v>
      </c>
      <c r="Z384" s="19" t="s">
        <v>2520</v>
      </c>
    </row>
    <row r="385" spans="1:26" s="67" customFormat="1" ht="100.2" customHeight="1" x14ac:dyDescent="0.3">
      <c r="A385" s="9" t="s">
        <v>16991</v>
      </c>
      <c r="B385" s="10" t="s">
        <v>2521</v>
      </c>
      <c r="C385" s="22" t="s">
        <v>2522</v>
      </c>
      <c r="D385" s="19" t="s">
        <v>2523</v>
      </c>
      <c r="E385" s="13">
        <v>126.16</v>
      </c>
      <c r="F385" s="14" t="s">
        <v>2524</v>
      </c>
      <c r="G385" s="13">
        <v>0.6</v>
      </c>
      <c r="H385" s="14" t="s">
        <v>2525</v>
      </c>
      <c r="I385" s="14" t="s">
        <v>2195</v>
      </c>
      <c r="J385" s="15" t="s">
        <v>2348</v>
      </c>
      <c r="K385" s="16" t="s">
        <v>28258</v>
      </c>
      <c r="L385" s="14" t="s">
        <v>31</v>
      </c>
      <c r="M385" s="14" t="s">
        <v>103</v>
      </c>
      <c r="N385" s="14" t="s">
        <v>33</v>
      </c>
      <c r="O385" s="16" t="s">
        <v>34</v>
      </c>
      <c r="P385" s="28">
        <v>91</v>
      </c>
      <c r="Q385" s="14">
        <v>1090</v>
      </c>
      <c r="R385" s="15" t="s">
        <v>2526</v>
      </c>
      <c r="S385" s="14" t="s">
        <v>49</v>
      </c>
      <c r="T385" s="14" t="s">
        <v>49</v>
      </c>
      <c r="U385" s="28">
        <v>1090</v>
      </c>
      <c r="V385" s="30">
        <f t="shared" si="18"/>
        <v>8.6398224476854786</v>
      </c>
      <c r="W385" s="30">
        <f>V385/3</f>
        <v>2.8799408158951594</v>
      </c>
      <c r="X385" s="19" t="s">
        <v>2527</v>
      </c>
      <c r="Y385" s="21" t="s">
        <v>2528</v>
      </c>
      <c r="Z385" s="19" t="s">
        <v>2529</v>
      </c>
    </row>
    <row r="386" spans="1:26" s="67" customFormat="1" ht="100.2" customHeight="1" x14ac:dyDescent="0.3">
      <c r="A386" s="138" t="s">
        <v>23707</v>
      </c>
      <c r="B386" s="141" t="s">
        <v>17523</v>
      </c>
      <c r="C386" s="139" t="s">
        <v>17524</v>
      </c>
      <c r="D386" s="147" t="s">
        <v>17525</v>
      </c>
      <c r="E386" s="143">
        <v>349.4</v>
      </c>
      <c r="F386" s="144" t="s">
        <v>17526</v>
      </c>
      <c r="G386" s="150"/>
      <c r="H386" s="144" t="s">
        <v>17527</v>
      </c>
      <c r="I386" s="144" t="s">
        <v>2195</v>
      </c>
      <c r="J386" s="145" t="s">
        <v>3002</v>
      </c>
      <c r="K386" s="16" t="s">
        <v>30321</v>
      </c>
      <c r="L386" s="144" t="s">
        <v>31</v>
      </c>
      <c r="M386" s="144" t="s">
        <v>17528</v>
      </c>
      <c r="N386" s="144" t="s">
        <v>33</v>
      </c>
      <c r="O386" s="144" t="s">
        <v>220</v>
      </c>
      <c r="P386" s="144">
        <v>182</v>
      </c>
      <c r="Q386" s="144">
        <v>1000</v>
      </c>
      <c r="R386" s="147" t="s">
        <v>17529</v>
      </c>
      <c r="S386" s="144" t="s">
        <v>49</v>
      </c>
      <c r="T386" s="144" t="s">
        <v>49</v>
      </c>
      <c r="U386" s="144">
        <v>1000</v>
      </c>
      <c r="V386" s="148">
        <f t="shared" si="18"/>
        <v>2.8620492272467088</v>
      </c>
      <c r="W386" s="148">
        <f>V386</f>
        <v>2.8620492272467088</v>
      </c>
      <c r="X386" s="147" t="s">
        <v>17530</v>
      </c>
      <c r="Y386" s="145" t="s">
        <v>17531</v>
      </c>
      <c r="Z386" s="145" t="s">
        <v>17532</v>
      </c>
    </row>
    <row r="387" spans="1:26" s="67" customFormat="1" ht="100.2" customHeight="1" x14ac:dyDescent="0.3">
      <c r="A387" s="9" t="s">
        <v>16991</v>
      </c>
      <c r="B387" s="10" t="s">
        <v>2530</v>
      </c>
      <c r="C387" s="22" t="s">
        <v>2531</v>
      </c>
      <c r="D387" s="19" t="s">
        <v>2532</v>
      </c>
      <c r="E387" s="13">
        <v>124.14</v>
      </c>
      <c r="F387" s="14" t="s">
        <v>2533</v>
      </c>
      <c r="G387" s="14">
        <v>1.58</v>
      </c>
      <c r="H387" s="14" t="s">
        <v>2534</v>
      </c>
      <c r="I387" s="14" t="s">
        <v>2195</v>
      </c>
      <c r="J387" s="15" t="s">
        <v>2285</v>
      </c>
      <c r="K387" s="16" t="s">
        <v>30322</v>
      </c>
      <c r="L387" s="14" t="s">
        <v>31</v>
      </c>
      <c r="M387" s="14" t="s">
        <v>2535</v>
      </c>
      <c r="N387" s="14" t="s">
        <v>46</v>
      </c>
      <c r="O387" s="16" t="s">
        <v>34</v>
      </c>
      <c r="P387" s="28">
        <v>182</v>
      </c>
      <c r="Q387" s="14">
        <v>346.6</v>
      </c>
      <c r="R387" s="15" t="s">
        <v>2536</v>
      </c>
      <c r="S387" s="14" t="s">
        <v>1001</v>
      </c>
      <c r="T387" s="28">
        <v>1346</v>
      </c>
      <c r="U387" s="36">
        <v>346.6</v>
      </c>
      <c r="V387" s="13">
        <f t="shared" si="18"/>
        <v>2.7920090220718543</v>
      </c>
      <c r="W387" s="30">
        <f>V387</f>
        <v>2.7920090220718543</v>
      </c>
      <c r="X387" s="19" t="s">
        <v>2537</v>
      </c>
      <c r="Y387" s="21" t="s">
        <v>2538</v>
      </c>
      <c r="Z387" s="19" t="s">
        <v>2539</v>
      </c>
    </row>
    <row r="388" spans="1:26" s="67" customFormat="1" ht="100.2" customHeight="1" x14ac:dyDescent="0.3">
      <c r="A388" s="138" t="s">
        <v>23707</v>
      </c>
      <c r="B388" s="141" t="s">
        <v>17533</v>
      </c>
      <c r="C388" s="139" t="s">
        <v>17534</v>
      </c>
      <c r="D388" s="147" t="s">
        <v>17535</v>
      </c>
      <c r="E388" s="143">
        <v>363.4</v>
      </c>
      <c r="F388" s="144" t="s">
        <v>17536</v>
      </c>
      <c r="G388" s="150"/>
      <c r="H388" s="144" t="s">
        <v>17537</v>
      </c>
      <c r="I388" s="144" t="s">
        <v>2195</v>
      </c>
      <c r="J388" s="145" t="s">
        <v>3002</v>
      </c>
      <c r="K388" s="16" t="s">
        <v>30323</v>
      </c>
      <c r="L388" s="144" t="s">
        <v>31</v>
      </c>
      <c r="M388" s="144" t="s">
        <v>17538</v>
      </c>
      <c r="N388" s="144" t="s">
        <v>33</v>
      </c>
      <c r="O388" s="144" t="s">
        <v>34</v>
      </c>
      <c r="P388" s="144">
        <v>182</v>
      </c>
      <c r="Q388" s="144">
        <v>1000</v>
      </c>
      <c r="R388" s="147" t="s">
        <v>17539</v>
      </c>
      <c r="S388" s="144" t="s">
        <v>49</v>
      </c>
      <c r="T388" s="144" t="s">
        <v>49</v>
      </c>
      <c r="U388" s="144">
        <v>1000</v>
      </c>
      <c r="V388" s="148">
        <f t="shared" si="18"/>
        <v>2.7517886626307102</v>
      </c>
      <c r="W388" s="148">
        <f>V388</f>
        <v>2.7517886626307102</v>
      </c>
      <c r="X388" s="147" t="s">
        <v>17540</v>
      </c>
      <c r="Y388" s="145" t="s">
        <v>17541</v>
      </c>
      <c r="Z388" s="145" t="s">
        <v>17542</v>
      </c>
    </row>
    <row r="389" spans="1:26" s="67" customFormat="1" ht="100.2" customHeight="1" x14ac:dyDescent="0.3">
      <c r="A389" s="9" t="s">
        <v>16991</v>
      </c>
      <c r="B389" s="10" t="s">
        <v>2540</v>
      </c>
      <c r="C389" s="22" t="s">
        <v>2541</v>
      </c>
      <c r="D389" s="19" t="s">
        <v>2542</v>
      </c>
      <c r="E389" s="13">
        <v>74.121756052979293</v>
      </c>
      <c r="F389" s="14" t="s">
        <v>1255</v>
      </c>
      <c r="G389" s="14">
        <v>0.61</v>
      </c>
      <c r="H389" s="14" t="s">
        <v>2543</v>
      </c>
      <c r="I389" s="14" t="s">
        <v>2195</v>
      </c>
      <c r="J389" s="15" t="s">
        <v>2234</v>
      </c>
      <c r="K389" s="16" t="s">
        <v>28226</v>
      </c>
      <c r="L389" s="14" t="s">
        <v>31</v>
      </c>
      <c r="M389" s="14" t="s">
        <v>2544</v>
      </c>
      <c r="N389" s="14" t="s">
        <v>476</v>
      </c>
      <c r="O389" s="16" t="s">
        <v>47</v>
      </c>
      <c r="P389" s="17" t="s">
        <v>2545</v>
      </c>
      <c r="Q389" s="14">
        <v>594</v>
      </c>
      <c r="R389" s="15" t="s">
        <v>2546</v>
      </c>
      <c r="S389" s="14" t="s">
        <v>36</v>
      </c>
      <c r="T389" s="14">
        <v>1771</v>
      </c>
      <c r="U389" s="28">
        <v>594</v>
      </c>
      <c r="V389" s="13">
        <f t="shared" si="18"/>
        <v>8.013841436452644</v>
      </c>
      <c r="W389" s="13">
        <f>V389/3</f>
        <v>2.6712804788175482</v>
      </c>
      <c r="X389" s="19" t="s">
        <v>2547</v>
      </c>
      <c r="Y389" s="21" t="s">
        <v>2548</v>
      </c>
      <c r="Z389" s="19" t="s">
        <v>2549</v>
      </c>
    </row>
    <row r="390" spans="1:26" s="67" customFormat="1" ht="100.2" customHeight="1" x14ac:dyDescent="0.3">
      <c r="A390" s="9" t="s">
        <v>16991</v>
      </c>
      <c r="B390" s="10" t="s">
        <v>2550</v>
      </c>
      <c r="C390" s="22" t="s">
        <v>2551</v>
      </c>
      <c r="D390" s="19" t="s">
        <v>2552</v>
      </c>
      <c r="E390" s="13">
        <v>126.16</v>
      </c>
      <c r="F390" s="14" t="s">
        <v>2524</v>
      </c>
      <c r="G390" s="14">
        <v>0.22999999999999901</v>
      </c>
      <c r="H390" s="14" t="s">
        <v>2553</v>
      </c>
      <c r="I390" s="14" t="s">
        <v>2195</v>
      </c>
      <c r="J390" s="15" t="s">
        <v>2348</v>
      </c>
      <c r="K390" s="16" t="s">
        <v>28258</v>
      </c>
      <c r="L390" s="14" t="s">
        <v>31</v>
      </c>
      <c r="M390" s="14" t="s">
        <v>103</v>
      </c>
      <c r="N390" s="14" t="s">
        <v>33</v>
      </c>
      <c r="O390" s="16" t="s">
        <v>34</v>
      </c>
      <c r="P390" s="28">
        <v>91</v>
      </c>
      <c r="Q390" s="14">
        <v>973</v>
      </c>
      <c r="R390" s="15" t="s">
        <v>2554</v>
      </c>
      <c r="S390" s="14" t="s">
        <v>49</v>
      </c>
      <c r="T390" s="14" t="s">
        <v>49</v>
      </c>
      <c r="U390" s="28">
        <v>973</v>
      </c>
      <c r="V390" s="13">
        <f t="shared" si="18"/>
        <v>7.712428662016487</v>
      </c>
      <c r="W390" s="13">
        <f>V390/3</f>
        <v>2.5708095540054958</v>
      </c>
      <c r="X390" s="19" t="s">
        <v>2555</v>
      </c>
      <c r="Y390" s="21" t="s">
        <v>2528</v>
      </c>
      <c r="Z390" s="19" t="s">
        <v>2529</v>
      </c>
    </row>
    <row r="391" spans="1:26" s="67" customFormat="1" ht="100.2" customHeight="1" x14ac:dyDescent="0.3">
      <c r="A391" s="9" t="s">
        <v>16991</v>
      </c>
      <c r="B391" s="10" t="s">
        <v>2556</v>
      </c>
      <c r="C391" s="22" t="s">
        <v>2557</v>
      </c>
      <c r="D391" s="19" t="s">
        <v>2558</v>
      </c>
      <c r="E391" s="13">
        <v>130.09894371717201</v>
      </c>
      <c r="F391" s="14" t="s">
        <v>2559</v>
      </c>
      <c r="G391" s="14">
        <v>0.38</v>
      </c>
      <c r="H391" s="14" t="s">
        <v>2560</v>
      </c>
      <c r="I391" s="14" t="s">
        <v>2195</v>
      </c>
      <c r="J391" s="15" t="s">
        <v>2234</v>
      </c>
      <c r="K391" s="16" t="s">
        <v>30324</v>
      </c>
      <c r="L391" s="14" t="s">
        <v>31</v>
      </c>
      <c r="M391" s="14" t="s">
        <v>69</v>
      </c>
      <c r="N391" s="14" t="s">
        <v>46</v>
      </c>
      <c r="O391" s="16" t="s">
        <v>34</v>
      </c>
      <c r="P391" s="28">
        <v>91</v>
      </c>
      <c r="Q391" s="14">
        <v>1001</v>
      </c>
      <c r="R391" s="15" t="s">
        <v>2561</v>
      </c>
      <c r="S391" s="14" t="s">
        <v>49</v>
      </c>
      <c r="T391" s="18" t="s">
        <v>49</v>
      </c>
      <c r="U391" s="28">
        <v>1001</v>
      </c>
      <c r="V391" s="30">
        <f t="shared" si="18"/>
        <v>7.6941439445974238</v>
      </c>
      <c r="W391" s="30">
        <f>V391/3</f>
        <v>2.5647146481991414</v>
      </c>
      <c r="X391" s="19" t="s">
        <v>50</v>
      </c>
      <c r="Y391" s="21" t="s">
        <v>2562</v>
      </c>
      <c r="Z391" s="19" t="s">
        <v>2563</v>
      </c>
    </row>
    <row r="392" spans="1:26" s="67" customFormat="1" ht="100.2" customHeight="1" x14ac:dyDescent="0.3">
      <c r="A392" s="138" t="s">
        <v>23707</v>
      </c>
      <c r="B392" s="141" t="s">
        <v>17543</v>
      </c>
      <c r="C392" s="139" t="s">
        <v>17544</v>
      </c>
      <c r="D392" s="139" t="s">
        <v>17545</v>
      </c>
      <c r="E392" s="142">
        <v>136.14699999999999</v>
      </c>
      <c r="F392" s="143" t="s">
        <v>17546</v>
      </c>
      <c r="G392" s="143"/>
      <c r="H392" s="143" t="s">
        <v>17547</v>
      </c>
      <c r="I392" s="144" t="s">
        <v>2195</v>
      </c>
      <c r="J392" s="145" t="s">
        <v>2234</v>
      </c>
      <c r="K392" s="143" t="s">
        <v>28223</v>
      </c>
      <c r="L392" s="144" t="s">
        <v>31</v>
      </c>
      <c r="M392" s="144" t="s">
        <v>2306</v>
      </c>
      <c r="N392" s="144" t="s">
        <v>33</v>
      </c>
      <c r="O392" s="144" t="s">
        <v>220</v>
      </c>
      <c r="P392" s="144">
        <v>91</v>
      </c>
      <c r="Q392" s="144">
        <v>1000</v>
      </c>
      <c r="R392" s="147" t="s">
        <v>1288</v>
      </c>
      <c r="S392" s="144" t="s">
        <v>49</v>
      </c>
      <c r="T392" s="144" t="s">
        <v>49</v>
      </c>
      <c r="U392" s="144">
        <v>1000</v>
      </c>
      <c r="V392" s="148">
        <f t="shared" si="18"/>
        <v>7.3450020933255971</v>
      </c>
      <c r="W392" s="148">
        <f>V392/3</f>
        <v>2.4483340311085322</v>
      </c>
      <c r="X392" s="147" t="s">
        <v>17548</v>
      </c>
      <c r="Y392" s="145" t="s">
        <v>7979</v>
      </c>
      <c r="Z392" s="145" t="s">
        <v>17549</v>
      </c>
    </row>
    <row r="393" spans="1:26" s="67" customFormat="1" ht="100.2" customHeight="1" x14ac:dyDescent="0.3">
      <c r="A393" s="9" t="s">
        <v>16991</v>
      </c>
      <c r="B393" s="10" t="s">
        <v>2564</v>
      </c>
      <c r="C393" s="22" t="s">
        <v>2565</v>
      </c>
      <c r="D393" s="12" t="s">
        <v>2566</v>
      </c>
      <c r="E393" s="13">
        <v>204.27</v>
      </c>
      <c r="F393" s="14" t="s">
        <v>2567</v>
      </c>
      <c r="G393" s="14">
        <v>4.0599999999999996</v>
      </c>
      <c r="H393" s="14" t="s">
        <v>2568</v>
      </c>
      <c r="I393" s="14" t="s">
        <v>2195</v>
      </c>
      <c r="J393" s="15" t="s">
        <v>2569</v>
      </c>
      <c r="K393" s="16" t="s">
        <v>30325</v>
      </c>
      <c r="L393" s="14" t="s">
        <v>31</v>
      </c>
      <c r="M393" s="14" t="s">
        <v>2570</v>
      </c>
      <c r="N393" s="14" t="s">
        <v>33</v>
      </c>
      <c r="O393" s="16" t="s">
        <v>34</v>
      </c>
      <c r="P393" s="17" t="s">
        <v>2571</v>
      </c>
      <c r="Q393" s="29" t="s">
        <v>880</v>
      </c>
      <c r="R393" s="15" t="s">
        <v>2572</v>
      </c>
      <c r="S393" s="14" t="s">
        <v>49</v>
      </c>
      <c r="T393" s="14" t="s">
        <v>49</v>
      </c>
      <c r="U393" s="17">
        <v>500</v>
      </c>
      <c r="V393" s="20">
        <f t="shared" si="18"/>
        <v>2.4477407353013168</v>
      </c>
      <c r="W393" s="13">
        <f>V393</f>
        <v>2.4477407353013168</v>
      </c>
      <c r="X393" s="19" t="s">
        <v>50</v>
      </c>
      <c r="Y393" s="21" t="s">
        <v>2573</v>
      </c>
      <c r="Z393" s="19" t="s">
        <v>27917</v>
      </c>
    </row>
    <row r="394" spans="1:26" s="67" customFormat="1" ht="100.2" customHeight="1" x14ac:dyDescent="0.3">
      <c r="A394" s="9" t="s">
        <v>16991</v>
      </c>
      <c r="B394" s="10" t="s">
        <v>2574</v>
      </c>
      <c r="C394" s="22" t="s">
        <v>2575</v>
      </c>
      <c r="D394" s="19" t="s">
        <v>2576</v>
      </c>
      <c r="E394" s="13">
        <v>205.16</v>
      </c>
      <c r="F394" s="14" t="s">
        <v>2577</v>
      </c>
      <c r="G394" s="14">
        <v>0.91</v>
      </c>
      <c r="H394" s="14" t="s">
        <v>2578</v>
      </c>
      <c r="I394" s="14" t="s">
        <v>2195</v>
      </c>
      <c r="J394" s="15" t="s">
        <v>2244</v>
      </c>
      <c r="K394" s="13" t="s">
        <v>30326</v>
      </c>
      <c r="L394" s="14" t="s">
        <v>31</v>
      </c>
      <c r="M394" s="14" t="s">
        <v>103</v>
      </c>
      <c r="N394" s="14" t="s">
        <v>33</v>
      </c>
      <c r="O394" s="16" t="s">
        <v>34</v>
      </c>
      <c r="P394" s="28" t="s">
        <v>2478</v>
      </c>
      <c r="Q394" s="14">
        <v>500</v>
      </c>
      <c r="R394" s="15" t="s">
        <v>2579</v>
      </c>
      <c r="S394" s="14" t="s">
        <v>36</v>
      </c>
      <c r="T394" s="14">
        <v>1500</v>
      </c>
      <c r="U394" s="14">
        <v>500</v>
      </c>
      <c r="V394" s="13">
        <f t="shared" si="18"/>
        <v>2.437122246051862</v>
      </c>
      <c r="W394" s="13">
        <f>V394</f>
        <v>2.437122246051862</v>
      </c>
      <c r="X394" s="19" t="s">
        <v>2580</v>
      </c>
      <c r="Y394" s="21" t="s">
        <v>2581</v>
      </c>
      <c r="Z394" s="19" t="s">
        <v>2582</v>
      </c>
    </row>
    <row r="395" spans="1:26" s="67" customFormat="1" ht="100.2" customHeight="1" x14ac:dyDescent="0.3">
      <c r="A395" s="9" t="s">
        <v>16991</v>
      </c>
      <c r="B395" s="10" t="s">
        <v>2583</v>
      </c>
      <c r="C395" s="11" t="s">
        <v>2584</v>
      </c>
      <c r="D395" s="19" t="s">
        <v>2585</v>
      </c>
      <c r="E395" s="13">
        <v>206.24</v>
      </c>
      <c r="F395" s="14" t="s">
        <v>2586</v>
      </c>
      <c r="G395" s="14">
        <v>2.4</v>
      </c>
      <c r="H395" s="14" t="s">
        <v>2587</v>
      </c>
      <c r="I395" s="14" t="s">
        <v>2195</v>
      </c>
      <c r="J395" s="15" t="s">
        <v>2588</v>
      </c>
      <c r="K395" s="14" t="s">
        <v>30327</v>
      </c>
      <c r="L395" s="14" t="s">
        <v>31</v>
      </c>
      <c r="M395" s="14" t="s">
        <v>406</v>
      </c>
      <c r="N395" s="14" t="s">
        <v>33</v>
      </c>
      <c r="O395" s="16" t="s">
        <v>34</v>
      </c>
      <c r="P395" s="28">
        <v>133</v>
      </c>
      <c r="Q395" s="14">
        <v>500</v>
      </c>
      <c r="R395" s="15" t="s">
        <v>2589</v>
      </c>
      <c r="S395" s="14" t="s">
        <v>49</v>
      </c>
      <c r="T395" s="14" t="s">
        <v>49</v>
      </c>
      <c r="U395" s="14">
        <v>500</v>
      </c>
      <c r="V395" s="13">
        <f t="shared" si="18"/>
        <v>2.4243599689681923</v>
      </c>
      <c r="W395" s="13">
        <f>V395</f>
        <v>2.4243599689681923</v>
      </c>
      <c r="X395" s="19" t="s">
        <v>893</v>
      </c>
      <c r="Y395" s="21" t="s">
        <v>2590</v>
      </c>
      <c r="Z395" s="19" t="s">
        <v>2591</v>
      </c>
    </row>
    <row r="396" spans="1:26" s="67" customFormat="1" ht="100.2" customHeight="1" x14ac:dyDescent="0.3">
      <c r="A396" s="9" t="s">
        <v>16991</v>
      </c>
      <c r="B396" s="10" t="s">
        <v>2592</v>
      </c>
      <c r="C396" s="22" t="s">
        <v>2593</v>
      </c>
      <c r="D396" s="43" t="s">
        <v>2594</v>
      </c>
      <c r="E396" s="24">
        <v>98.959109965247094</v>
      </c>
      <c r="F396" s="14" t="s">
        <v>2595</v>
      </c>
      <c r="G396" s="14">
        <v>1.79</v>
      </c>
      <c r="H396" s="25" t="s">
        <v>2596</v>
      </c>
      <c r="I396" s="14" t="s">
        <v>2195</v>
      </c>
      <c r="J396" s="15" t="s">
        <v>2196</v>
      </c>
      <c r="K396" s="14" t="s">
        <v>28270</v>
      </c>
      <c r="L396" s="14" t="s">
        <v>31</v>
      </c>
      <c r="M396" s="14" t="s">
        <v>69</v>
      </c>
      <c r="N396" s="14" t="s">
        <v>33</v>
      </c>
      <c r="O396" s="16" t="s">
        <v>220</v>
      </c>
      <c r="P396" s="26">
        <v>91</v>
      </c>
      <c r="Q396" s="25">
        <v>714</v>
      </c>
      <c r="R396" s="15" t="s">
        <v>2597</v>
      </c>
      <c r="S396" s="14" t="s">
        <v>1388</v>
      </c>
      <c r="T396" s="25">
        <v>1429</v>
      </c>
      <c r="U396" s="26">
        <v>714</v>
      </c>
      <c r="V396" s="24">
        <f t="shared" si="18"/>
        <v>7.2151012701179882</v>
      </c>
      <c r="W396" s="24">
        <f>V396/3</f>
        <v>2.4050337567059961</v>
      </c>
      <c r="X396" s="19" t="s">
        <v>28180</v>
      </c>
      <c r="Y396" s="21" t="s">
        <v>2598</v>
      </c>
      <c r="Z396" s="19" t="s">
        <v>2599</v>
      </c>
    </row>
    <row r="397" spans="1:26" s="67" customFormat="1" ht="100.2" customHeight="1" x14ac:dyDescent="0.3">
      <c r="A397" s="9" t="s">
        <v>16991</v>
      </c>
      <c r="B397" s="10" t="s">
        <v>29593</v>
      </c>
      <c r="C397" s="22" t="s">
        <v>2600</v>
      </c>
      <c r="D397" s="19" t="s">
        <v>2601</v>
      </c>
      <c r="E397" s="13">
        <v>156.265578971965</v>
      </c>
      <c r="F397" s="14" t="s">
        <v>2602</v>
      </c>
      <c r="G397" s="14">
        <v>3.2</v>
      </c>
      <c r="H397" s="14" t="s">
        <v>2603</v>
      </c>
      <c r="I397" s="14" t="s">
        <v>2195</v>
      </c>
      <c r="J397" s="15" t="s">
        <v>2348</v>
      </c>
      <c r="K397" s="16" t="s">
        <v>30328</v>
      </c>
      <c r="L397" s="14" t="s">
        <v>31</v>
      </c>
      <c r="M397" s="14" t="s">
        <v>2604</v>
      </c>
      <c r="N397" s="14" t="s">
        <v>33</v>
      </c>
      <c r="O397" s="16" t="s">
        <v>34</v>
      </c>
      <c r="P397" s="28">
        <f>103*7</f>
        <v>721</v>
      </c>
      <c r="Q397" s="14">
        <v>375</v>
      </c>
      <c r="R397" s="15" t="s">
        <v>2605</v>
      </c>
      <c r="S397" s="14" t="s">
        <v>49</v>
      </c>
      <c r="T397" s="14" t="s">
        <v>49</v>
      </c>
      <c r="U397" s="28">
        <v>375</v>
      </c>
      <c r="V397" s="13">
        <f t="shared" si="18"/>
        <v>2.3997607308470492</v>
      </c>
      <c r="W397" s="13">
        <f>V397</f>
        <v>2.3997607308470492</v>
      </c>
      <c r="X397" s="19" t="s">
        <v>2606</v>
      </c>
      <c r="Y397" s="21" t="s">
        <v>2431</v>
      </c>
      <c r="Z397" s="19" t="s">
        <v>2607</v>
      </c>
    </row>
    <row r="398" spans="1:26" s="67" customFormat="1" ht="100.2" customHeight="1" x14ac:dyDescent="0.3">
      <c r="A398" s="9" t="s">
        <v>16991</v>
      </c>
      <c r="B398" s="10" t="s">
        <v>2608</v>
      </c>
      <c r="C398" s="22" t="s">
        <v>2609</v>
      </c>
      <c r="D398" s="12" t="s">
        <v>2610</v>
      </c>
      <c r="E398" s="13">
        <v>196.29</v>
      </c>
      <c r="F398" s="14" t="s">
        <v>955</v>
      </c>
      <c r="G398" s="14">
        <v>3.67</v>
      </c>
      <c r="H398" s="18" t="s">
        <v>2611</v>
      </c>
      <c r="I398" s="14" t="s">
        <v>2195</v>
      </c>
      <c r="J398" s="15" t="s">
        <v>2348</v>
      </c>
      <c r="K398" s="16" t="s">
        <v>30329</v>
      </c>
      <c r="L398" s="14" t="s">
        <v>31</v>
      </c>
      <c r="M398" s="14" t="s">
        <v>703</v>
      </c>
      <c r="N398" s="14" t="s">
        <v>59</v>
      </c>
      <c r="O398" s="16" t="s">
        <v>34</v>
      </c>
      <c r="P398" s="17" t="s">
        <v>2612</v>
      </c>
      <c r="Q398" s="29" t="s">
        <v>2613</v>
      </c>
      <c r="R398" s="15" t="s">
        <v>2614</v>
      </c>
      <c r="S398" s="14" t="s">
        <v>49</v>
      </c>
      <c r="T398" s="18" t="s">
        <v>49</v>
      </c>
      <c r="U398" s="17">
        <v>465</v>
      </c>
      <c r="V398" s="20">
        <f t="shared" si="18"/>
        <v>2.3689439095216263</v>
      </c>
      <c r="W398" s="20">
        <f>V398</f>
        <v>2.3689439095216263</v>
      </c>
      <c r="X398" s="19" t="s">
        <v>50</v>
      </c>
      <c r="Y398" s="21" t="s">
        <v>409</v>
      </c>
      <c r="Z398" s="19" t="s">
        <v>2615</v>
      </c>
    </row>
    <row r="399" spans="1:26" s="67" customFormat="1" ht="100.2" customHeight="1" x14ac:dyDescent="0.3">
      <c r="A399" s="9" t="s">
        <v>16991</v>
      </c>
      <c r="B399" s="10" t="s">
        <v>2616</v>
      </c>
      <c r="C399" s="22" t="s">
        <v>2617</v>
      </c>
      <c r="D399" s="12" t="s">
        <v>2618</v>
      </c>
      <c r="E399" s="13">
        <v>128.12942178375701</v>
      </c>
      <c r="F399" s="14" t="s">
        <v>2619</v>
      </c>
      <c r="G399" s="14">
        <v>-0.48</v>
      </c>
      <c r="H399" s="18" t="s">
        <v>2620</v>
      </c>
      <c r="I399" s="14" t="s">
        <v>2195</v>
      </c>
      <c r="J399" s="15" t="s">
        <v>2621</v>
      </c>
      <c r="K399" s="143" t="s">
        <v>30188</v>
      </c>
      <c r="L399" s="14" t="s">
        <v>31</v>
      </c>
      <c r="M399" s="14" t="s">
        <v>1257</v>
      </c>
      <c r="N399" s="14" t="s">
        <v>59</v>
      </c>
      <c r="O399" s="16" t="s">
        <v>83</v>
      </c>
      <c r="P399" s="17" t="s">
        <v>2622</v>
      </c>
      <c r="Q399" s="29" t="s">
        <v>1359</v>
      </c>
      <c r="R399" s="15" t="s">
        <v>2623</v>
      </c>
      <c r="S399" s="14" t="s">
        <v>2624</v>
      </c>
      <c r="T399" s="18">
        <v>1000</v>
      </c>
      <c r="U399" s="17">
        <v>300</v>
      </c>
      <c r="V399" s="30">
        <f t="shared" si="18"/>
        <v>2.3413826100480466</v>
      </c>
      <c r="W399" s="30">
        <f>V399</f>
        <v>2.3413826100480466</v>
      </c>
      <c r="X399" s="19" t="s">
        <v>2625</v>
      </c>
      <c r="Y399" s="21" t="s">
        <v>2626</v>
      </c>
      <c r="Z399" s="19" t="s">
        <v>2627</v>
      </c>
    </row>
    <row r="400" spans="1:26" s="67" customFormat="1" ht="100.2" customHeight="1" x14ac:dyDescent="0.3">
      <c r="A400" s="9" t="s">
        <v>16991</v>
      </c>
      <c r="B400" s="10" t="s">
        <v>2628</v>
      </c>
      <c r="C400" s="11" t="s">
        <v>2629</v>
      </c>
      <c r="D400" s="12" t="s">
        <v>2630</v>
      </c>
      <c r="E400" s="13">
        <v>178.143518074116</v>
      </c>
      <c r="F400" s="14" t="s">
        <v>2631</v>
      </c>
      <c r="G400" s="14">
        <v>-2.2000000000000002</v>
      </c>
      <c r="H400" s="18" t="s">
        <v>2632</v>
      </c>
      <c r="I400" s="14" t="s">
        <v>2195</v>
      </c>
      <c r="J400" s="15" t="s">
        <v>2266</v>
      </c>
      <c r="K400" s="16" t="s">
        <v>30189</v>
      </c>
      <c r="L400" s="14" t="s">
        <v>31</v>
      </c>
      <c r="M400" s="14" t="s">
        <v>176</v>
      </c>
      <c r="N400" s="14" t="s">
        <v>70</v>
      </c>
      <c r="O400" s="16" t="s">
        <v>201</v>
      </c>
      <c r="P400" s="17" t="s">
        <v>1358</v>
      </c>
      <c r="Q400" s="29" t="s">
        <v>2633</v>
      </c>
      <c r="R400" s="15" t="s">
        <v>2634</v>
      </c>
      <c r="S400" s="14" t="s">
        <v>36</v>
      </c>
      <c r="T400" s="18">
        <v>2490</v>
      </c>
      <c r="U400" s="17">
        <v>1245</v>
      </c>
      <c r="V400" s="33">
        <f t="shared" si="18"/>
        <v>6.9887471262469507</v>
      </c>
      <c r="W400" s="33">
        <f>V400/3</f>
        <v>2.3295823754156504</v>
      </c>
      <c r="X400" s="19" t="s">
        <v>2635</v>
      </c>
      <c r="Y400" s="21" t="s">
        <v>2636</v>
      </c>
      <c r="Z400" s="19" t="s">
        <v>2637</v>
      </c>
    </row>
    <row r="401" spans="1:26" s="67" customFormat="1" ht="100.2" customHeight="1" x14ac:dyDescent="0.3">
      <c r="A401" s="9" t="s">
        <v>16991</v>
      </c>
      <c r="B401" s="10" t="s">
        <v>2638</v>
      </c>
      <c r="C401" s="22" t="s">
        <v>2639</v>
      </c>
      <c r="D401" s="19" t="s">
        <v>2640</v>
      </c>
      <c r="E401" s="13">
        <v>368.380698474479</v>
      </c>
      <c r="F401" s="14" t="s">
        <v>2641</v>
      </c>
      <c r="G401" s="14">
        <v>3.29</v>
      </c>
      <c r="H401" s="14" t="s">
        <v>2642</v>
      </c>
      <c r="I401" s="14" t="s">
        <v>2195</v>
      </c>
      <c r="J401" s="15" t="s">
        <v>2643</v>
      </c>
      <c r="K401" s="14" t="s">
        <v>30190</v>
      </c>
      <c r="L401" s="14" t="s">
        <v>31</v>
      </c>
      <c r="M401" s="14" t="s">
        <v>2644</v>
      </c>
      <c r="N401" s="14" t="s">
        <v>46</v>
      </c>
      <c r="O401" s="16" t="s">
        <v>34</v>
      </c>
      <c r="P401" s="28">
        <v>147</v>
      </c>
      <c r="Q401" s="14">
        <v>847</v>
      </c>
      <c r="R401" s="15" t="s">
        <v>2645</v>
      </c>
      <c r="S401" s="14" t="s">
        <v>49</v>
      </c>
      <c r="T401" s="14" t="s">
        <v>49</v>
      </c>
      <c r="U401" s="28">
        <v>847</v>
      </c>
      <c r="V401" s="13">
        <f t="shared" si="18"/>
        <v>2.299251843290262</v>
      </c>
      <c r="W401" s="13">
        <f>V401</f>
        <v>2.299251843290262</v>
      </c>
      <c r="X401" s="19" t="s">
        <v>2646</v>
      </c>
      <c r="Y401" s="21" t="s">
        <v>2647</v>
      </c>
      <c r="Z401" s="19" t="s">
        <v>2648</v>
      </c>
    </row>
    <row r="402" spans="1:26" s="67" customFormat="1" ht="100.2" customHeight="1" x14ac:dyDescent="0.3">
      <c r="A402" s="9" t="s">
        <v>16991</v>
      </c>
      <c r="B402" s="10" t="s">
        <v>2649</v>
      </c>
      <c r="C402" s="22" t="s">
        <v>2650</v>
      </c>
      <c r="D402" s="19" t="s">
        <v>2651</v>
      </c>
      <c r="E402" s="13">
        <v>74.121756052979293</v>
      </c>
      <c r="F402" s="14" t="s">
        <v>1255</v>
      </c>
      <c r="G402" s="14">
        <v>0.89</v>
      </c>
      <c r="H402" s="14" t="s">
        <v>2652</v>
      </c>
      <c r="I402" s="14" t="s">
        <v>2195</v>
      </c>
      <c r="J402" s="15" t="s">
        <v>2234</v>
      </c>
      <c r="K402" s="16" t="s">
        <v>28262</v>
      </c>
      <c r="L402" s="14" t="s">
        <v>31</v>
      </c>
      <c r="M402" s="14" t="s">
        <v>163</v>
      </c>
      <c r="N402" s="14" t="s">
        <v>46</v>
      </c>
      <c r="O402" s="16" t="s">
        <v>220</v>
      </c>
      <c r="P402" s="28">
        <v>91</v>
      </c>
      <c r="Q402" s="14">
        <v>500</v>
      </c>
      <c r="R402" s="15" t="s">
        <v>2653</v>
      </c>
      <c r="S402" s="14" t="s">
        <v>788</v>
      </c>
      <c r="T402" s="14">
        <v>2000</v>
      </c>
      <c r="U402" s="28">
        <v>500</v>
      </c>
      <c r="V402" s="13">
        <f t="shared" si="18"/>
        <v>6.7456577747917876</v>
      </c>
      <c r="W402" s="13">
        <f>V402/3</f>
        <v>2.2485525915972624</v>
      </c>
      <c r="X402" s="19" t="s">
        <v>2654</v>
      </c>
      <c r="Y402" s="21" t="s">
        <v>2655</v>
      </c>
      <c r="Z402" s="19" t="s">
        <v>2656</v>
      </c>
    </row>
    <row r="403" spans="1:26" s="67" customFormat="1" ht="100.2" customHeight="1" x14ac:dyDescent="0.3">
      <c r="A403" s="138" t="s">
        <v>23707</v>
      </c>
      <c r="B403" s="141" t="s">
        <v>17550</v>
      </c>
      <c r="C403" s="139" t="s">
        <v>23683</v>
      </c>
      <c r="D403" s="139" t="s">
        <v>17551</v>
      </c>
      <c r="E403" s="142">
        <v>150.221</v>
      </c>
      <c r="F403" s="143" t="s">
        <v>2403</v>
      </c>
      <c r="G403" s="143"/>
      <c r="H403" s="143" t="s">
        <v>17552</v>
      </c>
      <c r="I403" s="144" t="s">
        <v>2195</v>
      </c>
      <c r="J403" s="145" t="s">
        <v>17553</v>
      </c>
      <c r="K403" s="143" t="s">
        <v>30330</v>
      </c>
      <c r="L403" s="144" t="s">
        <v>31</v>
      </c>
      <c r="M403" s="144" t="s">
        <v>281</v>
      </c>
      <c r="N403" s="144" t="s">
        <v>33</v>
      </c>
      <c r="O403" s="144" t="s">
        <v>34</v>
      </c>
      <c r="P403" s="144">
        <v>90</v>
      </c>
      <c r="Q403" s="144">
        <v>1000</v>
      </c>
      <c r="R403" s="147" t="s">
        <v>17554</v>
      </c>
      <c r="S403" s="144" t="s">
        <v>36</v>
      </c>
      <c r="T403" s="144">
        <v>2000</v>
      </c>
      <c r="U403" s="144">
        <v>1000</v>
      </c>
      <c r="V403" s="148">
        <f t="shared" si="18"/>
        <v>6.6568588945620117</v>
      </c>
      <c r="W403" s="148">
        <f>V403/3</f>
        <v>2.2189529648540041</v>
      </c>
      <c r="X403" s="1" t="s">
        <v>17555</v>
      </c>
      <c r="Y403" s="145" t="s">
        <v>17556</v>
      </c>
      <c r="Z403" s="145" t="s">
        <v>17557</v>
      </c>
    </row>
    <row r="404" spans="1:26" s="67" customFormat="1" ht="100.2" customHeight="1" x14ac:dyDescent="0.3">
      <c r="A404" s="9" t="s">
        <v>16991</v>
      </c>
      <c r="B404" s="10" t="s">
        <v>2657</v>
      </c>
      <c r="C404" s="22" t="s">
        <v>2658</v>
      </c>
      <c r="D404" s="19" t="s">
        <v>2659</v>
      </c>
      <c r="E404" s="13">
        <v>324.39</v>
      </c>
      <c r="F404" s="14" t="s">
        <v>2660</v>
      </c>
      <c r="G404" s="14">
        <v>2.44</v>
      </c>
      <c r="H404" s="14" t="s">
        <v>2661</v>
      </c>
      <c r="I404" s="14" t="s">
        <v>2195</v>
      </c>
      <c r="J404" s="15" t="s">
        <v>2662</v>
      </c>
      <c r="K404" s="14" t="s">
        <v>28263</v>
      </c>
      <c r="L404" s="14" t="s">
        <v>31</v>
      </c>
      <c r="M404" s="14" t="s">
        <v>176</v>
      </c>
      <c r="N404" s="14" t="s">
        <v>46</v>
      </c>
      <c r="O404" s="16" t="s">
        <v>34</v>
      </c>
      <c r="P404" s="28">
        <v>721</v>
      </c>
      <c r="Q404" s="14">
        <v>714</v>
      </c>
      <c r="R404" s="15" t="s">
        <v>2663</v>
      </c>
      <c r="S404" s="14" t="s">
        <v>49</v>
      </c>
      <c r="T404" s="14" t="s">
        <v>49</v>
      </c>
      <c r="U404" s="28">
        <v>714</v>
      </c>
      <c r="V404" s="13">
        <f t="shared" si="18"/>
        <v>2.2010542865069826</v>
      </c>
      <c r="W404" s="13">
        <f>V404</f>
        <v>2.2010542865069826</v>
      </c>
      <c r="X404" s="19" t="s">
        <v>50</v>
      </c>
      <c r="Y404" s="21" t="s">
        <v>1207</v>
      </c>
      <c r="Z404" s="19" t="s">
        <v>2664</v>
      </c>
    </row>
    <row r="405" spans="1:26" s="67" customFormat="1" ht="100.2" customHeight="1" x14ac:dyDescent="0.3">
      <c r="A405" s="138" t="s">
        <v>23707</v>
      </c>
      <c r="B405" s="141" t="s">
        <v>17558</v>
      </c>
      <c r="C405" s="139" t="s">
        <v>17559</v>
      </c>
      <c r="D405" s="139" t="s">
        <v>17560</v>
      </c>
      <c r="E405" s="142">
        <v>304.38299999999998</v>
      </c>
      <c r="F405" s="143" t="s">
        <v>17561</v>
      </c>
      <c r="G405" s="143"/>
      <c r="H405" s="143" t="s">
        <v>17562</v>
      </c>
      <c r="I405" s="144" t="s">
        <v>2195</v>
      </c>
      <c r="J405" s="145" t="s">
        <v>17563</v>
      </c>
      <c r="K405" s="143" t="s">
        <v>30331</v>
      </c>
      <c r="L405" s="144" t="s">
        <v>31</v>
      </c>
      <c r="M405" s="144" t="s">
        <v>69</v>
      </c>
      <c r="N405" s="144" t="s">
        <v>33</v>
      </c>
      <c r="O405" s="144" t="s">
        <v>220</v>
      </c>
      <c r="P405" s="144">
        <v>90</v>
      </c>
      <c r="Q405" s="144">
        <v>2000</v>
      </c>
      <c r="R405" s="147" t="s">
        <v>1039</v>
      </c>
      <c r="S405" s="144" t="s">
        <v>49</v>
      </c>
      <c r="T405" s="144" t="s">
        <v>49</v>
      </c>
      <c r="U405" s="144">
        <v>2000</v>
      </c>
      <c r="V405" s="148">
        <f t="shared" si="18"/>
        <v>6.5706691898036356</v>
      </c>
      <c r="W405" s="148">
        <f>V405/3</f>
        <v>2.1902230632678785</v>
      </c>
      <c r="X405" s="1" t="s">
        <v>17564</v>
      </c>
      <c r="Y405" s="145" t="s">
        <v>1705</v>
      </c>
      <c r="Z405" s="145" t="s">
        <v>17565</v>
      </c>
    </row>
    <row r="406" spans="1:26" s="67" customFormat="1" ht="100.2" customHeight="1" x14ac:dyDescent="0.3">
      <c r="A406" s="9" t="s">
        <v>16991</v>
      </c>
      <c r="B406" s="10" t="s">
        <v>2665</v>
      </c>
      <c r="C406" s="22" t="s">
        <v>2666</v>
      </c>
      <c r="D406" s="19" t="s">
        <v>2667</v>
      </c>
      <c r="E406" s="13">
        <v>238.29</v>
      </c>
      <c r="F406" s="14" t="s">
        <v>2668</v>
      </c>
      <c r="G406" s="14">
        <v>3.65</v>
      </c>
      <c r="H406" s="14" t="s">
        <v>2669</v>
      </c>
      <c r="I406" s="14" t="s">
        <v>2195</v>
      </c>
      <c r="J406" s="15" t="s">
        <v>2670</v>
      </c>
      <c r="K406" s="16" t="s">
        <v>30332</v>
      </c>
      <c r="L406" s="14" t="s">
        <v>31</v>
      </c>
      <c r="M406" s="14" t="s">
        <v>406</v>
      </c>
      <c r="N406" s="14" t="s">
        <v>59</v>
      </c>
      <c r="O406" s="16" t="s">
        <v>34</v>
      </c>
      <c r="P406" s="28">
        <v>133</v>
      </c>
      <c r="Q406" s="14">
        <v>500</v>
      </c>
      <c r="R406" s="15" t="s">
        <v>2671</v>
      </c>
      <c r="S406" s="14" t="s">
        <v>49</v>
      </c>
      <c r="T406" s="14" t="s">
        <v>49</v>
      </c>
      <c r="U406" s="14">
        <v>500</v>
      </c>
      <c r="V406" s="13">
        <f t="shared" si="18"/>
        <v>2.0982836040119182</v>
      </c>
      <c r="W406" s="13">
        <f>V406</f>
        <v>2.0982836040119182</v>
      </c>
      <c r="X406" s="19" t="s">
        <v>580</v>
      </c>
      <c r="Y406" s="21" t="s">
        <v>409</v>
      </c>
      <c r="Z406" s="19" t="s">
        <v>495</v>
      </c>
    </row>
    <row r="407" spans="1:26" s="67" customFormat="1" ht="100.2" customHeight="1" x14ac:dyDescent="0.3">
      <c r="A407" s="9" t="s">
        <v>16991</v>
      </c>
      <c r="B407" s="10" t="s">
        <v>2672</v>
      </c>
      <c r="C407" s="22" t="s">
        <v>2673</v>
      </c>
      <c r="D407" s="12" t="s">
        <v>2674</v>
      </c>
      <c r="E407" s="13">
        <v>240.29763626495901</v>
      </c>
      <c r="F407" s="14" t="s">
        <v>2675</v>
      </c>
      <c r="G407" s="14">
        <v>3.2459999999999898</v>
      </c>
      <c r="H407" s="14" t="s">
        <v>2676</v>
      </c>
      <c r="I407" s="14" t="s">
        <v>2195</v>
      </c>
      <c r="J407" s="15" t="s">
        <v>2677</v>
      </c>
      <c r="K407" s="16" t="s">
        <v>30333</v>
      </c>
      <c r="L407" s="14" t="s">
        <v>31</v>
      </c>
      <c r="M407" s="14" t="s">
        <v>2678</v>
      </c>
      <c r="N407" s="14" t="s">
        <v>33</v>
      </c>
      <c r="O407" s="16" t="s">
        <v>34</v>
      </c>
      <c r="P407" s="17" t="s">
        <v>2571</v>
      </c>
      <c r="Q407" s="29" t="s">
        <v>880</v>
      </c>
      <c r="R407" s="15" t="s">
        <v>2679</v>
      </c>
      <c r="S407" s="14" t="s">
        <v>49</v>
      </c>
      <c r="T407" s="18" t="s">
        <v>49</v>
      </c>
      <c r="U407" s="17">
        <v>500</v>
      </c>
      <c r="V407" s="20">
        <f t="shared" ref="V407:V438" si="20">U407/E407</f>
        <v>2.0807528853454298</v>
      </c>
      <c r="W407" s="13">
        <f>V407</f>
        <v>2.0807528853454298</v>
      </c>
      <c r="X407" s="19" t="s">
        <v>50</v>
      </c>
      <c r="Y407" s="21" t="s">
        <v>409</v>
      </c>
      <c r="Z407" s="19" t="s">
        <v>2680</v>
      </c>
    </row>
    <row r="408" spans="1:26" s="67" customFormat="1" ht="100.2" customHeight="1" x14ac:dyDescent="0.3">
      <c r="A408" s="9" t="s">
        <v>16991</v>
      </c>
      <c r="B408" s="10" t="s">
        <v>2681</v>
      </c>
      <c r="C408" s="22" t="s">
        <v>2682</v>
      </c>
      <c r="D408" s="19" t="s">
        <v>2683</v>
      </c>
      <c r="E408" s="13">
        <v>224.339690501989</v>
      </c>
      <c r="F408" s="14" t="s">
        <v>2684</v>
      </c>
      <c r="G408" s="14">
        <v>4.9000000000000004</v>
      </c>
      <c r="H408" s="14" t="s">
        <v>2685</v>
      </c>
      <c r="I408" s="14" t="s">
        <v>2195</v>
      </c>
      <c r="J408" s="15" t="s">
        <v>2686</v>
      </c>
      <c r="K408" s="16" t="s">
        <v>30334</v>
      </c>
      <c r="L408" s="14" t="s">
        <v>31</v>
      </c>
      <c r="M408" s="14" t="s">
        <v>2687</v>
      </c>
      <c r="N408" s="14" t="s">
        <v>33</v>
      </c>
      <c r="O408" s="16" t="s">
        <v>34</v>
      </c>
      <c r="P408" s="28">
        <v>126</v>
      </c>
      <c r="Q408" s="14">
        <v>465</v>
      </c>
      <c r="R408" s="15" t="s">
        <v>2688</v>
      </c>
      <c r="S408" s="14" t="s">
        <v>49</v>
      </c>
      <c r="T408" s="14" t="s">
        <v>49</v>
      </c>
      <c r="U408" s="28">
        <v>465</v>
      </c>
      <c r="V408" s="13">
        <f t="shared" si="20"/>
        <v>2.0727495832748208</v>
      </c>
      <c r="W408" s="13">
        <f>V408</f>
        <v>2.0727495832748208</v>
      </c>
      <c r="X408" s="19" t="s">
        <v>50</v>
      </c>
      <c r="Y408" s="21" t="s">
        <v>409</v>
      </c>
      <c r="Z408" s="19" t="s">
        <v>2615</v>
      </c>
    </row>
    <row r="409" spans="1:26" s="67" customFormat="1" ht="100.2" customHeight="1" x14ac:dyDescent="0.3">
      <c r="A409" s="138" t="s">
        <v>23707</v>
      </c>
      <c r="B409" s="141" t="s">
        <v>17566</v>
      </c>
      <c r="C409" s="139" t="s">
        <v>17567</v>
      </c>
      <c r="D409" s="139" t="s">
        <v>17568</v>
      </c>
      <c r="E409" s="143">
        <v>472.6</v>
      </c>
      <c r="F409" s="144" t="s">
        <v>17569</v>
      </c>
      <c r="G409" s="150"/>
      <c r="H409" s="144" t="s">
        <v>17570</v>
      </c>
      <c r="I409" s="144" t="s">
        <v>2195</v>
      </c>
      <c r="J409" s="145" t="s">
        <v>17571</v>
      </c>
      <c r="K409" s="16" t="s">
        <v>30227</v>
      </c>
      <c r="L409" s="144" t="s">
        <v>31</v>
      </c>
      <c r="M409" s="144" t="s">
        <v>12483</v>
      </c>
      <c r="N409" s="144" t="s">
        <v>33</v>
      </c>
      <c r="O409" s="144" t="s">
        <v>220</v>
      </c>
      <c r="P409" s="144">
        <v>126</v>
      </c>
      <c r="Q409" s="144">
        <v>969.5</v>
      </c>
      <c r="R409" s="147" t="s">
        <v>17572</v>
      </c>
      <c r="S409" s="144" t="s">
        <v>49</v>
      </c>
      <c r="T409" s="144" t="s">
        <v>49</v>
      </c>
      <c r="U409" s="144">
        <v>969.5</v>
      </c>
      <c r="V409" s="148">
        <f t="shared" si="20"/>
        <v>2.0514176893779092</v>
      </c>
      <c r="W409" s="148">
        <f>V409</f>
        <v>2.0514176893779092</v>
      </c>
      <c r="X409" s="147" t="s">
        <v>17573</v>
      </c>
      <c r="Y409" s="145" t="s">
        <v>17160</v>
      </c>
      <c r="Z409" s="145" t="s">
        <v>17574</v>
      </c>
    </row>
    <row r="410" spans="1:26" s="67" customFormat="1" ht="100.2" customHeight="1" x14ac:dyDescent="0.3">
      <c r="A410" s="138" t="s">
        <v>23707</v>
      </c>
      <c r="B410" s="141" t="s">
        <v>17575</v>
      </c>
      <c r="C410" s="139" t="s">
        <v>17576</v>
      </c>
      <c r="D410" s="139" t="s">
        <v>17577</v>
      </c>
      <c r="E410" s="142">
        <v>174.20400000000001</v>
      </c>
      <c r="F410" s="143" t="s">
        <v>509</v>
      </c>
      <c r="G410" s="143"/>
      <c r="H410" s="143" t="s">
        <v>17578</v>
      </c>
      <c r="I410" s="144" t="s">
        <v>2195</v>
      </c>
      <c r="J410" s="145" t="s">
        <v>3012</v>
      </c>
      <c r="K410" s="143" t="s">
        <v>30335</v>
      </c>
      <c r="L410" s="144" t="s">
        <v>31</v>
      </c>
      <c r="M410" s="144" t="s">
        <v>17579</v>
      </c>
      <c r="N410" s="144" t="s">
        <v>33</v>
      </c>
      <c r="O410" s="144" t="s">
        <v>220</v>
      </c>
      <c r="P410" s="144">
        <v>91</v>
      </c>
      <c r="Q410" s="144">
        <v>1000</v>
      </c>
      <c r="R410" s="147" t="s">
        <v>17580</v>
      </c>
      <c r="S410" s="144" t="s">
        <v>49</v>
      </c>
      <c r="T410" s="144" t="s">
        <v>49</v>
      </c>
      <c r="U410" s="144">
        <v>1000</v>
      </c>
      <c r="V410" s="148">
        <f t="shared" si="20"/>
        <v>5.7403963169617231</v>
      </c>
      <c r="W410" s="148">
        <f>V410/3</f>
        <v>1.913465438987241</v>
      </c>
      <c r="X410" s="1" t="s">
        <v>17581</v>
      </c>
      <c r="Y410" s="145" t="s">
        <v>7979</v>
      </c>
      <c r="Z410" s="145" t="s">
        <v>17582</v>
      </c>
    </row>
    <row r="411" spans="1:26" s="67" customFormat="1" ht="100.2" customHeight="1" x14ac:dyDescent="0.3">
      <c r="A411" s="9" t="s">
        <v>16991</v>
      </c>
      <c r="B411" s="10" t="s">
        <v>2689</v>
      </c>
      <c r="C411" s="22" t="s">
        <v>2690</v>
      </c>
      <c r="D411" s="19" t="s">
        <v>2691</v>
      </c>
      <c r="E411" s="13">
        <v>90.078066996026905</v>
      </c>
      <c r="F411" s="14" t="s">
        <v>2692</v>
      </c>
      <c r="G411" s="14">
        <v>0.23</v>
      </c>
      <c r="H411" s="14" t="s">
        <v>2693</v>
      </c>
      <c r="I411" s="14" t="s">
        <v>2195</v>
      </c>
      <c r="J411" s="15" t="s">
        <v>2694</v>
      </c>
      <c r="K411" s="143" t="s">
        <v>30336</v>
      </c>
      <c r="L411" s="14" t="s">
        <v>31</v>
      </c>
      <c r="M411" s="14" t="s">
        <v>69</v>
      </c>
      <c r="N411" s="14" t="s">
        <v>33</v>
      </c>
      <c r="O411" s="16" t="s">
        <v>220</v>
      </c>
      <c r="P411" s="28">
        <v>91</v>
      </c>
      <c r="Q411" s="14">
        <v>500</v>
      </c>
      <c r="R411" s="15" t="s">
        <v>2695</v>
      </c>
      <c r="S411" s="14" t="s">
        <v>49</v>
      </c>
      <c r="T411" s="14" t="s">
        <v>49</v>
      </c>
      <c r="U411" s="28">
        <v>500</v>
      </c>
      <c r="V411" s="13">
        <f t="shared" si="20"/>
        <v>5.5507407815717631</v>
      </c>
      <c r="W411" s="20">
        <f>V411/3</f>
        <v>1.8502469271905877</v>
      </c>
      <c r="X411" s="19" t="s">
        <v>580</v>
      </c>
      <c r="Y411" s="21" t="s">
        <v>2696</v>
      </c>
      <c r="Z411" s="19" t="s">
        <v>2697</v>
      </c>
    </row>
    <row r="412" spans="1:26" s="67" customFormat="1" ht="100.2" customHeight="1" x14ac:dyDescent="0.3">
      <c r="A412" s="9" t="s">
        <v>16991</v>
      </c>
      <c r="B412" s="10" t="s">
        <v>2698</v>
      </c>
      <c r="C412" s="22" t="s">
        <v>2699</v>
      </c>
      <c r="D412" s="12" t="s">
        <v>2700</v>
      </c>
      <c r="E412" s="13">
        <v>164.201457868928</v>
      </c>
      <c r="F412" s="14" t="s">
        <v>2701</v>
      </c>
      <c r="G412" s="14">
        <v>2.4900000000000002</v>
      </c>
      <c r="H412" s="31" t="s">
        <v>2702</v>
      </c>
      <c r="I412" s="14" t="s">
        <v>2195</v>
      </c>
      <c r="J412" s="15" t="s">
        <v>2703</v>
      </c>
      <c r="K412" s="14" t="s">
        <v>30337</v>
      </c>
      <c r="L412" s="14" t="s">
        <v>31</v>
      </c>
      <c r="M412" s="14" t="s">
        <v>2704</v>
      </c>
      <c r="N412" s="14" t="s">
        <v>476</v>
      </c>
      <c r="O412" s="16" t="s">
        <v>34</v>
      </c>
      <c r="P412" s="17">
        <v>721</v>
      </c>
      <c r="Q412" s="18">
        <v>300</v>
      </c>
      <c r="R412" s="15" t="s">
        <v>2705</v>
      </c>
      <c r="S412" s="14" t="s">
        <v>2706</v>
      </c>
      <c r="T412" s="18">
        <v>625</v>
      </c>
      <c r="U412" s="17">
        <v>300</v>
      </c>
      <c r="V412" s="20">
        <f t="shared" si="20"/>
        <v>1.8270239734379927</v>
      </c>
      <c r="W412" s="20">
        <f>V412</f>
        <v>1.8270239734379927</v>
      </c>
      <c r="X412" s="19" t="s">
        <v>2707</v>
      </c>
      <c r="Y412" s="21" t="s">
        <v>2708</v>
      </c>
      <c r="Z412" s="19" t="s">
        <v>2709</v>
      </c>
    </row>
    <row r="413" spans="1:26" s="67" customFormat="1" ht="100.2" customHeight="1" x14ac:dyDescent="0.3">
      <c r="A413" s="9" t="s">
        <v>16991</v>
      </c>
      <c r="B413" s="10" t="s">
        <v>2710</v>
      </c>
      <c r="C413" s="22" t="s">
        <v>2711</v>
      </c>
      <c r="D413" s="19" t="s">
        <v>2712</v>
      </c>
      <c r="E413" s="13">
        <v>138.16999999999999</v>
      </c>
      <c r="F413" s="14" t="s">
        <v>2713</v>
      </c>
      <c r="G413" s="14">
        <v>2.21</v>
      </c>
      <c r="H413" s="14" t="s">
        <v>2714</v>
      </c>
      <c r="I413" s="14" t="s">
        <v>2195</v>
      </c>
      <c r="J413" s="15" t="s">
        <v>2285</v>
      </c>
      <c r="K413" s="16" t="s">
        <v>30338</v>
      </c>
      <c r="L413" s="14" t="s">
        <v>31</v>
      </c>
      <c r="M413" s="14" t="s">
        <v>230</v>
      </c>
      <c r="N413" s="14" t="s">
        <v>33</v>
      </c>
      <c r="O413" s="16" t="s">
        <v>34</v>
      </c>
      <c r="P413" s="28">
        <v>730</v>
      </c>
      <c r="Q413" s="14">
        <v>250</v>
      </c>
      <c r="R413" s="15" t="s">
        <v>2715</v>
      </c>
      <c r="S413" s="14" t="s">
        <v>49</v>
      </c>
      <c r="T413" s="14" t="s">
        <v>49</v>
      </c>
      <c r="U413" s="28">
        <v>250</v>
      </c>
      <c r="V413" s="13">
        <f t="shared" si="20"/>
        <v>1.8093652746616489</v>
      </c>
      <c r="W413" s="13">
        <f>V413</f>
        <v>1.8093652746616489</v>
      </c>
      <c r="X413" s="19" t="s">
        <v>2716</v>
      </c>
      <c r="Y413" s="21" t="s">
        <v>1250</v>
      </c>
      <c r="Z413" s="19" t="s">
        <v>2717</v>
      </c>
    </row>
    <row r="414" spans="1:26" s="67" customFormat="1" ht="100.2" customHeight="1" x14ac:dyDescent="0.3">
      <c r="A414" s="138" t="s">
        <v>23707</v>
      </c>
      <c r="B414" s="141" t="s">
        <v>17583</v>
      </c>
      <c r="C414" s="139" t="s">
        <v>17584</v>
      </c>
      <c r="D414" s="139" t="s">
        <v>17585</v>
      </c>
      <c r="E414" s="142">
        <v>184.279</v>
      </c>
      <c r="F414" s="143" t="s">
        <v>1273</v>
      </c>
      <c r="G414" s="143"/>
      <c r="H414" s="143" t="s">
        <v>17586</v>
      </c>
      <c r="I414" s="144" t="s">
        <v>2195</v>
      </c>
      <c r="J414" s="145" t="s">
        <v>17587</v>
      </c>
      <c r="K414" s="143" t="s">
        <v>30339</v>
      </c>
      <c r="L414" s="144" t="s">
        <v>31</v>
      </c>
      <c r="M414" s="144" t="s">
        <v>17194</v>
      </c>
      <c r="N414" s="144" t="s">
        <v>33</v>
      </c>
      <c r="O414" s="144" t="s">
        <v>220</v>
      </c>
      <c r="P414" s="144">
        <v>90</v>
      </c>
      <c r="Q414" s="144">
        <v>1000</v>
      </c>
      <c r="R414" s="147" t="s">
        <v>17588</v>
      </c>
      <c r="S414" s="144" t="s">
        <v>49</v>
      </c>
      <c r="T414" s="144" t="s">
        <v>49</v>
      </c>
      <c r="U414" s="144">
        <v>1000</v>
      </c>
      <c r="V414" s="148">
        <f t="shared" si="20"/>
        <v>5.426554300815611</v>
      </c>
      <c r="W414" s="148">
        <f>V414/3</f>
        <v>1.8088514336052037</v>
      </c>
      <c r="X414" s="1" t="s">
        <v>17589</v>
      </c>
      <c r="Y414" s="145" t="s">
        <v>966</v>
      </c>
      <c r="Z414" s="145" t="s">
        <v>17590</v>
      </c>
    </row>
    <row r="415" spans="1:26" s="67" customFormat="1" ht="100.2" customHeight="1" x14ac:dyDescent="0.3">
      <c r="A415" s="9" t="s">
        <v>16991</v>
      </c>
      <c r="B415" s="10" t="s">
        <v>2718</v>
      </c>
      <c r="C415" s="19" t="s">
        <v>2719</v>
      </c>
      <c r="D415" s="19" t="s">
        <v>2720</v>
      </c>
      <c r="E415" s="13">
        <v>138.16999999999999</v>
      </c>
      <c r="F415" s="14" t="s">
        <v>2713</v>
      </c>
      <c r="G415" s="14">
        <v>1.1599999999999999</v>
      </c>
      <c r="H415" s="14" t="s">
        <v>2721</v>
      </c>
      <c r="I415" s="14" t="s">
        <v>2195</v>
      </c>
      <c r="J415" s="15" t="s">
        <v>2722</v>
      </c>
      <c r="K415" s="143" t="s">
        <v>30340</v>
      </c>
      <c r="L415" s="14" t="s">
        <v>31</v>
      </c>
      <c r="M415" s="14" t="s">
        <v>2723</v>
      </c>
      <c r="N415" s="14" t="s">
        <v>46</v>
      </c>
      <c r="O415" s="16" t="s">
        <v>47</v>
      </c>
      <c r="P415" s="28">
        <v>728</v>
      </c>
      <c r="Q415" s="14">
        <v>249</v>
      </c>
      <c r="R415" s="15" t="s">
        <v>2724</v>
      </c>
      <c r="S415" s="14" t="s">
        <v>1388</v>
      </c>
      <c r="T415" s="14">
        <v>510</v>
      </c>
      <c r="U415" s="14">
        <v>249</v>
      </c>
      <c r="V415" s="13">
        <f t="shared" si="20"/>
        <v>1.8021278135630023</v>
      </c>
      <c r="W415" s="20">
        <f>V415</f>
        <v>1.8021278135630023</v>
      </c>
      <c r="X415" s="19" t="s">
        <v>2725</v>
      </c>
      <c r="Y415" s="21" t="s">
        <v>2726</v>
      </c>
      <c r="Z415" s="19" t="s">
        <v>2727</v>
      </c>
    </row>
    <row r="416" spans="1:26" s="67" customFormat="1" ht="100.2" customHeight="1" x14ac:dyDescent="0.3">
      <c r="A416" s="138" t="s">
        <v>23707</v>
      </c>
      <c r="B416" s="141" t="s">
        <v>29595</v>
      </c>
      <c r="C416" s="139" t="s">
        <v>17591</v>
      </c>
      <c r="D416" s="139" t="s">
        <v>29594</v>
      </c>
      <c r="E416" s="142">
        <v>222.23</v>
      </c>
      <c r="F416" s="143" t="s">
        <v>17592</v>
      </c>
      <c r="G416" s="143"/>
      <c r="H416" s="143" t="s">
        <v>17593</v>
      </c>
      <c r="I416" s="144" t="s">
        <v>2195</v>
      </c>
      <c r="J416" s="145" t="s">
        <v>2958</v>
      </c>
      <c r="K416" s="143" t="s">
        <v>30341</v>
      </c>
      <c r="L416" s="144" t="s">
        <v>31</v>
      </c>
      <c r="M416" s="144" t="s">
        <v>17594</v>
      </c>
      <c r="N416" s="144" t="s">
        <v>33</v>
      </c>
      <c r="O416" s="144" t="s">
        <v>47</v>
      </c>
      <c r="P416" s="144">
        <v>90</v>
      </c>
      <c r="Q416" s="144">
        <v>1200</v>
      </c>
      <c r="R416" s="147" t="s">
        <v>17595</v>
      </c>
      <c r="S416" s="144" t="s">
        <v>49</v>
      </c>
      <c r="T416" s="144" t="s">
        <v>49</v>
      </c>
      <c r="U416" s="144">
        <v>1200</v>
      </c>
      <c r="V416" s="148">
        <f t="shared" si="20"/>
        <v>5.3998110066147689</v>
      </c>
      <c r="W416" s="148">
        <f>V416/3</f>
        <v>1.799937002204923</v>
      </c>
      <c r="X416" s="1" t="s">
        <v>17596</v>
      </c>
      <c r="Y416" s="145" t="s">
        <v>17597</v>
      </c>
      <c r="Z416" s="145" t="s">
        <v>17598</v>
      </c>
    </row>
    <row r="417" spans="1:26" s="67" customFormat="1" ht="100.2" customHeight="1" x14ac:dyDescent="0.3">
      <c r="A417" s="138" t="s">
        <v>23707</v>
      </c>
      <c r="B417" s="141" t="s">
        <v>17599</v>
      </c>
      <c r="C417" s="139" t="s">
        <v>17600</v>
      </c>
      <c r="D417" s="139" t="s">
        <v>17601</v>
      </c>
      <c r="E417" s="142">
        <v>158.285</v>
      </c>
      <c r="F417" s="143" t="s">
        <v>1836</v>
      </c>
      <c r="G417" s="143"/>
      <c r="H417" s="143" t="s">
        <v>17602</v>
      </c>
      <c r="I417" s="144" t="s">
        <v>2195</v>
      </c>
      <c r="J417" s="145" t="s">
        <v>2205</v>
      </c>
      <c r="K417" s="143" t="s">
        <v>28259</v>
      </c>
      <c r="L417" s="144" t="s">
        <v>31</v>
      </c>
      <c r="M417" s="144" t="s">
        <v>2749</v>
      </c>
      <c r="N417" s="144" t="s">
        <v>46</v>
      </c>
      <c r="O417" s="144" t="s">
        <v>34</v>
      </c>
      <c r="P417" s="144">
        <v>112</v>
      </c>
      <c r="Q417" s="144">
        <v>278</v>
      </c>
      <c r="R417" s="147" t="s">
        <v>17603</v>
      </c>
      <c r="S417" s="144" t="s">
        <v>788</v>
      </c>
      <c r="T417" s="144">
        <v>887</v>
      </c>
      <c r="U417" s="144">
        <v>278</v>
      </c>
      <c r="V417" s="146">
        <f t="shared" si="20"/>
        <v>1.7563256151877942</v>
      </c>
      <c r="W417" s="146">
        <f>V417</f>
        <v>1.7563256151877942</v>
      </c>
      <c r="X417" s="1" t="s">
        <v>17604</v>
      </c>
      <c r="Y417" s="145" t="s">
        <v>17160</v>
      </c>
      <c r="Z417" s="145" t="s">
        <v>17605</v>
      </c>
    </row>
    <row r="418" spans="1:26" s="67" customFormat="1" ht="100.2" customHeight="1" x14ac:dyDescent="0.3">
      <c r="A418" s="9" t="s">
        <v>16991</v>
      </c>
      <c r="B418" s="10" t="s">
        <v>2728</v>
      </c>
      <c r="C418" s="22" t="s">
        <v>2729</v>
      </c>
      <c r="D418" s="12" t="s">
        <v>2730</v>
      </c>
      <c r="E418" s="13">
        <v>52.023423844439499</v>
      </c>
      <c r="F418" s="14" t="s">
        <v>2731</v>
      </c>
      <c r="G418" s="13">
        <v>0.2</v>
      </c>
      <c r="H418" s="18" t="s">
        <v>2732</v>
      </c>
      <c r="I418" s="14" t="s">
        <v>2195</v>
      </c>
      <c r="J418" s="15" t="s">
        <v>2196</v>
      </c>
      <c r="K418" s="14" t="s">
        <v>28290</v>
      </c>
      <c r="L418" s="14" t="s">
        <v>31</v>
      </c>
      <c r="M418" s="14" t="s">
        <v>1546</v>
      </c>
      <c r="N418" s="14" t="s">
        <v>59</v>
      </c>
      <c r="O418" s="16" t="s">
        <v>71</v>
      </c>
      <c r="P418" s="17" t="s">
        <v>340</v>
      </c>
      <c r="Q418" s="29" t="s">
        <v>2733</v>
      </c>
      <c r="R418" s="15" t="s">
        <v>2734</v>
      </c>
      <c r="S418" s="14" t="s">
        <v>49</v>
      </c>
      <c r="T418" s="14" t="s">
        <v>49</v>
      </c>
      <c r="U418" s="17">
        <v>267</v>
      </c>
      <c r="V418" s="20">
        <f t="shared" si="20"/>
        <v>5.1323034946408699</v>
      </c>
      <c r="W418" s="13">
        <f>V418/3</f>
        <v>1.7107678315469566</v>
      </c>
      <c r="X418" s="19" t="s">
        <v>893</v>
      </c>
      <c r="Y418" s="21" t="s">
        <v>2735</v>
      </c>
      <c r="Z418" s="19" t="s">
        <v>2736</v>
      </c>
    </row>
    <row r="419" spans="1:26" s="67" customFormat="1" ht="100.2" customHeight="1" x14ac:dyDescent="0.3">
      <c r="A419" s="138" t="s">
        <v>23707</v>
      </c>
      <c r="B419" s="141" t="s">
        <v>17606</v>
      </c>
      <c r="C419" s="139" t="s">
        <v>17607</v>
      </c>
      <c r="D419" s="139" t="s">
        <v>23684</v>
      </c>
      <c r="E419" s="142">
        <v>196.29</v>
      </c>
      <c r="F419" s="143" t="s">
        <v>955</v>
      </c>
      <c r="G419" s="143"/>
      <c r="H419" s="143" t="s">
        <v>17608</v>
      </c>
      <c r="I419" s="144" t="s">
        <v>2195</v>
      </c>
      <c r="J419" s="145" t="s">
        <v>2348</v>
      </c>
      <c r="K419" s="143" t="s">
        <v>30342</v>
      </c>
      <c r="L419" s="144" t="s">
        <v>31</v>
      </c>
      <c r="M419" s="144" t="s">
        <v>17609</v>
      </c>
      <c r="N419" s="144" t="s">
        <v>33</v>
      </c>
      <c r="O419" s="144" t="s">
        <v>220</v>
      </c>
      <c r="P419" s="144">
        <v>91</v>
      </c>
      <c r="Q419" s="144">
        <v>1000</v>
      </c>
      <c r="R419" s="147" t="s">
        <v>17610</v>
      </c>
      <c r="S419" s="144" t="s">
        <v>49</v>
      </c>
      <c r="T419" s="144" t="s">
        <v>49</v>
      </c>
      <c r="U419" s="144">
        <v>1000</v>
      </c>
      <c r="V419" s="148">
        <f t="shared" si="20"/>
        <v>5.094503031229304</v>
      </c>
      <c r="W419" s="148">
        <f>V419/3</f>
        <v>1.6981676770764347</v>
      </c>
      <c r="X419" s="1" t="s">
        <v>17611</v>
      </c>
      <c r="Y419" s="145" t="s">
        <v>1672</v>
      </c>
      <c r="Z419" s="145" t="s">
        <v>17612</v>
      </c>
    </row>
    <row r="420" spans="1:26" s="67" customFormat="1" ht="100.2" customHeight="1" x14ac:dyDescent="0.3">
      <c r="A420" s="138" t="s">
        <v>23707</v>
      </c>
      <c r="B420" s="141" t="s">
        <v>17613</v>
      </c>
      <c r="C420" s="139" t="s">
        <v>17614</v>
      </c>
      <c r="D420" s="139" t="s">
        <v>17615</v>
      </c>
      <c r="E420" s="142">
        <v>118.08</v>
      </c>
      <c r="F420" s="143" t="s">
        <v>17616</v>
      </c>
      <c r="G420" s="143"/>
      <c r="H420" s="143" t="s">
        <v>17617</v>
      </c>
      <c r="I420" s="144" t="s">
        <v>2195</v>
      </c>
      <c r="J420" s="145" t="s">
        <v>17618</v>
      </c>
      <c r="K420" s="143" t="s">
        <v>30343</v>
      </c>
      <c r="L420" s="144" t="s">
        <v>31</v>
      </c>
      <c r="M420" s="144" t="s">
        <v>17619</v>
      </c>
      <c r="N420" s="144" t="s">
        <v>33</v>
      </c>
      <c r="O420" s="144" t="s">
        <v>220</v>
      </c>
      <c r="P420" s="144">
        <v>91</v>
      </c>
      <c r="Q420" s="144">
        <v>600</v>
      </c>
      <c r="R420" s="147" t="s">
        <v>17620</v>
      </c>
      <c r="S420" s="144" t="s">
        <v>49</v>
      </c>
      <c r="T420" s="144" t="s">
        <v>49</v>
      </c>
      <c r="U420" s="144">
        <v>600</v>
      </c>
      <c r="V420" s="146">
        <f t="shared" si="20"/>
        <v>5.0813008130081299</v>
      </c>
      <c r="W420" s="146">
        <f>V420/3</f>
        <v>1.6937669376693767</v>
      </c>
      <c r="X420" s="1" t="s">
        <v>17621</v>
      </c>
      <c r="Y420" s="145" t="s">
        <v>4547</v>
      </c>
      <c r="Z420" s="145" t="s">
        <v>17622</v>
      </c>
    </row>
    <row r="421" spans="1:26" s="67" customFormat="1" ht="100.2" customHeight="1" x14ac:dyDescent="0.3">
      <c r="A421" s="9" t="s">
        <v>16991</v>
      </c>
      <c r="B421" s="10" t="s">
        <v>2737</v>
      </c>
      <c r="C421" s="22" t="s">
        <v>2738</v>
      </c>
      <c r="D421" s="19" t="s">
        <v>2739</v>
      </c>
      <c r="E421" s="13">
        <v>284.39336998592898</v>
      </c>
      <c r="F421" s="14" t="s">
        <v>2740</v>
      </c>
      <c r="G421" s="14">
        <v>6.04</v>
      </c>
      <c r="H421" s="27" t="s">
        <v>2741</v>
      </c>
      <c r="I421" s="14" t="s">
        <v>2195</v>
      </c>
      <c r="J421" s="15" t="s">
        <v>2742</v>
      </c>
      <c r="K421" s="16" t="s">
        <v>30344</v>
      </c>
      <c r="L421" s="14" t="s">
        <v>31</v>
      </c>
      <c r="M421" s="14" t="s">
        <v>493</v>
      </c>
      <c r="N421" s="14" t="s">
        <v>33</v>
      </c>
      <c r="O421" s="16" t="s">
        <v>34</v>
      </c>
      <c r="P421" s="28">
        <f>17*7</f>
        <v>119</v>
      </c>
      <c r="Q421" s="14">
        <v>480</v>
      </c>
      <c r="R421" s="15" t="s">
        <v>2743</v>
      </c>
      <c r="S421" s="14" t="s">
        <v>49</v>
      </c>
      <c r="T421" s="14" t="s">
        <v>49</v>
      </c>
      <c r="U421" s="28">
        <v>480</v>
      </c>
      <c r="V421" s="13">
        <f t="shared" si="20"/>
        <v>1.6878030596274065</v>
      </c>
      <c r="W421" s="13">
        <f>V421</f>
        <v>1.6878030596274065</v>
      </c>
      <c r="X421" s="19" t="s">
        <v>50</v>
      </c>
      <c r="Y421" s="21" t="s">
        <v>409</v>
      </c>
      <c r="Z421" s="19" t="s">
        <v>495</v>
      </c>
    </row>
    <row r="422" spans="1:26" s="67" customFormat="1" ht="100.2" customHeight="1" x14ac:dyDescent="0.3">
      <c r="A422" s="9" t="s">
        <v>16991</v>
      </c>
      <c r="B422" s="10" t="s">
        <v>2744</v>
      </c>
      <c r="C422" s="22" t="s">
        <v>2745</v>
      </c>
      <c r="D422" s="12" t="s">
        <v>2746</v>
      </c>
      <c r="E422" s="13">
        <v>198.21614923171799</v>
      </c>
      <c r="F422" s="14" t="s">
        <v>2747</v>
      </c>
      <c r="G422" s="14">
        <v>0.61</v>
      </c>
      <c r="H422" s="18" t="s">
        <v>2748</v>
      </c>
      <c r="I422" s="14" t="s">
        <v>2195</v>
      </c>
      <c r="J422" s="15" t="s">
        <v>2722</v>
      </c>
      <c r="K422" s="14" t="s">
        <v>30340</v>
      </c>
      <c r="L422" s="14" t="s">
        <v>31</v>
      </c>
      <c r="M422" s="14" t="s">
        <v>2749</v>
      </c>
      <c r="N422" s="14" t="s">
        <v>59</v>
      </c>
      <c r="O422" s="16" t="s">
        <v>220</v>
      </c>
      <c r="P422" s="17" t="s">
        <v>164</v>
      </c>
      <c r="Q422" s="29" t="s">
        <v>1204</v>
      </c>
      <c r="R422" s="201" t="s">
        <v>1473</v>
      </c>
      <c r="S422" s="14" t="s">
        <v>49</v>
      </c>
      <c r="T422" s="18" t="s">
        <v>49</v>
      </c>
      <c r="U422" s="17">
        <v>1000</v>
      </c>
      <c r="V422" s="33">
        <f t="shared" si="20"/>
        <v>5.0449976143517112</v>
      </c>
      <c r="W422" s="30">
        <f>V422/3</f>
        <v>1.6816658714505703</v>
      </c>
      <c r="X422" s="19" t="s">
        <v>2750</v>
      </c>
      <c r="Y422" s="21" t="s">
        <v>2751</v>
      </c>
      <c r="Z422" s="19" t="s">
        <v>2752</v>
      </c>
    </row>
    <row r="423" spans="1:26" s="67" customFormat="1" ht="100.2" customHeight="1" x14ac:dyDescent="0.3">
      <c r="A423" s="9" t="s">
        <v>16991</v>
      </c>
      <c r="B423" s="10" t="s">
        <v>2753</v>
      </c>
      <c r="C423" s="22" t="s">
        <v>2754</v>
      </c>
      <c r="D423" s="12" t="s">
        <v>2755</v>
      </c>
      <c r="E423" s="13">
        <v>302.24</v>
      </c>
      <c r="F423" s="14" t="s">
        <v>2756</v>
      </c>
      <c r="G423" s="14">
        <v>2.16</v>
      </c>
      <c r="H423" s="18" t="s">
        <v>2757</v>
      </c>
      <c r="I423" s="14" t="s">
        <v>2195</v>
      </c>
      <c r="J423" s="15" t="s">
        <v>2758</v>
      </c>
      <c r="K423" s="16" t="s">
        <v>30345</v>
      </c>
      <c r="L423" s="14" t="s">
        <v>31</v>
      </c>
      <c r="M423" s="14" t="s">
        <v>310</v>
      </c>
      <c r="N423" s="14" t="s">
        <v>476</v>
      </c>
      <c r="O423" s="16" t="s">
        <v>34</v>
      </c>
      <c r="P423" s="17">
        <v>728</v>
      </c>
      <c r="Q423" s="29" t="s">
        <v>880</v>
      </c>
      <c r="R423" s="15" t="s">
        <v>2759</v>
      </c>
      <c r="S423" s="14" t="s">
        <v>619</v>
      </c>
      <c r="T423" s="18">
        <v>2200</v>
      </c>
      <c r="U423" s="17">
        <v>500</v>
      </c>
      <c r="V423" s="20">
        <f t="shared" si="20"/>
        <v>1.6543144520910533</v>
      </c>
      <c r="W423" s="20">
        <f>V423</f>
        <v>1.6543144520910533</v>
      </c>
      <c r="X423" s="19" t="s">
        <v>2760</v>
      </c>
      <c r="Y423" s="21" t="s">
        <v>1124</v>
      </c>
      <c r="Z423" s="19" t="s">
        <v>2761</v>
      </c>
    </row>
    <row r="424" spans="1:26" s="67" customFormat="1" ht="100.2" customHeight="1" x14ac:dyDescent="0.3">
      <c r="A424" s="9" t="s">
        <v>16991</v>
      </c>
      <c r="B424" s="10" t="s">
        <v>2762</v>
      </c>
      <c r="C424" s="22" t="s">
        <v>2763</v>
      </c>
      <c r="D424" s="12" t="s">
        <v>2764</v>
      </c>
      <c r="E424" s="13">
        <v>683.16575418212506</v>
      </c>
      <c r="F424" s="14" t="s">
        <v>2765</v>
      </c>
      <c r="G424" s="14">
        <v>17.7</v>
      </c>
      <c r="H424" s="18" t="s">
        <v>2766</v>
      </c>
      <c r="I424" s="14" t="s">
        <v>2195</v>
      </c>
      <c r="J424" s="15" t="s">
        <v>2767</v>
      </c>
      <c r="K424" s="16" t="s">
        <v>30346</v>
      </c>
      <c r="L424" s="14" t="s">
        <v>31</v>
      </c>
      <c r="M424" s="14" t="s">
        <v>230</v>
      </c>
      <c r="N424" s="14" t="s">
        <v>70</v>
      </c>
      <c r="O424" s="16" t="s">
        <v>34</v>
      </c>
      <c r="P424" s="17">
        <v>728</v>
      </c>
      <c r="Q424" s="29" t="s">
        <v>2768</v>
      </c>
      <c r="R424" s="15" t="s">
        <v>2769</v>
      </c>
      <c r="S424" s="14" t="s">
        <v>49</v>
      </c>
      <c r="T424" s="18" t="s">
        <v>49</v>
      </c>
      <c r="U424" s="17">
        <v>1125</v>
      </c>
      <c r="V424" s="33">
        <f t="shared" si="20"/>
        <v>1.6467453075818059</v>
      </c>
      <c r="W424" s="33">
        <f>V424</f>
        <v>1.6467453075818059</v>
      </c>
      <c r="X424" s="19" t="s">
        <v>50</v>
      </c>
      <c r="Y424" s="21" t="s">
        <v>2770</v>
      </c>
      <c r="Z424" s="19" t="s">
        <v>2771</v>
      </c>
    </row>
    <row r="425" spans="1:26" s="67" customFormat="1" ht="100.2" customHeight="1" x14ac:dyDescent="0.3">
      <c r="A425" s="138" t="s">
        <v>23707</v>
      </c>
      <c r="B425" s="141" t="s">
        <v>17623</v>
      </c>
      <c r="C425" s="139" t="s">
        <v>17624</v>
      </c>
      <c r="D425" s="139" t="s">
        <v>17625</v>
      </c>
      <c r="E425" s="142">
        <v>304.25400000000002</v>
      </c>
      <c r="F425" s="143" t="s">
        <v>17626</v>
      </c>
      <c r="G425" s="143"/>
      <c r="H425" s="143" t="s">
        <v>17627</v>
      </c>
      <c r="I425" s="144" t="s">
        <v>2195</v>
      </c>
      <c r="J425" s="145" t="s">
        <v>2758</v>
      </c>
      <c r="K425" s="16" t="s">
        <v>30347</v>
      </c>
      <c r="L425" s="144" t="s">
        <v>31</v>
      </c>
      <c r="M425" s="144" t="s">
        <v>3113</v>
      </c>
      <c r="N425" s="144" t="s">
        <v>33</v>
      </c>
      <c r="O425" s="144" t="s">
        <v>220</v>
      </c>
      <c r="P425" s="144">
        <v>90</v>
      </c>
      <c r="Q425" s="144">
        <v>1500</v>
      </c>
      <c r="R425" s="147" t="s">
        <v>17628</v>
      </c>
      <c r="S425" s="144" t="s">
        <v>49</v>
      </c>
      <c r="T425" s="144" t="s">
        <v>49</v>
      </c>
      <c r="U425" s="144">
        <v>1500</v>
      </c>
      <c r="V425" s="148">
        <f t="shared" si="20"/>
        <v>4.9300913052909738</v>
      </c>
      <c r="W425" s="148">
        <f>V425/3</f>
        <v>1.6433637684303246</v>
      </c>
      <c r="X425" s="1" t="s">
        <v>17629</v>
      </c>
      <c r="Y425" s="145" t="s">
        <v>17630</v>
      </c>
      <c r="Z425" s="145" t="s">
        <v>17631</v>
      </c>
    </row>
    <row r="426" spans="1:26" s="67" customFormat="1" ht="100.2" customHeight="1" x14ac:dyDescent="0.3">
      <c r="A426" s="9" t="s">
        <v>16991</v>
      </c>
      <c r="B426" s="10" t="s">
        <v>2772</v>
      </c>
      <c r="C426" s="11" t="s">
        <v>2773</v>
      </c>
      <c r="D426" s="19" t="s">
        <v>2774</v>
      </c>
      <c r="E426" s="13">
        <v>92.138677308122297</v>
      </c>
      <c r="F426" s="14" t="s">
        <v>2775</v>
      </c>
      <c r="G426" s="14">
        <v>2.4740000000000002</v>
      </c>
      <c r="H426" s="14" t="s">
        <v>2776</v>
      </c>
      <c r="I426" s="14" t="s">
        <v>2195</v>
      </c>
      <c r="J426" s="15" t="s">
        <v>2285</v>
      </c>
      <c r="K426" s="16" t="s">
        <v>30348</v>
      </c>
      <c r="L426" s="14" t="s">
        <v>31</v>
      </c>
      <c r="M426" s="14" t="s">
        <v>310</v>
      </c>
      <c r="N426" s="14" t="s">
        <v>33</v>
      </c>
      <c r="O426" s="16" t="s">
        <v>220</v>
      </c>
      <c r="P426" s="28">
        <v>91</v>
      </c>
      <c r="Q426" s="14">
        <v>446</v>
      </c>
      <c r="R426" s="15" t="s">
        <v>2777</v>
      </c>
      <c r="S426" s="14" t="s">
        <v>36</v>
      </c>
      <c r="T426" s="14">
        <v>893</v>
      </c>
      <c r="U426" s="14">
        <v>446</v>
      </c>
      <c r="V426" s="13">
        <f t="shared" si="20"/>
        <v>4.8405296562758862</v>
      </c>
      <c r="W426" s="13">
        <f>V426/3</f>
        <v>1.6135098854252954</v>
      </c>
      <c r="X426" s="19" t="s">
        <v>2778</v>
      </c>
      <c r="Y426" s="21" t="s">
        <v>1485</v>
      </c>
      <c r="Z426" s="19" t="s">
        <v>2779</v>
      </c>
    </row>
    <row r="427" spans="1:26" s="67" customFormat="1" ht="100.2" customHeight="1" x14ac:dyDescent="0.3">
      <c r="A427" s="138" t="s">
        <v>23707</v>
      </c>
      <c r="B427" s="141" t="s">
        <v>17632</v>
      </c>
      <c r="C427" s="139" t="s">
        <v>17633</v>
      </c>
      <c r="D427" s="147" t="s">
        <v>17634</v>
      </c>
      <c r="E427" s="143">
        <v>374.4</v>
      </c>
      <c r="F427" s="144" t="s">
        <v>17635</v>
      </c>
      <c r="G427" s="150"/>
      <c r="H427" s="144" t="s">
        <v>17636</v>
      </c>
      <c r="I427" s="144" t="s">
        <v>2195</v>
      </c>
      <c r="J427" s="145" t="s">
        <v>3002</v>
      </c>
      <c r="K427" s="16" t="s">
        <v>30349</v>
      </c>
      <c r="L427" s="144" t="s">
        <v>31</v>
      </c>
      <c r="M427" s="144" t="s">
        <v>17637</v>
      </c>
      <c r="N427" s="144" t="s">
        <v>33</v>
      </c>
      <c r="O427" s="144" t="s">
        <v>34</v>
      </c>
      <c r="P427" s="144">
        <v>380</v>
      </c>
      <c r="Q427" s="144">
        <v>600</v>
      </c>
      <c r="R427" s="147" t="s">
        <v>17638</v>
      </c>
      <c r="S427" s="144" t="s">
        <v>49</v>
      </c>
      <c r="T427" s="144" t="s">
        <v>49</v>
      </c>
      <c r="U427" s="144">
        <v>600</v>
      </c>
      <c r="V427" s="146">
        <f t="shared" si="20"/>
        <v>1.6025641025641026</v>
      </c>
      <c r="W427" s="146">
        <f>V427</f>
        <v>1.6025641025641026</v>
      </c>
      <c r="X427" s="147" t="s">
        <v>17639</v>
      </c>
      <c r="Y427" s="145" t="s">
        <v>17640</v>
      </c>
      <c r="Z427" s="145" t="s">
        <v>17641</v>
      </c>
    </row>
    <row r="428" spans="1:26" s="67" customFormat="1" ht="100.2" customHeight="1" x14ac:dyDescent="0.3">
      <c r="A428" s="9" t="s">
        <v>16991</v>
      </c>
      <c r="B428" s="10" t="s">
        <v>2780</v>
      </c>
      <c r="C428" s="22" t="s">
        <v>2781</v>
      </c>
      <c r="D428" s="19" t="s">
        <v>2782</v>
      </c>
      <c r="E428" s="13">
        <v>104.104684400466</v>
      </c>
      <c r="F428" s="14" t="s">
        <v>2783</v>
      </c>
      <c r="G428" s="14">
        <v>0.68</v>
      </c>
      <c r="H428" s="14" t="s">
        <v>2784</v>
      </c>
      <c r="I428" s="14" t="s">
        <v>2195</v>
      </c>
      <c r="J428" s="15" t="s">
        <v>2785</v>
      </c>
      <c r="K428" s="13" t="s">
        <v>30336</v>
      </c>
      <c r="L428" s="14" t="s">
        <v>31</v>
      </c>
      <c r="M428" s="14" t="s">
        <v>32</v>
      </c>
      <c r="N428" s="14" t="s">
        <v>33</v>
      </c>
      <c r="O428" s="16" t="s">
        <v>47</v>
      </c>
      <c r="P428" s="28">
        <v>91</v>
      </c>
      <c r="Q428" s="14">
        <v>500</v>
      </c>
      <c r="R428" s="15" t="s">
        <v>2786</v>
      </c>
      <c r="S428" s="14" t="s">
        <v>49</v>
      </c>
      <c r="T428" s="14" t="s">
        <v>49</v>
      </c>
      <c r="U428" s="28">
        <v>500</v>
      </c>
      <c r="V428" s="13">
        <f t="shared" si="20"/>
        <v>4.8028578433283435</v>
      </c>
      <c r="W428" s="13">
        <f>V428/3</f>
        <v>1.6009526144427813</v>
      </c>
      <c r="X428" s="19" t="s">
        <v>1644</v>
      </c>
      <c r="Y428" s="21" t="s">
        <v>2787</v>
      </c>
      <c r="Z428" s="19" t="s">
        <v>2788</v>
      </c>
    </row>
    <row r="429" spans="1:26" s="67" customFormat="1" ht="100.2" customHeight="1" x14ac:dyDescent="0.3">
      <c r="A429" s="138" t="s">
        <v>23707</v>
      </c>
      <c r="B429" s="141" t="s">
        <v>17642</v>
      </c>
      <c r="C429" s="139" t="s">
        <v>17643</v>
      </c>
      <c r="D429" s="139" t="s">
        <v>17644</v>
      </c>
      <c r="E429" s="142">
        <v>208.345</v>
      </c>
      <c r="F429" s="143" t="s">
        <v>17645</v>
      </c>
      <c r="G429" s="143"/>
      <c r="H429" s="143" t="s">
        <v>17646</v>
      </c>
      <c r="I429" s="144" t="s">
        <v>2195</v>
      </c>
      <c r="J429" s="145" t="s">
        <v>17647</v>
      </c>
      <c r="K429" s="143" t="s">
        <v>30350</v>
      </c>
      <c r="L429" s="144" t="s">
        <v>31</v>
      </c>
      <c r="M429" s="144" t="s">
        <v>17194</v>
      </c>
      <c r="N429" s="144" t="s">
        <v>46</v>
      </c>
      <c r="O429" s="144" t="s">
        <v>34</v>
      </c>
      <c r="P429" s="144">
        <v>90</v>
      </c>
      <c r="Q429" s="144">
        <v>981</v>
      </c>
      <c r="R429" s="147" t="s">
        <v>17648</v>
      </c>
      <c r="S429" s="144" t="s">
        <v>49</v>
      </c>
      <c r="T429" s="144" t="s">
        <v>49</v>
      </c>
      <c r="U429" s="144">
        <v>981</v>
      </c>
      <c r="V429" s="146">
        <f t="shared" si="20"/>
        <v>4.7085363219659699</v>
      </c>
      <c r="W429" s="146">
        <f>V429/3</f>
        <v>1.56951210732199</v>
      </c>
      <c r="X429" s="1" t="s">
        <v>17649</v>
      </c>
      <c r="Y429" s="145" t="s">
        <v>966</v>
      </c>
      <c r="Z429" s="145" t="s">
        <v>17650</v>
      </c>
    </row>
    <row r="430" spans="1:26" s="67" customFormat="1" ht="100.2" customHeight="1" x14ac:dyDescent="0.3">
      <c r="A430" s="9" t="s">
        <v>16991</v>
      </c>
      <c r="B430" s="10" t="s">
        <v>2789</v>
      </c>
      <c r="C430" s="22" t="s">
        <v>2790</v>
      </c>
      <c r="D430" s="19" t="s">
        <v>2791</v>
      </c>
      <c r="E430" s="13">
        <v>101.19</v>
      </c>
      <c r="F430" s="14" t="s">
        <v>2792</v>
      </c>
      <c r="G430" s="14">
        <v>1.45</v>
      </c>
      <c r="H430" s="14" t="s">
        <v>2793</v>
      </c>
      <c r="I430" s="14" t="s">
        <v>2195</v>
      </c>
      <c r="J430" s="15" t="s">
        <v>2205</v>
      </c>
      <c r="K430" s="16" t="s">
        <v>28264</v>
      </c>
      <c r="L430" s="14" t="s">
        <v>31</v>
      </c>
      <c r="M430" s="14" t="s">
        <v>2794</v>
      </c>
      <c r="N430" s="14" t="s">
        <v>33</v>
      </c>
      <c r="O430" s="16" t="s">
        <v>1662</v>
      </c>
      <c r="P430" s="28">
        <v>196</v>
      </c>
      <c r="Q430" s="14">
        <v>157</v>
      </c>
      <c r="R430" s="15" t="s">
        <v>2795</v>
      </c>
      <c r="S430" s="14" t="s">
        <v>49</v>
      </c>
      <c r="T430" s="14" t="s">
        <v>49</v>
      </c>
      <c r="U430" s="14">
        <v>157</v>
      </c>
      <c r="V430" s="13">
        <f t="shared" si="20"/>
        <v>1.5515367131139441</v>
      </c>
      <c r="W430" s="13">
        <f>V430</f>
        <v>1.5515367131139441</v>
      </c>
      <c r="X430" s="19" t="s">
        <v>50</v>
      </c>
      <c r="Y430" s="21" t="s">
        <v>2796</v>
      </c>
      <c r="Z430" s="19" t="s">
        <v>2797</v>
      </c>
    </row>
    <row r="431" spans="1:26" s="67" customFormat="1" ht="100.2" customHeight="1" x14ac:dyDescent="0.3">
      <c r="A431" s="138" t="s">
        <v>23707</v>
      </c>
      <c r="B431" s="141" t="s">
        <v>17651</v>
      </c>
      <c r="C431" s="139" t="s">
        <v>17652</v>
      </c>
      <c r="D431" s="139" t="s">
        <v>17653</v>
      </c>
      <c r="E431" s="142">
        <v>216.23699999999999</v>
      </c>
      <c r="F431" s="143" t="s">
        <v>17654</v>
      </c>
      <c r="G431" s="143"/>
      <c r="H431" s="143" t="s">
        <v>17655</v>
      </c>
      <c r="I431" s="144" t="s">
        <v>2195</v>
      </c>
      <c r="J431" s="145" t="s">
        <v>2266</v>
      </c>
      <c r="K431" s="143" t="s">
        <v>30351</v>
      </c>
      <c r="L431" s="144" t="s">
        <v>31</v>
      </c>
      <c r="M431" s="144" t="s">
        <v>17186</v>
      </c>
      <c r="N431" s="144" t="s">
        <v>33</v>
      </c>
      <c r="O431" s="144" t="s">
        <v>220</v>
      </c>
      <c r="P431" s="144">
        <v>90</v>
      </c>
      <c r="Q431" s="144">
        <v>1000</v>
      </c>
      <c r="R431" s="147" t="s">
        <v>17656</v>
      </c>
      <c r="S431" s="144" t="s">
        <v>49</v>
      </c>
      <c r="T431" s="144" t="s">
        <v>49</v>
      </c>
      <c r="U431" s="144">
        <v>1000</v>
      </c>
      <c r="V431" s="148">
        <f t="shared" si="20"/>
        <v>4.6245554646059652</v>
      </c>
      <c r="W431" s="148">
        <f>V431/3</f>
        <v>1.5415184882019883</v>
      </c>
      <c r="X431" s="1" t="s">
        <v>17657</v>
      </c>
      <c r="Y431" s="145" t="s">
        <v>4547</v>
      </c>
      <c r="Z431" s="145" t="s">
        <v>17658</v>
      </c>
    </row>
    <row r="432" spans="1:26" s="67" customFormat="1" ht="100.2" customHeight="1" x14ac:dyDescent="0.3">
      <c r="A432" s="9" t="s">
        <v>16991</v>
      </c>
      <c r="B432" s="10" t="s">
        <v>2798</v>
      </c>
      <c r="C432" s="22" t="s">
        <v>2799</v>
      </c>
      <c r="D432" s="19" t="s">
        <v>2800</v>
      </c>
      <c r="E432" s="13">
        <v>132.15955402926701</v>
      </c>
      <c r="F432" s="14" t="s">
        <v>2801</v>
      </c>
      <c r="G432" s="14">
        <v>1.968</v>
      </c>
      <c r="H432" s="27" t="s">
        <v>2802</v>
      </c>
      <c r="I432" s="14" t="s">
        <v>2195</v>
      </c>
      <c r="J432" s="15" t="s">
        <v>2285</v>
      </c>
      <c r="K432" s="16" t="s">
        <v>30352</v>
      </c>
      <c r="L432" s="14" t="s">
        <v>31</v>
      </c>
      <c r="M432" s="14" t="s">
        <v>310</v>
      </c>
      <c r="N432" s="14" t="s">
        <v>33</v>
      </c>
      <c r="O432" s="16" t="s">
        <v>83</v>
      </c>
      <c r="P432" s="28">
        <v>730</v>
      </c>
      <c r="Q432" s="14">
        <v>200</v>
      </c>
      <c r="R432" s="15" t="s">
        <v>2803</v>
      </c>
      <c r="S432" s="14" t="s">
        <v>49</v>
      </c>
      <c r="T432" s="14" t="s">
        <v>49</v>
      </c>
      <c r="U432" s="28">
        <v>200</v>
      </c>
      <c r="V432" s="13">
        <f t="shared" si="20"/>
        <v>1.513322297952894</v>
      </c>
      <c r="W432" s="13">
        <f>V432</f>
        <v>1.513322297952894</v>
      </c>
      <c r="X432" s="19" t="s">
        <v>2804</v>
      </c>
      <c r="Y432" s="21" t="s">
        <v>2805</v>
      </c>
      <c r="Z432" s="19" t="s">
        <v>27918</v>
      </c>
    </row>
    <row r="433" spans="1:26" s="67" customFormat="1" ht="100.2" customHeight="1" x14ac:dyDescent="0.3">
      <c r="A433" s="9" t="s">
        <v>16991</v>
      </c>
      <c r="B433" s="10" t="s">
        <v>2806</v>
      </c>
      <c r="C433" s="22" t="s">
        <v>2807</v>
      </c>
      <c r="D433" s="19" t="s">
        <v>2808</v>
      </c>
      <c r="E433" s="13">
        <v>134.08761274795299</v>
      </c>
      <c r="F433" s="14" t="s">
        <v>130</v>
      </c>
      <c r="G433" s="14">
        <v>0.42</v>
      </c>
      <c r="H433" s="14" t="s">
        <v>2809</v>
      </c>
      <c r="I433" s="14" t="s">
        <v>2195</v>
      </c>
      <c r="J433" s="15" t="s">
        <v>2694</v>
      </c>
      <c r="K433" s="13" t="s">
        <v>30282</v>
      </c>
      <c r="L433" s="14" t="s">
        <v>31</v>
      </c>
      <c r="M433" s="14" t="s">
        <v>32</v>
      </c>
      <c r="N433" s="14" t="s">
        <v>33</v>
      </c>
      <c r="O433" s="16" t="s">
        <v>2810</v>
      </c>
      <c r="P433" s="28">
        <v>912</v>
      </c>
      <c r="Q433" s="14">
        <v>200</v>
      </c>
      <c r="R433" s="15" t="s">
        <v>2811</v>
      </c>
      <c r="S433" s="14" t="s">
        <v>49</v>
      </c>
      <c r="T433" s="14" t="s">
        <v>49</v>
      </c>
      <c r="U433" s="28">
        <v>200</v>
      </c>
      <c r="V433" s="13">
        <f t="shared" si="20"/>
        <v>1.4915620906454929</v>
      </c>
      <c r="W433" s="13">
        <f>V433</f>
        <v>1.4915620906454929</v>
      </c>
      <c r="X433" s="19" t="s">
        <v>50</v>
      </c>
      <c r="Y433" s="21" t="s">
        <v>2812</v>
      </c>
      <c r="Z433" s="19" t="s">
        <v>2813</v>
      </c>
    </row>
    <row r="434" spans="1:26" s="67" customFormat="1" ht="100.2" customHeight="1" x14ac:dyDescent="0.3">
      <c r="A434" s="138" t="s">
        <v>23707</v>
      </c>
      <c r="B434" s="141" t="s">
        <v>17659</v>
      </c>
      <c r="C434" s="139" t="s">
        <v>17660</v>
      </c>
      <c r="D434" s="139" t="s">
        <v>17661</v>
      </c>
      <c r="E434" s="142">
        <v>224.19300000000001</v>
      </c>
      <c r="F434" s="143" t="s">
        <v>17662</v>
      </c>
      <c r="G434" s="143"/>
      <c r="H434" s="143" t="s">
        <v>17663</v>
      </c>
      <c r="I434" s="144" t="s">
        <v>2195</v>
      </c>
      <c r="J434" s="145" t="s">
        <v>17664</v>
      </c>
      <c r="K434" s="143" t="s">
        <v>30353</v>
      </c>
      <c r="L434" s="144" t="s">
        <v>31</v>
      </c>
      <c r="M434" s="144" t="s">
        <v>32</v>
      </c>
      <c r="N434" s="144" t="s">
        <v>33</v>
      </c>
      <c r="O434" s="144" t="s">
        <v>220</v>
      </c>
      <c r="P434" s="144">
        <v>90</v>
      </c>
      <c r="Q434" s="144">
        <v>1000</v>
      </c>
      <c r="R434" s="147" t="s">
        <v>1288</v>
      </c>
      <c r="S434" s="144" t="s">
        <v>49</v>
      </c>
      <c r="T434" s="144" t="s">
        <v>49</v>
      </c>
      <c r="U434" s="144">
        <v>1000</v>
      </c>
      <c r="V434" s="148">
        <f t="shared" si="20"/>
        <v>4.4604425651113102</v>
      </c>
      <c r="W434" s="148">
        <f>V434/3</f>
        <v>1.4868141883704367</v>
      </c>
      <c r="X434" s="1" t="s">
        <v>17665</v>
      </c>
      <c r="Y434" s="145" t="s">
        <v>7979</v>
      </c>
      <c r="Z434" s="145" t="s">
        <v>17666</v>
      </c>
    </row>
    <row r="435" spans="1:26" s="67" customFormat="1" ht="100.2" customHeight="1" x14ac:dyDescent="0.3">
      <c r="A435" s="138" t="s">
        <v>23707</v>
      </c>
      <c r="B435" s="141" t="s">
        <v>17667</v>
      </c>
      <c r="C435" s="139" t="s">
        <v>17668</v>
      </c>
      <c r="D435" s="139" t="s">
        <v>17669</v>
      </c>
      <c r="E435" s="142">
        <v>225.15</v>
      </c>
      <c r="F435" s="143" t="s">
        <v>17670</v>
      </c>
      <c r="G435" s="143"/>
      <c r="H435" s="143" t="s">
        <v>17671</v>
      </c>
      <c r="I435" s="144" t="s">
        <v>2195</v>
      </c>
      <c r="J435" s="145" t="s">
        <v>17672</v>
      </c>
      <c r="K435" s="143" t="s">
        <v>30354</v>
      </c>
      <c r="L435" s="144" t="s">
        <v>31</v>
      </c>
      <c r="M435" s="144" t="s">
        <v>17325</v>
      </c>
      <c r="N435" s="144" t="s">
        <v>33</v>
      </c>
      <c r="O435" s="144" t="s">
        <v>220</v>
      </c>
      <c r="P435" s="144">
        <v>90</v>
      </c>
      <c r="Q435" s="144">
        <v>1000</v>
      </c>
      <c r="R435" s="147" t="s">
        <v>17673</v>
      </c>
      <c r="S435" s="144" t="s">
        <v>49</v>
      </c>
      <c r="T435" s="144" t="s">
        <v>49</v>
      </c>
      <c r="U435" s="144">
        <v>1000</v>
      </c>
      <c r="V435" s="148">
        <f t="shared" si="20"/>
        <v>4.4414834554741285</v>
      </c>
      <c r="W435" s="148">
        <f>V435/3</f>
        <v>1.4804944851580428</v>
      </c>
      <c r="X435" s="1" t="s">
        <v>50</v>
      </c>
      <c r="Y435" s="145" t="s">
        <v>8767</v>
      </c>
      <c r="Z435" s="145" t="s">
        <v>17674</v>
      </c>
    </row>
    <row r="436" spans="1:26" s="67" customFormat="1" ht="100.2" customHeight="1" x14ac:dyDescent="0.3">
      <c r="A436" s="9" t="s">
        <v>16991</v>
      </c>
      <c r="B436" s="10" t="s">
        <v>2814</v>
      </c>
      <c r="C436" s="22" t="s">
        <v>2815</v>
      </c>
      <c r="D436" s="19" t="s">
        <v>2816</v>
      </c>
      <c r="E436" s="13">
        <v>130.18513168621499</v>
      </c>
      <c r="F436" s="14" t="s">
        <v>727</v>
      </c>
      <c r="G436" s="13">
        <v>2.2999999999999998</v>
      </c>
      <c r="H436" s="14" t="s">
        <v>2817</v>
      </c>
      <c r="I436" s="14" t="s">
        <v>2195</v>
      </c>
      <c r="J436" s="15" t="s">
        <v>2818</v>
      </c>
      <c r="K436" s="13" t="s">
        <v>30339</v>
      </c>
      <c r="L436" s="14" t="s">
        <v>31</v>
      </c>
      <c r="M436" s="14" t="s">
        <v>2819</v>
      </c>
      <c r="N436" s="14" t="s">
        <v>46</v>
      </c>
      <c r="O436" s="16" t="s">
        <v>34</v>
      </c>
      <c r="P436" s="28">
        <f>12*7</f>
        <v>84</v>
      </c>
      <c r="Q436" s="14">
        <v>578</v>
      </c>
      <c r="R436" s="15" t="s">
        <v>2820</v>
      </c>
      <c r="S436" s="14" t="s">
        <v>49</v>
      </c>
      <c r="T436" s="14" t="s">
        <v>49</v>
      </c>
      <c r="U436" s="28">
        <v>578</v>
      </c>
      <c r="V436" s="13">
        <f t="shared" si="20"/>
        <v>4.4398311275142577</v>
      </c>
      <c r="W436" s="33">
        <f>V436/3</f>
        <v>1.4799437091714192</v>
      </c>
      <c r="X436" s="19" t="s">
        <v>893</v>
      </c>
      <c r="Y436" s="21" t="s">
        <v>2821</v>
      </c>
      <c r="Z436" s="19" t="s">
        <v>2822</v>
      </c>
    </row>
    <row r="437" spans="1:26" s="67" customFormat="1" ht="100.2" customHeight="1" x14ac:dyDescent="0.3">
      <c r="A437" s="9" t="s">
        <v>16991</v>
      </c>
      <c r="B437" s="10" t="s">
        <v>2823</v>
      </c>
      <c r="C437" s="22" t="s">
        <v>2824</v>
      </c>
      <c r="D437" s="12" t="s">
        <v>2825</v>
      </c>
      <c r="E437" s="13">
        <v>166.13115140753601</v>
      </c>
      <c r="F437" s="14" t="s">
        <v>2826</v>
      </c>
      <c r="G437" s="14">
        <v>1.96</v>
      </c>
      <c r="H437" s="18" t="s">
        <v>2827</v>
      </c>
      <c r="I437" s="14" t="s">
        <v>2195</v>
      </c>
      <c r="J437" s="15" t="s">
        <v>2285</v>
      </c>
      <c r="K437" s="13" t="s">
        <v>30355</v>
      </c>
      <c r="L437" s="14" t="s">
        <v>31</v>
      </c>
      <c r="M437" s="14" t="s">
        <v>1257</v>
      </c>
      <c r="N437" s="14" t="s">
        <v>70</v>
      </c>
      <c r="O437" s="16" t="s">
        <v>34</v>
      </c>
      <c r="P437" s="17" t="s">
        <v>2828</v>
      </c>
      <c r="Q437" s="29" t="s">
        <v>2829</v>
      </c>
      <c r="R437" s="15" t="s">
        <v>2830</v>
      </c>
      <c r="S437" s="14" t="s">
        <v>36</v>
      </c>
      <c r="T437" s="18">
        <v>930</v>
      </c>
      <c r="U437" s="17">
        <v>240</v>
      </c>
      <c r="V437" s="20">
        <f t="shared" si="20"/>
        <v>1.4446417662588544</v>
      </c>
      <c r="W437" s="20">
        <f>V437</f>
        <v>1.4446417662588544</v>
      </c>
      <c r="X437" s="19" t="s">
        <v>2831</v>
      </c>
      <c r="Y437" s="21" t="s">
        <v>2832</v>
      </c>
      <c r="Z437" s="19" t="s">
        <v>2833</v>
      </c>
    </row>
    <row r="438" spans="1:26" s="67" customFormat="1" ht="100.2" customHeight="1" x14ac:dyDescent="0.3">
      <c r="A438" s="9" t="s">
        <v>16991</v>
      </c>
      <c r="B438" s="10" t="s">
        <v>2834</v>
      </c>
      <c r="C438" s="22" t="s">
        <v>2835</v>
      </c>
      <c r="D438" s="19" t="s">
        <v>2836</v>
      </c>
      <c r="E438" s="13">
        <v>191.268</v>
      </c>
      <c r="F438" s="14" t="s">
        <v>2837</v>
      </c>
      <c r="G438" s="14">
        <v>-1.2</v>
      </c>
      <c r="H438" s="14" t="s">
        <v>2838</v>
      </c>
      <c r="I438" s="14" t="s">
        <v>2195</v>
      </c>
      <c r="J438" s="15" t="s">
        <v>2226</v>
      </c>
      <c r="K438" s="16" t="s">
        <v>28559</v>
      </c>
      <c r="L438" s="14" t="s">
        <v>189</v>
      </c>
      <c r="M438" s="14" t="s">
        <v>190</v>
      </c>
      <c r="N438" s="14" t="s">
        <v>46</v>
      </c>
      <c r="O438" s="16" t="s">
        <v>34</v>
      </c>
      <c r="P438" s="26">
        <v>104</v>
      </c>
      <c r="Q438" s="14">
        <v>272</v>
      </c>
      <c r="R438" s="15" t="s">
        <v>2839</v>
      </c>
      <c r="S438" s="200" t="s">
        <v>49</v>
      </c>
      <c r="T438" s="14" t="s">
        <v>49</v>
      </c>
      <c r="U438" s="14">
        <v>272</v>
      </c>
      <c r="V438" s="13">
        <f t="shared" si="20"/>
        <v>1.4220883786101177</v>
      </c>
      <c r="W438" s="13">
        <f>V438</f>
        <v>1.4220883786101177</v>
      </c>
      <c r="X438" s="19" t="s">
        <v>50</v>
      </c>
      <c r="Y438" s="21" t="s">
        <v>2840</v>
      </c>
      <c r="Z438" s="19" t="s">
        <v>2841</v>
      </c>
    </row>
    <row r="439" spans="1:26" s="67" customFormat="1" ht="100.2" customHeight="1" x14ac:dyDescent="0.3">
      <c r="A439" s="9" t="s">
        <v>16991</v>
      </c>
      <c r="B439" s="10" t="s">
        <v>2842</v>
      </c>
      <c r="C439" s="22" t="s">
        <v>2843</v>
      </c>
      <c r="D439" s="19" t="s">
        <v>2844</v>
      </c>
      <c r="E439" s="13">
        <v>236.4</v>
      </c>
      <c r="F439" s="14" t="s">
        <v>2845</v>
      </c>
      <c r="G439" s="14">
        <v>4.88</v>
      </c>
      <c r="H439" s="14" t="s">
        <v>2846</v>
      </c>
      <c r="I439" s="14" t="s">
        <v>2195</v>
      </c>
      <c r="J439" s="15" t="s">
        <v>2348</v>
      </c>
      <c r="K439" s="16" t="s">
        <v>28258</v>
      </c>
      <c r="L439" s="14" t="s">
        <v>31</v>
      </c>
      <c r="M439" s="14" t="s">
        <v>2847</v>
      </c>
      <c r="N439" s="14" t="s">
        <v>33</v>
      </c>
      <c r="O439" s="16" t="s">
        <v>220</v>
      </c>
      <c r="P439" s="28">
        <v>84</v>
      </c>
      <c r="Q439" s="14">
        <v>1000</v>
      </c>
      <c r="R439" s="15" t="s">
        <v>2848</v>
      </c>
      <c r="S439" s="14" t="s">
        <v>49</v>
      </c>
      <c r="T439" s="14" t="s">
        <v>49</v>
      </c>
      <c r="U439" s="14">
        <v>1000</v>
      </c>
      <c r="V439" s="30">
        <f t="shared" ref="V439:V470" si="21">U439/E439</f>
        <v>4.230118443316413</v>
      </c>
      <c r="W439" s="30">
        <f>V439/3</f>
        <v>1.4100394811054711</v>
      </c>
      <c r="X439" s="19" t="s">
        <v>2849</v>
      </c>
      <c r="Y439" s="21" t="s">
        <v>2850</v>
      </c>
      <c r="Z439" s="19" t="s">
        <v>2851</v>
      </c>
    </row>
    <row r="440" spans="1:26" s="67" customFormat="1" ht="100.2" customHeight="1" x14ac:dyDescent="0.3">
      <c r="A440" s="9" t="s">
        <v>16991</v>
      </c>
      <c r="B440" s="10" t="s">
        <v>2852</v>
      </c>
      <c r="C440" s="22" t="s">
        <v>2853</v>
      </c>
      <c r="D440" s="43" t="s">
        <v>2854</v>
      </c>
      <c r="E440" s="24">
        <v>515.34</v>
      </c>
      <c r="F440" s="14" t="s">
        <v>2855</v>
      </c>
      <c r="G440" s="14">
        <v>-1.37</v>
      </c>
      <c r="H440" s="25" t="s">
        <v>2856</v>
      </c>
      <c r="I440" s="14" t="s">
        <v>2195</v>
      </c>
      <c r="J440" s="15" t="s">
        <v>2857</v>
      </c>
      <c r="K440" s="14" t="s">
        <v>28745</v>
      </c>
      <c r="L440" s="14" t="s">
        <v>31</v>
      </c>
      <c r="M440" s="14" t="s">
        <v>2858</v>
      </c>
      <c r="N440" s="14" t="s">
        <v>33</v>
      </c>
      <c r="O440" s="16" t="s">
        <v>83</v>
      </c>
      <c r="P440" s="26">
        <v>730</v>
      </c>
      <c r="Q440" s="25">
        <v>696</v>
      </c>
      <c r="R440" s="15" t="s">
        <v>2859</v>
      </c>
      <c r="S440" s="14" t="s">
        <v>36</v>
      </c>
      <c r="T440" s="25">
        <v>5195</v>
      </c>
      <c r="U440" s="25">
        <v>696</v>
      </c>
      <c r="V440" s="24">
        <f t="shared" si="21"/>
        <v>1.3505646757480498</v>
      </c>
      <c r="W440" s="55">
        <f>V440</f>
        <v>1.3505646757480498</v>
      </c>
      <c r="X440" s="19" t="s">
        <v>2860</v>
      </c>
      <c r="Y440" s="21" t="s">
        <v>2861</v>
      </c>
      <c r="Z440" s="19" t="s">
        <v>2862</v>
      </c>
    </row>
    <row r="441" spans="1:26" s="67" customFormat="1" ht="100.2" customHeight="1" x14ac:dyDescent="0.3">
      <c r="A441" s="138" t="s">
        <v>23707</v>
      </c>
      <c r="B441" s="141" t="s">
        <v>17675</v>
      </c>
      <c r="C441" s="139" t="s">
        <v>17676</v>
      </c>
      <c r="D441" s="139" t="s">
        <v>17677</v>
      </c>
      <c r="E441" s="142">
        <v>248.363</v>
      </c>
      <c r="F441" s="143" t="s">
        <v>17678</v>
      </c>
      <c r="G441" s="143"/>
      <c r="H441" s="143" t="s">
        <v>17679</v>
      </c>
      <c r="I441" s="144" t="s">
        <v>2195</v>
      </c>
      <c r="J441" s="145" t="s">
        <v>2226</v>
      </c>
      <c r="K441" s="143" t="s">
        <v>30356</v>
      </c>
      <c r="L441" s="144" t="s">
        <v>31</v>
      </c>
      <c r="M441" s="144" t="s">
        <v>176</v>
      </c>
      <c r="N441" s="144" t="s">
        <v>33</v>
      </c>
      <c r="O441" s="144" t="s">
        <v>47</v>
      </c>
      <c r="P441" s="144">
        <v>91</v>
      </c>
      <c r="Q441" s="144">
        <v>1000</v>
      </c>
      <c r="R441" s="147" t="s">
        <v>17680</v>
      </c>
      <c r="S441" s="144" t="s">
        <v>49</v>
      </c>
      <c r="T441" s="144" t="s">
        <v>49</v>
      </c>
      <c r="U441" s="144">
        <v>1000</v>
      </c>
      <c r="V441" s="148">
        <f t="shared" si="21"/>
        <v>4.026364635634132</v>
      </c>
      <c r="W441" s="148">
        <f>V441/3</f>
        <v>1.3421215452113773</v>
      </c>
      <c r="X441" s="1" t="s">
        <v>17681</v>
      </c>
      <c r="Y441" s="145" t="s">
        <v>2696</v>
      </c>
      <c r="Z441" s="145" t="s">
        <v>17682</v>
      </c>
    </row>
    <row r="442" spans="1:26" s="67" customFormat="1" ht="100.2" customHeight="1" x14ac:dyDescent="0.3">
      <c r="A442" s="9" t="s">
        <v>16991</v>
      </c>
      <c r="B442" s="10" t="s">
        <v>2863</v>
      </c>
      <c r="C442" s="22" t="s">
        <v>2864</v>
      </c>
      <c r="D442" s="19" t="s">
        <v>2865</v>
      </c>
      <c r="E442" s="13">
        <v>62.13</v>
      </c>
      <c r="F442" s="14" t="s">
        <v>2866</v>
      </c>
      <c r="G442" s="14">
        <v>0.92</v>
      </c>
      <c r="H442" s="14" t="s">
        <v>2867</v>
      </c>
      <c r="I442" s="14" t="s">
        <v>2195</v>
      </c>
      <c r="J442" s="15" t="s">
        <v>2205</v>
      </c>
      <c r="K442" s="16" t="s">
        <v>30357</v>
      </c>
      <c r="L442" s="14" t="s">
        <v>31</v>
      </c>
      <c r="M442" s="14" t="s">
        <v>2245</v>
      </c>
      <c r="N442" s="14" t="s">
        <v>33</v>
      </c>
      <c r="O442" s="16" t="s">
        <v>220</v>
      </c>
      <c r="P442" s="28">
        <f>14*7</f>
        <v>98</v>
      </c>
      <c r="Q442" s="14">
        <v>250</v>
      </c>
      <c r="R442" s="15" t="s">
        <v>2868</v>
      </c>
      <c r="S442" s="14" t="s">
        <v>49</v>
      </c>
      <c r="T442" s="14" t="s">
        <v>49</v>
      </c>
      <c r="U442" s="28">
        <v>250</v>
      </c>
      <c r="V442" s="13">
        <f t="shared" si="21"/>
        <v>4.0238210204410105</v>
      </c>
      <c r="W442" s="20">
        <f>V442/3</f>
        <v>1.3412736734803368</v>
      </c>
      <c r="X442" s="19" t="s">
        <v>50</v>
      </c>
      <c r="Y442" s="21" t="s">
        <v>2869</v>
      </c>
      <c r="Z442" s="19" t="s">
        <v>2870</v>
      </c>
    </row>
    <row r="443" spans="1:26" s="67" customFormat="1" ht="100.2" customHeight="1" x14ac:dyDescent="0.3">
      <c r="A443" s="138" t="s">
        <v>23707</v>
      </c>
      <c r="B443" s="141" t="s">
        <v>17683</v>
      </c>
      <c r="C443" s="139" t="s">
        <v>17684</v>
      </c>
      <c r="D443" s="139" t="s">
        <v>17685</v>
      </c>
      <c r="E443" s="142">
        <v>308.3</v>
      </c>
      <c r="F443" s="143" t="s">
        <v>17686</v>
      </c>
      <c r="G443" s="143"/>
      <c r="H443" s="143" t="s">
        <v>17687</v>
      </c>
      <c r="I443" s="144" t="s">
        <v>2195</v>
      </c>
      <c r="J443" s="145" t="s">
        <v>17688</v>
      </c>
      <c r="K443" s="143" t="s">
        <v>30358</v>
      </c>
      <c r="L443" s="144" t="s">
        <v>31</v>
      </c>
      <c r="M443" s="144" t="s">
        <v>32</v>
      </c>
      <c r="N443" s="144" t="s">
        <v>33</v>
      </c>
      <c r="O443" s="144" t="s">
        <v>34</v>
      </c>
      <c r="P443" s="144">
        <v>91</v>
      </c>
      <c r="Q443" s="144">
        <v>1239</v>
      </c>
      <c r="R443" s="147" t="s">
        <v>17689</v>
      </c>
      <c r="S443" s="144" t="s">
        <v>49</v>
      </c>
      <c r="T443" s="144" t="s">
        <v>49</v>
      </c>
      <c r="U443" s="144">
        <v>1239</v>
      </c>
      <c r="V443" s="148">
        <f t="shared" si="21"/>
        <v>4.0188128446318521</v>
      </c>
      <c r="W443" s="148">
        <f>V443/3</f>
        <v>1.3396042815439506</v>
      </c>
      <c r="X443" s="1" t="s">
        <v>17690</v>
      </c>
      <c r="Y443" s="145" t="s">
        <v>17691</v>
      </c>
      <c r="Z443" s="145" t="s">
        <v>17692</v>
      </c>
    </row>
    <row r="444" spans="1:26" s="67" customFormat="1" ht="100.2" customHeight="1" x14ac:dyDescent="0.3">
      <c r="A444" s="9" t="s">
        <v>16991</v>
      </c>
      <c r="B444" s="10" t="s">
        <v>2871</v>
      </c>
      <c r="C444" s="19" t="s">
        <v>2872</v>
      </c>
      <c r="D444" s="19" t="s">
        <v>2873</v>
      </c>
      <c r="E444" s="13">
        <v>772.7</v>
      </c>
      <c r="F444" s="14" t="s">
        <v>2874</v>
      </c>
      <c r="G444" s="14"/>
      <c r="H444" s="25" t="s">
        <v>2875</v>
      </c>
      <c r="I444" s="14" t="s">
        <v>2195</v>
      </c>
      <c r="J444" s="15" t="s">
        <v>2876</v>
      </c>
      <c r="K444" s="16" t="s">
        <v>30359</v>
      </c>
      <c r="L444" s="14" t="s">
        <v>31</v>
      </c>
      <c r="M444" s="14" t="s">
        <v>2877</v>
      </c>
      <c r="N444" s="14" t="s">
        <v>46</v>
      </c>
      <c r="O444" s="16" t="s">
        <v>34</v>
      </c>
      <c r="P444" s="28">
        <v>91</v>
      </c>
      <c r="Q444" s="14">
        <v>3084</v>
      </c>
      <c r="R444" s="15" t="s">
        <v>2878</v>
      </c>
      <c r="S444" s="14" t="s">
        <v>49</v>
      </c>
      <c r="T444" s="14" t="s">
        <v>49</v>
      </c>
      <c r="U444" s="28">
        <v>3084</v>
      </c>
      <c r="V444" s="30">
        <f t="shared" si="21"/>
        <v>3.9911996894008022</v>
      </c>
      <c r="W444" s="30">
        <f>V444/3</f>
        <v>1.3303998964669341</v>
      </c>
      <c r="X444" s="19" t="s">
        <v>50</v>
      </c>
      <c r="Y444" s="21" t="s">
        <v>2879</v>
      </c>
      <c r="Z444" s="19" t="s">
        <v>2880</v>
      </c>
    </row>
    <row r="445" spans="1:26" s="67" customFormat="1" ht="100.2" customHeight="1" x14ac:dyDescent="0.3">
      <c r="A445" s="9" t="s">
        <v>16991</v>
      </c>
      <c r="B445" s="10" t="s">
        <v>2881</v>
      </c>
      <c r="C445" s="11" t="s">
        <v>2882</v>
      </c>
      <c r="D445" s="19" t="s">
        <v>2883</v>
      </c>
      <c r="E445" s="13">
        <v>136.24</v>
      </c>
      <c r="F445" s="14" t="s">
        <v>2884</v>
      </c>
      <c r="G445" s="14">
        <v>4.57</v>
      </c>
      <c r="H445" s="14" t="s">
        <v>2885</v>
      </c>
      <c r="I445" s="14" t="s">
        <v>2195</v>
      </c>
      <c r="J445" s="15" t="s">
        <v>2348</v>
      </c>
      <c r="K445" s="14" t="s">
        <v>30360</v>
      </c>
      <c r="L445" s="14" t="s">
        <v>425</v>
      </c>
      <c r="M445" s="14" t="s">
        <v>839</v>
      </c>
      <c r="N445" s="14" t="s">
        <v>46</v>
      </c>
      <c r="O445" s="16" t="s">
        <v>220</v>
      </c>
      <c r="P445" s="28">
        <v>721</v>
      </c>
      <c r="Q445" s="14">
        <v>179</v>
      </c>
      <c r="R445" s="15" t="s">
        <v>2886</v>
      </c>
      <c r="S445" s="14" t="s">
        <v>143</v>
      </c>
      <c r="T445" s="14">
        <v>357</v>
      </c>
      <c r="U445" s="14">
        <v>179</v>
      </c>
      <c r="V445" s="13">
        <f t="shared" si="21"/>
        <v>1.3138578978273634</v>
      </c>
      <c r="W445" s="13">
        <f>V445</f>
        <v>1.3138578978273634</v>
      </c>
      <c r="X445" s="19" t="s">
        <v>2887</v>
      </c>
      <c r="Y445" s="21" t="s">
        <v>1485</v>
      </c>
      <c r="Z445" s="19" t="s">
        <v>2888</v>
      </c>
    </row>
    <row r="446" spans="1:26" s="67" customFormat="1" ht="100.2" customHeight="1" x14ac:dyDescent="0.3">
      <c r="A446" s="9" t="s">
        <v>16991</v>
      </c>
      <c r="B446" s="10" t="s">
        <v>2889</v>
      </c>
      <c r="C446" s="22" t="s">
        <v>2890</v>
      </c>
      <c r="D446" s="43" t="s">
        <v>2891</v>
      </c>
      <c r="E446" s="24">
        <v>496.89</v>
      </c>
      <c r="F446" s="14" t="s">
        <v>2892</v>
      </c>
      <c r="G446" s="14">
        <v>-0.92100000000000104</v>
      </c>
      <c r="H446" s="25" t="s">
        <v>2893</v>
      </c>
      <c r="I446" s="14" t="s">
        <v>2195</v>
      </c>
      <c r="J446" s="15" t="s">
        <v>2857</v>
      </c>
      <c r="K446" s="14" t="s">
        <v>28746</v>
      </c>
      <c r="L446" s="14" t="s">
        <v>425</v>
      </c>
      <c r="M446" s="14" t="s">
        <v>839</v>
      </c>
      <c r="N446" s="14" t="s">
        <v>46</v>
      </c>
      <c r="O446" s="16" t="s">
        <v>34</v>
      </c>
      <c r="P446" s="26">
        <v>721</v>
      </c>
      <c r="Q446" s="25">
        <v>650</v>
      </c>
      <c r="R446" s="15" t="s">
        <v>2894</v>
      </c>
      <c r="S446" s="14" t="s">
        <v>619</v>
      </c>
      <c r="T446" s="25">
        <v>1400</v>
      </c>
      <c r="U446" s="25">
        <v>650</v>
      </c>
      <c r="V446" s="24">
        <f t="shared" si="21"/>
        <v>1.3081366097124112</v>
      </c>
      <c r="W446" s="24">
        <f>V446</f>
        <v>1.3081366097124112</v>
      </c>
      <c r="X446" s="19" t="s">
        <v>2895</v>
      </c>
      <c r="Y446" s="21" t="s">
        <v>1342</v>
      </c>
      <c r="Z446" s="19" t="s">
        <v>2896</v>
      </c>
    </row>
    <row r="447" spans="1:26" s="67" customFormat="1" ht="100.2" customHeight="1" x14ac:dyDescent="0.3">
      <c r="A447" s="9" t="s">
        <v>16991</v>
      </c>
      <c r="B447" s="10" t="s">
        <v>2897</v>
      </c>
      <c r="C447" s="19" t="s">
        <v>2898</v>
      </c>
      <c r="D447" s="19" t="s">
        <v>2899</v>
      </c>
      <c r="E447" s="14">
        <v>580.53</v>
      </c>
      <c r="F447" s="14" t="s">
        <v>2900</v>
      </c>
      <c r="G447" s="14" t="s">
        <v>2901</v>
      </c>
      <c r="H447" s="14" t="s">
        <v>2902</v>
      </c>
      <c r="I447" s="14" t="s">
        <v>2195</v>
      </c>
      <c r="J447" s="15" t="s">
        <v>2903</v>
      </c>
      <c r="K447" s="16" t="s">
        <v>30361</v>
      </c>
      <c r="L447" s="14" t="s">
        <v>890</v>
      </c>
      <c r="M447" s="14" t="s">
        <v>2184</v>
      </c>
      <c r="N447" s="14" t="s">
        <v>70</v>
      </c>
      <c r="O447" s="16" t="s">
        <v>83</v>
      </c>
      <c r="P447" s="28" t="s">
        <v>2904</v>
      </c>
      <c r="Q447" s="14" t="s">
        <v>2905</v>
      </c>
      <c r="R447" s="15" t="s">
        <v>2906</v>
      </c>
      <c r="S447" s="14" t="s">
        <v>657</v>
      </c>
      <c r="T447" s="14" t="s">
        <v>657</v>
      </c>
      <c r="U447" s="28">
        <v>750</v>
      </c>
      <c r="V447" s="13">
        <f t="shared" si="21"/>
        <v>1.291922898041445</v>
      </c>
      <c r="W447" s="13">
        <f>V447</f>
        <v>1.291922898041445</v>
      </c>
      <c r="X447" s="19" t="s">
        <v>2907</v>
      </c>
      <c r="Y447" s="21" t="s">
        <v>2908</v>
      </c>
      <c r="Z447" s="19" t="s">
        <v>2909</v>
      </c>
    </row>
    <row r="448" spans="1:26" s="67" customFormat="1" ht="100.2" customHeight="1" x14ac:dyDescent="0.3">
      <c r="A448" s="9" t="s">
        <v>16991</v>
      </c>
      <c r="B448" s="10" t="s">
        <v>2910</v>
      </c>
      <c r="C448" s="22" t="s">
        <v>2911</v>
      </c>
      <c r="D448" s="12" t="s">
        <v>2912</v>
      </c>
      <c r="E448" s="13">
        <v>116.21</v>
      </c>
      <c r="F448" s="14" t="s">
        <v>2913</v>
      </c>
      <c r="G448" s="14">
        <v>0.09</v>
      </c>
      <c r="H448" s="18" t="s">
        <v>2914</v>
      </c>
      <c r="I448" s="14" t="s">
        <v>2195</v>
      </c>
      <c r="J448" s="15" t="s">
        <v>2205</v>
      </c>
      <c r="K448" s="16" t="s">
        <v>28240</v>
      </c>
      <c r="L448" s="14" t="s">
        <v>31</v>
      </c>
      <c r="M448" s="14" t="s">
        <v>2915</v>
      </c>
      <c r="N448" s="14" t="s">
        <v>59</v>
      </c>
      <c r="O448" s="16" t="s">
        <v>34</v>
      </c>
      <c r="P448" s="17" t="s">
        <v>2916</v>
      </c>
      <c r="Q448" s="29" t="s">
        <v>2917</v>
      </c>
      <c r="R448" s="15" t="s">
        <v>2918</v>
      </c>
      <c r="S448" s="14" t="s">
        <v>36</v>
      </c>
      <c r="T448" s="18">
        <v>500</v>
      </c>
      <c r="U448" s="17">
        <v>150</v>
      </c>
      <c r="V448" s="20">
        <f t="shared" si="21"/>
        <v>1.2907667154289648</v>
      </c>
      <c r="W448" s="20">
        <f>V448</f>
        <v>1.2907667154289648</v>
      </c>
      <c r="X448" s="19" t="s">
        <v>2919</v>
      </c>
      <c r="Y448" s="21" t="s">
        <v>2920</v>
      </c>
      <c r="Z448" s="19" t="s">
        <v>2921</v>
      </c>
    </row>
    <row r="449" spans="1:26" s="67" customFormat="1" ht="100.2" customHeight="1" x14ac:dyDescent="0.3">
      <c r="A449" s="138" t="s">
        <v>23707</v>
      </c>
      <c r="B449" s="141" t="s">
        <v>17693</v>
      </c>
      <c r="C449" s="139" t="s">
        <v>17694</v>
      </c>
      <c r="D449" s="139" t="s">
        <v>17695</v>
      </c>
      <c r="E449" s="142">
        <v>262.22199999999998</v>
      </c>
      <c r="F449" s="143" t="s">
        <v>17696</v>
      </c>
      <c r="G449" s="143"/>
      <c r="H449" s="143" t="s">
        <v>17697</v>
      </c>
      <c r="I449" s="144" t="s">
        <v>2195</v>
      </c>
      <c r="J449" s="145" t="s">
        <v>2266</v>
      </c>
      <c r="K449" s="143" t="s">
        <v>30189</v>
      </c>
      <c r="L449" s="144" t="s">
        <v>31</v>
      </c>
      <c r="M449" s="144" t="s">
        <v>32</v>
      </c>
      <c r="N449" s="144" t="s">
        <v>33</v>
      </c>
      <c r="O449" s="144" t="s">
        <v>220</v>
      </c>
      <c r="P449" s="144">
        <v>90</v>
      </c>
      <c r="Q449" s="144">
        <v>1000</v>
      </c>
      <c r="R449" s="147" t="s">
        <v>17698</v>
      </c>
      <c r="S449" s="144" t="s">
        <v>49</v>
      </c>
      <c r="T449" s="144" t="s">
        <v>49</v>
      </c>
      <c r="U449" s="144">
        <v>1000</v>
      </c>
      <c r="V449" s="148">
        <f t="shared" si="21"/>
        <v>3.8135625538665714</v>
      </c>
      <c r="W449" s="148">
        <f>V449/3</f>
        <v>1.2711875179555239</v>
      </c>
      <c r="X449" s="1" t="s">
        <v>17699</v>
      </c>
      <c r="Y449" s="145" t="s">
        <v>1861</v>
      </c>
      <c r="Z449" s="145" t="s">
        <v>17700</v>
      </c>
    </row>
    <row r="450" spans="1:26" s="67" customFormat="1" ht="100.2" customHeight="1" x14ac:dyDescent="0.3">
      <c r="A450" s="9" t="s">
        <v>16991</v>
      </c>
      <c r="B450" s="10" t="s">
        <v>2922</v>
      </c>
      <c r="C450" s="22" t="s">
        <v>2923</v>
      </c>
      <c r="D450" s="19" t="s">
        <v>2924</v>
      </c>
      <c r="E450" s="13">
        <v>118.18</v>
      </c>
      <c r="F450" s="14" t="s">
        <v>2925</v>
      </c>
      <c r="G450" s="14">
        <v>0.57999999999999996</v>
      </c>
      <c r="H450" s="14" t="s">
        <v>2926</v>
      </c>
      <c r="I450" s="14" t="s">
        <v>2195</v>
      </c>
      <c r="J450" s="15" t="s">
        <v>2226</v>
      </c>
      <c r="K450" s="16" t="s">
        <v>28266</v>
      </c>
      <c r="L450" s="14" t="s">
        <v>31</v>
      </c>
      <c r="M450" s="14" t="s">
        <v>2927</v>
      </c>
      <c r="N450" s="14" t="s">
        <v>33</v>
      </c>
      <c r="O450" s="16" t="s">
        <v>220</v>
      </c>
      <c r="P450" s="28">
        <v>90</v>
      </c>
      <c r="Q450" s="14">
        <v>450</v>
      </c>
      <c r="R450" s="15" t="s">
        <v>2928</v>
      </c>
      <c r="S450" s="14" t="s">
        <v>49</v>
      </c>
      <c r="T450" s="14" t="s">
        <v>49</v>
      </c>
      <c r="U450" s="28">
        <v>450</v>
      </c>
      <c r="V450" s="13">
        <f t="shared" si="21"/>
        <v>3.8077508884752072</v>
      </c>
      <c r="W450" s="20">
        <f>V450/3</f>
        <v>1.2692502961584025</v>
      </c>
      <c r="X450" s="19" t="s">
        <v>2929</v>
      </c>
      <c r="Y450" s="21" t="s">
        <v>2930</v>
      </c>
      <c r="Z450" s="19" t="s">
        <v>2931</v>
      </c>
    </row>
    <row r="451" spans="1:26" s="67" customFormat="1" ht="100.2" customHeight="1" x14ac:dyDescent="0.3">
      <c r="A451" s="9" t="s">
        <v>16991</v>
      </c>
      <c r="B451" s="10" t="s">
        <v>2932</v>
      </c>
      <c r="C451" s="22" t="s">
        <v>2933</v>
      </c>
      <c r="D451" s="19" t="s">
        <v>2934</v>
      </c>
      <c r="E451" s="13">
        <v>88.105279472897095</v>
      </c>
      <c r="F451" s="14" t="s">
        <v>2935</v>
      </c>
      <c r="G451" s="14">
        <v>-0.36</v>
      </c>
      <c r="H451" s="14" t="s">
        <v>2936</v>
      </c>
      <c r="I451" s="14" t="s">
        <v>2195</v>
      </c>
      <c r="J451" s="15" t="s">
        <v>2226</v>
      </c>
      <c r="K451" s="16" t="s">
        <v>30362</v>
      </c>
      <c r="L451" s="14" t="s">
        <v>31</v>
      </c>
      <c r="M451" s="14" t="s">
        <v>2937</v>
      </c>
      <c r="N451" s="14" t="s">
        <v>33</v>
      </c>
      <c r="O451" s="16" t="s">
        <v>47</v>
      </c>
      <c r="P451" s="28">
        <v>91</v>
      </c>
      <c r="Q451" s="14">
        <v>330</v>
      </c>
      <c r="R451" s="15" t="s">
        <v>2938</v>
      </c>
      <c r="S451" s="14" t="s">
        <v>36</v>
      </c>
      <c r="T451" s="50">
        <v>1300</v>
      </c>
      <c r="U451" s="28">
        <v>330</v>
      </c>
      <c r="V451" s="13">
        <f t="shared" si="21"/>
        <v>3.7455190196804771</v>
      </c>
      <c r="W451" s="13">
        <f>V451/3</f>
        <v>1.2485063398934924</v>
      </c>
      <c r="X451" s="19" t="s">
        <v>2939</v>
      </c>
      <c r="Y451" s="21" t="s">
        <v>2940</v>
      </c>
      <c r="Z451" s="19" t="s">
        <v>2941</v>
      </c>
    </row>
    <row r="452" spans="1:26" s="67" customFormat="1" ht="100.2" customHeight="1" x14ac:dyDescent="0.3">
      <c r="A452" s="9" t="s">
        <v>16991</v>
      </c>
      <c r="B452" s="10" t="s">
        <v>2942</v>
      </c>
      <c r="C452" s="19" t="s">
        <v>2943</v>
      </c>
      <c r="D452" s="19" t="s">
        <v>2944</v>
      </c>
      <c r="E452" s="13">
        <v>610.55999999999995</v>
      </c>
      <c r="F452" s="14" t="s">
        <v>2945</v>
      </c>
      <c r="G452" s="14" t="s">
        <v>2946</v>
      </c>
      <c r="H452" s="14" t="s">
        <v>2947</v>
      </c>
      <c r="I452" s="14" t="s">
        <v>2195</v>
      </c>
      <c r="J452" s="15" t="s">
        <v>2948</v>
      </c>
      <c r="K452" s="16" t="s">
        <v>28260</v>
      </c>
      <c r="L452" s="14" t="s">
        <v>890</v>
      </c>
      <c r="M452" s="14" t="s">
        <v>261</v>
      </c>
      <c r="N452" s="14" t="s">
        <v>46</v>
      </c>
      <c r="O452" s="16" t="s">
        <v>83</v>
      </c>
      <c r="P452" s="28">
        <v>200</v>
      </c>
      <c r="Q452" s="14">
        <v>750</v>
      </c>
      <c r="R452" s="15" t="s">
        <v>2949</v>
      </c>
      <c r="S452" s="14" t="s">
        <v>49</v>
      </c>
      <c r="T452" s="14" t="s">
        <v>49</v>
      </c>
      <c r="U452" s="28">
        <v>750</v>
      </c>
      <c r="V452" s="13">
        <f t="shared" si="21"/>
        <v>1.2283805031446542</v>
      </c>
      <c r="W452" s="13">
        <f>V452</f>
        <v>1.2283805031446542</v>
      </c>
      <c r="X452" s="19" t="s">
        <v>2950</v>
      </c>
      <c r="Y452" s="21" t="s">
        <v>2951</v>
      </c>
      <c r="Z452" s="19" t="s">
        <v>2952</v>
      </c>
    </row>
    <row r="453" spans="1:26" s="67" customFormat="1" ht="100.2" customHeight="1" x14ac:dyDescent="0.3">
      <c r="A453" s="9" t="s">
        <v>16991</v>
      </c>
      <c r="B453" s="10" t="s">
        <v>2953</v>
      </c>
      <c r="C453" s="11" t="s">
        <v>2954</v>
      </c>
      <c r="D453" s="12" t="s">
        <v>2955</v>
      </c>
      <c r="E453" s="13">
        <v>208.21</v>
      </c>
      <c r="F453" s="14" t="s">
        <v>2956</v>
      </c>
      <c r="G453" s="14">
        <v>2.1800000000000002</v>
      </c>
      <c r="H453" s="18" t="s">
        <v>2957</v>
      </c>
      <c r="I453" s="14" t="s">
        <v>2195</v>
      </c>
      <c r="J453" s="15" t="s">
        <v>2958</v>
      </c>
      <c r="K453" s="14" t="s">
        <v>30381</v>
      </c>
      <c r="L453" s="14" t="s">
        <v>31</v>
      </c>
      <c r="M453" s="14" t="s">
        <v>32</v>
      </c>
      <c r="N453" s="14" t="s">
        <v>476</v>
      </c>
      <c r="O453" s="16" t="s">
        <v>34</v>
      </c>
      <c r="P453" s="17" t="s">
        <v>164</v>
      </c>
      <c r="Q453" s="29" t="s">
        <v>2959</v>
      </c>
      <c r="R453" s="15" t="s">
        <v>2960</v>
      </c>
      <c r="S453" s="14" t="s">
        <v>36</v>
      </c>
      <c r="T453" s="18">
        <v>4092</v>
      </c>
      <c r="U453" s="17">
        <v>763</v>
      </c>
      <c r="V453" s="20">
        <f t="shared" si="21"/>
        <v>3.6645694250996588</v>
      </c>
      <c r="W453" s="20">
        <f>V453/3</f>
        <v>1.2215231416998862</v>
      </c>
      <c r="X453" s="19" t="s">
        <v>2961</v>
      </c>
      <c r="Y453" s="21" t="s">
        <v>2962</v>
      </c>
      <c r="Z453" s="19" t="s">
        <v>2963</v>
      </c>
    </row>
    <row r="454" spans="1:26" s="67" customFormat="1" ht="100.2" customHeight="1" x14ac:dyDescent="0.3">
      <c r="A454" s="138" t="s">
        <v>23707</v>
      </c>
      <c r="B454" s="141" t="s">
        <v>17701</v>
      </c>
      <c r="C454" s="139" t="s">
        <v>17702</v>
      </c>
      <c r="D454" s="139" t="s">
        <v>17703</v>
      </c>
      <c r="E454" s="142">
        <v>274.29000000000002</v>
      </c>
      <c r="F454" s="143" t="s">
        <v>17704</v>
      </c>
      <c r="G454" s="143"/>
      <c r="H454" s="143" t="s">
        <v>17705</v>
      </c>
      <c r="I454" s="144" t="s">
        <v>2195</v>
      </c>
      <c r="J454" s="145" t="s">
        <v>3317</v>
      </c>
      <c r="K454" s="143" t="s">
        <v>30382</v>
      </c>
      <c r="L454" s="144" t="s">
        <v>31</v>
      </c>
      <c r="M454" s="144" t="s">
        <v>32</v>
      </c>
      <c r="N454" s="144" t="s">
        <v>33</v>
      </c>
      <c r="O454" s="144" t="s">
        <v>220</v>
      </c>
      <c r="P454" s="144">
        <v>91</v>
      </c>
      <c r="Q454" s="144">
        <v>1000</v>
      </c>
      <c r="R454" s="147" t="s">
        <v>17706</v>
      </c>
      <c r="S454" s="144" t="s">
        <v>49</v>
      </c>
      <c r="T454" s="144" t="s">
        <v>49</v>
      </c>
      <c r="U454" s="144">
        <v>1000</v>
      </c>
      <c r="V454" s="148">
        <f t="shared" si="21"/>
        <v>3.6457763680775819</v>
      </c>
      <c r="W454" s="148">
        <f>V454/3</f>
        <v>1.215258789359194</v>
      </c>
      <c r="X454" s="1" t="s">
        <v>17707</v>
      </c>
      <c r="Y454" s="145" t="s">
        <v>17708</v>
      </c>
      <c r="Z454" s="145" t="s">
        <v>17709</v>
      </c>
    </row>
    <row r="455" spans="1:26" s="67" customFormat="1" ht="100.2" customHeight="1" x14ac:dyDescent="0.3">
      <c r="A455" s="138" t="s">
        <v>23707</v>
      </c>
      <c r="B455" s="141" t="s">
        <v>17710</v>
      </c>
      <c r="C455" s="139" t="s">
        <v>17711</v>
      </c>
      <c r="D455" s="139" t="s">
        <v>17712</v>
      </c>
      <c r="E455" s="142">
        <v>279.33600000000001</v>
      </c>
      <c r="F455" s="143" t="s">
        <v>10520</v>
      </c>
      <c r="G455" s="143"/>
      <c r="H455" s="143" t="s">
        <v>17713</v>
      </c>
      <c r="I455" s="144" t="s">
        <v>2195</v>
      </c>
      <c r="J455" s="145" t="s">
        <v>2285</v>
      </c>
      <c r="K455" s="143" t="s">
        <v>30391</v>
      </c>
      <c r="L455" s="144" t="s">
        <v>31</v>
      </c>
      <c r="M455" s="144" t="s">
        <v>261</v>
      </c>
      <c r="N455" s="144" t="s">
        <v>33</v>
      </c>
      <c r="O455" s="144" t="s">
        <v>34</v>
      </c>
      <c r="P455" s="144">
        <v>90</v>
      </c>
      <c r="Q455" s="144">
        <v>1000</v>
      </c>
      <c r="R455" s="147" t="s">
        <v>17714</v>
      </c>
      <c r="S455" s="144" t="s">
        <v>49</v>
      </c>
      <c r="T455" s="144" t="s">
        <v>49</v>
      </c>
      <c r="U455" s="144">
        <v>1000</v>
      </c>
      <c r="V455" s="148">
        <f t="shared" si="21"/>
        <v>3.5799180914740667</v>
      </c>
      <c r="W455" s="148">
        <f>V455/3</f>
        <v>1.1933060304913556</v>
      </c>
      <c r="X455" s="1" t="s">
        <v>17715</v>
      </c>
      <c r="Y455" s="145" t="s">
        <v>17716</v>
      </c>
      <c r="Z455" s="145" t="s">
        <v>17717</v>
      </c>
    </row>
    <row r="456" spans="1:26" s="67" customFormat="1" ht="100.2" customHeight="1" x14ac:dyDescent="0.3">
      <c r="A456" s="138" t="s">
        <v>23707</v>
      </c>
      <c r="B456" s="141" t="s">
        <v>17718</v>
      </c>
      <c r="C456" s="139" t="s">
        <v>17719</v>
      </c>
      <c r="D456" s="139" t="s">
        <v>17720</v>
      </c>
      <c r="E456" s="142">
        <v>102.17700000000001</v>
      </c>
      <c r="F456" s="143" t="s">
        <v>1111</v>
      </c>
      <c r="G456" s="143"/>
      <c r="H456" s="143" t="s">
        <v>17721</v>
      </c>
      <c r="I456" s="144" t="s">
        <v>2195</v>
      </c>
      <c r="J456" s="145" t="s">
        <v>2234</v>
      </c>
      <c r="K456" s="143" t="s">
        <v>28262</v>
      </c>
      <c r="L456" s="144" t="s">
        <v>31</v>
      </c>
      <c r="M456" s="144" t="s">
        <v>815</v>
      </c>
      <c r="N456" s="144" t="s">
        <v>46</v>
      </c>
      <c r="O456" s="144" t="s">
        <v>47</v>
      </c>
      <c r="P456" s="144">
        <v>728</v>
      </c>
      <c r="Q456" s="144">
        <v>121</v>
      </c>
      <c r="R456" s="147" t="s">
        <v>17722</v>
      </c>
      <c r="S456" s="144" t="s">
        <v>36</v>
      </c>
      <c r="T456" s="144">
        <v>542</v>
      </c>
      <c r="U456" s="144">
        <v>121</v>
      </c>
      <c r="V456" s="146">
        <f t="shared" si="21"/>
        <v>1.1842195406011138</v>
      </c>
      <c r="W456" s="146">
        <f>V456</f>
        <v>1.1842195406011138</v>
      </c>
      <c r="X456" s="1" t="s">
        <v>17723</v>
      </c>
      <c r="Y456" s="145" t="s">
        <v>17724</v>
      </c>
      <c r="Z456" s="145" t="s">
        <v>17725</v>
      </c>
    </row>
    <row r="457" spans="1:26" s="67" customFormat="1" ht="100.2" customHeight="1" x14ac:dyDescent="0.3">
      <c r="A457" s="9" t="s">
        <v>16991</v>
      </c>
      <c r="B457" s="10" t="s">
        <v>2964</v>
      </c>
      <c r="C457" s="22" t="s">
        <v>2965</v>
      </c>
      <c r="D457" s="19" t="s">
        <v>2966</v>
      </c>
      <c r="E457" s="13">
        <v>50.49</v>
      </c>
      <c r="F457" s="14" t="s">
        <v>2967</v>
      </c>
      <c r="G457" s="14">
        <v>0.91</v>
      </c>
      <c r="H457" s="14" t="s">
        <v>2968</v>
      </c>
      <c r="I457" s="14" t="s">
        <v>2195</v>
      </c>
      <c r="J457" s="15" t="s">
        <v>2196</v>
      </c>
      <c r="K457" s="14" t="s">
        <v>28747</v>
      </c>
      <c r="L457" s="14" t="s">
        <v>31</v>
      </c>
      <c r="M457" s="14" t="s">
        <v>2969</v>
      </c>
      <c r="N457" s="14" t="s">
        <v>33</v>
      </c>
      <c r="O457" s="16" t="s">
        <v>1662</v>
      </c>
      <c r="P457" s="28">
        <v>730</v>
      </c>
      <c r="Q457" s="14">
        <v>58.3</v>
      </c>
      <c r="R457" s="15" t="s">
        <v>23553</v>
      </c>
      <c r="S457" s="14" t="s">
        <v>36</v>
      </c>
      <c r="T457" s="14">
        <v>258.89999999999998</v>
      </c>
      <c r="U457" s="36">
        <v>58.3</v>
      </c>
      <c r="V457" s="13">
        <f t="shared" si="21"/>
        <v>1.1546840958605664</v>
      </c>
      <c r="W457" s="13">
        <f>V457</f>
        <v>1.1546840958605664</v>
      </c>
      <c r="X457" s="19" t="s">
        <v>2970</v>
      </c>
      <c r="Y457" s="21" t="s">
        <v>2971</v>
      </c>
      <c r="Z457" s="19" t="s">
        <v>2972</v>
      </c>
    </row>
    <row r="458" spans="1:26" s="67" customFormat="1" ht="100.2" customHeight="1" x14ac:dyDescent="0.3">
      <c r="A458" s="9" t="s">
        <v>16991</v>
      </c>
      <c r="B458" s="10" t="s">
        <v>2973</v>
      </c>
      <c r="C458" s="22" t="s">
        <v>2974</v>
      </c>
      <c r="D458" s="19" t="s">
        <v>2975</v>
      </c>
      <c r="E458" s="13">
        <v>186.29160130397301</v>
      </c>
      <c r="F458" s="14" t="s">
        <v>907</v>
      </c>
      <c r="G458" s="14">
        <v>4.41</v>
      </c>
      <c r="H458" s="14" t="s">
        <v>2976</v>
      </c>
      <c r="I458" s="14" t="s">
        <v>2195</v>
      </c>
      <c r="J458" s="15" t="s">
        <v>2977</v>
      </c>
      <c r="K458" s="13" t="s">
        <v>30339</v>
      </c>
      <c r="L458" s="14" t="s">
        <v>31</v>
      </c>
      <c r="M458" s="14" t="s">
        <v>2819</v>
      </c>
      <c r="N458" s="14" t="s">
        <v>46</v>
      </c>
      <c r="O458" s="16" t="s">
        <v>34</v>
      </c>
      <c r="P458" s="28">
        <f>12*7</f>
        <v>84</v>
      </c>
      <c r="Q458" s="14">
        <v>633</v>
      </c>
      <c r="R458" s="15" t="s">
        <v>2978</v>
      </c>
      <c r="S458" s="14" t="s">
        <v>49</v>
      </c>
      <c r="T458" s="14" t="s">
        <v>49</v>
      </c>
      <c r="U458" s="28">
        <v>633</v>
      </c>
      <c r="V458" s="13">
        <f t="shared" si="21"/>
        <v>3.3978987542606953</v>
      </c>
      <c r="W458" s="33">
        <f>V458/3</f>
        <v>1.1326329180868984</v>
      </c>
      <c r="X458" s="19" t="s">
        <v>50</v>
      </c>
      <c r="Y458" s="21" t="s">
        <v>2821</v>
      </c>
      <c r="Z458" s="19" t="s">
        <v>2979</v>
      </c>
    </row>
    <row r="459" spans="1:26" s="67" customFormat="1" ht="100.2" customHeight="1" x14ac:dyDescent="0.3">
      <c r="A459" s="9" t="s">
        <v>16991</v>
      </c>
      <c r="B459" s="10" t="s">
        <v>2980</v>
      </c>
      <c r="C459" s="22" t="s">
        <v>2981</v>
      </c>
      <c r="D459" s="12" t="s">
        <v>2982</v>
      </c>
      <c r="E459" s="13">
        <v>90.078066996026905</v>
      </c>
      <c r="F459" s="14" t="s">
        <v>2692</v>
      </c>
      <c r="G459" s="14">
        <v>-0.62</v>
      </c>
      <c r="H459" s="18" t="s">
        <v>2983</v>
      </c>
      <c r="I459" s="14" t="s">
        <v>2195</v>
      </c>
      <c r="J459" s="15" t="s">
        <v>2984</v>
      </c>
      <c r="K459" s="13" t="s">
        <v>30392</v>
      </c>
      <c r="L459" s="14" t="s">
        <v>31</v>
      </c>
      <c r="M459" s="14" t="s">
        <v>1546</v>
      </c>
      <c r="N459" s="14" t="s">
        <v>59</v>
      </c>
      <c r="O459" s="16" t="s">
        <v>220</v>
      </c>
      <c r="P459" s="17">
        <v>91</v>
      </c>
      <c r="Q459" s="29" t="s">
        <v>1359</v>
      </c>
      <c r="R459" s="15" t="s">
        <v>1434</v>
      </c>
      <c r="S459" s="14" t="s">
        <v>49</v>
      </c>
      <c r="T459" s="18" t="s">
        <v>49</v>
      </c>
      <c r="U459" s="17">
        <v>300</v>
      </c>
      <c r="V459" s="20">
        <f t="shared" si="21"/>
        <v>3.3304444689430577</v>
      </c>
      <c r="W459" s="20">
        <f>V459/3</f>
        <v>1.1101481563143525</v>
      </c>
      <c r="X459" s="19" t="s">
        <v>2985</v>
      </c>
      <c r="Y459" s="21" t="s">
        <v>1861</v>
      </c>
      <c r="Z459" s="19" t="s">
        <v>2986</v>
      </c>
    </row>
    <row r="460" spans="1:26" s="67" customFormat="1" ht="100.2" customHeight="1" x14ac:dyDescent="0.3">
      <c r="A460" s="9" t="s">
        <v>16991</v>
      </c>
      <c r="B460" s="10" t="s">
        <v>2987</v>
      </c>
      <c r="C460" s="22" t="s">
        <v>2988</v>
      </c>
      <c r="D460" s="12" t="s">
        <v>2989</v>
      </c>
      <c r="E460" s="13">
        <v>144.21174909065499</v>
      </c>
      <c r="F460" s="14" t="s">
        <v>444</v>
      </c>
      <c r="G460" s="14">
        <v>1.1399999999999999</v>
      </c>
      <c r="H460" s="18" t="s">
        <v>2990</v>
      </c>
      <c r="I460" s="14" t="s">
        <v>2195</v>
      </c>
      <c r="J460" s="15" t="s">
        <v>2348</v>
      </c>
      <c r="K460" s="16" t="s">
        <v>28223</v>
      </c>
      <c r="L460" s="14" t="s">
        <v>31</v>
      </c>
      <c r="M460" s="14" t="s">
        <v>163</v>
      </c>
      <c r="N460" s="14" t="s">
        <v>46</v>
      </c>
      <c r="O460" s="16" t="s">
        <v>2991</v>
      </c>
      <c r="P460" s="17" t="s">
        <v>340</v>
      </c>
      <c r="Q460" s="29" t="s">
        <v>2992</v>
      </c>
      <c r="R460" s="15" t="s">
        <v>2993</v>
      </c>
      <c r="S460" s="14" t="s">
        <v>36</v>
      </c>
      <c r="T460" s="18">
        <v>861</v>
      </c>
      <c r="U460" s="17">
        <v>479</v>
      </c>
      <c r="V460" s="20">
        <f t="shared" si="21"/>
        <v>3.3215046833589752</v>
      </c>
      <c r="W460" s="13">
        <f>V460/3</f>
        <v>1.1071682277863251</v>
      </c>
      <c r="X460" s="19" t="s">
        <v>2994</v>
      </c>
      <c r="Y460" s="21" t="s">
        <v>2995</v>
      </c>
      <c r="Z460" s="19" t="s">
        <v>2996</v>
      </c>
    </row>
    <row r="461" spans="1:26" s="67" customFormat="1" ht="100.2" customHeight="1" x14ac:dyDescent="0.3">
      <c r="A461" s="138" t="s">
        <v>23707</v>
      </c>
      <c r="B461" s="141" t="s">
        <v>17726</v>
      </c>
      <c r="C461" s="139" t="s">
        <v>17727</v>
      </c>
      <c r="D461" s="147" t="s">
        <v>17728</v>
      </c>
      <c r="E461" s="143">
        <v>455.5</v>
      </c>
      <c r="F461" s="144" t="s">
        <v>17729</v>
      </c>
      <c r="G461" s="150"/>
      <c r="H461" s="144" t="s">
        <v>17730</v>
      </c>
      <c r="I461" s="144" t="s">
        <v>2195</v>
      </c>
      <c r="J461" s="145" t="s">
        <v>17731</v>
      </c>
      <c r="K461" s="16" t="s">
        <v>30393</v>
      </c>
      <c r="L461" s="144" t="s">
        <v>189</v>
      </c>
      <c r="M461" s="144" t="s">
        <v>17732</v>
      </c>
      <c r="N461" s="144" t="s">
        <v>33</v>
      </c>
      <c r="O461" s="144" t="s">
        <v>1433</v>
      </c>
      <c r="P461" s="144">
        <v>91</v>
      </c>
      <c r="Q461" s="144">
        <v>1500</v>
      </c>
      <c r="R461" s="147" t="s">
        <v>17733</v>
      </c>
      <c r="S461" s="144" t="s">
        <v>49</v>
      </c>
      <c r="T461" s="144" t="s">
        <v>49</v>
      </c>
      <c r="U461" s="144">
        <v>1500</v>
      </c>
      <c r="V461" s="148">
        <f t="shared" si="21"/>
        <v>3.2930845225027441</v>
      </c>
      <c r="W461" s="148">
        <f>V461/3</f>
        <v>1.097694840834248</v>
      </c>
      <c r="X461" s="147" t="s">
        <v>17734</v>
      </c>
      <c r="Y461" s="145" t="s">
        <v>17735</v>
      </c>
      <c r="Z461" s="145" t="s">
        <v>17736</v>
      </c>
    </row>
    <row r="462" spans="1:26" s="67" customFormat="1" ht="100.2" customHeight="1" x14ac:dyDescent="0.3">
      <c r="A462" s="138" t="s">
        <v>23707</v>
      </c>
      <c r="B462" s="141" t="s">
        <v>17737</v>
      </c>
      <c r="C462" s="139" t="s">
        <v>17738</v>
      </c>
      <c r="D462" s="139" t="s">
        <v>17739</v>
      </c>
      <c r="E462" s="142">
        <v>310.39299999999997</v>
      </c>
      <c r="F462" s="143" t="s">
        <v>17740</v>
      </c>
      <c r="G462" s="143"/>
      <c r="H462" s="143" t="s">
        <v>17741</v>
      </c>
      <c r="I462" s="144" t="s">
        <v>2195</v>
      </c>
      <c r="J462" s="145" t="s">
        <v>17742</v>
      </c>
      <c r="K462" s="143" t="s">
        <v>29739</v>
      </c>
      <c r="L462" s="144" t="s">
        <v>31</v>
      </c>
      <c r="M462" s="144" t="s">
        <v>17743</v>
      </c>
      <c r="N462" s="144" t="s">
        <v>476</v>
      </c>
      <c r="O462" s="144" t="s">
        <v>34</v>
      </c>
      <c r="P462" s="144">
        <v>91</v>
      </c>
      <c r="Q462" s="144">
        <v>1012.75</v>
      </c>
      <c r="R462" s="147" t="s">
        <v>17744</v>
      </c>
      <c r="S462" s="144" t="s">
        <v>49</v>
      </c>
      <c r="T462" s="144" t="s">
        <v>49</v>
      </c>
      <c r="U462" s="144">
        <v>1012.75</v>
      </c>
      <c r="V462" s="148">
        <f t="shared" si="21"/>
        <v>3.2627990966291125</v>
      </c>
      <c r="W462" s="148">
        <f>V462/3</f>
        <v>1.0875996988763708</v>
      </c>
      <c r="X462" s="1" t="s">
        <v>17745</v>
      </c>
      <c r="Y462" s="145" t="s">
        <v>17746</v>
      </c>
      <c r="Z462" s="145" t="s">
        <v>17747</v>
      </c>
    </row>
    <row r="463" spans="1:26" s="67" customFormat="1" ht="100.2" customHeight="1" x14ac:dyDescent="0.3">
      <c r="A463" s="9" t="s">
        <v>16991</v>
      </c>
      <c r="B463" s="10" t="s">
        <v>2997</v>
      </c>
      <c r="C463" s="35" t="s">
        <v>2998</v>
      </c>
      <c r="D463" s="19" t="s">
        <v>2999</v>
      </c>
      <c r="E463" s="13">
        <v>367.8</v>
      </c>
      <c r="F463" s="14" t="s">
        <v>3000</v>
      </c>
      <c r="G463" s="14"/>
      <c r="H463" s="14" t="s">
        <v>3001</v>
      </c>
      <c r="I463" s="14" t="s">
        <v>2195</v>
      </c>
      <c r="J463" s="15" t="s">
        <v>3002</v>
      </c>
      <c r="K463" s="143" t="s">
        <v>28748</v>
      </c>
      <c r="L463" s="14" t="s">
        <v>189</v>
      </c>
      <c r="M463" s="14" t="s">
        <v>190</v>
      </c>
      <c r="N463" s="14" t="s">
        <v>33</v>
      </c>
      <c r="O463" s="16" t="s">
        <v>220</v>
      </c>
      <c r="P463" s="28">
        <v>365</v>
      </c>
      <c r="Q463" s="14">
        <v>400</v>
      </c>
      <c r="R463" s="15" t="s">
        <v>3003</v>
      </c>
      <c r="S463" s="14" t="s">
        <v>49</v>
      </c>
      <c r="T463" s="14" t="s">
        <v>49</v>
      </c>
      <c r="U463" s="14">
        <v>400</v>
      </c>
      <c r="V463" s="13">
        <f t="shared" si="21"/>
        <v>1.0875475802066341</v>
      </c>
      <c r="W463" s="13">
        <f>V463</f>
        <v>1.0875475802066341</v>
      </c>
      <c r="X463" s="19" t="s">
        <v>3004</v>
      </c>
      <c r="Y463" s="19" t="s">
        <v>3005</v>
      </c>
      <c r="Z463" s="19" t="s">
        <v>3006</v>
      </c>
    </row>
    <row r="464" spans="1:26" s="67" customFormat="1" ht="100.2" customHeight="1" x14ac:dyDescent="0.3">
      <c r="A464" s="9" t="s">
        <v>16991</v>
      </c>
      <c r="B464" s="10" t="s">
        <v>3007</v>
      </c>
      <c r="C464" s="22" t="s">
        <v>3008</v>
      </c>
      <c r="D464" s="19" t="s">
        <v>3009</v>
      </c>
      <c r="E464" s="13">
        <v>116.08</v>
      </c>
      <c r="F464" s="14" t="s">
        <v>3010</v>
      </c>
      <c r="G464" s="14">
        <v>-1.7</v>
      </c>
      <c r="H464" s="14" t="s">
        <v>3011</v>
      </c>
      <c r="I464" s="14" t="s">
        <v>2195</v>
      </c>
      <c r="J464" s="15" t="s">
        <v>3012</v>
      </c>
      <c r="K464" s="14" t="s">
        <v>30398</v>
      </c>
      <c r="L464" s="14" t="s">
        <v>31</v>
      </c>
      <c r="M464" s="14" t="s">
        <v>176</v>
      </c>
      <c r="N464" s="14" t="s">
        <v>46</v>
      </c>
      <c r="O464" s="16" t="s">
        <v>220</v>
      </c>
      <c r="P464" s="26">
        <v>91</v>
      </c>
      <c r="Q464" s="14">
        <v>357</v>
      </c>
      <c r="R464" s="15" t="s">
        <v>3013</v>
      </c>
      <c r="S464" s="14" t="s">
        <v>36</v>
      </c>
      <c r="T464" s="14">
        <v>1786</v>
      </c>
      <c r="U464" s="28">
        <v>357</v>
      </c>
      <c r="V464" s="13">
        <f t="shared" si="21"/>
        <v>3.0754651964162645</v>
      </c>
      <c r="W464" s="13">
        <f>V464/3</f>
        <v>1.0251550654720882</v>
      </c>
      <c r="X464" s="19" t="s">
        <v>3014</v>
      </c>
      <c r="Y464" s="21" t="s">
        <v>3015</v>
      </c>
      <c r="Z464" s="19" t="s">
        <v>27919</v>
      </c>
    </row>
    <row r="465" spans="1:26" s="67" customFormat="1" ht="100.2" customHeight="1" x14ac:dyDescent="0.3">
      <c r="A465" s="9" t="s">
        <v>16991</v>
      </c>
      <c r="B465" s="10" t="s">
        <v>3016</v>
      </c>
      <c r="C465" s="22" t="s">
        <v>3017</v>
      </c>
      <c r="D465" s="12" t="s">
        <v>3018</v>
      </c>
      <c r="E465" s="13">
        <v>151.06</v>
      </c>
      <c r="F465" s="14" t="s">
        <v>3019</v>
      </c>
      <c r="G465" s="14"/>
      <c r="H465" s="14" t="s">
        <v>3020</v>
      </c>
      <c r="I465" s="14" t="s">
        <v>2195</v>
      </c>
      <c r="J465" s="15" t="s">
        <v>3021</v>
      </c>
      <c r="K465" s="16" t="s">
        <v>30399</v>
      </c>
      <c r="L465" s="14" t="s">
        <v>31</v>
      </c>
      <c r="M465" s="14" t="s">
        <v>3022</v>
      </c>
      <c r="N465" s="14" t="s">
        <v>46</v>
      </c>
      <c r="O465" s="16" t="s">
        <v>47</v>
      </c>
      <c r="P465" s="17" t="s">
        <v>2622</v>
      </c>
      <c r="Q465" s="29" t="s">
        <v>3023</v>
      </c>
      <c r="R465" s="15" t="s">
        <v>3024</v>
      </c>
      <c r="S465" s="14" t="s">
        <v>3025</v>
      </c>
      <c r="T465" s="18">
        <v>371</v>
      </c>
      <c r="U465" s="17">
        <v>154</v>
      </c>
      <c r="V465" s="20">
        <f t="shared" si="21"/>
        <v>1.0194624652455977</v>
      </c>
      <c r="W465" s="20">
        <f>V465</f>
        <v>1.0194624652455977</v>
      </c>
      <c r="X465" s="19" t="s">
        <v>3026</v>
      </c>
      <c r="Y465" s="21" t="s">
        <v>3027</v>
      </c>
      <c r="Z465" s="19" t="s">
        <v>3028</v>
      </c>
    </row>
    <row r="466" spans="1:26" s="67" customFormat="1" ht="100.2" customHeight="1" x14ac:dyDescent="0.3">
      <c r="A466" s="9" t="s">
        <v>16991</v>
      </c>
      <c r="B466" s="10" t="s">
        <v>3029</v>
      </c>
      <c r="C466" s="22" t="s">
        <v>3030</v>
      </c>
      <c r="D466" s="12" t="s">
        <v>3031</v>
      </c>
      <c r="E466" s="13">
        <v>314.33999999999997</v>
      </c>
      <c r="F466" s="14" t="s">
        <v>3032</v>
      </c>
      <c r="G466" s="14">
        <v>3.04</v>
      </c>
      <c r="H466" s="18" t="s">
        <v>3033</v>
      </c>
      <c r="I466" s="14" t="s">
        <v>2195</v>
      </c>
      <c r="J466" s="15" t="s">
        <v>3034</v>
      </c>
      <c r="K466" s="16" t="s">
        <v>30400</v>
      </c>
      <c r="L466" s="14" t="s">
        <v>31</v>
      </c>
      <c r="M466" s="14" t="s">
        <v>3035</v>
      </c>
      <c r="N466" s="14" t="s">
        <v>70</v>
      </c>
      <c r="O466" s="16" t="s">
        <v>83</v>
      </c>
      <c r="P466" s="17" t="s">
        <v>340</v>
      </c>
      <c r="Q466" s="29" t="s">
        <v>3036</v>
      </c>
      <c r="R466" s="15" t="s">
        <v>3037</v>
      </c>
      <c r="S466" s="14" t="s">
        <v>36</v>
      </c>
      <c r="T466" s="18">
        <v>1679</v>
      </c>
      <c r="U466" s="17">
        <v>960</v>
      </c>
      <c r="V466" s="30">
        <f t="shared" si="21"/>
        <v>3.0540179423554115</v>
      </c>
      <c r="W466" s="33">
        <f>V466/3</f>
        <v>1.0180059807851372</v>
      </c>
      <c r="X466" s="19" t="s">
        <v>3038</v>
      </c>
      <c r="Y466" s="21" t="s">
        <v>3039</v>
      </c>
      <c r="Z466" s="19" t="s">
        <v>3040</v>
      </c>
    </row>
    <row r="467" spans="1:26" s="67" customFormat="1" ht="100.2" customHeight="1" x14ac:dyDescent="0.3">
      <c r="A467" s="9" t="s">
        <v>16991</v>
      </c>
      <c r="B467" s="10" t="s">
        <v>3041</v>
      </c>
      <c r="C467" s="22" t="s">
        <v>3042</v>
      </c>
      <c r="D467" s="19" t="s">
        <v>3043</v>
      </c>
      <c r="E467" s="13">
        <v>492.39</v>
      </c>
      <c r="F467" s="14" t="s">
        <v>3044</v>
      </c>
      <c r="G467" s="14">
        <v>0.97</v>
      </c>
      <c r="H467" s="25" t="s">
        <v>3045</v>
      </c>
      <c r="I467" s="14" t="s">
        <v>2195</v>
      </c>
      <c r="J467" s="15" t="s">
        <v>3046</v>
      </c>
      <c r="K467" s="14" t="s">
        <v>30401</v>
      </c>
      <c r="L467" s="14" t="s">
        <v>31</v>
      </c>
      <c r="M467" s="14" t="s">
        <v>32</v>
      </c>
      <c r="N467" s="14" t="s">
        <v>33</v>
      </c>
      <c r="O467" s="16" t="s">
        <v>34</v>
      </c>
      <c r="P467" s="28">
        <v>749</v>
      </c>
      <c r="Q467" s="14">
        <v>500</v>
      </c>
      <c r="R467" s="15" t="s">
        <v>3047</v>
      </c>
      <c r="S467" s="14" t="s">
        <v>49</v>
      </c>
      <c r="T467" s="14" t="s">
        <v>49</v>
      </c>
      <c r="U467" s="28">
        <v>500</v>
      </c>
      <c r="V467" s="13">
        <f t="shared" si="21"/>
        <v>1.015455228578972</v>
      </c>
      <c r="W467" s="13">
        <f>V467</f>
        <v>1.015455228578972</v>
      </c>
      <c r="X467" s="19" t="s">
        <v>50</v>
      </c>
      <c r="Y467" s="21" t="s">
        <v>3048</v>
      </c>
      <c r="Z467" s="19" t="s">
        <v>3049</v>
      </c>
    </row>
    <row r="468" spans="1:26" s="67" customFormat="1" ht="100.2" customHeight="1" x14ac:dyDescent="0.3">
      <c r="A468" s="138" t="s">
        <v>23707</v>
      </c>
      <c r="B468" s="141" t="s">
        <v>17748</v>
      </c>
      <c r="C468" s="139" t="s">
        <v>17749</v>
      </c>
      <c r="D468" s="139" t="s">
        <v>17750</v>
      </c>
      <c r="E468" s="142">
        <v>414.49799999999999</v>
      </c>
      <c r="F468" s="143" t="s">
        <v>17069</v>
      </c>
      <c r="G468" s="143"/>
      <c r="H468" s="143" t="s">
        <v>17751</v>
      </c>
      <c r="I468" s="144" t="s">
        <v>2195</v>
      </c>
      <c r="J468" s="145" t="s">
        <v>17752</v>
      </c>
      <c r="K468" s="143" t="s">
        <v>30402</v>
      </c>
      <c r="L468" s="144" t="s">
        <v>31</v>
      </c>
      <c r="M468" s="144" t="s">
        <v>17753</v>
      </c>
      <c r="N468" s="144" t="s">
        <v>46</v>
      </c>
      <c r="O468" s="144" t="s">
        <v>34</v>
      </c>
      <c r="P468" s="144">
        <v>92</v>
      </c>
      <c r="Q468" s="144">
        <v>1261.3</v>
      </c>
      <c r="R468" s="147" t="s">
        <v>17754</v>
      </c>
      <c r="S468" s="144" t="s">
        <v>49</v>
      </c>
      <c r="T468" s="144" t="s">
        <v>49</v>
      </c>
      <c r="U468" s="144">
        <v>1261.3</v>
      </c>
      <c r="V468" s="149">
        <f t="shared" si="21"/>
        <v>3.0429579877345607</v>
      </c>
      <c r="W468" s="149">
        <f>V468/3</f>
        <v>1.0143193292448536</v>
      </c>
      <c r="X468" s="1" t="s">
        <v>17755</v>
      </c>
      <c r="Y468" s="145" t="s">
        <v>4192</v>
      </c>
      <c r="Z468" s="145" t="s">
        <v>17756</v>
      </c>
    </row>
    <row r="469" spans="1:26" s="67" customFormat="1" ht="100.2" customHeight="1" x14ac:dyDescent="0.3">
      <c r="A469" s="138" t="s">
        <v>23707</v>
      </c>
      <c r="B469" s="141" t="s">
        <v>17757</v>
      </c>
      <c r="C469" s="139" t="s">
        <v>17758</v>
      </c>
      <c r="D469" s="139" t="s">
        <v>17759</v>
      </c>
      <c r="E469" s="142">
        <v>329.41</v>
      </c>
      <c r="F469" s="143" t="s">
        <v>17760</v>
      </c>
      <c r="G469" s="143"/>
      <c r="H469" s="143" t="s">
        <v>17761</v>
      </c>
      <c r="I469" s="144" t="s">
        <v>2195</v>
      </c>
      <c r="J469" s="145" t="s">
        <v>5407</v>
      </c>
      <c r="K469" s="143" t="s">
        <v>30403</v>
      </c>
      <c r="L469" s="144" t="s">
        <v>189</v>
      </c>
      <c r="M469" s="144" t="s">
        <v>190</v>
      </c>
      <c r="N469" s="144" t="s">
        <v>33</v>
      </c>
      <c r="O469" s="144" t="s">
        <v>3856</v>
      </c>
      <c r="P469" s="144">
        <v>91</v>
      </c>
      <c r="Q469" s="144">
        <v>1000</v>
      </c>
      <c r="R469" s="147" t="s">
        <v>17762</v>
      </c>
      <c r="S469" s="144" t="s">
        <v>49</v>
      </c>
      <c r="T469" s="144" t="s">
        <v>49</v>
      </c>
      <c r="U469" s="144">
        <v>1000</v>
      </c>
      <c r="V469" s="148">
        <f t="shared" si="21"/>
        <v>3.03573054855651</v>
      </c>
      <c r="W469" s="148">
        <f>V469/3</f>
        <v>1.0119101828521699</v>
      </c>
      <c r="X469" s="1" t="s">
        <v>17763</v>
      </c>
      <c r="Y469" s="145" t="s">
        <v>17764</v>
      </c>
      <c r="Z469" s="145" t="s">
        <v>17765</v>
      </c>
    </row>
    <row r="470" spans="1:26" s="67" customFormat="1" ht="100.2" customHeight="1" x14ac:dyDescent="0.3">
      <c r="A470" s="9" t="s">
        <v>16991</v>
      </c>
      <c r="B470" s="10" t="s">
        <v>3050</v>
      </c>
      <c r="C470" s="22" t="s">
        <v>3051</v>
      </c>
      <c r="D470" s="19" t="s">
        <v>3052</v>
      </c>
      <c r="E470" s="13">
        <v>124.137487163261</v>
      </c>
      <c r="F470" s="14" t="s">
        <v>2533</v>
      </c>
      <c r="G470" s="14">
        <v>1.41</v>
      </c>
      <c r="H470" s="14" t="s">
        <v>3053</v>
      </c>
      <c r="I470" s="16" t="s">
        <v>2195</v>
      </c>
      <c r="J470" s="15" t="s">
        <v>2703</v>
      </c>
      <c r="K470" s="14" t="s">
        <v>30404</v>
      </c>
      <c r="L470" s="14" t="s">
        <v>31</v>
      </c>
      <c r="M470" s="14" t="s">
        <v>176</v>
      </c>
      <c r="N470" s="14" t="s">
        <v>46</v>
      </c>
      <c r="O470" s="16" t="s">
        <v>34</v>
      </c>
      <c r="P470" s="28">
        <v>357</v>
      </c>
      <c r="Q470" s="14">
        <v>125</v>
      </c>
      <c r="R470" s="15" t="s">
        <v>3054</v>
      </c>
      <c r="S470" s="14" t="s">
        <v>36</v>
      </c>
      <c r="T470" s="14">
        <v>250</v>
      </c>
      <c r="U470" s="14">
        <v>125</v>
      </c>
      <c r="V470" s="13">
        <f t="shared" si="21"/>
        <v>1.0069480449173638</v>
      </c>
      <c r="W470" s="13">
        <f>V470</f>
        <v>1.0069480449173638</v>
      </c>
      <c r="X470" s="19" t="s">
        <v>3055</v>
      </c>
      <c r="Y470" s="21" t="s">
        <v>3056</v>
      </c>
      <c r="Z470" s="19" t="s">
        <v>3057</v>
      </c>
    </row>
    <row r="471" spans="1:26" s="67" customFormat="1" ht="100.2" customHeight="1" x14ac:dyDescent="0.3">
      <c r="A471" s="9" t="s">
        <v>16991</v>
      </c>
      <c r="B471" s="10" t="s">
        <v>3058</v>
      </c>
      <c r="C471" s="19" t="s">
        <v>3059</v>
      </c>
      <c r="D471" s="19" t="s">
        <v>3060</v>
      </c>
      <c r="E471" s="13">
        <v>340.37</v>
      </c>
      <c r="F471" s="14" t="s">
        <v>3061</v>
      </c>
      <c r="G471" s="14">
        <v>3.45</v>
      </c>
      <c r="H471" s="14" t="s">
        <v>3062</v>
      </c>
      <c r="I471" s="14" t="s">
        <v>2195</v>
      </c>
      <c r="J471" s="15" t="s">
        <v>3063</v>
      </c>
      <c r="K471" s="14" t="s">
        <v>30405</v>
      </c>
      <c r="L471" s="14" t="s">
        <v>31</v>
      </c>
      <c r="M471" s="14" t="s">
        <v>3064</v>
      </c>
      <c r="N471" s="14" t="s">
        <v>33</v>
      </c>
      <c r="O471" s="16" t="s">
        <v>220</v>
      </c>
      <c r="P471" s="28">
        <v>91</v>
      </c>
      <c r="Q471" s="14">
        <v>1000</v>
      </c>
      <c r="R471" s="15" t="s">
        <v>3065</v>
      </c>
      <c r="S471" s="14" t="s">
        <v>49</v>
      </c>
      <c r="T471" s="14" t="s">
        <v>49</v>
      </c>
      <c r="U471" s="28">
        <v>1000</v>
      </c>
      <c r="V471" s="30">
        <f t="shared" ref="V471:V502" si="22">U471/E471</f>
        <v>2.9379792578664392</v>
      </c>
      <c r="W471" s="37">
        <f>V471/3</f>
        <v>0.97932641928881303</v>
      </c>
      <c r="X471" s="19" t="s">
        <v>580</v>
      </c>
      <c r="Y471" s="21" t="s">
        <v>3066</v>
      </c>
      <c r="Z471" s="19" t="s">
        <v>3067</v>
      </c>
    </row>
    <row r="472" spans="1:26" s="67" customFormat="1" ht="100.2" customHeight="1" x14ac:dyDescent="0.3">
      <c r="A472" s="9" t="s">
        <v>16991</v>
      </c>
      <c r="B472" s="10" t="s">
        <v>3068</v>
      </c>
      <c r="C472" s="22" t="s">
        <v>3069</v>
      </c>
      <c r="D472" s="12" t="s">
        <v>3070</v>
      </c>
      <c r="E472" s="13">
        <v>122.18</v>
      </c>
      <c r="F472" s="14" t="s">
        <v>3071</v>
      </c>
      <c r="G472" s="14">
        <v>-0.63</v>
      </c>
      <c r="H472" s="18" t="s">
        <v>3072</v>
      </c>
      <c r="I472" s="14" t="s">
        <v>2195</v>
      </c>
      <c r="J472" s="15" t="s">
        <v>2226</v>
      </c>
      <c r="K472" s="16" t="s">
        <v>30406</v>
      </c>
      <c r="L472" s="14" t="s">
        <v>31</v>
      </c>
      <c r="M472" s="14" t="s">
        <v>163</v>
      </c>
      <c r="N472" s="14" t="s">
        <v>33</v>
      </c>
      <c r="O472" s="16" t="s">
        <v>220</v>
      </c>
      <c r="P472" s="17">
        <v>91</v>
      </c>
      <c r="Q472" s="29" t="s">
        <v>3073</v>
      </c>
      <c r="R472" s="15" t="s">
        <v>3074</v>
      </c>
      <c r="S472" s="14" t="s">
        <v>1758</v>
      </c>
      <c r="T472" s="18">
        <v>3571</v>
      </c>
      <c r="U472" s="17">
        <v>357</v>
      </c>
      <c r="V472" s="20">
        <f t="shared" si="22"/>
        <v>2.9219184809297758</v>
      </c>
      <c r="W472" s="33">
        <f>V472/3</f>
        <v>0.97397282697659193</v>
      </c>
      <c r="X472" s="19" t="s">
        <v>3075</v>
      </c>
      <c r="Y472" s="21" t="s">
        <v>3076</v>
      </c>
      <c r="Z472" s="19" t="s">
        <v>3077</v>
      </c>
    </row>
    <row r="473" spans="1:26" s="67" customFormat="1" ht="100.2" customHeight="1" x14ac:dyDescent="0.3">
      <c r="A473" s="9" t="s">
        <v>16991</v>
      </c>
      <c r="B473" s="10" t="s">
        <v>3078</v>
      </c>
      <c r="C473" s="11" t="s">
        <v>3079</v>
      </c>
      <c r="D473" s="12" t="s">
        <v>3080</v>
      </c>
      <c r="E473" s="13">
        <v>342.39</v>
      </c>
      <c r="F473" s="14" t="s">
        <v>3081</v>
      </c>
      <c r="G473" s="14">
        <v>6.45</v>
      </c>
      <c r="H473" s="14" t="s">
        <v>3082</v>
      </c>
      <c r="I473" s="14" t="s">
        <v>2195</v>
      </c>
      <c r="J473" s="15" t="s">
        <v>3083</v>
      </c>
      <c r="K473" s="13" t="s">
        <v>30407</v>
      </c>
      <c r="L473" s="14" t="s">
        <v>31</v>
      </c>
      <c r="M473" s="14" t="s">
        <v>3084</v>
      </c>
      <c r="N473" s="14" t="s">
        <v>59</v>
      </c>
      <c r="O473" s="16" t="s">
        <v>83</v>
      </c>
      <c r="P473" s="17">
        <v>91</v>
      </c>
      <c r="Q473" s="29" t="s">
        <v>3085</v>
      </c>
      <c r="R473" s="15" t="s">
        <v>3086</v>
      </c>
      <c r="S473" s="14" t="s">
        <v>36</v>
      </c>
      <c r="T473" s="18">
        <v>1713</v>
      </c>
      <c r="U473" s="17">
        <v>991</v>
      </c>
      <c r="V473" s="33">
        <f t="shared" si="22"/>
        <v>2.8943602324834257</v>
      </c>
      <c r="W473" s="39">
        <f>V473/3</f>
        <v>0.96478674416114185</v>
      </c>
      <c r="X473" s="19" t="s">
        <v>3087</v>
      </c>
      <c r="Y473" s="21" t="s">
        <v>3039</v>
      </c>
      <c r="Z473" s="19" t="s">
        <v>3088</v>
      </c>
    </row>
    <row r="474" spans="1:26" s="67" customFormat="1" ht="100.2" customHeight="1" x14ac:dyDescent="0.3">
      <c r="A474" s="138" t="s">
        <v>23707</v>
      </c>
      <c r="B474" s="141" t="s">
        <v>17766</v>
      </c>
      <c r="C474" s="139" t="s">
        <v>17767</v>
      </c>
      <c r="D474" s="139" t="s">
        <v>17768</v>
      </c>
      <c r="E474" s="142">
        <v>176.256</v>
      </c>
      <c r="F474" s="143" t="s">
        <v>17769</v>
      </c>
      <c r="G474" s="143"/>
      <c r="H474" s="143" t="s">
        <v>17770</v>
      </c>
      <c r="I474" s="144" t="s">
        <v>2195</v>
      </c>
      <c r="J474" s="145" t="s">
        <v>3479</v>
      </c>
      <c r="K474" s="143" t="s">
        <v>30408</v>
      </c>
      <c r="L474" s="144" t="s">
        <v>31</v>
      </c>
      <c r="M474" s="144" t="s">
        <v>176</v>
      </c>
      <c r="N474" s="144" t="s">
        <v>33</v>
      </c>
      <c r="O474" s="144" t="s">
        <v>47</v>
      </c>
      <c r="P474" s="144">
        <v>91</v>
      </c>
      <c r="Q474" s="144">
        <v>500</v>
      </c>
      <c r="R474" s="147" t="s">
        <v>17771</v>
      </c>
      <c r="S474" s="144" t="s">
        <v>49</v>
      </c>
      <c r="T474" s="144" t="s">
        <v>49</v>
      </c>
      <c r="U474" s="144">
        <v>500</v>
      </c>
      <c r="V474" s="146">
        <f t="shared" si="22"/>
        <v>2.8367828612926651</v>
      </c>
      <c r="W474" s="148">
        <f>V474/3</f>
        <v>0.945594287097555</v>
      </c>
      <c r="X474" s="1" t="s">
        <v>17772</v>
      </c>
      <c r="Y474" s="145" t="s">
        <v>17773</v>
      </c>
      <c r="Z474" s="145" t="s">
        <v>17774</v>
      </c>
    </row>
    <row r="475" spans="1:26" s="67" customFormat="1" ht="100.2" customHeight="1" x14ac:dyDescent="0.3">
      <c r="A475" s="138" t="s">
        <v>23707</v>
      </c>
      <c r="B475" s="141" t="s">
        <v>17775</v>
      </c>
      <c r="C475" s="139" t="s">
        <v>17776</v>
      </c>
      <c r="D475" s="147" t="s">
        <v>17777</v>
      </c>
      <c r="E475" s="143">
        <v>424.4</v>
      </c>
      <c r="F475" s="144" t="s">
        <v>17778</v>
      </c>
      <c r="G475" s="150"/>
      <c r="H475" s="144" t="s">
        <v>17779</v>
      </c>
      <c r="I475" s="144" t="s">
        <v>2195</v>
      </c>
      <c r="J475" s="145" t="s">
        <v>17731</v>
      </c>
      <c r="K475" s="16" t="s">
        <v>30409</v>
      </c>
      <c r="L475" s="144" t="s">
        <v>189</v>
      </c>
      <c r="M475" s="144" t="s">
        <v>190</v>
      </c>
      <c r="N475" s="144" t="s">
        <v>33</v>
      </c>
      <c r="O475" s="144" t="s">
        <v>220</v>
      </c>
      <c r="P475" s="144">
        <v>189</v>
      </c>
      <c r="Q475" s="144">
        <v>400</v>
      </c>
      <c r="R475" s="147" t="s">
        <v>17780</v>
      </c>
      <c r="S475" s="144" t="s">
        <v>36</v>
      </c>
      <c r="T475" s="144">
        <v>1600</v>
      </c>
      <c r="U475" s="144">
        <v>400</v>
      </c>
      <c r="V475" s="148">
        <f t="shared" si="22"/>
        <v>0.94250706880301605</v>
      </c>
      <c r="W475" s="148">
        <f>V475</f>
        <v>0.94250706880301605</v>
      </c>
      <c r="X475" s="147" t="s">
        <v>17781</v>
      </c>
      <c r="Y475" s="145" t="s">
        <v>17782</v>
      </c>
      <c r="Z475" s="145" t="s">
        <v>17783</v>
      </c>
    </row>
    <row r="476" spans="1:26" s="67" customFormat="1" ht="100.2" customHeight="1" x14ac:dyDescent="0.3">
      <c r="A476" s="9" t="s">
        <v>16991</v>
      </c>
      <c r="B476" s="10" t="s">
        <v>3089</v>
      </c>
      <c r="C476" s="22" t="s">
        <v>3090</v>
      </c>
      <c r="D476" s="19" t="s">
        <v>3091</v>
      </c>
      <c r="E476" s="13">
        <v>106.120565908118</v>
      </c>
      <c r="F476" s="14" t="s">
        <v>3092</v>
      </c>
      <c r="G476" s="14">
        <v>-1.47</v>
      </c>
      <c r="H476" s="14" t="s">
        <v>3093</v>
      </c>
      <c r="I476" s="14" t="s">
        <v>2195</v>
      </c>
      <c r="J476" s="15" t="s">
        <v>2234</v>
      </c>
      <c r="K476" s="16" t="s">
        <v>28303</v>
      </c>
      <c r="L476" s="14" t="s">
        <v>31</v>
      </c>
      <c r="M476" s="14" t="s">
        <v>32</v>
      </c>
      <c r="N476" s="14" t="s">
        <v>70</v>
      </c>
      <c r="O476" s="16" t="s">
        <v>34</v>
      </c>
      <c r="P476" s="28">
        <v>225</v>
      </c>
      <c r="Q476" s="14">
        <v>100</v>
      </c>
      <c r="R476" s="15" t="s">
        <v>3094</v>
      </c>
      <c r="S476" s="14" t="s">
        <v>1388</v>
      </c>
      <c r="T476" s="14">
        <v>230</v>
      </c>
      <c r="U476" s="28">
        <v>100</v>
      </c>
      <c r="V476" s="30">
        <f t="shared" si="22"/>
        <v>0.94232441322055005</v>
      </c>
      <c r="W476" s="30">
        <f>V476</f>
        <v>0.94232441322055005</v>
      </c>
      <c r="X476" s="19" t="s">
        <v>28181</v>
      </c>
      <c r="Y476" s="21" t="s">
        <v>3095</v>
      </c>
      <c r="Z476" s="19" t="s">
        <v>3096</v>
      </c>
    </row>
    <row r="477" spans="1:26" s="67" customFormat="1" ht="100.2" customHeight="1" x14ac:dyDescent="0.3">
      <c r="A477" s="138" t="s">
        <v>23707</v>
      </c>
      <c r="B477" s="141" t="s">
        <v>17784</v>
      </c>
      <c r="C477" s="139" t="s">
        <v>23685</v>
      </c>
      <c r="D477" s="139" t="s">
        <v>17785</v>
      </c>
      <c r="E477" s="142">
        <v>106.16800000000001</v>
      </c>
      <c r="F477" s="143" t="s">
        <v>3121</v>
      </c>
      <c r="G477" s="143"/>
      <c r="H477" s="143" t="s">
        <v>17786</v>
      </c>
      <c r="I477" s="144" t="s">
        <v>2195</v>
      </c>
      <c r="J477" s="145" t="s">
        <v>2285</v>
      </c>
      <c r="K477" s="143" t="s">
        <v>30410</v>
      </c>
      <c r="L477" s="144" t="s">
        <v>31</v>
      </c>
      <c r="M477" s="144" t="s">
        <v>2477</v>
      </c>
      <c r="N477" s="144" t="s">
        <v>33</v>
      </c>
      <c r="O477" s="144" t="s">
        <v>220</v>
      </c>
      <c r="P477" s="144">
        <v>90</v>
      </c>
      <c r="Q477" s="144">
        <v>300</v>
      </c>
      <c r="R477" s="147" t="s">
        <v>1288</v>
      </c>
      <c r="S477" s="144" t="s">
        <v>3395</v>
      </c>
      <c r="T477" s="144">
        <v>1000</v>
      </c>
      <c r="U477" s="144">
        <v>300</v>
      </c>
      <c r="V477" s="146">
        <f t="shared" si="22"/>
        <v>2.825710195162384</v>
      </c>
      <c r="W477" s="148">
        <f>V477/3</f>
        <v>0.94190339838746129</v>
      </c>
      <c r="X477" s="1" t="s">
        <v>17787</v>
      </c>
      <c r="Y477" s="145" t="s">
        <v>4247</v>
      </c>
      <c r="Z477" s="145" t="s">
        <v>17788</v>
      </c>
    </row>
    <row r="478" spans="1:26" s="67" customFormat="1" ht="100.2" customHeight="1" x14ac:dyDescent="0.3">
      <c r="A478" s="9" t="s">
        <v>16991</v>
      </c>
      <c r="B478" s="10" t="s">
        <v>3097</v>
      </c>
      <c r="C478" s="22" t="s">
        <v>3098</v>
      </c>
      <c r="D478" s="12" t="s">
        <v>3099</v>
      </c>
      <c r="E478" s="13">
        <v>358.39</v>
      </c>
      <c r="F478" s="14" t="s">
        <v>3100</v>
      </c>
      <c r="G478" s="14">
        <v>3.2</v>
      </c>
      <c r="H478" s="18" t="s">
        <v>3101</v>
      </c>
      <c r="I478" s="14" t="s">
        <v>2195</v>
      </c>
      <c r="J478" s="15" t="s">
        <v>3083</v>
      </c>
      <c r="K478" s="143" t="s">
        <v>30407</v>
      </c>
      <c r="L478" s="14" t="s">
        <v>31</v>
      </c>
      <c r="M478" s="14" t="s">
        <v>3102</v>
      </c>
      <c r="N478" s="14" t="s">
        <v>70</v>
      </c>
      <c r="O478" s="16" t="s">
        <v>83</v>
      </c>
      <c r="P478" s="28">
        <f>13*7</f>
        <v>91</v>
      </c>
      <c r="Q478" s="29" t="s">
        <v>3103</v>
      </c>
      <c r="R478" s="15" t="s">
        <v>3104</v>
      </c>
      <c r="S478" s="14" t="s">
        <v>3105</v>
      </c>
      <c r="T478" s="18">
        <v>1576</v>
      </c>
      <c r="U478" s="17">
        <v>987</v>
      </c>
      <c r="V478" s="33">
        <f t="shared" si="22"/>
        <v>2.7539830910460674</v>
      </c>
      <c r="W478" s="39">
        <f>V478/3</f>
        <v>0.91799436368202247</v>
      </c>
      <c r="X478" s="19" t="s">
        <v>3106</v>
      </c>
      <c r="Y478" s="21" t="s">
        <v>3039</v>
      </c>
      <c r="Z478" s="19" t="s">
        <v>3107</v>
      </c>
    </row>
    <row r="479" spans="1:26" s="67" customFormat="1" ht="100.2" customHeight="1" x14ac:dyDescent="0.3">
      <c r="A479" s="9" t="s">
        <v>16991</v>
      </c>
      <c r="B479" s="10" t="s">
        <v>3108</v>
      </c>
      <c r="C479" s="22" t="s">
        <v>3109</v>
      </c>
      <c r="D479" s="19" t="s">
        <v>3110</v>
      </c>
      <c r="E479" s="13">
        <v>120.19</v>
      </c>
      <c r="F479" s="14" t="s">
        <v>3111</v>
      </c>
      <c r="G479" s="14">
        <v>3.66</v>
      </c>
      <c r="H479" s="14" t="s">
        <v>3112</v>
      </c>
      <c r="I479" s="14" t="s">
        <v>2195</v>
      </c>
      <c r="J479" s="15" t="s">
        <v>2285</v>
      </c>
      <c r="K479" s="143" t="s">
        <v>30411</v>
      </c>
      <c r="L479" s="14" t="s">
        <v>31</v>
      </c>
      <c r="M479" s="14" t="s">
        <v>3113</v>
      </c>
      <c r="N479" s="14" t="s">
        <v>476</v>
      </c>
      <c r="O479" s="16" t="s">
        <v>220</v>
      </c>
      <c r="P479" s="28">
        <v>194</v>
      </c>
      <c r="Q479" s="14">
        <v>110</v>
      </c>
      <c r="R479" s="15" t="s">
        <v>3114</v>
      </c>
      <c r="S479" s="14" t="s">
        <v>1388</v>
      </c>
      <c r="T479" s="14">
        <v>331</v>
      </c>
      <c r="U479" s="14">
        <v>110</v>
      </c>
      <c r="V479" s="30">
        <f t="shared" si="22"/>
        <v>0.91521757217738586</v>
      </c>
      <c r="W479" s="30">
        <f>V479</f>
        <v>0.91521757217738586</v>
      </c>
      <c r="X479" s="19" t="s">
        <v>3115</v>
      </c>
      <c r="Y479" s="21" t="s">
        <v>3116</v>
      </c>
      <c r="Z479" s="19" t="s">
        <v>3117</v>
      </c>
    </row>
    <row r="480" spans="1:26" s="67" customFormat="1" ht="100.2" customHeight="1" x14ac:dyDescent="0.3">
      <c r="A480" s="9" t="s">
        <v>16991</v>
      </c>
      <c r="B480" s="10" t="s">
        <v>3118</v>
      </c>
      <c r="C480" s="22" t="s">
        <v>3119</v>
      </c>
      <c r="D480" s="19" t="s">
        <v>3120</v>
      </c>
      <c r="E480" s="13">
        <v>106.16</v>
      </c>
      <c r="F480" s="14" t="s">
        <v>3121</v>
      </c>
      <c r="G480" s="14">
        <v>3.15</v>
      </c>
      <c r="H480" s="14" t="s">
        <v>3122</v>
      </c>
      <c r="I480" s="14" t="s">
        <v>2195</v>
      </c>
      <c r="J480" s="15" t="s">
        <v>2285</v>
      </c>
      <c r="K480" s="143" t="s">
        <v>29264</v>
      </c>
      <c r="L480" s="14" t="s">
        <v>31</v>
      </c>
      <c r="M480" s="14" t="s">
        <v>3113</v>
      </c>
      <c r="N480" s="14" t="s">
        <v>476</v>
      </c>
      <c r="O480" s="16" t="s">
        <v>220</v>
      </c>
      <c r="P480" s="28">
        <v>182</v>
      </c>
      <c r="Q480" s="14">
        <v>97.1</v>
      </c>
      <c r="R480" s="15" t="s">
        <v>3123</v>
      </c>
      <c r="S480" s="14" t="s">
        <v>3124</v>
      </c>
      <c r="T480" s="14">
        <v>291</v>
      </c>
      <c r="U480" s="14">
        <v>97.1</v>
      </c>
      <c r="V480" s="30">
        <f t="shared" si="22"/>
        <v>0.91465712132629995</v>
      </c>
      <c r="W480" s="30">
        <f>V480</f>
        <v>0.91465712132629995</v>
      </c>
      <c r="X480" s="19" t="s">
        <v>3125</v>
      </c>
      <c r="Y480" s="21" t="s">
        <v>3116</v>
      </c>
      <c r="Z480" s="19" t="s">
        <v>3126</v>
      </c>
    </row>
    <row r="481" spans="1:26" s="67" customFormat="1" ht="100.2" customHeight="1" x14ac:dyDescent="0.3">
      <c r="A481" s="138" t="s">
        <v>23707</v>
      </c>
      <c r="B481" s="141" t="s">
        <v>17789</v>
      </c>
      <c r="C481" s="139" t="s">
        <v>17790</v>
      </c>
      <c r="D481" s="139" t="s">
        <v>17791</v>
      </c>
      <c r="E481" s="142">
        <v>91.11</v>
      </c>
      <c r="F481" s="143" t="s">
        <v>17792</v>
      </c>
      <c r="G481" s="143"/>
      <c r="H481" s="143" t="s">
        <v>17793</v>
      </c>
      <c r="I481" s="144" t="s">
        <v>2195</v>
      </c>
      <c r="J481" s="145" t="s">
        <v>2226</v>
      </c>
      <c r="K481" s="143" t="s">
        <v>30318</v>
      </c>
      <c r="L481" s="144" t="s">
        <v>31</v>
      </c>
      <c r="M481" s="144" t="s">
        <v>17794</v>
      </c>
      <c r="N481" s="144" t="s">
        <v>33</v>
      </c>
      <c r="O481" s="144" t="s">
        <v>220</v>
      </c>
      <c r="P481" s="144">
        <v>90</v>
      </c>
      <c r="Q481" s="144">
        <v>250</v>
      </c>
      <c r="R481" s="147" t="s">
        <v>17795</v>
      </c>
      <c r="S481" s="144" t="s">
        <v>36</v>
      </c>
      <c r="T481" s="144">
        <v>1000</v>
      </c>
      <c r="U481" s="144">
        <v>250</v>
      </c>
      <c r="V481" s="146">
        <f t="shared" si="22"/>
        <v>2.7439359016573373</v>
      </c>
      <c r="W481" s="148">
        <f>V481/3</f>
        <v>0.91464530055244575</v>
      </c>
      <c r="X481" s="1" t="s">
        <v>17796</v>
      </c>
      <c r="Y481" s="145" t="s">
        <v>7979</v>
      </c>
      <c r="Z481" s="145" t="s">
        <v>17797</v>
      </c>
    </row>
    <row r="482" spans="1:26" s="67" customFormat="1" ht="100.2" customHeight="1" x14ac:dyDescent="0.3">
      <c r="A482" s="9" t="s">
        <v>16991</v>
      </c>
      <c r="B482" s="10" t="s">
        <v>3127</v>
      </c>
      <c r="C482" s="22" t="s">
        <v>3128</v>
      </c>
      <c r="D482" s="19" t="s">
        <v>3129</v>
      </c>
      <c r="E482" s="13">
        <v>99.13</v>
      </c>
      <c r="F482" s="14" t="s">
        <v>3130</v>
      </c>
      <c r="G482" s="14">
        <v>-0.38</v>
      </c>
      <c r="H482" s="14" t="s">
        <v>3131</v>
      </c>
      <c r="I482" s="14" t="s">
        <v>2195</v>
      </c>
      <c r="J482" s="15" t="s">
        <v>2266</v>
      </c>
      <c r="K482" s="14" t="s">
        <v>29364</v>
      </c>
      <c r="L482" s="14" t="s">
        <v>425</v>
      </c>
      <c r="M482" s="14" t="s">
        <v>3132</v>
      </c>
      <c r="N482" s="14" t="s">
        <v>46</v>
      </c>
      <c r="O482" s="16" t="s">
        <v>83</v>
      </c>
      <c r="P482" s="28">
        <v>546</v>
      </c>
      <c r="Q482" s="14">
        <v>89</v>
      </c>
      <c r="R482" s="15" t="s">
        <v>3133</v>
      </c>
      <c r="S482" s="14" t="s">
        <v>143</v>
      </c>
      <c r="T482" s="14">
        <v>173</v>
      </c>
      <c r="U482" s="28">
        <v>89</v>
      </c>
      <c r="V482" s="13">
        <f t="shared" si="22"/>
        <v>0.89781095531120758</v>
      </c>
      <c r="W482" s="13">
        <f>V482</f>
        <v>0.89781095531120758</v>
      </c>
      <c r="X482" s="19" t="s">
        <v>3134</v>
      </c>
      <c r="Y482" s="21" t="s">
        <v>3135</v>
      </c>
      <c r="Z482" s="19" t="s">
        <v>3136</v>
      </c>
    </row>
    <row r="483" spans="1:26" s="67" customFormat="1" ht="100.2" customHeight="1" x14ac:dyDescent="0.3">
      <c r="A483" s="9" t="s">
        <v>16991</v>
      </c>
      <c r="B483" s="10" t="s">
        <v>3137</v>
      </c>
      <c r="C483" s="19" t="s">
        <v>3138</v>
      </c>
      <c r="D483" s="19" t="s">
        <v>3139</v>
      </c>
      <c r="E483" s="13">
        <v>403.45</v>
      </c>
      <c r="F483" s="14" t="s">
        <v>3140</v>
      </c>
      <c r="G483" s="14">
        <v>-2.3499999999999899</v>
      </c>
      <c r="H483" s="14" t="s">
        <v>3141</v>
      </c>
      <c r="I483" s="14" t="s">
        <v>2195</v>
      </c>
      <c r="J483" s="15" t="s">
        <v>3142</v>
      </c>
      <c r="K483" s="14" t="s">
        <v>30412</v>
      </c>
      <c r="L483" s="14" t="s">
        <v>31</v>
      </c>
      <c r="M483" s="14" t="s">
        <v>310</v>
      </c>
      <c r="N483" s="14" t="s">
        <v>59</v>
      </c>
      <c r="O483" s="16" t="s">
        <v>220</v>
      </c>
      <c r="P483" s="28">
        <v>91</v>
      </c>
      <c r="Q483" s="14">
        <v>1071</v>
      </c>
      <c r="R483" s="15" t="s">
        <v>3143</v>
      </c>
      <c r="S483" s="14" t="s">
        <v>3144</v>
      </c>
      <c r="T483" s="14">
        <v>2143</v>
      </c>
      <c r="U483" s="28">
        <v>1071</v>
      </c>
      <c r="V483" s="30">
        <f t="shared" si="22"/>
        <v>2.6546040401536746</v>
      </c>
      <c r="W483" s="30">
        <f t="shared" ref="W483:W491" si="23">V483/3</f>
        <v>0.88486801338455823</v>
      </c>
      <c r="X483" s="19" t="s">
        <v>3145</v>
      </c>
      <c r="Y483" s="21" t="s">
        <v>1342</v>
      </c>
      <c r="Z483" s="19" t="s">
        <v>3146</v>
      </c>
    </row>
    <row r="484" spans="1:26" s="67" customFormat="1" ht="100.2" customHeight="1" x14ac:dyDescent="0.3">
      <c r="A484" s="138" t="s">
        <v>23707</v>
      </c>
      <c r="B484" s="141" t="s">
        <v>17798</v>
      </c>
      <c r="C484" s="139" t="s">
        <v>17799</v>
      </c>
      <c r="D484" s="139" t="s">
        <v>17800</v>
      </c>
      <c r="E484" s="142">
        <v>386.4</v>
      </c>
      <c r="F484" s="143" t="s">
        <v>17801</v>
      </c>
      <c r="G484" s="143"/>
      <c r="H484" s="143" t="s">
        <v>17802</v>
      </c>
      <c r="I484" s="144" t="s">
        <v>2195</v>
      </c>
      <c r="J484" s="145" t="s">
        <v>17803</v>
      </c>
      <c r="K484" s="143" t="s">
        <v>29912</v>
      </c>
      <c r="L484" s="144" t="s">
        <v>31</v>
      </c>
      <c r="M484" s="144" t="s">
        <v>17804</v>
      </c>
      <c r="N484" s="144" t="s">
        <v>33</v>
      </c>
      <c r="O484" s="144" t="s">
        <v>220</v>
      </c>
      <c r="P484" s="144">
        <v>91</v>
      </c>
      <c r="Q484" s="144">
        <v>1000</v>
      </c>
      <c r="R484" s="147" t="s">
        <v>17805</v>
      </c>
      <c r="S484" s="144" t="s">
        <v>49</v>
      </c>
      <c r="T484" s="144" t="s">
        <v>49</v>
      </c>
      <c r="U484" s="144">
        <v>1000</v>
      </c>
      <c r="V484" s="148">
        <f t="shared" si="22"/>
        <v>2.5879917184265011</v>
      </c>
      <c r="W484" s="149">
        <f t="shared" si="23"/>
        <v>0.86266390614216704</v>
      </c>
      <c r="X484" s="1" t="s">
        <v>17806</v>
      </c>
      <c r="Y484" s="145" t="s">
        <v>1446</v>
      </c>
      <c r="Z484" s="145" t="s">
        <v>17807</v>
      </c>
    </row>
    <row r="485" spans="1:26" s="67" customFormat="1" ht="100.2" customHeight="1" x14ac:dyDescent="0.3">
      <c r="A485" s="9" t="s">
        <v>16991</v>
      </c>
      <c r="B485" s="10" t="s">
        <v>3147</v>
      </c>
      <c r="C485" s="22" t="s">
        <v>3148</v>
      </c>
      <c r="D485" s="19" t="s">
        <v>3149</v>
      </c>
      <c r="E485" s="13">
        <v>116.15851428177599</v>
      </c>
      <c r="F485" s="14" t="s">
        <v>1169</v>
      </c>
      <c r="G485" s="14">
        <v>1.66</v>
      </c>
      <c r="H485" s="14" t="s">
        <v>3150</v>
      </c>
      <c r="I485" s="14" t="s">
        <v>2195</v>
      </c>
      <c r="J485" s="15" t="s">
        <v>2234</v>
      </c>
      <c r="K485" s="16" t="s">
        <v>30413</v>
      </c>
      <c r="L485" s="14" t="s">
        <v>31</v>
      </c>
      <c r="M485" s="14" t="s">
        <v>163</v>
      </c>
      <c r="N485" s="14" t="s">
        <v>33</v>
      </c>
      <c r="O485" s="16" t="s">
        <v>34</v>
      </c>
      <c r="P485" s="28">
        <v>90</v>
      </c>
      <c r="Q485" s="14">
        <v>300</v>
      </c>
      <c r="R485" s="15" t="s">
        <v>3151</v>
      </c>
      <c r="S485" s="14" t="s">
        <v>609</v>
      </c>
      <c r="T485" s="14">
        <v>625</v>
      </c>
      <c r="U485" s="28">
        <v>300</v>
      </c>
      <c r="V485" s="13">
        <f t="shared" si="22"/>
        <v>2.5826776612540296</v>
      </c>
      <c r="W485" s="13">
        <f t="shared" si="23"/>
        <v>0.86089255375134321</v>
      </c>
      <c r="X485" s="19" t="s">
        <v>3152</v>
      </c>
      <c r="Y485" s="21" t="s">
        <v>3153</v>
      </c>
      <c r="Z485" s="19" t="s">
        <v>3154</v>
      </c>
    </row>
    <row r="486" spans="1:26" s="67" customFormat="1" ht="100.2" customHeight="1" x14ac:dyDescent="0.3">
      <c r="A486" s="9" t="s">
        <v>16991</v>
      </c>
      <c r="B486" s="10" t="s">
        <v>3155</v>
      </c>
      <c r="C486" s="11" t="s">
        <v>3156</v>
      </c>
      <c r="D486" s="19" t="s">
        <v>3157</v>
      </c>
      <c r="E486" s="13">
        <v>164.199823049006</v>
      </c>
      <c r="F486" s="14" t="s">
        <v>3158</v>
      </c>
      <c r="G486" s="14">
        <v>-1.46</v>
      </c>
      <c r="H486" s="14" t="s">
        <v>3159</v>
      </c>
      <c r="I486" s="14" t="s">
        <v>2195</v>
      </c>
      <c r="J486" s="15" t="s">
        <v>2226</v>
      </c>
      <c r="K486" s="16" t="s">
        <v>30308</v>
      </c>
      <c r="L486" s="14" t="s">
        <v>31</v>
      </c>
      <c r="M486" s="14" t="s">
        <v>501</v>
      </c>
      <c r="N486" s="14" t="s">
        <v>46</v>
      </c>
      <c r="O486" s="16" t="s">
        <v>47</v>
      </c>
      <c r="P486" s="28">
        <v>91</v>
      </c>
      <c r="Q486" s="14">
        <v>420</v>
      </c>
      <c r="R486" s="15" t="s">
        <v>3160</v>
      </c>
      <c r="S486" s="14" t="s">
        <v>36</v>
      </c>
      <c r="T486" s="14">
        <v>1240</v>
      </c>
      <c r="U486" s="28">
        <v>420</v>
      </c>
      <c r="V486" s="13">
        <f t="shared" si="22"/>
        <v>2.5578590293282444</v>
      </c>
      <c r="W486" s="33">
        <f t="shared" si="23"/>
        <v>0.85261967644274816</v>
      </c>
      <c r="X486" s="19" t="s">
        <v>3161</v>
      </c>
      <c r="Y486" s="21" t="s">
        <v>3162</v>
      </c>
      <c r="Z486" s="19" t="s">
        <v>3163</v>
      </c>
    </row>
    <row r="487" spans="1:26" s="67" customFormat="1" ht="100.2" customHeight="1" x14ac:dyDescent="0.3">
      <c r="A487" s="9" t="s">
        <v>16991</v>
      </c>
      <c r="B487" s="10" t="s">
        <v>3164</v>
      </c>
      <c r="C487" s="22" t="s">
        <v>3165</v>
      </c>
      <c r="D487" s="19" t="s">
        <v>3166</v>
      </c>
      <c r="E487" s="13">
        <v>394.38</v>
      </c>
      <c r="F487" s="14" t="s">
        <v>3167</v>
      </c>
      <c r="G487" s="14"/>
      <c r="H487" s="14" t="s">
        <v>3168</v>
      </c>
      <c r="I487" s="14" t="s">
        <v>2195</v>
      </c>
      <c r="J487" s="15" t="s">
        <v>3169</v>
      </c>
      <c r="K487" s="14" t="s">
        <v>30414</v>
      </c>
      <c r="L487" s="14" t="s">
        <v>31</v>
      </c>
      <c r="M487" s="14" t="s">
        <v>3170</v>
      </c>
      <c r="N487" s="14" t="s">
        <v>33</v>
      </c>
      <c r="O487" s="16" t="s">
        <v>220</v>
      </c>
      <c r="P487" s="28">
        <v>90</v>
      </c>
      <c r="Q487" s="14">
        <v>1000</v>
      </c>
      <c r="R487" s="15" t="s">
        <v>3171</v>
      </c>
      <c r="S487" s="14" t="s">
        <v>49</v>
      </c>
      <c r="T487" s="14" t="s">
        <v>49</v>
      </c>
      <c r="U487" s="28">
        <v>1000</v>
      </c>
      <c r="V487" s="30">
        <f t="shared" si="22"/>
        <v>2.535625538820427</v>
      </c>
      <c r="W487" s="37">
        <f t="shared" si="23"/>
        <v>0.84520851294014232</v>
      </c>
      <c r="X487" s="19" t="s">
        <v>3172</v>
      </c>
      <c r="Y487" s="21" t="s">
        <v>3173</v>
      </c>
      <c r="Z487" s="19" t="s">
        <v>3174</v>
      </c>
    </row>
    <row r="488" spans="1:26" s="67" customFormat="1" ht="100.2" customHeight="1" x14ac:dyDescent="0.3">
      <c r="A488" s="9" t="s">
        <v>16991</v>
      </c>
      <c r="B488" s="10" t="s">
        <v>3175</v>
      </c>
      <c r="C488" s="22" t="s">
        <v>3176</v>
      </c>
      <c r="D488" s="19" t="s">
        <v>3177</v>
      </c>
      <c r="E488" s="13">
        <v>100.159109354206</v>
      </c>
      <c r="F488" s="14" t="s">
        <v>1596</v>
      </c>
      <c r="G488" s="14">
        <v>1.31</v>
      </c>
      <c r="H488" s="14" t="s">
        <v>3178</v>
      </c>
      <c r="I488" s="14" t="s">
        <v>2195</v>
      </c>
      <c r="J488" s="15" t="s">
        <v>2205</v>
      </c>
      <c r="K488" s="16" t="s">
        <v>28257</v>
      </c>
      <c r="L488" s="14" t="s">
        <v>31</v>
      </c>
      <c r="M488" s="14" t="s">
        <v>69</v>
      </c>
      <c r="N488" s="14" t="s">
        <v>33</v>
      </c>
      <c r="O488" s="16" t="s">
        <v>220</v>
      </c>
      <c r="P488" s="28">
        <v>91</v>
      </c>
      <c r="Q488" s="14">
        <v>250</v>
      </c>
      <c r="R488" s="15" t="s">
        <v>2848</v>
      </c>
      <c r="S488" s="14" t="s">
        <v>3179</v>
      </c>
      <c r="T488" s="14">
        <v>1000</v>
      </c>
      <c r="U488" s="28">
        <v>250</v>
      </c>
      <c r="V488" s="13">
        <f t="shared" si="22"/>
        <v>2.4960285850375499</v>
      </c>
      <c r="W488" s="30">
        <f t="shared" si="23"/>
        <v>0.83200952834584996</v>
      </c>
      <c r="X488" s="19" t="s">
        <v>3180</v>
      </c>
      <c r="Y488" s="21" t="s">
        <v>3181</v>
      </c>
      <c r="Z488" s="19" t="s">
        <v>3182</v>
      </c>
    </row>
    <row r="489" spans="1:26" s="67" customFormat="1" ht="100.2" customHeight="1" x14ac:dyDescent="0.3">
      <c r="A489" s="9" t="s">
        <v>16991</v>
      </c>
      <c r="B489" s="10" t="s">
        <v>3183</v>
      </c>
      <c r="C489" s="22" t="s">
        <v>3184</v>
      </c>
      <c r="D489" s="19" t="s">
        <v>3185</v>
      </c>
      <c r="E489" s="13">
        <v>102.131896877336</v>
      </c>
      <c r="F489" s="14" t="s">
        <v>356</v>
      </c>
      <c r="G489" s="14">
        <v>1.29</v>
      </c>
      <c r="H489" s="14" t="s">
        <v>3186</v>
      </c>
      <c r="I489" s="14" t="s">
        <v>2195</v>
      </c>
      <c r="J489" s="15" t="s">
        <v>2818</v>
      </c>
      <c r="K489" s="13" t="s">
        <v>30339</v>
      </c>
      <c r="L489" s="14" t="s">
        <v>31</v>
      </c>
      <c r="M489" s="14" t="s">
        <v>2819</v>
      </c>
      <c r="N489" s="14" t="s">
        <v>33</v>
      </c>
      <c r="O489" s="16" t="s">
        <v>34</v>
      </c>
      <c r="P489" s="28">
        <f>12*7</f>
        <v>84</v>
      </c>
      <c r="Q489" s="14">
        <v>250</v>
      </c>
      <c r="R489" s="15" t="s">
        <v>3187</v>
      </c>
      <c r="S489" s="14" t="s">
        <v>49</v>
      </c>
      <c r="T489" s="14" t="s">
        <v>49</v>
      </c>
      <c r="U489" s="28">
        <v>250</v>
      </c>
      <c r="V489" s="13">
        <f t="shared" si="22"/>
        <v>2.4478151061882145</v>
      </c>
      <c r="W489" s="33">
        <f t="shared" si="23"/>
        <v>0.81593836872940484</v>
      </c>
      <c r="X489" s="19" t="s">
        <v>50</v>
      </c>
      <c r="Y489" s="21" t="s">
        <v>3188</v>
      </c>
      <c r="Z489" s="19" t="s">
        <v>3189</v>
      </c>
    </row>
    <row r="490" spans="1:26" s="67" customFormat="1" ht="100.2" customHeight="1" x14ac:dyDescent="0.3">
      <c r="A490" s="9" t="s">
        <v>16991</v>
      </c>
      <c r="B490" s="10" t="s">
        <v>3190</v>
      </c>
      <c r="C490" s="22" t="s">
        <v>3191</v>
      </c>
      <c r="D490" s="12" t="s">
        <v>3192</v>
      </c>
      <c r="E490" s="13">
        <v>154.25</v>
      </c>
      <c r="F490" s="14" t="s">
        <v>823</v>
      </c>
      <c r="G490" s="14">
        <v>2.66</v>
      </c>
      <c r="H490" s="14" t="s">
        <v>3193</v>
      </c>
      <c r="I490" s="14" t="s">
        <v>2195</v>
      </c>
      <c r="J490" s="15" t="s">
        <v>2348</v>
      </c>
      <c r="K490" s="16" t="s">
        <v>28258</v>
      </c>
      <c r="L490" s="14" t="s">
        <v>31</v>
      </c>
      <c r="M490" s="14" t="s">
        <v>230</v>
      </c>
      <c r="N490" s="14" t="s">
        <v>33</v>
      </c>
      <c r="O490" s="16" t="s">
        <v>34</v>
      </c>
      <c r="P490" s="17" t="s">
        <v>340</v>
      </c>
      <c r="Q490" s="29" t="s">
        <v>3194</v>
      </c>
      <c r="R490" s="15" t="s">
        <v>3195</v>
      </c>
      <c r="S490" s="14" t="s">
        <v>1029</v>
      </c>
      <c r="T490" s="18">
        <v>900</v>
      </c>
      <c r="U490" s="17">
        <v>370</v>
      </c>
      <c r="V490" s="20">
        <f t="shared" si="22"/>
        <v>2.3987034035656403</v>
      </c>
      <c r="W490" s="30">
        <f t="shared" si="23"/>
        <v>0.79956780118854676</v>
      </c>
      <c r="X490" s="19" t="s">
        <v>3196</v>
      </c>
      <c r="Y490" s="21" t="s">
        <v>3197</v>
      </c>
      <c r="Z490" s="19" t="s">
        <v>3198</v>
      </c>
    </row>
    <row r="491" spans="1:26" s="67" customFormat="1" ht="100.2" customHeight="1" x14ac:dyDescent="0.3">
      <c r="A491" s="9" t="s">
        <v>16991</v>
      </c>
      <c r="B491" s="10" t="s">
        <v>3199</v>
      </c>
      <c r="C491" s="22" t="s">
        <v>3200</v>
      </c>
      <c r="D491" s="12" t="s">
        <v>3201</v>
      </c>
      <c r="E491" s="13">
        <v>102.17499086185801</v>
      </c>
      <c r="F491" s="14" t="s">
        <v>1111</v>
      </c>
      <c r="G491" s="14">
        <v>1.786</v>
      </c>
      <c r="H491" s="18" t="s">
        <v>3202</v>
      </c>
      <c r="I491" s="14" t="s">
        <v>2195</v>
      </c>
      <c r="J491" s="15" t="s">
        <v>2234</v>
      </c>
      <c r="K491" s="16" t="s">
        <v>28262</v>
      </c>
      <c r="L491" s="14" t="s">
        <v>31</v>
      </c>
      <c r="M491" s="14" t="s">
        <v>2535</v>
      </c>
      <c r="N491" s="14" t="s">
        <v>59</v>
      </c>
      <c r="O491" s="16" t="s">
        <v>71</v>
      </c>
      <c r="P491" s="17" t="s">
        <v>251</v>
      </c>
      <c r="Q491" s="29" t="s">
        <v>3203</v>
      </c>
      <c r="R491" s="15" t="s">
        <v>3204</v>
      </c>
      <c r="S491" s="14" t="s">
        <v>93</v>
      </c>
      <c r="T491" s="18">
        <v>1680</v>
      </c>
      <c r="U491" s="17">
        <v>244</v>
      </c>
      <c r="V491" s="20">
        <f t="shared" si="22"/>
        <v>2.3880599150715009</v>
      </c>
      <c r="W491" s="30">
        <f t="shared" si="23"/>
        <v>0.79601997169050032</v>
      </c>
      <c r="X491" s="19" t="s">
        <v>3205</v>
      </c>
      <c r="Y491" s="21" t="s">
        <v>3206</v>
      </c>
      <c r="Z491" s="19" t="s">
        <v>3207</v>
      </c>
    </row>
    <row r="492" spans="1:26" s="67" customFormat="1" ht="100.2" customHeight="1" x14ac:dyDescent="0.3">
      <c r="A492" s="9" t="s">
        <v>16991</v>
      </c>
      <c r="B492" s="10" t="s">
        <v>3208</v>
      </c>
      <c r="C492" s="22" t="s">
        <v>3209</v>
      </c>
      <c r="D492" s="19" t="s">
        <v>3210</v>
      </c>
      <c r="E492" s="13">
        <v>792.85</v>
      </c>
      <c r="F492" s="14" t="s">
        <v>3211</v>
      </c>
      <c r="G492" s="14">
        <v>-4.9400000000000004</v>
      </c>
      <c r="H492" s="14" t="s">
        <v>3212</v>
      </c>
      <c r="I492" s="14" t="s">
        <v>2195</v>
      </c>
      <c r="J492" s="15" t="s">
        <v>2468</v>
      </c>
      <c r="K492" s="14" t="s">
        <v>30415</v>
      </c>
      <c r="L492" s="14" t="s">
        <v>31</v>
      </c>
      <c r="M492" s="14" t="s">
        <v>103</v>
      </c>
      <c r="N492" s="14" t="s">
        <v>3213</v>
      </c>
      <c r="O492" s="16" t="s">
        <v>34</v>
      </c>
      <c r="P492" s="28">
        <v>777</v>
      </c>
      <c r="Q492" s="14">
        <v>631</v>
      </c>
      <c r="R492" s="15" t="s">
        <v>3214</v>
      </c>
      <c r="S492" s="14" t="s">
        <v>3215</v>
      </c>
      <c r="T492" s="14">
        <v>1319</v>
      </c>
      <c r="U492" s="28">
        <v>631</v>
      </c>
      <c r="V492" s="30">
        <f t="shared" si="22"/>
        <v>0.79586302579302515</v>
      </c>
      <c r="W492" s="30">
        <f>V492</f>
        <v>0.79586302579302515</v>
      </c>
      <c r="X492" s="19" t="s">
        <v>3216</v>
      </c>
      <c r="Y492" s="21" t="s">
        <v>3217</v>
      </c>
      <c r="Z492" s="19" t="s">
        <v>3218</v>
      </c>
    </row>
    <row r="493" spans="1:26" s="67" customFormat="1" ht="100.2" customHeight="1" x14ac:dyDescent="0.3">
      <c r="A493" s="138" t="s">
        <v>23707</v>
      </c>
      <c r="B493" s="141" t="s">
        <v>17808</v>
      </c>
      <c r="C493" s="139" t="s">
        <v>17809</v>
      </c>
      <c r="D493" s="147" t="s">
        <v>17810</v>
      </c>
      <c r="E493" s="143">
        <v>520.5</v>
      </c>
      <c r="F493" s="144" t="s">
        <v>17811</v>
      </c>
      <c r="G493" s="150"/>
      <c r="H493" s="144" t="s">
        <v>17812</v>
      </c>
      <c r="I493" s="144" t="s">
        <v>2195</v>
      </c>
      <c r="J493" s="145" t="s">
        <v>3002</v>
      </c>
      <c r="K493" s="14" t="s">
        <v>30416</v>
      </c>
      <c r="L493" s="144" t="s">
        <v>189</v>
      </c>
      <c r="M493" s="144" t="s">
        <v>190</v>
      </c>
      <c r="N493" s="144" t="s">
        <v>33</v>
      </c>
      <c r="O493" s="144" t="s">
        <v>1433</v>
      </c>
      <c r="P493" s="144">
        <v>182</v>
      </c>
      <c r="Q493" s="144">
        <v>400</v>
      </c>
      <c r="R493" s="147" t="s">
        <v>17813</v>
      </c>
      <c r="S493" s="144" t="s">
        <v>49</v>
      </c>
      <c r="T493" s="144" t="s">
        <v>49</v>
      </c>
      <c r="U493" s="144">
        <v>400</v>
      </c>
      <c r="V493" s="148">
        <f t="shared" si="22"/>
        <v>0.76849183477425553</v>
      </c>
      <c r="W493" s="148">
        <f>V493</f>
        <v>0.76849183477425553</v>
      </c>
      <c r="X493" s="147" t="s">
        <v>17814</v>
      </c>
      <c r="Y493" s="145" t="s">
        <v>17815</v>
      </c>
      <c r="Z493" s="145" t="s">
        <v>17816</v>
      </c>
    </row>
    <row r="494" spans="1:26" s="67" customFormat="1" ht="100.2" customHeight="1" x14ac:dyDescent="0.3">
      <c r="A494" s="9" t="s">
        <v>16991</v>
      </c>
      <c r="B494" s="10" t="s">
        <v>3219</v>
      </c>
      <c r="C494" s="22" t="s">
        <v>3220</v>
      </c>
      <c r="D494" s="19" t="s">
        <v>3221</v>
      </c>
      <c r="E494" s="13">
        <v>198.17</v>
      </c>
      <c r="F494" s="14" t="s">
        <v>3222</v>
      </c>
      <c r="G494" s="14"/>
      <c r="H494" s="14" t="s">
        <v>3223</v>
      </c>
      <c r="I494" s="14" t="s">
        <v>2195</v>
      </c>
      <c r="J494" s="15" t="s">
        <v>3224</v>
      </c>
      <c r="K494" s="14" t="s">
        <v>30417</v>
      </c>
      <c r="L494" s="14" t="s">
        <v>31</v>
      </c>
      <c r="M494" s="14" t="s">
        <v>69</v>
      </c>
      <c r="N494" s="14" t="s">
        <v>33</v>
      </c>
      <c r="O494" s="16" t="s">
        <v>3225</v>
      </c>
      <c r="P494" s="28">
        <v>90</v>
      </c>
      <c r="Q494" s="14">
        <v>450</v>
      </c>
      <c r="R494" s="15" t="s">
        <v>3226</v>
      </c>
      <c r="S494" s="14" t="s">
        <v>49</v>
      </c>
      <c r="T494" s="14" t="s">
        <v>49</v>
      </c>
      <c r="U494" s="28">
        <v>450</v>
      </c>
      <c r="V494" s="13">
        <f t="shared" si="22"/>
        <v>2.2707776151788868</v>
      </c>
      <c r="W494" s="30">
        <f t="shared" ref="W494:W501" si="24">V494/3</f>
        <v>0.75692587172629555</v>
      </c>
      <c r="X494" s="19" t="s">
        <v>3227</v>
      </c>
      <c r="Y494" s="21" t="s">
        <v>3228</v>
      </c>
      <c r="Z494" s="19" t="s">
        <v>3229</v>
      </c>
    </row>
    <row r="495" spans="1:26" s="67" customFormat="1" ht="100.2" customHeight="1" x14ac:dyDescent="0.3">
      <c r="A495" s="138" t="s">
        <v>23707</v>
      </c>
      <c r="B495" s="141" t="s">
        <v>17817</v>
      </c>
      <c r="C495" s="139" t="s">
        <v>17818</v>
      </c>
      <c r="D495" s="139" t="s">
        <v>23686</v>
      </c>
      <c r="E495" s="142">
        <v>264.31</v>
      </c>
      <c r="F495" s="143" t="s">
        <v>17819</v>
      </c>
      <c r="G495" s="143"/>
      <c r="H495" s="143" t="s">
        <v>17820</v>
      </c>
      <c r="I495" s="144" t="s">
        <v>2195</v>
      </c>
      <c r="J495" s="145" t="s">
        <v>17821</v>
      </c>
      <c r="K495" s="143" t="s">
        <v>28653</v>
      </c>
      <c r="L495" s="144" t="s">
        <v>31</v>
      </c>
      <c r="M495" s="144" t="s">
        <v>2749</v>
      </c>
      <c r="N495" s="144" t="s">
        <v>33</v>
      </c>
      <c r="O495" s="144" t="s">
        <v>220</v>
      </c>
      <c r="P495" s="144">
        <v>90</v>
      </c>
      <c r="Q495" s="144">
        <v>600</v>
      </c>
      <c r="R495" s="147" t="s">
        <v>17822</v>
      </c>
      <c r="S495" s="144" t="s">
        <v>49</v>
      </c>
      <c r="T495" s="144" t="s">
        <v>49</v>
      </c>
      <c r="U495" s="144">
        <v>600</v>
      </c>
      <c r="V495" s="146">
        <f t="shared" si="22"/>
        <v>2.270061670008702</v>
      </c>
      <c r="W495" s="148">
        <f t="shared" si="24"/>
        <v>0.75668722333623395</v>
      </c>
      <c r="X495" s="1" t="s">
        <v>17823</v>
      </c>
      <c r="Y495" s="145" t="s">
        <v>7979</v>
      </c>
      <c r="Z495" s="145" t="s">
        <v>17824</v>
      </c>
    </row>
    <row r="496" spans="1:26" s="67" customFormat="1" ht="100.2" customHeight="1" x14ac:dyDescent="0.3">
      <c r="A496" s="138" t="s">
        <v>23707</v>
      </c>
      <c r="B496" s="141" t="s">
        <v>17825</v>
      </c>
      <c r="C496" s="139" t="s">
        <v>17826</v>
      </c>
      <c r="D496" s="139" t="s">
        <v>17827</v>
      </c>
      <c r="E496" s="142">
        <v>332.34</v>
      </c>
      <c r="F496" s="143" t="s">
        <v>17828</v>
      </c>
      <c r="G496" s="143"/>
      <c r="H496" s="143" t="s">
        <v>17829</v>
      </c>
      <c r="I496" s="144" t="s">
        <v>2195</v>
      </c>
      <c r="J496" s="145" t="s">
        <v>17830</v>
      </c>
      <c r="K496" s="143" t="s">
        <v>30231</v>
      </c>
      <c r="L496" s="144" t="s">
        <v>31</v>
      </c>
      <c r="M496" s="144" t="s">
        <v>4209</v>
      </c>
      <c r="N496" s="144" t="s">
        <v>33</v>
      </c>
      <c r="O496" s="144" t="s">
        <v>34</v>
      </c>
      <c r="P496" s="144">
        <v>90</v>
      </c>
      <c r="Q496" s="144">
        <v>750</v>
      </c>
      <c r="R496" s="147" t="s">
        <v>17831</v>
      </c>
      <c r="S496" s="144" t="s">
        <v>49</v>
      </c>
      <c r="T496" s="144" t="s">
        <v>49</v>
      </c>
      <c r="U496" s="144">
        <v>750</v>
      </c>
      <c r="V496" s="146">
        <f t="shared" si="22"/>
        <v>2.2567250406210508</v>
      </c>
      <c r="W496" s="148">
        <f t="shared" si="24"/>
        <v>0.75224168020701698</v>
      </c>
      <c r="X496" s="1" t="s">
        <v>17832</v>
      </c>
      <c r="Y496" s="145" t="s">
        <v>17833</v>
      </c>
      <c r="Z496" s="145" t="s">
        <v>17834</v>
      </c>
    </row>
    <row r="497" spans="1:26" s="67" customFormat="1" ht="100.2" customHeight="1" x14ac:dyDescent="0.3">
      <c r="A497" s="9" t="s">
        <v>16991</v>
      </c>
      <c r="B497" s="10" t="s">
        <v>3230</v>
      </c>
      <c r="C497" s="22" t="s">
        <v>3231</v>
      </c>
      <c r="D497" s="12" t="s">
        <v>3232</v>
      </c>
      <c r="E497" s="13">
        <v>85.11</v>
      </c>
      <c r="F497" s="14" t="s">
        <v>3233</v>
      </c>
      <c r="G497" s="14">
        <v>-0.85</v>
      </c>
      <c r="H497" s="18" t="s">
        <v>3234</v>
      </c>
      <c r="I497" s="14" t="s">
        <v>2195</v>
      </c>
      <c r="J497" s="15" t="s">
        <v>3235</v>
      </c>
      <c r="K497" s="16" t="s">
        <v>30418</v>
      </c>
      <c r="L497" s="14" t="s">
        <v>31</v>
      </c>
      <c r="M497" s="14" t="s">
        <v>3236</v>
      </c>
      <c r="N497" s="14" t="s">
        <v>70</v>
      </c>
      <c r="O497" s="16" t="s">
        <v>47</v>
      </c>
      <c r="P497" s="17" t="s">
        <v>251</v>
      </c>
      <c r="Q497" s="29" t="s">
        <v>3237</v>
      </c>
      <c r="R497" s="15" t="s">
        <v>3238</v>
      </c>
      <c r="S497" s="14" t="s">
        <v>1388</v>
      </c>
      <c r="T497" s="18">
        <v>529</v>
      </c>
      <c r="U497" s="17">
        <v>184</v>
      </c>
      <c r="V497" s="20">
        <f t="shared" si="22"/>
        <v>2.1619081189049467</v>
      </c>
      <c r="W497" s="30">
        <f t="shared" si="24"/>
        <v>0.72063603963498224</v>
      </c>
      <c r="X497" s="19" t="s">
        <v>3239</v>
      </c>
      <c r="Y497" s="21" t="s">
        <v>3240</v>
      </c>
      <c r="Z497" s="19" t="s">
        <v>3241</v>
      </c>
    </row>
    <row r="498" spans="1:26" s="67" customFormat="1" ht="100.2" customHeight="1" x14ac:dyDescent="0.3">
      <c r="A498" s="138" t="s">
        <v>23707</v>
      </c>
      <c r="B498" s="141" t="s">
        <v>17835</v>
      </c>
      <c r="C498" s="139" t="s">
        <v>17836</v>
      </c>
      <c r="D498" s="152" t="s">
        <v>17837</v>
      </c>
      <c r="E498" s="142">
        <v>208.30099999999999</v>
      </c>
      <c r="F498" s="143" t="s">
        <v>17838</v>
      </c>
      <c r="G498" s="143"/>
      <c r="H498" s="143" t="s">
        <v>17839</v>
      </c>
      <c r="I498" s="144" t="s">
        <v>2195</v>
      </c>
      <c r="J498" s="145" t="s">
        <v>2348</v>
      </c>
      <c r="K498" s="143" t="s">
        <v>30419</v>
      </c>
      <c r="L498" s="144" t="s">
        <v>31</v>
      </c>
      <c r="M498" s="144" t="s">
        <v>17194</v>
      </c>
      <c r="N498" s="144" t="s">
        <v>46</v>
      </c>
      <c r="O498" s="144" t="s">
        <v>34</v>
      </c>
      <c r="P498" s="144">
        <v>91</v>
      </c>
      <c r="Q498" s="144">
        <v>449</v>
      </c>
      <c r="R498" s="147" t="s">
        <v>17840</v>
      </c>
      <c r="S498" s="144" t="s">
        <v>49</v>
      </c>
      <c r="T498" s="144" t="s">
        <v>49</v>
      </c>
      <c r="U498" s="144">
        <v>449</v>
      </c>
      <c r="V498" s="146">
        <f t="shared" si="22"/>
        <v>2.1555345389604468</v>
      </c>
      <c r="W498" s="148">
        <f t="shared" si="24"/>
        <v>0.71851151298681559</v>
      </c>
      <c r="X498" s="1" t="s">
        <v>17841</v>
      </c>
      <c r="Y498" s="145" t="s">
        <v>17160</v>
      </c>
      <c r="Z498" s="145" t="s">
        <v>17842</v>
      </c>
    </row>
    <row r="499" spans="1:26" s="67" customFormat="1" ht="100.2" customHeight="1" x14ac:dyDescent="0.3">
      <c r="A499" s="138" t="s">
        <v>23707</v>
      </c>
      <c r="B499" s="141" t="s">
        <v>17843</v>
      </c>
      <c r="C499" s="139" t="s">
        <v>17844</v>
      </c>
      <c r="D499" s="139" t="s">
        <v>17845</v>
      </c>
      <c r="E499" s="142">
        <v>198.30600000000001</v>
      </c>
      <c r="F499" s="143" t="s">
        <v>1223</v>
      </c>
      <c r="G499" s="143"/>
      <c r="H499" s="143" t="s">
        <v>17846</v>
      </c>
      <c r="I499" s="144" t="s">
        <v>2195</v>
      </c>
      <c r="J499" s="145" t="s">
        <v>2348</v>
      </c>
      <c r="K499" s="143" t="s">
        <v>30185</v>
      </c>
      <c r="L499" s="144" t="s">
        <v>31</v>
      </c>
      <c r="M499" s="144" t="s">
        <v>17847</v>
      </c>
      <c r="N499" s="144" t="s">
        <v>46</v>
      </c>
      <c r="O499" s="144" t="s">
        <v>34</v>
      </c>
      <c r="P499" s="144">
        <v>91</v>
      </c>
      <c r="Q499" s="144">
        <v>423</v>
      </c>
      <c r="R499" s="147" t="s">
        <v>17848</v>
      </c>
      <c r="S499" s="144" t="s">
        <v>49</v>
      </c>
      <c r="T499" s="144" t="s">
        <v>49</v>
      </c>
      <c r="U499" s="144">
        <v>423</v>
      </c>
      <c r="V499" s="146">
        <f t="shared" si="22"/>
        <v>2.1330670781519467</v>
      </c>
      <c r="W499" s="148">
        <f t="shared" si="24"/>
        <v>0.71102235938398228</v>
      </c>
      <c r="X499" s="1" t="s">
        <v>17849</v>
      </c>
      <c r="Y499" s="145" t="s">
        <v>7979</v>
      </c>
      <c r="Z499" s="145" t="s">
        <v>17850</v>
      </c>
    </row>
    <row r="500" spans="1:26" s="67" customFormat="1" ht="100.2" customHeight="1" x14ac:dyDescent="0.3">
      <c r="A500" s="138" t="s">
        <v>23707</v>
      </c>
      <c r="B500" s="141" t="s">
        <v>17851</v>
      </c>
      <c r="C500" s="139" t="s">
        <v>17852</v>
      </c>
      <c r="D500" s="139" t="s">
        <v>17853</v>
      </c>
      <c r="E500" s="142">
        <v>188.18299999999999</v>
      </c>
      <c r="F500" s="143" t="s">
        <v>17854</v>
      </c>
      <c r="G500" s="143"/>
      <c r="H500" s="143" t="s">
        <v>17855</v>
      </c>
      <c r="I500" s="144" t="s">
        <v>2195</v>
      </c>
      <c r="J500" s="145" t="s">
        <v>2266</v>
      </c>
      <c r="K500" s="143" t="s">
        <v>30420</v>
      </c>
      <c r="L500" s="144" t="s">
        <v>31</v>
      </c>
      <c r="M500" s="144" t="s">
        <v>69</v>
      </c>
      <c r="N500" s="144" t="s">
        <v>33</v>
      </c>
      <c r="O500" s="144" t="s">
        <v>220</v>
      </c>
      <c r="P500" s="144">
        <v>90</v>
      </c>
      <c r="Q500" s="144">
        <v>400</v>
      </c>
      <c r="R500" s="147" t="s">
        <v>17856</v>
      </c>
      <c r="S500" s="144" t="s">
        <v>49</v>
      </c>
      <c r="T500" s="144" t="s">
        <v>49</v>
      </c>
      <c r="U500" s="144">
        <v>400</v>
      </c>
      <c r="V500" s="146">
        <f t="shared" si="22"/>
        <v>2.1255905156151194</v>
      </c>
      <c r="W500" s="148">
        <f t="shared" si="24"/>
        <v>0.70853017187170642</v>
      </c>
      <c r="X500" s="1" t="s">
        <v>580</v>
      </c>
      <c r="Y500" s="145" t="s">
        <v>17857</v>
      </c>
      <c r="Z500" s="145" t="s">
        <v>17858</v>
      </c>
    </row>
    <row r="501" spans="1:26" s="67" customFormat="1" ht="100.2" customHeight="1" x14ac:dyDescent="0.3">
      <c r="A501" s="138" t="s">
        <v>23707</v>
      </c>
      <c r="B501" s="141" t="s">
        <v>17859</v>
      </c>
      <c r="C501" s="139" t="s">
        <v>17860</v>
      </c>
      <c r="D501" s="139" t="s">
        <v>17861</v>
      </c>
      <c r="E501" s="142">
        <v>144.12</v>
      </c>
      <c r="F501" s="143" t="s">
        <v>17862</v>
      </c>
      <c r="G501" s="143"/>
      <c r="H501" s="143" t="s">
        <v>17863</v>
      </c>
      <c r="I501" s="144" t="s">
        <v>2195</v>
      </c>
      <c r="J501" s="145" t="s">
        <v>17864</v>
      </c>
      <c r="K501" s="143" t="s">
        <v>30421</v>
      </c>
      <c r="L501" s="144" t="s">
        <v>31</v>
      </c>
      <c r="M501" s="144" t="s">
        <v>2477</v>
      </c>
      <c r="N501" s="144" t="s">
        <v>46</v>
      </c>
      <c r="O501" s="144" t="s">
        <v>220</v>
      </c>
      <c r="P501" s="144">
        <v>90</v>
      </c>
      <c r="Q501" s="144">
        <v>300</v>
      </c>
      <c r="R501" s="147" t="s">
        <v>17865</v>
      </c>
      <c r="S501" s="144" t="s">
        <v>36</v>
      </c>
      <c r="T501" s="144">
        <v>1000</v>
      </c>
      <c r="U501" s="144">
        <v>300</v>
      </c>
      <c r="V501" s="146">
        <f t="shared" si="22"/>
        <v>2.0815986677768525</v>
      </c>
      <c r="W501" s="148">
        <f t="shared" si="24"/>
        <v>0.69386622259228414</v>
      </c>
      <c r="X501" s="1" t="s">
        <v>17866</v>
      </c>
      <c r="Y501" s="145" t="s">
        <v>7979</v>
      </c>
      <c r="Z501" s="145" t="s">
        <v>17867</v>
      </c>
    </row>
    <row r="502" spans="1:26" s="67" customFormat="1" ht="100.2" customHeight="1" x14ac:dyDescent="0.3">
      <c r="A502" s="9" t="s">
        <v>16991</v>
      </c>
      <c r="B502" s="10" t="s">
        <v>3242</v>
      </c>
      <c r="C502" s="22" t="s">
        <v>3243</v>
      </c>
      <c r="D502" s="19" t="s">
        <v>3244</v>
      </c>
      <c r="E502" s="13">
        <v>148.20205294135801</v>
      </c>
      <c r="F502" s="14" t="s">
        <v>3245</v>
      </c>
      <c r="G502" s="14">
        <v>2.6459999999999999</v>
      </c>
      <c r="H502" s="14" t="s">
        <v>3246</v>
      </c>
      <c r="I502" s="14" t="s">
        <v>2195</v>
      </c>
      <c r="J502" s="15" t="s">
        <v>2285</v>
      </c>
      <c r="K502" s="16" t="s">
        <v>28434</v>
      </c>
      <c r="L502" s="14" t="s">
        <v>31</v>
      </c>
      <c r="M502" s="14" t="s">
        <v>69</v>
      </c>
      <c r="N502" s="14" t="s">
        <v>46</v>
      </c>
      <c r="O502" s="16" t="s">
        <v>34</v>
      </c>
      <c r="P502" s="28">
        <v>819</v>
      </c>
      <c r="Q502" s="14">
        <v>100</v>
      </c>
      <c r="R502" s="15" t="s">
        <v>3247</v>
      </c>
      <c r="S502" s="14" t="s">
        <v>143</v>
      </c>
      <c r="T502" s="14">
        <v>200</v>
      </c>
      <c r="U502" s="14">
        <v>100</v>
      </c>
      <c r="V502" s="30">
        <f t="shared" si="22"/>
        <v>0.67475448561815099</v>
      </c>
      <c r="W502" s="33">
        <f>V502</f>
        <v>0.67475448561815099</v>
      </c>
      <c r="X502" s="19" t="s">
        <v>3248</v>
      </c>
      <c r="Y502" s="21" t="s">
        <v>3249</v>
      </c>
      <c r="Z502" s="19" t="s">
        <v>3250</v>
      </c>
    </row>
    <row r="503" spans="1:26" s="67" customFormat="1" ht="100.2" customHeight="1" x14ac:dyDescent="0.3">
      <c r="A503" s="138" t="s">
        <v>23707</v>
      </c>
      <c r="B503" s="141" t="s">
        <v>17868</v>
      </c>
      <c r="C503" s="139" t="s">
        <v>17869</v>
      </c>
      <c r="D503" s="139" t="s">
        <v>17870</v>
      </c>
      <c r="E503" s="142">
        <v>140.27000000000001</v>
      </c>
      <c r="F503" s="143" t="s">
        <v>17508</v>
      </c>
      <c r="G503" s="143"/>
      <c r="H503" s="143" t="s">
        <v>17871</v>
      </c>
      <c r="I503" s="144" t="s">
        <v>2195</v>
      </c>
      <c r="J503" s="145" t="s">
        <v>2348</v>
      </c>
      <c r="K503" s="16" t="s">
        <v>30422</v>
      </c>
      <c r="L503" s="144" t="s">
        <v>31</v>
      </c>
      <c r="M503" s="144" t="s">
        <v>32</v>
      </c>
      <c r="N503" s="144" t="s">
        <v>33</v>
      </c>
      <c r="O503" s="144" t="s">
        <v>220</v>
      </c>
      <c r="P503" s="144">
        <v>90</v>
      </c>
      <c r="Q503" s="144">
        <v>282</v>
      </c>
      <c r="R503" s="147" t="s">
        <v>17872</v>
      </c>
      <c r="S503" s="144" t="s">
        <v>36</v>
      </c>
      <c r="T503" s="144">
        <v>1000</v>
      </c>
      <c r="U503" s="144">
        <v>282</v>
      </c>
      <c r="V503" s="146">
        <f t="shared" ref="V503:V534" si="25">U503/E503</f>
        <v>2.010408497896913</v>
      </c>
      <c r="W503" s="148">
        <f>V503/3</f>
        <v>0.67013616596563763</v>
      </c>
      <c r="X503" s="1" t="s">
        <v>17873</v>
      </c>
      <c r="Y503" s="145" t="s">
        <v>2751</v>
      </c>
      <c r="Z503" s="145" t="s">
        <v>17874</v>
      </c>
    </row>
    <row r="504" spans="1:26" s="67" customFormat="1" ht="100.2" customHeight="1" x14ac:dyDescent="0.3">
      <c r="A504" s="9" t="s">
        <v>16991</v>
      </c>
      <c r="B504" s="10" t="s">
        <v>3251</v>
      </c>
      <c r="C504" s="22" t="s">
        <v>3252</v>
      </c>
      <c r="D504" s="19" t="s">
        <v>3253</v>
      </c>
      <c r="E504" s="13">
        <v>152.233815956661</v>
      </c>
      <c r="F504" s="14" t="s">
        <v>1630</v>
      </c>
      <c r="G504" s="14">
        <v>2.76</v>
      </c>
      <c r="H504" s="14" t="s">
        <v>3254</v>
      </c>
      <c r="I504" s="14" t="s">
        <v>2195</v>
      </c>
      <c r="J504" s="15" t="s">
        <v>2234</v>
      </c>
      <c r="K504" s="16" t="s">
        <v>30423</v>
      </c>
      <c r="L504" s="14" t="s">
        <v>31</v>
      </c>
      <c r="M504" s="14" t="s">
        <v>310</v>
      </c>
      <c r="N504" s="14" t="s">
        <v>33</v>
      </c>
      <c r="O504" s="16" t="s">
        <v>34</v>
      </c>
      <c r="P504" s="28">
        <v>730</v>
      </c>
      <c r="Q504" s="14">
        <v>100</v>
      </c>
      <c r="R504" s="15" t="s">
        <v>3255</v>
      </c>
      <c r="S504" s="14" t="s">
        <v>619</v>
      </c>
      <c r="T504" s="14">
        <v>210</v>
      </c>
      <c r="U504" s="28">
        <v>100</v>
      </c>
      <c r="V504" s="30">
        <f t="shared" si="25"/>
        <v>0.65688427614839995</v>
      </c>
      <c r="W504" s="30">
        <f>V504</f>
        <v>0.65688427614839995</v>
      </c>
      <c r="X504" s="19" t="s">
        <v>3256</v>
      </c>
      <c r="Y504" s="21" t="s">
        <v>3257</v>
      </c>
      <c r="Z504" s="19" t="s">
        <v>3258</v>
      </c>
    </row>
    <row r="505" spans="1:26" s="67" customFormat="1" ht="100.2" customHeight="1" x14ac:dyDescent="0.3">
      <c r="A505" s="9" t="s">
        <v>16991</v>
      </c>
      <c r="B505" s="10" t="s">
        <v>3259</v>
      </c>
      <c r="C505" s="22" t="s">
        <v>3260</v>
      </c>
      <c r="D505" s="12" t="s">
        <v>3261</v>
      </c>
      <c r="E505" s="13">
        <v>255.24880913014201</v>
      </c>
      <c r="F505" s="14" t="s">
        <v>3262</v>
      </c>
      <c r="G505" s="14">
        <v>-1.3560000000000001</v>
      </c>
      <c r="H505" s="18" t="s">
        <v>3263</v>
      </c>
      <c r="I505" s="14" t="s">
        <v>2195</v>
      </c>
      <c r="J505" s="15" t="s">
        <v>3264</v>
      </c>
      <c r="K505" s="14" t="s">
        <v>30424</v>
      </c>
      <c r="L505" s="14" t="s">
        <v>31</v>
      </c>
      <c r="M505" s="14" t="s">
        <v>163</v>
      </c>
      <c r="N505" s="14" t="s">
        <v>59</v>
      </c>
      <c r="O505" s="16" t="s">
        <v>220</v>
      </c>
      <c r="P505" s="17" t="s">
        <v>1358</v>
      </c>
      <c r="Q505" s="29" t="s">
        <v>880</v>
      </c>
      <c r="R505" s="15" t="s">
        <v>3265</v>
      </c>
      <c r="S505" s="14" t="s">
        <v>49</v>
      </c>
      <c r="T505" s="18" t="s">
        <v>49</v>
      </c>
      <c r="U505" s="17">
        <v>500</v>
      </c>
      <c r="V505" s="20">
        <f t="shared" si="25"/>
        <v>1.9588729980913187</v>
      </c>
      <c r="W505" s="30">
        <f>V505/3</f>
        <v>0.65295766603043959</v>
      </c>
      <c r="X505" s="19" t="s">
        <v>3266</v>
      </c>
      <c r="Y505" s="21" t="s">
        <v>3267</v>
      </c>
      <c r="Z505" s="19" t="s">
        <v>27873</v>
      </c>
    </row>
    <row r="506" spans="1:26" s="67" customFormat="1" ht="100.2" customHeight="1" x14ac:dyDescent="0.3">
      <c r="A506" s="9" t="s">
        <v>16991</v>
      </c>
      <c r="B506" s="10" t="s">
        <v>3268</v>
      </c>
      <c r="C506" s="22" t="s">
        <v>3269</v>
      </c>
      <c r="D506" s="12" t="s">
        <v>3270</v>
      </c>
      <c r="E506" s="13">
        <v>388.45</v>
      </c>
      <c r="F506" s="14" t="s">
        <v>3271</v>
      </c>
      <c r="G506" s="14">
        <v>3.25</v>
      </c>
      <c r="H506" s="14" t="s">
        <v>3272</v>
      </c>
      <c r="I506" s="14" t="s">
        <v>2195</v>
      </c>
      <c r="J506" s="15" t="s">
        <v>3273</v>
      </c>
      <c r="K506" s="16" t="s">
        <v>30231</v>
      </c>
      <c r="L506" s="14" t="s">
        <v>31</v>
      </c>
      <c r="M506" s="14" t="s">
        <v>1493</v>
      </c>
      <c r="N506" s="14" t="s">
        <v>59</v>
      </c>
      <c r="O506" s="16" t="s">
        <v>83</v>
      </c>
      <c r="P506" s="17" t="s">
        <v>251</v>
      </c>
      <c r="Q506" s="29" t="s">
        <v>1869</v>
      </c>
      <c r="R506" s="15" t="s">
        <v>3274</v>
      </c>
      <c r="S506" s="14" t="s">
        <v>49</v>
      </c>
      <c r="T506" s="14" t="s">
        <v>49</v>
      </c>
      <c r="U506" s="17">
        <v>750</v>
      </c>
      <c r="V506" s="20">
        <f t="shared" si="25"/>
        <v>1.9307504183292574</v>
      </c>
      <c r="W506" s="33">
        <f>V506/3</f>
        <v>0.64358347277641914</v>
      </c>
      <c r="X506" s="19" t="s">
        <v>3275</v>
      </c>
      <c r="Y506" s="21" t="s">
        <v>1496</v>
      </c>
      <c r="Z506" s="19" t="s">
        <v>3276</v>
      </c>
    </row>
    <row r="507" spans="1:26" s="67" customFormat="1" ht="100.2" customHeight="1" x14ac:dyDescent="0.3">
      <c r="A507" s="138" t="s">
        <v>23707</v>
      </c>
      <c r="B507" s="141" t="s">
        <v>17875</v>
      </c>
      <c r="C507" s="139" t="s">
        <v>17876</v>
      </c>
      <c r="D507" s="139" t="s">
        <v>17877</v>
      </c>
      <c r="E507" s="142">
        <v>152.19300000000001</v>
      </c>
      <c r="F507" s="143" t="s">
        <v>7425</v>
      </c>
      <c r="G507" s="143"/>
      <c r="H507" s="143" t="s">
        <v>17878</v>
      </c>
      <c r="I507" s="144" t="s">
        <v>2195</v>
      </c>
      <c r="J507" s="145" t="s">
        <v>2285</v>
      </c>
      <c r="K507" s="143" t="s">
        <v>30425</v>
      </c>
      <c r="L507" s="144" t="s">
        <v>31</v>
      </c>
      <c r="M507" s="144" t="s">
        <v>32</v>
      </c>
      <c r="N507" s="144" t="s">
        <v>33</v>
      </c>
      <c r="O507" s="144" t="s">
        <v>47</v>
      </c>
      <c r="P507" s="144">
        <v>182</v>
      </c>
      <c r="Q507" s="144">
        <v>96.82</v>
      </c>
      <c r="R507" s="147" t="s">
        <v>17879</v>
      </c>
      <c r="S507" s="144" t="s">
        <v>36</v>
      </c>
      <c r="T507" s="144">
        <v>405.9</v>
      </c>
      <c r="U507" s="144">
        <v>96.82</v>
      </c>
      <c r="V507" s="149">
        <f t="shared" si="25"/>
        <v>0.63616592090306379</v>
      </c>
      <c r="W507" s="149">
        <f>V507</f>
        <v>0.63616592090306379</v>
      </c>
      <c r="X507" s="1" t="s">
        <v>17880</v>
      </c>
      <c r="Y507" s="145" t="s">
        <v>17881</v>
      </c>
      <c r="Z507" s="145" t="s">
        <v>17882</v>
      </c>
    </row>
    <row r="508" spans="1:26" s="67" customFormat="1" ht="100.2" customHeight="1" x14ac:dyDescent="0.3">
      <c r="A508" s="9" t="s">
        <v>16991</v>
      </c>
      <c r="B508" s="10" t="s">
        <v>3277</v>
      </c>
      <c r="C508" s="22" t="s">
        <v>3278</v>
      </c>
      <c r="D508" s="19" t="s">
        <v>3279</v>
      </c>
      <c r="E508" s="13">
        <v>792.85</v>
      </c>
      <c r="F508" s="14" t="s">
        <v>3211</v>
      </c>
      <c r="G508" s="13">
        <v>-2.74</v>
      </c>
      <c r="H508" s="14" t="s">
        <v>3280</v>
      </c>
      <c r="I508" s="14" t="s">
        <v>2195</v>
      </c>
      <c r="J508" s="15" t="s">
        <v>2468</v>
      </c>
      <c r="K508" s="14" t="s">
        <v>30426</v>
      </c>
      <c r="L508" s="14" t="s">
        <v>31</v>
      </c>
      <c r="M508" s="14" t="s">
        <v>406</v>
      </c>
      <c r="N508" s="14" t="s">
        <v>46</v>
      </c>
      <c r="O508" s="16" t="s">
        <v>34</v>
      </c>
      <c r="P508" s="28">
        <v>730</v>
      </c>
      <c r="Q508" s="14">
        <v>500</v>
      </c>
      <c r="R508" s="15" t="s">
        <v>3281</v>
      </c>
      <c r="S508" s="14" t="s">
        <v>3282</v>
      </c>
      <c r="T508" s="14">
        <v>1000</v>
      </c>
      <c r="U508" s="28">
        <v>500</v>
      </c>
      <c r="V508" s="30">
        <f t="shared" si="25"/>
        <v>0.63063631203884718</v>
      </c>
      <c r="W508" s="30">
        <f>V508</f>
        <v>0.63063631203884718</v>
      </c>
      <c r="X508" s="19" t="s">
        <v>3283</v>
      </c>
      <c r="Y508" s="21" t="s">
        <v>1328</v>
      </c>
      <c r="Z508" s="19" t="s">
        <v>2470</v>
      </c>
    </row>
    <row r="509" spans="1:26" s="67" customFormat="1" ht="100.2" customHeight="1" x14ac:dyDescent="0.3">
      <c r="A509" s="9" t="s">
        <v>16991</v>
      </c>
      <c r="B509" s="10" t="s">
        <v>3284</v>
      </c>
      <c r="C509" s="22" t="s">
        <v>3285</v>
      </c>
      <c r="D509" s="12" t="s">
        <v>3286</v>
      </c>
      <c r="E509" s="13">
        <v>106.17</v>
      </c>
      <c r="F509" s="14" t="s">
        <v>3121</v>
      </c>
      <c r="G509" s="13">
        <v>3.2</v>
      </c>
      <c r="H509" s="18" t="s">
        <v>3287</v>
      </c>
      <c r="I509" s="14" t="s">
        <v>2195</v>
      </c>
      <c r="J509" s="15" t="s">
        <v>2285</v>
      </c>
      <c r="K509" s="16" t="s">
        <v>30427</v>
      </c>
      <c r="L509" s="14" t="s">
        <v>31</v>
      </c>
      <c r="M509" s="14" t="s">
        <v>69</v>
      </c>
      <c r="N509" s="14" t="s">
        <v>33</v>
      </c>
      <c r="O509" s="16" t="s">
        <v>220</v>
      </c>
      <c r="P509" s="17" t="s">
        <v>164</v>
      </c>
      <c r="Q509" s="29" t="s">
        <v>1908</v>
      </c>
      <c r="R509" s="15" t="s">
        <v>3288</v>
      </c>
      <c r="S509" s="14" t="s">
        <v>619</v>
      </c>
      <c r="T509" s="18">
        <v>800</v>
      </c>
      <c r="U509" s="17">
        <v>200</v>
      </c>
      <c r="V509" s="20">
        <f t="shared" si="25"/>
        <v>1.8837713101629461</v>
      </c>
      <c r="W509" s="20">
        <f t="shared" ref="W509:W514" si="26">V509/3</f>
        <v>0.62792377005431532</v>
      </c>
      <c r="X509" s="19" t="s">
        <v>3289</v>
      </c>
      <c r="Y509" s="21" t="s">
        <v>3290</v>
      </c>
      <c r="Z509" s="19" t="s">
        <v>3291</v>
      </c>
    </row>
    <row r="510" spans="1:26" s="67" customFormat="1" ht="100.2" customHeight="1" x14ac:dyDescent="0.3">
      <c r="A510" s="9" t="s">
        <v>16991</v>
      </c>
      <c r="B510" s="10" t="s">
        <v>3292</v>
      </c>
      <c r="C510" s="22" t="s">
        <v>3293</v>
      </c>
      <c r="D510" s="19" t="s">
        <v>3294</v>
      </c>
      <c r="E510" s="13">
        <v>106.17</v>
      </c>
      <c r="F510" s="14" t="s">
        <v>3121</v>
      </c>
      <c r="G510" s="14">
        <v>3.15</v>
      </c>
      <c r="H510" s="14" t="s">
        <v>3295</v>
      </c>
      <c r="I510" s="14" t="s">
        <v>2195</v>
      </c>
      <c r="J510" s="15" t="s">
        <v>2285</v>
      </c>
      <c r="K510" s="16" t="s">
        <v>30428</v>
      </c>
      <c r="L510" s="14" t="s">
        <v>31</v>
      </c>
      <c r="M510" s="14" t="s">
        <v>69</v>
      </c>
      <c r="N510" s="14" t="s">
        <v>33</v>
      </c>
      <c r="O510" s="16" t="s">
        <v>220</v>
      </c>
      <c r="P510" s="17" t="s">
        <v>164</v>
      </c>
      <c r="Q510" s="14">
        <v>200</v>
      </c>
      <c r="R510" s="15" t="s">
        <v>3288</v>
      </c>
      <c r="S510" s="14" t="s">
        <v>619</v>
      </c>
      <c r="T510" s="14">
        <v>800</v>
      </c>
      <c r="U510" s="28">
        <v>200</v>
      </c>
      <c r="V510" s="13">
        <f t="shared" si="25"/>
        <v>1.8837713101629461</v>
      </c>
      <c r="W510" s="20">
        <f t="shared" si="26"/>
        <v>0.62792377005431532</v>
      </c>
      <c r="X510" s="19" t="s">
        <v>3296</v>
      </c>
      <c r="Y510" s="21" t="s">
        <v>3290</v>
      </c>
      <c r="Z510" s="19" t="s">
        <v>3297</v>
      </c>
    </row>
    <row r="511" spans="1:26" s="67" customFormat="1" ht="100.2" customHeight="1" x14ac:dyDescent="0.3">
      <c r="A511" s="138" t="s">
        <v>23707</v>
      </c>
      <c r="B511" s="141" t="s">
        <v>17883</v>
      </c>
      <c r="C511" s="139" t="s">
        <v>17884</v>
      </c>
      <c r="D511" s="139" t="s">
        <v>17885</v>
      </c>
      <c r="E511" s="142">
        <v>192.25800000000001</v>
      </c>
      <c r="F511" s="143" t="s">
        <v>17886</v>
      </c>
      <c r="G511" s="143"/>
      <c r="H511" s="143" t="s">
        <v>17887</v>
      </c>
      <c r="I511" s="144" t="s">
        <v>2195</v>
      </c>
      <c r="J511" s="145" t="s">
        <v>17888</v>
      </c>
      <c r="K511" s="16" t="s">
        <v>30429</v>
      </c>
      <c r="L511" s="144" t="s">
        <v>31</v>
      </c>
      <c r="M511" s="144" t="s">
        <v>69</v>
      </c>
      <c r="N511" s="144" t="s">
        <v>33</v>
      </c>
      <c r="O511" s="144" t="s">
        <v>220</v>
      </c>
      <c r="P511" s="144">
        <v>90</v>
      </c>
      <c r="Q511" s="144">
        <v>360</v>
      </c>
      <c r="R511" s="147" t="s">
        <v>17889</v>
      </c>
      <c r="S511" s="144" t="s">
        <v>49</v>
      </c>
      <c r="T511" s="144" t="s">
        <v>49</v>
      </c>
      <c r="U511" s="144">
        <v>360</v>
      </c>
      <c r="V511" s="146">
        <f t="shared" si="25"/>
        <v>1.8724838498267951</v>
      </c>
      <c r="W511" s="148">
        <f t="shared" si="26"/>
        <v>0.62416128327559839</v>
      </c>
      <c r="X511" s="1" t="s">
        <v>17890</v>
      </c>
      <c r="Y511" s="145" t="s">
        <v>4247</v>
      </c>
      <c r="Z511" s="145" t="s">
        <v>17891</v>
      </c>
    </row>
    <row r="512" spans="1:26" s="67" customFormat="1" ht="100.2" customHeight="1" x14ac:dyDescent="0.3">
      <c r="A512" s="9" t="s">
        <v>16991</v>
      </c>
      <c r="B512" s="10" t="s">
        <v>3298</v>
      </c>
      <c r="C512" s="19" t="s">
        <v>23554</v>
      </c>
      <c r="D512" s="12" t="s">
        <v>3299</v>
      </c>
      <c r="E512" s="13">
        <v>162.27000000000001</v>
      </c>
      <c r="F512" s="14" t="s">
        <v>3300</v>
      </c>
      <c r="G512" s="13">
        <v>4.9000000000000004</v>
      </c>
      <c r="H512" s="18" t="s">
        <v>3301</v>
      </c>
      <c r="I512" s="14" t="s">
        <v>2195</v>
      </c>
      <c r="J512" s="15" t="s">
        <v>2285</v>
      </c>
      <c r="K512" s="16" t="s">
        <v>30430</v>
      </c>
      <c r="L512" s="14" t="s">
        <v>31</v>
      </c>
      <c r="M512" s="14" t="s">
        <v>69</v>
      </c>
      <c r="N512" s="14" t="s">
        <v>33</v>
      </c>
      <c r="O512" s="16" t="s">
        <v>220</v>
      </c>
      <c r="P512" s="17">
        <v>90</v>
      </c>
      <c r="Q512" s="29" t="s">
        <v>1359</v>
      </c>
      <c r="R512" s="15" t="s">
        <v>3302</v>
      </c>
      <c r="S512" s="14" t="s">
        <v>49</v>
      </c>
      <c r="T512" s="18" t="s">
        <v>49</v>
      </c>
      <c r="U512" s="17">
        <v>300</v>
      </c>
      <c r="V512" s="20">
        <f t="shared" si="25"/>
        <v>1.8487705675725641</v>
      </c>
      <c r="W512" s="30">
        <f t="shared" si="26"/>
        <v>0.61625685585752132</v>
      </c>
      <c r="X512" s="19" t="s">
        <v>3303</v>
      </c>
      <c r="Y512" s="21" t="s">
        <v>3304</v>
      </c>
      <c r="Z512" s="19" t="s">
        <v>27938</v>
      </c>
    </row>
    <row r="513" spans="1:26" s="67" customFormat="1" ht="100.2" customHeight="1" x14ac:dyDescent="0.3">
      <c r="A513" s="138" t="s">
        <v>23707</v>
      </c>
      <c r="B513" s="141" t="s">
        <v>17892</v>
      </c>
      <c r="C513" s="139" t="s">
        <v>17893</v>
      </c>
      <c r="D513" s="139" t="s">
        <v>17894</v>
      </c>
      <c r="E513" s="142">
        <v>546.88800000000003</v>
      </c>
      <c r="F513" s="143" t="s">
        <v>17895</v>
      </c>
      <c r="G513" s="143"/>
      <c r="H513" s="143" t="s">
        <v>17896</v>
      </c>
      <c r="I513" s="144" t="s">
        <v>2195</v>
      </c>
      <c r="J513" s="145" t="s">
        <v>4723</v>
      </c>
      <c r="K513" s="143" t="s">
        <v>30431</v>
      </c>
      <c r="L513" s="144" t="s">
        <v>31</v>
      </c>
      <c r="M513" s="144" t="s">
        <v>69</v>
      </c>
      <c r="N513" s="144" t="s">
        <v>33</v>
      </c>
      <c r="O513" s="144" t="s">
        <v>220</v>
      </c>
      <c r="P513" s="144">
        <v>91</v>
      </c>
      <c r="Q513" s="144">
        <v>1000</v>
      </c>
      <c r="R513" s="147" t="s">
        <v>17897</v>
      </c>
      <c r="S513" s="144" t="s">
        <v>49</v>
      </c>
      <c r="T513" s="144" t="s">
        <v>49</v>
      </c>
      <c r="U513" s="144">
        <v>1000</v>
      </c>
      <c r="V513" s="148">
        <f t="shared" si="25"/>
        <v>1.8285279618495924</v>
      </c>
      <c r="W513" s="149">
        <f t="shared" si="26"/>
        <v>0.60950932061653085</v>
      </c>
      <c r="X513" s="1" t="s">
        <v>17898</v>
      </c>
      <c r="Y513" s="145" t="s">
        <v>4686</v>
      </c>
      <c r="Z513" s="145" t="s">
        <v>17899</v>
      </c>
    </row>
    <row r="514" spans="1:26" s="67" customFormat="1" ht="100.2" customHeight="1" x14ac:dyDescent="0.3">
      <c r="A514" s="9" t="s">
        <v>16991</v>
      </c>
      <c r="B514" s="10" t="s">
        <v>3305</v>
      </c>
      <c r="C514" s="22" t="s">
        <v>3306</v>
      </c>
      <c r="D514" s="19" t="s">
        <v>3307</v>
      </c>
      <c r="E514" s="13">
        <v>562.70000000000005</v>
      </c>
      <c r="F514" s="14" t="s">
        <v>3308</v>
      </c>
      <c r="G514" s="14">
        <v>1.35</v>
      </c>
      <c r="H514" s="14" t="s">
        <v>3309</v>
      </c>
      <c r="I514" s="14" t="s">
        <v>2195</v>
      </c>
      <c r="J514" s="15" t="s">
        <v>3310</v>
      </c>
      <c r="K514" s="14" t="s">
        <v>30432</v>
      </c>
      <c r="L514" s="14" t="s">
        <v>31</v>
      </c>
      <c r="M514" s="14" t="s">
        <v>69</v>
      </c>
      <c r="N514" s="14" t="s">
        <v>33</v>
      </c>
      <c r="O514" s="16" t="s">
        <v>220</v>
      </c>
      <c r="P514" s="28">
        <v>91</v>
      </c>
      <c r="Q514" s="14">
        <v>1000</v>
      </c>
      <c r="R514" s="15" t="s">
        <v>1473</v>
      </c>
      <c r="S514" s="14" t="s">
        <v>49</v>
      </c>
      <c r="T514" s="25" t="s">
        <v>49</v>
      </c>
      <c r="U514" s="28">
        <v>1000</v>
      </c>
      <c r="V514" s="30">
        <f t="shared" si="25"/>
        <v>1.7771459036786919</v>
      </c>
      <c r="W514" s="37">
        <f t="shared" si="26"/>
        <v>0.59238196789289732</v>
      </c>
      <c r="X514" s="19" t="s">
        <v>28182</v>
      </c>
      <c r="Y514" s="21" t="s">
        <v>1705</v>
      </c>
      <c r="Z514" s="19" t="s">
        <v>3311</v>
      </c>
    </row>
    <row r="515" spans="1:26" s="67" customFormat="1" ht="100.2" customHeight="1" x14ac:dyDescent="0.3">
      <c r="A515" s="9" t="s">
        <v>16991</v>
      </c>
      <c r="B515" s="10" t="s">
        <v>3312</v>
      </c>
      <c r="C515" s="22" t="s">
        <v>3313</v>
      </c>
      <c r="D515" s="12" t="s">
        <v>3314</v>
      </c>
      <c r="E515" s="13">
        <v>916.98</v>
      </c>
      <c r="F515" s="14" t="s">
        <v>3315</v>
      </c>
      <c r="G515" s="14">
        <v>-2.2799999999999998</v>
      </c>
      <c r="H515" s="14" t="s">
        <v>3316</v>
      </c>
      <c r="I515" s="14" t="s">
        <v>2195</v>
      </c>
      <c r="J515" s="15" t="s">
        <v>3317</v>
      </c>
      <c r="K515" s="14" t="s">
        <v>30238</v>
      </c>
      <c r="L515" s="14" t="s">
        <v>31</v>
      </c>
      <c r="M515" s="14" t="s">
        <v>32</v>
      </c>
      <c r="N515" s="14" t="s">
        <v>46</v>
      </c>
      <c r="O515" s="16" t="s">
        <v>34</v>
      </c>
      <c r="P515" s="17" t="s">
        <v>628</v>
      </c>
      <c r="Q515" s="29" t="s">
        <v>3318</v>
      </c>
      <c r="R515" s="15" t="s">
        <v>3319</v>
      </c>
      <c r="S515" s="14" t="s">
        <v>49</v>
      </c>
      <c r="T515" s="18" t="s">
        <v>49</v>
      </c>
      <c r="U515" s="34">
        <v>542.79999999999995</v>
      </c>
      <c r="V515" s="39">
        <f t="shared" si="25"/>
        <v>0.59194311762524798</v>
      </c>
      <c r="W515" s="39">
        <f>V515</f>
        <v>0.59194311762524798</v>
      </c>
      <c r="X515" s="19" t="s">
        <v>3320</v>
      </c>
      <c r="Y515" s="21" t="s">
        <v>3321</v>
      </c>
      <c r="Z515" s="19" t="s">
        <v>3322</v>
      </c>
    </row>
    <row r="516" spans="1:26" s="67" customFormat="1" ht="100.2" customHeight="1" x14ac:dyDescent="0.3">
      <c r="A516" s="9" t="s">
        <v>16991</v>
      </c>
      <c r="B516" s="10" t="s">
        <v>3323</v>
      </c>
      <c r="C516" s="22" t="s">
        <v>3324</v>
      </c>
      <c r="D516" s="19" t="s">
        <v>3325</v>
      </c>
      <c r="E516" s="13">
        <v>170.207643227283</v>
      </c>
      <c r="F516" s="14" t="s">
        <v>3326</v>
      </c>
      <c r="G516" s="14">
        <v>4.21</v>
      </c>
      <c r="H516" s="18" t="s">
        <v>3327</v>
      </c>
      <c r="I516" s="14" t="s">
        <v>2195</v>
      </c>
      <c r="J516" s="15" t="s">
        <v>3328</v>
      </c>
      <c r="K516" s="16" t="s">
        <v>30433</v>
      </c>
      <c r="L516" s="14" t="s">
        <v>31</v>
      </c>
      <c r="M516" s="14" t="s">
        <v>163</v>
      </c>
      <c r="N516" s="14" t="s">
        <v>70</v>
      </c>
      <c r="O516" s="16" t="s">
        <v>34</v>
      </c>
      <c r="P516" s="17" t="s">
        <v>340</v>
      </c>
      <c r="Q516" s="29" t="s">
        <v>3329</v>
      </c>
      <c r="R516" s="15" t="s">
        <v>3330</v>
      </c>
      <c r="S516" s="14" t="s">
        <v>49</v>
      </c>
      <c r="T516" s="18" t="s">
        <v>49</v>
      </c>
      <c r="U516" s="34">
        <v>301.10000000000002</v>
      </c>
      <c r="V516" s="33">
        <f t="shared" si="25"/>
        <v>1.769015740367974</v>
      </c>
      <c r="W516" s="37">
        <f>V516/3</f>
        <v>0.58967191345599135</v>
      </c>
      <c r="X516" s="19" t="s">
        <v>3331</v>
      </c>
      <c r="Y516" s="21" t="s">
        <v>3332</v>
      </c>
      <c r="Z516" s="19" t="s">
        <v>3333</v>
      </c>
    </row>
    <row r="517" spans="1:26" s="67" customFormat="1" ht="100.2" customHeight="1" x14ac:dyDescent="0.3">
      <c r="A517" s="138" t="s">
        <v>23707</v>
      </c>
      <c r="B517" s="141" t="s">
        <v>17900</v>
      </c>
      <c r="C517" s="139" t="s">
        <v>17901</v>
      </c>
      <c r="D517" s="139" t="s">
        <v>17902</v>
      </c>
      <c r="E517" s="142">
        <v>170.256</v>
      </c>
      <c r="F517" s="143" t="s">
        <v>17903</v>
      </c>
      <c r="G517" s="143"/>
      <c r="H517" s="143" t="s">
        <v>17904</v>
      </c>
      <c r="I517" s="144" t="s">
        <v>2195</v>
      </c>
      <c r="J517" s="145" t="s">
        <v>2205</v>
      </c>
      <c r="K517" s="143" t="s">
        <v>30434</v>
      </c>
      <c r="L517" s="144" t="s">
        <v>31</v>
      </c>
      <c r="M517" s="144" t="s">
        <v>69</v>
      </c>
      <c r="N517" s="144" t="s">
        <v>33</v>
      </c>
      <c r="O517" s="144" t="s">
        <v>220</v>
      </c>
      <c r="P517" s="144">
        <v>91</v>
      </c>
      <c r="Q517" s="144">
        <v>300</v>
      </c>
      <c r="R517" s="147" t="s">
        <v>13843</v>
      </c>
      <c r="S517" s="144" t="s">
        <v>49</v>
      </c>
      <c r="T517" s="144" t="s">
        <v>49</v>
      </c>
      <c r="U517" s="144">
        <v>300</v>
      </c>
      <c r="V517" s="146">
        <f t="shared" si="25"/>
        <v>1.7620524386805752</v>
      </c>
      <c r="W517" s="148">
        <f>V517/3</f>
        <v>0.58735081289352509</v>
      </c>
      <c r="X517" s="1" t="s">
        <v>17905</v>
      </c>
      <c r="Y517" s="145" t="s">
        <v>5095</v>
      </c>
      <c r="Z517" s="145" t="s">
        <v>17906</v>
      </c>
    </row>
    <row r="518" spans="1:26" s="67" customFormat="1" ht="100.2" customHeight="1" x14ac:dyDescent="0.3">
      <c r="A518" s="9" t="s">
        <v>16991</v>
      </c>
      <c r="B518" s="10" t="s">
        <v>3334</v>
      </c>
      <c r="C518" s="22" t="s">
        <v>3335</v>
      </c>
      <c r="D518" s="12" t="s">
        <v>3336</v>
      </c>
      <c r="E518" s="13">
        <v>172.17879593049</v>
      </c>
      <c r="F518" s="14" t="s">
        <v>3337</v>
      </c>
      <c r="G518" s="14">
        <v>0.251999999999999</v>
      </c>
      <c r="H518" s="18" t="s">
        <v>3338</v>
      </c>
      <c r="I518" s="14" t="s">
        <v>2195</v>
      </c>
      <c r="J518" s="15" t="s">
        <v>2348</v>
      </c>
      <c r="K518" s="16" t="s">
        <v>30116</v>
      </c>
      <c r="L518" s="14" t="s">
        <v>31</v>
      </c>
      <c r="M518" s="14" t="s">
        <v>1546</v>
      </c>
      <c r="N518" s="14" t="s">
        <v>59</v>
      </c>
      <c r="O518" s="16" t="s">
        <v>220</v>
      </c>
      <c r="P518" s="17" t="s">
        <v>251</v>
      </c>
      <c r="Q518" s="29" t="s">
        <v>3339</v>
      </c>
      <c r="R518" s="15" t="s">
        <v>3340</v>
      </c>
      <c r="S518" s="14" t="s">
        <v>36</v>
      </c>
      <c r="T518" s="18">
        <v>1000</v>
      </c>
      <c r="U518" s="17">
        <v>300</v>
      </c>
      <c r="V518" s="20">
        <f t="shared" si="25"/>
        <v>1.7423748283215577</v>
      </c>
      <c r="W518" s="33">
        <f>V518/3</f>
        <v>0.58079160944051922</v>
      </c>
      <c r="X518" s="19" t="s">
        <v>3341</v>
      </c>
      <c r="Y518" s="21" t="s">
        <v>3342</v>
      </c>
      <c r="Z518" s="19" t="s">
        <v>3343</v>
      </c>
    </row>
    <row r="519" spans="1:26" s="67" customFormat="1" ht="100.2" customHeight="1" x14ac:dyDescent="0.3">
      <c r="A519" s="9" t="s">
        <v>16991</v>
      </c>
      <c r="B519" s="10" t="s">
        <v>3344</v>
      </c>
      <c r="C519" s="22" t="s">
        <v>3345</v>
      </c>
      <c r="D519" s="19" t="s">
        <v>3346</v>
      </c>
      <c r="E519" s="13">
        <v>311.39999999999998</v>
      </c>
      <c r="F519" s="14" t="s">
        <v>3347</v>
      </c>
      <c r="G519" s="14">
        <v>2.69</v>
      </c>
      <c r="H519" s="14" t="s">
        <v>3348</v>
      </c>
      <c r="I519" s="14" t="s">
        <v>2195</v>
      </c>
      <c r="J519" s="15" t="s">
        <v>3349</v>
      </c>
      <c r="K519" s="14" t="s">
        <v>30435</v>
      </c>
      <c r="L519" s="14" t="s">
        <v>31</v>
      </c>
      <c r="M519" s="14" t="s">
        <v>176</v>
      </c>
      <c r="N519" s="14" t="s">
        <v>33</v>
      </c>
      <c r="O519" s="16" t="s">
        <v>34</v>
      </c>
      <c r="P519" s="28">
        <v>721</v>
      </c>
      <c r="Q519" s="14">
        <v>179</v>
      </c>
      <c r="R519" s="15" t="s">
        <v>3350</v>
      </c>
      <c r="S519" s="14" t="s">
        <v>36</v>
      </c>
      <c r="T519" s="14">
        <v>357</v>
      </c>
      <c r="U519" s="14">
        <v>179</v>
      </c>
      <c r="V519" s="30">
        <f t="shared" si="25"/>
        <v>0.57482337829158647</v>
      </c>
      <c r="W519" s="30">
        <f>V519</f>
        <v>0.57482337829158647</v>
      </c>
      <c r="X519" s="19" t="s">
        <v>3351</v>
      </c>
      <c r="Y519" s="21" t="s">
        <v>379</v>
      </c>
      <c r="Z519" s="19" t="s">
        <v>3352</v>
      </c>
    </row>
    <row r="520" spans="1:26" s="67" customFormat="1" ht="100.2" customHeight="1" x14ac:dyDescent="0.3">
      <c r="A520" s="9" t="s">
        <v>16991</v>
      </c>
      <c r="B520" s="10" t="s">
        <v>3353</v>
      </c>
      <c r="C520" s="22" t="s">
        <v>3354</v>
      </c>
      <c r="D520" s="19" t="s">
        <v>3355</v>
      </c>
      <c r="E520" s="13">
        <v>58.08</v>
      </c>
      <c r="F520" s="14" t="s">
        <v>3356</v>
      </c>
      <c r="G520" s="14">
        <v>-0.24</v>
      </c>
      <c r="H520" s="14" t="s">
        <v>3357</v>
      </c>
      <c r="I520" s="14" t="s">
        <v>2195</v>
      </c>
      <c r="J520" s="15" t="s">
        <v>2234</v>
      </c>
      <c r="K520" s="16" t="s">
        <v>28257</v>
      </c>
      <c r="L520" s="14" t="s">
        <v>31</v>
      </c>
      <c r="M520" s="14" t="s">
        <v>69</v>
      </c>
      <c r="N520" s="14" t="s">
        <v>33</v>
      </c>
      <c r="O520" s="16" t="s">
        <v>220</v>
      </c>
      <c r="P520" s="28">
        <v>90</v>
      </c>
      <c r="Q520" s="14">
        <v>100</v>
      </c>
      <c r="R520" s="15" t="s">
        <v>3358</v>
      </c>
      <c r="S520" s="14" t="s">
        <v>1776</v>
      </c>
      <c r="T520" s="14">
        <v>500</v>
      </c>
      <c r="U520" s="28">
        <v>100</v>
      </c>
      <c r="V520" s="13">
        <f t="shared" si="25"/>
        <v>1.721763085399449</v>
      </c>
      <c r="W520" s="30">
        <f>V520/3</f>
        <v>0.57392102846648296</v>
      </c>
      <c r="X520" s="19" t="s">
        <v>3359</v>
      </c>
      <c r="Y520" s="21" t="s">
        <v>2655</v>
      </c>
      <c r="Z520" s="19" t="s">
        <v>27920</v>
      </c>
    </row>
    <row r="521" spans="1:26" s="67" customFormat="1" ht="100.2" customHeight="1" x14ac:dyDescent="0.3">
      <c r="A521" s="9" t="s">
        <v>16991</v>
      </c>
      <c r="B521" s="10" t="s">
        <v>3360</v>
      </c>
      <c r="C521" s="22" t="s">
        <v>3361</v>
      </c>
      <c r="D521" s="19" t="s">
        <v>3362</v>
      </c>
      <c r="E521" s="13">
        <v>110.110869758821</v>
      </c>
      <c r="F521" s="14" t="s">
        <v>3363</v>
      </c>
      <c r="G521" s="14">
        <v>1.083</v>
      </c>
      <c r="H521" s="14" t="s">
        <v>3364</v>
      </c>
      <c r="I521" s="14" t="s">
        <v>2195</v>
      </c>
      <c r="J521" s="15" t="s">
        <v>2703</v>
      </c>
      <c r="K521" s="14" t="s">
        <v>30436</v>
      </c>
      <c r="L521" s="14" t="s">
        <v>31</v>
      </c>
      <c r="M521" s="14" t="s">
        <v>230</v>
      </c>
      <c r="N521" s="14" t="s">
        <v>476</v>
      </c>
      <c r="O521" s="16" t="s">
        <v>34</v>
      </c>
      <c r="P521" s="28">
        <v>730</v>
      </c>
      <c r="Q521" s="14">
        <v>62.5</v>
      </c>
      <c r="R521" s="15" t="s">
        <v>3365</v>
      </c>
      <c r="S521" s="14" t="s">
        <v>143</v>
      </c>
      <c r="T521" s="14">
        <v>125</v>
      </c>
      <c r="U521" s="14">
        <v>62.5</v>
      </c>
      <c r="V521" s="30">
        <f t="shared" si="25"/>
        <v>0.56760972042901436</v>
      </c>
      <c r="W521" s="30">
        <f>V521</f>
        <v>0.56760972042901436</v>
      </c>
      <c r="X521" s="19" t="s">
        <v>3366</v>
      </c>
      <c r="Y521" s="21" t="s">
        <v>3367</v>
      </c>
      <c r="Z521" s="19" t="s">
        <v>3368</v>
      </c>
    </row>
    <row r="522" spans="1:26" s="67" customFormat="1" ht="100.2" customHeight="1" x14ac:dyDescent="0.3">
      <c r="A522" s="9" t="s">
        <v>16991</v>
      </c>
      <c r="B522" s="10" t="s">
        <v>3369</v>
      </c>
      <c r="C522" s="22" t="s">
        <v>3370</v>
      </c>
      <c r="D522" s="12" t="s">
        <v>3371</v>
      </c>
      <c r="E522" s="13">
        <v>924.92</v>
      </c>
      <c r="F522" s="14" t="s">
        <v>3372</v>
      </c>
      <c r="G522" s="14">
        <v>-1.58</v>
      </c>
      <c r="H522" s="14" t="s">
        <v>3373</v>
      </c>
      <c r="I522" s="14" t="s">
        <v>2195</v>
      </c>
      <c r="J522" s="15" t="s">
        <v>3374</v>
      </c>
      <c r="K522" s="14" t="s">
        <v>30437</v>
      </c>
      <c r="L522" s="14" t="s">
        <v>31</v>
      </c>
      <c r="M522" s="14" t="s">
        <v>1546</v>
      </c>
      <c r="N522" s="14" t="s">
        <v>70</v>
      </c>
      <c r="O522" s="16" t="s">
        <v>83</v>
      </c>
      <c r="P522" s="17" t="s">
        <v>628</v>
      </c>
      <c r="Q522" s="29" t="s">
        <v>3375</v>
      </c>
      <c r="R522" s="15" t="s">
        <v>3376</v>
      </c>
      <c r="S522" s="14" t="s">
        <v>49</v>
      </c>
      <c r="T522" s="18" t="s">
        <v>49</v>
      </c>
      <c r="U522" s="34">
        <v>523.9</v>
      </c>
      <c r="V522" s="37">
        <f t="shared" si="25"/>
        <v>0.56642736669117333</v>
      </c>
      <c r="W522" s="39">
        <f>V522</f>
        <v>0.56642736669117333</v>
      </c>
      <c r="X522" s="19" t="s">
        <v>3377</v>
      </c>
      <c r="Y522" s="21" t="s">
        <v>3378</v>
      </c>
      <c r="Z522" s="19" t="s">
        <v>3379</v>
      </c>
    </row>
    <row r="523" spans="1:26" s="67" customFormat="1" ht="100.2" customHeight="1" x14ac:dyDescent="0.3">
      <c r="A523" s="9" t="s">
        <v>16991</v>
      </c>
      <c r="B523" s="10" t="s">
        <v>3380</v>
      </c>
      <c r="C523" s="22" t="s">
        <v>3381</v>
      </c>
      <c r="D523" s="12" t="s">
        <v>3382</v>
      </c>
      <c r="E523" s="13">
        <v>960.94</v>
      </c>
      <c r="F523" s="14" t="s">
        <v>3383</v>
      </c>
      <c r="G523" s="14">
        <v>-0.54</v>
      </c>
      <c r="H523" s="14" t="s">
        <v>3384</v>
      </c>
      <c r="I523" s="14" t="s">
        <v>2195</v>
      </c>
      <c r="J523" s="15" t="s">
        <v>3374</v>
      </c>
      <c r="K523" s="14" t="s">
        <v>30438</v>
      </c>
      <c r="L523" s="14" t="s">
        <v>31</v>
      </c>
      <c r="M523" s="14" t="s">
        <v>1546</v>
      </c>
      <c r="N523" s="14" t="s">
        <v>46</v>
      </c>
      <c r="O523" s="16" t="s">
        <v>83</v>
      </c>
      <c r="P523" s="17" t="s">
        <v>628</v>
      </c>
      <c r="Q523" s="29" t="s">
        <v>3318</v>
      </c>
      <c r="R523" s="15" t="s">
        <v>3385</v>
      </c>
      <c r="S523" s="14" t="s">
        <v>49</v>
      </c>
      <c r="T523" s="34" t="s">
        <v>49</v>
      </c>
      <c r="U523" s="34">
        <v>542.79999999999995</v>
      </c>
      <c r="V523" s="39">
        <f t="shared" si="25"/>
        <v>0.5648635710866442</v>
      </c>
      <c r="W523" s="39">
        <f>V523</f>
        <v>0.5648635710866442</v>
      </c>
      <c r="X523" s="19" t="s">
        <v>3386</v>
      </c>
      <c r="Y523" s="21" t="s">
        <v>3387</v>
      </c>
      <c r="Z523" s="19" t="s">
        <v>3388</v>
      </c>
    </row>
    <row r="524" spans="1:26" s="67" customFormat="1" ht="100.2" customHeight="1" x14ac:dyDescent="0.3">
      <c r="A524" s="9" t="s">
        <v>16991</v>
      </c>
      <c r="B524" s="10" t="s">
        <v>3389</v>
      </c>
      <c r="C524" s="22" t="s">
        <v>3390</v>
      </c>
      <c r="D524" s="19" t="s">
        <v>3391</v>
      </c>
      <c r="E524" s="13">
        <v>89.14</v>
      </c>
      <c r="F524" s="14" t="s">
        <v>3392</v>
      </c>
      <c r="G524" s="14">
        <v>-0.55000000000000004</v>
      </c>
      <c r="H524" s="14" t="s">
        <v>3393</v>
      </c>
      <c r="I524" s="14" t="s">
        <v>2195</v>
      </c>
      <c r="J524" s="15" t="s">
        <v>2226</v>
      </c>
      <c r="K524" s="16" t="s">
        <v>30439</v>
      </c>
      <c r="L524" s="14" t="s">
        <v>31</v>
      </c>
      <c r="M524" s="14" t="s">
        <v>1357</v>
      </c>
      <c r="N524" s="14" t="s">
        <v>33</v>
      </c>
      <c r="O524" s="16" t="s">
        <v>220</v>
      </c>
      <c r="P524" s="28">
        <v>126</v>
      </c>
      <c r="Q524" s="14">
        <v>50</v>
      </c>
      <c r="R524" s="15" t="s">
        <v>3394</v>
      </c>
      <c r="S524" s="14" t="s">
        <v>3395</v>
      </c>
      <c r="T524" s="14">
        <v>150</v>
      </c>
      <c r="U524" s="28">
        <v>50</v>
      </c>
      <c r="V524" s="13">
        <f t="shared" si="25"/>
        <v>0.56091541395557554</v>
      </c>
      <c r="W524" s="30">
        <f>V524</f>
        <v>0.56091541395557554</v>
      </c>
      <c r="X524" s="1" t="s">
        <v>3396</v>
      </c>
      <c r="Y524" s="2" t="s">
        <v>1362</v>
      </c>
      <c r="Z524" s="2" t="s">
        <v>3397</v>
      </c>
    </row>
    <row r="525" spans="1:26" s="67" customFormat="1" ht="100.2" customHeight="1" x14ac:dyDescent="0.3">
      <c r="A525" s="9" t="s">
        <v>16991</v>
      </c>
      <c r="B525" s="10" t="s">
        <v>3398</v>
      </c>
      <c r="C525" s="22" t="s">
        <v>3399</v>
      </c>
      <c r="D525" s="19" t="s">
        <v>3400</v>
      </c>
      <c r="E525" s="13">
        <v>95.57</v>
      </c>
      <c r="F525" s="14" t="s">
        <v>3401</v>
      </c>
      <c r="G525" s="14">
        <v>0.16</v>
      </c>
      <c r="H525" s="14" t="s">
        <v>3402</v>
      </c>
      <c r="I525" s="14" t="s">
        <v>2195</v>
      </c>
      <c r="J525" s="15" t="s">
        <v>3403</v>
      </c>
      <c r="K525" s="16" t="s">
        <v>28264</v>
      </c>
      <c r="L525" s="14" t="s">
        <v>31</v>
      </c>
      <c r="M525" s="14" t="s">
        <v>69</v>
      </c>
      <c r="N525" s="14" t="s">
        <v>46</v>
      </c>
      <c r="O525" s="16" t="s">
        <v>34</v>
      </c>
      <c r="P525" s="28">
        <v>94</v>
      </c>
      <c r="Q525" s="14">
        <v>160</v>
      </c>
      <c r="R525" s="15" t="s">
        <v>3404</v>
      </c>
      <c r="S525" s="14" t="s">
        <v>788</v>
      </c>
      <c r="T525" s="14">
        <v>310</v>
      </c>
      <c r="U525" s="14">
        <v>160</v>
      </c>
      <c r="V525" s="13">
        <f t="shared" si="25"/>
        <v>1.674165533117087</v>
      </c>
      <c r="W525" s="30">
        <f>V525/3</f>
        <v>0.55805517770569568</v>
      </c>
      <c r="X525" s="19" t="s">
        <v>3405</v>
      </c>
      <c r="Y525" s="21" t="s">
        <v>359</v>
      </c>
      <c r="Z525" s="19" t="s">
        <v>3406</v>
      </c>
    </row>
    <row r="526" spans="1:26" s="67" customFormat="1" ht="100.2" customHeight="1" x14ac:dyDescent="0.3">
      <c r="A526" s="9" t="s">
        <v>16991</v>
      </c>
      <c r="B526" s="10" t="s">
        <v>3407</v>
      </c>
      <c r="C526" s="22" t="s">
        <v>3408</v>
      </c>
      <c r="D526" s="12" t="s">
        <v>3409</v>
      </c>
      <c r="E526" s="13">
        <v>194.18438621641499</v>
      </c>
      <c r="F526" s="14" t="s">
        <v>3410</v>
      </c>
      <c r="G526" s="14">
        <v>2.25</v>
      </c>
      <c r="H526" s="18" t="s">
        <v>3411</v>
      </c>
      <c r="I526" s="14" t="s">
        <v>2195</v>
      </c>
      <c r="J526" s="15" t="s">
        <v>3412</v>
      </c>
      <c r="K526" s="13" t="s">
        <v>30440</v>
      </c>
      <c r="L526" s="14" t="s">
        <v>31</v>
      </c>
      <c r="M526" s="14" t="s">
        <v>3413</v>
      </c>
      <c r="N526" s="14" t="s">
        <v>46</v>
      </c>
      <c r="O526" s="16" t="s">
        <v>83</v>
      </c>
      <c r="P526" s="17" t="s">
        <v>3414</v>
      </c>
      <c r="Q526" s="29" t="s">
        <v>3415</v>
      </c>
      <c r="R526" s="15" t="s">
        <v>3416</v>
      </c>
      <c r="S526" s="14" t="s">
        <v>3417</v>
      </c>
      <c r="T526" s="18">
        <v>636</v>
      </c>
      <c r="U526" s="17">
        <v>313</v>
      </c>
      <c r="V526" s="20">
        <f t="shared" si="25"/>
        <v>1.6118700689517187</v>
      </c>
      <c r="W526" s="33">
        <f>V526/3</f>
        <v>0.53729002298390627</v>
      </c>
      <c r="X526" s="19" t="s">
        <v>3418</v>
      </c>
      <c r="Y526" s="21" t="s">
        <v>3419</v>
      </c>
      <c r="Z526" s="19" t="s">
        <v>3420</v>
      </c>
    </row>
    <row r="527" spans="1:26" s="67" customFormat="1" ht="100.2" customHeight="1" x14ac:dyDescent="0.3">
      <c r="A527" s="9" t="s">
        <v>16991</v>
      </c>
      <c r="B527" s="10" t="s">
        <v>3421</v>
      </c>
      <c r="C527" s="22" t="s">
        <v>3422</v>
      </c>
      <c r="D527" s="12" t="s">
        <v>3423</v>
      </c>
      <c r="E527" s="13">
        <v>378.52</v>
      </c>
      <c r="F527" s="14" t="s">
        <v>3424</v>
      </c>
      <c r="G527" s="14">
        <v>3.66299999999999</v>
      </c>
      <c r="H527" s="14" t="s">
        <v>3425</v>
      </c>
      <c r="I527" s="14" t="s">
        <v>2195</v>
      </c>
      <c r="J527" s="15" t="s">
        <v>3426</v>
      </c>
      <c r="K527" s="16" t="s">
        <v>28267</v>
      </c>
      <c r="L527" s="14" t="s">
        <v>31</v>
      </c>
      <c r="M527" s="14" t="s">
        <v>261</v>
      </c>
      <c r="N527" s="14" t="s">
        <v>46</v>
      </c>
      <c r="O527" s="16" t="s">
        <v>83</v>
      </c>
      <c r="P527" s="28">
        <v>735</v>
      </c>
      <c r="Q527" s="14">
        <v>202</v>
      </c>
      <c r="R527" s="15" t="s">
        <v>3427</v>
      </c>
      <c r="S527" s="14" t="s">
        <v>49</v>
      </c>
      <c r="T527" s="14" t="s">
        <v>49</v>
      </c>
      <c r="U527" s="14">
        <v>202</v>
      </c>
      <c r="V527" s="30">
        <f t="shared" si="25"/>
        <v>0.53365740251505867</v>
      </c>
      <c r="W527" s="30">
        <f>V527</f>
        <v>0.53365740251505867</v>
      </c>
      <c r="X527" s="19" t="s">
        <v>3428</v>
      </c>
      <c r="Y527" s="21" t="s">
        <v>3429</v>
      </c>
      <c r="Z527" s="19" t="s">
        <v>3430</v>
      </c>
    </row>
    <row r="528" spans="1:26" s="67" customFormat="1" ht="100.2" customHeight="1" x14ac:dyDescent="0.3">
      <c r="A528" s="138" t="s">
        <v>23707</v>
      </c>
      <c r="B528" s="141" t="s">
        <v>17907</v>
      </c>
      <c r="C528" s="139" t="s">
        <v>17908</v>
      </c>
      <c r="D528" s="139" t="s">
        <v>17909</v>
      </c>
      <c r="E528" s="142">
        <v>288.38</v>
      </c>
      <c r="F528" s="143" t="s">
        <v>17910</v>
      </c>
      <c r="G528" s="143"/>
      <c r="H528" s="143" t="s">
        <v>17911</v>
      </c>
      <c r="I528" s="144" t="s">
        <v>2195</v>
      </c>
      <c r="J528" s="145" t="s">
        <v>17618</v>
      </c>
      <c r="K528" s="143" t="s">
        <v>30441</v>
      </c>
      <c r="L528" s="144" t="s">
        <v>31</v>
      </c>
      <c r="M528" s="144" t="s">
        <v>32</v>
      </c>
      <c r="N528" s="144" t="s">
        <v>33</v>
      </c>
      <c r="O528" s="144" t="s">
        <v>34</v>
      </c>
      <c r="P528" s="144">
        <v>91</v>
      </c>
      <c r="Q528" s="144">
        <v>460</v>
      </c>
      <c r="R528" s="147" t="s">
        <v>17912</v>
      </c>
      <c r="S528" s="144" t="s">
        <v>36</v>
      </c>
      <c r="T528" s="144">
        <v>920</v>
      </c>
      <c r="U528" s="144">
        <v>460</v>
      </c>
      <c r="V528" s="146">
        <f t="shared" si="25"/>
        <v>1.5951175532283792</v>
      </c>
      <c r="W528" s="148">
        <f>V528/3</f>
        <v>0.53170585107612645</v>
      </c>
      <c r="X528" s="1" t="s">
        <v>17913</v>
      </c>
      <c r="Y528" s="145" t="s">
        <v>3095</v>
      </c>
      <c r="Z528" s="145" t="s">
        <v>17914</v>
      </c>
    </row>
    <row r="529" spans="1:26" s="67" customFormat="1" ht="100.2" customHeight="1" x14ac:dyDescent="0.3">
      <c r="A529" s="9" t="s">
        <v>16991</v>
      </c>
      <c r="B529" s="10" t="s">
        <v>3431</v>
      </c>
      <c r="C529" s="22" t="s">
        <v>3432</v>
      </c>
      <c r="D529" s="19" t="s">
        <v>3433</v>
      </c>
      <c r="E529" s="13">
        <v>100.16</v>
      </c>
      <c r="F529" s="14" t="s">
        <v>1596</v>
      </c>
      <c r="G529" s="14">
        <v>1.23</v>
      </c>
      <c r="H529" s="14" t="s">
        <v>3434</v>
      </c>
      <c r="I529" s="14" t="s">
        <v>2195</v>
      </c>
      <c r="J529" s="15" t="s">
        <v>2348</v>
      </c>
      <c r="K529" s="16" t="s">
        <v>30442</v>
      </c>
      <c r="L529" s="14" t="s">
        <v>31</v>
      </c>
      <c r="M529" s="14" t="s">
        <v>3435</v>
      </c>
      <c r="N529" s="14" t="s">
        <v>476</v>
      </c>
      <c r="O529" s="16" t="s">
        <v>1662</v>
      </c>
      <c r="P529" s="28">
        <v>91</v>
      </c>
      <c r="Q529" s="14">
        <v>159</v>
      </c>
      <c r="R529" s="15" t="s">
        <v>3436</v>
      </c>
      <c r="S529" s="14" t="s">
        <v>36</v>
      </c>
      <c r="T529" s="14">
        <v>478</v>
      </c>
      <c r="U529" s="28">
        <v>159</v>
      </c>
      <c r="V529" s="13">
        <f t="shared" si="25"/>
        <v>1.5874600638977636</v>
      </c>
      <c r="W529" s="13">
        <f>V529/3</f>
        <v>0.52915335463258784</v>
      </c>
      <c r="X529" s="19" t="s">
        <v>3437</v>
      </c>
      <c r="Y529" s="21" t="s">
        <v>3438</v>
      </c>
      <c r="Z529" s="19" t="s">
        <v>3439</v>
      </c>
    </row>
    <row r="530" spans="1:26" s="67" customFormat="1" ht="100.2" customHeight="1" x14ac:dyDescent="0.3">
      <c r="A530" s="9" t="s">
        <v>16991</v>
      </c>
      <c r="B530" s="10" t="s">
        <v>3440</v>
      </c>
      <c r="C530" s="22" t="s">
        <v>3441</v>
      </c>
      <c r="D530" s="12" t="s">
        <v>3442</v>
      </c>
      <c r="E530" s="13">
        <v>378.46</v>
      </c>
      <c r="F530" s="14" t="s">
        <v>3443</v>
      </c>
      <c r="G530" s="14">
        <v>2.88</v>
      </c>
      <c r="H530" s="14" t="s">
        <v>3444</v>
      </c>
      <c r="I530" s="14" t="s">
        <v>2195</v>
      </c>
      <c r="J530" s="15" t="s">
        <v>3445</v>
      </c>
      <c r="K530" s="16" t="s">
        <v>30443</v>
      </c>
      <c r="L530" s="14" t="s">
        <v>189</v>
      </c>
      <c r="M530" s="14" t="s">
        <v>190</v>
      </c>
      <c r="N530" s="14" t="s">
        <v>33</v>
      </c>
      <c r="O530" s="16" t="s">
        <v>34</v>
      </c>
      <c r="P530" s="17">
        <v>364</v>
      </c>
      <c r="Q530" s="18">
        <v>200</v>
      </c>
      <c r="R530" s="15" t="s">
        <v>3446</v>
      </c>
      <c r="S530" s="14" t="s">
        <v>143</v>
      </c>
      <c r="T530" s="18">
        <v>800</v>
      </c>
      <c r="U530" s="17">
        <v>200</v>
      </c>
      <c r="V530" s="30">
        <f t="shared" si="25"/>
        <v>0.52845743275379176</v>
      </c>
      <c r="W530" s="30">
        <f>V530</f>
        <v>0.52845743275379176</v>
      </c>
      <c r="X530" s="19" t="s">
        <v>3447</v>
      </c>
      <c r="Y530" s="21" t="s">
        <v>3448</v>
      </c>
      <c r="Z530" s="19" t="s">
        <v>3449</v>
      </c>
    </row>
    <row r="531" spans="1:26" s="67" customFormat="1" ht="100.2" customHeight="1" x14ac:dyDescent="0.3">
      <c r="A531" s="9" t="s">
        <v>16991</v>
      </c>
      <c r="B531" s="10" t="s">
        <v>3450</v>
      </c>
      <c r="C531" s="22" t="s">
        <v>3451</v>
      </c>
      <c r="D531" s="19" t="s">
        <v>3452</v>
      </c>
      <c r="E531" s="13">
        <v>126.16</v>
      </c>
      <c r="F531" s="14" t="s">
        <v>2524</v>
      </c>
      <c r="G531" s="14">
        <v>0.53</v>
      </c>
      <c r="H531" s="14" t="s">
        <v>3453</v>
      </c>
      <c r="I531" s="14" t="s">
        <v>2195</v>
      </c>
      <c r="J531" s="15" t="s">
        <v>2348</v>
      </c>
      <c r="K531" s="16" t="s">
        <v>28258</v>
      </c>
      <c r="L531" s="14" t="s">
        <v>31</v>
      </c>
      <c r="M531" s="14" t="s">
        <v>103</v>
      </c>
      <c r="N531" s="14" t="s">
        <v>46</v>
      </c>
      <c r="O531" s="16" t="s">
        <v>34</v>
      </c>
      <c r="P531" s="28">
        <v>91</v>
      </c>
      <c r="Q531" s="14">
        <v>200</v>
      </c>
      <c r="R531" s="15" t="s">
        <v>3454</v>
      </c>
      <c r="S531" s="14" t="s">
        <v>3455</v>
      </c>
      <c r="T531" s="14">
        <v>645</v>
      </c>
      <c r="U531" s="28">
        <v>200</v>
      </c>
      <c r="V531" s="13">
        <f t="shared" si="25"/>
        <v>1.5852885225110971</v>
      </c>
      <c r="W531" s="30">
        <f t="shared" ref="W531:W537" si="27">V531/3</f>
        <v>0.52842950750369899</v>
      </c>
      <c r="X531" s="19" t="s">
        <v>3456</v>
      </c>
      <c r="Y531" s="21" t="s">
        <v>2528</v>
      </c>
      <c r="Z531" s="19" t="s">
        <v>3457</v>
      </c>
    </row>
    <row r="532" spans="1:26" s="67" customFormat="1" ht="100.2" customHeight="1" x14ac:dyDescent="0.3">
      <c r="A532" s="138" t="s">
        <v>23707</v>
      </c>
      <c r="B532" s="141" t="s">
        <v>17915</v>
      </c>
      <c r="C532" s="139" t="s">
        <v>17916</v>
      </c>
      <c r="D532" s="139" t="s">
        <v>17917</v>
      </c>
      <c r="E532" s="142">
        <v>162.22900000000001</v>
      </c>
      <c r="F532" s="143" t="s">
        <v>17918</v>
      </c>
      <c r="G532" s="143"/>
      <c r="H532" s="143" t="s">
        <v>17919</v>
      </c>
      <c r="I532" s="144" t="s">
        <v>2195</v>
      </c>
      <c r="J532" s="145" t="s">
        <v>3479</v>
      </c>
      <c r="K532" s="143" t="s">
        <v>28303</v>
      </c>
      <c r="L532" s="144" t="s">
        <v>31</v>
      </c>
      <c r="M532" s="144" t="s">
        <v>176</v>
      </c>
      <c r="N532" s="144" t="s">
        <v>33</v>
      </c>
      <c r="O532" s="144" t="s">
        <v>47</v>
      </c>
      <c r="P532" s="144">
        <v>91</v>
      </c>
      <c r="Q532" s="144">
        <v>250</v>
      </c>
      <c r="R532" s="147" t="s">
        <v>2848</v>
      </c>
      <c r="S532" s="144" t="s">
        <v>36</v>
      </c>
      <c r="T532" s="144">
        <v>1000</v>
      </c>
      <c r="U532" s="144">
        <v>250</v>
      </c>
      <c r="V532" s="146">
        <f t="shared" si="25"/>
        <v>1.5410315048480849</v>
      </c>
      <c r="W532" s="148">
        <f t="shared" si="27"/>
        <v>0.51367716828269494</v>
      </c>
      <c r="X532" s="1" t="s">
        <v>17920</v>
      </c>
      <c r="Y532" s="145" t="s">
        <v>17921</v>
      </c>
      <c r="Z532" s="145" t="s">
        <v>17922</v>
      </c>
    </row>
    <row r="533" spans="1:26" s="67" customFormat="1" ht="100.2" customHeight="1" x14ac:dyDescent="0.3">
      <c r="A533" s="138" t="s">
        <v>23707</v>
      </c>
      <c r="B533" s="141" t="s">
        <v>17923</v>
      </c>
      <c r="C533" s="139" t="s">
        <v>17924</v>
      </c>
      <c r="D533" s="139" t="s">
        <v>17925</v>
      </c>
      <c r="E533" s="142">
        <v>162.233</v>
      </c>
      <c r="F533" s="143" t="s">
        <v>17926</v>
      </c>
      <c r="G533" s="143"/>
      <c r="H533" s="143" t="s">
        <v>17927</v>
      </c>
      <c r="I533" s="144" t="s">
        <v>2195</v>
      </c>
      <c r="J533" s="145" t="s">
        <v>3479</v>
      </c>
      <c r="K533" s="143" t="s">
        <v>30444</v>
      </c>
      <c r="L533" s="144" t="s">
        <v>31</v>
      </c>
      <c r="M533" s="144" t="s">
        <v>32</v>
      </c>
      <c r="N533" s="144" t="s">
        <v>33</v>
      </c>
      <c r="O533" s="144" t="s">
        <v>220</v>
      </c>
      <c r="P533" s="144">
        <v>91</v>
      </c>
      <c r="Q533" s="144">
        <v>250</v>
      </c>
      <c r="R533" s="147" t="s">
        <v>17928</v>
      </c>
      <c r="S533" s="144" t="s">
        <v>36</v>
      </c>
      <c r="T533" s="144">
        <v>600</v>
      </c>
      <c r="U533" s="144">
        <v>250</v>
      </c>
      <c r="V533" s="146">
        <f t="shared" si="25"/>
        <v>1.5409935093353386</v>
      </c>
      <c r="W533" s="148">
        <f t="shared" si="27"/>
        <v>0.51366450311177958</v>
      </c>
      <c r="X533" s="1" t="s">
        <v>17929</v>
      </c>
      <c r="Y533" s="145" t="s">
        <v>7979</v>
      </c>
      <c r="Z533" s="145" t="s">
        <v>17930</v>
      </c>
    </row>
    <row r="534" spans="1:26" s="67" customFormat="1" ht="100.2" customHeight="1" x14ac:dyDescent="0.3">
      <c r="A534" s="138" t="s">
        <v>23707</v>
      </c>
      <c r="B534" s="141" t="s">
        <v>17931</v>
      </c>
      <c r="C534" s="139" t="s">
        <v>17932</v>
      </c>
      <c r="D534" s="139" t="s">
        <v>17933</v>
      </c>
      <c r="E534" s="142">
        <v>174.196</v>
      </c>
      <c r="F534" s="143" t="s">
        <v>3693</v>
      </c>
      <c r="G534" s="143"/>
      <c r="H534" s="143" t="s">
        <v>17934</v>
      </c>
      <c r="I534" s="144" t="s">
        <v>2195</v>
      </c>
      <c r="J534" s="145" t="s">
        <v>3479</v>
      </c>
      <c r="K534" s="143" t="s">
        <v>30445</v>
      </c>
      <c r="L534" s="144" t="s">
        <v>31</v>
      </c>
      <c r="M534" s="144" t="s">
        <v>1651</v>
      </c>
      <c r="N534" s="144" t="s">
        <v>33</v>
      </c>
      <c r="O534" s="144" t="s">
        <v>220</v>
      </c>
      <c r="P534" s="144">
        <v>90</v>
      </c>
      <c r="Q534" s="144">
        <v>267</v>
      </c>
      <c r="R534" s="147" t="s">
        <v>17935</v>
      </c>
      <c r="S534" s="144" t="s">
        <v>49</v>
      </c>
      <c r="T534" s="144" t="s">
        <v>49</v>
      </c>
      <c r="U534" s="144">
        <v>267</v>
      </c>
      <c r="V534" s="146">
        <f t="shared" si="25"/>
        <v>1.5327562056534019</v>
      </c>
      <c r="W534" s="148">
        <f t="shared" si="27"/>
        <v>0.51091873521780062</v>
      </c>
      <c r="X534" s="1" t="s">
        <v>17936</v>
      </c>
      <c r="Y534" s="145" t="s">
        <v>7979</v>
      </c>
      <c r="Z534" s="145" t="s">
        <v>17937</v>
      </c>
    </row>
    <row r="535" spans="1:26" s="67" customFormat="1" ht="100.2" customHeight="1" x14ac:dyDescent="0.3">
      <c r="A535" s="138" t="s">
        <v>23707</v>
      </c>
      <c r="B535" s="141" t="s">
        <v>17938</v>
      </c>
      <c r="C535" s="139" t="s">
        <v>17939</v>
      </c>
      <c r="D535" s="139" t="s">
        <v>17940</v>
      </c>
      <c r="E535" s="142">
        <v>164.16</v>
      </c>
      <c r="F535" s="143" t="s">
        <v>17941</v>
      </c>
      <c r="G535" s="143"/>
      <c r="H535" s="143" t="s">
        <v>17942</v>
      </c>
      <c r="I535" s="144" t="s">
        <v>2195</v>
      </c>
      <c r="J535" s="145" t="s">
        <v>17943</v>
      </c>
      <c r="K535" s="143" t="s">
        <v>30228</v>
      </c>
      <c r="L535" s="144" t="s">
        <v>31</v>
      </c>
      <c r="M535" s="144" t="s">
        <v>281</v>
      </c>
      <c r="N535" s="144" t="s">
        <v>46</v>
      </c>
      <c r="O535" s="144" t="s">
        <v>220</v>
      </c>
      <c r="P535" s="144">
        <v>90</v>
      </c>
      <c r="Q535" s="144">
        <v>250</v>
      </c>
      <c r="R535" s="147" t="s">
        <v>17944</v>
      </c>
      <c r="S535" s="144" t="s">
        <v>36</v>
      </c>
      <c r="T535" s="144">
        <v>500</v>
      </c>
      <c r="U535" s="144">
        <v>250</v>
      </c>
      <c r="V535" s="146">
        <f t="shared" ref="V535:V542" si="28">U535/E535</f>
        <v>1.5229044834307992</v>
      </c>
      <c r="W535" s="148">
        <f t="shared" si="27"/>
        <v>0.50763482781026636</v>
      </c>
      <c r="X535" s="1" t="s">
        <v>17945</v>
      </c>
      <c r="Y535" s="145" t="s">
        <v>1705</v>
      </c>
      <c r="Z535" s="145" t="s">
        <v>17946</v>
      </c>
    </row>
    <row r="536" spans="1:26" s="67" customFormat="1" ht="100.2" customHeight="1" x14ac:dyDescent="0.3">
      <c r="A536" s="9" t="s">
        <v>16991</v>
      </c>
      <c r="B536" s="10" t="s">
        <v>3458</v>
      </c>
      <c r="C536" s="22" t="s">
        <v>3459</v>
      </c>
      <c r="D536" s="19" t="s">
        <v>3460</v>
      </c>
      <c r="E536" s="13">
        <v>146.19</v>
      </c>
      <c r="F536" s="14" t="s">
        <v>3461</v>
      </c>
      <c r="G536" s="14">
        <v>2.68</v>
      </c>
      <c r="H536" s="27" t="s">
        <v>3462</v>
      </c>
      <c r="I536" s="14" t="s">
        <v>2195</v>
      </c>
      <c r="J536" s="15" t="s">
        <v>2285</v>
      </c>
      <c r="K536" s="16" t="s">
        <v>30446</v>
      </c>
      <c r="L536" s="14" t="s">
        <v>31</v>
      </c>
      <c r="M536" s="14" t="s">
        <v>230</v>
      </c>
      <c r="N536" s="14" t="s">
        <v>33</v>
      </c>
      <c r="O536" s="16" t="s">
        <v>34</v>
      </c>
      <c r="P536" s="28">
        <v>90</v>
      </c>
      <c r="Q536" s="14">
        <v>220</v>
      </c>
      <c r="R536" s="15" t="s">
        <v>3463</v>
      </c>
      <c r="S536" s="14" t="s">
        <v>49</v>
      </c>
      <c r="T536" s="14" t="s">
        <v>49</v>
      </c>
      <c r="U536" s="28">
        <v>220</v>
      </c>
      <c r="V536" s="13">
        <f t="shared" si="28"/>
        <v>1.5048908954100828</v>
      </c>
      <c r="W536" s="30">
        <f t="shared" si="27"/>
        <v>0.5016302984700276</v>
      </c>
      <c r="X536" s="19" t="s">
        <v>580</v>
      </c>
      <c r="Y536" s="21" t="s">
        <v>3464</v>
      </c>
      <c r="Z536" s="19" t="s">
        <v>27921</v>
      </c>
    </row>
    <row r="537" spans="1:26" s="67" customFormat="1" ht="100.2" customHeight="1" x14ac:dyDescent="0.3">
      <c r="A537" s="9" t="s">
        <v>16991</v>
      </c>
      <c r="B537" s="10" t="s">
        <v>3465</v>
      </c>
      <c r="C537" s="11" t="s">
        <v>3466</v>
      </c>
      <c r="D537" s="12" t="s">
        <v>3467</v>
      </c>
      <c r="E537" s="13">
        <v>166.13115140753601</v>
      </c>
      <c r="F537" s="14" t="s">
        <v>2826</v>
      </c>
      <c r="G537" s="14">
        <v>1.66</v>
      </c>
      <c r="H537" s="18" t="s">
        <v>3468</v>
      </c>
      <c r="I537" s="14" t="s">
        <v>2195</v>
      </c>
      <c r="J537" s="15" t="s">
        <v>2285</v>
      </c>
      <c r="K537" s="13" t="s">
        <v>30447</v>
      </c>
      <c r="L537" s="14" t="s">
        <v>31</v>
      </c>
      <c r="M537" s="14" t="s">
        <v>1546</v>
      </c>
      <c r="N537" s="14" t="s">
        <v>33</v>
      </c>
      <c r="O537" s="16" t="s">
        <v>34</v>
      </c>
      <c r="P537" s="17">
        <v>91</v>
      </c>
      <c r="Q537" s="29" t="s">
        <v>3469</v>
      </c>
      <c r="R537" s="15" t="s">
        <v>3470</v>
      </c>
      <c r="S537" s="14" t="s">
        <v>1388</v>
      </c>
      <c r="T537" s="18">
        <v>800</v>
      </c>
      <c r="U537" s="17">
        <v>250</v>
      </c>
      <c r="V537" s="20">
        <f t="shared" si="28"/>
        <v>1.5048351731863068</v>
      </c>
      <c r="W537" s="30">
        <f t="shared" si="27"/>
        <v>0.50161172439543555</v>
      </c>
      <c r="X537" s="19" t="s">
        <v>3471</v>
      </c>
      <c r="Y537" s="21" t="s">
        <v>3472</v>
      </c>
      <c r="Z537" s="19" t="s">
        <v>3473</v>
      </c>
    </row>
    <row r="538" spans="1:26" s="67" customFormat="1" ht="100.2" customHeight="1" x14ac:dyDescent="0.3">
      <c r="A538" s="9" t="s">
        <v>16991</v>
      </c>
      <c r="B538" s="10" t="s">
        <v>3474</v>
      </c>
      <c r="C538" s="22" t="s">
        <v>3475</v>
      </c>
      <c r="D538" s="19" t="s">
        <v>3476</v>
      </c>
      <c r="E538" s="13">
        <v>30.0260223320089</v>
      </c>
      <c r="F538" s="14" t="s">
        <v>3477</v>
      </c>
      <c r="G538" s="14">
        <v>0.35</v>
      </c>
      <c r="H538" s="14" t="s">
        <v>3478</v>
      </c>
      <c r="I538" s="14" t="s">
        <v>2195</v>
      </c>
      <c r="J538" s="15" t="s">
        <v>3479</v>
      </c>
      <c r="K538" s="13" t="s">
        <v>28268</v>
      </c>
      <c r="L538" s="14" t="s">
        <v>31</v>
      </c>
      <c r="M538" s="14" t="s">
        <v>3480</v>
      </c>
      <c r="N538" s="14" t="s">
        <v>46</v>
      </c>
      <c r="O538" s="16" t="s">
        <v>47</v>
      </c>
      <c r="P538" s="28">
        <v>730</v>
      </c>
      <c r="Q538" s="14">
        <v>15</v>
      </c>
      <c r="R538" s="15" t="s">
        <v>3481</v>
      </c>
      <c r="S538" s="14" t="s">
        <v>36</v>
      </c>
      <c r="T538" s="14">
        <v>82</v>
      </c>
      <c r="U538" s="28">
        <v>15</v>
      </c>
      <c r="V538" s="13">
        <f t="shared" si="28"/>
        <v>0.4995666703414598</v>
      </c>
      <c r="W538" s="13">
        <f>V538</f>
        <v>0.4995666703414598</v>
      </c>
      <c r="X538" s="19" t="s">
        <v>3482</v>
      </c>
      <c r="Y538" s="21" t="s">
        <v>3483</v>
      </c>
      <c r="Z538" s="19" t="s">
        <v>3484</v>
      </c>
    </row>
    <row r="539" spans="1:26" s="67" customFormat="1" ht="100.2" customHeight="1" x14ac:dyDescent="0.3">
      <c r="A539" s="138" t="s">
        <v>23707</v>
      </c>
      <c r="B539" s="141" t="s">
        <v>17947</v>
      </c>
      <c r="C539" s="139" t="s">
        <v>17948</v>
      </c>
      <c r="D539" s="139" t="s">
        <v>17949</v>
      </c>
      <c r="E539" s="142">
        <v>204.26900000000001</v>
      </c>
      <c r="F539" s="143" t="s">
        <v>2567</v>
      </c>
      <c r="G539" s="143"/>
      <c r="H539" s="143" t="s">
        <v>17950</v>
      </c>
      <c r="I539" s="144" t="s">
        <v>2195</v>
      </c>
      <c r="J539" s="145" t="s">
        <v>2285</v>
      </c>
      <c r="K539" s="143" t="s">
        <v>30448</v>
      </c>
      <c r="L539" s="144" t="s">
        <v>31</v>
      </c>
      <c r="M539" s="144" t="s">
        <v>32</v>
      </c>
      <c r="N539" s="144" t="s">
        <v>33</v>
      </c>
      <c r="O539" s="144" t="s">
        <v>220</v>
      </c>
      <c r="P539" s="144">
        <v>91</v>
      </c>
      <c r="Q539" s="144">
        <v>300</v>
      </c>
      <c r="R539" s="147" t="s">
        <v>17951</v>
      </c>
      <c r="S539" s="144" t="s">
        <v>36</v>
      </c>
      <c r="T539" s="144">
        <v>1000</v>
      </c>
      <c r="U539" s="144">
        <v>300</v>
      </c>
      <c r="V539" s="146">
        <f t="shared" si="28"/>
        <v>1.4686516309376361</v>
      </c>
      <c r="W539" s="148">
        <f>V539/3</f>
        <v>0.48955054364587869</v>
      </c>
      <c r="X539" s="1" t="s">
        <v>17952</v>
      </c>
      <c r="Y539" s="145" t="s">
        <v>1672</v>
      </c>
      <c r="Z539" s="145" t="s">
        <v>17953</v>
      </c>
    </row>
    <row r="540" spans="1:26" s="67" customFormat="1" ht="100.2" customHeight="1" x14ac:dyDescent="0.3">
      <c r="A540" s="138" t="s">
        <v>23707</v>
      </c>
      <c r="B540" s="141" t="s">
        <v>17954</v>
      </c>
      <c r="C540" s="139" t="s">
        <v>17955</v>
      </c>
      <c r="D540" s="139" t="s">
        <v>17956</v>
      </c>
      <c r="E540" s="142">
        <v>206.36099999999999</v>
      </c>
      <c r="F540" s="143" t="s">
        <v>17957</v>
      </c>
      <c r="G540" s="143"/>
      <c r="H540" s="143" t="s">
        <v>17958</v>
      </c>
      <c r="I540" s="144" t="s">
        <v>2195</v>
      </c>
      <c r="J540" s="145" t="s">
        <v>4723</v>
      </c>
      <c r="K540" s="143" t="s">
        <v>30449</v>
      </c>
      <c r="L540" s="144" t="s">
        <v>31</v>
      </c>
      <c r="M540" s="144" t="s">
        <v>12508</v>
      </c>
      <c r="N540" s="144" t="s">
        <v>33</v>
      </c>
      <c r="O540" s="144" t="s">
        <v>220</v>
      </c>
      <c r="P540" s="144">
        <v>90</v>
      </c>
      <c r="Q540" s="144">
        <v>300</v>
      </c>
      <c r="R540" s="147" t="s">
        <v>17959</v>
      </c>
      <c r="S540" s="144" t="s">
        <v>1388</v>
      </c>
      <c r="T540" s="144">
        <v>500</v>
      </c>
      <c r="U540" s="144">
        <v>300</v>
      </c>
      <c r="V540" s="146">
        <f t="shared" si="28"/>
        <v>1.4537630656955529</v>
      </c>
      <c r="W540" s="148">
        <f>V540/3</f>
        <v>0.4845876885651843</v>
      </c>
      <c r="X540" s="1" t="s">
        <v>17960</v>
      </c>
      <c r="Y540" s="145" t="s">
        <v>1362</v>
      </c>
      <c r="Z540" s="145" t="s">
        <v>17961</v>
      </c>
    </row>
    <row r="541" spans="1:26" s="67" customFormat="1" ht="100.2" customHeight="1" x14ac:dyDescent="0.3">
      <c r="A541" s="138" t="s">
        <v>23707</v>
      </c>
      <c r="B541" s="141" t="s">
        <v>17962</v>
      </c>
      <c r="C541" s="139" t="s">
        <v>17963</v>
      </c>
      <c r="D541" s="139" t="s">
        <v>17964</v>
      </c>
      <c r="E541" s="143">
        <v>313.43</v>
      </c>
      <c r="F541" s="144" t="s">
        <v>17965</v>
      </c>
      <c r="G541" s="150"/>
      <c r="H541" s="144" t="s">
        <v>17966</v>
      </c>
      <c r="I541" s="144" t="s">
        <v>2195</v>
      </c>
      <c r="J541" s="145" t="s">
        <v>17967</v>
      </c>
      <c r="K541" s="144" t="s">
        <v>30450</v>
      </c>
      <c r="L541" s="144" t="s">
        <v>31</v>
      </c>
      <c r="M541" s="144" t="s">
        <v>281</v>
      </c>
      <c r="N541" s="144" t="s">
        <v>281</v>
      </c>
      <c r="O541" s="144" t="s">
        <v>220</v>
      </c>
      <c r="P541" s="144">
        <v>91</v>
      </c>
      <c r="Q541" s="144">
        <v>450</v>
      </c>
      <c r="R541" s="147" t="s">
        <v>17968</v>
      </c>
      <c r="S541" s="144" t="s">
        <v>49</v>
      </c>
      <c r="T541" s="144" t="s">
        <v>49</v>
      </c>
      <c r="U541" s="144">
        <v>450</v>
      </c>
      <c r="V541" s="146">
        <f t="shared" si="28"/>
        <v>1.4357272756277319</v>
      </c>
      <c r="W541" s="148">
        <f>V541/3</f>
        <v>0.47857575854257733</v>
      </c>
      <c r="X541" s="147" t="s">
        <v>17969</v>
      </c>
      <c r="Y541" s="145" t="s">
        <v>1705</v>
      </c>
      <c r="Z541" s="145" t="s">
        <v>17970</v>
      </c>
    </row>
    <row r="542" spans="1:26" s="67" customFormat="1" ht="100.2" customHeight="1" x14ac:dyDescent="0.3">
      <c r="A542" s="9" t="s">
        <v>16991</v>
      </c>
      <c r="B542" s="10" t="s">
        <v>3485</v>
      </c>
      <c r="C542" s="22" t="s">
        <v>3486</v>
      </c>
      <c r="D542" s="19" t="s">
        <v>3487</v>
      </c>
      <c r="E542" s="13">
        <v>420.54</v>
      </c>
      <c r="F542" s="14" t="s">
        <v>3488</v>
      </c>
      <c r="G542" s="14">
        <v>4.7370000000000001</v>
      </c>
      <c r="H542" s="14" t="s">
        <v>3489</v>
      </c>
      <c r="I542" s="14" t="s">
        <v>2195</v>
      </c>
      <c r="J542" s="15" t="s">
        <v>3490</v>
      </c>
      <c r="K542" s="16" t="s">
        <v>30451</v>
      </c>
      <c r="L542" s="14" t="s">
        <v>31</v>
      </c>
      <c r="M542" s="14" t="s">
        <v>3491</v>
      </c>
      <c r="N542" s="14" t="s">
        <v>46</v>
      </c>
      <c r="O542" s="16" t="s">
        <v>83</v>
      </c>
      <c r="P542" s="28">
        <v>735</v>
      </c>
      <c r="Q542" s="14">
        <v>200</v>
      </c>
      <c r="R542" s="15" t="s">
        <v>3492</v>
      </c>
      <c r="S542" s="14" t="s">
        <v>49</v>
      </c>
      <c r="T542" s="14" t="s">
        <v>49</v>
      </c>
      <c r="U542" s="28">
        <v>200</v>
      </c>
      <c r="V542" s="30">
        <f t="shared" si="28"/>
        <v>0.47557901745374992</v>
      </c>
      <c r="W542" s="30">
        <f t="shared" ref="W542:W547" si="29">V542</f>
        <v>0.47557901745374992</v>
      </c>
      <c r="X542" s="19" t="s">
        <v>580</v>
      </c>
      <c r="Y542" s="21" t="s">
        <v>3429</v>
      </c>
      <c r="Z542" s="19" t="s">
        <v>3430</v>
      </c>
    </row>
    <row r="543" spans="1:26" s="67" customFormat="1" ht="100.2" customHeight="1" x14ac:dyDescent="0.3">
      <c r="A543" s="9" t="s">
        <v>16991</v>
      </c>
      <c r="B543" s="10" t="s">
        <v>3493</v>
      </c>
      <c r="C543" s="22" t="s">
        <v>3494</v>
      </c>
      <c r="D543" s="19" t="s">
        <v>3495</v>
      </c>
      <c r="E543" s="13">
        <v>536.87</v>
      </c>
      <c r="F543" s="14" t="s">
        <v>1639</v>
      </c>
      <c r="G543" s="14">
        <v>14.734</v>
      </c>
      <c r="H543" s="14" t="s">
        <v>3496</v>
      </c>
      <c r="I543" s="14" t="s">
        <v>2195</v>
      </c>
      <c r="J543" s="15" t="s">
        <v>2348</v>
      </c>
      <c r="K543" s="13" t="s">
        <v>30452</v>
      </c>
      <c r="L543" s="14" t="s">
        <v>189</v>
      </c>
      <c r="M543" s="14" t="s">
        <v>190</v>
      </c>
      <c r="N543" s="14" t="s">
        <v>33</v>
      </c>
      <c r="O543" s="16" t="s">
        <v>34</v>
      </c>
      <c r="P543" s="28">
        <v>728</v>
      </c>
      <c r="Q543" s="14">
        <v>250</v>
      </c>
      <c r="R543" s="15" t="s">
        <v>3497</v>
      </c>
      <c r="S543" s="14" t="s">
        <v>49</v>
      </c>
      <c r="T543" s="14" t="s">
        <v>49</v>
      </c>
      <c r="U543" s="28">
        <v>250</v>
      </c>
      <c r="V543" s="30">
        <f>PRODUCT(U543,1/E543)</f>
        <v>0.46566207834298806</v>
      </c>
      <c r="W543" s="30">
        <f t="shared" si="29"/>
        <v>0.46566207834298806</v>
      </c>
      <c r="X543" s="19" t="s">
        <v>3498</v>
      </c>
      <c r="Y543" s="21" t="s">
        <v>3499</v>
      </c>
      <c r="Z543" s="19" t="s">
        <v>3500</v>
      </c>
    </row>
    <row r="544" spans="1:26" s="67" customFormat="1" ht="100.2" customHeight="1" x14ac:dyDescent="0.3">
      <c r="A544" s="9" t="s">
        <v>16991</v>
      </c>
      <c r="B544" s="10" t="s">
        <v>3501</v>
      </c>
      <c r="C544" s="22" t="s">
        <v>3502</v>
      </c>
      <c r="D544" s="43" t="s">
        <v>3503</v>
      </c>
      <c r="E544" s="24">
        <v>92.567347949768106</v>
      </c>
      <c r="F544" s="14" t="s">
        <v>3504</v>
      </c>
      <c r="G544" s="13">
        <v>1.7</v>
      </c>
      <c r="H544" s="25" t="s">
        <v>3505</v>
      </c>
      <c r="I544" s="14" t="s">
        <v>2195</v>
      </c>
      <c r="J544" s="15" t="s">
        <v>2196</v>
      </c>
      <c r="K544" s="14" t="s">
        <v>28749</v>
      </c>
      <c r="L544" s="14" t="s">
        <v>31</v>
      </c>
      <c r="M544" s="14" t="s">
        <v>310</v>
      </c>
      <c r="N544" s="14" t="s">
        <v>59</v>
      </c>
      <c r="O544" s="16" t="s">
        <v>220</v>
      </c>
      <c r="P544" s="26">
        <v>721</v>
      </c>
      <c r="Q544" s="25">
        <v>43</v>
      </c>
      <c r="R544" s="15" t="s">
        <v>3506</v>
      </c>
      <c r="S544" s="14" t="s">
        <v>36</v>
      </c>
      <c r="T544" s="25">
        <v>85.7</v>
      </c>
      <c r="U544" s="25">
        <v>43</v>
      </c>
      <c r="V544" s="24">
        <f t="shared" ref="V544:V575" si="30">U544/E544</f>
        <v>0.46452664954098127</v>
      </c>
      <c r="W544" s="24">
        <f t="shared" si="29"/>
        <v>0.46452664954098127</v>
      </c>
      <c r="X544" s="19" t="s">
        <v>3507</v>
      </c>
      <c r="Y544" s="21" t="s">
        <v>3508</v>
      </c>
      <c r="Z544" s="19" t="s">
        <v>3509</v>
      </c>
    </row>
    <row r="545" spans="1:26" s="67" customFormat="1" ht="100.2" customHeight="1" x14ac:dyDescent="0.3">
      <c r="A545" s="9" t="s">
        <v>16991</v>
      </c>
      <c r="B545" s="10" t="s">
        <v>3510</v>
      </c>
      <c r="C545" s="22" t="s">
        <v>3511</v>
      </c>
      <c r="D545" s="12" t="s">
        <v>3512</v>
      </c>
      <c r="E545" s="13">
        <v>168.15</v>
      </c>
      <c r="F545" s="14" t="s">
        <v>3513</v>
      </c>
      <c r="G545" s="14"/>
      <c r="H545" s="31" t="s">
        <v>3514</v>
      </c>
      <c r="I545" s="14" t="s">
        <v>2195</v>
      </c>
      <c r="J545" s="15" t="s">
        <v>2266</v>
      </c>
      <c r="K545" s="16" t="s">
        <v>30453</v>
      </c>
      <c r="L545" s="14" t="s">
        <v>31</v>
      </c>
      <c r="M545" s="14" t="s">
        <v>32</v>
      </c>
      <c r="N545" s="14" t="s">
        <v>33</v>
      </c>
      <c r="O545" s="16" t="s">
        <v>34</v>
      </c>
      <c r="P545" s="28" t="s">
        <v>628</v>
      </c>
      <c r="Q545" s="14">
        <v>78</v>
      </c>
      <c r="R545" s="15" t="s">
        <v>3515</v>
      </c>
      <c r="S545" s="14" t="s">
        <v>49</v>
      </c>
      <c r="T545" s="14" t="s">
        <v>49</v>
      </c>
      <c r="U545" s="28">
        <v>78</v>
      </c>
      <c r="V545" s="13">
        <f t="shared" si="30"/>
        <v>0.46387154326494201</v>
      </c>
      <c r="W545" s="24">
        <f t="shared" si="29"/>
        <v>0.46387154326494201</v>
      </c>
      <c r="X545" s="19" t="s">
        <v>3516</v>
      </c>
      <c r="Y545" s="21" t="s">
        <v>3517</v>
      </c>
      <c r="Z545" s="19" t="s">
        <v>3518</v>
      </c>
    </row>
    <row r="546" spans="1:26" s="67" customFormat="1" ht="100.2" customHeight="1" x14ac:dyDescent="0.3">
      <c r="A546" s="138" t="s">
        <v>23707</v>
      </c>
      <c r="B546" s="141" t="s">
        <v>17971</v>
      </c>
      <c r="C546" s="139" t="s">
        <v>17972</v>
      </c>
      <c r="D546" s="139" t="s">
        <v>17973</v>
      </c>
      <c r="E546" s="142">
        <v>176.215</v>
      </c>
      <c r="F546" s="143" t="s">
        <v>17974</v>
      </c>
      <c r="G546" s="143"/>
      <c r="H546" s="143" t="s">
        <v>17975</v>
      </c>
      <c r="I546" s="144" t="s">
        <v>2195</v>
      </c>
      <c r="J546" s="145" t="s">
        <v>17976</v>
      </c>
      <c r="K546" s="143" t="s">
        <v>30454</v>
      </c>
      <c r="L546" s="144" t="s">
        <v>31</v>
      </c>
      <c r="M546" s="144" t="s">
        <v>1572</v>
      </c>
      <c r="N546" s="144" t="s">
        <v>46</v>
      </c>
      <c r="O546" s="144" t="s">
        <v>220</v>
      </c>
      <c r="P546" s="144">
        <v>140</v>
      </c>
      <c r="Q546" s="144">
        <v>80</v>
      </c>
      <c r="R546" s="147" t="s">
        <v>17472</v>
      </c>
      <c r="S546" s="144" t="s">
        <v>49</v>
      </c>
      <c r="T546" s="144" t="s">
        <v>49</v>
      </c>
      <c r="U546" s="144">
        <v>80</v>
      </c>
      <c r="V546" s="146">
        <f t="shared" si="30"/>
        <v>0.4539908634338734</v>
      </c>
      <c r="W546" s="146">
        <f t="shared" si="29"/>
        <v>0.4539908634338734</v>
      </c>
      <c r="X546" s="1" t="s">
        <v>17977</v>
      </c>
      <c r="Y546" s="145" t="s">
        <v>17978</v>
      </c>
      <c r="Z546" s="145" t="s">
        <v>17979</v>
      </c>
    </row>
    <row r="547" spans="1:26" s="67" customFormat="1" ht="100.2" customHeight="1" x14ac:dyDescent="0.3">
      <c r="A547" s="9" t="s">
        <v>16991</v>
      </c>
      <c r="B547" s="10" t="s">
        <v>3519</v>
      </c>
      <c r="C547" s="22" t="s">
        <v>3520</v>
      </c>
      <c r="D547" s="43" t="s">
        <v>3521</v>
      </c>
      <c r="E547" s="24">
        <v>276.74</v>
      </c>
      <c r="F547" s="14" t="s">
        <v>3522</v>
      </c>
      <c r="G547" s="14">
        <v>2.27</v>
      </c>
      <c r="H547" s="25" t="s">
        <v>3523</v>
      </c>
      <c r="I547" s="14" t="s">
        <v>2195</v>
      </c>
      <c r="J547" s="15" t="s">
        <v>2662</v>
      </c>
      <c r="K547" s="14" t="s">
        <v>28750</v>
      </c>
      <c r="L547" s="14" t="s">
        <v>31</v>
      </c>
      <c r="M547" s="14" t="s">
        <v>32</v>
      </c>
      <c r="N547" s="14" t="s">
        <v>33</v>
      </c>
      <c r="O547" s="16" t="s">
        <v>34</v>
      </c>
      <c r="P547" s="26">
        <v>469</v>
      </c>
      <c r="Q547" s="25">
        <v>125</v>
      </c>
      <c r="R547" s="15" t="s">
        <v>3524</v>
      </c>
      <c r="S547" s="14" t="s">
        <v>3525</v>
      </c>
      <c r="T547" s="25">
        <v>250</v>
      </c>
      <c r="U547" s="26">
        <v>125</v>
      </c>
      <c r="V547" s="44">
        <f t="shared" si="30"/>
        <v>0.451687504516875</v>
      </c>
      <c r="W547" s="44">
        <f t="shared" si="29"/>
        <v>0.451687504516875</v>
      </c>
      <c r="X547" s="19" t="s">
        <v>3526</v>
      </c>
      <c r="Y547" s="21" t="s">
        <v>3527</v>
      </c>
      <c r="Z547" s="19" t="s">
        <v>3528</v>
      </c>
    </row>
    <row r="548" spans="1:26" s="67" customFormat="1" ht="100.2" customHeight="1" x14ac:dyDescent="0.3">
      <c r="A548" s="138" t="s">
        <v>23707</v>
      </c>
      <c r="B548" s="141" t="s">
        <v>17980</v>
      </c>
      <c r="C548" s="139" t="s">
        <v>17981</v>
      </c>
      <c r="D548" s="139" t="s">
        <v>17982</v>
      </c>
      <c r="E548" s="142">
        <v>148.11000000000001</v>
      </c>
      <c r="F548" s="143" t="s">
        <v>17983</v>
      </c>
      <c r="G548" s="143"/>
      <c r="H548" s="143" t="s">
        <v>17984</v>
      </c>
      <c r="I548" s="144" t="s">
        <v>2195</v>
      </c>
      <c r="J548" s="145" t="s">
        <v>17618</v>
      </c>
      <c r="K548" s="143" t="s">
        <v>30455</v>
      </c>
      <c r="L548" s="144" t="s">
        <v>31</v>
      </c>
      <c r="M548" s="144" t="s">
        <v>32</v>
      </c>
      <c r="N548" s="144" t="s">
        <v>33</v>
      </c>
      <c r="O548" s="144" t="s">
        <v>220</v>
      </c>
      <c r="P548" s="144">
        <v>91</v>
      </c>
      <c r="Q548" s="144">
        <v>200</v>
      </c>
      <c r="R548" s="147" t="s">
        <v>17985</v>
      </c>
      <c r="S548" s="144" t="s">
        <v>36</v>
      </c>
      <c r="T548" s="144">
        <v>1000</v>
      </c>
      <c r="U548" s="144">
        <v>200</v>
      </c>
      <c r="V548" s="146">
        <f t="shared" si="30"/>
        <v>1.350347714536493</v>
      </c>
      <c r="W548" s="148">
        <f>V548/3</f>
        <v>0.45011590484549768</v>
      </c>
      <c r="X548" s="1" t="s">
        <v>17986</v>
      </c>
      <c r="Y548" s="145" t="s">
        <v>1446</v>
      </c>
      <c r="Z548" s="145" t="s">
        <v>17987</v>
      </c>
    </row>
    <row r="549" spans="1:26" s="67" customFormat="1" ht="100.2" customHeight="1" x14ac:dyDescent="0.3">
      <c r="A549" s="9" t="s">
        <v>16991</v>
      </c>
      <c r="B549" s="10" t="s">
        <v>3529</v>
      </c>
      <c r="C549" s="22" t="s">
        <v>3530</v>
      </c>
      <c r="D549" s="19" t="s">
        <v>3531</v>
      </c>
      <c r="E549" s="13">
        <v>222.32</v>
      </c>
      <c r="F549" s="14" t="s">
        <v>3532</v>
      </c>
      <c r="G549" s="14">
        <v>4.0199999999999996</v>
      </c>
      <c r="H549" s="14" t="s">
        <v>3533</v>
      </c>
      <c r="I549" s="14" t="s">
        <v>2195</v>
      </c>
      <c r="J549" s="15" t="s">
        <v>2703</v>
      </c>
      <c r="K549" s="14" t="s">
        <v>30456</v>
      </c>
      <c r="L549" s="14" t="s">
        <v>31</v>
      </c>
      <c r="M549" s="14" t="s">
        <v>261</v>
      </c>
      <c r="N549" s="14" t="s">
        <v>46</v>
      </c>
      <c r="O549" s="16" t="s">
        <v>34</v>
      </c>
      <c r="P549" s="28">
        <v>500</v>
      </c>
      <c r="Q549" s="14">
        <v>100</v>
      </c>
      <c r="R549" s="15" t="s">
        <v>3534</v>
      </c>
      <c r="S549" s="14" t="s">
        <v>49</v>
      </c>
      <c r="T549" s="14" t="s">
        <v>49</v>
      </c>
      <c r="U549" s="28">
        <v>100</v>
      </c>
      <c r="V549" s="30">
        <f t="shared" si="30"/>
        <v>0.44980208708168407</v>
      </c>
      <c r="W549" s="30">
        <f>V549</f>
        <v>0.44980208708168407</v>
      </c>
      <c r="X549" s="19" t="s">
        <v>3535</v>
      </c>
      <c r="Y549" s="21" t="s">
        <v>3536</v>
      </c>
      <c r="Z549" s="19" t="s">
        <v>3537</v>
      </c>
    </row>
    <row r="550" spans="1:26" s="67" customFormat="1" ht="100.2" customHeight="1" x14ac:dyDescent="0.3">
      <c r="A550" s="9" t="s">
        <v>16991</v>
      </c>
      <c r="B550" s="10" t="s">
        <v>3538</v>
      </c>
      <c r="C550" s="22" t="s">
        <v>3539</v>
      </c>
      <c r="D550" s="19" t="s">
        <v>3540</v>
      </c>
      <c r="E550" s="13">
        <v>108.18</v>
      </c>
      <c r="F550" s="14" t="s">
        <v>3541</v>
      </c>
      <c r="G550" s="14">
        <v>3.93</v>
      </c>
      <c r="H550" s="14" t="s">
        <v>3542</v>
      </c>
      <c r="I550" s="14" t="s">
        <v>2195</v>
      </c>
      <c r="J550" s="15" t="s">
        <v>2348</v>
      </c>
      <c r="K550" s="14" t="s">
        <v>30457</v>
      </c>
      <c r="L550" s="14" t="s">
        <v>31</v>
      </c>
      <c r="M550" s="14" t="s">
        <v>3543</v>
      </c>
      <c r="N550" s="14" t="s">
        <v>46</v>
      </c>
      <c r="O550" s="16" t="s">
        <v>220</v>
      </c>
      <c r="P550" s="28">
        <v>91</v>
      </c>
      <c r="Q550" s="18">
        <v>143</v>
      </c>
      <c r="R550" s="15" t="s">
        <v>3544</v>
      </c>
      <c r="S550" s="14" t="s">
        <v>36</v>
      </c>
      <c r="T550" s="14">
        <v>286</v>
      </c>
      <c r="U550" s="28">
        <v>143</v>
      </c>
      <c r="V550" s="13">
        <f t="shared" si="30"/>
        <v>1.3218709558143833</v>
      </c>
      <c r="W550" s="30">
        <f>V550/3</f>
        <v>0.44062365193812775</v>
      </c>
      <c r="X550" s="19" t="s">
        <v>3545</v>
      </c>
      <c r="Y550" s="21" t="s">
        <v>3508</v>
      </c>
      <c r="Z550" s="19" t="s">
        <v>3546</v>
      </c>
    </row>
    <row r="551" spans="1:26" s="67" customFormat="1" ht="100.2" customHeight="1" x14ac:dyDescent="0.3">
      <c r="A551" s="9" t="s">
        <v>16991</v>
      </c>
      <c r="B551" s="10" t="s">
        <v>3547</v>
      </c>
      <c r="C551" s="22" t="s">
        <v>3548</v>
      </c>
      <c r="D551" s="12" t="s">
        <v>3549</v>
      </c>
      <c r="E551" s="13">
        <v>564.91999999999996</v>
      </c>
      <c r="F551" s="14" t="s">
        <v>3550</v>
      </c>
      <c r="G551" s="14">
        <v>14.79</v>
      </c>
      <c r="H551" s="14" t="s">
        <v>3551</v>
      </c>
      <c r="I551" s="14" t="s">
        <v>2195</v>
      </c>
      <c r="J551" s="15" t="s">
        <v>2234</v>
      </c>
      <c r="K551" s="16" t="s">
        <v>30458</v>
      </c>
      <c r="L551" s="14" t="s">
        <v>31</v>
      </c>
      <c r="M551" s="14" t="s">
        <v>69</v>
      </c>
      <c r="N551" s="14" t="s">
        <v>46</v>
      </c>
      <c r="O551" s="16" t="s">
        <v>34</v>
      </c>
      <c r="P551" s="17" t="s">
        <v>340</v>
      </c>
      <c r="Q551" s="29" t="s">
        <v>3552</v>
      </c>
      <c r="R551" s="15" t="s">
        <v>3553</v>
      </c>
      <c r="S551" s="14" t="s">
        <v>36</v>
      </c>
      <c r="T551" s="18">
        <v>3591.2</v>
      </c>
      <c r="U551" s="34">
        <v>740.9</v>
      </c>
      <c r="V551" s="33">
        <f t="shared" si="30"/>
        <v>1.3115131346031297</v>
      </c>
      <c r="W551" s="39">
        <f>V551/3</f>
        <v>0.43717104486770991</v>
      </c>
      <c r="X551" s="19" t="s">
        <v>3554</v>
      </c>
      <c r="Y551" s="21" t="s">
        <v>3555</v>
      </c>
      <c r="Z551" s="19" t="s">
        <v>3556</v>
      </c>
    </row>
    <row r="552" spans="1:26" s="67" customFormat="1" ht="100.2" customHeight="1" x14ac:dyDescent="0.3">
      <c r="A552" s="9" t="s">
        <v>16991</v>
      </c>
      <c r="B552" s="10" t="s">
        <v>3557</v>
      </c>
      <c r="C552" s="22" t="s">
        <v>3558</v>
      </c>
      <c r="D552" s="12" t="s">
        <v>3559</v>
      </c>
      <c r="E552" s="13">
        <v>166.22</v>
      </c>
      <c r="F552" s="14" t="s">
        <v>3560</v>
      </c>
      <c r="G552" s="14">
        <v>2.2149999999999999</v>
      </c>
      <c r="H552" s="14" t="s">
        <v>3561</v>
      </c>
      <c r="I552" s="14" t="s">
        <v>2195</v>
      </c>
      <c r="J552" s="15" t="s">
        <v>2703</v>
      </c>
      <c r="K552" s="14" t="s">
        <v>30459</v>
      </c>
      <c r="L552" s="14" t="s">
        <v>189</v>
      </c>
      <c r="M552" s="14" t="s">
        <v>190</v>
      </c>
      <c r="N552" s="14" t="s">
        <v>46</v>
      </c>
      <c r="O552" s="16" t="s">
        <v>34</v>
      </c>
      <c r="P552" s="28">
        <v>819</v>
      </c>
      <c r="Q552" s="14">
        <v>72</v>
      </c>
      <c r="R552" s="15" t="s">
        <v>3562</v>
      </c>
      <c r="S552" s="14" t="s">
        <v>3563</v>
      </c>
      <c r="T552" s="14">
        <v>220</v>
      </c>
      <c r="U552" s="14">
        <v>72</v>
      </c>
      <c r="V552" s="13">
        <f t="shared" si="30"/>
        <v>0.43316087113464086</v>
      </c>
      <c r="W552" s="13">
        <f>V552</f>
        <v>0.43316087113464086</v>
      </c>
      <c r="X552" s="19" t="s">
        <v>3564</v>
      </c>
      <c r="Y552" s="21" t="s">
        <v>3565</v>
      </c>
      <c r="Z552" s="19" t="s">
        <v>3566</v>
      </c>
    </row>
    <row r="553" spans="1:26" s="67" customFormat="1" ht="100.2" customHeight="1" x14ac:dyDescent="0.3">
      <c r="A553" s="9" t="s">
        <v>16991</v>
      </c>
      <c r="B553" s="10" t="s">
        <v>3567</v>
      </c>
      <c r="C553" s="22" t="s">
        <v>3568</v>
      </c>
      <c r="D553" s="19" t="s">
        <v>3569</v>
      </c>
      <c r="E553" s="13">
        <v>180.18</v>
      </c>
      <c r="F553" s="14" t="s">
        <v>3570</v>
      </c>
      <c r="G553" s="14">
        <v>1.03</v>
      </c>
      <c r="H553" s="14" t="s">
        <v>3571</v>
      </c>
      <c r="I553" s="14" t="s">
        <v>2195</v>
      </c>
      <c r="J553" s="15" t="s">
        <v>3264</v>
      </c>
      <c r="K553" s="14" t="s">
        <v>30460</v>
      </c>
      <c r="L553" s="14" t="s">
        <v>31</v>
      </c>
      <c r="M553" s="14" t="s">
        <v>3572</v>
      </c>
      <c r="N553" s="14" t="s">
        <v>46</v>
      </c>
      <c r="O553" s="16" t="s">
        <v>34</v>
      </c>
      <c r="P553" s="28">
        <v>90</v>
      </c>
      <c r="Q553" s="14">
        <v>229.17</v>
      </c>
      <c r="R553" s="15" t="s">
        <v>3573</v>
      </c>
      <c r="S553" s="14" t="s">
        <v>49</v>
      </c>
      <c r="T553" s="14" t="s">
        <v>49</v>
      </c>
      <c r="U553" s="14">
        <v>229.17</v>
      </c>
      <c r="V553" s="37">
        <f t="shared" si="30"/>
        <v>1.2718947718947717</v>
      </c>
      <c r="W553" s="56">
        <f t="shared" ref="W553:W558" si="31">V553/3</f>
        <v>0.42396492396492391</v>
      </c>
      <c r="X553" s="19" t="s">
        <v>3574</v>
      </c>
      <c r="Y553" s="21" t="s">
        <v>3575</v>
      </c>
      <c r="Z553" s="19" t="s">
        <v>3576</v>
      </c>
    </row>
    <row r="554" spans="1:26" s="67" customFormat="1" ht="100.2" customHeight="1" x14ac:dyDescent="0.3">
      <c r="A554" s="9" t="s">
        <v>16991</v>
      </c>
      <c r="B554" s="10" t="s">
        <v>3577</v>
      </c>
      <c r="C554" s="22" t="s">
        <v>3578</v>
      </c>
      <c r="D554" s="19" t="s">
        <v>3579</v>
      </c>
      <c r="E554" s="13">
        <v>127.07</v>
      </c>
      <c r="F554" s="14" t="s">
        <v>3580</v>
      </c>
      <c r="G554" s="14">
        <v>-3.76</v>
      </c>
      <c r="H554" s="14" t="s">
        <v>3581</v>
      </c>
      <c r="I554" s="14" t="s">
        <v>2195</v>
      </c>
      <c r="J554" s="15" t="s">
        <v>3490</v>
      </c>
      <c r="K554" s="16" t="s">
        <v>30461</v>
      </c>
      <c r="L554" s="14" t="s">
        <v>31</v>
      </c>
      <c r="M554" s="14" t="s">
        <v>163</v>
      </c>
      <c r="N554" s="14" t="s">
        <v>33</v>
      </c>
      <c r="O554" s="16" t="s">
        <v>220</v>
      </c>
      <c r="P554" s="28">
        <v>90</v>
      </c>
      <c r="Q554" s="14">
        <v>160</v>
      </c>
      <c r="R554" s="15" t="s">
        <v>3582</v>
      </c>
      <c r="S554" s="14" t="s">
        <v>49</v>
      </c>
      <c r="T554" s="14" t="s">
        <v>49</v>
      </c>
      <c r="U554" s="28">
        <v>160</v>
      </c>
      <c r="V554" s="13">
        <f t="shared" si="30"/>
        <v>1.2591485008263164</v>
      </c>
      <c r="W554" s="30">
        <f t="shared" si="31"/>
        <v>0.41971616694210545</v>
      </c>
      <c r="X554" s="19" t="s">
        <v>50</v>
      </c>
      <c r="Y554" s="21" t="s">
        <v>3583</v>
      </c>
      <c r="Z554" s="19" t="s">
        <v>27939</v>
      </c>
    </row>
    <row r="555" spans="1:26" s="67" customFormat="1" ht="100.2" customHeight="1" x14ac:dyDescent="0.3">
      <c r="A555" s="138" t="s">
        <v>23707</v>
      </c>
      <c r="B555" s="141" t="s">
        <v>17988</v>
      </c>
      <c r="C555" s="139" t="s">
        <v>17989</v>
      </c>
      <c r="D555" s="139" t="s">
        <v>17990</v>
      </c>
      <c r="E555" s="142">
        <v>200.07</v>
      </c>
      <c r="F555" s="143" t="s">
        <v>17991</v>
      </c>
      <c r="G555" s="143"/>
      <c r="H555" s="143" t="s">
        <v>17992</v>
      </c>
      <c r="I555" s="144" t="s">
        <v>2195</v>
      </c>
      <c r="J555" s="145" t="s">
        <v>17993</v>
      </c>
      <c r="K555" s="143" t="s">
        <v>30462</v>
      </c>
      <c r="L555" s="144" t="s">
        <v>31</v>
      </c>
      <c r="M555" s="144" t="s">
        <v>32</v>
      </c>
      <c r="N555" s="144" t="s">
        <v>33</v>
      </c>
      <c r="O555" s="144" t="s">
        <v>220</v>
      </c>
      <c r="P555" s="144">
        <v>91</v>
      </c>
      <c r="Q555" s="144">
        <v>250</v>
      </c>
      <c r="R555" s="147" t="s">
        <v>17994</v>
      </c>
      <c r="S555" s="144" t="s">
        <v>36</v>
      </c>
      <c r="T555" s="144">
        <v>1000</v>
      </c>
      <c r="U555" s="144">
        <v>250</v>
      </c>
      <c r="V555" s="146">
        <f t="shared" si="30"/>
        <v>1.249562653071425</v>
      </c>
      <c r="W555" s="148">
        <f t="shared" si="31"/>
        <v>0.41652088435714169</v>
      </c>
      <c r="X555" s="1" t="s">
        <v>17995</v>
      </c>
      <c r="Y555" s="145" t="s">
        <v>975</v>
      </c>
      <c r="Z555" s="145" t="s">
        <v>17996</v>
      </c>
    </row>
    <row r="556" spans="1:26" s="67" customFormat="1" ht="100.2" customHeight="1" x14ac:dyDescent="0.3">
      <c r="A556" s="9" t="s">
        <v>16991</v>
      </c>
      <c r="B556" s="10" t="s">
        <v>3584</v>
      </c>
      <c r="C556" s="22" t="s">
        <v>3585</v>
      </c>
      <c r="D556" s="19" t="s">
        <v>3586</v>
      </c>
      <c r="E556" s="13">
        <v>228.25</v>
      </c>
      <c r="F556" s="14" t="s">
        <v>3587</v>
      </c>
      <c r="G556" s="13">
        <v>3.1</v>
      </c>
      <c r="H556" s="14" t="s">
        <v>3588</v>
      </c>
      <c r="I556" s="14" t="s">
        <v>2195</v>
      </c>
      <c r="J556" s="15" t="s">
        <v>2643</v>
      </c>
      <c r="K556" s="16" t="s">
        <v>30463</v>
      </c>
      <c r="L556" s="14" t="s">
        <v>31</v>
      </c>
      <c r="M556" s="14" t="s">
        <v>32</v>
      </c>
      <c r="N556" s="14" t="s">
        <v>46</v>
      </c>
      <c r="O556" s="16" t="s">
        <v>34</v>
      </c>
      <c r="P556" s="28">
        <v>90</v>
      </c>
      <c r="Q556" s="14">
        <v>285</v>
      </c>
      <c r="R556" s="15" t="s">
        <v>3589</v>
      </c>
      <c r="S556" s="14" t="s">
        <v>1982</v>
      </c>
      <c r="T556" s="14">
        <v>668</v>
      </c>
      <c r="U556" s="14">
        <v>285</v>
      </c>
      <c r="V556" s="13">
        <f t="shared" si="30"/>
        <v>1.248630887185104</v>
      </c>
      <c r="W556" s="30">
        <f t="shared" si="31"/>
        <v>0.41621029572836798</v>
      </c>
      <c r="X556" s="19" t="s">
        <v>28183</v>
      </c>
      <c r="Y556" s="21" t="s">
        <v>3590</v>
      </c>
      <c r="Z556" s="19" t="s">
        <v>3591</v>
      </c>
    </row>
    <row r="557" spans="1:26" s="67" customFormat="1" ht="100.2" customHeight="1" x14ac:dyDescent="0.3">
      <c r="A557" s="9" t="s">
        <v>16991</v>
      </c>
      <c r="B557" s="10" t="s">
        <v>3592</v>
      </c>
      <c r="C557" s="22" t="s">
        <v>3593</v>
      </c>
      <c r="D557" s="19" t="s">
        <v>3594</v>
      </c>
      <c r="E557" s="13">
        <v>136.22999999999999</v>
      </c>
      <c r="F557" s="14" t="s">
        <v>2884</v>
      </c>
      <c r="G557" s="14">
        <v>4.83</v>
      </c>
      <c r="H557" s="14" t="s">
        <v>3595</v>
      </c>
      <c r="I557" s="14" t="s">
        <v>2195</v>
      </c>
      <c r="J557" s="15" t="s">
        <v>2348</v>
      </c>
      <c r="K557" s="14" t="s">
        <v>30464</v>
      </c>
      <c r="L557" s="14" t="s">
        <v>31</v>
      </c>
      <c r="M557" s="14" t="s">
        <v>310</v>
      </c>
      <c r="N557" s="14" t="s">
        <v>476</v>
      </c>
      <c r="O557" s="16" t="s">
        <v>1662</v>
      </c>
      <c r="P557" s="28">
        <v>98</v>
      </c>
      <c r="Q557" s="14">
        <v>170</v>
      </c>
      <c r="R557" s="15" t="s">
        <v>3596</v>
      </c>
      <c r="S557" s="14" t="s">
        <v>3597</v>
      </c>
      <c r="T557" s="14">
        <v>340</v>
      </c>
      <c r="U557" s="28">
        <v>170</v>
      </c>
      <c r="V557" s="13">
        <f t="shared" si="30"/>
        <v>1.2478895984731704</v>
      </c>
      <c r="W557" s="30">
        <f t="shared" si="31"/>
        <v>0.41596319949105681</v>
      </c>
      <c r="X557" s="19" t="s">
        <v>3598</v>
      </c>
      <c r="Y557" s="21" t="s">
        <v>3599</v>
      </c>
      <c r="Z557" s="19" t="s">
        <v>3600</v>
      </c>
    </row>
    <row r="558" spans="1:26" s="67" customFormat="1" ht="100.2" customHeight="1" x14ac:dyDescent="0.3">
      <c r="A558" s="9" t="s">
        <v>16991</v>
      </c>
      <c r="B558" s="10" t="s">
        <v>3601</v>
      </c>
      <c r="C558" s="22" t="s">
        <v>3602</v>
      </c>
      <c r="D558" s="19" t="s">
        <v>3603</v>
      </c>
      <c r="E558" s="13">
        <v>134.17380071699699</v>
      </c>
      <c r="F558" s="14" t="s">
        <v>2416</v>
      </c>
      <c r="G558" s="14">
        <v>-0.54</v>
      </c>
      <c r="H558" s="14" t="s">
        <v>3604</v>
      </c>
      <c r="I558" s="14" t="s">
        <v>2195</v>
      </c>
      <c r="J558" s="15" t="s">
        <v>2226</v>
      </c>
      <c r="K558" s="16" t="s">
        <v>28303</v>
      </c>
      <c r="L558" s="14" t="s">
        <v>3605</v>
      </c>
      <c r="M558" s="14" t="s">
        <v>1572</v>
      </c>
      <c r="N558" s="14" t="s">
        <v>33</v>
      </c>
      <c r="O558" s="16" t="s">
        <v>34</v>
      </c>
      <c r="P558" s="28">
        <v>90</v>
      </c>
      <c r="Q558" s="14">
        <v>167</v>
      </c>
      <c r="R558" s="15" t="s">
        <v>3606</v>
      </c>
      <c r="S558" s="14" t="s">
        <v>36</v>
      </c>
      <c r="T558" s="14">
        <v>500</v>
      </c>
      <c r="U558" s="28">
        <v>167</v>
      </c>
      <c r="V558" s="13">
        <f t="shared" si="30"/>
        <v>1.2446543148333475</v>
      </c>
      <c r="W558" s="30">
        <f t="shared" si="31"/>
        <v>0.41488477161111587</v>
      </c>
      <c r="X558" s="19" t="s">
        <v>3607</v>
      </c>
      <c r="Y558" s="19" t="s">
        <v>3608</v>
      </c>
      <c r="Z558" s="19" t="s">
        <v>3609</v>
      </c>
    </row>
    <row r="559" spans="1:26" s="67" customFormat="1" ht="100.2" customHeight="1" x14ac:dyDescent="0.3">
      <c r="A559" s="9" t="s">
        <v>16991</v>
      </c>
      <c r="B559" s="10" t="s">
        <v>3610</v>
      </c>
      <c r="C559" s="22" t="s">
        <v>3611</v>
      </c>
      <c r="D559" s="19" t="s">
        <v>3612</v>
      </c>
      <c r="E559" s="13">
        <v>302.37</v>
      </c>
      <c r="F559" s="14" t="s">
        <v>3613</v>
      </c>
      <c r="G559" s="14">
        <v>5.8</v>
      </c>
      <c r="H559" s="14" t="s">
        <v>3614</v>
      </c>
      <c r="I559" s="14" t="s">
        <v>2195</v>
      </c>
      <c r="J559" s="15" t="s">
        <v>2643</v>
      </c>
      <c r="K559" s="16" t="s">
        <v>30465</v>
      </c>
      <c r="L559" s="14" t="s">
        <v>31</v>
      </c>
      <c r="M559" s="14" t="s">
        <v>230</v>
      </c>
      <c r="N559" s="14" t="s">
        <v>46</v>
      </c>
      <c r="O559" s="16" t="s">
        <v>34</v>
      </c>
      <c r="P559" s="26">
        <v>730</v>
      </c>
      <c r="Q559" s="14">
        <v>125</v>
      </c>
      <c r="R559" s="15" t="s">
        <v>3615</v>
      </c>
      <c r="S559" s="14" t="s">
        <v>36</v>
      </c>
      <c r="T559" s="14">
        <v>250</v>
      </c>
      <c r="U559" s="28">
        <v>125</v>
      </c>
      <c r="V559" s="30">
        <f t="shared" si="30"/>
        <v>0.41340080034394944</v>
      </c>
      <c r="W559" s="30">
        <f>V559</f>
        <v>0.41340080034394944</v>
      </c>
      <c r="X559" s="19" t="s">
        <v>3616</v>
      </c>
      <c r="Y559" s="21" t="s">
        <v>3367</v>
      </c>
      <c r="Z559" s="19" t="s">
        <v>3617</v>
      </c>
    </row>
    <row r="560" spans="1:26" s="67" customFormat="1" ht="100.2" customHeight="1" x14ac:dyDescent="0.3">
      <c r="A560" s="9" t="s">
        <v>16991</v>
      </c>
      <c r="B560" s="10" t="s">
        <v>3618</v>
      </c>
      <c r="C560" s="22" t="s">
        <v>3619</v>
      </c>
      <c r="D560" s="19" t="s">
        <v>3620</v>
      </c>
      <c r="E560" s="13">
        <v>242.398070921732</v>
      </c>
      <c r="F560" s="14" t="s">
        <v>3621</v>
      </c>
      <c r="G560" s="14">
        <v>6.41</v>
      </c>
      <c r="H560" s="14" t="s">
        <v>3622</v>
      </c>
      <c r="I560" s="14" t="s">
        <v>2195</v>
      </c>
      <c r="J560" s="15" t="s">
        <v>2818</v>
      </c>
      <c r="K560" s="13" t="s">
        <v>30339</v>
      </c>
      <c r="L560" s="14" t="s">
        <v>31</v>
      </c>
      <c r="M560" s="14" t="s">
        <v>2819</v>
      </c>
      <c r="N560" s="14" t="s">
        <v>33</v>
      </c>
      <c r="O560" s="16" t="s">
        <v>34</v>
      </c>
      <c r="P560" s="28">
        <f>12*7</f>
        <v>84</v>
      </c>
      <c r="Q560" s="14">
        <v>300</v>
      </c>
      <c r="R560" s="15" t="s">
        <v>3623</v>
      </c>
      <c r="S560" s="14" t="s">
        <v>49</v>
      </c>
      <c r="T560" s="14" t="s">
        <v>49</v>
      </c>
      <c r="U560" s="28">
        <v>300</v>
      </c>
      <c r="V560" s="13">
        <f t="shared" si="30"/>
        <v>1.2376336117661064</v>
      </c>
      <c r="W560" s="30">
        <f>V560/3</f>
        <v>0.41254453725536883</v>
      </c>
      <c r="X560" s="19" t="s">
        <v>50</v>
      </c>
      <c r="Y560" s="21" t="s">
        <v>2821</v>
      </c>
      <c r="Z560" s="19" t="s">
        <v>3624</v>
      </c>
    </row>
    <row r="561" spans="1:26" s="67" customFormat="1" ht="100.2" customHeight="1" x14ac:dyDescent="0.3">
      <c r="A561" s="9" t="s">
        <v>16991</v>
      </c>
      <c r="B561" s="10" t="s">
        <v>3625</v>
      </c>
      <c r="C561" s="22" t="s">
        <v>3626</v>
      </c>
      <c r="D561" s="12" t="s">
        <v>3627</v>
      </c>
      <c r="E561" s="13">
        <v>612.58000000000004</v>
      </c>
      <c r="F561" s="14" t="s">
        <v>3628</v>
      </c>
      <c r="G561" s="14">
        <v>0.75</v>
      </c>
      <c r="H561" s="14" t="s">
        <v>3629</v>
      </c>
      <c r="I561" s="14" t="s">
        <v>2195</v>
      </c>
      <c r="J561" s="15" t="s">
        <v>3630</v>
      </c>
      <c r="K561" s="16" t="s">
        <v>30466</v>
      </c>
      <c r="L561" s="14" t="s">
        <v>31</v>
      </c>
      <c r="M561" s="14" t="s">
        <v>3631</v>
      </c>
      <c r="N561" s="14" t="s">
        <v>33</v>
      </c>
      <c r="O561" s="16" t="s">
        <v>34</v>
      </c>
      <c r="P561" s="17">
        <v>91</v>
      </c>
      <c r="Q561" s="18">
        <v>750</v>
      </c>
      <c r="R561" s="15" t="s">
        <v>3632</v>
      </c>
      <c r="S561" s="14" t="s">
        <v>36</v>
      </c>
      <c r="T561" s="18">
        <v>4000</v>
      </c>
      <c r="U561" s="17">
        <v>750</v>
      </c>
      <c r="V561" s="20">
        <f t="shared" si="30"/>
        <v>1.224329883443795</v>
      </c>
      <c r="W561" s="30">
        <f>V561/3</f>
        <v>0.40810996114793169</v>
      </c>
      <c r="X561" s="19" t="s">
        <v>3633</v>
      </c>
      <c r="Y561" s="21" t="s">
        <v>3634</v>
      </c>
      <c r="Z561" s="19" t="s">
        <v>3635</v>
      </c>
    </row>
    <row r="562" spans="1:26" s="67" customFormat="1" ht="100.2" customHeight="1" x14ac:dyDescent="0.3">
      <c r="A562" s="138" t="s">
        <v>23707</v>
      </c>
      <c r="B562" s="141" t="s">
        <v>17997</v>
      </c>
      <c r="C562" s="139" t="s">
        <v>17998</v>
      </c>
      <c r="D562" s="139" t="s">
        <v>17999</v>
      </c>
      <c r="E562" s="142">
        <v>165.63</v>
      </c>
      <c r="F562" s="143" t="s">
        <v>18000</v>
      </c>
      <c r="G562" s="143"/>
      <c r="H562" s="143" t="s">
        <v>18001</v>
      </c>
      <c r="I562" s="144" t="s">
        <v>2195</v>
      </c>
      <c r="J562" s="145" t="s">
        <v>4278</v>
      </c>
      <c r="K562" s="143" t="s">
        <v>30467</v>
      </c>
      <c r="L562" s="144" t="s">
        <v>31</v>
      </c>
      <c r="M562" s="144" t="s">
        <v>17194</v>
      </c>
      <c r="N562" s="144" t="s">
        <v>33</v>
      </c>
      <c r="O562" s="144" t="s">
        <v>220</v>
      </c>
      <c r="P562" s="144">
        <v>91</v>
      </c>
      <c r="Q562" s="144">
        <v>200</v>
      </c>
      <c r="R562" s="147" t="s">
        <v>18002</v>
      </c>
      <c r="S562" s="144" t="s">
        <v>36</v>
      </c>
      <c r="T562" s="144">
        <v>600</v>
      </c>
      <c r="U562" s="144">
        <v>200</v>
      </c>
      <c r="V562" s="146">
        <f t="shared" si="30"/>
        <v>1.2075107166576105</v>
      </c>
      <c r="W562" s="148">
        <f>V562/3</f>
        <v>0.40250357221920346</v>
      </c>
      <c r="X562" s="1" t="s">
        <v>18003</v>
      </c>
      <c r="Y562" s="145" t="s">
        <v>18004</v>
      </c>
      <c r="Z562" s="145" t="s">
        <v>18005</v>
      </c>
    </row>
    <row r="563" spans="1:26" s="67" customFormat="1" ht="100.2" customHeight="1" x14ac:dyDescent="0.3">
      <c r="A563" s="9" t="s">
        <v>16991</v>
      </c>
      <c r="B563" s="10" t="s">
        <v>3636</v>
      </c>
      <c r="C563" s="22" t="s">
        <v>3637</v>
      </c>
      <c r="D563" s="19" t="s">
        <v>3638</v>
      </c>
      <c r="E563" s="13">
        <v>250.38</v>
      </c>
      <c r="F563" s="14" t="s">
        <v>3639</v>
      </c>
      <c r="G563" s="14">
        <v>3.3</v>
      </c>
      <c r="H563" s="14" t="s">
        <v>3640</v>
      </c>
      <c r="I563" s="14" t="s">
        <v>2195</v>
      </c>
      <c r="J563" s="15" t="s">
        <v>2703</v>
      </c>
      <c r="K563" s="14" t="s">
        <v>30456</v>
      </c>
      <c r="L563" s="14" t="s">
        <v>31</v>
      </c>
      <c r="M563" s="14" t="s">
        <v>261</v>
      </c>
      <c r="N563" s="14" t="s">
        <v>46</v>
      </c>
      <c r="O563" s="16" t="s">
        <v>34</v>
      </c>
      <c r="P563" s="26">
        <v>500</v>
      </c>
      <c r="Q563" s="14">
        <v>100</v>
      </c>
      <c r="R563" s="15" t="s">
        <v>3641</v>
      </c>
      <c r="S563" s="14" t="s">
        <v>49</v>
      </c>
      <c r="T563" s="14" t="s">
        <v>49</v>
      </c>
      <c r="U563" s="28">
        <v>100</v>
      </c>
      <c r="V563" s="13">
        <f t="shared" si="30"/>
        <v>0.39939292275740873</v>
      </c>
      <c r="W563" s="13">
        <f>V563</f>
        <v>0.39939292275740873</v>
      </c>
      <c r="X563" s="19" t="s">
        <v>3535</v>
      </c>
      <c r="Y563" s="21" t="s">
        <v>3536</v>
      </c>
      <c r="Z563" s="19" t="s">
        <v>3642</v>
      </c>
    </row>
    <row r="564" spans="1:26" s="67" customFormat="1" ht="100.2" customHeight="1" x14ac:dyDescent="0.3">
      <c r="A564" s="138" t="s">
        <v>23707</v>
      </c>
      <c r="B564" s="141" t="s">
        <v>18006</v>
      </c>
      <c r="C564" s="139" t="s">
        <v>18007</v>
      </c>
      <c r="D564" s="139" t="s">
        <v>18008</v>
      </c>
      <c r="E564" s="142">
        <v>120.19499999999999</v>
      </c>
      <c r="F564" s="143" t="s">
        <v>3111</v>
      </c>
      <c r="G564" s="143"/>
      <c r="H564" s="143" t="s">
        <v>18009</v>
      </c>
      <c r="I564" s="144" t="s">
        <v>2195</v>
      </c>
      <c r="J564" s="145" t="s">
        <v>2285</v>
      </c>
      <c r="K564" s="143" t="s">
        <v>29264</v>
      </c>
      <c r="L564" s="144" t="s">
        <v>31</v>
      </c>
      <c r="M564" s="144" t="s">
        <v>18010</v>
      </c>
      <c r="N564" s="144" t="s">
        <v>33</v>
      </c>
      <c r="O564" s="144" t="s">
        <v>220</v>
      </c>
      <c r="P564" s="144">
        <v>90</v>
      </c>
      <c r="Q564" s="144">
        <v>143</v>
      </c>
      <c r="R564" s="147" t="s">
        <v>18011</v>
      </c>
      <c r="S564" s="144" t="s">
        <v>36</v>
      </c>
      <c r="T564" s="144">
        <v>429</v>
      </c>
      <c r="U564" s="144">
        <v>143</v>
      </c>
      <c r="V564" s="146">
        <f t="shared" si="30"/>
        <v>1.1897333499729608</v>
      </c>
      <c r="W564" s="148">
        <f t="shared" ref="W564:W571" si="32">V564/3</f>
        <v>0.39657778332432025</v>
      </c>
      <c r="X564" s="1" t="s">
        <v>28184</v>
      </c>
      <c r="Y564" s="145" t="s">
        <v>18012</v>
      </c>
      <c r="Z564" s="145" t="s">
        <v>18013</v>
      </c>
    </row>
    <row r="565" spans="1:26" s="67" customFormat="1" ht="100.2" customHeight="1" x14ac:dyDescent="0.3">
      <c r="A565" s="138" t="s">
        <v>23707</v>
      </c>
      <c r="B565" s="141" t="s">
        <v>18014</v>
      </c>
      <c r="C565" s="139" t="s">
        <v>18015</v>
      </c>
      <c r="D565" s="139" t="s">
        <v>18016</v>
      </c>
      <c r="E565" s="142">
        <v>254.279</v>
      </c>
      <c r="F565" s="143" t="s">
        <v>18017</v>
      </c>
      <c r="G565" s="143"/>
      <c r="H565" s="143" t="s">
        <v>18018</v>
      </c>
      <c r="I565" s="144" t="s">
        <v>2195</v>
      </c>
      <c r="J565" s="145" t="s">
        <v>2234</v>
      </c>
      <c r="K565" s="143" t="s">
        <v>28303</v>
      </c>
      <c r="L565" s="144" t="s">
        <v>31</v>
      </c>
      <c r="M565" s="144" t="s">
        <v>7841</v>
      </c>
      <c r="N565" s="144" t="s">
        <v>476</v>
      </c>
      <c r="O565" s="144" t="s">
        <v>220</v>
      </c>
      <c r="P565" s="144">
        <v>90</v>
      </c>
      <c r="Q565" s="144">
        <v>300</v>
      </c>
      <c r="R565" s="147" t="s">
        <v>18019</v>
      </c>
      <c r="S565" s="144" t="s">
        <v>36</v>
      </c>
      <c r="T565" s="144">
        <v>1000</v>
      </c>
      <c r="U565" s="144">
        <v>300</v>
      </c>
      <c r="V565" s="146">
        <f t="shared" si="30"/>
        <v>1.1798064330912108</v>
      </c>
      <c r="W565" s="148">
        <f t="shared" si="32"/>
        <v>0.39326881103040362</v>
      </c>
      <c r="X565" s="147" t="s">
        <v>28185</v>
      </c>
      <c r="Y565" s="145" t="s">
        <v>1362</v>
      </c>
      <c r="Z565" s="145" t="s">
        <v>18020</v>
      </c>
    </row>
    <row r="566" spans="1:26" s="67" customFormat="1" ht="100.2" customHeight="1" x14ac:dyDescent="0.3">
      <c r="A566" s="9" t="s">
        <v>16991</v>
      </c>
      <c r="B566" s="10" t="s">
        <v>3643</v>
      </c>
      <c r="C566" s="22" t="s">
        <v>3644</v>
      </c>
      <c r="D566" s="19" t="s">
        <v>3645</v>
      </c>
      <c r="E566" s="13">
        <v>464.38</v>
      </c>
      <c r="F566" s="14" t="s">
        <v>3646</v>
      </c>
      <c r="G566" s="14"/>
      <c r="H566" s="14" t="s">
        <v>3647</v>
      </c>
      <c r="I566" s="14" t="s">
        <v>2195</v>
      </c>
      <c r="J566" s="15" t="s">
        <v>3648</v>
      </c>
      <c r="K566" s="16" t="s">
        <v>30468</v>
      </c>
      <c r="L566" s="14" t="s">
        <v>31</v>
      </c>
      <c r="M566" s="14" t="s">
        <v>3649</v>
      </c>
      <c r="N566" s="14" t="s">
        <v>46</v>
      </c>
      <c r="O566" s="16" t="s">
        <v>34</v>
      </c>
      <c r="P566" s="28">
        <v>91</v>
      </c>
      <c r="Q566" s="14">
        <v>539</v>
      </c>
      <c r="R566" s="15" t="s">
        <v>3650</v>
      </c>
      <c r="S566" s="14" t="s">
        <v>36</v>
      </c>
      <c r="T566" s="14">
        <v>2694</v>
      </c>
      <c r="U566" s="28">
        <v>539</v>
      </c>
      <c r="V566" s="13">
        <f t="shared" si="30"/>
        <v>1.1606873681037082</v>
      </c>
      <c r="W566" s="30">
        <f t="shared" si="32"/>
        <v>0.38689578936790275</v>
      </c>
      <c r="X566" s="19" t="s">
        <v>3651</v>
      </c>
      <c r="Y566" s="21" t="s">
        <v>3652</v>
      </c>
      <c r="Z566" s="19" t="s">
        <v>3653</v>
      </c>
    </row>
    <row r="567" spans="1:26" s="67" customFormat="1" ht="100.2" customHeight="1" x14ac:dyDescent="0.3">
      <c r="A567" s="9" t="s">
        <v>16991</v>
      </c>
      <c r="B567" s="10" t="s">
        <v>3654</v>
      </c>
      <c r="C567" s="22" t="s">
        <v>3655</v>
      </c>
      <c r="D567" s="12" t="s">
        <v>3656</v>
      </c>
      <c r="E567" s="13">
        <v>218.18</v>
      </c>
      <c r="F567" s="14" t="s">
        <v>3657</v>
      </c>
      <c r="G567" s="14"/>
      <c r="H567" s="18" t="s">
        <v>3658</v>
      </c>
      <c r="I567" s="14" t="s">
        <v>2195</v>
      </c>
      <c r="J567" s="15" t="s">
        <v>3659</v>
      </c>
      <c r="K567" s="16" t="s">
        <v>30469</v>
      </c>
      <c r="L567" s="14" t="s">
        <v>31</v>
      </c>
      <c r="M567" s="14" t="s">
        <v>1257</v>
      </c>
      <c r="N567" s="14" t="s">
        <v>3660</v>
      </c>
      <c r="O567" s="16" t="s">
        <v>34</v>
      </c>
      <c r="P567" s="17" t="s">
        <v>164</v>
      </c>
      <c r="Q567" s="29" t="s">
        <v>3661</v>
      </c>
      <c r="R567" s="15" t="s">
        <v>3662</v>
      </c>
      <c r="S567" s="14" t="s">
        <v>619</v>
      </c>
      <c r="T567" s="18">
        <v>500</v>
      </c>
      <c r="U567" s="17">
        <v>250</v>
      </c>
      <c r="V567" s="20">
        <f t="shared" si="30"/>
        <v>1.1458428820240167</v>
      </c>
      <c r="W567" s="30">
        <f t="shared" si="32"/>
        <v>0.38194762734133891</v>
      </c>
      <c r="X567" s="19" t="s">
        <v>3663</v>
      </c>
      <c r="Y567" s="21" t="s">
        <v>3664</v>
      </c>
      <c r="Z567" s="19" t="s">
        <v>3665</v>
      </c>
    </row>
    <row r="568" spans="1:26" s="67" customFormat="1" ht="100.2" customHeight="1" x14ac:dyDescent="0.3">
      <c r="A568" s="138" t="s">
        <v>23707</v>
      </c>
      <c r="B568" s="141" t="s">
        <v>29596</v>
      </c>
      <c r="C568" s="139" t="s">
        <v>18021</v>
      </c>
      <c r="D568" s="139" t="s">
        <v>18022</v>
      </c>
      <c r="E568" s="142">
        <v>302.45</v>
      </c>
      <c r="F568" s="143" t="s">
        <v>17470</v>
      </c>
      <c r="G568" s="143"/>
      <c r="H568" s="143" t="s">
        <v>18023</v>
      </c>
      <c r="I568" s="144" t="s">
        <v>2195</v>
      </c>
      <c r="J568" s="145" t="s">
        <v>2348</v>
      </c>
      <c r="K568" s="143" t="s">
        <v>30470</v>
      </c>
      <c r="L568" s="144" t="s">
        <v>31</v>
      </c>
      <c r="M568" s="144" t="s">
        <v>18024</v>
      </c>
      <c r="N568" s="144" t="s">
        <v>46</v>
      </c>
      <c r="O568" s="144" t="s">
        <v>34</v>
      </c>
      <c r="P568" s="144">
        <v>90</v>
      </c>
      <c r="Q568" s="144">
        <v>335.2</v>
      </c>
      <c r="R568" s="147" t="s">
        <v>18025</v>
      </c>
      <c r="S568" s="144" t="s">
        <v>788</v>
      </c>
      <c r="T568" s="144">
        <v>510.1</v>
      </c>
      <c r="U568" s="144">
        <v>335.2</v>
      </c>
      <c r="V568" s="148">
        <f t="shared" si="30"/>
        <v>1.1082823607207803</v>
      </c>
      <c r="W568" s="149">
        <f t="shared" si="32"/>
        <v>0.36942745357359347</v>
      </c>
      <c r="X568" s="1" t="s">
        <v>18026</v>
      </c>
      <c r="Y568" s="145" t="s">
        <v>7979</v>
      </c>
      <c r="Z568" s="145" t="s">
        <v>18027</v>
      </c>
    </row>
    <row r="569" spans="1:26" s="67" customFormat="1" ht="100.2" customHeight="1" x14ac:dyDescent="0.3">
      <c r="A569" s="138" t="s">
        <v>23707</v>
      </c>
      <c r="B569" s="141" t="s">
        <v>18028</v>
      </c>
      <c r="C569" s="139" t="s">
        <v>18029</v>
      </c>
      <c r="D569" s="139" t="s">
        <v>18030</v>
      </c>
      <c r="E569" s="143">
        <v>214.22</v>
      </c>
      <c r="F569" s="144" t="s">
        <v>18031</v>
      </c>
      <c r="G569" s="150"/>
      <c r="H569" s="144" t="s">
        <v>18032</v>
      </c>
      <c r="I569" s="144" t="s">
        <v>2195</v>
      </c>
      <c r="J569" s="145" t="s">
        <v>18033</v>
      </c>
      <c r="K569" s="144" t="s">
        <v>30471</v>
      </c>
      <c r="L569" s="144" t="s">
        <v>31</v>
      </c>
      <c r="M569" s="144" t="s">
        <v>281</v>
      </c>
      <c r="N569" s="144" t="s">
        <v>33</v>
      </c>
      <c r="O569" s="144" t="s">
        <v>1214</v>
      </c>
      <c r="P569" s="144">
        <v>90</v>
      </c>
      <c r="Q569" s="144">
        <v>236</v>
      </c>
      <c r="R569" s="147" t="s">
        <v>18034</v>
      </c>
      <c r="S569" s="144" t="s">
        <v>281</v>
      </c>
      <c r="T569" s="144" t="s">
        <v>281</v>
      </c>
      <c r="U569" s="144">
        <v>236</v>
      </c>
      <c r="V569" s="146">
        <f t="shared" si="30"/>
        <v>1.1016711791616096</v>
      </c>
      <c r="W569" s="148">
        <f t="shared" si="32"/>
        <v>0.36722372638720319</v>
      </c>
      <c r="X569" s="147" t="s">
        <v>18035</v>
      </c>
      <c r="Y569" s="145" t="s">
        <v>1705</v>
      </c>
      <c r="Z569" s="145" t="s">
        <v>18036</v>
      </c>
    </row>
    <row r="570" spans="1:26" s="67" customFormat="1" ht="100.2" customHeight="1" x14ac:dyDescent="0.3">
      <c r="A570" s="9" t="s">
        <v>16991</v>
      </c>
      <c r="B570" s="10" t="s">
        <v>3666</v>
      </c>
      <c r="C570" s="22" t="s">
        <v>3667</v>
      </c>
      <c r="D570" s="12" t="s">
        <v>3668</v>
      </c>
      <c r="E570" s="13">
        <v>122.17</v>
      </c>
      <c r="F570" s="14" t="s">
        <v>3669</v>
      </c>
      <c r="G570" s="14">
        <v>1.38</v>
      </c>
      <c r="H570" s="14" t="s">
        <v>3670</v>
      </c>
      <c r="I570" s="14" t="s">
        <v>2195</v>
      </c>
      <c r="J570" s="15" t="s">
        <v>2285</v>
      </c>
      <c r="K570" s="16" t="s">
        <v>30472</v>
      </c>
      <c r="L570" s="14" t="s">
        <v>31</v>
      </c>
      <c r="M570" s="14" t="s">
        <v>310</v>
      </c>
      <c r="N570" s="14" t="s">
        <v>33</v>
      </c>
      <c r="O570" s="16" t="s">
        <v>220</v>
      </c>
      <c r="P570" s="17">
        <v>91</v>
      </c>
      <c r="Q570" s="18">
        <v>134</v>
      </c>
      <c r="R570" s="15" t="s">
        <v>3671</v>
      </c>
      <c r="S570" s="14" t="s">
        <v>143</v>
      </c>
      <c r="T570" s="18">
        <v>268</v>
      </c>
      <c r="U570" s="17">
        <v>134</v>
      </c>
      <c r="V570" s="20">
        <f t="shared" si="30"/>
        <v>1.0968322828845052</v>
      </c>
      <c r="W570" s="33">
        <f t="shared" si="32"/>
        <v>0.36561076096150175</v>
      </c>
      <c r="X570" s="19" t="s">
        <v>3672</v>
      </c>
      <c r="Y570" s="21" t="s">
        <v>1485</v>
      </c>
      <c r="Z570" s="19" t="s">
        <v>3673</v>
      </c>
    </row>
    <row r="571" spans="1:26" s="67" customFormat="1" ht="100.2" customHeight="1" x14ac:dyDescent="0.3">
      <c r="A571" s="138" t="s">
        <v>23707</v>
      </c>
      <c r="B571" s="141" t="s">
        <v>18037</v>
      </c>
      <c r="C571" s="139" t="s">
        <v>18038</v>
      </c>
      <c r="D571" s="139" t="s">
        <v>18039</v>
      </c>
      <c r="E571" s="142">
        <v>204.35</v>
      </c>
      <c r="F571" s="143" t="s">
        <v>18040</v>
      </c>
      <c r="G571" s="143"/>
      <c r="H571" s="143" t="s">
        <v>18041</v>
      </c>
      <c r="I571" s="144" t="s">
        <v>2195</v>
      </c>
      <c r="J571" s="145" t="s">
        <v>2348</v>
      </c>
      <c r="K571" s="143" t="s">
        <v>30473</v>
      </c>
      <c r="L571" s="144" t="s">
        <v>31</v>
      </c>
      <c r="M571" s="144" t="s">
        <v>18042</v>
      </c>
      <c r="N571" s="144" t="s">
        <v>46</v>
      </c>
      <c r="O571" s="144" t="s">
        <v>34</v>
      </c>
      <c r="P571" s="144">
        <v>90</v>
      </c>
      <c r="Q571" s="144">
        <v>222</v>
      </c>
      <c r="R571" s="147" t="s">
        <v>18043</v>
      </c>
      <c r="S571" s="144" t="s">
        <v>36</v>
      </c>
      <c r="T571" s="144">
        <v>457</v>
      </c>
      <c r="U571" s="144">
        <v>222</v>
      </c>
      <c r="V571" s="146">
        <f t="shared" si="30"/>
        <v>1.0863714215806215</v>
      </c>
      <c r="W571" s="148">
        <f t="shared" si="32"/>
        <v>0.36212380719354048</v>
      </c>
      <c r="X571" s="1" t="s">
        <v>18044</v>
      </c>
      <c r="Y571" s="145" t="s">
        <v>7466</v>
      </c>
      <c r="Z571" s="145" t="s">
        <v>18045</v>
      </c>
    </row>
    <row r="572" spans="1:26" s="67" customFormat="1" ht="100.2" customHeight="1" x14ac:dyDescent="0.3">
      <c r="A572" s="9" t="s">
        <v>16991</v>
      </c>
      <c r="B572" s="10" t="s">
        <v>3674</v>
      </c>
      <c r="C572" s="11" t="s">
        <v>3675</v>
      </c>
      <c r="D572" s="19" t="s">
        <v>3676</v>
      </c>
      <c r="E572" s="13">
        <v>690.8</v>
      </c>
      <c r="F572" s="14" t="s">
        <v>3677</v>
      </c>
      <c r="G572" s="13">
        <v>-3.2</v>
      </c>
      <c r="H572" s="14" t="s">
        <v>3678</v>
      </c>
      <c r="I572" s="14" t="s">
        <v>2195</v>
      </c>
      <c r="J572" s="15" t="s">
        <v>2468</v>
      </c>
      <c r="K572" s="14" t="s">
        <v>30474</v>
      </c>
      <c r="L572" s="14" t="s">
        <v>31</v>
      </c>
      <c r="M572" s="14" t="s">
        <v>406</v>
      </c>
      <c r="N572" s="14" t="s">
        <v>33</v>
      </c>
      <c r="O572" s="16" t="s">
        <v>34</v>
      </c>
      <c r="P572" s="28">
        <v>730</v>
      </c>
      <c r="Q572" s="14">
        <v>250</v>
      </c>
      <c r="R572" s="15" t="s">
        <v>3679</v>
      </c>
      <c r="S572" s="14" t="s">
        <v>36</v>
      </c>
      <c r="T572" s="14">
        <v>500</v>
      </c>
      <c r="U572" s="28">
        <v>250</v>
      </c>
      <c r="V572" s="30">
        <f t="shared" si="30"/>
        <v>0.36189924724956574</v>
      </c>
      <c r="W572" s="30">
        <f>V572</f>
        <v>0.36189924724956574</v>
      </c>
      <c r="X572" s="19" t="s">
        <v>28186</v>
      </c>
      <c r="Y572" s="21" t="s">
        <v>1328</v>
      </c>
      <c r="Z572" s="19" t="s">
        <v>2470</v>
      </c>
    </row>
    <row r="573" spans="1:26" s="67" customFormat="1" ht="100.2" customHeight="1" x14ac:dyDescent="0.3">
      <c r="A573" s="9" t="s">
        <v>16991</v>
      </c>
      <c r="B573" s="10" t="s">
        <v>3680</v>
      </c>
      <c r="C573" s="22" t="s">
        <v>3681</v>
      </c>
      <c r="D573" s="19" t="s">
        <v>3682</v>
      </c>
      <c r="E573" s="13">
        <v>138.207198552222</v>
      </c>
      <c r="F573" s="14" t="s">
        <v>3683</v>
      </c>
      <c r="G573" s="14">
        <v>1.67</v>
      </c>
      <c r="H573" s="14" t="s">
        <v>3684</v>
      </c>
      <c r="I573" s="14" t="s">
        <v>2195</v>
      </c>
      <c r="J573" s="15" t="s">
        <v>2348</v>
      </c>
      <c r="K573" s="16" t="s">
        <v>28273</v>
      </c>
      <c r="L573" s="14" t="s">
        <v>189</v>
      </c>
      <c r="M573" s="14" t="s">
        <v>190</v>
      </c>
      <c r="N573" s="14" t="s">
        <v>33</v>
      </c>
      <c r="O573" s="16" t="s">
        <v>3685</v>
      </c>
      <c r="P573" s="28">
        <v>90</v>
      </c>
      <c r="Q573" s="14">
        <v>150</v>
      </c>
      <c r="R573" s="15" t="s">
        <v>3686</v>
      </c>
      <c r="S573" s="14" t="s">
        <v>49</v>
      </c>
      <c r="T573" s="14" t="s">
        <v>49</v>
      </c>
      <c r="U573" s="28">
        <v>150</v>
      </c>
      <c r="V573" s="13">
        <f t="shared" si="30"/>
        <v>1.085326969733216</v>
      </c>
      <c r="W573" s="30">
        <f>V573/3</f>
        <v>0.36177565657773864</v>
      </c>
      <c r="X573" s="19" t="s">
        <v>3687</v>
      </c>
      <c r="Y573" s="21" t="s">
        <v>3688</v>
      </c>
      <c r="Z573" s="19" t="s">
        <v>3689</v>
      </c>
    </row>
    <row r="574" spans="1:26" s="67" customFormat="1" ht="100.2" customHeight="1" x14ac:dyDescent="0.3">
      <c r="A574" s="9" t="s">
        <v>16991</v>
      </c>
      <c r="B574" s="10" t="s">
        <v>3690</v>
      </c>
      <c r="C574" s="22" t="s">
        <v>3691</v>
      </c>
      <c r="D574" s="19" t="s">
        <v>3692</v>
      </c>
      <c r="E574" s="13">
        <v>174.19</v>
      </c>
      <c r="F574" s="14" t="s">
        <v>3693</v>
      </c>
      <c r="G574" s="14">
        <v>1.24</v>
      </c>
      <c r="H574" s="14" t="s">
        <v>3694</v>
      </c>
      <c r="I574" s="14" t="s">
        <v>2195</v>
      </c>
      <c r="J574" s="15" t="s">
        <v>3695</v>
      </c>
      <c r="K574" s="14" t="s">
        <v>30475</v>
      </c>
      <c r="L574" s="14" t="s">
        <v>31</v>
      </c>
      <c r="M574" s="14" t="s">
        <v>310</v>
      </c>
      <c r="N574" s="14" t="s">
        <v>70</v>
      </c>
      <c r="O574" s="16" t="s">
        <v>220</v>
      </c>
      <c r="P574" s="28">
        <v>91</v>
      </c>
      <c r="Q574" s="14">
        <v>179</v>
      </c>
      <c r="R574" s="15" t="s">
        <v>3696</v>
      </c>
      <c r="S574" s="14" t="s">
        <v>396</v>
      </c>
      <c r="T574" s="14">
        <v>357</v>
      </c>
      <c r="U574" s="14">
        <v>179</v>
      </c>
      <c r="V574" s="13">
        <f t="shared" si="30"/>
        <v>1.0276135254607039</v>
      </c>
      <c r="W574" s="30">
        <f>V574/3</f>
        <v>0.34253784182023467</v>
      </c>
      <c r="X574" s="19" t="s">
        <v>3697</v>
      </c>
      <c r="Y574" s="21" t="s">
        <v>930</v>
      </c>
      <c r="Z574" s="19" t="s">
        <v>3698</v>
      </c>
    </row>
    <row r="575" spans="1:26" s="67" customFormat="1" ht="100.2" customHeight="1" x14ac:dyDescent="0.3">
      <c r="A575" s="138" t="s">
        <v>23707</v>
      </c>
      <c r="B575" s="141" t="s">
        <v>18046</v>
      </c>
      <c r="C575" s="139" t="s">
        <v>18047</v>
      </c>
      <c r="D575" s="139" t="s">
        <v>18048</v>
      </c>
      <c r="E575" s="142">
        <v>146.22999999999999</v>
      </c>
      <c r="F575" s="143" t="s">
        <v>1649</v>
      </c>
      <c r="G575" s="143"/>
      <c r="H575" s="143" t="s">
        <v>18049</v>
      </c>
      <c r="I575" s="144" t="s">
        <v>2195</v>
      </c>
      <c r="J575" s="145" t="s">
        <v>2234</v>
      </c>
      <c r="K575" s="143" t="s">
        <v>28274</v>
      </c>
      <c r="L575" s="144" t="s">
        <v>31</v>
      </c>
      <c r="M575" s="144" t="s">
        <v>1287</v>
      </c>
      <c r="N575" s="144" t="s">
        <v>33</v>
      </c>
      <c r="O575" s="144" t="s">
        <v>220</v>
      </c>
      <c r="P575" s="144">
        <v>90</v>
      </c>
      <c r="Q575" s="144">
        <v>150</v>
      </c>
      <c r="R575" s="147" t="s">
        <v>18050</v>
      </c>
      <c r="S575" s="144" t="s">
        <v>36</v>
      </c>
      <c r="T575" s="144">
        <v>450</v>
      </c>
      <c r="U575" s="144">
        <v>150</v>
      </c>
      <c r="V575" s="146">
        <f t="shared" si="30"/>
        <v>1.0257813034261096</v>
      </c>
      <c r="W575" s="148">
        <f>V575/3</f>
        <v>0.34192710114203656</v>
      </c>
      <c r="X575" s="1" t="s">
        <v>18051</v>
      </c>
      <c r="Y575" s="145" t="s">
        <v>8767</v>
      </c>
      <c r="Z575" s="145" t="s">
        <v>18052</v>
      </c>
    </row>
    <row r="576" spans="1:26" s="67" customFormat="1" ht="100.2" customHeight="1" x14ac:dyDescent="0.3">
      <c r="A576" s="9" t="s">
        <v>16991</v>
      </c>
      <c r="B576" s="10" t="s">
        <v>3699</v>
      </c>
      <c r="C576" s="22" t="s">
        <v>3700</v>
      </c>
      <c r="D576" s="19" t="s">
        <v>3701</v>
      </c>
      <c r="E576" s="13">
        <v>733.87</v>
      </c>
      <c r="F576" s="14" t="s">
        <v>3702</v>
      </c>
      <c r="G576" s="14">
        <v>2.8380000000000001</v>
      </c>
      <c r="H576" s="14" t="s">
        <v>3703</v>
      </c>
      <c r="I576" s="14" t="s">
        <v>2195</v>
      </c>
      <c r="J576" s="15" t="s">
        <v>2468</v>
      </c>
      <c r="K576" s="14" t="s">
        <v>30476</v>
      </c>
      <c r="L576" s="14" t="s">
        <v>31</v>
      </c>
      <c r="M576" s="14" t="s">
        <v>230</v>
      </c>
      <c r="N576" s="14" t="s">
        <v>46</v>
      </c>
      <c r="O576" s="16" t="s">
        <v>34</v>
      </c>
      <c r="P576" s="28">
        <v>730</v>
      </c>
      <c r="Q576" s="14">
        <v>250</v>
      </c>
      <c r="R576" s="15" t="s">
        <v>3704</v>
      </c>
      <c r="S576" s="14" t="s">
        <v>2158</v>
      </c>
      <c r="T576" s="14">
        <v>500</v>
      </c>
      <c r="U576" s="28">
        <v>250</v>
      </c>
      <c r="V576" s="30">
        <f t="shared" ref="V576:V607" si="33">U576/E576</f>
        <v>0.34065978988104162</v>
      </c>
      <c r="W576" s="30">
        <f>V576</f>
        <v>0.34065978988104162</v>
      </c>
      <c r="X576" s="19" t="s">
        <v>3705</v>
      </c>
      <c r="Y576" s="21" t="s">
        <v>3706</v>
      </c>
      <c r="Z576" s="19" t="s">
        <v>3707</v>
      </c>
    </row>
    <row r="577" spans="1:26" s="67" customFormat="1" ht="100.2" customHeight="1" x14ac:dyDescent="0.3">
      <c r="A577" s="138" t="s">
        <v>23707</v>
      </c>
      <c r="B577" s="141" t="s">
        <v>29597</v>
      </c>
      <c r="C577" s="139" t="s">
        <v>18053</v>
      </c>
      <c r="D577" s="139" t="s">
        <v>18054</v>
      </c>
      <c r="E577" s="142">
        <v>562.55999999999995</v>
      </c>
      <c r="F577" s="143" t="s">
        <v>4269</v>
      </c>
      <c r="G577" s="143"/>
      <c r="H577" s="143" t="s">
        <v>18055</v>
      </c>
      <c r="I577" s="144" t="s">
        <v>2195</v>
      </c>
      <c r="J577" s="145" t="s">
        <v>18056</v>
      </c>
      <c r="K577" s="143" t="s">
        <v>30134</v>
      </c>
      <c r="L577" s="144" t="s">
        <v>31</v>
      </c>
      <c r="M577" s="144" t="s">
        <v>261</v>
      </c>
      <c r="N577" s="144" t="s">
        <v>46</v>
      </c>
      <c r="O577" s="144" t="s">
        <v>34</v>
      </c>
      <c r="P577" s="144">
        <v>861</v>
      </c>
      <c r="Q577" s="144">
        <v>190</v>
      </c>
      <c r="R577" s="147" t="s">
        <v>18057</v>
      </c>
      <c r="S577" s="144" t="s">
        <v>788</v>
      </c>
      <c r="T577" s="144">
        <v>2300</v>
      </c>
      <c r="U577" s="144">
        <v>190</v>
      </c>
      <c r="V577" s="148">
        <f t="shared" si="33"/>
        <v>0.33774175199089879</v>
      </c>
      <c r="W577" s="148">
        <f>V577</f>
        <v>0.33774175199089879</v>
      </c>
      <c r="X577" s="1" t="s">
        <v>18058</v>
      </c>
      <c r="Y577" s="145" t="s">
        <v>15311</v>
      </c>
      <c r="Z577" s="145" t="s">
        <v>18059</v>
      </c>
    </row>
    <row r="578" spans="1:26" s="67" customFormat="1" ht="100.2" customHeight="1" x14ac:dyDescent="0.3">
      <c r="A578" s="9" t="s">
        <v>16991</v>
      </c>
      <c r="B578" s="10" t="s">
        <v>3708</v>
      </c>
      <c r="C578" s="22" t="s">
        <v>3709</v>
      </c>
      <c r="D578" s="12" t="s">
        <v>3710</v>
      </c>
      <c r="E578" s="13">
        <v>114.185726758646</v>
      </c>
      <c r="F578" s="14" t="s">
        <v>3711</v>
      </c>
      <c r="G578" s="14" t="s">
        <v>3712</v>
      </c>
      <c r="H578" s="18" t="s">
        <v>3713</v>
      </c>
      <c r="I578" s="14" t="s">
        <v>2195</v>
      </c>
      <c r="J578" s="15" t="s">
        <v>2205</v>
      </c>
      <c r="K578" s="16" t="s">
        <v>28257</v>
      </c>
      <c r="L578" s="14" t="s">
        <v>31</v>
      </c>
      <c r="M578" s="14" t="s">
        <v>3714</v>
      </c>
      <c r="N578" s="14" t="s">
        <v>59</v>
      </c>
      <c r="O578" s="16" t="s">
        <v>71</v>
      </c>
      <c r="P578" s="17" t="s">
        <v>3414</v>
      </c>
      <c r="Q578" s="29" t="s">
        <v>3715</v>
      </c>
      <c r="R578" s="15" t="s">
        <v>3716</v>
      </c>
      <c r="S578" s="14" t="s">
        <v>36</v>
      </c>
      <c r="T578" s="18">
        <v>569</v>
      </c>
      <c r="U578" s="17">
        <v>114</v>
      </c>
      <c r="V578" s="30">
        <f t="shared" si="33"/>
        <v>0.99837346782370995</v>
      </c>
      <c r="W578" s="30">
        <f>V578/3</f>
        <v>0.33279115594123665</v>
      </c>
      <c r="X578" s="19" t="s">
        <v>3717</v>
      </c>
      <c r="Y578" s="21" t="s">
        <v>3718</v>
      </c>
      <c r="Z578" s="19" t="s">
        <v>3719</v>
      </c>
    </row>
    <row r="579" spans="1:26" s="67" customFormat="1" ht="100.2" customHeight="1" x14ac:dyDescent="0.3">
      <c r="A579" s="9" t="s">
        <v>16991</v>
      </c>
      <c r="B579" s="10" t="s">
        <v>3720</v>
      </c>
      <c r="C579" s="22" t="s">
        <v>3721</v>
      </c>
      <c r="D579" s="22" t="s">
        <v>3722</v>
      </c>
      <c r="E579" s="13">
        <v>146.19</v>
      </c>
      <c r="F579" s="14" t="s">
        <v>3461</v>
      </c>
      <c r="G579" s="14">
        <v>2.0699999999999998</v>
      </c>
      <c r="H579" s="18" t="s">
        <v>3723</v>
      </c>
      <c r="I579" s="14" t="s">
        <v>2195</v>
      </c>
      <c r="J579" s="15" t="s">
        <v>2285</v>
      </c>
      <c r="K579" s="16" t="s">
        <v>30477</v>
      </c>
      <c r="L579" s="14" t="s">
        <v>31</v>
      </c>
      <c r="M579" s="14" t="s">
        <v>310</v>
      </c>
      <c r="N579" s="14" t="s">
        <v>46</v>
      </c>
      <c r="O579" s="16" t="s">
        <v>34</v>
      </c>
      <c r="P579" s="17" t="s">
        <v>2545</v>
      </c>
      <c r="Q579" s="29" t="s">
        <v>3724</v>
      </c>
      <c r="R579" s="15" t="s">
        <v>3725</v>
      </c>
      <c r="S579" s="14" t="s">
        <v>36</v>
      </c>
      <c r="T579" s="18">
        <v>290</v>
      </c>
      <c r="U579" s="17">
        <v>145</v>
      </c>
      <c r="V579" s="33">
        <f t="shared" si="33"/>
        <v>0.99185990833846371</v>
      </c>
      <c r="W579" s="30">
        <f>V579/3</f>
        <v>0.33061996944615457</v>
      </c>
      <c r="X579" s="19" t="s">
        <v>3726</v>
      </c>
      <c r="Y579" s="21" t="s">
        <v>3727</v>
      </c>
      <c r="Z579" s="19" t="s">
        <v>3728</v>
      </c>
    </row>
    <row r="580" spans="1:26" s="67" customFormat="1" ht="100.2" customHeight="1" x14ac:dyDescent="0.3">
      <c r="A580" s="138" t="s">
        <v>23707</v>
      </c>
      <c r="B580" s="141" t="s">
        <v>18060</v>
      </c>
      <c r="C580" s="139" t="s">
        <v>18061</v>
      </c>
      <c r="D580" s="139" t="s">
        <v>18062</v>
      </c>
      <c r="E580" s="143">
        <v>302.5</v>
      </c>
      <c r="F580" s="144" t="s">
        <v>17470</v>
      </c>
      <c r="G580" s="150"/>
      <c r="H580" s="144" t="s">
        <v>18023</v>
      </c>
      <c r="I580" s="144" t="s">
        <v>2195</v>
      </c>
      <c r="J580" s="145" t="s">
        <v>2348</v>
      </c>
      <c r="K580" s="144" t="s">
        <v>30470</v>
      </c>
      <c r="L580" s="144" t="s">
        <v>31</v>
      </c>
      <c r="M580" s="144" t="s">
        <v>281</v>
      </c>
      <c r="N580" s="144" t="s">
        <v>281</v>
      </c>
      <c r="O580" s="144" t="s">
        <v>34</v>
      </c>
      <c r="P580" s="144">
        <v>105</v>
      </c>
      <c r="Q580" s="144">
        <v>100</v>
      </c>
      <c r="R580" s="147" t="s">
        <v>18063</v>
      </c>
      <c r="S580" s="144" t="s">
        <v>281</v>
      </c>
      <c r="T580" s="144">
        <v>1000</v>
      </c>
      <c r="U580" s="144">
        <v>100</v>
      </c>
      <c r="V580" s="146">
        <f t="shared" si="33"/>
        <v>0.33057851239669422</v>
      </c>
      <c r="W580" s="146">
        <f>V580</f>
        <v>0.33057851239669422</v>
      </c>
      <c r="X580" s="147" t="s">
        <v>18064</v>
      </c>
      <c r="Y580" s="145" t="s">
        <v>18065</v>
      </c>
      <c r="Z580" s="145" t="s">
        <v>18066</v>
      </c>
    </row>
    <row r="581" spans="1:26" s="67" customFormat="1" ht="100.2" customHeight="1" x14ac:dyDescent="0.3">
      <c r="A581" s="9" t="s">
        <v>16991</v>
      </c>
      <c r="B581" s="10" t="s">
        <v>3729</v>
      </c>
      <c r="C581" s="22" t="s">
        <v>3730</v>
      </c>
      <c r="D581" s="19" t="s">
        <v>3731</v>
      </c>
      <c r="E581" s="13">
        <v>302.24</v>
      </c>
      <c r="F581" s="14" t="s">
        <v>2756</v>
      </c>
      <c r="G581" s="14">
        <v>1.54</v>
      </c>
      <c r="H581" s="14" t="s">
        <v>3732</v>
      </c>
      <c r="I581" s="14" t="s">
        <v>2195</v>
      </c>
      <c r="J581" s="15" t="s">
        <v>2758</v>
      </c>
      <c r="K581" s="14" t="s">
        <v>30478</v>
      </c>
      <c r="L581" s="14" t="s">
        <v>31</v>
      </c>
      <c r="M581" s="14" t="s">
        <v>815</v>
      </c>
      <c r="N581" s="14" t="s">
        <v>46</v>
      </c>
      <c r="O581" s="16" t="s">
        <v>34</v>
      </c>
      <c r="P581" s="28">
        <v>91</v>
      </c>
      <c r="Q581" s="14">
        <v>299</v>
      </c>
      <c r="R581" s="15" t="s">
        <v>3733</v>
      </c>
      <c r="S581" s="14" t="s">
        <v>1350</v>
      </c>
      <c r="T581" s="14">
        <v>613</v>
      </c>
      <c r="U581" s="28">
        <v>299</v>
      </c>
      <c r="V581" s="30">
        <f t="shared" si="33"/>
        <v>0.98928004235044997</v>
      </c>
      <c r="W581" s="30">
        <f>V581/3</f>
        <v>0.32976001411681666</v>
      </c>
      <c r="X581" s="19" t="s">
        <v>3734</v>
      </c>
      <c r="Y581" s="21" t="s">
        <v>3735</v>
      </c>
      <c r="Z581" s="19" t="s">
        <v>3736</v>
      </c>
    </row>
    <row r="582" spans="1:26" s="67" customFormat="1" ht="100.2" customHeight="1" x14ac:dyDescent="0.3">
      <c r="A582" s="9" t="s">
        <v>16991</v>
      </c>
      <c r="B582" s="10" t="s">
        <v>3737</v>
      </c>
      <c r="C582" s="22" t="s">
        <v>3738</v>
      </c>
      <c r="D582" s="19" t="s">
        <v>3739</v>
      </c>
      <c r="E582" s="13">
        <v>198.27</v>
      </c>
      <c r="F582" s="14" t="s">
        <v>3740</v>
      </c>
      <c r="G582" s="14">
        <v>3.31</v>
      </c>
      <c r="H582" s="14" t="s">
        <v>3741</v>
      </c>
      <c r="I582" s="14" t="s">
        <v>2195</v>
      </c>
      <c r="J582" s="15" t="s">
        <v>2643</v>
      </c>
      <c r="K582" s="16" t="s">
        <v>30479</v>
      </c>
      <c r="L582" s="14" t="s">
        <v>31</v>
      </c>
      <c r="M582" s="14" t="s">
        <v>3742</v>
      </c>
      <c r="N582" s="14" t="s">
        <v>476</v>
      </c>
      <c r="O582" s="16" t="s">
        <v>34</v>
      </c>
      <c r="P582" s="28">
        <v>91</v>
      </c>
      <c r="Q582" s="14">
        <v>196</v>
      </c>
      <c r="R582" s="15" t="s">
        <v>3743</v>
      </c>
      <c r="S582" s="14" t="s">
        <v>143</v>
      </c>
      <c r="T582" s="14">
        <v>620</v>
      </c>
      <c r="U582" s="14">
        <v>196</v>
      </c>
      <c r="V582" s="30">
        <f t="shared" si="33"/>
        <v>0.98855096585464264</v>
      </c>
      <c r="W582" s="33">
        <f>V582/3</f>
        <v>0.32951698861821421</v>
      </c>
      <c r="X582" s="19" t="s">
        <v>3744</v>
      </c>
      <c r="Y582" s="21" t="s">
        <v>3745</v>
      </c>
      <c r="Z582" s="19" t="s">
        <v>3746</v>
      </c>
    </row>
    <row r="583" spans="1:26" s="67" customFormat="1" ht="100.2" customHeight="1" x14ac:dyDescent="0.3">
      <c r="A583" s="9" t="s">
        <v>16991</v>
      </c>
      <c r="B583" s="10" t="s">
        <v>3747</v>
      </c>
      <c r="C583" s="22" t="s">
        <v>3748</v>
      </c>
      <c r="D583" s="43" t="s">
        <v>3749</v>
      </c>
      <c r="E583" s="13">
        <v>110.110869758821</v>
      </c>
      <c r="F583" s="14" t="s">
        <v>3363</v>
      </c>
      <c r="G583" s="14">
        <v>0.8</v>
      </c>
      <c r="H583" s="27" t="s">
        <v>3750</v>
      </c>
      <c r="I583" s="14" t="s">
        <v>2195</v>
      </c>
      <c r="J583" s="15" t="s">
        <v>2285</v>
      </c>
      <c r="K583" s="16" t="s">
        <v>30480</v>
      </c>
      <c r="L583" s="14" t="s">
        <v>31</v>
      </c>
      <c r="M583" s="14" t="s">
        <v>310</v>
      </c>
      <c r="N583" s="14" t="s">
        <v>476</v>
      </c>
      <c r="O583" s="16" t="s">
        <v>220</v>
      </c>
      <c r="P583" s="53">
        <v>721</v>
      </c>
      <c r="Q583" s="27">
        <v>36</v>
      </c>
      <c r="R583" s="15" t="s">
        <v>3751</v>
      </c>
      <c r="S583" s="14" t="s">
        <v>36</v>
      </c>
      <c r="T583" s="27">
        <v>71.400000000000006</v>
      </c>
      <c r="U583" s="53">
        <v>36</v>
      </c>
      <c r="V583" s="13">
        <f t="shared" si="33"/>
        <v>0.32694319896711227</v>
      </c>
      <c r="W583" s="13">
        <f>V583</f>
        <v>0.32694319896711227</v>
      </c>
      <c r="X583" s="19" t="s">
        <v>3752</v>
      </c>
      <c r="Y583" s="21" t="s">
        <v>1124</v>
      </c>
      <c r="Z583" s="19" t="s">
        <v>3753</v>
      </c>
    </row>
    <row r="584" spans="1:26" s="67" customFormat="1" ht="100.2" customHeight="1" x14ac:dyDescent="0.3">
      <c r="A584" s="9" t="s">
        <v>16991</v>
      </c>
      <c r="B584" s="10" t="s">
        <v>3754</v>
      </c>
      <c r="C584" s="22" t="s">
        <v>3755</v>
      </c>
      <c r="D584" s="19" t="s">
        <v>3756</v>
      </c>
      <c r="E584" s="13">
        <v>568.89</v>
      </c>
      <c r="F584" s="14" t="s">
        <v>3757</v>
      </c>
      <c r="G584" s="14">
        <v>7.9</v>
      </c>
      <c r="H584" s="14" t="s">
        <v>3758</v>
      </c>
      <c r="I584" s="14" t="s">
        <v>2195</v>
      </c>
      <c r="J584" s="54" t="s">
        <v>2348</v>
      </c>
      <c r="K584" s="16" t="s">
        <v>30481</v>
      </c>
      <c r="L584" s="14" t="s">
        <v>31</v>
      </c>
      <c r="M584" s="14" t="s">
        <v>69</v>
      </c>
      <c r="N584" s="14" t="s">
        <v>33</v>
      </c>
      <c r="O584" s="16" t="s">
        <v>220</v>
      </c>
      <c r="P584" s="28">
        <v>90</v>
      </c>
      <c r="Q584" s="14">
        <v>538</v>
      </c>
      <c r="R584" s="15" t="s">
        <v>3759</v>
      </c>
      <c r="S584" s="14" t="s">
        <v>49</v>
      </c>
      <c r="T584" s="14" t="s">
        <v>49</v>
      </c>
      <c r="U584" s="28">
        <v>538</v>
      </c>
      <c r="V584" s="30">
        <f t="shared" si="33"/>
        <v>0.94570127792719161</v>
      </c>
      <c r="W584" s="30">
        <f>V584/3</f>
        <v>0.31523375930906389</v>
      </c>
      <c r="X584" s="19" t="s">
        <v>50</v>
      </c>
      <c r="Y584" s="21" t="s">
        <v>3760</v>
      </c>
      <c r="Z584" s="19" t="s">
        <v>3761</v>
      </c>
    </row>
    <row r="585" spans="1:26" s="67" customFormat="1" ht="100.2" customHeight="1" x14ac:dyDescent="0.3">
      <c r="A585" s="138" t="s">
        <v>23707</v>
      </c>
      <c r="B585" s="141" t="s">
        <v>18067</v>
      </c>
      <c r="C585" s="139" t="s">
        <v>18068</v>
      </c>
      <c r="D585" s="139" t="s">
        <v>18069</v>
      </c>
      <c r="E585" s="142">
        <v>480.9</v>
      </c>
      <c r="F585" s="143" t="s">
        <v>18070</v>
      </c>
      <c r="G585" s="143"/>
      <c r="H585" s="143" t="s">
        <v>18071</v>
      </c>
      <c r="I585" s="144" t="s">
        <v>2195</v>
      </c>
      <c r="J585" s="145" t="s">
        <v>18072</v>
      </c>
      <c r="K585" s="143" t="s">
        <v>30482</v>
      </c>
      <c r="L585" s="144" t="s">
        <v>31</v>
      </c>
      <c r="M585" s="144" t="s">
        <v>406</v>
      </c>
      <c r="N585" s="144" t="s">
        <v>46</v>
      </c>
      <c r="O585" s="144" t="s">
        <v>34</v>
      </c>
      <c r="P585" s="144">
        <v>730</v>
      </c>
      <c r="Q585" s="144">
        <v>150</v>
      </c>
      <c r="R585" s="147" t="s">
        <v>18073</v>
      </c>
      <c r="S585" s="144" t="s">
        <v>49</v>
      </c>
      <c r="T585" s="144" t="s">
        <v>49</v>
      </c>
      <c r="U585" s="144">
        <v>150</v>
      </c>
      <c r="V585" s="148">
        <f t="shared" si="33"/>
        <v>0.31191515907673112</v>
      </c>
      <c r="W585" s="148">
        <f>V585</f>
        <v>0.31191515907673112</v>
      </c>
      <c r="X585" s="1" t="s">
        <v>18074</v>
      </c>
      <c r="Y585" s="145" t="s">
        <v>18075</v>
      </c>
      <c r="Z585" s="145" t="s">
        <v>18076</v>
      </c>
    </row>
    <row r="586" spans="1:26" s="67" customFormat="1" ht="100.2" customHeight="1" x14ac:dyDescent="0.3">
      <c r="A586" s="9" t="s">
        <v>16991</v>
      </c>
      <c r="B586" s="10" t="s">
        <v>3762</v>
      </c>
      <c r="C586" s="22" t="s">
        <v>3763</v>
      </c>
      <c r="D586" s="19" t="s">
        <v>3764</v>
      </c>
      <c r="E586" s="13">
        <v>45.04</v>
      </c>
      <c r="F586" s="14" t="s">
        <v>3765</v>
      </c>
      <c r="G586" s="14">
        <v>-1.51</v>
      </c>
      <c r="H586" s="14" t="s">
        <v>3766</v>
      </c>
      <c r="I586" s="14" t="s">
        <v>2195</v>
      </c>
      <c r="J586" s="15" t="s">
        <v>2205</v>
      </c>
      <c r="K586" s="16" t="s">
        <v>28275</v>
      </c>
      <c r="L586" s="14" t="s">
        <v>425</v>
      </c>
      <c r="M586" s="14" t="s">
        <v>839</v>
      </c>
      <c r="N586" s="14" t="s">
        <v>46</v>
      </c>
      <c r="O586" s="16" t="s">
        <v>220</v>
      </c>
      <c r="P586" s="28">
        <v>728</v>
      </c>
      <c r="Q586" s="14">
        <v>14</v>
      </c>
      <c r="R586" s="15" t="s">
        <v>3767</v>
      </c>
      <c r="S586" s="14" t="s">
        <v>3768</v>
      </c>
      <c r="T586" s="14">
        <v>29</v>
      </c>
      <c r="U586" s="14">
        <v>14</v>
      </c>
      <c r="V586" s="13">
        <f t="shared" si="33"/>
        <v>0.31083481349911191</v>
      </c>
      <c r="W586" s="13">
        <f>V586</f>
        <v>0.31083481349911191</v>
      </c>
      <c r="X586" s="19" t="s">
        <v>3769</v>
      </c>
      <c r="Y586" s="21" t="s">
        <v>3770</v>
      </c>
      <c r="Z586" s="19" t="s">
        <v>3771</v>
      </c>
    </row>
    <row r="587" spans="1:26" s="67" customFormat="1" ht="100.2" customHeight="1" x14ac:dyDescent="0.3">
      <c r="A587" s="138" t="s">
        <v>23707</v>
      </c>
      <c r="B587" s="141" t="s">
        <v>18077</v>
      </c>
      <c r="C587" s="139" t="s">
        <v>18078</v>
      </c>
      <c r="D587" s="139" t="s">
        <v>18079</v>
      </c>
      <c r="E587" s="142">
        <v>205.25399999999999</v>
      </c>
      <c r="F587" s="143" t="s">
        <v>18080</v>
      </c>
      <c r="G587" s="143"/>
      <c r="H587" s="143" t="s">
        <v>18081</v>
      </c>
      <c r="I587" s="144" t="s">
        <v>2195</v>
      </c>
      <c r="J587" s="145" t="s">
        <v>18082</v>
      </c>
      <c r="K587" s="143" t="s">
        <v>30483</v>
      </c>
      <c r="L587" s="144" t="s">
        <v>31</v>
      </c>
      <c r="M587" s="144" t="s">
        <v>5309</v>
      </c>
      <c r="N587" s="144" t="s">
        <v>46</v>
      </c>
      <c r="O587" s="144" t="s">
        <v>47</v>
      </c>
      <c r="P587" s="144">
        <v>90</v>
      </c>
      <c r="Q587" s="144">
        <v>188</v>
      </c>
      <c r="R587" s="147" t="s">
        <v>18083</v>
      </c>
      <c r="S587" s="144" t="s">
        <v>49</v>
      </c>
      <c r="T587" s="144" t="s">
        <v>49</v>
      </c>
      <c r="U587" s="144">
        <v>188</v>
      </c>
      <c r="V587" s="148">
        <f t="shared" si="33"/>
        <v>0.91593830083701178</v>
      </c>
      <c r="W587" s="148">
        <f>V587/3</f>
        <v>0.30531276694567061</v>
      </c>
      <c r="X587" s="1" t="s">
        <v>18084</v>
      </c>
      <c r="Y587" s="145" t="s">
        <v>18085</v>
      </c>
      <c r="Z587" s="145" t="s">
        <v>18086</v>
      </c>
    </row>
    <row r="588" spans="1:26" s="67" customFormat="1" ht="100.2" customHeight="1" x14ac:dyDescent="0.3">
      <c r="A588" s="9" t="s">
        <v>16991</v>
      </c>
      <c r="B588" s="10" t="s">
        <v>3772</v>
      </c>
      <c r="C588" s="22" t="s">
        <v>3773</v>
      </c>
      <c r="D588" s="19" t="s">
        <v>3774</v>
      </c>
      <c r="E588" s="13">
        <v>180.25</v>
      </c>
      <c r="F588" s="14" t="s">
        <v>3775</v>
      </c>
      <c r="G588" s="13">
        <v>3.5</v>
      </c>
      <c r="H588" s="14" t="s">
        <v>3776</v>
      </c>
      <c r="I588" s="14" t="s">
        <v>2195</v>
      </c>
      <c r="J588" s="15" t="s">
        <v>2703</v>
      </c>
      <c r="K588" s="14" t="s">
        <v>30484</v>
      </c>
      <c r="L588" s="14" t="s">
        <v>31</v>
      </c>
      <c r="M588" s="14" t="s">
        <v>176</v>
      </c>
      <c r="N588" s="14" t="s">
        <v>46</v>
      </c>
      <c r="O588" s="16" t="s">
        <v>83</v>
      </c>
      <c r="P588" s="28">
        <v>728</v>
      </c>
      <c r="Q588" s="14">
        <v>55</v>
      </c>
      <c r="R588" s="15" t="s">
        <v>3777</v>
      </c>
      <c r="S588" s="14" t="s">
        <v>3778</v>
      </c>
      <c r="T588" s="14">
        <v>110</v>
      </c>
      <c r="U588" s="28">
        <v>55</v>
      </c>
      <c r="V588" s="13">
        <f t="shared" si="33"/>
        <v>0.30513176144244103</v>
      </c>
      <c r="W588" s="13">
        <f>V588</f>
        <v>0.30513176144244103</v>
      </c>
      <c r="X588" s="19" t="s">
        <v>3779</v>
      </c>
      <c r="Y588" s="21" t="s">
        <v>3780</v>
      </c>
      <c r="Z588" s="19" t="s">
        <v>3781</v>
      </c>
    </row>
    <row r="589" spans="1:26" s="67" customFormat="1" ht="100.2" customHeight="1" x14ac:dyDescent="0.3">
      <c r="A589" s="9" t="s">
        <v>16991</v>
      </c>
      <c r="B589" s="10" t="s">
        <v>3782</v>
      </c>
      <c r="C589" s="19" t="s">
        <v>3783</v>
      </c>
      <c r="D589" s="12" t="s">
        <v>3784</v>
      </c>
      <c r="E589" s="13">
        <v>118.176030609349</v>
      </c>
      <c r="F589" s="14" t="s">
        <v>3785</v>
      </c>
      <c r="G589" s="14">
        <v>3.35</v>
      </c>
      <c r="H589" s="18" t="s">
        <v>3786</v>
      </c>
      <c r="I589" s="14" t="s">
        <v>2195</v>
      </c>
      <c r="J589" s="15" t="s">
        <v>2285</v>
      </c>
      <c r="K589" s="16" t="s">
        <v>30485</v>
      </c>
      <c r="L589" s="14" t="s">
        <v>31</v>
      </c>
      <c r="M589" s="14" t="s">
        <v>69</v>
      </c>
      <c r="N589" s="14" t="s">
        <v>46</v>
      </c>
      <c r="O589" s="16" t="s">
        <v>220</v>
      </c>
      <c r="P589" s="17" t="s">
        <v>3787</v>
      </c>
      <c r="Q589" s="29" t="s">
        <v>3788</v>
      </c>
      <c r="R589" s="15" t="s">
        <v>3789</v>
      </c>
      <c r="S589" s="14" t="s">
        <v>3790</v>
      </c>
      <c r="T589" s="18">
        <v>179</v>
      </c>
      <c r="U589" s="17">
        <v>36</v>
      </c>
      <c r="V589" s="20">
        <f t="shared" si="33"/>
        <v>0.30463030289961363</v>
      </c>
      <c r="W589" s="20">
        <f>V589</f>
        <v>0.30463030289961363</v>
      </c>
      <c r="X589" s="19" t="s">
        <v>3791</v>
      </c>
      <c r="Y589" s="21" t="s">
        <v>3792</v>
      </c>
      <c r="Z589" s="19" t="s">
        <v>3793</v>
      </c>
    </row>
    <row r="590" spans="1:26" s="67" customFormat="1" ht="100.2" customHeight="1" x14ac:dyDescent="0.3">
      <c r="A590" s="9" t="s">
        <v>16991</v>
      </c>
      <c r="B590" s="10" t="s">
        <v>3794</v>
      </c>
      <c r="C590" s="22" t="s">
        <v>3795</v>
      </c>
      <c r="D590" s="12" t="s">
        <v>3796</v>
      </c>
      <c r="E590" s="13">
        <v>164.2</v>
      </c>
      <c r="F590" s="14" t="s">
        <v>2701</v>
      </c>
      <c r="G590" s="14">
        <v>2.2799999999999998</v>
      </c>
      <c r="H590" s="31" t="s">
        <v>3797</v>
      </c>
      <c r="I590" s="14" t="s">
        <v>2195</v>
      </c>
      <c r="J590" s="15" t="s">
        <v>3798</v>
      </c>
      <c r="K590" s="16" t="s">
        <v>30159</v>
      </c>
      <c r="L590" s="14" t="s">
        <v>31</v>
      </c>
      <c r="M590" s="14" t="s">
        <v>2937</v>
      </c>
      <c r="N590" s="14" t="s">
        <v>33</v>
      </c>
      <c r="O590" s="16" t="s">
        <v>220</v>
      </c>
      <c r="P590" s="17">
        <v>91</v>
      </c>
      <c r="Q590" s="18">
        <v>150</v>
      </c>
      <c r="R590" s="15" t="s">
        <v>3799</v>
      </c>
      <c r="S590" s="14" t="s">
        <v>49</v>
      </c>
      <c r="T590" s="18" t="s">
        <v>49</v>
      </c>
      <c r="U590" s="17">
        <v>150</v>
      </c>
      <c r="V590" s="33">
        <f t="shared" si="33"/>
        <v>0.9135200974421438</v>
      </c>
      <c r="W590" s="30">
        <f t="shared" ref="W590:W598" si="34">V590/3</f>
        <v>0.30450669914738127</v>
      </c>
      <c r="X590" s="19" t="s">
        <v>3800</v>
      </c>
      <c r="Y590" s="21" t="s">
        <v>3801</v>
      </c>
      <c r="Z590" s="19" t="s">
        <v>3802</v>
      </c>
    </row>
    <row r="591" spans="1:26" s="67" customFormat="1" ht="100.2" customHeight="1" x14ac:dyDescent="0.3">
      <c r="A591" s="9" t="s">
        <v>16991</v>
      </c>
      <c r="B591" s="10" t="s">
        <v>3803</v>
      </c>
      <c r="C591" s="22" t="s">
        <v>3804</v>
      </c>
      <c r="D591" s="19" t="s">
        <v>3805</v>
      </c>
      <c r="E591" s="13">
        <v>100.12</v>
      </c>
      <c r="F591" s="14" t="s">
        <v>1186</v>
      </c>
      <c r="G591" s="14">
        <v>-0.65</v>
      </c>
      <c r="H591" s="14" t="s">
        <v>3806</v>
      </c>
      <c r="I591" s="14" t="s">
        <v>2195</v>
      </c>
      <c r="J591" s="15" t="s">
        <v>2266</v>
      </c>
      <c r="K591" s="16" t="s">
        <v>30486</v>
      </c>
      <c r="L591" s="14" t="s">
        <v>31</v>
      </c>
      <c r="M591" s="14" t="s">
        <v>69</v>
      </c>
      <c r="N591" s="14" t="s">
        <v>1150</v>
      </c>
      <c r="O591" s="16" t="s">
        <v>34</v>
      </c>
      <c r="P591" s="28">
        <v>90</v>
      </c>
      <c r="Q591" s="14">
        <v>91.2</v>
      </c>
      <c r="R591" s="15" t="s">
        <v>3807</v>
      </c>
      <c r="S591" s="14" t="s">
        <v>49</v>
      </c>
      <c r="T591" s="14" t="s">
        <v>49</v>
      </c>
      <c r="U591" s="14">
        <v>91.2</v>
      </c>
      <c r="V591" s="30">
        <f t="shared" si="33"/>
        <v>0.91090691170595284</v>
      </c>
      <c r="W591" s="33">
        <f t="shared" si="34"/>
        <v>0.30363563723531761</v>
      </c>
      <c r="X591" s="19" t="s">
        <v>3535</v>
      </c>
      <c r="Y591" s="21" t="s">
        <v>3808</v>
      </c>
      <c r="Z591" s="19" t="s">
        <v>3809</v>
      </c>
    </row>
    <row r="592" spans="1:26" s="67" customFormat="1" ht="100.2" customHeight="1" x14ac:dyDescent="0.3">
      <c r="A592" s="138" t="s">
        <v>23707</v>
      </c>
      <c r="B592" s="141" t="s">
        <v>18087</v>
      </c>
      <c r="C592" s="139" t="s">
        <v>18088</v>
      </c>
      <c r="D592" s="139" t="s">
        <v>18089</v>
      </c>
      <c r="E592" s="142">
        <v>221.37200000000001</v>
      </c>
      <c r="F592" s="143" t="s">
        <v>18090</v>
      </c>
      <c r="G592" s="143"/>
      <c r="H592" s="143" t="s">
        <v>18091</v>
      </c>
      <c r="I592" s="144" t="s">
        <v>2195</v>
      </c>
      <c r="J592" s="145" t="s">
        <v>4723</v>
      </c>
      <c r="K592" s="143" t="s">
        <v>30487</v>
      </c>
      <c r="L592" s="144" t="s">
        <v>31</v>
      </c>
      <c r="M592" s="144" t="s">
        <v>18092</v>
      </c>
      <c r="N592" s="144" t="s">
        <v>33</v>
      </c>
      <c r="O592" s="144" t="s">
        <v>220</v>
      </c>
      <c r="P592" s="144">
        <v>91</v>
      </c>
      <c r="Q592" s="144">
        <v>200</v>
      </c>
      <c r="R592" s="147" t="s">
        <v>18093</v>
      </c>
      <c r="S592" s="144" t="s">
        <v>36</v>
      </c>
      <c r="T592" s="144">
        <v>600</v>
      </c>
      <c r="U592" s="144">
        <v>200</v>
      </c>
      <c r="V592" s="148">
        <f t="shared" si="33"/>
        <v>0.90345662504743141</v>
      </c>
      <c r="W592" s="148">
        <f t="shared" si="34"/>
        <v>0.3011522083491438</v>
      </c>
      <c r="X592" s="1" t="s">
        <v>18094</v>
      </c>
      <c r="Y592" s="145" t="s">
        <v>18095</v>
      </c>
      <c r="Z592" s="145" t="s">
        <v>18096</v>
      </c>
    </row>
    <row r="593" spans="1:26" s="67" customFormat="1" ht="100.2" customHeight="1" x14ac:dyDescent="0.3">
      <c r="A593" s="138" t="s">
        <v>23707</v>
      </c>
      <c r="B593" s="141" t="s">
        <v>18097</v>
      </c>
      <c r="C593" s="139" t="s">
        <v>18098</v>
      </c>
      <c r="D593" s="139" t="s">
        <v>18099</v>
      </c>
      <c r="E593" s="142">
        <v>113.16</v>
      </c>
      <c r="F593" s="143" t="s">
        <v>2457</v>
      </c>
      <c r="G593" s="143"/>
      <c r="H593" s="143" t="s">
        <v>18100</v>
      </c>
      <c r="I593" s="144" t="s">
        <v>2195</v>
      </c>
      <c r="J593" s="145" t="s">
        <v>2266</v>
      </c>
      <c r="K593" s="143" t="s">
        <v>28276</v>
      </c>
      <c r="L593" s="144" t="s">
        <v>31</v>
      </c>
      <c r="M593" s="144" t="s">
        <v>32</v>
      </c>
      <c r="N593" s="144" t="s">
        <v>33</v>
      </c>
      <c r="O593" s="144" t="s">
        <v>34</v>
      </c>
      <c r="P593" s="144">
        <v>90</v>
      </c>
      <c r="Q593" s="144">
        <v>100</v>
      </c>
      <c r="R593" s="147" t="s">
        <v>18101</v>
      </c>
      <c r="S593" s="144" t="s">
        <v>14984</v>
      </c>
      <c r="T593" s="144">
        <v>300</v>
      </c>
      <c r="U593" s="144">
        <v>100</v>
      </c>
      <c r="V593" s="148">
        <f t="shared" si="33"/>
        <v>0.88370448921880529</v>
      </c>
      <c r="W593" s="148">
        <f t="shared" si="34"/>
        <v>0.2945681630729351</v>
      </c>
      <c r="X593" s="1" t="s">
        <v>18102</v>
      </c>
      <c r="Y593" s="145" t="s">
        <v>6124</v>
      </c>
      <c r="Z593" s="145" t="s">
        <v>18103</v>
      </c>
    </row>
    <row r="594" spans="1:26" s="67" customFormat="1" ht="100.2" customHeight="1" x14ac:dyDescent="0.3">
      <c r="A594" s="138" t="s">
        <v>23707</v>
      </c>
      <c r="B594" s="141" t="s">
        <v>18104</v>
      </c>
      <c r="C594" s="139" t="s">
        <v>18105</v>
      </c>
      <c r="D594" s="139" t="s">
        <v>18106</v>
      </c>
      <c r="E594" s="142">
        <v>214.30500000000001</v>
      </c>
      <c r="F594" s="143" t="s">
        <v>18107</v>
      </c>
      <c r="G594" s="143"/>
      <c r="H594" s="143" t="s">
        <v>18108</v>
      </c>
      <c r="I594" s="144" t="s">
        <v>2195</v>
      </c>
      <c r="J594" s="145" t="s">
        <v>2234</v>
      </c>
      <c r="K594" s="143" t="s">
        <v>28303</v>
      </c>
      <c r="L594" s="144" t="s">
        <v>31</v>
      </c>
      <c r="M594" s="144" t="s">
        <v>32</v>
      </c>
      <c r="N594" s="144" t="s">
        <v>33</v>
      </c>
      <c r="O594" s="144" t="s">
        <v>220</v>
      </c>
      <c r="P594" s="144">
        <v>90</v>
      </c>
      <c r="Q594" s="144">
        <v>185</v>
      </c>
      <c r="R594" s="147" t="s">
        <v>18109</v>
      </c>
      <c r="S594" s="144" t="s">
        <v>143</v>
      </c>
      <c r="T594" s="144">
        <v>738</v>
      </c>
      <c r="U594" s="144">
        <v>185</v>
      </c>
      <c r="V594" s="148">
        <f t="shared" si="33"/>
        <v>0.86325564032570401</v>
      </c>
      <c r="W594" s="148">
        <f t="shared" si="34"/>
        <v>0.287751880108568</v>
      </c>
      <c r="X594" s="1" t="s">
        <v>18110</v>
      </c>
      <c r="Y594" s="145" t="s">
        <v>1672</v>
      </c>
      <c r="Z594" s="145" t="s">
        <v>18111</v>
      </c>
    </row>
    <row r="595" spans="1:26" s="67" customFormat="1" ht="100.2" customHeight="1" x14ac:dyDescent="0.3">
      <c r="A595" s="9" t="s">
        <v>16991</v>
      </c>
      <c r="B595" s="10" t="s">
        <v>3810</v>
      </c>
      <c r="C595" s="22" t="s">
        <v>3811</v>
      </c>
      <c r="D595" s="19" t="s">
        <v>3812</v>
      </c>
      <c r="E595" s="13">
        <v>582.54999999999995</v>
      </c>
      <c r="F595" s="14" t="s">
        <v>3813</v>
      </c>
      <c r="G595" s="14">
        <v>0.9</v>
      </c>
      <c r="H595" s="14" t="s">
        <v>3814</v>
      </c>
      <c r="I595" s="14" t="s">
        <v>2195</v>
      </c>
      <c r="J595" s="15" t="s">
        <v>3815</v>
      </c>
      <c r="K595" s="16" t="s">
        <v>30488</v>
      </c>
      <c r="L595" s="14" t="s">
        <v>31</v>
      </c>
      <c r="M595" s="14" t="s">
        <v>230</v>
      </c>
      <c r="N595" s="14" t="s">
        <v>46</v>
      </c>
      <c r="O595" s="16" t="s">
        <v>34</v>
      </c>
      <c r="P595" s="28">
        <v>92</v>
      </c>
      <c r="Q595" s="18">
        <v>500</v>
      </c>
      <c r="R595" s="15" t="s">
        <v>3816</v>
      </c>
      <c r="S595" s="14" t="s">
        <v>49</v>
      </c>
      <c r="T595" s="14" t="s">
        <v>49</v>
      </c>
      <c r="U595" s="28">
        <v>500</v>
      </c>
      <c r="V595" s="30">
        <f t="shared" si="33"/>
        <v>0.85829542528538327</v>
      </c>
      <c r="W595" s="30">
        <f t="shared" si="34"/>
        <v>0.28609847509512776</v>
      </c>
      <c r="X595" s="19" t="s">
        <v>50</v>
      </c>
      <c r="Y595" s="21" t="s">
        <v>3817</v>
      </c>
      <c r="Z595" s="19" t="s">
        <v>3818</v>
      </c>
    </row>
    <row r="596" spans="1:26" s="67" customFormat="1" ht="100.2" customHeight="1" x14ac:dyDescent="0.3">
      <c r="A596" s="9" t="s">
        <v>16991</v>
      </c>
      <c r="B596" s="10" t="s">
        <v>3819</v>
      </c>
      <c r="C596" s="22" t="s">
        <v>3820</v>
      </c>
      <c r="D596" s="19" t="s">
        <v>3821</v>
      </c>
      <c r="E596" s="13">
        <v>136.24</v>
      </c>
      <c r="F596" s="14" t="s">
        <v>2884</v>
      </c>
      <c r="G596" s="14">
        <v>4.16</v>
      </c>
      <c r="H596" s="14" t="s">
        <v>3822</v>
      </c>
      <c r="I596" s="14" t="s">
        <v>2195</v>
      </c>
      <c r="J596" s="15" t="s">
        <v>2348</v>
      </c>
      <c r="K596" s="14" t="s">
        <v>30464</v>
      </c>
      <c r="L596" s="14" t="s">
        <v>31</v>
      </c>
      <c r="M596" s="14" t="s">
        <v>69</v>
      </c>
      <c r="N596" s="14" t="s">
        <v>33</v>
      </c>
      <c r="O596" s="16" t="s">
        <v>34</v>
      </c>
      <c r="P596" s="28">
        <v>90</v>
      </c>
      <c r="Q596" s="14">
        <v>116.5</v>
      </c>
      <c r="R596" s="15" t="s">
        <v>3823</v>
      </c>
      <c r="S596" s="14" t="s">
        <v>143</v>
      </c>
      <c r="T596" s="14">
        <v>586.20000000000005</v>
      </c>
      <c r="U596" s="36">
        <v>116.5</v>
      </c>
      <c r="V596" s="37">
        <f t="shared" si="33"/>
        <v>0.85510863182618901</v>
      </c>
      <c r="W596" s="37">
        <f t="shared" si="34"/>
        <v>0.28503621060872969</v>
      </c>
      <c r="X596" s="19" t="s">
        <v>3824</v>
      </c>
      <c r="Y596" s="21" t="s">
        <v>3825</v>
      </c>
      <c r="Z596" s="19" t="s">
        <v>3826</v>
      </c>
    </row>
    <row r="597" spans="1:26" s="67" customFormat="1" ht="100.2" customHeight="1" x14ac:dyDescent="0.3">
      <c r="A597" s="138" t="s">
        <v>23707</v>
      </c>
      <c r="B597" s="141" t="s">
        <v>18112</v>
      </c>
      <c r="C597" s="139" t="s">
        <v>18113</v>
      </c>
      <c r="D597" s="139" t="s">
        <v>18114</v>
      </c>
      <c r="E597" s="142">
        <v>576.61</v>
      </c>
      <c r="F597" s="143" t="s">
        <v>18115</v>
      </c>
      <c r="G597" s="143"/>
      <c r="H597" s="143" t="s">
        <v>18116</v>
      </c>
      <c r="I597" s="144" t="s">
        <v>2195</v>
      </c>
      <c r="J597" s="145" t="s">
        <v>18117</v>
      </c>
      <c r="K597" s="143" t="s">
        <v>30489</v>
      </c>
      <c r="L597" s="144" t="s">
        <v>31</v>
      </c>
      <c r="M597" s="144" t="s">
        <v>32</v>
      </c>
      <c r="N597" s="144" t="s">
        <v>476</v>
      </c>
      <c r="O597" s="144" t="s">
        <v>34</v>
      </c>
      <c r="P597" s="144">
        <v>91</v>
      </c>
      <c r="Q597" s="144">
        <v>492</v>
      </c>
      <c r="R597" s="147" t="s">
        <v>18118</v>
      </c>
      <c r="S597" s="144" t="s">
        <v>36</v>
      </c>
      <c r="T597" s="144">
        <v>1409</v>
      </c>
      <c r="U597" s="144">
        <v>492</v>
      </c>
      <c r="V597" s="148">
        <f t="shared" si="33"/>
        <v>0.85326303740830023</v>
      </c>
      <c r="W597" s="148">
        <f t="shared" si="34"/>
        <v>0.28442101246943341</v>
      </c>
      <c r="X597" s="1" t="s">
        <v>18119</v>
      </c>
      <c r="Y597" s="145" t="s">
        <v>18120</v>
      </c>
      <c r="Z597" s="145" t="s">
        <v>18121</v>
      </c>
    </row>
    <row r="598" spans="1:26" s="67" customFormat="1" ht="100.2" customHeight="1" x14ac:dyDescent="0.3">
      <c r="A598" s="9" t="s">
        <v>16991</v>
      </c>
      <c r="B598" s="10" t="s">
        <v>3827</v>
      </c>
      <c r="C598" s="22" t="s">
        <v>3828</v>
      </c>
      <c r="D598" s="57" t="s">
        <v>3829</v>
      </c>
      <c r="E598" s="13">
        <v>266.33999999999997</v>
      </c>
      <c r="F598" s="14" t="s">
        <v>3830</v>
      </c>
      <c r="G598" s="14">
        <v>5.58</v>
      </c>
      <c r="H598" s="14" t="s">
        <v>3831</v>
      </c>
      <c r="I598" s="14" t="s">
        <v>2195</v>
      </c>
      <c r="J598" s="15" t="s">
        <v>3328</v>
      </c>
      <c r="K598" s="16" t="s">
        <v>30490</v>
      </c>
      <c r="L598" s="14" t="s">
        <v>31</v>
      </c>
      <c r="M598" s="14" t="s">
        <v>69</v>
      </c>
      <c r="N598" s="14" t="s">
        <v>33</v>
      </c>
      <c r="O598" s="16" t="s">
        <v>34</v>
      </c>
      <c r="P598" s="40" t="s">
        <v>164</v>
      </c>
      <c r="Q598" s="41">
        <v>226</v>
      </c>
      <c r="R598" s="15" t="s">
        <v>3832</v>
      </c>
      <c r="S598" s="14" t="s">
        <v>49</v>
      </c>
      <c r="T598" s="14" t="s">
        <v>49</v>
      </c>
      <c r="U598" s="40">
        <v>226</v>
      </c>
      <c r="V598" s="58">
        <f t="shared" si="33"/>
        <v>0.84853946083952847</v>
      </c>
      <c r="W598" s="30">
        <f t="shared" si="34"/>
        <v>0.28284648694650949</v>
      </c>
      <c r="X598" s="19" t="s">
        <v>580</v>
      </c>
      <c r="Y598" s="21" t="s">
        <v>3833</v>
      </c>
      <c r="Z598" s="19" t="s">
        <v>3834</v>
      </c>
    </row>
    <row r="599" spans="1:26" s="67" customFormat="1" ht="100.2" customHeight="1" x14ac:dyDescent="0.3">
      <c r="A599" s="9" t="s">
        <v>16991</v>
      </c>
      <c r="B599" s="10" t="s">
        <v>3835</v>
      </c>
      <c r="C599" s="22" t="s">
        <v>3836</v>
      </c>
      <c r="D599" s="19" t="s">
        <v>3837</v>
      </c>
      <c r="E599" s="13">
        <v>150.21793444900999</v>
      </c>
      <c r="F599" s="14" t="s">
        <v>2403</v>
      </c>
      <c r="G599" s="14">
        <v>3.66</v>
      </c>
      <c r="H599" s="14" t="s">
        <v>3838</v>
      </c>
      <c r="I599" s="14" t="s">
        <v>2195</v>
      </c>
      <c r="J599" s="15" t="s">
        <v>2285</v>
      </c>
      <c r="K599" s="16" t="s">
        <v>30491</v>
      </c>
      <c r="L599" s="14" t="s">
        <v>31</v>
      </c>
      <c r="M599" s="14" t="s">
        <v>1378</v>
      </c>
      <c r="N599" s="14" t="s">
        <v>33</v>
      </c>
      <c r="O599" s="16" t="s">
        <v>34</v>
      </c>
      <c r="P599" s="28">
        <v>133</v>
      </c>
      <c r="Q599" s="14">
        <v>42</v>
      </c>
      <c r="R599" s="15" t="s">
        <v>3839</v>
      </c>
      <c r="S599" s="14" t="s">
        <v>3840</v>
      </c>
      <c r="T599" s="14">
        <v>105</v>
      </c>
      <c r="U599" s="14">
        <v>42</v>
      </c>
      <c r="V599" s="13">
        <f t="shared" si="33"/>
        <v>0.27959377922518625</v>
      </c>
      <c r="W599" s="13">
        <f>V599</f>
        <v>0.27959377922518625</v>
      </c>
      <c r="X599" s="19" t="s">
        <v>3841</v>
      </c>
      <c r="Y599" s="21" t="s">
        <v>409</v>
      </c>
      <c r="Z599" s="19" t="s">
        <v>495</v>
      </c>
    </row>
    <row r="600" spans="1:26" s="67" customFormat="1" ht="100.2" customHeight="1" x14ac:dyDescent="0.3">
      <c r="A600" s="9" t="s">
        <v>16991</v>
      </c>
      <c r="B600" s="10" t="s">
        <v>3842</v>
      </c>
      <c r="C600" s="22" t="s">
        <v>3843</v>
      </c>
      <c r="D600" s="12" t="s">
        <v>3844</v>
      </c>
      <c r="E600" s="13">
        <v>269.38</v>
      </c>
      <c r="F600" s="14" t="s">
        <v>3845</v>
      </c>
      <c r="G600" s="14">
        <v>3.4</v>
      </c>
      <c r="H600" s="14" t="s">
        <v>3846</v>
      </c>
      <c r="I600" s="14" t="s">
        <v>2195</v>
      </c>
      <c r="J600" s="15" t="s">
        <v>2348</v>
      </c>
      <c r="K600" s="16" t="s">
        <v>30492</v>
      </c>
      <c r="L600" s="14" t="s">
        <v>31</v>
      </c>
      <c r="M600" s="14" t="s">
        <v>3847</v>
      </c>
      <c r="N600" s="14" t="s">
        <v>33</v>
      </c>
      <c r="O600" s="16" t="s">
        <v>201</v>
      </c>
      <c r="P600" s="17">
        <v>90</v>
      </c>
      <c r="Q600" s="18">
        <v>225</v>
      </c>
      <c r="R600" s="15" t="s">
        <v>3848</v>
      </c>
      <c r="S600" s="14" t="s">
        <v>36</v>
      </c>
      <c r="T600" s="18">
        <v>675</v>
      </c>
      <c r="U600" s="17">
        <v>225</v>
      </c>
      <c r="V600" s="30">
        <f t="shared" si="33"/>
        <v>0.83525131784096818</v>
      </c>
      <c r="W600" s="30">
        <f t="shared" ref="W600:W608" si="35">V600/3</f>
        <v>0.27841710594698937</v>
      </c>
      <c r="X600" s="19" t="s">
        <v>3849</v>
      </c>
      <c r="Y600" s="21" t="s">
        <v>3850</v>
      </c>
      <c r="Z600" s="19" t="s">
        <v>3851</v>
      </c>
    </row>
    <row r="601" spans="1:26" s="67" customFormat="1" ht="100.2" customHeight="1" x14ac:dyDescent="0.3">
      <c r="A601" s="138" t="s">
        <v>23707</v>
      </c>
      <c r="B601" s="141" t="s">
        <v>18122</v>
      </c>
      <c r="C601" s="139" t="s">
        <v>18123</v>
      </c>
      <c r="D601" s="139" t="s">
        <v>18124</v>
      </c>
      <c r="E601" s="142">
        <v>120.19</v>
      </c>
      <c r="F601" s="143" t="s">
        <v>3111</v>
      </c>
      <c r="G601" s="143"/>
      <c r="H601" s="143" t="s">
        <v>18125</v>
      </c>
      <c r="I601" s="144" t="s">
        <v>2195</v>
      </c>
      <c r="J601" s="145" t="s">
        <v>17553</v>
      </c>
      <c r="K601" s="143" t="s">
        <v>30348</v>
      </c>
      <c r="L601" s="144" t="s">
        <v>31</v>
      </c>
      <c r="M601" s="144" t="s">
        <v>176</v>
      </c>
      <c r="N601" s="144" t="s">
        <v>33</v>
      </c>
      <c r="O601" s="144" t="s">
        <v>220</v>
      </c>
      <c r="P601" s="144">
        <v>94</v>
      </c>
      <c r="Q601" s="144">
        <v>100</v>
      </c>
      <c r="R601" s="147" t="s">
        <v>18126</v>
      </c>
      <c r="S601" s="144" t="s">
        <v>36</v>
      </c>
      <c r="T601" s="144">
        <v>300</v>
      </c>
      <c r="U601" s="144">
        <v>100</v>
      </c>
      <c r="V601" s="148">
        <f t="shared" si="33"/>
        <v>0.8320159747067144</v>
      </c>
      <c r="W601" s="148">
        <f t="shared" si="35"/>
        <v>0.27733865823557147</v>
      </c>
      <c r="X601" s="1" t="s">
        <v>18127</v>
      </c>
      <c r="Y601" s="145" t="s">
        <v>18128</v>
      </c>
      <c r="Z601" s="145" t="s">
        <v>27874</v>
      </c>
    </row>
    <row r="602" spans="1:26" s="67" customFormat="1" ht="100.2" customHeight="1" x14ac:dyDescent="0.3">
      <c r="A602" s="138" t="s">
        <v>23707</v>
      </c>
      <c r="B602" s="141" t="s">
        <v>18129</v>
      </c>
      <c r="C602" s="139" t="s">
        <v>18130</v>
      </c>
      <c r="D602" s="139" t="s">
        <v>18131</v>
      </c>
      <c r="E602" s="142">
        <v>120.223</v>
      </c>
      <c r="F602" s="143" t="s">
        <v>18132</v>
      </c>
      <c r="G602" s="143"/>
      <c r="H602" s="143" t="s">
        <v>18133</v>
      </c>
      <c r="I602" s="144" t="s">
        <v>2195</v>
      </c>
      <c r="J602" s="145" t="s">
        <v>4723</v>
      </c>
      <c r="K602" s="143" t="s">
        <v>28269</v>
      </c>
      <c r="L602" s="144" t="s">
        <v>31</v>
      </c>
      <c r="M602" s="144" t="s">
        <v>2477</v>
      </c>
      <c r="N602" s="144" t="s">
        <v>46</v>
      </c>
      <c r="O602" s="144" t="s">
        <v>220</v>
      </c>
      <c r="P602" s="144">
        <v>90</v>
      </c>
      <c r="Q602" s="144">
        <v>100</v>
      </c>
      <c r="R602" s="147" t="s">
        <v>18134</v>
      </c>
      <c r="S602" s="144" t="s">
        <v>18135</v>
      </c>
      <c r="T602" s="144">
        <v>250</v>
      </c>
      <c r="U602" s="144">
        <v>100</v>
      </c>
      <c r="V602" s="148">
        <f t="shared" si="33"/>
        <v>0.83178759471981234</v>
      </c>
      <c r="W602" s="148">
        <f t="shared" si="35"/>
        <v>0.2772625315732708</v>
      </c>
      <c r="X602" s="147" t="s">
        <v>18136</v>
      </c>
      <c r="Y602" s="145" t="s">
        <v>4247</v>
      </c>
      <c r="Z602" s="145" t="s">
        <v>27875</v>
      </c>
    </row>
    <row r="603" spans="1:26" s="67" customFormat="1" ht="100.2" customHeight="1" x14ac:dyDescent="0.3">
      <c r="A603" s="138" t="s">
        <v>23707</v>
      </c>
      <c r="B603" s="141" t="s">
        <v>18137</v>
      </c>
      <c r="C603" s="139" t="s">
        <v>18138</v>
      </c>
      <c r="D603" s="139" t="s">
        <v>18139</v>
      </c>
      <c r="E603" s="142">
        <v>248.322</v>
      </c>
      <c r="F603" s="143" t="s">
        <v>18140</v>
      </c>
      <c r="G603" s="143"/>
      <c r="H603" s="143" t="s">
        <v>18141</v>
      </c>
      <c r="I603" s="144" t="s">
        <v>2195</v>
      </c>
      <c r="J603" s="145" t="s">
        <v>18142</v>
      </c>
      <c r="K603" s="143" t="s">
        <v>30493</v>
      </c>
      <c r="L603" s="144" t="s">
        <v>31</v>
      </c>
      <c r="M603" s="144" t="s">
        <v>32</v>
      </c>
      <c r="N603" s="144" t="s">
        <v>33</v>
      </c>
      <c r="O603" s="144" t="s">
        <v>220</v>
      </c>
      <c r="P603" s="144">
        <v>91</v>
      </c>
      <c r="Q603" s="144">
        <v>200</v>
      </c>
      <c r="R603" s="147" t="s">
        <v>18143</v>
      </c>
      <c r="S603" s="144" t="s">
        <v>36</v>
      </c>
      <c r="T603" s="144">
        <v>2000</v>
      </c>
      <c r="U603" s="144">
        <v>200</v>
      </c>
      <c r="V603" s="148">
        <f t="shared" si="33"/>
        <v>0.80540588429539062</v>
      </c>
      <c r="W603" s="148">
        <f t="shared" si="35"/>
        <v>0.26846862809846356</v>
      </c>
      <c r="X603" s="1" t="s">
        <v>18144</v>
      </c>
      <c r="Y603" s="145" t="s">
        <v>1871</v>
      </c>
      <c r="Z603" s="145" t="s">
        <v>18145</v>
      </c>
    </row>
    <row r="604" spans="1:26" s="67" customFormat="1" ht="100.2" customHeight="1" x14ac:dyDescent="0.3">
      <c r="A604" s="9" t="s">
        <v>16991</v>
      </c>
      <c r="B604" s="10" t="s">
        <v>3852</v>
      </c>
      <c r="C604" s="22" t="s">
        <v>3853</v>
      </c>
      <c r="D604" s="12" t="s">
        <v>3854</v>
      </c>
      <c r="E604" s="13">
        <v>152.24</v>
      </c>
      <c r="F604" s="14" t="s">
        <v>1630</v>
      </c>
      <c r="G604" s="14">
        <v>3.17</v>
      </c>
      <c r="H604" s="14" t="s">
        <v>3855</v>
      </c>
      <c r="I604" s="14" t="s">
        <v>2195</v>
      </c>
      <c r="J604" s="15" t="s">
        <v>2348</v>
      </c>
      <c r="K604" s="16" t="s">
        <v>30494</v>
      </c>
      <c r="L604" s="14" t="s">
        <v>189</v>
      </c>
      <c r="M604" s="14" t="s">
        <v>190</v>
      </c>
      <c r="N604" s="14" t="s">
        <v>33</v>
      </c>
      <c r="O604" s="16" t="s">
        <v>3856</v>
      </c>
      <c r="P604" s="17" t="s">
        <v>164</v>
      </c>
      <c r="Q604" s="29" t="s">
        <v>1652</v>
      </c>
      <c r="R604" s="15" t="s">
        <v>3857</v>
      </c>
      <c r="S604" s="14" t="s">
        <v>36</v>
      </c>
      <c r="T604" s="18">
        <v>400</v>
      </c>
      <c r="U604" s="17">
        <v>120</v>
      </c>
      <c r="V604" s="33">
        <f t="shared" si="33"/>
        <v>0.78822911192853384</v>
      </c>
      <c r="W604" s="30">
        <f t="shared" si="35"/>
        <v>0.26274303730951126</v>
      </c>
      <c r="X604" s="19" t="s">
        <v>3858</v>
      </c>
      <c r="Y604" s="21" t="s">
        <v>3859</v>
      </c>
      <c r="Z604" s="19" t="s">
        <v>3860</v>
      </c>
    </row>
    <row r="605" spans="1:26" s="67" customFormat="1" ht="100.2" customHeight="1" x14ac:dyDescent="0.3">
      <c r="A605" s="138" t="s">
        <v>23707</v>
      </c>
      <c r="B605" s="141" t="s">
        <v>18146</v>
      </c>
      <c r="C605" s="139" t="s">
        <v>18147</v>
      </c>
      <c r="D605" s="139" t="s">
        <v>18148</v>
      </c>
      <c r="E605" s="142">
        <v>127.23099999999999</v>
      </c>
      <c r="F605" s="143" t="s">
        <v>15172</v>
      </c>
      <c r="G605" s="143"/>
      <c r="H605" s="143" t="s">
        <v>18149</v>
      </c>
      <c r="I605" s="144" t="s">
        <v>2195</v>
      </c>
      <c r="J605" s="145" t="s">
        <v>2348</v>
      </c>
      <c r="K605" s="143" t="s">
        <v>30495</v>
      </c>
      <c r="L605" s="144" t="s">
        <v>31</v>
      </c>
      <c r="M605" s="144" t="s">
        <v>1287</v>
      </c>
      <c r="N605" s="144" t="s">
        <v>33</v>
      </c>
      <c r="O605" s="144" t="s">
        <v>220</v>
      </c>
      <c r="P605" s="144">
        <v>90</v>
      </c>
      <c r="Q605" s="144">
        <v>100</v>
      </c>
      <c r="R605" s="147" t="s">
        <v>18150</v>
      </c>
      <c r="S605" s="144" t="s">
        <v>36</v>
      </c>
      <c r="T605" s="144">
        <v>150</v>
      </c>
      <c r="U605" s="144">
        <v>100</v>
      </c>
      <c r="V605" s="148">
        <f t="shared" si="33"/>
        <v>0.78597197223947002</v>
      </c>
      <c r="W605" s="148">
        <f t="shared" si="35"/>
        <v>0.26199065741315669</v>
      </c>
      <c r="X605" s="1" t="s">
        <v>18151</v>
      </c>
      <c r="Y605" s="145" t="s">
        <v>2751</v>
      </c>
      <c r="Z605" s="145" t="s">
        <v>18152</v>
      </c>
    </row>
    <row r="606" spans="1:26" s="67" customFormat="1" ht="100.2" customHeight="1" x14ac:dyDescent="0.3">
      <c r="A606" s="9" t="s">
        <v>16991</v>
      </c>
      <c r="B606" s="10" t="s">
        <v>3861</v>
      </c>
      <c r="C606" s="22" t="s">
        <v>3862</v>
      </c>
      <c r="D606" s="19" t="s">
        <v>3863</v>
      </c>
      <c r="E606" s="13">
        <v>164.2</v>
      </c>
      <c r="F606" s="14" t="s">
        <v>2701</v>
      </c>
      <c r="G606" s="14">
        <v>1.48</v>
      </c>
      <c r="H606" s="14" t="s">
        <v>3864</v>
      </c>
      <c r="I606" s="14" t="s">
        <v>2195</v>
      </c>
      <c r="J606" s="15" t="s">
        <v>3865</v>
      </c>
      <c r="K606" s="16" t="s">
        <v>30496</v>
      </c>
      <c r="L606" s="14" t="s">
        <v>31</v>
      </c>
      <c r="M606" s="14" t="s">
        <v>2937</v>
      </c>
      <c r="N606" s="14" t="s">
        <v>46</v>
      </c>
      <c r="O606" s="16" t="s">
        <v>34</v>
      </c>
      <c r="P606" s="28">
        <v>91</v>
      </c>
      <c r="Q606" s="14">
        <v>128</v>
      </c>
      <c r="R606" s="15" t="s">
        <v>3866</v>
      </c>
      <c r="S606" s="14" t="s">
        <v>3867</v>
      </c>
      <c r="T606" s="14">
        <v>240</v>
      </c>
      <c r="U606" s="28">
        <v>128</v>
      </c>
      <c r="V606" s="30">
        <f t="shared" si="33"/>
        <v>0.77953714981729605</v>
      </c>
      <c r="W606" s="30">
        <f t="shared" si="35"/>
        <v>0.25984571660576533</v>
      </c>
      <c r="X606" s="19" t="s">
        <v>3868</v>
      </c>
      <c r="Y606" s="21" t="s">
        <v>3869</v>
      </c>
      <c r="Z606" s="19" t="s">
        <v>3870</v>
      </c>
    </row>
    <row r="607" spans="1:26" s="67" customFormat="1" ht="100.2" customHeight="1" x14ac:dyDescent="0.3">
      <c r="A607" s="9" t="s">
        <v>16991</v>
      </c>
      <c r="B607" s="10" t="s">
        <v>3871</v>
      </c>
      <c r="C607" s="22" t="s">
        <v>3872</v>
      </c>
      <c r="D607" s="19" t="s">
        <v>3873</v>
      </c>
      <c r="E607" s="13">
        <v>166.21897419650099</v>
      </c>
      <c r="F607" s="14" t="s">
        <v>3874</v>
      </c>
      <c r="G607" s="14">
        <v>4.16</v>
      </c>
      <c r="H607" s="25" t="s">
        <v>3875</v>
      </c>
      <c r="I607" s="14" t="s">
        <v>2195</v>
      </c>
      <c r="J607" s="15" t="s">
        <v>3876</v>
      </c>
      <c r="K607" s="16" t="s">
        <v>30497</v>
      </c>
      <c r="L607" s="14" t="s">
        <v>425</v>
      </c>
      <c r="M607" s="14" t="s">
        <v>3877</v>
      </c>
      <c r="N607" s="14" t="s">
        <v>33</v>
      </c>
      <c r="O607" s="16" t="s">
        <v>220</v>
      </c>
      <c r="P607" s="28">
        <v>91</v>
      </c>
      <c r="Q607" s="14">
        <v>125</v>
      </c>
      <c r="R607" s="15" t="s">
        <v>3878</v>
      </c>
      <c r="S607" s="14" t="s">
        <v>3879</v>
      </c>
      <c r="T607" s="14">
        <v>250</v>
      </c>
      <c r="U607" s="14">
        <v>125</v>
      </c>
      <c r="V607" s="30">
        <f t="shared" si="33"/>
        <v>0.75202004226200625</v>
      </c>
      <c r="W607" s="30">
        <f t="shared" si="35"/>
        <v>0.25067334742066877</v>
      </c>
      <c r="X607" s="19" t="s">
        <v>3880</v>
      </c>
      <c r="Y607" s="21" t="s">
        <v>3881</v>
      </c>
      <c r="Z607" s="19" t="s">
        <v>3882</v>
      </c>
    </row>
    <row r="608" spans="1:26" s="67" customFormat="1" ht="100.2" customHeight="1" x14ac:dyDescent="0.3">
      <c r="A608" s="138" t="s">
        <v>23707</v>
      </c>
      <c r="B608" s="141" t="s">
        <v>18153</v>
      </c>
      <c r="C608" s="139" t="s">
        <v>18154</v>
      </c>
      <c r="D608" s="139" t="s">
        <v>18155</v>
      </c>
      <c r="E608" s="142">
        <v>134.22200000000001</v>
      </c>
      <c r="F608" s="143" t="s">
        <v>12344</v>
      </c>
      <c r="G608" s="143"/>
      <c r="H608" s="143" t="s">
        <v>18156</v>
      </c>
      <c r="I608" s="144" t="s">
        <v>2195</v>
      </c>
      <c r="J608" s="145" t="s">
        <v>18157</v>
      </c>
      <c r="K608" s="143" t="s">
        <v>30498</v>
      </c>
      <c r="L608" s="144" t="s">
        <v>31</v>
      </c>
      <c r="M608" s="144" t="s">
        <v>15650</v>
      </c>
      <c r="N608" s="144" t="s">
        <v>33</v>
      </c>
      <c r="O608" s="144" t="s">
        <v>220</v>
      </c>
      <c r="P608" s="144">
        <v>98</v>
      </c>
      <c r="Q608" s="144">
        <v>100</v>
      </c>
      <c r="R608" s="147" t="s">
        <v>18158</v>
      </c>
      <c r="S608" s="144" t="s">
        <v>36</v>
      </c>
      <c r="T608" s="144">
        <v>300</v>
      </c>
      <c r="U608" s="144">
        <v>100</v>
      </c>
      <c r="V608" s="148">
        <f t="shared" ref="V608:V633" si="36">U608/E608</f>
        <v>0.74503434608335439</v>
      </c>
      <c r="W608" s="148">
        <f t="shared" si="35"/>
        <v>0.24834478202778479</v>
      </c>
      <c r="X608" s="1" t="s">
        <v>18159</v>
      </c>
      <c r="Y608" s="145" t="s">
        <v>18160</v>
      </c>
      <c r="Z608" s="145" t="s">
        <v>18161</v>
      </c>
    </row>
    <row r="609" spans="1:26" s="67" customFormat="1" ht="100.2" customHeight="1" x14ac:dyDescent="0.3">
      <c r="A609" s="9" t="s">
        <v>16991</v>
      </c>
      <c r="B609" s="10" t="s">
        <v>3883</v>
      </c>
      <c r="C609" s="11" t="s">
        <v>3884</v>
      </c>
      <c r="D609" s="12" t="s">
        <v>3885</v>
      </c>
      <c r="E609" s="13">
        <v>348.48</v>
      </c>
      <c r="F609" s="14" t="s">
        <v>3886</v>
      </c>
      <c r="G609" s="14">
        <v>6.4</v>
      </c>
      <c r="H609" s="14" t="s">
        <v>3887</v>
      </c>
      <c r="I609" s="14" t="s">
        <v>2195</v>
      </c>
      <c r="J609" s="15" t="s">
        <v>3888</v>
      </c>
      <c r="K609" s="14" t="s">
        <v>30499</v>
      </c>
      <c r="L609" s="14" t="s">
        <v>31</v>
      </c>
      <c r="M609" s="14" t="s">
        <v>1546</v>
      </c>
      <c r="N609" s="14" t="s">
        <v>59</v>
      </c>
      <c r="O609" s="16" t="s">
        <v>47</v>
      </c>
      <c r="P609" s="17" t="s">
        <v>1701</v>
      </c>
      <c r="Q609" s="29" t="s">
        <v>3889</v>
      </c>
      <c r="R609" s="15" t="s">
        <v>3890</v>
      </c>
      <c r="S609" s="14" t="s">
        <v>3891</v>
      </c>
      <c r="T609" s="18">
        <v>145</v>
      </c>
      <c r="U609" s="17">
        <v>85</v>
      </c>
      <c r="V609" s="33">
        <f t="shared" si="36"/>
        <v>0.24391643709825528</v>
      </c>
      <c r="W609" s="33">
        <f>V609</f>
        <v>0.24391643709825528</v>
      </c>
      <c r="X609" s="19" t="s">
        <v>3892</v>
      </c>
      <c r="Y609" s="21" t="s">
        <v>3893</v>
      </c>
      <c r="Z609" s="19" t="s">
        <v>3894</v>
      </c>
    </row>
    <row r="610" spans="1:26" s="67" customFormat="1" ht="100.2" customHeight="1" x14ac:dyDescent="0.3">
      <c r="A610" s="9" t="s">
        <v>16991</v>
      </c>
      <c r="B610" s="10" t="s">
        <v>3895</v>
      </c>
      <c r="C610" s="22" t="s">
        <v>3896</v>
      </c>
      <c r="D610" s="12" t="s">
        <v>3897</v>
      </c>
      <c r="E610" s="13">
        <v>148.15895895683701</v>
      </c>
      <c r="F610" s="14" t="s">
        <v>3898</v>
      </c>
      <c r="G610" s="13">
        <v>1.8</v>
      </c>
      <c r="H610" s="31" t="s">
        <v>3899</v>
      </c>
      <c r="I610" s="14" t="s">
        <v>2195</v>
      </c>
      <c r="J610" s="15" t="s">
        <v>3900</v>
      </c>
      <c r="K610" s="16" t="s">
        <v>30500</v>
      </c>
      <c r="L610" s="14" t="s">
        <v>31</v>
      </c>
      <c r="M610" s="14" t="s">
        <v>2704</v>
      </c>
      <c r="N610" s="14" t="s">
        <v>33</v>
      </c>
      <c r="O610" s="16" t="s">
        <v>220</v>
      </c>
      <c r="P610" s="28">
        <v>91</v>
      </c>
      <c r="Q610" s="14">
        <v>107</v>
      </c>
      <c r="R610" s="15" t="s">
        <v>3901</v>
      </c>
      <c r="S610" s="14" t="s">
        <v>3902</v>
      </c>
      <c r="T610" s="14">
        <v>214</v>
      </c>
      <c r="U610" s="28">
        <v>107</v>
      </c>
      <c r="V610" s="13">
        <f t="shared" si="36"/>
        <v>0.72219729912635389</v>
      </c>
      <c r="W610" s="13">
        <f>V610/3</f>
        <v>0.24073243304211797</v>
      </c>
      <c r="X610" s="19" t="s">
        <v>23555</v>
      </c>
      <c r="Y610" s="21" t="s">
        <v>808</v>
      </c>
      <c r="Z610" s="19" t="s">
        <v>3903</v>
      </c>
    </row>
    <row r="611" spans="1:26" s="67" customFormat="1" ht="100.2" customHeight="1" x14ac:dyDescent="0.3">
      <c r="A611" s="9" t="s">
        <v>16991</v>
      </c>
      <c r="B611" s="10" t="s">
        <v>3904</v>
      </c>
      <c r="C611" s="22" t="s">
        <v>3905</v>
      </c>
      <c r="D611" s="19" t="s">
        <v>27876</v>
      </c>
      <c r="E611" s="13">
        <v>348.48</v>
      </c>
      <c r="F611" s="14" t="s">
        <v>3886</v>
      </c>
      <c r="G611" s="14">
        <v>6.56</v>
      </c>
      <c r="H611" s="14" t="s">
        <v>3906</v>
      </c>
      <c r="I611" s="14" t="s">
        <v>2195</v>
      </c>
      <c r="J611" s="15" t="s">
        <v>3888</v>
      </c>
      <c r="K611" s="14" t="s">
        <v>30501</v>
      </c>
      <c r="L611" s="14" t="s">
        <v>31</v>
      </c>
      <c r="M611" s="14" t="s">
        <v>230</v>
      </c>
      <c r="N611" s="14" t="s">
        <v>33</v>
      </c>
      <c r="O611" s="16" t="s">
        <v>34</v>
      </c>
      <c r="P611" s="28">
        <v>90</v>
      </c>
      <c r="Q611" s="14">
        <v>250</v>
      </c>
      <c r="R611" s="15" t="s">
        <v>3907</v>
      </c>
      <c r="S611" s="14" t="s">
        <v>49</v>
      </c>
      <c r="T611" s="14" t="s">
        <v>49</v>
      </c>
      <c r="U611" s="28">
        <v>250</v>
      </c>
      <c r="V611" s="30">
        <f t="shared" si="36"/>
        <v>0.71740128558310368</v>
      </c>
      <c r="W611" s="20">
        <f>V611/3</f>
        <v>0.23913376186103455</v>
      </c>
      <c r="X611" s="19" t="s">
        <v>50</v>
      </c>
      <c r="Y611" s="21" t="s">
        <v>3908</v>
      </c>
      <c r="Z611" s="19" t="s">
        <v>3909</v>
      </c>
    </row>
    <row r="612" spans="1:26" s="67" customFormat="1" ht="100.2" customHeight="1" x14ac:dyDescent="0.3">
      <c r="A612" s="138" t="s">
        <v>23707</v>
      </c>
      <c r="B612" s="141" t="s">
        <v>18162</v>
      </c>
      <c r="C612" s="139" t="s">
        <v>18163</v>
      </c>
      <c r="D612" s="139" t="s">
        <v>18164</v>
      </c>
      <c r="E612" s="143">
        <v>214.22</v>
      </c>
      <c r="F612" s="144" t="s">
        <v>18031</v>
      </c>
      <c r="G612" s="150"/>
      <c r="H612" s="144" t="s">
        <v>18165</v>
      </c>
      <c r="I612" s="130" t="s">
        <v>2195</v>
      </c>
      <c r="J612" s="2" t="s">
        <v>18166</v>
      </c>
      <c r="K612" s="144" t="s">
        <v>30502</v>
      </c>
      <c r="L612" s="144" t="s">
        <v>31</v>
      </c>
      <c r="M612" s="144" t="s">
        <v>32</v>
      </c>
      <c r="N612" s="144" t="s">
        <v>476</v>
      </c>
      <c r="O612" s="144" t="s">
        <v>220</v>
      </c>
      <c r="P612" s="144">
        <v>126</v>
      </c>
      <c r="Q612" s="144">
        <v>50</v>
      </c>
      <c r="R612" s="147" t="s">
        <v>18167</v>
      </c>
      <c r="S612" s="144" t="s">
        <v>18168</v>
      </c>
      <c r="T612" s="144">
        <v>200</v>
      </c>
      <c r="U612" s="144">
        <v>50</v>
      </c>
      <c r="V612" s="146">
        <f t="shared" si="36"/>
        <v>0.23340491083932405</v>
      </c>
      <c r="W612" s="146">
        <f>V612</f>
        <v>0.23340491083932405</v>
      </c>
      <c r="X612" s="147" t="s">
        <v>28187</v>
      </c>
      <c r="Y612" s="145" t="s">
        <v>18169</v>
      </c>
      <c r="Z612" s="145" t="s">
        <v>18170</v>
      </c>
    </row>
    <row r="613" spans="1:26" s="67" customFormat="1" ht="100.2" customHeight="1" x14ac:dyDescent="0.3">
      <c r="A613" s="9" t="s">
        <v>16991</v>
      </c>
      <c r="B613" s="10" t="s">
        <v>3910</v>
      </c>
      <c r="C613" s="22" t="s">
        <v>3911</v>
      </c>
      <c r="D613" s="52" t="s">
        <v>3912</v>
      </c>
      <c r="E613" s="13">
        <v>170.207643227283</v>
      </c>
      <c r="F613" s="14" t="s">
        <v>3326</v>
      </c>
      <c r="G613" s="14">
        <v>3.09</v>
      </c>
      <c r="H613" s="27" t="s">
        <v>3913</v>
      </c>
      <c r="I613" s="14" t="s">
        <v>2195</v>
      </c>
      <c r="J613" s="15" t="s">
        <v>3914</v>
      </c>
      <c r="K613" s="16" t="s">
        <v>30503</v>
      </c>
      <c r="L613" s="14" t="s">
        <v>31</v>
      </c>
      <c r="M613" s="14" t="s">
        <v>3915</v>
      </c>
      <c r="N613" s="14" t="s">
        <v>46</v>
      </c>
      <c r="O613" s="16" t="s">
        <v>34</v>
      </c>
      <c r="P613" s="53">
        <f>2*365</f>
        <v>730</v>
      </c>
      <c r="Q613" s="27">
        <v>39</v>
      </c>
      <c r="R613" s="15" t="s">
        <v>3916</v>
      </c>
      <c r="S613" s="14" t="s">
        <v>3917</v>
      </c>
      <c r="T613" s="27">
        <v>200</v>
      </c>
      <c r="U613" s="53">
        <v>39</v>
      </c>
      <c r="V613" s="13">
        <f t="shared" si="36"/>
        <v>0.22913189596264028</v>
      </c>
      <c r="W613" s="13">
        <f>V613</f>
        <v>0.22913189596264028</v>
      </c>
      <c r="X613" s="19" t="s">
        <v>3918</v>
      </c>
      <c r="Y613" s="21" t="s">
        <v>3919</v>
      </c>
      <c r="Z613" s="19" t="s">
        <v>3920</v>
      </c>
    </row>
    <row r="614" spans="1:26" s="67" customFormat="1" ht="100.2" customHeight="1" x14ac:dyDescent="0.3">
      <c r="A614" s="9" t="s">
        <v>16991</v>
      </c>
      <c r="B614" s="10" t="s">
        <v>3921</v>
      </c>
      <c r="C614" s="22" t="s">
        <v>3922</v>
      </c>
      <c r="D614" s="12" t="s">
        <v>3923</v>
      </c>
      <c r="E614" s="13">
        <v>514.84634532885002</v>
      </c>
      <c r="F614" s="14" t="s">
        <v>3924</v>
      </c>
      <c r="G614" s="14">
        <v>11.8</v>
      </c>
      <c r="H614" s="18" t="s">
        <v>3925</v>
      </c>
      <c r="I614" s="14" t="s">
        <v>2195</v>
      </c>
      <c r="J614" s="15" t="s">
        <v>3926</v>
      </c>
      <c r="K614" s="16" t="s">
        <v>30504</v>
      </c>
      <c r="L614" s="14" t="s">
        <v>31</v>
      </c>
      <c r="M614" s="14" t="s">
        <v>3927</v>
      </c>
      <c r="N614" s="14" t="s">
        <v>59</v>
      </c>
      <c r="O614" s="16" t="s">
        <v>220</v>
      </c>
      <c r="P614" s="17" t="s">
        <v>340</v>
      </c>
      <c r="Q614" s="29" t="s">
        <v>3928</v>
      </c>
      <c r="R614" s="15" t="s">
        <v>3929</v>
      </c>
      <c r="S614" s="14" t="s">
        <v>3930</v>
      </c>
      <c r="T614" s="18">
        <v>1000</v>
      </c>
      <c r="U614" s="17">
        <v>350</v>
      </c>
      <c r="V614" s="33">
        <f t="shared" si="36"/>
        <v>0.67981447897128022</v>
      </c>
      <c r="W614" s="33">
        <f t="shared" ref="W614:W626" si="37">V614/3</f>
        <v>0.22660482632376008</v>
      </c>
      <c r="X614" s="19" t="s">
        <v>3931</v>
      </c>
      <c r="Y614" s="21" t="s">
        <v>3932</v>
      </c>
      <c r="Z614" s="19" t="s">
        <v>3933</v>
      </c>
    </row>
    <row r="615" spans="1:26" s="67" customFormat="1" ht="100.2" customHeight="1" x14ac:dyDescent="0.3">
      <c r="A615" s="9" t="s">
        <v>16991</v>
      </c>
      <c r="B615" s="10" t="s">
        <v>3934</v>
      </c>
      <c r="C615" s="11" t="s">
        <v>3935</v>
      </c>
      <c r="D615" s="12" t="s">
        <v>3936</v>
      </c>
      <c r="E615" s="13">
        <v>388.48</v>
      </c>
      <c r="F615" s="14" t="s">
        <v>3937</v>
      </c>
      <c r="G615" s="14">
        <v>0.21099999999999999</v>
      </c>
      <c r="H615" s="14" t="s">
        <v>3938</v>
      </c>
      <c r="I615" s="14" t="s">
        <v>2195</v>
      </c>
      <c r="J615" s="15" t="s">
        <v>3939</v>
      </c>
      <c r="K615" s="14" t="s">
        <v>30505</v>
      </c>
      <c r="L615" s="14" t="s">
        <v>31</v>
      </c>
      <c r="M615" s="14" t="s">
        <v>310</v>
      </c>
      <c r="N615" s="14" t="s">
        <v>46</v>
      </c>
      <c r="O615" s="16" t="s">
        <v>220</v>
      </c>
      <c r="P615" s="28">
        <v>91</v>
      </c>
      <c r="Q615" s="14">
        <v>264</v>
      </c>
      <c r="R615" s="15" t="s">
        <v>3940</v>
      </c>
      <c r="S615" s="14" t="s">
        <v>2158</v>
      </c>
      <c r="T615" s="14">
        <v>536</v>
      </c>
      <c r="U615" s="14">
        <v>264</v>
      </c>
      <c r="V615" s="30">
        <f t="shared" si="36"/>
        <v>0.6795716639209225</v>
      </c>
      <c r="W615" s="33">
        <f t="shared" si="37"/>
        <v>0.22652388797364084</v>
      </c>
      <c r="X615" s="19" t="s">
        <v>3941</v>
      </c>
      <c r="Y615" s="21" t="s">
        <v>3942</v>
      </c>
      <c r="Z615" s="19" t="s">
        <v>3943</v>
      </c>
    </row>
    <row r="616" spans="1:26" s="67" customFormat="1" ht="100.2" customHeight="1" x14ac:dyDescent="0.3">
      <c r="A616" s="138" t="s">
        <v>23707</v>
      </c>
      <c r="B616" s="141" t="s">
        <v>18171</v>
      </c>
      <c r="C616" s="139" t="s">
        <v>18172</v>
      </c>
      <c r="D616" s="139" t="s">
        <v>18173</v>
      </c>
      <c r="E616" s="142">
        <v>410.61</v>
      </c>
      <c r="F616" s="143" t="s">
        <v>18174</v>
      </c>
      <c r="G616" s="143"/>
      <c r="H616" s="143" t="s">
        <v>18175</v>
      </c>
      <c r="I616" s="144" t="s">
        <v>2195</v>
      </c>
      <c r="J616" s="145" t="s">
        <v>5696</v>
      </c>
      <c r="K616" s="143" t="s">
        <v>30506</v>
      </c>
      <c r="L616" s="144" t="s">
        <v>31</v>
      </c>
      <c r="M616" s="144" t="s">
        <v>261</v>
      </c>
      <c r="N616" s="144" t="s">
        <v>46</v>
      </c>
      <c r="O616" s="144" t="s">
        <v>34</v>
      </c>
      <c r="P616" s="144">
        <v>90</v>
      </c>
      <c r="Q616" s="144">
        <v>279</v>
      </c>
      <c r="R616" s="147" t="s">
        <v>18176</v>
      </c>
      <c r="S616" s="144" t="s">
        <v>49</v>
      </c>
      <c r="T616" s="144" t="s">
        <v>49</v>
      </c>
      <c r="U616" s="144">
        <v>279</v>
      </c>
      <c r="V616" s="148">
        <f t="shared" si="36"/>
        <v>0.67947687586761163</v>
      </c>
      <c r="W616" s="148">
        <f t="shared" si="37"/>
        <v>0.22649229195587053</v>
      </c>
      <c r="X616" s="1" t="s">
        <v>18177</v>
      </c>
      <c r="Y616" s="145" t="s">
        <v>18178</v>
      </c>
      <c r="Z616" s="145" t="s">
        <v>18179</v>
      </c>
    </row>
    <row r="617" spans="1:26" s="67" customFormat="1" ht="100.2" customHeight="1" x14ac:dyDescent="0.3">
      <c r="A617" s="138" t="s">
        <v>23707</v>
      </c>
      <c r="B617" s="141" t="s">
        <v>18180</v>
      </c>
      <c r="C617" s="139" t="s">
        <v>18181</v>
      </c>
      <c r="D617" s="139" t="s">
        <v>18182</v>
      </c>
      <c r="E617" s="142">
        <v>186.21</v>
      </c>
      <c r="F617" s="143" t="s">
        <v>18183</v>
      </c>
      <c r="G617" s="143"/>
      <c r="H617" s="143" t="s">
        <v>18184</v>
      </c>
      <c r="I617" s="144" t="s">
        <v>2195</v>
      </c>
      <c r="J617" s="145" t="s">
        <v>3328</v>
      </c>
      <c r="K617" s="143" t="s">
        <v>30507</v>
      </c>
      <c r="L617" s="144" t="s">
        <v>31</v>
      </c>
      <c r="M617" s="144" t="s">
        <v>18185</v>
      </c>
      <c r="N617" s="144" t="s">
        <v>33</v>
      </c>
      <c r="O617" s="144" t="s">
        <v>220</v>
      </c>
      <c r="P617" s="144">
        <v>91</v>
      </c>
      <c r="Q617" s="144">
        <v>125</v>
      </c>
      <c r="R617" s="147" t="s">
        <v>18186</v>
      </c>
      <c r="S617" s="144" t="s">
        <v>1388</v>
      </c>
      <c r="T617" s="144">
        <v>500</v>
      </c>
      <c r="U617" s="144">
        <v>125</v>
      </c>
      <c r="V617" s="148">
        <f t="shared" si="36"/>
        <v>0.67128510821115939</v>
      </c>
      <c r="W617" s="148">
        <f t="shared" si="37"/>
        <v>0.22376170273705312</v>
      </c>
      <c r="X617" s="1" t="s">
        <v>18187</v>
      </c>
      <c r="Y617" s="145" t="s">
        <v>8767</v>
      </c>
      <c r="Z617" s="145" t="s">
        <v>18188</v>
      </c>
    </row>
    <row r="618" spans="1:26" s="67" customFormat="1" ht="100.2" customHeight="1" x14ac:dyDescent="0.3">
      <c r="A618" s="9" t="s">
        <v>16991</v>
      </c>
      <c r="B618" s="10" t="s">
        <v>3944</v>
      </c>
      <c r="C618" s="22" t="s">
        <v>3945</v>
      </c>
      <c r="D618" s="19" t="s">
        <v>3946</v>
      </c>
      <c r="E618" s="13">
        <v>566.66</v>
      </c>
      <c r="F618" s="14" t="s">
        <v>3947</v>
      </c>
      <c r="G618" s="14">
        <v>-2.78</v>
      </c>
      <c r="H618" s="14" t="s">
        <v>3948</v>
      </c>
      <c r="I618" s="14" t="s">
        <v>2195</v>
      </c>
      <c r="J618" s="15" t="s">
        <v>3949</v>
      </c>
      <c r="K618" s="14" t="s">
        <v>30508</v>
      </c>
      <c r="L618" s="14" t="s">
        <v>31</v>
      </c>
      <c r="M618" s="14" t="s">
        <v>3950</v>
      </c>
      <c r="N618" s="14" t="s">
        <v>33</v>
      </c>
      <c r="O618" s="16" t="s">
        <v>34</v>
      </c>
      <c r="P618" s="28">
        <v>90</v>
      </c>
      <c r="Q618" s="14">
        <v>375</v>
      </c>
      <c r="R618" s="15" t="s">
        <v>3951</v>
      </c>
      <c r="S618" s="14" t="s">
        <v>3952</v>
      </c>
      <c r="T618" s="14">
        <v>750</v>
      </c>
      <c r="U618" s="28">
        <v>375</v>
      </c>
      <c r="V618" s="30">
        <f t="shared" si="36"/>
        <v>0.66177249144107586</v>
      </c>
      <c r="W618" s="33">
        <f t="shared" si="37"/>
        <v>0.22059083048035863</v>
      </c>
      <c r="X618" s="19" t="s">
        <v>3953</v>
      </c>
      <c r="Y618" s="21" t="s">
        <v>3954</v>
      </c>
      <c r="Z618" s="19" t="s">
        <v>3955</v>
      </c>
    </row>
    <row r="619" spans="1:26" s="67" customFormat="1" ht="100.2" customHeight="1" x14ac:dyDescent="0.3">
      <c r="A619" s="138" t="s">
        <v>23707</v>
      </c>
      <c r="B619" s="141" t="s">
        <v>18189</v>
      </c>
      <c r="C619" s="139" t="s">
        <v>18190</v>
      </c>
      <c r="D619" s="139" t="s">
        <v>18191</v>
      </c>
      <c r="E619" s="142">
        <v>223.35</v>
      </c>
      <c r="F619" s="143" t="s">
        <v>18192</v>
      </c>
      <c r="G619" s="143"/>
      <c r="H619" s="143" t="s">
        <v>18193</v>
      </c>
      <c r="I619" s="144" t="s">
        <v>2195</v>
      </c>
      <c r="J619" s="145" t="s">
        <v>2348</v>
      </c>
      <c r="K619" s="143" t="s">
        <v>30509</v>
      </c>
      <c r="L619" s="144" t="s">
        <v>31</v>
      </c>
      <c r="M619" s="144" t="s">
        <v>18194</v>
      </c>
      <c r="N619" s="144" t="s">
        <v>476</v>
      </c>
      <c r="O619" s="144" t="s">
        <v>34</v>
      </c>
      <c r="P619" s="144">
        <v>91</v>
      </c>
      <c r="Q619" s="144">
        <v>147</v>
      </c>
      <c r="R619" s="147" t="s">
        <v>18195</v>
      </c>
      <c r="S619" s="144" t="s">
        <v>619</v>
      </c>
      <c r="T619" s="144">
        <v>370.7</v>
      </c>
      <c r="U619" s="151">
        <v>147</v>
      </c>
      <c r="V619" s="149">
        <f t="shared" si="36"/>
        <v>0.65815983881799867</v>
      </c>
      <c r="W619" s="149">
        <f t="shared" si="37"/>
        <v>0.2193866129393329</v>
      </c>
      <c r="X619" s="1" t="s">
        <v>18196</v>
      </c>
      <c r="Y619" s="145" t="s">
        <v>18197</v>
      </c>
      <c r="Z619" s="145" t="s">
        <v>18198</v>
      </c>
    </row>
    <row r="620" spans="1:26" s="67" customFormat="1" ht="100.2" customHeight="1" x14ac:dyDescent="0.3">
      <c r="A620" s="138" t="s">
        <v>23707</v>
      </c>
      <c r="B620" s="141" t="s">
        <v>18199</v>
      </c>
      <c r="C620" s="139" t="s">
        <v>18200</v>
      </c>
      <c r="D620" s="139" t="s">
        <v>18201</v>
      </c>
      <c r="E620" s="142">
        <v>234.411</v>
      </c>
      <c r="F620" s="143" t="s">
        <v>18202</v>
      </c>
      <c r="G620" s="143"/>
      <c r="H620" s="143" t="s">
        <v>18203</v>
      </c>
      <c r="I620" s="144" t="s">
        <v>2195</v>
      </c>
      <c r="J620" s="145" t="s">
        <v>4723</v>
      </c>
      <c r="K620" s="143" t="s">
        <v>30510</v>
      </c>
      <c r="L620" s="144" t="s">
        <v>31</v>
      </c>
      <c r="M620" s="144" t="s">
        <v>18204</v>
      </c>
      <c r="N620" s="144" t="s">
        <v>33</v>
      </c>
      <c r="O620" s="144" t="s">
        <v>220</v>
      </c>
      <c r="P620" s="144">
        <v>90</v>
      </c>
      <c r="Q620" s="144">
        <v>150</v>
      </c>
      <c r="R620" s="147" t="s">
        <v>18205</v>
      </c>
      <c r="S620" s="144" t="s">
        <v>49</v>
      </c>
      <c r="T620" s="144" t="s">
        <v>49</v>
      </c>
      <c r="U620" s="144">
        <v>150</v>
      </c>
      <c r="V620" s="148">
        <f t="shared" si="36"/>
        <v>0.63990171109717542</v>
      </c>
      <c r="W620" s="148">
        <f t="shared" si="37"/>
        <v>0.21330057036572514</v>
      </c>
      <c r="X620" s="1" t="s">
        <v>18206</v>
      </c>
      <c r="Y620" s="145" t="s">
        <v>1362</v>
      </c>
      <c r="Z620" s="145" t="s">
        <v>18207</v>
      </c>
    </row>
    <row r="621" spans="1:26" s="67" customFormat="1" ht="100.2" customHeight="1" x14ac:dyDescent="0.3">
      <c r="A621" s="9" t="s">
        <v>16991</v>
      </c>
      <c r="B621" s="10" t="s">
        <v>3956</v>
      </c>
      <c r="C621" s="22" t="s">
        <v>3957</v>
      </c>
      <c r="D621" s="19" t="s">
        <v>3958</v>
      </c>
      <c r="E621" s="13">
        <v>178.22807527336701</v>
      </c>
      <c r="F621" s="14" t="s">
        <v>3959</v>
      </c>
      <c r="G621" s="14">
        <v>1.59</v>
      </c>
      <c r="H621" s="14" t="s">
        <v>3960</v>
      </c>
      <c r="I621" s="14" t="s">
        <v>2195</v>
      </c>
      <c r="J621" s="15" t="s">
        <v>2285</v>
      </c>
      <c r="K621" s="16" t="s">
        <v>30511</v>
      </c>
      <c r="L621" s="14" t="s">
        <v>31</v>
      </c>
      <c r="M621" s="14" t="s">
        <v>230</v>
      </c>
      <c r="N621" s="14" t="s">
        <v>33</v>
      </c>
      <c r="O621" s="16" t="s">
        <v>34</v>
      </c>
      <c r="P621" s="28">
        <v>90</v>
      </c>
      <c r="Q621" s="14">
        <v>110</v>
      </c>
      <c r="R621" s="15" t="s">
        <v>3961</v>
      </c>
      <c r="S621" s="14" t="s">
        <v>49</v>
      </c>
      <c r="T621" s="14" t="s">
        <v>49</v>
      </c>
      <c r="U621" s="28">
        <v>110</v>
      </c>
      <c r="V621" s="30">
        <f t="shared" si="36"/>
        <v>0.61718671332382125</v>
      </c>
      <c r="W621" s="30">
        <f t="shared" si="37"/>
        <v>0.20572890444127376</v>
      </c>
      <c r="X621" s="19" t="s">
        <v>50</v>
      </c>
      <c r="Y621" s="21" t="s">
        <v>3962</v>
      </c>
      <c r="Z621" s="19" t="s">
        <v>3963</v>
      </c>
    </row>
    <row r="622" spans="1:26" s="67" customFormat="1" ht="100.2" customHeight="1" x14ac:dyDescent="0.3">
      <c r="A622" s="138" t="s">
        <v>23707</v>
      </c>
      <c r="B622" s="141" t="s">
        <v>18208</v>
      </c>
      <c r="C622" s="139" t="s">
        <v>18209</v>
      </c>
      <c r="D622" s="139" t="s">
        <v>18210</v>
      </c>
      <c r="E622" s="142">
        <v>260.37</v>
      </c>
      <c r="F622" s="143" t="s">
        <v>18211</v>
      </c>
      <c r="G622" s="143"/>
      <c r="H622" s="143" t="s">
        <v>18212</v>
      </c>
      <c r="I622" s="144" t="s">
        <v>2195</v>
      </c>
      <c r="J622" s="145" t="s">
        <v>2348</v>
      </c>
      <c r="K622" s="143" t="s">
        <v>28278</v>
      </c>
      <c r="L622" s="144" t="s">
        <v>31</v>
      </c>
      <c r="M622" s="144" t="s">
        <v>18213</v>
      </c>
      <c r="N622" s="144" t="s">
        <v>33</v>
      </c>
      <c r="O622" s="144" t="s">
        <v>220</v>
      </c>
      <c r="P622" s="144">
        <v>90</v>
      </c>
      <c r="Q622" s="144">
        <v>150</v>
      </c>
      <c r="R622" s="147" t="s">
        <v>18214</v>
      </c>
      <c r="S622" s="144" t="s">
        <v>36</v>
      </c>
      <c r="T622" s="144">
        <v>450</v>
      </c>
      <c r="U622" s="144">
        <v>150</v>
      </c>
      <c r="V622" s="148">
        <f t="shared" si="36"/>
        <v>0.57610323770019589</v>
      </c>
      <c r="W622" s="148">
        <f t="shared" si="37"/>
        <v>0.19203441256673195</v>
      </c>
      <c r="X622" s="1" t="s">
        <v>18215</v>
      </c>
      <c r="Y622" s="145" t="s">
        <v>2751</v>
      </c>
      <c r="Z622" s="145" t="s">
        <v>18216</v>
      </c>
    </row>
    <row r="623" spans="1:26" s="67" customFormat="1" ht="100.2" customHeight="1" x14ac:dyDescent="0.3">
      <c r="A623" s="9" t="s">
        <v>16991</v>
      </c>
      <c r="B623" s="10" t="s">
        <v>3964</v>
      </c>
      <c r="C623" s="22" t="s">
        <v>3965</v>
      </c>
      <c r="D623" s="43" t="s">
        <v>3966</v>
      </c>
      <c r="E623" s="24">
        <v>115.15</v>
      </c>
      <c r="F623" s="14" t="s">
        <v>3967</v>
      </c>
      <c r="G623" s="14">
        <v>-0.83</v>
      </c>
      <c r="H623" s="25" t="s">
        <v>3968</v>
      </c>
      <c r="I623" s="14" t="s">
        <v>2195</v>
      </c>
      <c r="J623" s="15" t="s">
        <v>2266</v>
      </c>
      <c r="K623" s="16" t="s">
        <v>30512</v>
      </c>
      <c r="L623" s="14" t="s">
        <v>31</v>
      </c>
      <c r="M623" s="14" t="s">
        <v>3969</v>
      </c>
      <c r="N623" s="14" t="s">
        <v>33</v>
      </c>
      <c r="O623" s="16" t="s">
        <v>47</v>
      </c>
      <c r="P623" s="26">
        <v>90</v>
      </c>
      <c r="Q623" s="25">
        <v>66</v>
      </c>
      <c r="R623" s="15" t="s">
        <v>3970</v>
      </c>
      <c r="S623" s="14" t="s">
        <v>49</v>
      </c>
      <c r="T623" s="25" t="s">
        <v>49</v>
      </c>
      <c r="U623" s="25">
        <v>66</v>
      </c>
      <c r="V623" s="24">
        <f t="shared" si="36"/>
        <v>0.57316543638732087</v>
      </c>
      <c r="W623" s="30">
        <f t="shared" si="37"/>
        <v>0.19105514546244029</v>
      </c>
      <c r="X623" s="19" t="s">
        <v>3971</v>
      </c>
      <c r="Y623" s="21" t="s">
        <v>3972</v>
      </c>
      <c r="Z623" s="19" t="s">
        <v>3973</v>
      </c>
    </row>
    <row r="624" spans="1:26" s="67" customFormat="1" ht="100.2" customHeight="1" x14ac:dyDescent="0.3">
      <c r="A624" s="9" t="s">
        <v>16991</v>
      </c>
      <c r="B624" s="10" t="s">
        <v>3974</v>
      </c>
      <c r="C624" s="19" t="s">
        <v>3975</v>
      </c>
      <c r="D624" s="43" t="s">
        <v>3976</v>
      </c>
      <c r="E624" s="13">
        <v>88.148373457418899</v>
      </c>
      <c r="F624" s="14" t="s">
        <v>268</v>
      </c>
      <c r="G624" s="14">
        <v>0.89</v>
      </c>
      <c r="H624" s="14" t="s">
        <v>3977</v>
      </c>
      <c r="I624" s="14" t="s">
        <v>2195</v>
      </c>
      <c r="J624" s="15" t="s">
        <v>2205</v>
      </c>
      <c r="K624" s="16" t="s">
        <v>28259</v>
      </c>
      <c r="L624" s="14" t="s">
        <v>31</v>
      </c>
      <c r="M624" s="14" t="s">
        <v>176</v>
      </c>
      <c r="N624" s="14" t="s">
        <v>33</v>
      </c>
      <c r="O624" s="16" t="s">
        <v>1662</v>
      </c>
      <c r="P624" s="28">
        <v>87</v>
      </c>
      <c r="Q624" s="14">
        <v>49</v>
      </c>
      <c r="R624" s="15" t="s">
        <v>3978</v>
      </c>
      <c r="S624" s="14" t="s">
        <v>143</v>
      </c>
      <c r="T624" s="25">
        <v>220</v>
      </c>
      <c r="U624" s="28">
        <v>49</v>
      </c>
      <c r="V624" s="13">
        <f t="shared" si="36"/>
        <v>0.55588093209309208</v>
      </c>
      <c r="W624" s="13">
        <f t="shared" si="37"/>
        <v>0.18529364403103069</v>
      </c>
      <c r="X624" s="19" t="s">
        <v>28188</v>
      </c>
      <c r="Y624" s="21" t="s">
        <v>3979</v>
      </c>
      <c r="Z624" s="19" t="s">
        <v>3980</v>
      </c>
    </row>
    <row r="625" spans="1:26" s="67" customFormat="1" ht="100.2" customHeight="1" x14ac:dyDescent="0.3">
      <c r="A625" s="138" t="s">
        <v>23707</v>
      </c>
      <c r="B625" s="141" t="s">
        <v>18217</v>
      </c>
      <c r="C625" s="139" t="s">
        <v>18218</v>
      </c>
      <c r="D625" s="139" t="s">
        <v>18219</v>
      </c>
      <c r="E625" s="142">
        <v>276.49200000000002</v>
      </c>
      <c r="F625" s="143" t="s">
        <v>18220</v>
      </c>
      <c r="G625" s="143"/>
      <c r="H625" s="143" t="s">
        <v>18221</v>
      </c>
      <c r="I625" s="144" t="s">
        <v>2195</v>
      </c>
      <c r="J625" s="145" t="s">
        <v>4723</v>
      </c>
      <c r="K625" s="143" t="s">
        <v>30510</v>
      </c>
      <c r="L625" s="144" t="s">
        <v>31</v>
      </c>
      <c r="M625" s="144" t="s">
        <v>32</v>
      </c>
      <c r="N625" s="144" t="s">
        <v>33</v>
      </c>
      <c r="O625" s="144" t="s">
        <v>220</v>
      </c>
      <c r="P625" s="144">
        <v>90</v>
      </c>
      <c r="Q625" s="144">
        <v>150</v>
      </c>
      <c r="R625" s="147" t="s">
        <v>18222</v>
      </c>
      <c r="S625" s="144" t="s">
        <v>49</v>
      </c>
      <c r="T625" s="144" t="s">
        <v>49</v>
      </c>
      <c r="U625" s="144">
        <v>150</v>
      </c>
      <c r="V625" s="148">
        <f t="shared" si="36"/>
        <v>0.54251117573022001</v>
      </c>
      <c r="W625" s="148">
        <f t="shared" si="37"/>
        <v>0.18083705857674001</v>
      </c>
      <c r="X625" s="1" t="s">
        <v>18223</v>
      </c>
      <c r="Y625" s="145" t="s">
        <v>966</v>
      </c>
      <c r="Z625" s="145" t="s">
        <v>18224</v>
      </c>
    </row>
    <row r="626" spans="1:26" s="67" customFormat="1" ht="100.2" customHeight="1" x14ac:dyDescent="0.3">
      <c r="A626" s="9" t="s">
        <v>16991</v>
      </c>
      <c r="B626" s="10" t="s">
        <v>3981</v>
      </c>
      <c r="C626" s="22" t="s">
        <v>3982</v>
      </c>
      <c r="D626" s="12" t="s">
        <v>3983</v>
      </c>
      <c r="E626" s="13">
        <v>149.188444677858</v>
      </c>
      <c r="F626" s="14" t="s">
        <v>3984</v>
      </c>
      <c r="G626" s="14">
        <v>-2.0640000000000001</v>
      </c>
      <c r="H626" s="18" t="s">
        <v>3985</v>
      </c>
      <c r="I626" s="14" t="s">
        <v>2195</v>
      </c>
      <c r="J626" s="15" t="s">
        <v>2226</v>
      </c>
      <c r="K626" s="16" t="s">
        <v>30137</v>
      </c>
      <c r="L626" s="14" t="s">
        <v>31</v>
      </c>
      <c r="M626" s="14" t="s">
        <v>230</v>
      </c>
      <c r="N626" s="14" t="s">
        <v>59</v>
      </c>
      <c r="O626" s="16" t="s">
        <v>34</v>
      </c>
      <c r="P626" s="17" t="s">
        <v>164</v>
      </c>
      <c r="Q626" s="29" t="s">
        <v>3986</v>
      </c>
      <c r="R626" s="15" t="s">
        <v>3987</v>
      </c>
      <c r="S626" s="14" t="s">
        <v>36</v>
      </c>
      <c r="T626" s="18">
        <v>170</v>
      </c>
      <c r="U626" s="17">
        <v>80</v>
      </c>
      <c r="V626" s="20">
        <f t="shared" si="36"/>
        <v>0.53623456007429848</v>
      </c>
      <c r="W626" s="13">
        <f t="shared" si="37"/>
        <v>0.1787448533580995</v>
      </c>
      <c r="X626" s="19" t="s">
        <v>3988</v>
      </c>
      <c r="Y626" s="21" t="s">
        <v>3989</v>
      </c>
      <c r="Z626" s="19" t="s">
        <v>1959</v>
      </c>
    </row>
    <row r="627" spans="1:26" s="67" customFormat="1" ht="100.2" customHeight="1" x14ac:dyDescent="0.3">
      <c r="A627" s="9" t="s">
        <v>16991</v>
      </c>
      <c r="B627" s="10" t="s">
        <v>3990</v>
      </c>
      <c r="C627" s="22" t="s">
        <v>3991</v>
      </c>
      <c r="D627" s="19" t="s">
        <v>3992</v>
      </c>
      <c r="E627" s="13">
        <v>282.33999999999997</v>
      </c>
      <c r="F627" s="14" t="s">
        <v>3993</v>
      </c>
      <c r="G627" s="14">
        <v>3.66</v>
      </c>
      <c r="H627" s="14" t="s">
        <v>3994</v>
      </c>
      <c r="I627" s="14" t="s">
        <v>2195</v>
      </c>
      <c r="J627" s="15" t="s">
        <v>3995</v>
      </c>
      <c r="K627" s="16" t="s">
        <v>30252</v>
      </c>
      <c r="L627" s="14" t="s">
        <v>31</v>
      </c>
      <c r="M627" s="14" t="s">
        <v>230</v>
      </c>
      <c r="N627" s="14" t="s">
        <v>33</v>
      </c>
      <c r="O627" s="16" t="s">
        <v>34</v>
      </c>
      <c r="P627" s="28" t="s">
        <v>3996</v>
      </c>
      <c r="Q627" s="14">
        <v>50</v>
      </c>
      <c r="R627" s="15" t="s">
        <v>3997</v>
      </c>
      <c r="S627" s="14" t="s">
        <v>3790</v>
      </c>
      <c r="T627" s="14">
        <v>150</v>
      </c>
      <c r="U627" s="14">
        <v>50</v>
      </c>
      <c r="V627" s="13">
        <f t="shared" si="36"/>
        <v>0.17709145002479282</v>
      </c>
      <c r="W627" s="13">
        <f>V627</f>
        <v>0.17709145002479282</v>
      </c>
      <c r="X627" s="19" t="s">
        <v>3998</v>
      </c>
      <c r="Y627" s="21" t="s">
        <v>3999</v>
      </c>
      <c r="Z627" s="19" t="s">
        <v>4000</v>
      </c>
    </row>
    <row r="628" spans="1:26" s="67" customFormat="1" ht="100.2" customHeight="1" x14ac:dyDescent="0.3">
      <c r="A628" s="9" t="s">
        <v>16991</v>
      </c>
      <c r="B628" s="10" t="s">
        <v>4001</v>
      </c>
      <c r="C628" s="22" t="s">
        <v>4002</v>
      </c>
      <c r="D628" s="19" t="s">
        <v>4003</v>
      </c>
      <c r="E628" s="13">
        <v>135.63</v>
      </c>
      <c r="F628" s="14" t="s">
        <v>4004</v>
      </c>
      <c r="G628" s="14">
        <v>1.262</v>
      </c>
      <c r="H628" s="14" t="s">
        <v>4005</v>
      </c>
      <c r="I628" s="14" t="s">
        <v>2195</v>
      </c>
      <c r="J628" s="15" t="s">
        <v>4006</v>
      </c>
      <c r="K628" s="16" t="s">
        <v>30149</v>
      </c>
      <c r="L628" s="14" t="s">
        <v>31</v>
      </c>
      <c r="M628" s="14" t="s">
        <v>32</v>
      </c>
      <c r="N628" s="14" t="s">
        <v>46</v>
      </c>
      <c r="O628" s="16" t="s">
        <v>34</v>
      </c>
      <c r="P628" s="28">
        <v>728</v>
      </c>
      <c r="Q628" s="14">
        <v>24</v>
      </c>
      <c r="R628" s="15" t="s">
        <v>4007</v>
      </c>
      <c r="S628" s="14" t="s">
        <v>4008</v>
      </c>
      <c r="T628" s="14">
        <v>82</v>
      </c>
      <c r="U628" s="14">
        <v>24</v>
      </c>
      <c r="V628" s="13">
        <f t="shared" si="36"/>
        <v>0.17695200176952003</v>
      </c>
      <c r="W628" s="13">
        <f>V628</f>
        <v>0.17695200176952003</v>
      </c>
      <c r="X628" s="21" t="s">
        <v>28189</v>
      </c>
      <c r="Y628" s="21" t="s">
        <v>4009</v>
      </c>
      <c r="Z628" s="19" t="s">
        <v>4010</v>
      </c>
    </row>
    <row r="629" spans="1:26" s="67" customFormat="1" ht="100.2" customHeight="1" x14ac:dyDescent="0.3">
      <c r="A629" s="9" t="s">
        <v>16991</v>
      </c>
      <c r="B629" s="10" t="s">
        <v>4011</v>
      </c>
      <c r="C629" s="22" t="s">
        <v>4012</v>
      </c>
      <c r="D629" s="19" t="s">
        <v>4013</v>
      </c>
      <c r="E629" s="13">
        <v>568.89</v>
      </c>
      <c r="F629" s="14" t="s">
        <v>3757</v>
      </c>
      <c r="G629" s="14">
        <v>10.9</v>
      </c>
      <c r="H629" s="14" t="s">
        <v>3758</v>
      </c>
      <c r="I629" s="14" t="s">
        <v>2195</v>
      </c>
      <c r="J629" s="15" t="s">
        <v>4014</v>
      </c>
      <c r="K629" s="16" t="s">
        <v>30481</v>
      </c>
      <c r="L629" s="14" t="s">
        <v>31</v>
      </c>
      <c r="M629" s="14" t="s">
        <v>163</v>
      </c>
      <c r="N629" s="14" t="s">
        <v>33</v>
      </c>
      <c r="O629" s="16" t="s">
        <v>220</v>
      </c>
      <c r="P629" s="28">
        <v>91</v>
      </c>
      <c r="Q629" s="14">
        <v>300</v>
      </c>
      <c r="R629" s="15" t="s">
        <v>4015</v>
      </c>
      <c r="S629" s="14" t="s">
        <v>143</v>
      </c>
      <c r="T629" s="14">
        <v>600</v>
      </c>
      <c r="U629" s="28">
        <v>300</v>
      </c>
      <c r="V629" s="30">
        <f t="shared" si="36"/>
        <v>0.52734272003374993</v>
      </c>
      <c r="W629" s="30">
        <f>V629/3</f>
        <v>0.17578090667791665</v>
      </c>
      <c r="X629" s="19" t="s">
        <v>4016</v>
      </c>
      <c r="Y629" s="21" t="s">
        <v>4017</v>
      </c>
      <c r="Z629" s="19" t="s">
        <v>4018</v>
      </c>
    </row>
    <row r="630" spans="1:26" s="67" customFormat="1" ht="100.2" customHeight="1" x14ac:dyDescent="0.3">
      <c r="A630" s="9" t="s">
        <v>16991</v>
      </c>
      <c r="B630" s="10" t="s">
        <v>4019</v>
      </c>
      <c r="C630" s="22" t="s">
        <v>4020</v>
      </c>
      <c r="D630" s="12" t="s">
        <v>4021</v>
      </c>
      <c r="E630" s="13">
        <v>154.25</v>
      </c>
      <c r="F630" s="14" t="s">
        <v>823</v>
      </c>
      <c r="G630" s="14">
        <v>2.74</v>
      </c>
      <c r="H630" s="14" t="s">
        <v>4022</v>
      </c>
      <c r="I630" s="14" t="s">
        <v>2195</v>
      </c>
      <c r="J630" s="15" t="s">
        <v>2266</v>
      </c>
      <c r="K630" s="16" t="s">
        <v>30513</v>
      </c>
      <c r="L630" s="14" t="s">
        <v>425</v>
      </c>
      <c r="M630" s="14" t="s">
        <v>4023</v>
      </c>
      <c r="N630" s="14" t="s">
        <v>46</v>
      </c>
      <c r="O630" s="16" t="s">
        <v>220</v>
      </c>
      <c r="P630" s="17" t="s">
        <v>4024</v>
      </c>
      <c r="Q630" s="29" t="s">
        <v>4025</v>
      </c>
      <c r="R630" s="15" t="s">
        <v>4026</v>
      </c>
      <c r="S630" s="14" t="s">
        <v>49</v>
      </c>
      <c r="T630" s="18" t="s">
        <v>49</v>
      </c>
      <c r="U630" s="17">
        <v>27</v>
      </c>
      <c r="V630" s="13">
        <f t="shared" si="36"/>
        <v>0.17504051863857376</v>
      </c>
      <c r="W630" s="13">
        <f>V630</f>
        <v>0.17504051863857376</v>
      </c>
      <c r="X630" s="19" t="s">
        <v>4027</v>
      </c>
      <c r="Y630" s="21" t="s">
        <v>4028</v>
      </c>
      <c r="Z630" s="19" t="s">
        <v>4029</v>
      </c>
    </row>
    <row r="631" spans="1:26" s="67" customFormat="1" ht="100.2" customHeight="1" x14ac:dyDescent="0.3">
      <c r="A631" s="138" t="s">
        <v>23707</v>
      </c>
      <c r="B631" s="141" t="s">
        <v>18225</v>
      </c>
      <c r="C631" s="139" t="s">
        <v>18226</v>
      </c>
      <c r="D631" s="139" t="s">
        <v>27877</v>
      </c>
      <c r="E631" s="142">
        <v>222.24</v>
      </c>
      <c r="F631" s="143" t="s">
        <v>17592</v>
      </c>
      <c r="G631" s="143"/>
      <c r="H631" s="143" t="s">
        <v>18227</v>
      </c>
      <c r="I631" s="144" t="s">
        <v>2195</v>
      </c>
      <c r="J631" s="145" t="s">
        <v>2958</v>
      </c>
      <c r="K631" s="143" t="s">
        <v>30514</v>
      </c>
      <c r="L631" s="144" t="s">
        <v>31</v>
      </c>
      <c r="M631" s="144" t="s">
        <v>4915</v>
      </c>
      <c r="N631" s="144" t="s">
        <v>46</v>
      </c>
      <c r="O631" s="144" t="s">
        <v>34</v>
      </c>
      <c r="P631" s="144">
        <v>91</v>
      </c>
      <c r="Q631" s="144">
        <v>114</v>
      </c>
      <c r="R631" s="147" t="s">
        <v>18228</v>
      </c>
      <c r="S631" s="144" t="s">
        <v>49</v>
      </c>
      <c r="T631" s="144" t="s">
        <v>49</v>
      </c>
      <c r="U631" s="144">
        <v>114</v>
      </c>
      <c r="V631" s="148">
        <f t="shared" si="36"/>
        <v>0.51295896328293733</v>
      </c>
      <c r="W631" s="148">
        <f>V631/3</f>
        <v>0.17098632109431244</v>
      </c>
      <c r="X631" s="1" t="s">
        <v>18229</v>
      </c>
      <c r="Y631" s="145" t="s">
        <v>18230</v>
      </c>
      <c r="Z631" s="145" t="s">
        <v>18231</v>
      </c>
    </row>
    <row r="632" spans="1:26" s="67" customFormat="1" ht="100.2" customHeight="1" x14ac:dyDescent="0.3">
      <c r="A632" s="9" t="s">
        <v>16991</v>
      </c>
      <c r="B632" s="10" t="s">
        <v>4030</v>
      </c>
      <c r="C632" s="22" t="s">
        <v>4031</v>
      </c>
      <c r="D632" s="19" t="s">
        <v>4032</v>
      </c>
      <c r="E632" s="13">
        <v>117.19</v>
      </c>
      <c r="F632" s="14" t="s">
        <v>4033</v>
      </c>
      <c r="G632" s="14">
        <v>0.21</v>
      </c>
      <c r="H632" s="14" t="s">
        <v>4034</v>
      </c>
      <c r="I632" s="14" t="s">
        <v>2195</v>
      </c>
      <c r="J632" s="15" t="s">
        <v>2226</v>
      </c>
      <c r="K632" s="16" t="s">
        <v>30137</v>
      </c>
      <c r="L632" s="14" t="s">
        <v>189</v>
      </c>
      <c r="M632" s="14" t="s">
        <v>190</v>
      </c>
      <c r="N632" s="14" t="s">
        <v>33</v>
      </c>
      <c r="O632" s="16" t="s">
        <v>34</v>
      </c>
      <c r="P632" s="28">
        <v>365</v>
      </c>
      <c r="Q632" s="14">
        <v>20</v>
      </c>
      <c r="R632" s="15" t="s">
        <v>4035</v>
      </c>
      <c r="S632" s="14" t="s">
        <v>4036</v>
      </c>
      <c r="T632" s="14">
        <v>40</v>
      </c>
      <c r="U632" s="28">
        <v>20</v>
      </c>
      <c r="V632" s="13">
        <f t="shared" si="36"/>
        <v>0.17066302585544843</v>
      </c>
      <c r="W632" s="13">
        <f>V632</f>
        <v>0.17066302585544843</v>
      </c>
      <c r="X632" s="19" t="s">
        <v>4037</v>
      </c>
      <c r="Y632" s="21" t="s">
        <v>4038</v>
      </c>
      <c r="Z632" s="19" t="s">
        <v>4039</v>
      </c>
    </row>
    <row r="633" spans="1:26" s="67" customFormat="1" ht="100.2" customHeight="1" x14ac:dyDescent="0.3">
      <c r="A633" s="138" t="s">
        <v>23707</v>
      </c>
      <c r="B633" s="141" t="s">
        <v>18232</v>
      </c>
      <c r="C633" s="139" t="s">
        <v>18233</v>
      </c>
      <c r="D633" s="139" t="s">
        <v>18234</v>
      </c>
      <c r="E633" s="142">
        <v>134.17500000000001</v>
      </c>
      <c r="F633" s="143" t="s">
        <v>2416</v>
      </c>
      <c r="G633" s="143"/>
      <c r="H633" s="143" t="s">
        <v>18235</v>
      </c>
      <c r="I633" s="144" t="s">
        <v>2195</v>
      </c>
      <c r="J633" s="145" t="s">
        <v>2234</v>
      </c>
      <c r="K633" s="143" t="s">
        <v>28223</v>
      </c>
      <c r="L633" s="144" t="s">
        <v>31</v>
      </c>
      <c r="M633" s="144" t="s">
        <v>32</v>
      </c>
      <c r="N633" s="144" t="s">
        <v>46</v>
      </c>
      <c r="O633" s="144" t="s">
        <v>34</v>
      </c>
      <c r="P633" s="144">
        <v>90</v>
      </c>
      <c r="Q633" s="144">
        <v>67</v>
      </c>
      <c r="R633" s="147" t="s">
        <v>18236</v>
      </c>
      <c r="S633" s="144" t="s">
        <v>143</v>
      </c>
      <c r="T633" s="144">
        <v>200</v>
      </c>
      <c r="U633" s="144">
        <v>67</v>
      </c>
      <c r="V633" s="146">
        <f t="shared" si="36"/>
        <v>0.49934786659213709</v>
      </c>
      <c r="W633" s="146">
        <f>V633/3</f>
        <v>0.1664492888640457</v>
      </c>
      <c r="X633" s="1" t="s">
        <v>18237</v>
      </c>
      <c r="Y633" s="145" t="s">
        <v>18238</v>
      </c>
      <c r="Z633" s="145" t="s">
        <v>18239</v>
      </c>
    </row>
    <row r="634" spans="1:26" s="67" customFormat="1" ht="100.2" customHeight="1" x14ac:dyDescent="0.3">
      <c r="A634" s="9" t="s">
        <v>16991</v>
      </c>
      <c r="B634" s="10" t="s">
        <v>4040</v>
      </c>
      <c r="C634" s="22" t="s">
        <v>4041</v>
      </c>
      <c r="D634" s="19" t="s">
        <v>4042</v>
      </c>
      <c r="E634" s="13">
        <v>151.18</v>
      </c>
      <c r="F634" s="14" t="s">
        <v>4043</v>
      </c>
      <c r="G634" s="14">
        <v>-1.96</v>
      </c>
      <c r="H634" s="14" t="s">
        <v>4044</v>
      </c>
      <c r="I634" s="14" t="s">
        <v>2195</v>
      </c>
      <c r="J634" s="15" t="s">
        <v>2244</v>
      </c>
      <c r="K634" s="16" t="s">
        <v>30515</v>
      </c>
      <c r="L634" s="14" t="s">
        <v>31</v>
      </c>
      <c r="M634" s="14" t="s">
        <v>69</v>
      </c>
      <c r="N634" s="14" t="s">
        <v>46</v>
      </c>
      <c r="O634" s="16" t="s">
        <v>34</v>
      </c>
      <c r="P634" s="28">
        <v>728</v>
      </c>
      <c r="Q634" s="14">
        <v>25</v>
      </c>
      <c r="R634" s="15" t="s">
        <v>4045</v>
      </c>
      <c r="S634" s="14" t="s">
        <v>619</v>
      </c>
      <c r="T634" s="14">
        <v>500</v>
      </c>
      <c r="U634" s="14">
        <v>25</v>
      </c>
      <c r="V634" s="13">
        <f>PRODUCT(U634,1/E634)</f>
        <v>0.1653657891255457</v>
      </c>
      <c r="W634" s="13">
        <f>V634</f>
        <v>0.1653657891255457</v>
      </c>
      <c r="X634" s="19" t="s">
        <v>4046</v>
      </c>
      <c r="Y634" s="21" t="s">
        <v>4047</v>
      </c>
      <c r="Z634" s="19" t="s">
        <v>4048</v>
      </c>
    </row>
    <row r="635" spans="1:26" s="67" customFormat="1" ht="100.2" customHeight="1" x14ac:dyDescent="0.3">
      <c r="A635" s="138" t="s">
        <v>23707</v>
      </c>
      <c r="B635" s="141" t="s">
        <v>18240</v>
      </c>
      <c r="C635" s="139" t="s">
        <v>18241</v>
      </c>
      <c r="D635" s="139" t="s">
        <v>18242</v>
      </c>
      <c r="E635" s="142">
        <v>219.71</v>
      </c>
      <c r="F635" s="143" t="s">
        <v>18243</v>
      </c>
      <c r="G635" s="143"/>
      <c r="H635" s="143" t="s">
        <v>18244</v>
      </c>
      <c r="I635" s="144" t="s">
        <v>2195</v>
      </c>
      <c r="J635" s="145" t="s">
        <v>18245</v>
      </c>
      <c r="K635" s="143" t="s">
        <v>30516</v>
      </c>
      <c r="L635" s="144" t="s">
        <v>31</v>
      </c>
      <c r="M635" s="144" t="s">
        <v>18246</v>
      </c>
      <c r="N635" s="144" t="s">
        <v>46</v>
      </c>
      <c r="O635" s="144" t="s">
        <v>34</v>
      </c>
      <c r="P635" s="144">
        <v>728</v>
      </c>
      <c r="Q635" s="144">
        <v>36.299999999999997</v>
      </c>
      <c r="R635" s="147" t="s">
        <v>18247</v>
      </c>
      <c r="S635" s="144" t="s">
        <v>143</v>
      </c>
      <c r="T635" s="144">
        <v>126.1</v>
      </c>
      <c r="U635" s="144">
        <v>36.299999999999997</v>
      </c>
      <c r="V635" s="148">
        <f t="shared" ref="V635:V666" si="38">U635/E635</f>
        <v>0.16521778708297299</v>
      </c>
      <c r="W635" s="148">
        <f>V635</f>
        <v>0.16521778708297299</v>
      </c>
      <c r="X635" s="1" t="s">
        <v>18248</v>
      </c>
      <c r="Y635" s="145" t="s">
        <v>18249</v>
      </c>
      <c r="Z635" s="145" t="s">
        <v>18250</v>
      </c>
    </row>
    <row r="636" spans="1:26" s="67" customFormat="1" ht="100.2" customHeight="1" x14ac:dyDescent="0.3">
      <c r="A636" s="9" t="s">
        <v>16991</v>
      </c>
      <c r="B636" s="10" t="s">
        <v>4049</v>
      </c>
      <c r="C636" s="22" t="s">
        <v>4050</v>
      </c>
      <c r="D636" s="19" t="s">
        <v>4051</v>
      </c>
      <c r="E636" s="13">
        <v>394.5</v>
      </c>
      <c r="F636" s="14" t="s">
        <v>4052</v>
      </c>
      <c r="G636" s="14">
        <v>6.32</v>
      </c>
      <c r="H636" s="14" t="s">
        <v>4053</v>
      </c>
      <c r="I636" s="14" t="s">
        <v>2195</v>
      </c>
      <c r="J636" s="15" t="s">
        <v>4054</v>
      </c>
      <c r="K636" s="16" t="s">
        <v>30517</v>
      </c>
      <c r="L636" s="14" t="s">
        <v>31</v>
      </c>
      <c r="M636" s="14" t="s">
        <v>4055</v>
      </c>
      <c r="N636" s="14" t="s">
        <v>46</v>
      </c>
      <c r="O636" s="16" t="s">
        <v>34</v>
      </c>
      <c r="P636" s="26">
        <v>90</v>
      </c>
      <c r="Q636" s="14">
        <v>191</v>
      </c>
      <c r="R636" s="15" t="s">
        <v>4056</v>
      </c>
      <c r="S636" s="14" t="s">
        <v>36</v>
      </c>
      <c r="T636" s="14">
        <v>573</v>
      </c>
      <c r="U636" s="14">
        <v>191</v>
      </c>
      <c r="V636" s="30">
        <f t="shared" si="38"/>
        <v>0.48415716096324463</v>
      </c>
      <c r="W636" s="30">
        <f>V636/3</f>
        <v>0.16138572032108153</v>
      </c>
      <c r="X636" s="19" t="s">
        <v>4057</v>
      </c>
      <c r="Y636" s="21" t="s">
        <v>4058</v>
      </c>
      <c r="Z636" s="19" t="s">
        <v>4059</v>
      </c>
    </row>
    <row r="637" spans="1:26" s="67" customFormat="1" ht="100.2" customHeight="1" x14ac:dyDescent="0.3">
      <c r="A637" s="9" t="s">
        <v>16991</v>
      </c>
      <c r="B637" s="10" t="s">
        <v>4060</v>
      </c>
      <c r="C637" s="22" t="s">
        <v>23556</v>
      </c>
      <c r="D637" s="12" t="s">
        <v>4061</v>
      </c>
      <c r="E637" s="13">
        <v>108.138082235691</v>
      </c>
      <c r="F637" s="14" t="s">
        <v>926</v>
      </c>
      <c r="G637" s="14">
        <v>1.96</v>
      </c>
      <c r="H637" s="18" t="s">
        <v>4062</v>
      </c>
      <c r="I637" s="14" t="s">
        <v>2195</v>
      </c>
      <c r="J637" s="15" t="s">
        <v>2285</v>
      </c>
      <c r="K637" s="16" t="s">
        <v>30518</v>
      </c>
      <c r="L637" s="14" t="s">
        <v>31</v>
      </c>
      <c r="M637" s="14" t="s">
        <v>163</v>
      </c>
      <c r="N637" s="14" t="s">
        <v>70</v>
      </c>
      <c r="O637" s="16" t="s">
        <v>201</v>
      </c>
      <c r="P637" s="17" t="s">
        <v>251</v>
      </c>
      <c r="Q637" s="29" t="s">
        <v>2097</v>
      </c>
      <c r="R637" s="15" t="s">
        <v>2928</v>
      </c>
      <c r="S637" s="14" t="s">
        <v>4063</v>
      </c>
      <c r="T637" s="18">
        <v>150</v>
      </c>
      <c r="U637" s="17">
        <v>50</v>
      </c>
      <c r="V637" s="20">
        <f t="shared" si="38"/>
        <v>0.46237180247956616</v>
      </c>
      <c r="W637" s="13">
        <f>V637/3</f>
        <v>0.1541239341598554</v>
      </c>
      <c r="X637" s="19" t="s">
        <v>4064</v>
      </c>
      <c r="Y637" s="21" t="s">
        <v>4065</v>
      </c>
      <c r="Z637" s="19" t="s">
        <v>4066</v>
      </c>
    </row>
    <row r="638" spans="1:26" s="67" customFormat="1" ht="100.2" customHeight="1" x14ac:dyDescent="0.3">
      <c r="A638" s="9" t="s">
        <v>16991</v>
      </c>
      <c r="B638" s="10" t="s">
        <v>4067</v>
      </c>
      <c r="C638" s="22" t="s">
        <v>23557</v>
      </c>
      <c r="D638" s="52" t="s">
        <v>4068</v>
      </c>
      <c r="E638" s="13">
        <v>108.14</v>
      </c>
      <c r="F638" s="14" t="s">
        <v>926</v>
      </c>
      <c r="G638" s="14">
        <v>1.94</v>
      </c>
      <c r="H638" s="27" t="s">
        <v>4069</v>
      </c>
      <c r="I638" s="14" t="s">
        <v>2195</v>
      </c>
      <c r="J638" s="15" t="s">
        <v>2285</v>
      </c>
      <c r="K638" s="16" t="s">
        <v>30519</v>
      </c>
      <c r="L638" s="14" t="s">
        <v>31</v>
      </c>
      <c r="M638" s="14" t="s">
        <v>69</v>
      </c>
      <c r="N638" s="14" t="s">
        <v>33</v>
      </c>
      <c r="O638" s="16" t="s">
        <v>220</v>
      </c>
      <c r="P638" s="53">
        <v>91</v>
      </c>
      <c r="Q638" s="27">
        <v>50</v>
      </c>
      <c r="R638" s="15" t="s">
        <v>4070</v>
      </c>
      <c r="S638" s="14" t="s">
        <v>36</v>
      </c>
      <c r="T638" s="27">
        <v>175</v>
      </c>
      <c r="U638" s="53">
        <v>50</v>
      </c>
      <c r="V638" s="13">
        <f t="shared" si="38"/>
        <v>0.46236360273719251</v>
      </c>
      <c r="W638" s="20">
        <f>V638/3</f>
        <v>0.1541212009123975</v>
      </c>
      <c r="X638" s="19" t="s">
        <v>4071</v>
      </c>
      <c r="Y638" s="21" t="s">
        <v>4072</v>
      </c>
      <c r="Z638" s="19" t="s">
        <v>4073</v>
      </c>
    </row>
    <row r="639" spans="1:26" s="67" customFormat="1" ht="100.2" customHeight="1" x14ac:dyDescent="0.3">
      <c r="A639" s="9" t="s">
        <v>16991</v>
      </c>
      <c r="B639" s="10" t="s">
        <v>4074</v>
      </c>
      <c r="C639" s="22" t="s">
        <v>4075</v>
      </c>
      <c r="D639" s="19" t="s">
        <v>4076</v>
      </c>
      <c r="E639" s="13">
        <v>196.29</v>
      </c>
      <c r="F639" s="14" t="s">
        <v>955</v>
      </c>
      <c r="G639" s="14">
        <v>3.47399999999999</v>
      </c>
      <c r="H639" s="14" t="s">
        <v>4077</v>
      </c>
      <c r="I639" s="14" t="s">
        <v>2195</v>
      </c>
      <c r="J639" s="15" t="s">
        <v>4078</v>
      </c>
      <c r="K639" s="16" t="s">
        <v>30520</v>
      </c>
      <c r="L639" s="14" t="s">
        <v>31</v>
      </c>
      <c r="M639" s="14" t="s">
        <v>2937</v>
      </c>
      <c r="N639" s="14" t="s">
        <v>33</v>
      </c>
      <c r="O639" s="16" t="s">
        <v>220</v>
      </c>
      <c r="P639" s="28">
        <v>91</v>
      </c>
      <c r="Q639" s="14">
        <v>90</v>
      </c>
      <c r="R639" s="15" t="s">
        <v>4079</v>
      </c>
      <c r="S639" s="14" t="s">
        <v>36</v>
      </c>
      <c r="T639" s="14">
        <v>270</v>
      </c>
      <c r="U639" s="28">
        <v>90</v>
      </c>
      <c r="V639" s="13">
        <f t="shared" si="38"/>
        <v>0.45850527281063735</v>
      </c>
      <c r="W639" s="13">
        <f>V639/3</f>
        <v>0.15283509093687911</v>
      </c>
      <c r="X639" s="19" t="s">
        <v>4080</v>
      </c>
      <c r="Y639" s="21" t="s">
        <v>4081</v>
      </c>
      <c r="Z639" s="19" t="s">
        <v>4082</v>
      </c>
    </row>
    <row r="640" spans="1:26" s="67" customFormat="1" ht="100.2" customHeight="1" x14ac:dyDescent="0.3">
      <c r="A640" s="9" t="s">
        <v>16991</v>
      </c>
      <c r="B640" s="10" t="s">
        <v>4083</v>
      </c>
      <c r="C640" s="19" t="s">
        <v>4084</v>
      </c>
      <c r="D640" s="19" t="s">
        <v>4085</v>
      </c>
      <c r="E640" s="13">
        <v>133.02000000000001</v>
      </c>
      <c r="F640" s="14" t="s">
        <v>4086</v>
      </c>
      <c r="G640" s="14"/>
      <c r="H640" s="14" t="s">
        <v>4087</v>
      </c>
      <c r="I640" s="14" t="s">
        <v>2195</v>
      </c>
      <c r="J640" s="15" t="s">
        <v>3403</v>
      </c>
      <c r="K640" s="14" t="s">
        <v>28240</v>
      </c>
      <c r="L640" s="14" t="s">
        <v>31</v>
      </c>
      <c r="M640" s="14" t="s">
        <v>176</v>
      </c>
      <c r="N640" s="14" t="s">
        <v>33</v>
      </c>
      <c r="O640" s="16" t="s">
        <v>4088</v>
      </c>
      <c r="P640" s="28">
        <v>730</v>
      </c>
      <c r="Q640" s="14">
        <v>20</v>
      </c>
      <c r="R640" s="15" t="s">
        <v>4089</v>
      </c>
      <c r="S640" s="14" t="s">
        <v>1029</v>
      </c>
      <c r="T640" s="14">
        <v>100</v>
      </c>
      <c r="U640" s="14">
        <v>20</v>
      </c>
      <c r="V640" s="13">
        <f t="shared" si="38"/>
        <v>0.15035333032626672</v>
      </c>
      <c r="W640" s="13">
        <f>V640</f>
        <v>0.15035333032626672</v>
      </c>
      <c r="X640" s="19" t="s">
        <v>4090</v>
      </c>
      <c r="Y640" s="21" t="s">
        <v>4091</v>
      </c>
      <c r="Z640" s="19" t="s">
        <v>4092</v>
      </c>
    </row>
    <row r="641" spans="1:26" s="67" customFormat="1" ht="100.2" customHeight="1" x14ac:dyDescent="0.3">
      <c r="A641" s="138" t="s">
        <v>23707</v>
      </c>
      <c r="B641" s="141" t="s">
        <v>18251</v>
      </c>
      <c r="C641" s="139" t="s">
        <v>18252</v>
      </c>
      <c r="D641" s="139" t="s">
        <v>18253</v>
      </c>
      <c r="E641" s="142">
        <v>112.98</v>
      </c>
      <c r="F641" s="143" t="s">
        <v>18254</v>
      </c>
      <c r="G641" s="143"/>
      <c r="H641" s="143" t="s">
        <v>18255</v>
      </c>
      <c r="I641" s="144" t="s">
        <v>2195</v>
      </c>
      <c r="J641" s="145" t="s">
        <v>18256</v>
      </c>
      <c r="K641" s="143" t="s">
        <v>28270</v>
      </c>
      <c r="L641" s="144" t="s">
        <v>31</v>
      </c>
      <c r="M641" s="144" t="s">
        <v>501</v>
      </c>
      <c r="N641" s="144" t="s">
        <v>33</v>
      </c>
      <c r="O641" s="144" t="s">
        <v>220</v>
      </c>
      <c r="P641" s="144">
        <v>90</v>
      </c>
      <c r="Q641" s="144">
        <v>50</v>
      </c>
      <c r="R641" s="147" t="s">
        <v>18257</v>
      </c>
      <c r="S641" s="144" t="s">
        <v>36</v>
      </c>
      <c r="T641" s="144">
        <v>200</v>
      </c>
      <c r="U641" s="144">
        <v>50</v>
      </c>
      <c r="V641" s="146">
        <f t="shared" si="38"/>
        <v>0.442556204637989</v>
      </c>
      <c r="W641" s="146">
        <f>V641/3</f>
        <v>0.14751873487932968</v>
      </c>
      <c r="X641" s="1" t="s">
        <v>18258</v>
      </c>
      <c r="Y641" s="145" t="s">
        <v>18259</v>
      </c>
      <c r="Z641" s="145" t="s">
        <v>18260</v>
      </c>
    </row>
    <row r="642" spans="1:26" s="67" customFormat="1" ht="100.2" customHeight="1" x14ac:dyDescent="0.3">
      <c r="A642" s="9" t="s">
        <v>16991</v>
      </c>
      <c r="B642" s="10" t="s">
        <v>4093</v>
      </c>
      <c r="C642" s="22" t="s">
        <v>4094</v>
      </c>
      <c r="D642" s="19" t="s">
        <v>4095</v>
      </c>
      <c r="E642" s="13">
        <v>226.31</v>
      </c>
      <c r="F642" s="14" t="s">
        <v>4096</v>
      </c>
      <c r="G642" s="14">
        <v>2.5</v>
      </c>
      <c r="H642" s="14" t="s">
        <v>4097</v>
      </c>
      <c r="I642" s="14" t="s">
        <v>2195</v>
      </c>
      <c r="J642" s="15" t="s">
        <v>2348</v>
      </c>
      <c r="K642" s="16" t="s">
        <v>30521</v>
      </c>
      <c r="L642" s="14" t="s">
        <v>31</v>
      </c>
      <c r="M642" s="14" t="s">
        <v>4098</v>
      </c>
      <c r="N642" s="14" t="s">
        <v>33</v>
      </c>
      <c r="O642" s="16" t="s">
        <v>34</v>
      </c>
      <c r="P642" s="28">
        <v>90</v>
      </c>
      <c r="Q642" s="14">
        <v>100</v>
      </c>
      <c r="R642" s="15" t="s">
        <v>4099</v>
      </c>
      <c r="S642" s="14" t="s">
        <v>49</v>
      </c>
      <c r="T642" s="14" t="s">
        <v>49</v>
      </c>
      <c r="U642" s="28">
        <v>100</v>
      </c>
      <c r="V642" s="30">
        <f t="shared" si="38"/>
        <v>0.44187176881269058</v>
      </c>
      <c r="W642" s="33">
        <f>V642/3</f>
        <v>0.14729058960423019</v>
      </c>
      <c r="X642" s="19" t="s">
        <v>50</v>
      </c>
      <c r="Y642" s="21" t="s">
        <v>4100</v>
      </c>
      <c r="Z642" s="19" t="s">
        <v>4101</v>
      </c>
    </row>
    <row r="643" spans="1:26" s="67" customFormat="1" ht="100.2" customHeight="1" x14ac:dyDescent="0.3">
      <c r="A643" s="9" t="s">
        <v>16991</v>
      </c>
      <c r="B643" s="10" t="s">
        <v>4102</v>
      </c>
      <c r="C643" s="22" t="s">
        <v>4103</v>
      </c>
      <c r="D643" s="19" t="s">
        <v>4104</v>
      </c>
      <c r="E643" s="13">
        <v>1701.21</v>
      </c>
      <c r="F643" s="14" t="s">
        <v>4105</v>
      </c>
      <c r="G643" s="14">
        <v>13.33</v>
      </c>
      <c r="H643" s="14" t="s">
        <v>4106</v>
      </c>
      <c r="I643" s="14" t="s">
        <v>2195</v>
      </c>
      <c r="J643" s="15" t="s">
        <v>4107</v>
      </c>
      <c r="K643" s="16" t="s">
        <v>30522</v>
      </c>
      <c r="L643" s="14" t="s">
        <v>31</v>
      </c>
      <c r="M643" s="14" t="s">
        <v>815</v>
      </c>
      <c r="N643" s="14" t="s">
        <v>46</v>
      </c>
      <c r="O643" s="16" t="s">
        <v>47</v>
      </c>
      <c r="P643" s="28">
        <v>728</v>
      </c>
      <c r="Q643" s="14">
        <v>242.7</v>
      </c>
      <c r="R643" s="15" t="s">
        <v>4108</v>
      </c>
      <c r="S643" s="14" t="s">
        <v>49</v>
      </c>
      <c r="T643" s="14" t="s">
        <v>49</v>
      </c>
      <c r="U643" s="36">
        <v>242.7</v>
      </c>
      <c r="V643" s="37">
        <f t="shared" si="38"/>
        <v>0.14266316327790218</v>
      </c>
      <c r="W643" s="37">
        <f>V643</f>
        <v>0.14266316327790218</v>
      </c>
      <c r="X643" s="19" t="s">
        <v>4109</v>
      </c>
      <c r="Y643" s="21" t="s">
        <v>4110</v>
      </c>
      <c r="Z643" s="19" t="s">
        <v>4111</v>
      </c>
    </row>
    <row r="644" spans="1:26" s="67" customFormat="1" ht="100.2" customHeight="1" x14ac:dyDescent="0.3">
      <c r="A644" s="138" t="s">
        <v>23707</v>
      </c>
      <c r="B644" s="141" t="s">
        <v>18261</v>
      </c>
      <c r="C644" s="139" t="s">
        <v>18262</v>
      </c>
      <c r="D644" s="139" t="s">
        <v>18263</v>
      </c>
      <c r="E644" s="142">
        <v>234.42699999999999</v>
      </c>
      <c r="F644" s="143" t="s">
        <v>18264</v>
      </c>
      <c r="G644" s="143"/>
      <c r="H644" s="143" t="s">
        <v>18265</v>
      </c>
      <c r="I644" s="144" t="s">
        <v>2195</v>
      </c>
      <c r="J644" s="145" t="s">
        <v>2348</v>
      </c>
      <c r="K644" s="143" t="s">
        <v>30523</v>
      </c>
      <c r="L644" s="144" t="s">
        <v>31</v>
      </c>
      <c r="M644" s="144" t="s">
        <v>2477</v>
      </c>
      <c r="N644" s="144" t="s">
        <v>33</v>
      </c>
      <c r="O644" s="144" t="s">
        <v>220</v>
      </c>
      <c r="P644" s="144">
        <v>90</v>
      </c>
      <c r="Q644" s="144">
        <v>100</v>
      </c>
      <c r="R644" s="147" t="s">
        <v>18266</v>
      </c>
      <c r="S644" s="144" t="s">
        <v>49</v>
      </c>
      <c r="T644" s="144" t="s">
        <v>49</v>
      </c>
      <c r="U644" s="144">
        <v>100</v>
      </c>
      <c r="V644" s="148">
        <f t="shared" si="38"/>
        <v>0.42657202455348575</v>
      </c>
      <c r="W644" s="148">
        <f>V644/3</f>
        <v>0.14219067485116191</v>
      </c>
      <c r="X644" s="1" t="s">
        <v>18267</v>
      </c>
      <c r="Y644" s="145" t="s">
        <v>7979</v>
      </c>
      <c r="Z644" s="145" t="s">
        <v>18268</v>
      </c>
    </row>
    <row r="645" spans="1:26" s="67" customFormat="1" ht="100.2" customHeight="1" x14ac:dyDescent="0.3">
      <c r="A645" s="138" t="s">
        <v>23707</v>
      </c>
      <c r="B645" s="141" t="s">
        <v>18269</v>
      </c>
      <c r="C645" s="139" t="s">
        <v>18270</v>
      </c>
      <c r="D645" s="139" t="s">
        <v>27878</v>
      </c>
      <c r="E645" s="142">
        <v>221.12</v>
      </c>
      <c r="F645" s="143" t="s">
        <v>18271</v>
      </c>
      <c r="G645" s="143"/>
      <c r="H645" s="143" t="s">
        <v>18272</v>
      </c>
      <c r="I645" s="144" t="s">
        <v>2195</v>
      </c>
      <c r="J645" s="145" t="s">
        <v>17618</v>
      </c>
      <c r="K645" s="143" t="s">
        <v>30524</v>
      </c>
      <c r="L645" s="144" t="s">
        <v>31</v>
      </c>
      <c r="M645" s="144" t="s">
        <v>18273</v>
      </c>
      <c r="N645" s="144" t="s">
        <v>33</v>
      </c>
      <c r="O645" s="144" t="s">
        <v>47</v>
      </c>
      <c r="P645" s="144">
        <v>91</v>
      </c>
      <c r="Q645" s="144">
        <v>91.6</v>
      </c>
      <c r="R645" s="147" t="s">
        <v>18274</v>
      </c>
      <c r="S645" s="144" t="s">
        <v>1388</v>
      </c>
      <c r="T645" s="144">
        <v>458</v>
      </c>
      <c r="U645" s="144">
        <v>91.6</v>
      </c>
      <c r="V645" s="148">
        <f t="shared" si="38"/>
        <v>0.41425470332850939</v>
      </c>
      <c r="W645" s="148">
        <f>V645/3</f>
        <v>0.13808490110950314</v>
      </c>
      <c r="X645" s="1" t="s">
        <v>18275</v>
      </c>
      <c r="Y645" s="145" t="s">
        <v>1871</v>
      </c>
      <c r="Z645" s="145" t="s">
        <v>18276</v>
      </c>
    </row>
    <row r="646" spans="1:26" s="67" customFormat="1" ht="100.2" customHeight="1" x14ac:dyDescent="0.3">
      <c r="A646" s="9" t="s">
        <v>16991</v>
      </c>
      <c r="B646" s="10" t="s">
        <v>4112</v>
      </c>
      <c r="C646" s="22" t="s">
        <v>4113</v>
      </c>
      <c r="D646" s="12" t="s">
        <v>4114</v>
      </c>
      <c r="E646" s="13">
        <v>122.164699640131</v>
      </c>
      <c r="F646" s="14" t="s">
        <v>3669</v>
      </c>
      <c r="G646" s="13">
        <v>2.2999999999999998</v>
      </c>
      <c r="H646" s="18" t="s">
        <v>4115</v>
      </c>
      <c r="I646" s="14" t="s">
        <v>2195</v>
      </c>
      <c r="J646" s="15" t="s">
        <v>2285</v>
      </c>
      <c r="K646" s="16" t="s">
        <v>30525</v>
      </c>
      <c r="L646" s="14" t="s">
        <v>425</v>
      </c>
      <c r="M646" s="14" t="s">
        <v>261</v>
      </c>
      <c r="N646" s="14" t="s">
        <v>59</v>
      </c>
      <c r="O646" s="16" t="s">
        <v>201</v>
      </c>
      <c r="P646" s="17" t="s">
        <v>251</v>
      </c>
      <c r="Q646" s="29" t="s">
        <v>4116</v>
      </c>
      <c r="R646" s="15" t="s">
        <v>4117</v>
      </c>
      <c r="S646" s="14" t="s">
        <v>4118</v>
      </c>
      <c r="T646" s="18">
        <v>250</v>
      </c>
      <c r="U646" s="17">
        <v>50</v>
      </c>
      <c r="V646" s="20">
        <f t="shared" si="38"/>
        <v>0.40928353401013923</v>
      </c>
      <c r="W646" s="20">
        <f>V646/3</f>
        <v>0.1364278446700464</v>
      </c>
      <c r="X646" s="19" t="s">
        <v>4119</v>
      </c>
      <c r="Y646" s="21" t="s">
        <v>4120</v>
      </c>
      <c r="Z646" s="19" t="s">
        <v>4121</v>
      </c>
    </row>
    <row r="647" spans="1:26" s="67" customFormat="1" ht="100.2" customHeight="1" x14ac:dyDescent="0.3">
      <c r="A647" s="9" t="s">
        <v>16991</v>
      </c>
      <c r="B647" s="10" t="s">
        <v>4122</v>
      </c>
      <c r="C647" s="22" t="s">
        <v>4123</v>
      </c>
      <c r="D647" s="19" t="s">
        <v>4124</v>
      </c>
      <c r="E647" s="13">
        <v>110.110869758821</v>
      </c>
      <c r="F647" s="14" t="s">
        <v>3363</v>
      </c>
      <c r="G647" s="14">
        <v>0.59</v>
      </c>
      <c r="H647" s="14" t="s">
        <v>4125</v>
      </c>
      <c r="I647" s="14" t="s">
        <v>2195</v>
      </c>
      <c r="J647" s="15" t="s">
        <v>2703</v>
      </c>
      <c r="K647" s="14" t="s">
        <v>30526</v>
      </c>
      <c r="L647" s="14" t="s">
        <v>31</v>
      </c>
      <c r="M647" s="14" t="s">
        <v>501</v>
      </c>
      <c r="N647" s="14" t="s">
        <v>46</v>
      </c>
      <c r="O647" s="16" t="s">
        <v>220</v>
      </c>
      <c r="P647" s="28" t="s">
        <v>917</v>
      </c>
      <c r="Q647" s="14">
        <v>15</v>
      </c>
      <c r="R647" s="15" t="s">
        <v>4126</v>
      </c>
      <c r="S647" s="14" t="s">
        <v>4127</v>
      </c>
      <c r="T647" s="14">
        <v>50</v>
      </c>
      <c r="U647" s="14">
        <v>15</v>
      </c>
      <c r="V647" s="13">
        <f t="shared" si="38"/>
        <v>0.13622633290296346</v>
      </c>
      <c r="W647" s="20">
        <f>V647</f>
        <v>0.13622633290296346</v>
      </c>
      <c r="X647" s="19" t="s">
        <v>4128</v>
      </c>
      <c r="Y647" s="21" t="s">
        <v>4129</v>
      </c>
      <c r="Z647" s="19" t="s">
        <v>4130</v>
      </c>
    </row>
    <row r="648" spans="1:26" s="67" customFormat="1" ht="100.2" customHeight="1" x14ac:dyDescent="0.3">
      <c r="A648" s="9" t="s">
        <v>16991</v>
      </c>
      <c r="B648" s="10" t="s">
        <v>4131</v>
      </c>
      <c r="C648" s="22" t="s">
        <v>4132</v>
      </c>
      <c r="D648" s="12" t="s">
        <v>4133</v>
      </c>
      <c r="E648" s="13">
        <v>267.36447528720799</v>
      </c>
      <c r="F648" s="14" t="s">
        <v>4134</v>
      </c>
      <c r="G648" s="14">
        <v>3.5809999999999902</v>
      </c>
      <c r="H648" s="25" t="s">
        <v>4135</v>
      </c>
      <c r="I648" s="14" t="s">
        <v>2195</v>
      </c>
      <c r="J648" s="15" t="s">
        <v>4136</v>
      </c>
      <c r="K648" s="16" t="s">
        <v>30527</v>
      </c>
      <c r="L648" s="14" t="s">
        <v>31</v>
      </c>
      <c r="M648" s="14" t="s">
        <v>4137</v>
      </c>
      <c r="N648" s="14" t="s">
        <v>46</v>
      </c>
      <c r="O648" s="16" t="s">
        <v>34</v>
      </c>
      <c r="P648" s="17">
        <v>91</v>
      </c>
      <c r="Q648" s="18">
        <v>109</v>
      </c>
      <c r="R648" s="15" t="s">
        <v>4138</v>
      </c>
      <c r="S648" s="14" t="s">
        <v>1388</v>
      </c>
      <c r="T648" s="18">
        <v>563</v>
      </c>
      <c r="U648" s="17">
        <v>109</v>
      </c>
      <c r="V648" s="33">
        <f t="shared" si="38"/>
        <v>0.40768318185469526</v>
      </c>
      <c r="W648" s="30">
        <f>V648/3</f>
        <v>0.13589439395156508</v>
      </c>
      <c r="X648" s="19" t="s">
        <v>4139</v>
      </c>
      <c r="Y648" s="21" t="s">
        <v>4140</v>
      </c>
      <c r="Z648" s="19" t="s">
        <v>4141</v>
      </c>
    </row>
    <row r="649" spans="1:26" s="67" customFormat="1" ht="100.2" customHeight="1" x14ac:dyDescent="0.3">
      <c r="A649" s="9" t="s">
        <v>16991</v>
      </c>
      <c r="B649" s="10" t="s">
        <v>4142</v>
      </c>
      <c r="C649" s="22" t="s">
        <v>4143</v>
      </c>
      <c r="D649" s="19" t="s">
        <v>4144</v>
      </c>
      <c r="E649" s="13">
        <v>338.43922929159203</v>
      </c>
      <c r="F649" s="14" t="s">
        <v>4145</v>
      </c>
      <c r="G649" s="14">
        <v>7.38</v>
      </c>
      <c r="H649" s="14" t="s">
        <v>4146</v>
      </c>
      <c r="I649" s="14" t="s">
        <v>2195</v>
      </c>
      <c r="J649" s="15" t="s">
        <v>4147</v>
      </c>
      <c r="K649" s="16" t="s">
        <v>30252</v>
      </c>
      <c r="L649" s="14" t="s">
        <v>31</v>
      </c>
      <c r="M649" s="14" t="s">
        <v>261</v>
      </c>
      <c r="N649" s="14" t="s">
        <v>46</v>
      </c>
      <c r="O649" s="16" t="s">
        <v>34</v>
      </c>
      <c r="P649" s="28">
        <v>225</v>
      </c>
      <c r="Q649" s="14">
        <v>45</v>
      </c>
      <c r="R649" s="15" t="s">
        <v>4148</v>
      </c>
      <c r="S649" s="14" t="s">
        <v>788</v>
      </c>
      <c r="T649" s="14">
        <v>900</v>
      </c>
      <c r="U649" s="14">
        <v>45</v>
      </c>
      <c r="V649" s="13">
        <f t="shared" si="38"/>
        <v>0.13296330952588525</v>
      </c>
      <c r="W649" s="13">
        <f>V649</f>
        <v>0.13296330952588525</v>
      </c>
      <c r="X649" s="19" t="s">
        <v>4149</v>
      </c>
      <c r="Y649" s="21" t="s">
        <v>4150</v>
      </c>
      <c r="Z649" s="19" t="s">
        <v>4151</v>
      </c>
    </row>
    <row r="650" spans="1:26" s="67" customFormat="1" ht="100.2" customHeight="1" x14ac:dyDescent="0.3">
      <c r="A650" s="138" t="s">
        <v>23707</v>
      </c>
      <c r="B650" s="141" t="s">
        <v>18277</v>
      </c>
      <c r="C650" s="139" t="s">
        <v>18278</v>
      </c>
      <c r="D650" s="147" t="s">
        <v>18279</v>
      </c>
      <c r="E650" s="143">
        <v>752.2</v>
      </c>
      <c r="F650" s="144" t="s">
        <v>18280</v>
      </c>
      <c r="G650" s="150"/>
      <c r="H650" s="144" t="s">
        <v>18281</v>
      </c>
      <c r="I650" s="144" t="s">
        <v>2195</v>
      </c>
      <c r="J650" s="145" t="s">
        <v>18282</v>
      </c>
      <c r="K650" s="144" t="s">
        <v>28751</v>
      </c>
      <c r="L650" s="144" t="s">
        <v>10359</v>
      </c>
      <c r="M650" s="144" t="s">
        <v>18283</v>
      </c>
      <c r="N650" s="144" t="s">
        <v>33</v>
      </c>
      <c r="O650" s="144" t="s">
        <v>1433</v>
      </c>
      <c r="P650" s="144">
        <v>90</v>
      </c>
      <c r="Q650" s="144">
        <v>300</v>
      </c>
      <c r="R650" s="147" t="s">
        <v>18284</v>
      </c>
      <c r="S650" s="144" t="s">
        <v>36</v>
      </c>
      <c r="T650" s="144">
        <v>1000</v>
      </c>
      <c r="U650" s="144">
        <v>300</v>
      </c>
      <c r="V650" s="148">
        <f t="shared" si="38"/>
        <v>0.39883009837809091</v>
      </c>
      <c r="W650" s="148">
        <f>V650/3</f>
        <v>0.1329433661260303</v>
      </c>
      <c r="X650" s="147" t="s">
        <v>18285</v>
      </c>
      <c r="Y650" s="145" t="s">
        <v>1705</v>
      </c>
      <c r="Z650" s="145" t="s">
        <v>18286</v>
      </c>
    </row>
    <row r="651" spans="1:26" s="67" customFormat="1" ht="100.2" customHeight="1" x14ac:dyDescent="0.3">
      <c r="A651" s="9" t="s">
        <v>16991</v>
      </c>
      <c r="B651" s="10" t="s">
        <v>4152</v>
      </c>
      <c r="C651" s="22" t="s">
        <v>4153</v>
      </c>
      <c r="D651" s="57" t="s">
        <v>4154</v>
      </c>
      <c r="E651" s="13">
        <v>126.2</v>
      </c>
      <c r="F651" s="14" t="s">
        <v>4155</v>
      </c>
      <c r="G651" s="14">
        <v>2.4</v>
      </c>
      <c r="H651" s="14" t="s">
        <v>4156</v>
      </c>
      <c r="I651" s="14" t="s">
        <v>2195</v>
      </c>
      <c r="J651" s="15" t="s">
        <v>2205</v>
      </c>
      <c r="K651" s="14" t="s">
        <v>28257</v>
      </c>
      <c r="L651" s="14" t="s">
        <v>31</v>
      </c>
      <c r="M651" s="14" t="s">
        <v>4157</v>
      </c>
      <c r="N651" s="14" t="s">
        <v>476</v>
      </c>
      <c r="O651" s="16" t="s">
        <v>220</v>
      </c>
      <c r="P651" s="40">
        <v>91</v>
      </c>
      <c r="Q651" s="41">
        <v>50</v>
      </c>
      <c r="R651" s="15" t="s">
        <v>4158</v>
      </c>
      <c r="S651" s="14" t="s">
        <v>4159</v>
      </c>
      <c r="T651" s="41">
        <v>200</v>
      </c>
      <c r="U651" s="40">
        <v>50</v>
      </c>
      <c r="V651" s="60">
        <f t="shared" si="38"/>
        <v>0.39619651347068147</v>
      </c>
      <c r="W651" s="13">
        <f>V651/3</f>
        <v>0.13206550449022716</v>
      </c>
      <c r="X651" s="19" t="s">
        <v>4160</v>
      </c>
      <c r="Y651" s="21" t="s">
        <v>4161</v>
      </c>
      <c r="Z651" s="19" t="s">
        <v>4162</v>
      </c>
    </row>
    <row r="652" spans="1:26" s="67" customFormat="1" ht="100.2" customHeight="1" x14ac:dyDescent="0.3">
      <c r="A652" s="138" t="s">
        <v>23707</v>
      </c>
      <c r="B652" s="141" t="s">
        <v>18287</v>
      </c>
      <c r="C652" s="139" t="s">
        <v>18288</v>
      </c>
      <c r="D652" s="139" t="s">
        <v>18289</v>
      </c>
      <c r="E652" s="142">
        <v>252.26599999999999</v>
      </c>
      <c r="F652" s="143" t="s">
        <v>18290</v>
      </c>
      <c r="G652" s="143"/>
      <c r="H652" s="143" t="s">
        <v>18291</v>
      </c>
      <c r="I652" s="144" t="s">
        <v>2195</v>
      </c>
      <c r="J652" s="145" t="s">
        <v>2348</v>
      </c>
      <c r="K652" s="143" t="s">
        <v>30152</v>
      </c>
      <c r="L652" s="144" t="s">
        <v>189</v>
      </c>
      <c r="M652" s="144" t="s">
        <v>190</v>
      </c>
      <c r="N652" s="144" t="s">
        <v>46</v>
      </c>
      <c r="O652" s="144" t="s">
        <v>34</v>
      </c>
      <c r="P652" s="144">
        <v>364</v>
      </c>
      <c r="Q652" s="144">
        <v>31.62</v>
      </c>
      <c r="R652" s="147" t="s">
        <v>18292</v>
      </c>
      <c r="S652" s="144" t="s">
        <v>36</v>
      </c>
      <c r="T652" s="144">
        <v>356.72</v>
      </c>
      <c r="U652" s="144">
        <v>31.62</v>
      </c>
      <c r="V652" s="149">
        <f t="shared" si="38"/>
        <v>0.12534388304408839</v>
      </c>
      <c r="W652" s="149">
        <f>V652</f>
        <v>0.12534388304408839</v>
      </c>
      <c r="X652" s="1" t="s">
        <v>18293</v>
      </c>
      <c r="Y652" s="145" t="s">
        <v>18294</v>
      </c>
      <c r="Z652" s="145" t="s">
        <v>18295</v>
      </c>
    </row>
    <row r="653" spans="1:26" s="67" customFormat="1" ht="100.2" customHeight="1" x14ac:dyDescent="0.3">
      <c r="A653" s="138" t="s">
        <v>23707</v>
      </c>
      <c r="B653" s="141" t="s">
        <v>29599</v>
      </c>
      <c r="C653" s="139" t="s">
        <v>18296</v>
      </c>
      <c r="D653" s="139" t="s">
        <v>29598</v>
      </c>
      <c r="E653" s="142">
        <v>192.30199999999999</v>
      </c>
      <c r="F653" s="143" t="s">
        <v>4588</v>
      </c>
      <c r="G653" s="143"/>
      <c r="H653" s="143" t="s">
        <v>18297</v>
      </c>
      <c r="I653" s="144" t="s">
        <v>2195</v>
      </c>
      <c r="J653" s="145" t="s">
        <v>17510</v>
      </c>
      <c r="K653" s="143" t="s">
        <v>30151</v>
      </c>
      <c r="L653" s="144" t="s">
        <v>31</v>
      </c>
      <c r="M653" s="144" t="s">
        <v>18298</v>
      </c>
      <c r="N653" s="144" t="s">
        <v>46</v>
      </c>
      <c r="O653" s="144" t="s">
        <v>34</v>
      </c>
      <c r="P653" s="144">
        <v>91</v>
      </c>
      <c r="Q653" s="144">
        <v>71.8</v>
      </c>
      <c r="R653" s="147" t="s">
        <v>18299</v>
      </c>
      <c r="S653" s="144" t="s">
        <v>18300</v>
      </c>
      <c r="T653" s="144">
        <v>719.8</v>
      </c>
      <c r="U653" s="144">
        <v>71.8</v>
      </c>
      <c r="V653" s="148">
        <f t="shared" si="38"/>
        <v>0.37337105178313279</v>
      </c>
      <c r="W653" s="148">
        <f>V653/3</f>
        <v>0.12445701726104426</v>
      </c>
      <c r="X653" s="1" t="s">
        <v>18301</v>
      </c>
      <c r="Y653" s="145" t="s">
        <v>18302</v>
      </c>
      <c r="Z653" s="145" t="s">
        <v>18303</v>
      </c>
    </row>
    <row r="654" spans="1:26" s="67" customFormat="1" ht="100.2" customHeight="1" x14ac:dyDescent="0.3">
      <c r="A654" s="9" t="s">
        <v>16991</v>
      </c>
      <c r="B654" s="10" t="s">
        <v>4163</v>
      </c>
      <c r="C654" s="22" t="s">
        <v>4164</v>
      </c>
      <c r="D654" s="12" t="s">
        <v>27880</v>
      </c>
      <c r="E654" s="13">
        <v>210.31</v>
      </c>
      <c r="F654" s="14" t="s">
        <v>4165</v>
      </c>
      <c r="G654" s="14">
        <v>2.5299999999999998</v>
      </c>
      <c r="H654" s="18" t="s">
        <v>4166</v>
      </c>
      <c r="I654" s="14" t="s">
        <v>2195</v>
      </c>
      <c r="J654" s="15" t="s">
        <v>2348</v>
      </c>
      <c r="K654" s="16" t="s">
        <v>28280</v>
      </c>
      <c r="L654" s="14" t="s">
        <v>31</v>
      </c>
      <c r="M654" s="14" t="s">
        <v>4167</v>
      </c>
      <c r="N654" s="14" t="s">
        <v>476</v>
      </c>
      <c r="O654" s="16" t="s">
        <v>220</v>
      </c>
      <c r="P654" s="17" t="s">
        <v>4168</v>
      </c>
      <c r="Q654" s="29" t="s">
        <v>4169</v>
      </c>
      <c r="R654" s="15" t="s">
        <v>4170</v>
      </c>
      <c r="S654" s="14" t="s">
        <v>4171</v>
      </c>
      <c r="T654" s="18">
        <v>100</v>
      </c>
      <c r="U654" s="17">
        <v>25</v>
      </c>
      <c r="V654" s="13">
        <f t="shared" si="38"/>
        <v>0.11887214112500594</v>
      </c>
      <c r="W654" s="13">
        <f>V654</f>
        <v>0.11887214112500594</v>
      </c>
      <c r="X654" s="19" t="s">
        <v>4172</v>
      </c>
      <c r="Y654" s="21" t="s">
        <v>4173</v>
      </c>
      <c r="Z654" s="19" t="s">
        <v>27879</v>
      </c>
    </row>
    <row r="655" spans="1:26" s="67" customFormat="1" ht="100.2" customHeight="1" x14ac:dyDescent="0.3">
      <c r="A655" s="138" t="s">
        <v>23707</v>
      </c>
      <c r="B655" s="141" t="s">
        <v>29600</v>
      </c>
      <c r="C655" s="139" t="s">
        <v>18304</v>
      </c>
      <c r="D655" s="139" t="s">
        <v>18305</v>
      </c>
      <c r="E655" s="142">
        <v>186.40100000000001</v>
      </c>
      <c r="F655" s="143" t="s">
        <v>18306</v>
      </c>
      <c r="G655" s="143"/>
      <c r="H655" s="143" t="s">
        <v>18307</v>
      </c>
      <c r="I655" s="144" t="s">
        <v>2195</v>
      </c>
      <c r="J655" s="145" t="s">
        <v>4723</v>
      </c>
      <c r="K655" s="143" t="s">
        <v>30150</v>
      </c>
      <c r="L655" s="144" t="s">
        <v>31</v>
      </c>
      <c r="M655" s="144" t="s">
        <v>17194</v>
      </c>
      <c r="N655" s="144" t="s">
        <v>33</v>
      </c>
      <c r="O655" s="144" t="s">
        <v>220</v>
      </c>
      <c r="P655" s="144">
        <v>90</v>
      </c>
      <c r="Q655" s="144">
        <v>65</v>
      </c>
      <c r="R655" s="147" t="s">
        <v>18308</v>
      </c>
      <c r="S655" s="144" t="s">
        <v>143</v>
      </c>
      <c r="T655" s="144">
        <v>300</v>
      </c>
      <c r="U655" s="144">
        <v>65</v>
      </c>
      <c r="V655" s="146">
        <f t="shared" si="38"/>
        <v>0.34871057558704083</v>
      </c>
      <c r="W655" s="146">
        <f>V655/3</f>
        <v>0.11623685852901361</v>
      </c>
      <c r="X655" s="1" t="s">
        <v>18309</v>
      </c>
      <c r="Y655" s="145" t="s">
        <v>4247</v>
      </c>
      <c r="Z655" s="145" t="s">
        <v>18310</v>
      </c>
    </row>
    <row r="656" spans="1:26" s="67" customFormat="1" ht="100.2" customHeight="1" x14ac:dyDescent="0.3">
      <c r="A656" s="138" t="s">
        <v>23707</v>
      </c>
      <c r="B656" s="141" t="s">
        <v>18311</v>
      </c>
      <c r="C656" s="139" t="s">
        <v>18312</v>
      </c>
      <c r="D656" s="139" t="s">
        <v>18313</v>
      </c>
      <c r="E656" s="142">
        <v>170.3</v>
      </c>
      <c r="F656" s="143" t="s">
        <v>18314</v>
      </c>
      <c r="G656" s="143"/>
      <c r="H656" s="143" t="s">
        <v>18315</v>
      </c>
      <c r="I656" s="144" t="s">
        <v>2195</v>
      </c>
      <c r="J656" s="145" t="s">
        <v>2348</v>
      </c>
      <c r="K656" s="143" t="s">
        <v>30149</v>
      </c>
      <c r="L656" s="144" t="s">
        <v>31</v>
      </c>
      <c r="M656" s="144" t="s">
        <v>32</v>
      </c>
      <c r="N656" s="144" t="s">
        <v>46</v>
      </c>
      <c r="O656" s="144" t="s">
        <v>47</v>
      </c>
      <c r="P656" s="144">
        <v>91</v>
      </c>
      <c r="Q656" s="144">
        <v>59</v>
      </c>
      <c r="R656" s="147" t="s">
        <v>18316</v>
      </c>
      <c r="S656" s="144" t="s">
        <v>1388</v>
      </c>
      <c r="T656" s="144">
        <v>147</v>
      </c>
      <c r="U656" s="144">
        <v>59</v>
      </c>
      <c r="V656" s="146">
        <f t="shared" si="38"/>
        <v>0.34644744568408686</v>
      </c>
      <c r="W656" s="146">
        <f>V656/3</f>
        <v>0.11548248189469562</v>
      </c>
      <c r="X656" s="1" t="s">
        <v>18317</v>
      </c>
      <c r="Y656" s="145" t="s">
        <v>18318</v>
      </c>
      <c r="Z656" s="145" t="s">
        <v>18319</v>
      </c>
    </row>
    <row r="657" spans="1:26" s="67" customFormat="1" ht="100.2" customHeight="1" x14ac:dyDescent="0.3">
      <c r="A657" s="9" t="s">
        <v>16991</v>
      </c>
      <c r="B657" s="10" t="s">
        <v>4174</v>
      </c>
      <c r="C657" s="11" t="s">
        <v>4175</v>
      </c>
      <c r="D657" s="12" t="s">
        <v>27881</v>
      </c>
      <c r="E657" s="13">
        <v>470.6</v>
      </c>
      <c r="F657" s="14" t="s">
        <v>4176</v>
      </c>
      <c r="G657" s="14">
        <v>2.7</v>
      </c>
      <c r="H657" s="14" t="s">
        <v>4177</v>
      </c>
      <c r="I657" s="14" t="s">
        <v>2195</v>
      </c>
      <c r="J657" s="15" t="s">
        <v>4178</v>
      </c>
      <c r="K657" s="14" t="s">
        <v>28281</v>
      </c>
      <c r="L657" s="14" t="s">
        <v>189</v>
      </c>
      <c r="M657" s="14" t="s">
        <v>190</v>
      </c>
      <c r="N657" s="14" t="s">
        <v>70</v>
      </c>
      <c r="O657" s="16" t="s">
        <v>34</v>
      </c>
      <c r="P657" s="17" t="s">
        <v>4179</v>
      </c>
      <c r="Q657" s="29" t="s">
        <v>4180</v>
      </c>
      <c r="R657" s="15" t="s">
        <v>4181</v>
      </c>
      <c r="S657" s="14" t="s">
        <v>4182</v>
      </c>
      <c r="T657" s="18">
        <v>279</v>
      </c>
      <c r="U657" s="17">
        <v>163</v>
      </c>
      <c r="V657" s="33">
        <f t="shared" si="38"/>
        <v>0.34636634084147894</v>
      </c>
      <c r="W657" s="33">
        <f>V657/3</f>
        <v>0.11545544694715965</v>
      </c>
      <c r="X657" s="19" t="s">
        <v>4183</v>
      </c>
      <c r="Y657" s="21" t="s">
        <v>4184</v>
      </c>
      <c r="Z657" s="19" t="s">
        <v>4185</v>
      </c>
    </row>
    <row r="658" spans="1:26" s="67" customFormat="1" ht="100.2" customHeight="1" x14ac:dyDescent="0.3">
      <c r="A658" s="9" t="s">
        <v>16991</v>
      </c>
      <c r="B658" s="10" t="s">
        <v>4186</v>
      </c>
      <c r="C658" s="22" t="s">
        <v>4187</v>
      </c>
      <c r="D658" s="19" t="s">
        <v>4188</v>
      </c>
      <c r="E658" s="13">
        <v>102.13</v>
      </c>
      <c r="F658" s="14" t="s">
        <v>356</v>
      </c>
      <c r="G658" s="14">
        <v>-0.39</v>
      </c>
      <c r="H658" s="14" t="s">
        <v>4189</v>
      </c>
      <c r="I658" s="14" t="s">
        <v>2195</v>
      </c>
      <c r="J658" s="15" t="s">
        <v>2266</v>
      </c>
      <c r="K658" s="16" t="s">
        <v>30148</v>
      </c>
      <c r="L658" s="14" t="s">
        <v>31</v>
      </c>
      <c r="M658" s="14" t="s">
        <v>163</v>
      </c>
      <c r="N658" s="14" t="s">
        <v>70</v>
      </c>
      <c r="O658" s="16" t="s">
        <v>83</v>
      </c>
      <c r="P658" s="28">
        <v>91</v>
      </c>
      <c r="Q658" s="14">
        <v>35</v>
      </c>
      <c r="R658" s="15" t="s">
        <v>4190</v>
      </c>
      <c r="S658" s="14" t="s">
        <v>4008</v>
      </c>
      <c r="T658" s="14">
        <v>69</v>
      </c>
      <c r="U658" s="14">
        <v>35</v>
      </c>
      <c r="V658" s="13">
        <f t="shared" si="38"/>
        <v>0.3427004797806717</v>
      </c>
      <c r="W658" s="13">
        <f>V658/3</f>
        <v>0.1142334932602239</v>
      </c>
      <c r="X658" s="19" t="s">
        <v>4191</v>
      </c>
      <c r="Y658" s="21" t="s">
        <v>4192</v>
      </c>
      <c r="Z658" s="19" t="s">
        <v>4193</v>
      </c>
    </row>
    <row r="659" spans="1:26" s="67" customFormat="1" ht="100.2" customHeight="1" x14ac:dyDescent="0.3">
      <c r="A659" s="9" t="s">
        <v>16991</v>
      </c>
      <c r="B659" s="10" t="s">
        <v>4194</v>
      </c>
      <c r="C659" s="22" t="s">
        <v>4195</v>
      </c>
      <c r="D659" s="19" t="s">
        <v>4196</v>
      </c>
      <c r="E659" s="13">
        <v>152.24</v>
      </c>
      <c r="F659" s="14" t="s">
        <v>1630</v>
      </c>
      <c r="G659" s="14">
        <v>2.77</v>
      </c>
      <c r="H659" s="14" t="s">
        <v>4197</v>
      </c>
      <c r="I659" s="14" t="s">
        <v>2195</v>
      </c>
      <c r="J659" s="15" t="s">
        <v>2266</v>
      </c>
      <c r="K659" s="16" t="s">
        <v>30147</v>
      </c>
      <c r="L659" s="14" t="s">
        <v>31</v>
      </c>
      <c r="M659" s="14" t="s">
        <v>4198</v>
      </c>
      <c r="N659" s="14" t="s">
        <v>46</v>
      </c>
      <c r="O659" s="16" t="s">
        <v>34</v>
      </c>
      <c r="P659" s="28">
        <v>90</v>
      </c>
      <c r="Q659" s="18">
        <v>52</v>
      </c>
      <c r="R659" s="15" t="s">
        <v>4199</v>
      </c>
      <c r="S659" s="14" t="s">
        <v>4200</v>
      </c>
      <c r="T659" s="14">
        <v>105</v>
      </c>
      <c r="U659" s="28">
        <v>52</v>
      </c>
      <c r="V659" s="13">
        <f t="shared" si="38"/>
        <v>0.34156594850236466</v>
      </c>
      <c r="W659" s="13">
        <f>V659/3</f>
        <v>0.11385531616745488</v>
      </c>
      <c r="X659" s="19" t="s">
        <v>4201</v>
      </c>
      <c r="Y659" s="21" t="s">
        <v>4202</v>
      </c>
      <c r="Z659" s="19" t="s">
        <v>27882</v>
      </c>
    </row>
    <row r="660" spans="1:26" s="67" customFormat="1" ht="100.2" customHeight="1" x14ac:dyDescent="0.3">
      <c r="A660" s="9" t="s">
        <v>16991</v>
      </c>
      <c r="B660" s="10" t="s">
        <v>4203</v>
      </c>
      <c r="C660" s="22" t="s">
        <v>4204</v>
      </c>
      <c r="D660" s="12" t="s">
        <v>4205</v>
      </c>
      <c r="E660" s="13">
        <v>900.89</v>
      </c>
      <c r="F660" s="14" t="s">
        <v>4206</v>
      </c>
      <c r="G660" s="14">
        <v>1.2</v>
      </c>
      <c r="H660" s="14" t="s">
        <v>4207</v>
      </c>
      <c r="I660" s="14" t="s">
        <v>2195</v>
      </c>
      <c r="J660" s="15" t="s">
        <v>4208</v>
      </c>
      <c r="K660" s="14" t="s">
        <v>30146</v>
      </c>
      <c r="L660" s="14" t="s">
        <v>31</v>
      </c>
      <c r="M660" s="14" t="s">
        <v>4209</v>
      </c>
      <c r="N660" s="14" t="s">
        <v>59</v>
      </c>
      <c r="O660" s="16" t="s">
        <v>83</v>
      </c>
      <c r="P660" s="17" t="s">
        <v>628</v>
      </c>
      <c r="Q660" s="29" t="s">
        <v>2044</v>
      </c>
      <c r="R660" s="15" t="s">
        <v>4210</v>
      </c>
      <c r="S660" s="14" t="s">
        <v>49</v>
      </c>
      <c r="T660" s="18" t="s">
        <v>49</v>
      </c>
      <c r="U660" s="17">
        <v>100</v>
      </c>
      <c r="V660" s="33">
        <f t="shared" si="38"/>
        <v>0.11100134311625171</v>
      </c>
      <c r="W660" s="33">
        <f>V660</f>
        <v>0.11100134311625171</v>
      </c>
      <c r="X660" s="19" t="s">
        <v>580</v>
      </c>
      <c r="Y660" s="21" t="s">
        <v>4211</v>
      </c>
      <c r="Z660" s="19" t="s">
        <v>23558</v>
      </c>
    </row>
    <row r="661" spans="1:26" s="67" customFormat="1" ht="100.2" customHeight="1" x14ac:dyDescent="0.3">
      <c r="A661" s="9" t="s">
        <v>16991</v>
      </c>
      <c r="B661" s="10" t="s">
        <v>4212</v>
      </c>
      <c r="C661" s="22" t="s">
        <v>4213</v>
      </c>
      <c r="D661" s="19" t="s">
        <v>4214</v>
      </c>
      <c r="E661" s="13">
        <v>374.28</v>
      </c>
      <c r="F661" s="14" t="s">
        <v>4215</v>
      </c>
      <c r="G661" s="14">
        <v>2.1</v>
      </c>
      <c r="H661" s="14" t="s">
        <v>4216</v>
      </c>
      <c r="I661" s="14" t="s">
        <v>2195</v>
      </c>
      <c r="J661" s="15" t="s">
        <v>4217</v>
      </c>
      <c r="K661" s="16" t="s">
        <v>30145</v>
      </c>
      <c r="L661" s="14" t="s">
        <v>31</v>
      </c>
      <c r="M661" s="14" t="s">
        <v>4218</v>
      </c>
      <c r="N661" s="14" t="s">
        <v>476</v>
      </c>
      <c r="O661" s="16" t="s">
        <v>34</v>
      </c>
      <c r="P661" s="28">
        <v>91</v>
      </c>
      <c r="Q661" s="18">
        <v>124</v>
      </c>
      <c r="R661" s="15" t="s">
        <v>4219</v>
      </c>
      <c r="S661" s="14" t="s">
        <v>4220</v>
      </c>
      <c r="T661" s="14">
        <v>480</v>
      </c>
      <c r="U661" s="28">
        <v>124</v>
      </c>
      <c r="V661" s="30">
        <f t="shared" si="38"/>
        <v>0.33130276798119057</v>
      </c>
      <c r="W661" s="20">
        <f t="shared" ref="W661:W667" si="39">V661/3</f>
        <v>0.11043425599373019</v>
      </c>
      <c r="X661" s="19" t="s">
        <v>4221</v>
      </c>
      <c r="Y661" s="21" t="s">
        <v>4222</v>
      </c>
      <c r="Z661" s="19" t="s">
        <v>4223</v>
      </c>
    </row>
    <row r="662" spans="1:26" s="67" customFormat="1" ht="100.2" customHeight="1" x14ac:dyDescent="0.3">
      <c r="A662" s="9" t="s">
        <v>16991</v>
      </c>
      <c r="B662" s="10" t="s">
        <v>4224</v>
      </c>
      <c r="C662" s="22" t="s">
        <v>4225</v>
      </c>
      <c r="D662" s="12" t="s">
        <v>4226</v>
      </c>
      <c r="E662" s="13">
        <v>221.34</v>
      </c>
      <c r="F662" s="14" t="s">
        <v>4227</v>
      </c>
      <c r="G662" s="14">
        <v>3.26</v>
      </c>
      <c r="H662" s="14" t="s">
        <v>4228</v>
      </c>
      <c r="I662" s="14" t="s">
        <v>2195</v>
      </c>
      <c r="J662" s="15" t="s">
        <v>2348</v>
      </c>
      <c r="K662" s="16" t="s">
        <v>30144</v>
      </c>
      <c r="L662" s="14" t="s">
        <v>31</v>
      </c>
      <c r="M662" s="14" t="s">
        <v>1357</v>
      </c>
      <c r="N662" s="14" t="s">
        <v>46</v>
      </c>
      <c r="O662" s="16" t="s">
        <v>34</v>
      </c>
      <c r="P662" s="17">
        <v>90</v>
      </c>
      <c r="Q662" s="18">
        <v>73.3</v>
      </c>
      <c r="R662" s="15" t="s">
        <v>4229</v>
      </c>
      <c r="S662" s="14" t="s">
        <v>49</v>
      </c>
      <c r="T662" s="18" t="s">
        <v>49</v>
      </c>
      <c r="U662" s="34">
        <v>73.3</v>
      </c>
      <c r="V662" s="33">
        <f t="shared" si="38"/>
        <v>0.33116472395409774</v>
      </c>
      <c r="W662" s="30">
        <f t="shared" si="39"/>
        <v>0.11038824131803258</v>
      </c>
      <c r="X662" s="19" t="s">
        <v>4230</v>
      </c>
      <c r="Y662" s="21" t="s">
        <v>4231</v>
      </c>
      <c r="Z662" s="19" t="s">
        <v>4232</v>
      </c>
    </row>
    <row r="663" spans="1:26" s="67" customFormat="1" ht="100.2" customHeight="1" x14ac:dyDescent="0.3">
      <c r="A663" s="138" t="s">
        <v>23707</v>
      </c>
      <c r="B663" s="141" t="s">
        <v>18320</v>
      </c>
      <c r="C663" s="139" t="s">
        <v>18321</v>
      </c>
      <c r="D663" s="139" t="s">
        <v>18322</v>
      </c>
      <c r="E663" s="142">
        <v>136.15</v>
      </c>
      <c r="F663" s="143" t="s">
        <v>403</v>
      </c>
      <c r="G663" s="143"/>
      <c r="H663" s="143" t="s">
        <v>18323</v>
      </c>
      <c r="I663" s="144" t="s">
        <v>2195</v>
      </c>
      <c r="J663" s="145" t="s">
        <v>2285</v>
      </c>
      <c r="K663" s="143" t="s">
        <v>30143</v>
      </c>
      <c r="L663" s="144" t="s">
        <v>31</v>
      </c>
      <c r="M663" s="144" t="s">
        <v>69</v>
      </c>
      <c r="N663" s="144" t="s">
        <v>33</v>
      </c>
      <c r="O663" s="144" t="s">
        <v>220</v>
      </c>
      <c r="P663" s="144">
        <v>90</v>
      </c>
      <c r="Q663" s="144">
        <v>45</v>
      </c>
      <c r="R663" s="147" t="s">
        <v>18324</v>
      </c>
      <c r="S663" s="144" t="s">
        <v>49</v>
      </c>
      <c r="T663" s="144" t="s">
        <v>49</v>
      </c>
      <c r="U663" s="144">
        <v>45</v>
      </c>
      <c r="V663" s="146">
        <f t="shared" si="38"/>
        <v>0.33051781123760554</v>
      </c>
      <c r="W663" s="146">
        <f t="shared" si="39"/>
        <v>0.11017260374586851</v>
      </c>
      <c r="X663" s="1" t="s">
        <v>18325</v>
      </c>
      <c r="Y663" s="145" t="s">
        <v>18326</v>
      </c>
      <c r="Z663" s="145" t="s">
        <v>18327</v>
      </c>
    </row>
    <row r="664" spans="1:26" s="67" customFormat="1" ht="100.2" customHeight="1" x14ac:dyDescent="0.3">
      <c r="A664" s="138" t="s">
        <v>23707</v>
      </c>
      <c r="B664" s="141" t="s">
        <v>18328</v>
      </c>
      <c r="C664" s="139" t="s">
        <v>18329</v>
      </c>
      <c r="D664" s="139" t="s">
        <v>18330</v>
      </c>
      <c r="E664" s="142">
        <v>154.16499999999999</v>
      </c>
      <c r="F664" s="143" t="s">
        <v>18331</v>
      </c>
      <c r="G664" s="143"/>
      <c r="H664" s="143" t="s">
        <v>18332</v>
      </c>
      <c r="I664" s="144" t="s">
        <v>2195</v>
      </c>
      <c r="J664" s="145" t="s">
        <v>2285</v>
      </c>
      <c r="K664" s="143" t="s">
        <v>30142</v>
      </c>
      <c r="L664" s="144" t="s">
        <v>31</v>
      </c>
      <c r="M664" s="144" t="s">
        <v>18333</v>
      </c>
      <c r="N664" s="144" t="s">
        <v>33</v>
      </c>
      <c r="O664" s="144" t="s">
        <v>220</v>
      </c>
      <c r="P664" s="144">
        <v>91</v>
      </c>
      <c r="Q664" s="144">
        <v>50</v>
      </c>
      <c r="R664" s="147" t="s">
        <v>18334</v>
      </c>
      <c r="S664" s="144" t="s">
        <v>36</v>
      </c>
      <c r="T664" s="144">
        <v>500</v>
      </c>
      <c r="U664" s="144">
        <v>50</v>
      </c>
      <c r="V664" s="146">
        <f t="shared" si="38"/>
        <v>0.32432783057114134</v>
      </c>
      <c r="W664" s="146">
        <f t="shared" si="39"/>
        <v>0.10810927685704712</v>
      </c>
      <c r="X664" s="1" t="s">
        <v>28190</v>
      </c>
      <c r="Y664" s="145" t="s">
        <v>18335</v>
      </c>
      <c r="Z664" s="145" t="s">
        <v>18336</v>
      </c>
    </row>
    <row r="665" spans="1:26" s="67" customFormat="1" ht="100.2" customHeight="1" x14ac:dyDescent="0.3">
      <c r="A665" s="138" t="s">
        <v>23707</v>
      </c>
      <c r="B665" s="141" t="s">
        <v>18337</v>
      </c>
      <c r="C665" s="139" t="s">
        <v>18338</v>
      </c>
      <c r="D665" s="139" t="s">
        <v>18339</v>
      </c>
      <c r="E665" s="142">
        <v>156.26900000000001</v>
      </c>
      <c r="F665" s="143" t="s">
        <v>2602</v>
      </c>
      <c r="G665" s="143"/>
      <c r="H665" s="143" t="s">
        <v>18340</v>
      </c>
      <c r="I665" s="144" t="s">
        <v>2195</v>
      </c>
      <c r="J665" s="145" t="s">
        <v>2205</v>
      </c>
      <c r="K665" s="143" t="s">
        <v>28259</v>
      </c>
      <c r="L665" s="144" t="s">
        <v>31</v>
      </c>
      <c r="M665" s="144" t="s">
        <v>18341</v>
      </c>
      <c r="N665" s="144" t="s">
        <v>33</v>
      </c>
      <c r="O665" s="144" t="s">
        <v>220</v>
      </c>
      <c r="P665" s="144">
        <v>90</v>
      </c>
      <c r="Q665" s="144">
        <v>50</v>
      </c>
      <c r="R665" s="147" t="s">
        <v>18342</v>
      </c>
      <c r="S665" s="144" t="s">
        <v>788</v>
      </c>
      <c r="T665" s="144">
        <v>500</v>
      </c>
      <c r="U665" s="144">
        <v>50</v>
      </c>
      <c r="V665" s="146">
        <f t="shared" si="38"/>
        <v>0.31996109273112389</v>
      </c>
      <c r="W665" s="146">
        <f t="shared" si="39"/>
        <v>0.1066536975770413</v>
      </c>
      <c r="X665" s="1" t="s">
        <v>18343</v>
      </c>
      <c r="Y665" s="145" t="s">
        <v>18344</v>
      </c>
      <c r="Z665" s="145" t="s">
        <v>18345</v>
      </c>
    </row>
    <row r="666" spans="1:26" s="67" customFormat="1" ht="100.2" customHeight="1" x14ac:dyDescent="0.3">
      <c r="A666" s="138" t="s">
        <v>23707</v>
      </c>
      <c r="B666" s="141" t="s">
        <v>18346</v>
      </c>
      <c r="C666" s="139" t="s">
        <v>18347</v>
      </c>
      <c r="D666" s="139" t="s">
        <v>18348</v>
      </c>
      <c r="E666" s="142">
        <v>100.161</v>
      </c>
      <c r="F666" s="143" t="s">
        <v>1596</v>
      </c>
      <c r="G666" s="143"/>
      <c r="H666" s="143" t="s">
        <v>18349</v>
      </c>
      <c r="I666" s="144" t="s">
        <v>2195</v>
      </c>
      <c r="J666" s="145" t="s">
        <v>2348</v>
      </c>
      <c r="K666" s="143" t="s">
        <v>28262</v>
      </c>
      <c r="L666" s="144" t="s">
        <v>31</v>
      </c>
      <c r="M666" s="144" t="s">
        <v>69</v>
      </c>
      <c r="N666" s="144" t="s">
        <v>33</v>
      </c>
      <c r="O666" s="144" t="s">
        <v>220</v>
      </c>
      <c r="P666" s="144">
        <v>90</v>
      </c>
      <c r="Q666" s="144">
        <v>32</v>
      </c>
      <c r="R666" s="147" t="s">
        <v>18350</v>
      </c>
      <c r="S666" s="144" t="s">
        <v>36</v>
      </c>
      <c r="T666" s="144">
        <v>125</v>
      </c>
      <c r="U666" s="144">
        <v>32</v>
      </c>
      <c r="V666" s="146">
        <f t="shared" si="38"/>
        <v>0.31948562813869669</v>
      </c>
      <c r="W666" s="146">
        <f t="shared" si="39"/>
        <v>0.10649520937956557</v>
      </c>
      <c r="X666" s="1" t="s">
        <v>18351</v>
      </c>
      <c r="Y666" s="145" t="s">
        <v>4547</v>
      </c>
      <c r="Z666" s="145" t="s">
        <v>18352</v>
      </c>
    </row>
    <row r="667" spans="1:26" s="67" customFormat="1" ht="100.2" customHeight="1" x14ac:dyDescent="0.3">
      <c r="A667" s="9" t="s">
        <v>16991</v>
      </c>
      <c r="B667" s="10" t="s">
        <v>4233</v>
      </c>
      <c r="C667" s="22" t="s">
        <v>4234</v>
      </c>
      <c r="D667" s="19" t="s">
        <v>4235</v>
      </c>
      <c r="E667" s="13">
        <v>122.99</v>
      </c>
      <c r="F667" s="14" t="s">
        <v>4236</v>
      </c>
      <c r="G667" s="13">
        <v>2.1</v>
      </c>
      <c r="H667" s="14" t="s">
        <v>4237</v>
      </c>
      <c r="I667" s="14" t="s">
        <v>2195</v>
      </c>
      <c r="J667" s="15" t="s">
        <v>2196</v>
      </c>
      <c r="K667" s="14" t="s">
        <v>28282</v>
      </c>
      <c r="L667" s="14" t="s">
        <v>31</v>
      </c>
      <c r="M667" s="14" t="s">
        <v>310</v>
      </c>
      <c r="N667" s="14" t="s">
        <v>476</v>
      </c>
      <c r="O667" s="16" t="s">
        <v>1662</v>
      </c>
      <c r="P667" s="28">
        <v>98</v>
      </c>
      <c r="Q667" s="14">
        <v>38.299999999999997</v>
      </c>
      <c r="R667" s="15" t="s">
        <v>4238</v>
      </c>
      <c r="S667" s="14" t="s">
        <v>143</v>
      </c>
      <c r="T667" s="14">
        <v>76.599999999999994</v>
      </c>
      <c r="U667" s="14">
        <v>38.299999999999997</v>
      </c>
      <c r="V667" s="30">
        <f t="shared" ref="V667:V683" si="40">U667/E667</f>
        <v>0.31140743149849581</v>
      </c>
      <c r="W667" s="30">
        <f t="shared" si="39"/>
        <v>0.10380247716616527</v>
      </c>
      <c r="X667" s="19" t="s">
        <v>4239</v>
      </c>
      <c r="Y667" s="21" t="s">
        <v>1634</v>
      </c>
      <c r="Z667" s="19" t="s">
        <v>4240</v>
      </c>
    </row>
    <row r="668" spans="1:26" s="67" customFormat="1" ht="100.2" customHeight="1" x14ac:dyDescent="0.3">
      <c r="A668" s="138" t="s">
        <v>23707</v>
      </c>
      <c r="B668" s="141" t="s">
        <v>18353</v>
      </c>
      <c r="C668" s="139" t="s">
        <v>18354</v>
      </c>
      <c r="D668" s="139" t="s">
        <v>18355</v>
      </c>
      <c r="E668" s="143">
        <v>975.4</v>
      </c>
      <c r="F668" s="144" t="s">
        <v>18356</v>
      </c>
      <c r="G668" s="150"/>
      <c r="H668" s="144" t="s">
        <v>18357</v>
      </c>
      <c r="I668" s="144" t="s">
        <v>2195</v>
      </c>
      <c r="J668" s="145" t="s">
        <v>18358</v>
      </c>
      <c r="K668" s="144" t="s">
        <v>30141</v>
      </c>
      <c r="L668" s="144" t="s">
        <v>31</v>
      </c>
      <c r="M668" s="144" t="s">
        <v>32</v>
      </c>
      <c r="N668" s="144" t="s">
        <v>46</v>
      </c>
      <c r="O668" s="144" t="s">
        <v>34</v>
      </c>
      <c r="P668" s="144">
        <v>728</v>
      </c>
      <c r="Q668" s="144">
        <v>100</v>
      </c>
      <c r="R668" s="147" t="s">
        <v>18359</v>
      </c>
      <c r="S668" s="144" t="s">
        <v>36</v>
      </c>
      <c r="T668" s="144">
        <v>1000</v>
      </c>
      <c r="U668" s="144">
        <v>100</v>
      </c>
      <c r="V668" s="148">
        <f t="shared" si="40"/>
        <v>0.1025220422390814</v>
      </c>
      <c r="W668" s="148">
        <f>V668</f>
        <v>0.1025220422390814</v>
      </c>
      <c r="X668" s="147" t="s">
        <v>18360</v>
      </c>
      <c r="Y668" s="145" t="s">
        <v>18361</v>
      </c>
      <c r="Z668" s="145" t="s">
        <v>18362</v>
      </c>
    </row>
    <row r="669" spans="1:26" s="67" customFormat="1" ht="100.2" customHeight="1" x14ac:dyDescent="0.3">
      <c r="A669" s="138" t="s">
        <v>23707</v>
      </c>
      <c r="B669" s="141" t="s">
        <v>18363</v>
      </c>
      <c r="C669" s="139" t="s">
        <v>18364</v>
      </c>
      <c r="D669" s="139" t="s">
        <v>30999</v>
      </c>
      <c r="E669" s="142">
        <v>164.20400000000001</v>
      </c>
      <c r="F669" s="143" t="s">
        <v>2701</v>
      </c>
      <c r="G669" s="143"/>
      <c r="H669" s="143" t="s">
        <v>18365</v>
      </c>
      <c r="I669" s="144" t="s">
        <v>2195</v>
      </c>
      <c r="J669" s="145" t="s">
        <v>18366</v>
      </c>
      <c r="K669" s="143" t="s">
        <v>30140</v>
      </c>
      <c r="L669" s="144" t="s">
        <v>31</v>
      </c>
      <c r="M669" s="144" t="s">
        <v>32</v>
      </c>
      <c r="N669" s="144" t="s">
        <v>33</v>
      </c>
      <c r="O669" s="144" t="s">
        <v>220</v>
      </c>
      <c r="P669" s="144">
        <v>92</v>
      </c>
      <c r="Q669" s="144">
        <v>50</v>
      </c>
      <c r="R669" s="147" t="s">
        <v>18367</v>
      </c>
      <c r="S669" s="144" t="s">
        <v>1388</v>
      </c>
      <c r="T669" s="144">
        <v>150</v>
      </c>
      <c r="U669" s="144">
        <v>50</v>
      </c>
      <c r="V669" s="146">
        <f t="shared" si="40"/>
        <v>0.30449928138169591</v>
      </c>
      <c r="W669" s="146">
        <f t="shared" ref="W669:W675" si="41">V669/3</f>
        <v>0.1014997604605653</v>
      </c>
      <c r="X669" s="1" t="s">
        <v>18368</v>
      </c>
      <c r="Y669" s="145" t="s">
        <v>4547</v>
      </c>
      <c r="Z669" s="145" t="s">
        <v>18369</v>
      </c>
    </row>
    <row r="670" spans="1:26" s="67" customFormat="1" ht="100.2" customHeight="1" x14ac:dyDescent="0.3">
      <c r="A670" s="138" t="s">
        <v>23707</v>
      </c>
      <c r="B670" s="141" t="s">
        <v>18370</v>
      </c>
      <c r="C670" s="139" t="s">
        <v>18371</v>
      </c>
      <c r="D670" s="139" t="s">
        <v>18372</v>
      </c>
      <c r="E670" s="142">
        <v>270.37200000000001</v>
      </c>
      <c r="F670" s="143" t="s">
        <v>16600</v>
      </c>
      <c r="G670" s="143"/>
      <c r="H670" s="143" t="s">
        <v>18373</v>
      </c>
      <c r="I670" s="144" t="s">
        <v>2195</v>
      </c>
      <c r="J670" s="145" t="s">
        <v>18374</v>
      </c>
      <c r="K670" s="143" t="s">
        <v>28283</v>
      </c>
      <c r="L670" s="144" t="s">
        <v>31</v>
      </c>
      <c r="M670" s="144" t="s">
        <v>18375</v>
      </c>
      <c r="N670" s="144" t="s">
        <v>33</v>
      </c>
      <c r="O670" s="144" t="s">
        <v>220</v>
      </c>
      <c r="P670" s="144">
        <v>90</v>
      </c>
      <c r="Q670" s="144">
        <v>80</v>
      </c>
      <c r="R670" s="147" t="s">
        <v>18376</v>
      </c>
      <c r="S670" s="144" t="s">
        <v>36</v>
      </c>
      <c r="T670" s="144">
        <v>320</v>
      </c>
      <c r="U670" s="144">
        <v>80</v>
      </c>
      <c r="V670" s="146">
        <f t="shared" si="40"/>
        <v>0.29588862752060124</v>
      </c>
      <c r="W670" s="148">
        <f t="shared" si="41"/>
        <v>9.8629542506867077E-2</v>
      </c>
      <c r="X670" s="1" t="s">
        <v>18377</v>
      </c>
      <c r="Y670" s="145" t="s">
        <v>4547</v>
      </c>
      <c r="Z670" s="145" t="s">
        <v>18378</v>
      </c>
    </row>
    <row r="671" spans="1:26" s="67" customFormat="1" ht="100.2" customHeight="1" x14ac:dyDescent="0.3">
      <c r="A671" s="138" t="s">
        <v>23707</v>
      </c>
      <c r="B671" s="141" t="s">
        <v>18379</v>
      </c>
      <c r="C671" s="139" t="s">
        <v>18380</v>
      </c>
      <c r="D671" s="139" t="s">
        <v>18381</v>
      </c>
      <c r="E671" s="142">
        <v>170.29599999999999</v>
      </c>
      <c r="F671" s="143" t="s">
        <v>18382</v>
      </c>
      <c r="G671" s="143"/>
      <c r="H671" s="143" t="s">
        <v>18383</v>
      </c>
      <c r="I671" s="144" t="s">
        <v>2195</v>
      </c>
      <c r="J671" s="145" t="s">
        <v>3479</v>
      </c>
      <c r="K671" s="143" t="s">
        <v>28257</v>
      </c>
      <c r="L671" s="144" t="s">
        <v>31</v>
      </c>
      <c r="M671" s="144" t="s">
        <v>18384</v>
      </c>
      <c r="N671" s="144" t="s">
        <v>46</v>
      </c>
      <c r="O671" s="144" t="s">
        <v>220</v>
      </c>
      <c r="P671" s="144">
        <v>90</v>
      </c>
      <c r="Q671" s="144">
        <v>50</v>
      </c>
      <c r="R671" s="147" t="s">
        <v>18385</v>
      </c>
      <c r="S671" s="144" t="s">
        <v>36</v>
      </c>
      <c r="T671" s="144">
        <v>1000</v>
      </c>
      <c r="U671" s="144">
        <v>50</v>
      </c>
      <c r="V671" s="146">
        <f t="shared" si="40"/>
        <v>0.29360642645746232</v>
      </c>
      <c r="W671" s="148">
        <f t="shared" si="41"/>
        <v>9.7868808819154107E-2</v>
      </c>
      <c r="X671" s="1" t="s">
        <v>18386</v>
      </c>
      <c r="Y671" s="145" t="s">
        <v>18387</v>
      </c>
      <c r="Z671" s="145" t="s">
        <v>18388</v>
      </c>
    </row>
    <row r="672" spans="1:26" s="67" customFormat="1" ht="100.2" customHeight="1" x14ac:dyDescent="0.3">
      <c r="A672" s="138" t="s">
        <v>23707</v>
      </c>
      <c r="B672" s="141" t="s">
        <v>18389</v>
      </c>
      <c r="C672" s="139" t="s">
        <v>18390</v>
      </c>
      <c r="D672" s="139" t="s">
        <v>18391</v>
      </c>
      <c r="E672" s="142">
        <v>219.285</v>
      </c>
      <c r="F672" s="143" t="s">
        <v>18392</v>
      </c>
      <c r="G672" s="143"/>
      <c r="H672" s="143" t="s">
        <v>18393</v>
      </c>
      <c r="I672" s="144" t="s">
        <v>2195</v>
      </c>
      <c r="J672" s="145" t="s">
        <v>2266</v>
      </c>
      <c r="K672" s="143" t="s">
        <v>30139</v>
      </c>
      <c r="L672" s="144" t="s">
        <v>31</v>
      </c>
      <c r="M672" s="144" t="s">
        <v>18394</v>
      </c>
      <c r="N672" s="144" t="s">
        <v>46</v>
      </c>
      <c r="O672" s="144" t="s">
        <v>47</v>
      </c>
      <c r="P672" s="144">
        <v>90</v>
      </c>
      <c r="Q672" s="144">
        <v>64.099999999999994</v>
      </c>
      <c r="R672" s="147" t="s">
        <v>18395</v>
      </c>
      <c r="S672" s="144" t="s">
        <v>36</v>
      </c>
      <c r="T672" s="144">
        <v>285.2</v>
      </c>
      <c r="U672" s="144">
        <v>64.099999999999994</v>
      </c>
      <c r="V672" s="148">
        <f t="shared" si="40"/>
        <v>0.29231365574480694</v>
      </c>
      <c r="W672" s="149">
        <f t="shared" si="41"/>
        <v>9.7437885248268977E-2</v>
      </c>
      <c r="X672" s="1" t="s">
        <v>18396</v>
      </c>
      <c r="Y672" s="145" t="s">
        <v>20005</v>
      </c>
      <c r="Z672" s="145" t="s">
        <v>27883</v>
      </c>
    </row>
    <row r="673" spans="1:26" s="67" customFormat="1" ht="100.2" customHeight="1" x14ac:dyDescent="0.3">
      <c r="A673" s="138" t="s">
        <v>23707</v>
      </c>
      <c r="B673" s="141" t="s">
        <v>18397</v>
      </c>
      <c r="C673" s="139" t="s">
        <v>18398</v>
      </c>
      <c r="D673" s="139" t="s">
        <v>18399</v>
      </c>
      <c r="E673" s="142">
        <v>343.11</v>
      </c>
      <c r="F673" s="143" t="s">
        <v>18400</v>
      </c>
      <c r="G673" s="143"/>
      <c r="H673" s="143" t="s">
        <v>18401</v>
      </c>
      <c r="I673" s="144" t="s">
        <v>2195</v>
      </c>
      <c r="J673" s="145" t="s">
        <v>18402</v>
      </c>
      <c r="K673" s="143" t="s">
        <v>28752</v>
      </c>
      <c r="L673" s="144" t="s">
        <v>31</v>
      </c>
      <c r="M673" s="144" t="s">
        <v>2306</v>
      </c>
      <c r="N673" s="144" t="s">
        <v>33</v>
      </c>
      <c r="O673" s="144" t="s">
        <v>220</v>
      </c>
      <c r="P673" s="144">
        <v>90</v>
      </c>
      <c r="Q673" s="144">
        <v>100</v>
      </c>
      <c r="R673" s="147" t="s">
        <v>18403</v>
      </c>
      <c r="S673" s="144" t="s">
        <v>49</v>
      </c>
      <c r="T673" s="144" t="s">
        <v>49</v>
      </c>
      <c r="U673" s="144">
        <v>100</v>
      </c>
      <c r="V673" s="148">
        <f t="shared" si="40"/>
        <v>0.29145172102241262</v>
      </c>
      <c r="W673" s="149">
        <f t="shared" si="41"/>
        <v>9.7150573674137541E-2</v>
      </c>
      <c r="X673" s="1" t="s">
        <v>18404</v>
      </c>
      <c r="Y673" s="145" t="s">
        <v>966</v>
      </c>
      <c r="Z673" s="145" t="s">
        <v>18405</v>
      </c>
    </row>
    <row r="674" spans="1:26" s="67" customFormat="1" ht="100.2" customHeight="1" x14ac:dyDescent="0.3">
      <c r="A674" s="138" t="s">
        <v>23707</v>
      </c>
      <c r="B674" s="141" t="s">
        <v>18406</v>
      </c>
      <c r="C674" s="139" t="s">
        <v>18407</v>
      </c>
      <c r="D674" s="139" t="s">
        <v>18408</v>
      </c>
      <c r="E674" s="142">
        <v>254.32</v>
      </c>
      <c r="F674" s="143" t="s">
        <v>18409</v>
      </c>
      <c r="G674" s="143"/>
      <c r="H674" s="143" t="s">
        <v>18410</v>
      </c>
      <c r="I674" s="144" t="s">
        <v>2195</v>
      </c>
      <c r="J674" s="145" t="s">
        <v>18411</v>
      </c>
      <c r="K674" s="143" t="s">
        <v>30138</v>
      </c>
      <c r="L674" s="144" t="s">
        <v>31</v>
      </c>
      <c r="M674" s="144" t="s">
        <v>281</v>
      </c>
      <c r="N674" s="144" t="s">
        <v>33</v>
      </c>
      <c r="O674" s="144" t="s">
        <v>1214</v>
      </c>
      <c r="P674" s="144">
        <v>90</v>
      </c>
      <c r="Q674" s="144">
        <v>74</v>
      </c>
      <c r="R674" s="147" t="s">
        <v>18412</v>
      </c>
      <c r="S674" s="144" t="s">
        <v>18413</v>
      </c>
      <c r="T674" s="144">
        <v>250</v>
      </c>
      <c r="U674" s="144">
        <v>74</v>
      </c>
      <c r="V674" s="146">
        <f t="shared" si="40"/>
        <v>0.29097200377477195</v>
      </c>
      <c r="W674" s="148">
        <f t="shared" si="41"/>
        <v>9.6990667924923987E-2</v>
      </c>
      <c r="X674" s="1" t="s">
        <v>18414</v>
      </c>
      <c r="Y674" s="145" t="s">
        <v>10488</v>
      </c>
      <c r="Z674" s="145" t="s">
        <v>18415</v>
      </c>
    </row>
    <row r="675" spans="1:26" s="67" customFormat="1" ht="100.2" customHeight="1" x14ac:dyDescent="0.3">
      <c r="A675" s="9" t="s">
        <v>16991</v>
      </c>
      <c r="B675" s="10" t="s">
        <v>4241</v>
      </c>
      <c r="C675" s="22" t="s">
        <v>4242</v>
      </c>
      <c r="D675" s="19" t="s">
        <v>4243</v>
      </c>
      <c r="E675" s="13">
        <v>173.3</v>
      </c>
      <c r="F675" s="14" t="s">
        <v>4244</v>
      </c>
      <c r="G675" s="14">
        <v>2.58</v>
      </c>
      <c r="H675" s="14" t="s">
        <v>4245</v>
      </c>
      <c r="I675" s="14" t="s">
        <v>2195</v>
      </c>
      <c r="J675" s="15" t="s">
        <v>2226</v>
      </c>
      <c r="K675" s="16" t="s">
        <v>30137</v>
      </c>
      <c r="L675" s="14" t="s">
        <v>31</v>
      </c>
      <c r="M675" s="14" t="s">
        <v>32</v>
      </c>
      <c r="N675" s="14" t="s">
        <v>33</v>
      </c>
      <c r="O675" s="16" t="s">
        <v>220</v>
      </c>
      <c r="P675" s="28">
        <v>91</v>
      </c>
      <c r="Q675" s="14">
        <v>50</v>
      </c>
      <c r="R675" s="15" t="s">
        <v>3799</v>
      </c>
      <c r="S675" s="14" t="s">
        <v>1388</v>
      </c>
      <c r="T675" s="14">
        <v>150</v>
      </c>
      <c r="U675" s="28">
        <v>50</v>
      </c>
      <c r="V675" s="13">
        <f t="shared" si="40"/>
        <v>0.28851702250432776</v>
      </c>
      <c r="W675" s="30">
        <f t="shared" si="41"/>
        <v>9.6172340834775924E-2</v>
      </c>
      <c r="X675" s="19" t="s">
        <v>4246</v>
      </c>
      <c r="Y675" s="21" t="s">
        <v>4247</v>
      </c>
      <c r="Z675" s="19" t="s">
        <v>4248</v>
      </c>
    </row>
    <row r="676" spans="1:26" s="67" customFormat="1" ht="100.2" customHeight="1" x14ac:dyDescent="0.3">
      <c r="A676" s="138" t="s">
        <v>23707</v>
      </c>
      <c r="B676" s="141" t="s">
        <v>18416</v>
      </c>
      <c r="C676" s="139" t="s">
        <v>18417</v>
      </c>
      <c r="D676" s="139" t="s">
        <v>18418</v>
      </c>
      <c r="E676" s="143">
        <v>424.66</v>
      </c>
      <c r="F676" s="144" t="s">
        <v>18419</v>
      </c>
      <c r="G676" s="150"/>
      <c r="H676" s="144" t="s">
        <v>18420</v>
      </c>
      <c r="I676" s="144" t="s">
        <v>2195</v>
      </c>
      <c r="J676" s="145" t="s">
        <v>2348</v>
      </c>
      <c r="K676" s="144" t="s">
        <v>30136</v>
      </c>
      <c r="L676" s="144" t="s">
        <v>31</v>
      </c>
      <c r="M676" s="144" t="s">
        <v>18421</v>
      </c>
      <c r="N676" s="144" t="s">
        <v>46</v>
      </c>
      <c r="O676" s="144" t="s">
        <v>34</v>
      </c>
      <c r="P676" s="144">
        <v>730</v>
      </c>
      <c r="Q676" s="144">
        <v>40</v>
      </c>
      <c r="R676" s="147" t="s">
        <v>5064</v>
      </c>
      <c r="S676" s="144" t="s">
        <v>36</v>
      </c>
      <c r="T676" s="144">
        <v>200</v>
      </c>
      <c r="U676" s="144">
        <v>40</v>
      </c>
      <c r="V676" s="148">
        <f t="shared" si="40"/>
        <v>9.4193001459991516E-2</v>
      </c>
      <c r="W676" s="148">
        <f>V676</f>
        <v>9.4193001459991516E-2</v>
      </c>
      <c r="X676" s="147" t="s">
        <v>18422</v>
      </c>
      <c r="Y676" s="145" t="s">
        <v>18423</v>
      </c>
      <c r="Z676" s="145" t="s">
        <v>18424</v>
      </c>
    </row>
    <row r="677" spans="1:26" s="67" customFormat="1" ht="100.2" customHeight="1" x14ac:dyDescent="0.3">
      <c r="A677" s="9" t="s">
        <v>16991</v>
      </c>
      <c r="B677" s="10" t="s">
        <v>4249</v>
      </c>
      <c r="C677" s="22" t="s">
        <v>4250</v>
      </c>
      <c r="D677" s="19" t="s">
        <v>4251</v>
      </c>
      <c r="E677" s="13">
        <v>138.25</v>
      </c>
      <c r="F677" s="14" t="s">
        <v>4252</v>
      </c>
      <c r="G677" s="14">
        <v>4.5999999999999996</v>
      </c>
      <c r="H677" s="14" t="s">
        <v>4253</v>
      </c>
      <c r="I677" s="14" t="s">
        <v>2195</v>
      </c>
      <c r="J677" s="15" t="s">
        <v>2348</v>
      </c>
      <c r="K677" s="16" t="s">
        <v>28284</v>
      </c>
      <c r="L677" s="14" t="s">
        <v>425</v>
      </c>
      <c r="M677" s="14" t="s">
        <v>839</v>
      </c>
      <c r="N677" s="14" t="s">
        <v>46</v>
      </c>
      <c r="O677" s="16" t="s">
        <v>1662</v>
      </c>
      <c r="P677" s="28">
        <v>98</v>
      </c>
      <c r="Q677" s="14">
        <v>39</v>
      </c>
      <c r="R677" s="15" t="s">
        <v>4254</v>
      </c>
      <c r="S677" s="14" t="s">
        <v>143</v>
      </c>
      <c r="T677" s="14">
        <v>78</v>
      </c>
      <c r="U677" s="14">
        <v>39</v>
      </c>
      <c r="V677" s="13">
        <f t="shared" si="40"/>
        <v>0.28209764918625679</v>
      </c>
      <c r="W677" s="30">
        <f>V677/3</f>
        <v>9.403254972875226E-2</v>
      </c>
      <c r="X677" s="19" t="s">
        <v>4255</v>
      </c>
      <c r="Y677" s="21" t="s">
        <v>4256</v>
      </c>
      <c r="Z677" s="19" t="s">
        <v>4257</v>
      </c>
    </row>
    <row r="678" spans="1:26" s="67" customFormat="1" ht="100.2" customHeight="1" x14ac:dyDescent="0.3">
      <c r="A678" s="9" t="s">
        <v>16991</v>
      </c>
      <c r="B678" s="10" t="s">
        <v>4258</v>
      </c>
      <c r="C678" s="22" t="s">
        <v>4259</v>
      </c>
      <c r="D678" s="19" t="s">
        <v>4260</v>
      </c>
      <c r="E678" s="13">
        <v>136.19131704457001</v>
      </c>
      <c r="F678" s="14" t="s">
        <v>2496</v>
      </c>
      <c r="G678" s="14">
        <v>1.71</v>
      </c>
      <c r="H678" s="14" t="s">
        <v>4261</v>
      </c>
      <c r="I678" s="14" t="s">
        <v>2195</v>
      </c>
      <c r="J678" s="15" t="s">
        <v>2285</v>
      </c>
      <c r="K678" s="16" t="s">
        <v>28319</v>
      </c>
      <c r="L678" s="14" t="s">
        <v>31</v>
      </c>
      <c r="M678" s="14" t="s">
        <v>32</v>
      </c>
      <c r="N678" s="14" t="s">
        <v>46</v>
      </c>
      <c r="O678" s="16" t="s">
        <v>34</v>
      </c>
      <c r="P678" s="28">
        <v>91</v>
      </c>
      <c r="Q678" s="14">
        <v>38.200000000000003</v>
      </c>
      <c r="R678" s="15" t="s">
        <v>4262</v>
      </c>
      <c r="S678" s="14" t="s">
        <v>1019</v>
      </c>
      <c r="T678" s="14">
        <v>155</v>
      </c>
      <c r="U678" s="36">
        <v>38.200000000000003</v>
      </c>
      <c r="V678" s="30">
        <f t="shared" si="40"/>
        <v>0.28048777872893804</v>
      </c>
      <c r="W678" s="37">
        <f>V678/3</f>
        <v>9.3495926242979352E-2</v>
      </c>
      <c r="X678" s="19" t="s">
        <v>4263</v>
      </c>
      <c r="Y678" s="21" t="s">
        <v>4264</v>
      </c>
      <c r="Z678" s="19" t="s">
        <v>4265</v>
      </c>
    </row>
    <row r="679" spans="1:26" s="67" customFormat="1" ht="100.2" customHeight="1" x14ac:dyDescent="0.3">
      <c r="A679" s="138" t="s">
        <v>23707</v>
      </c>
      <c r="B679" s="141" t="s">
        <v>18425</v>
      </c>
      <c r="C679" s="139" t="s">
        <v>18426</v>
      </c>
      <c r="D679" s="139" t="s">
        <v>18427</v>
      </c>
      <c r="E679" s="142">
        <v>224.25899999999999</v>
      </c>
      <c r="F679" s="143" t="s">
        <v>18428</v>
      </c>
      <c r="G679" s="143"/>
      <c r="H679" s="143" t="s">
        <v>18429</v>
      </c>
      <c r="I679" s="144" t="s">
        <v>2195</v>
      </c>
      <c r="J679" s="145" t="s">
        <v>18430</v>
      </c>
      <c r="K679" s="143" t="s">
        <v>29740</v>
      </c>
      <c r="L679" s="144" t="s">
        <v>31</v>
      </c>
      <c r="M679" s="144" t="s">
        <v>18431</v>
      </c>
      <c r="N679" s="144" t="s">
        <v>46</v>
      </c>
      <c r="O679" s="144" t="s">
        <v>220</v>
      </c>
      <c r="P679" s="144">
        <v>90</v>
      </c>
      <c r="Q679" s="144">
        <v>62.5</v>
      </c>
      <c r="R679" s="147" t="s">
        <v>18432</v>
      </c>
      <c r="S679" s="144" t="s">
        <v>1388</v>
      </c>
      <c r="T679" s="144">
        <v>125</v>
      </c>
      <c r="U679" s="144">
        <v>62.5</v>
      </c>
      <c r="V679" s="148">
        <f t="shared" si="40"/>
        <v>0.27869561533762305</v>
      </c>
      <c r="W679" s="149">
        <f>V679/3</f>
        <v>9.2898538445874354E-2</v>
      </c>
      <c r="X679" s="1" t="s">
        <v>18433</v>
      </c>
      <c r="Y679" s="145" t="s">
        <v>7979</v>
      </c>
      <c r="Z679" s="145" t="s">
        <v>18434</v>
      </c>
    </row>
    <row r="680" spans="1:26" s="67" customFormat="1" ht="100.2" customHeight="1" x14ac:dyDescent="0.3">
      <c r="A680" s="138" t="s">
        <v>23707</v>
      </c>
      <c r="B680" s="141" t="s">
        <v>18435</v>
      </c>
      <c r="C680" s="139" t="s">
        <v>18436</v>
      </c>
      <c r="D680" s="139" t="s">
        <v>18437</v>
      </c>
      <c r="E680" s="142">
        <v>364.62</v>
      </c>
      <c r="F680" s="143" t="s">
        <v>18438</v>
      </c>
      <c r="G680" s="143"/>
      <c r="H680" s="143" t="s">
        <v>18439</v>
      </c>
      <c r="I680" s="144" t="s">
        <v>2195</v>
      </c>
      <c r="J680" s="145" t="s">
        <v>4723</v>
      </c>
      <c r="K680" s="143" t="s">
        <v>28285</v>
      </c>
      <c r="L680" s="144" t="s">
        <v>31</v>
      </c>
      <c r="M680" s="144" t="s">
        <v>18440</v>
      </c>
      <c r="N680" s="144" t="s">
        <v>33</v>
      </c>
      <c r="O680" s="144" t="s">
        <v>220</v>
      </c>
      <c r="P680" s="144">
        <v>90</v>
      </c>
      <c r="Q680" s="144">
        <v>100</v>
      </c>
      <c r="R680" s="147" t="s">
        <v>18441</v>
      </c>
      <c r="S680" s="144" t="s">
        <v>36</v>
      </c>
      <c r="T680" s="144">
        <v>500</v>
      </c>
      <c r="U680" s="144">
        <v>100</v>
      </c>
      <c r="V680" s="148">
        <f t="shared" si="40"/>
        <v>0.27425813175360647</v>
      </c>
      <c r="W680" s="148">
        <f>V680/3</f>
        <v>9.1419377251202152E-2</v>
      </c>
      <c r="X680" s="1" t="s">
        <v>18442</v>
      </c>
      <c r="Y680" s="145" t="s">
        <v>966</v>
      </c>
      <c r="Z680" s="145" t="s">
        <v>18443</v>
      </c>
    </row>
    <row r="681" spans="1:26" s="67" customFormat="1" ht="100.2" customHeight="1" x14ac:dyDescent="0.3">
      <c r="A681" s="138" t="s">
        <v>23707</v>
      </c>
      <c r="B681" s="141" t="s">
        <v>18444</v>
      </c>
      <c r="C681" s="139" t="s">
        <v>18445</v>
      </c>
      <c r="D681" s="139" t="s">
        <v>18446</v>
      </c>
      <c r="E681" s="142">
        <v>185.417</v>
      </c>
      <c r="F681" s="143" t="s">
        <v>18447</v>
      </c>
      <c r="G681" s="143"/>
      <c r="H681" s="143" t="s">
        <v>18448</v>
      </c>
      <c r="I681" s="144" t="s">
        <v>2195</v>
      </c>
      <c r="J681" s="145" t="s">
        <v>18449</v>
      </c>
      <c r="K681" s="143" t="s">
        <v>30135</v>
      </c>
      <c r="L681" s="144" t="s">
        <v>31</v>
      </c>
      <c r="M681" s="144" t="s">
        <v>2749</v>
      </c>
      <c r="N681" s="144" t="s">
        <v>33</v>
      </c>
      <c r="O681" s="144" t="s">
        <v>220</v>
      </c>
      <c r="P681" s="144">
        <v>90</v>
      </c>
      <c r="Q681" s="144">
        <v>50</v>
      </c>
      <c r="R681" s="147" t="s">
        <v>18450</v>
      </c>
      <c r="S681" s="144" t="s">
        <v>49</v>
      </c>
      <c r="T681" s="144" t="s">
        <v>49</v>
      </c>
      <c r="U681" s="144">
        <v>50</v>
      </c>
      <c r="V681" s="146">
        <f t="shared" si="40"/>
        <v>0.2696624365619118</v>
      </c>
      <c r="W681" s="148">
        <f>V681/3</f>
        <v>8.9887478853970595E-2</v>
      </c>
      <c r="X681" s="1" t="s">
        <v>18451</v>
      </c>
      <c r="Y681" s="145" t="s">
        <v>4247</v>
      </c>
      <c r="Z681" s="145" t="s">
        <v>18452</v>
      </c>
    </row>
    <row r="682" spans="1:26" s="67" customFormat="1" ht="100.2" customHeight="1" x14ac:dyDescent="0.3">
      <c r="A682" s="9" t="s">
        <v>16991</v>
      </c>
      <c r="B682" s="10" t="s">
        <v>4266</v>
      </c>
      <c r="C682" s="22" t="s">
        <v>4267</v>
      </c>
      <c r="D682" s="19" t="s">
        <v>4268</v>
      </c>
      <c r="E682" s="13">
        <v>562.55999999999995</v>
      </c>
      <c r="F682" s="14" t="s">
        <v>4269</v>
      </c>
      <c r="G682" s="14"/>
      <c r="H682" s="14" t="s">
        <v>4270</v>
      </c>
      <c r="I682" s="14" t="s">
        <v>2195</v>
      </c>
      <c r="J682" s="15" t="s">
        <v>2468</v>
      </c>
      <c r="K682" s="14" t="s">
        <v>30134</v>
      </c>
      <c r="L682" s="14" t="s">
        <v>31</v>
      </c>
      <c r="M682" s="14" t="s">
        <v>4209</v>
      </c>
      <c r="N682" s="14" t="s">
        <v>59</v>
      </c>
      <c r="O682" s="16" t="s">
        <v>83</v>
      </c>
      <c r="P682" s="28">
        <v>730</v>
      </c>
      <c r="Q682" s="14">
        <v>50</v>
      </c>
      <c r="R682" s="15" t="s">
        <v>4271</v>
      </c>
      <c r="S682" s="14" t="s">
        <v>49</v>
      </c>
      <c r="T682" s="14" t="s">
        <v>49</v>
      </c>
      <c r="U682" s="14">
        <v>50</v>
      </c>
      <c r="V682" s="30">
        <f t="shared" si="40"/>
        <v>8.8879408418657574E-2</v>
      </c>
      <c r="W682" s="30">
        <f>V682</f>
        <v>8.8879408418657574E-2</v>
      </c>
      <c r="X682" s="19" t="s">
        <v>50</v>
      </c>
      <c r="Y682" s="21" t="s">
        <v>4272</v>
      </c>
      <c r="Z682" s="19" t="s">
        <v>27884</v>
      </c>
    </row>
    <row r="683" spans="1:26" s="67" customFormat="1" ht="100.2" customHeight="1" x14ac:dyDescent="0.3">
      <c r="A683" s="138" t="s">
        <v>23707</v>
      </c>
      <c r="B683" s="141" t="s">
        <v>18453</v>
      </c>
      <c r="C683" s="139" t="s">
        <v>18454</v>
      </c>
      <c r="D683" s="139" t="s">
        <v>18455</v>
      </c>
      <c r="E683" s="142">
        <v>431.39</v>
      </c>
      <c r="F683" s="143" t="s">
        <v>18456</v>
      </c>
      <c r="G683" s="143"/>
      <c r="H683" s="143" t="s">
        <v>18457</v>
      </c>
      <c r="I683" s="144" t="s">
        <v>2195</v>
      </c>
      <c r="J683" s="145" t="s">
        <v>18458</v>
      </c>
      <c r="K683" s="143" t="s">
        <v>28286</v>
      </c>
      <c r="L683" s="144" t="s">
        <v>31</v>
      </c>
      <c r="M683" s="144" t="s">
        <v>18459</v>
      </c>
      <c r="N683" s="144" t="s">
        <v>46</v>
      </c>
      <c r="O683" s="144" t="s">
        <v>220</v>
      </c>
      <c r="P683" s="144">
        <v>91</v>
      </c>
      <c r="Q683" s="144">
        <v>109</v>
      </c>
      <c r="R683" s="147" t="s">
        <v>18460</v>
      </c>
      <c r="S683" s="144" t="s">
        <v>18413</v>
      </c>
      <c r="T683" s="144">
        <v>435</v>
      </c>
      <c r="U683" s="144">
        <v>109</v>
      </c>
      <c r="V683" s="148">
        <f t="shared" si="40"/>
        <v>0.25267159646723386</v>
      </c>
      <c r="W683" s="149">
        <f>V683/3</f>
        <v>8.4223865489077954E-2</v>
      </c>
      <c r="X683" s="1" t="s">
        <v>18461</v>
      </c>
      <c r="Y683" s="145" t="s">
        <v>18462</v>
      </c>
      <c r="Z683" s="145" t="s">
        <v>18463</v>
      </c>
    </row>
    <row r="684" spans="1:26" s="67" customFormat="1" ht="100.2" customHeight="1" x14ac:dyDescent="0.3">
      <c r="A684" s="9" t="s">
        <v>16991</v>
      </c>
      <c r="B684" s="10" t="s">
        <v>4273</v>
      </c>
      <c r="C684" s="22" t="s">
        <v>4274</v>
      </c>
      <c r="D684" s="19" t="s">
        <v>4275</v>
      </c>
      <c r="E684" s="13">
        <v>241.72</v>
      </c>
      <c r="F684" s="14" t="s">
        <v>4276</v>
      </c>
      <c r="G684" s="14">
        <v>-0.83</v>
      </c>
      <c r="H684" s="14" t="s">
        <v>4277</v>
      </c>
      <c r="I684" s="14" t="s">
        <v>2195</v>
      </c>
      <c r="J684" s="15" t="s">
        <v>4278</v>
      </c>
      <c r="K684" s="14" t="s">
        <v>28272</v>
      </c>
      <c r="L684" s="14" t="s">
        <v>31</v>
      </c>
      <c r="M684" s="14" t="s">
        <v>176</v>
      </c>
      <c r="N684" s="14" t="s">
        <v>476</v>
      </c>
      <c r="O684" s="16" t="s">
        <v>34</v>
      </c>
      <c r="P684" s="28">
        <v>546</v>
      </c>
      <c r="Q684" s="14">
        <v>20</v>
      </c>
      <c r="R684" s="15" t="s">
        <v>4279</v>
      </c>
      <c r="S684" s="14" t="s">
        <v>788</v>
      </c>
      <c r="T684" s="14">
        <v>40</v>
      </c>
      <c r="U684" s="14">
        <v>20</v>
      </c>
      <c r="V684" s="30">
        <f>PRODUCT(U684,1/E684)</f>
        <v>8.2740360747972863E-2</v>
      </c>
      <c r="W684" s="30">
        <f>V684</f>
        <v>8.2740360747972863E-2</v>
      </c>
      <c r="X684" s="19" t="s">
        <v>4280</v>
      </c>
      <c r="Y684" s="21" t="s">
        <v>4281</v>
      </c>
      <c r="Z684" s="19" t="s">
        <v>4282</v>
      </c>
    </row>
    <row r="685" spans="1:26" s="67" customFormat="1" ht="100.2" customHeight="1" x14ac:dyDescent="0.3">
      <c r="A685" s="138" t="s">
        <v>23707</v>
      </c>
      <c r="B685" s="141" t="s">
        <v>18464</v>
      </c>
      <c r="C685" s="139" t="s">
        <v>18465</v>
      </c>
      <c r="D685" s="139" t="s">
        <v>18466</v>
      </c>
      <c r="E685" s="142">
        <v>154.25299999999999</v>
      </c>
      <c r="F685" s="143" t="s">
        <v>823</v>
      </c>
      <c r="G685" s="143"/>
      <c r="H685" s="143" t="s">
        <v>18467</v>
      </c>
      <c r="I685" s="144" t="s">
        <v>2195</v>
      </c>
      <c r="J685" s="145" t="s">
        <v>2348</v>
      </c>
      <c r="K685" s="143" t="s">
        <v>30133</v>
      </c>
      <c r="L685" s="144" t="s">
        <v>31</v>
      </c>
      <c r="M685" s="144" t="s">
        <v>281</v>
      </c>
      <c r="N685" s="144" t="s">
        <v>46</v>
      </c>
      <c r="O685" s="144" t="s">
        <v>34</v>
      </c>
      <c r="P685" s="144">
        <v>90</v>
      </c>
      <c r="Q685" s="144">
        <v>38</v>
      </c>
      <c r="R685" s="147" t="s">
        <v>18468</v>
      </c>
      <c r="S685" s="144" t="s">
        <v>1388</v>
      </c>
      <c r="T685" s="144">
        <v>350</v>
      </c>
      <c r="U685" s="144">
        <v>38</v>
      </c>
      <c r="V685" s="146">
        <f t="shared" ref="V685:V697" si="42">U685/E685</f>
        <v>0.24634853130895348</v>
      </c>
      <c r="W685" s="148">
        <f>V685/3</f>
        <v>8.2116177102984494E-2</v>
      </c>
      <c r="X685" s="1" t="s">
        <v>18469</v>
      </c>
      <c r="Y685" s="145" t="s">
        <v>18197</v>
      </c>
      <c r="Z685" s="145" t="s">
        <v>18470</v>
      </c>
    </row>
    <row r="686" spans="1:26" s="67" customFormat="1" ht="100.2" customHeight="1" x14ac:dyDescent="0.3">
      <c r="A686" s="9" t="s">
        <v>16991</v>
      </c>
      <c r="B686" s="10" t="s">
        <v>4283</v>
      </c>
      <c r="C686" s="11" t="s">
        <v>4284</v>
      </c>
      <c r="D686" s="12" t="s">
        <v>4285</v>
      </c>
      <c r="E686" s="13">
        <v>1221</v>
      </c>
      <c r="F686" s="14" t="s">
        <v>4286</v>
      </c>
      <c r="G686" s="14">
        <v>-4.4800000000000004</v>
      </c>
      <c r="H686" s="14" t="s">
        <v>4287</v>
      </c>
      <c r="I686" s="14" t="s">
        <v>2195</v>
      </c>
      <c r="J686" s="15" t="s">
        <v>4208</v>
      </c>
      <c r="K686" s="14" t="s">
        <v>30132</v>
      </c>
      <c r="L686" s="14" t="s">
        <v>31</v>
      </c>
      <c r="M686" s="14" t="s">
        <v>1546</v>
      </c>
      <c r="N686" s="14" t="s">
        <v>33</v>
      </c>
      <c r="O686" s="16" t="s">
        <v>220</v>
      </c>
      <c r="P686" s="17" t="s">
        <v>340</v>
      </c>
      <c r="Q686" s="29" t="s">
        <v>1359</v>
      </c>
      <c r="R686" s="15" t="s">
        <v>4288</v>
      </c>
      <c r="S686" s="14" t="s">
        <v>49</v>
      </c>
      <c r="T686" s="18" t="s">
        <v>49</v>
      </c>
      <c r="U686" s="17">
        <v>300</v>
      </c>
      <c r="V686" s="33">
        <f t="shared" si="42"/>
        <v>0.24570024570024571</v>
      </c>
      <c r="W686" s="33">
        <f>V686/3</f>
        <v>8.1900081900081897E-2</v>
      </c>
      <c r="X686" s="19" t="s">
        <v>50</v>
      </c>
      <c r="Y686" s="21" t="s">
        <v>4289</v>
      </c>
      <c r="Z686" s="19" t="s">
        <v>4290</v>
      </c>
    </row>
    <row r="687" spans="1:26" s="67" customFormat="1" ht="100.2" customHeight="1" x14ac:dyDescent="0.3">
      <c r="A687" s="138" t="s">
        <v>23707</v>
      </c>
      <c r="B687" s="141" t="s">
        <v>18471</v>
      </c>
      <c r="C687" s="139" t="s">
        <v>18472</v>
      </c>
      <c r="D687" s="139" t="s">
        <v>18473</v>
      </c>
      <c r="E687" s="142">
        <v>122.12</v>
      </c>
      <c r="F687" s="143" t="s">
        <v>196</v>
      </c>
      <c r="G687" s="143"/>
      <c r="H687" s="143" t="s">
        <v>18474</v>
      </c>
      <c r="I687" s="144" t="s">
        <v>2195</v>
      </c>
      <c r="J687" s="145" t="s">
        <v>3479</v>
      </c>
      <c r="K687" s="143" t="s">
        <v>28265</v>
      </c>
      <c r="L687" s="144" t="s">
        <v>31</v>
      </c>
      <c r="M687" s="144" t="s">
        <v>69</v>
      </c>
      <c r="N687" s="144" t="s">
        <v>33</v>
      </c>
      <c r="O687" s="144" t="s">
        <v>220</v>
      </c>
      <c r="P687" s="144">
        <v>90</v>
      </c>
      <c r="Q687" s="144">
        <v>30</v>
      </c>
      <c r="R687" s="147" t="s">
        <v>18475</v>
      </c>
      <c r="S687" s="144" t="s">
        <v>36</v>
      </c>
      <c r="T687" s="144">
        <v>90</v>
      </c>
      <c r="U687" s="144">
        <v>30</v>
      </c>
      <c r="V687" s="146">
        <f t="shared" si="42"/>
        <v>0.24566000655093351</v>
      </c>
      <c r="W687" s="148">
        <f>V687/3</f>
        <v>8.1886668850311164E-2</v>
      </c>
      <c r="X687" s="1" t="s">
        <v>18476</v>
      </c>
      <c r="Y687" s="145" t="s">
        <v>1861</v>
      </c>
      <c r="Z687" s="145" t="s">
        <v>18477</v>
      </c>
    </row>
    <row r="688" spans="1:26" s="67" customFormat="1" ht="100.2" customHeight="1" x14ac:dyDescent="0.3">
      <c r="A688" s="9" t="s">
        <v>16991</v>
      </c>
      <c r="B688" s="10" t="s">
        <v>4291</v>
      </c>
      <c r="C688" s="22" t="s">
        <v>4292</v>
      </c>
      <c r="D688" s="12" t="s">
        <v>4293</v>
      </c>
      <c r="E688" s="13">
        <v>213.298068330479</v>
      </c>
      <c r="F688" s="14" t="s">
        <v>4294</v>
      </c>
      <c r="G688" s="14">
        <v>2.57</v>
      </c>
      <c r="H688" s="18" t="s">
        <v>4295</v>
      </c>
      <c r="I688" s="14" t="s">
        <v>2195</v>
      </c>
      <c r="J688" s="15" t="s">
        <v>2285</v>
      </c>
      <c r="K688" s="14" t="s">
        <v>28287</v>
      </c>
      <c r="L688" s="14" t="s">
        <v>31</v>
      </c>
      <c r="M688" s="14" t="s">
        <v>4296</v>
      </c>
      <c r="N688" s="14" t="s">
        <v>33</v>
      </c>
      <c r="O688" s="16" t="s">
        <v>34</v>
      </c>
      <c r="P688" s="17">
        <v>90</v>
      </c>
      <c r="Q688" s="29" t="s">
        <v>4297</v>
      </c>
      <c r="R688" s="15" t="s">
        <v>4298</v>
      </c>
      <c r="S688" s="14" t="s">
        <v>36</v>
      </c>
      <c r="T688" s="18">
        <v>132.5</v>
      </c>
      <c r="U688" s="34">
        <v>51.9</v>
      </c>
      <c r="V688" s="33">
        <f t="shared" si="42"/>
        <v>0.24332147218317685</v>
      </c>
      <c r="W688" s="39">
        <f>V688/3</f>
        <v>8.1107157394392282E-2</v>
      </c>
      <c r="X688" s="19" t="s">
        <v>4299</v>
      </c>
      <c r="Y688" s="21" t="s">
        <v>4300</v>
      </c>
      <c r="Z688" s="19" t="s">
        <v>4301</v>
      </c>
    </row>
    <row r="689" spans="1:26" s="67" customFormat="1" ht="100.2" customHeight="1" x14ac:dyDescent="0.3">
      <c r="A689" s="138" t="s">
        <v>23707</v>
      </c>
      <c r="B689" s="141" t="s">
        <v>18478</v>
      </c>
      <c r="C689" s="139" t="s">
        <v>18479</v>
      </c>
      <c r="D689" s="139" t="s">
        <v>18480</v>
      </c>
      <c r="E689" s="142">
        <v>250.26300000000001</v>
      </c>
      <c r="F689" s="143" t="s">
        <v>18481</v>
      </c>
      <c r="G689" s="143"/>
      <c r="H689" s="143" t="s">
        <v>18482</v>
      </c>
      <c r="I689" s="144" t="s">
        <v>2195</v>
      </c>
      <c r="J689" s="145" t="s">
        <v>18483</v>
      </c>
      <c r="K689" s="143" t="s">
        <v>28279</v>
      </c>
      <c r="L689" s="144" t="s">
        <v>189</v>
      </c>
      <c r="M689" s="144" t="s">
        <v>190</v>
      </c>
      <c r="N689" s="144" t="s">
        <v>33</v>
      </c>
      <c r="O689" s="144" t="s">
        <v>3856</v>
      </c>
      <c r="P689" s="144">
        <v>364</v>
      </c>
      <c r="Q689" s="144">
        <v>20</v>
      </c>
      <c r="R689" s="147" t="s">
        <v>18484</v>
      </c>
      <c r="S689" s="144" t="s">
        <v>1388</v>
      </c>
      <c r="T689" s="144">
        <v>200</v>
      </c>
      <c r="U689" s="144">
        <v>20</v>
      </c>
      <c r="V689" s="148">
        <f t="shared" si="42"/>
        <v>7.9915928443277676E-2</v>
      </c>
      <c r="W689" s="148">
        <f>V689</f>
        <v>7.9915928443277676E-2</v>
      </c>
      <c r="X689" s="1" t="s">
        <v>18485</v>
      </c>
      <c r="Y689" s="145" t="s">
        <v>18486</v>
      </c>
      <c r="Z689" s="145" t="s">
        <v>18487</v>
      </c>
    </row>
    <row r="690" spans="1:26" s="67" customFormat="1" ht="100.2" customHeight="1" x14ac:dyDescent="0.3">
      <c r="A690" s="9" t="s">
        <v>16991</v>
      </c>
      <c r="B690" s="10" t="s">
        <v>4302</v>
      </c>
      <c r="C690" s="22" t="s">
        <v>4303</v>
      </c>
      <c r="D690" s="19" t="s">
        <v>4304</v>
      </c>
      <c r="E690" s="13">
        <v>788.66</v>
      </c>
      <c r="F690" s="14" t="s">
        <v>4305</v>
      </c>
      <c r="G690" s="14"/>
      <c r="H690" s="14" t="s">
        <v>4306</v>
      </c>
      <c r="I690" s="14" t="s">
        <v>2195</v>
      </c>
      <c r="J690" s="15" t="s">
        <v>4307</v>
      </c>
      <c r="K690" s="16" t="s">
        <v>30528</v>
      </c>
      <c r="L690" s="14" t="s">
        <v>31</v>
      </c>
      <c r="M690" s="14" t="s">
        <v>815</v>
      </c>
      <c r="N690" s="14" t="s">
        <v>70</v>
      </c>
      <c r="O690" s="16" t="s">
        <v>34</v>
      </c>
      <c r="P690" s="40">
        <v>91</v>
      </c>
      <c r="Q690" s="14">
        <v>188</v>
      </c>
      <c r="R690" s="15" t="s">
        <v>4308</v>
      </c>
      <c r="S690" s="14" t="s">
        <v>36</v>
      </c>
      <c r="T690" s="14">
        <v>397</v>
      </c>
      <c r="U690" s="28">
        <v>188</v>
      </c>
      <c r="V690" s="30">
        <f t="shared" si="42"/>
        <v>0.23837902264600716</v>
      </c>
      <c r="W690" s="37">
        <f t="shared" ref="W690:W696" si="43">V690/3</f>
        <v>7.9459674215335716E-2</v>
      </c>
      <c r="X690" s="19" t="s">
        <v>4309</v>
      </c>
      <c r="Y690" s="21" t="s">
        <v>4310</v>
      </c>
      <c r="Z690" s="19" t="s">
        <v>4311</v>
      </c>
    </row>
    <row r="691" spans="1:26" s="67" customFormat="1" ht="100.2" customHeight="1" x14ac:dyDescent="0.3">
      <c r="A691" s="138" t="s">
        <v>23707</v>
      </c>
      <c r="B691" s="141" t="s">
        <v>18488</v>
      </c>
      <c r="C691" s="139" t="s">
        <v>18489</v>
      </c>
      <c r="D691" s="147" t="s">
        <v>18490</v>
      </c>
      <c r="E691" s="143">
        <v>420.5</v>
      </c>
      <c r="F691" s="144" t="s">
        <v>18491</v>
      </c>
      <c r="G691" s="150"/>
      <c r="H691" s="144" t="s">
        <v>18492</v>
      </c>
      <c r="I691" s="144" t="s">
        <v>2195</v>
      </c>
      <c r="J691" s="145" t="s">
        <v>3002</v>
      </c>
      <c r="K691" s="144" t="s">
        <v>30529</v>
      </c>
      <c r="L691" s="144" t="s">
        <v>189</v>
      </c>
      <c r="M691" s="144" t="s">
        <v>190</v>
      </c>
      <c r="N691" s="144" t="s">
        <v>33</v>
      </c>
      <c r="O691" s="144" t="s">
        <v>1433</v>
      </c>
      <c r="P691" s="144">
        <v>91</v>
      </c>
      <c r="Q691" s="144">
        <v>100</v>
      </c>
      <c r="R691" s="147" t="s">
        <v>18493</v>
      </c>
      <c r="S691" s="144" t="s">
        <v>36</v>
      </c>
      <c r="T691" s="144">
        <v>250</v>
      </c>
      <c r="U691" s="144">
        <v>100</v>
      </c>
      <c r="V691" s="148">
        <f t="shared" si="42"/>
        <v>0.23781212841854935</v>
      </c>
      <c r="W691" s="149">
        <f t="shared" si="43"/>
        <v>7.9270709472849782E-2</v>
      </c>
      <c r="X691" s="147" t="s">
        <v>18494</v>
      </c>
      <c r="Y691" s="145" t="s">
        <v>1705</v>
      </c>
      <c r="Z691" s="145" t="s">
        <v>18495</v>
      </c>
    </row>
    <row r="692" spans="1:26" s="67" customFormat="1" ht="100.2" customHeight="1" x14ac:dyDescent="0.3">
      <c r="A692" s="9" t="s">
        <v>16991</v>
      </c>
      <c r="B692" s="10" t="s">
        <v>4312</v>
      </c>
      <c r="C692" s="22" t="s">
        <v>4313</v>
      </c>
      <c r="D692" s="12" t="s">
        <v>4314</v>
      </c>
      <c r="E692" s="13">
        <v>336.46480694854</v>
      </c>
      <c r="F692" s="14" t="s">
        <v>4315</v>
      </c>
      <c r="G692" s="13">
        <v>2.1</v>
      </c>
      <c r="H692" s="18" t="s">
        <v>4316</v>
      </c>
      <c r="I692" s="14" t="s">
        <v>2195</v>
      </c>
      <c r="J692" s="15" t="s">
        <v>2205</v>
      </c>
      <c r="K692" s="16" t="s">
        <v>30131</v>
      </c>
      <c r="L692" s="14" t="s">
        <v>31</v>
      </c>
      <c r="M692" s="14" t="s">
        <v>163</v>
      </c>
      <c r="N692" s="14" t="s">
        <v>59</v>
      </c>
      <c r="O692" s="16" t="s">
        <v>201</v>
      </c>
      <c r="P692" s="28">
        <v>91</v>
      </c>
      <c r="Q692" s="29" t="s">
        <v>4317</v>
      </c>
      <c r="R692" s="15" t="s">
        <v>4318</v>
      </c>
      <c r="S692" s="14" t="s">
        <v>36</v>
      </c>
      <c r="T692" s="18">
        <v>240</v>
      </c>
      <c r="U692" s="17">
        <v>80</v>
      </c>
      <c r="V692" s="20">
        <f t="shared" si="42"/>
        <v>0.23776632309790263</v>
      </c>
      <c r="W692" s="30">
        <f t="shared" si="43"/>
        <v>7.9255441032634211E-2</v>
      </c>
      <c r="X692" s="19" t="s">
        <v>4319</v>
      </c>
      <c r="Y692" s="21" t="s">
        <v>4247</v>
      </c>
      <c r="Z692" s="19" t="s">
        <v>4320</v>
      </c>
    </row>
    <row r="693" spans="1:26" s="67" customFormat="1" ht="100.2" customHeight="1" x14ac:dyDescent="0.3">
      <c r="A693" s="9" t="s">
        <v>16991</v>
      </c>
      <c r="B693" s="10" t="s">
        <v>4321</v>
      </c>
      <c r="C693" s="11" t="s">
        <v>4322</v>
      </c>
      <c r="D693" s="12" t="s">
        <v>4323</v>
      </c>
      <c r="E693" s="13">
        <v>330.42</v>
      </c>
      <c r="F693" s="14" t="s">
        <v>4324</v>
      </c>
      <c r="G693" s="14">
        <v>2.66</v>
      </c>
      <c r="H693" s="14" t="s">
        <v>4325</v>
      </c>
      <c r="I693" s="14" t="s">
        <v>2195</v>
      </c>
      <c r="J693" s="15" t="s">
        <v>4326</v>
      </c>
      <c r="K693" s="16" t="s">
        <v>28271</v>
      </c>
      <c r="L693" s="14" t="s">
        <v>31</v>
      </c>
      <c r="M693" s="14" t="s">
        <v>4327</v>
      </c>
      <c r="N693" s="14" t="s">
        <v>59</v>
      </c>
      <c r="O693" s="16" t="s">
        <v>4328</v>
      </c>
      <c r="P693" s="17" t="s">
        <v>1358</v>
      </c>
      <c r="Q693" s="29" t="s">
        <v>1555</v>
      </c>
      <c r="R693" s="15" t="s">
        <v>4329</v>
      </c>
      <c r="S693" s="14" t="s">
        <v>2158</v>
      </c>
      <c r="T693" s="18">
        <v>250</v>
      </c>
      <c r="U693" s="17">
        <v>75</v>
      </c>
      <c r="V693" s="20">
        <f t="shared" si="42"/>
        <v>0.22698383875068093</v>
      </c>
      <c r="W693" s="30">
        <f t="shared" si="43"/>
        <v>7.5661279583560309E-2</v>
      </c>
      <c r="X693" s="19" t="s">
        <v>28191</v>
      </c>
      <c r="Y693" s="21" t="s">
        <v>4330</v>
      </c>
      <c r="Z693" s="19" t="s">
        <v>4331</v>
      </c>
    </row>
    <row r="694" spans="1:26" s="67" customFormat="1" ht="100.2" customHeight="1" x14ac:dyDescent="0.3">
      <c r="A694" s="9" t="s">
        <v>16991</v>
      </c>
      <c r="B694" s="10" t="s">
        <v>4332</v>
      </c>
      <c r="C694" s="22" t="s">
        <v>4333</v>
      </c>
      <c r="D694" s="19" t="s">
        <v>4334</v>
      </c>
      <c r="E694" s="13">
        <v>190.28190515467699</v>
      </c>
      <c r="F694" s="14" t="s">
        <v>4335</v>
      </c>
      <c r="G694" s="14">
        <v>3.3730000000000002</v>
      </c>
      <c r="H694" s="14" t="s">
        <v>4336</v>
      </c>
      <c r="I694" s="14" t="s">
        <v>2195</v>
      </c>
      <c r="J694" s="15" t="s">
        <v>2266</v>
      </c>
      <c r="K694" s="16" t="s">
        <v>30530</v>
      </c>
      <c r="L694" s="14" t="s">
        <v>31</v>
      </c>
      <c r="M694" s="14" t="s">
        <v>103</v>
      </c>
      <c r="N694" s="14" t="s">
        <v>46</v>
      </c>
      <c r="O694" s="16" t="s">
        <v>34</v>
      </c>
      <c r="P694" s="28">
        <v>90</v>
      </c>
      <c r="Q694" s="14">
        <v>42.98</v>
      </c>
      <c r="R694" s="15" t="s">
        <v>4337</v>
      </c>
      <c r="S694" s="14" t="s">
        <v>49</v>
      </c>
      <c r="T694" s="14" t="s">
        <v>49</v>
      </c>
      <c r="U694" s="14">
        <v>42.98</v>
      </c>
      <c r="V694" s="30">
        <f t="shared" si="42"/>
        <v>0.22587539243451588</v>
      </c>
      <c r="W694" s="37">
        <f t="shared" si="43"/>
        <v>7.5291797478171954E-2</v>
      </c>
      <c r="X694" s="19" t="s">
        <v>27886</v>
      </c>
      <c r="Y694" s="21" t="s">
        <v>4338</v>
      </c>
      <c r="Z694" s="19" t="s">
        <v>27885</v>
      </c>
    </row>
    <row r="695" spans="1:26" s="67" customFormat="1" ht="100.2" customHeight="1" x14ac:dyDescent="0.3">
      <c r="A695" s="9" t="s">
        <v>16991</v>
      </c>
      <c r="B695" s="10" t="s">
        <v>4339</v>
      </c>
      <c r="C695" s="22" t="s">
        <v>4340</v>
      </c>
      <c r="D695" s="12" t="s">
        <v>4341</v>
      </c>
      <c r="E695" s="13">
        <v>178.23</v>
      </c>
      <c r="F695" s="14" t="s">
        <v>3959</v>
      </c>
      <c r="G695" s="14">
        <v>3.05</v>
      </c>
      <c r="H695" s="14" t="s">
        <v>4342</v>
      </c>
      <c r="I695" s="14" t="s">
        <v>2195</v>
      </c>
      <c r="J695" s="15" t="s">
        <v>2703</v>
      </c>
      <c r="K695" s="16" t="s">
        <v>30531</v>
      </c>
      <c r="L695" s="14" t="s">
        <v>31</v>
      </c>
      <c r="M695" s="14" t="s">
        <v>4343</v>
      </c>
      <c r="N695" s="14" t="s">
        <v>33</v>
      </c>
      <c r="O695" s="16" t="s">
        <v>220</v>
      </c>
      <c r="P695" s="17">
        <v>91</v>
      </c>
      <c r="Q695" s="18">
        <v>40</v>
      </c>
      <c r="R695" s="15" t="s">
        <v>4344</v>
      </c>
      <c r="S695" s="14" t="s">
        <v>143</v>
      </c>
      <c r="T695" s="18">
        <v>200</v>
      </c>
      <c r="U695" s="17">
        <v>40</v>
      </c>
      <c r="V695" s="13">
        <f t="shared" si="42"/>
        <v>0.22442910845536668</v>
      </c>
      <c r="W695" s="30">
        <f t="shared" si="43"/>
        <v>7.4809702818455559E-2</v>
      </c>
      <c r="X695" s="19" t="s">
        <v>4345</v>
      </c>
      <c r="Y695" s="21" t="s">
        <v>4346</v>
      </c>
      <c r="Z695" s="19" t="s">
        <v>4347</v>
      </c>
    </row>
    <row r="696" spans="1:26" s="67" customFormat="1" ht="100.2" customHeight="1" x14ac:dyDescent="0.3">
      <c r="A696" s="9" t="s">
        <v>16991</v>
      </c>
      <c r="B696" s="10" t="s">
        <v>4348</v>
      </c>
      <c r="C696" s="22" t="s">
        <v>4349</v>
      </c>
      <c r="D696" s="19" t="s">
        <v>4350</v>
      </c>
      <c r="E696" s="13">
        <v>268.27</v>
      </c>
      <c r="F696" s="14" t="s">
        <v>4351</v>
      </c>
      <c r="G696" s="14">
        <v>2.98</v>
      </c>
      <c r="H696" s="14" t="s">
        <v>4352</v>
      </c>
      <c r="I696" s="14" t="s">
        <v>2195</v>
      </c>
      <c r="J696" s="15" t="s">
        <v>4353</v>
      </c>
      <c r="K696" s="14" t="s">
        <v>29864</v>
      </c>
      <c r="L696" s="14" t="s">
        <v>31</v>
      </c>
      <c r="M696" s="14" t="s">
        <v>310</v>
      </c>
      <c r="N696" s="14" t="s">
        <v>33</v>
      </c>
      <c r="O696" s="16" t="s">
        <v>34</v>
      </c>
      <c r="P696" s="28">
        <v>91</v>
      </c>
      <c r="Q696" s="14">
        <v>60</v>
      </c>
      <c r="R696" s="15" t="s">
        <v>4354</v>
      </c>
      <c r="S696" s="14" t="s">
        <v>4355</v>
      </c>
      <c r="T696" s="14">
        <v>125</v>
      </c>
      <c r="U696" s="14">
        <v>60</v>
      </c>
      <c r="V696" s="13">
        <f t="shared" si="42"/>
        <v>0.2236552726730533</v>
      </c>
      <c r="W696" s="33">
        <f t="shared" si="43"/>
        <v>7.4551757557684437E-2</v>
      </c>
      <c r="X696" s="19" t="s">
        <v>4356</v>
      </c>
      <c r="Y696" s="21" t="s">
        <v>3508</v>
      </c>
      <c r="Z696" s="19" t="s">
        <v>4357</v>
      </c>
    </row>
    <row r="697" spans="1:26" s="67" customFormat="1" ht="100.2" customHeight="1" x14ac:dyDescent="0.3">
      <c r="A697" s="9" t="s">
        <v>16991</v>
      </c>
      <c r="B697" s="10" t="s">
        <v>4358</v>
      </c>
      <c r="C697" s="22" t="s">
        <v>4359</v>
      </c>
      <c r="D697" s="12" t="s">
        <v>4360</v>
      </c>
      <c r="E697" s="13">
        <v>134.16999999999999</v>
      </c>
      <c r="F697" s="14" t="s">
        <v>4361</v>
      </c>
      <c r="G697" s="14">
        <v>2.13</v>
      </c>
      <c r="H697" s="18" t="s">
        <v>4362</v>
      </c>
      <c r="I697" s="14" t="s">
        <v>2195</v>
      </c>
      <c r="J697" s="15" t="s">
        <v>2285</v>
      </c>
      <c r="K697" s="16" t="s">
        <v>30532</v>
      </c>
      <c r="L697" s="14" t="s">
        <v>31</v>
      </c>
      <c r="M697" s="14" t="s">
        <v>2937</v>
      </c>
      <c r="N697" s="14" t="s">
        <v>33</v>
      </c>
      <c r="O697" s="16" t="s">
        <v>220</v>
      </c>
      <c r="P697" s="17" t="s">
        <v>4363</v>
      </c>
      <c r="Q697" s="29" t="s">
        <v>1801</v>
      </c>
      <c r="R697" s="15" t="s">
        <v>4364</v>
      </c>
      <c r="S697" s="14" t="s">
        <v>36</v>
      </c>
      <c r="T697" s="18">
        <v>50</v>
      </c>
      <c r="U697" s="17">
        <v>10</v>
      </c>
      <c r="V697" s="30">
        <f t="shared" si="42"/>
        <v>7.453230975627935E-2</v>
      </c>
      <c r="W697" s="33">
        <f>V697</f>
        <v>7.453230975627935E-2</v>
      </c>
      <c r="X697" s="19" t="s">
        <v>4365</v>
      </c>
      <c r="Y697" s="21" t="s">
        <v>4366</v>
      </c>
      <c r="Z697" s="19" t="s">
        <v>4367</v>
      </c>
    </row>
    <row r="698" spans="1:26" s="67" customFormat="1" ht="100.2" customHeight="1" x14ac:dyDescent="0.3">
      <c r="A698" s="9" t="s">
        <v>16991</v>
      </c>
      <c r="B698" s="10" t="s">
        <v>4368</v>
      </c>
      <c r="C698" s="22" t="s">
        <v>4369</v>
      </c>
      <c r="D698" s="19" t="s">
        <v>4370</v>
      </c>
      <c r="E698" s="13">
        <v>254.24</v>
      </c>
      <c r="F698" s="14" t="s">
        <v>4371</v>
      </c>
      <c r="G698" s="14">
        <v>2.73</v>
      </c>
      <c r="H698" s="14" t="s">
        <v>4372</v>
      </c>
      <c r="I698" s="14" t="s">
        <v>2195</v>
      </c>
      <c r="J698" s="15" t="s">
        <v>2758</v>
      </c>
      <c r="K698" s="14" t="s">
        <v>30533</v>
      </c>
      <c r="L698" s="14" t="s">
        <v>31</v>
      </c>
      <c r="M698" s="14" t="s">
        <v>69</v>
      </c>
      <c r="N698" s="14" t="s">
        <v>476</v>
      </c>
      <c r="O698" s="16" t="s">
        <v>34</v>
      </c>
      <c r="P698" s="28">
        <v>99</v>
      </c>
      <c r="Q698" s="14">
        <v>18.8</v>
      </c>
      <c r="R698" s="15" t="s">
        <v>4373</v>
      </c>
      <c r="S698" s="14" t="s">
        <v>4374</v>
      </c>
      <c r="T698" s="14">
        <v>65.8</v>
      </c>
      <c r="U698" s="14">
        <v>18.8</v>
      </c>
      <c r="V698" s="33">
        <f>PRODUCT(U698,1/E698)</f>
        <v>7.3945877910635616E-2</v>
      </c>
      <c r="W698" s="30">
        <f>V698</f>
        <v>7.3945877910635616E-2</v>
      </c>
      <c r="X698" s="19" t="s">
        <v>4375</v>
      </c>
      <c r="Y698" s="21" t="s">
        <v>4376</v>
      </c>
      <c r="Z698" s="19" t="s">
        <v>4377</v>
      </c>
    </row>
    <row r="699" spans="1:26" s="67" customFormat="1" ht="100.2" customHeight="1" x14ac:dyDescent="0.3">
      <c r="A699" s="9" t="s">
        <v>16991</v>
      </c>
      <c r="B699" s="10" t="s">
        <v>4378</v>
      </c>
      <c r="C699" s="22" t="s">
        <v>4379</v>
      </c>
      <c r="D699" s="43" t="s">
        <v>4380</v>
      </c>
      <c r="E699" s="24">
        <v>84.932492560807503</v>
      </c>
      <c r="F699" s="14" t="s">
        <v>4381</v>
      </c>
      <c r="G699" s="14">
        <v>1.25</v>
      </c>
      <c r="H699" s="25" t="s">
        <v>4382</v>
      </c>
      <c r="I699" s="14" t="s">
        <v>2195</v>
      </c>
      <c r="J699" s="15" t="s">
        <v>2196</v>
      </c>
      <c r="K699" s="14" t="s">
        <v>28747</v>
      </c>
      <c r="L699" s="14" t="s">
        <v>31</v>
      </c>
      <c r="M699" s="14" t="s">
        <v>176</v>
      </c>
      <c r="N699" s="14" t="s">
        <v>46</v>
      </c>
      <c r="O699" s="16" t="s">
        <v>47</v>
      </c>
      <c r="P699" s="26">
        <v>728</v>
      </c>
      <c r="Q699" s="25">
        <v>6</v>
      </c>
      <c r="R699" s="15" t="s">
        <v>4383</v>
      </c>
      <c r="S699" s="14" t="s">
        <v>4384</v>
      </c>
      <c r="T699" s="25">
        <v>52</v>
      </c>
      <c r="U699" s="25">
        <v>6</v>
      </c>
      <c r="V699" s="24">
        <f t="shared" ref="V699:V731" si="44">U699/E699</f>
        <v>7.064434139507085E-2</v>
      </c>
      <c r="W699" s="24">
        <f>V699</f>
        <v>7.064434139507085E-2</v>
      </c>
      <c r="X699" s="19" t="s">
        <v>4385</v>
      </c>
      <c r="Y699" s="21" t="s">
        <v>4386</v>
      </c>
      <c r="Z699" s="19" t="s">
        <v>4387</v>
      </c>
    </row>
    <row r="700" spans="1:26" s="67" customFormat="1" ht="100.2" customHeight="1" x14ac:dyDescent="0.3">
      <c r="A700" s="9" t="s">
        <v>16991</v>
      </c>
      <c r="B700" s="45" t="s">
        <v>4388</v>
      </c>
      <c r="C700" s="22" t="s">
        <v>4389</v>
      </c>
      <c r="D700" s="12" t="s">
        <v>4390</v>
      </c>
      <c r="E700" s="13">
        <v>125.6</v>
      </c>
      <c r="F700" s="14" t="s">
        <v>4391</v>
      </c>
      <c r="G700" s="14"/>
      <c r="H700" s="18" t="s">
        <v>4392</v>
      </c>
      <c r="I700" s="14" t="s">
        <v>2195</v>
      </c>
      <c r="J700" s="15" t="s">
        <v>2476</v>
      </c>
      <c r="K700" s="16" t="s">
        <v>30318</v>
      </c>
      <c r="L700" s="14" t="s">
        <v>31</v>
      </c>
      <c r="M700" s="14" t="s">
        <v>163</v>
      </c>
      <c r="N700" s="14" t="s">
        <v>59</v>
      </c>
      <c r="O700" s="16" t="s">
        <v>34</v>
      </c>
      <c r="P700" s="17" t="s">
        <v>340</v>
      </c>
      <c r="Q700" s="29" t="s">
        <v>4169</v>
      </c>
      <c r="R700" s="15" t="s">
        <v>4393</v>
      </c>
      <c r="S700" s="14" t="s">
        <v>143</v>
      </c>
      <c r="T700" s="18">
        <v>250</v>
      </c>
      <c r="U700" s="17">
        <v>25</v>
      </c>
      <c r="V700" s="20">
        <f t="shared" si="44"/>
        <v>0.19904458598726116</v>
      </c>
      <c r="W700" s="33">
        <f>V700/3</f>
        <v>6.6348195329087048E-2</v>
      </c>
      <c r="X700" s="19" t="s">
        <v>4394</v>
      </c>
      <c r="Y700" s="21" t="s">
        <v>4395</v>
      </c>
      <c r="Z700" s="19" t="s">
        <v>4396</v>
      </c>
    </row>
    <row r="701" spans="1:26" s="67" customFormat="1" ht="100.2" customHeight="1" x14ac:dyDescent="0.3">
      <c r="A701" s="9" t="s">
        <v>16991</v>
      </c>
      <c r="B701" s="10" t="s">
        <v>4397</v>
      </c>
      <c r="C701" s="22" t="s">
        <v>23559</v>
      </c>
      <c r="D701" s="52" t="s">
        <v>4398</v>
      </c>
      <c r="E701" s="13">
        <v>108.138082235691</v>
      </c>
      <c r="F701" s="14" t="s">
        <v>926</v>
      </c>
      <c r="G701" s="14">
        <v>1.95</v>
      </c>
      <c r="H701" s="27" t="s">
        <v>4399</v>
      </c>
      <c r="I701" s="14" t="s">
        <v>2195</v>
      </c>
      <c r="J701" s="15" t="s">
        <v>2285</v>
      </c>
      <c r="K701" s="16" t="s">
        <v>30534</v>
      </c>
      <c r="L701" s="14" t="s">
        <v>31</v>
      </c>
      <c r="M701" s="14" t="s">
        <v>163</v>
      </c>
      <c r="N701" s="14" t="s">
        <v>46</v>
      </c>
      <c r="O701" s="16" t="s">
        <v>220</v>
      </c>
      <c r="P701" s="53">
        <v>91</v>
      </c>
      <c r="Q701" s="27">
        <v>21.4</v>
      </c>
      <c r="R701" s="15" t="s">
        <v>4400</v>
      </c>
      <c r="S701" s="14" t="s">
        <v>36</v>
      </c>
      <c r="T701" s="27">
        <v>125</v>
      </c>
      <c r="U701" s="61">
        <v>21.4</v>
      </c>
      <c r="V701" s="13">
        <f t="shared" si="44"/>
        <v>0.19789513146125429</v>
      </c>
      <c r="W701" s="30">
        <f>V701/3</f>
        <v>6.5965043820418096E-2</v>
      </c>
      <c r="X701" s="19" t="s">
        <v>4401</v>
      </c>
      <c r="Y701" s="21" t="s">
        <v>4402</v>
      </c>
      <c r="Z701" s="19" t="s">
        <v>4403</v>
      </c>
    </row>
    <row r="702" spans="1:26" s="67" customFormat="1" ht="100.2" customHeight="1" x14ac:dyDescent="0.3">
      <c r="A702" s="9" t="s">
        <v>16991</v>
      </c>
      <c r="B702" s="10" t="s">
        <v>4404</v>
      </c>
      <c r="C702" s="22" t="s">
        <v>4405</v>
      </c>
      <c r="D702" s="52" t="s">
        <v>4406</v>
      </c>
      <c r="E702" s="13">
        <v>94.111464831252107</v>
      </c>
      <c r="F702" s="14" t="s">
        <v>4407</v>
      </c>
      <c r="G702" s="14">
        <v>0.94599999999999995</v>
      </c>
      <c r="H702" s="27" t="s">
        <v>4408</v>
      </c>
      <c r="I702" s="14" t="s">
        <v>2195</v>
      </c>
      <c r="J702" s="15" t="s">
        <v>2285</v>
      </c>
      <c r="K702" s="16" t="s">
        <v>28291</v>
      </c>
      <c r="L702" s="14" t="s">
        <v>31</v>
      </c>
      <c r="M702" s="14" t="s">
        <v>69</v>
      </c>
      <c r="N702" s="14" t="s">
        <v>46</v>
      </c>
      <c r="O702" s="16" t="s">
        <v>47</v>
      </c>
      <c r="P702" s="53">
        <v>91</v>
      </c>
      <c r="Q702" s="27">
        <v>18</v>
      </c>
      <c r="R702" s="15" t="s">
        <v>4409</v>
      </c>
      <c r="S702" s="14" t="s">
        <v>36</v>
      </c>
      <c r="T702" s="27">
        <v>83</v>
      </c>
      <c r="U702" s="53">
        <v>18</v>
      </c>
      <c r="V702" s="13">
        <f t="shared" si="44"/>
        <v>0.19126256330485508</v>
      </c>
      <c r="W702" s="30">
        <f>V702/3</f>
        <v>6.3754187768285023E-2</v>
      </c>
      <c r="X702" s="19" t="s">
        <v>4410</v>
      </c>
      <c r="Y702" s="21" t="s">
        <v>4411</v>
      </c>
      <c r="Z702" s="19" t="s">
        <v>4412</v>
      </c>
    </row>
    <row r="703" spans="1:26" s="67" customFormat="1" ht="100.2" customHeight="1" x14ac:dyDescent="0.3">
      <c r="A703" s="9" t="s">
        <v>16991</v>
      </c>
      <c r="B703" s="10" t="s">
        <v>4413</v>
      </c>
      <c r="C703" s="22" t="s">
        <v>4414</v>
      </c>
      <c r="D703" s="19" t="s">
        <v>4415</v>
      </c>
      <c r="E703" s="13">
        <v>114.185726758646</v>
      </c>
      <c r="F703" s="14" t="s">
        <v>3711</v>
      </c>
      <c r="G703" s="14">
        <v>1.98</v>
      </c>
      <c r="H703" s="14" t="s">
        <v>4416</v>
      </c>
      <c r="I703" s="14" t="s">
        <v>2195</v>
      </c>
      <c r="J703" s="15" t="s">
        <v>2205</v>
      </c>
      <c r="K703" s="16" t="s">
        <v>28257</v>
      </c>
      <c r="L703" s="14" t="s">
        <v>31</v>
      </c>
      <c r="M703" s="14" t="s">
        <v>2937</v>
      </c>
      <c r="N703" s="14" t="s">
        <v>33</v>
      </c>
      <c r="O703" s="16" t="s">
        <v>220</v>
      </c>
      <c r="P703" s="28">
        <v>91</v>
      </c>
      <c r="Q703" s="14">
        <v>20</v>
      </c>
      <c r="R703" s="15" t="s">
        <v>4417</v>
      </c>
      <c r="S703" s="14" t="s">
        <v>1350</v>
      </c>
      <c r="T703" s="14">
        <v>100</v>
      </c>
      <c r="U703" s="28">
        <v>20</v>
      </c>
      <c r="V703" s="13">
        <f t="shared" si="44"/>
        <v>0.17515323996907192</v>
      </c>
      <c r="W703" s="30">
        <f>V703/3</f>
        <v>5.8384413323023972E-2</v>
      </c>
      <c r="X703" s="19" t="s">
        <v>4418</v>
      </c>
      <c r="Y703" s="21" t="s">
        <v>2940</v>
      </c>
      <c r="Z703" s="19" t="s">
        <v>4419</v>
      </c>
    </row>
    <row r="704" spans="1:26" s="67" customFormat="1" ht="100.2" customHeight="1" x14ac:dyDescent="0.3">
      <c r="A704" s="138" t="s">
        <v>23707</v>
      </c>
      <c r="B704" s="141" t="s">
        <v>18496</v>
      </c>
      <c r="C704" s="139" t="s">
        <v>18497</v>
      </c>
      <c r="D704" s="139" t="s">
        <v>18498</v>
      </c>
      <c r="E704" s="142">
        <v>257.084</v>
      </c>
      <c r="F704" s="143" t="s">
        <v>18499</v>
      </c>
      <c r="G704" s="143"/>
      <c r="H704" s="143" t="s">
        <v>18500</v>
      </c>
      <c r="I704" s="144" t="s">
        <v>2195</v>
      </c>
      <c r="J704" s="145" t="s">
        <v>3490</v>
      </c>
      <c r="K704" s="143" t="s">
        <v>30535</v>
      </c>
      <c r="L704" s="144" t="s">
        <v>31</v>
      </c>
      <c r="M704" s="144" t="s">
        <v>103</v>
      </c>
      <c r="N704" s="144" t="s">
        <v>33</v>
      </c>
      <c r="O704" s="144" t="s">
        <v>34</v>
      </c>
      <c r="P704" s="144">
        <v>730</v>
      </c>
      <c r="Q704" s="144">
        <v>15</v>
      </c>
      <c r="R704" s="147" t="s">
        <v>18501</v>
      </c>
      <c r="S704" s="144" t="s">
        <v>36</v>
      </c>
      <c r="T704" s="144">
        <v>75</v>
      </c>
      <c r="U704" s="144">
        <v>15</v>
      </c>
      <c r="V704" s="148">
        <f t="shared" si="44"/>
        <v>5.8346688241975385E-2</v>
      </c>
      <c r="W704" s="148">
        <f>V704</f>
        <v>5.8346688241975385E-2</v>
      </c>
      <c r="X704" s="1" t="s">
        <v>18502</v>
      </c>
      <c r="Y704" s="145" t="s">
        <v>18503</v>
      </c>
      <c r="Z704" s="145" t="s">
        <v>18504</v>
      </c>
    </row>
    <row r="705" spans="1:26" s="67" customFormat="1" ht="100.2" customHeight="1" x14ac:dyDescent="0.3">
      <c r="A705" s="9" t="s">
        <v>16991</v>
      </c>
      <c r="B705" s="10" t="s">
        <v>4420</v>
      </c>
      <c r="C705" s="22" t="s">
        <v>4421</v>
      </c>
      <c r="D705" s="12" t="s">
        <v>4422</v>
      </c>
      <c r="E705" s="13">
        <v>73.093901101749907</v>
      </c>
      <c r="F705" s="14" t="s">
        <v>4423</v>
      </c>
      <c r="G705" s="14">
        <v>-0.87</v>
      </c>
      <c r="H705" s="18" t="s">
        <v>4424</v>
      </c>
      <c r="I705" s="14" t="s">
        <v>2195</v>
      </c>
      <c r="J705" s="15" t="s">
        <v>2205</v>
      </c>
      <c r="K705" s="14" t="s">
        <v>28304</v>
      </c>
      <c r="L705" s="14" t="s">
        <v>31</v>
      </c>
      <c r="M705" s="14" t="s">
        <v>103</v>
      </c>
      <c r="N705" s="14" t="s">
        <v>33</v>
      </c>
      <c r="O705" s="16" t="s">
        <v>34</v>
      </c>
      <c r="P705" s="17">
        <v>90</v>
      </c>
      <c r="Q705" s="29" t="s">
        <v>4425</v>
      </c>
      <c r="R705" s="15" t="s">
        <v>4426</v>
      </c>
      <c r="S705" s="14" t="s">
        <v>4427</v>
      </c>
      <c r="T705" s="18">
        <v>60</v>
      </c>
      <c r="U705" s="17">
        <v>12</v>
      </c>
      <c r="V705" s="20">
        <f t="shared" si="44"/>
        <v>0.16417238400363218</v>
      </c>
      <c r="W705" s="33">
        <f t="shared" ref="W705:W710" si="45">V705/3</f>
        <v>5.472412800121073E-2</v>
      </c>
      <c r="X705" s="19" t="s">
        <v>4428</v>
      </c>
      <c r="Y705" s="21" t="s">
        <v>4429</v>
      </c>
      <c r="Z705" s="19" t="s">
        <v>4430</v>
      </c>
    </row>
    <row r="706" spans="1:26" s="67" customFormat="1" ht="100.2" customHeight="1" x14ac:dyDescent="0.3">
      <c r="A706" s="9" t="s">
        <v>16991</v>
      </c>
      <c r="B706" s="10" t="s">
        <v>4431</v>
      </c>
      <c r="C706" s="22" t="s">
        <v>4432</v>
      </c>
      <c r="D706" s="19" t="s">
        <v>4433</v>
      </c>
      <c r="E706" s="13">
        <v>164.201457868928</v>
      </c>
      <c r="F706" s="14" t="s">
        <v>2701</v>
      </c>
      <c r="G706" s="14">
        <v>3.04</v>
      </c>
      <c r="H706" s="14" t="s">
        <v>4434</v>
      </c>
      <c r="I706" s="14" t="s">
        <v>2195</v>
      </c>
      <c r="J706" s="15" t="s">
        <v>4435</v>
      </c>
      <c r="K706" s="14" t="s">
        <v>30363</v>
      </c>
      <c r="L706" s="14" t="s">
        <v>425</v>
      </c>
      <c r="M706" s="14" t="s">
        <v>839</v>
      </c>
      <c r="N706" s="14" t="s">
        <v>46</v>
      </c>
      <c r="O706" s="16" t="s">
        <v>220</v>
      </c>
      <c r="P706" s="28">
        <v>98</v>
      </c>
      <c r="Q706" s="14">
        <v>26.8</v>
      </c>
      <c r="R706" s="15" t="s">
        <v>4436</v>
      </c>
      <c r="S706" s="14" t="s">
        <v>143</v>
      </c>
      <c r="T706" s="14">
        <v>53.6</v>
      </c>
      <c r="U706" s="14">
        <v>26.8</v>
      </c>
      <c r="V706" s="30">
        <f t="shared" si="44"/>
        <v>0.16321414162712736</v>
      </c>
      <c r="W706" s="37">
        <f t="shared" si="45"/>
        <v>5.4404713875709117E-2</v>
      </c>
      <c r="X706" s="19" t="s">
        <v>4437</v>
      </c>
      <c r="Y706" s="21" t="s">
        <v>4438</v>
      </c>
      <c r="Z706" s="19" t="s">
        <v>4439</v>
      </c>
    </row>
    <row r="707" spans="1:26" s="67" customFormat="1" ht="100.2" customHeight="1" x14ac:dyDescent="0.3">
      <c r="A707" s="9" t="s">
        <v>16991</v>
      </c>
      <c r="B707" s="10" t="s">
        <v>4440</v>
      </c>
      <c r="C707" s="22" t="s">
        <v>4441</v>
      </c>
      <c r="D707" s="12" t="s">
        <v>4442</v>
      </c>
      <c r="E707" s="13">
        <v>622.57000000000005</v>
      </c>
      <c r="F707" s="14" t="s">
        <v>4443</v>
      </c>
      <c r="G707" s="14">
        <v>2</v>
      </c>
      <c r="H707" s="18" t="s">
        <v>4444</v>
      </c>
      <c r="I707" s="14" t="s">
        <v>2195</v>
      </c>
      <c r="J707" s="15" t="s">
        <v>2468</v>
      </c>
      <c r="K707" s="14" t="s">
        <v>30364</v>
      </c>
      <c r="L707" s="14" t="s">
        <v>31</v>
      </c>
      <c r="M707" s="14" t="s">
        <v>4445</v>
      </c>
      <c r="N707" s="14" t="s">
        <v>33</v>
      </c>
      <c r="O707" s="16" t="s">
        <v>220</v>
      </c>
      <c r="P707" s="17" t="s">
        <v>340</v>
      </c>
      <c r="Q707" s="29" t="s">
        <v>2044</v>
      </c>
      <c r="R707" s="15" t="s">
        <v>1473</v>
      </c>
      <c r="S707" s="14" t="s">
        <v>36</v>
      </c>
      <c r="T707" s="18">
        <v>300</v>
      </c>
      <c r="U707" s="17">
        <v>100</v>
      </c>
      <c r="V707" s="33">
        <f t="shared" si="44"/>
        <v>0.16062450808744397</v>
      </c>
      <c r="W707" s="39">
        <f t="shared" si="45"/>
        <v>5.3541502695814654E-2</v>
      </c>
      <c r="X707" s="19" t="s">
        <v>4446</v>
      </c>
      <c r="Y707" s="21" t="s">
        <v>4447</v>
      </c>
      <c r="Z707" s="19" t="s">
        <v>4448</v>
      </c>
    </row>
    <row r="708" spans="1:26" s="67" customFormat="1" ht="100.2" customHeight="1" x14ac:dyDescent="0.3">
      <c r="A708" s="9" t="s">
        <v>16991</v>
      </c>
      <c r="B708" s="10" t="s">
        <v>4449</v>
      </c>
      <c r="C708" s="22" t="s">
        <v>4450</v>
      </c>
      <c r="D708" s="19" t="s">
        <v>4451</v>
      </c>
      <c r="E708" s="13">
        <v>202.3</v>
      </c>
      <c r="F708" s="14" t="s">
        <v>4452</v>
      </c>
      <c r="G708" s="13">
        <v>4.7</v>
      </c>
      <c r="H708" s="27" t="s">
        <v>4453</v>
      </c>
      <c r="I708" s="14" t="s">
        <v>2195</v>
      </c>
      <c r="J708" s="15" t="s">
        <v>2285</v>
      </c>
      <c r="K708" s="16" t="s">
        <v>30365</v>
      </c>
      <c r="L708" s="14" t="s">
        <v>31</v>
      </c>
      <c r="M708" s="14" t="s">
        <v>1616</v>
      </c>
      <c r="N708" s="14" t="s">
        <v>46</v>
      </c>
      <c r="O708" s="16" t="s">
        <v>34</v>
      </c>
      <c r="P708" s="28">
        <f>14*7</f>
        <v>98</v>
      </c>
      <c r="Q708" s="14">
        <v>29.9</v>
      </c>
      <c r="R708" s="15" t="s">
        <v>4454</v>
      </c>
      <c r="S708" s="14" t="s">
        <v>93</v>
      </c>
      <c r="T708" s="14">
        <v>287.3</v>
      </c>
      <c r="U708" s="36">
        <v>29.9</v>
      </c>
      <c r="V708" s="30">
        <f t="shared" si="44"/>
        <v>0.14780029658922392</v>
      </c>
      <c r="W708" s="39">
        <f t="shared" si="45"/>
        <v>4.9266765529741303E-2</v>
      </c>
      <c r="X708" s="19" t="s">
        <v>4455</v>
      </c>
      <c r="Y708" s="21" t="s">
        <v>274</v>
      </c>
      <c r="Z708" s="19" t="s">
        <v>4456</v>
      </c>
    </row>
    <row r="709" spans="1:26" s="67" customFormat="1" ht="100.2" customHeight="1" x14ac:dyDescent="0.3">
      <c r="A709" s="9" t="s">
        <v>16991</v>
      </c>
      <c r="B709" s="10" t="s">
        <v>4457</v>
      </c>
      <c r="C709" s="22" t="s">
        <v>4458</v>
      </c>
      <c r="D709" s="19" t="s">
        <v>4459</v>
      </c>
      <c r="E709" s="13">
        <v>206.32</v>
      </c>
      <c r="F709" s="14" t="s">
        <v>4460</v>
      </c>
      <c r="G709" s="14">
        <v>4.41</v>
      </c>
      <c r="H709" s="14" t="s">
        <v>4461</v>
      </c>
      <c r="I709" s="14" t="s">
        <v>2195</v>
      </c>
      <c r="J709" s="15" t="s">
        <v>2348</v>
      </c>
      <c r="K709" s="16" t="s">
        <v>30366</v>
      </c>
      <c r="L709" s="14" t="s">
        <v>31</v>
      </c>
      <c r="M709" s="14" t="s">
        <v>4462</v>
      </c>
      <c r="N709" s="14" t="s">
        <v>33</v>
      </c>
      <c r="O709" s="16" t="s">
        <v>220</v>
      </c>
      <c r="P709" s="28">
        <v>90</v>
      </c>
      <c r="Q709" s="14">
        <v>30</v>
      </c>
      <c r="R709" s="15" t="s">
        <v>4463</v>
      </c>
      <c r="S709" s="14" t="s">
        <v>36</v>
      </c>
      <c r="T709" s="14">
        <v>500</v>
      </c>
      <c r="U709" s="28">
        <v>30</v>
      </c>
      <c r="V709" s="13">
        <f t="shared" si="44"/>
        <v>0.14540519581233036</v>
      </c>
      <c r="W709" s="30">
        <f t="shared" si="45"/>
        <v>4.8468398604110119E-2</v>
      </c>
      <c r="X709" s="19" t="s">
        <v>4464</v>
      </c>
      <c r="Y709" s="21" t="s">
        <v>4465</v>
      </c>
      <c r="Z709" s="19" t="s">
        <v>4466</v>
      </c>
    </row>
    <row r="710" spans="1:26" s="67" customFormat="1" ht="100.2" customHeight="1" x14ac:dyDescent="0.3">
      <c r="A710" s="138" t="s">
        <v>23707</v>
      </c>
      <c r="B710" s="141" t="s">
        <v>18505</v>
      </c>
      <c r="C710" s="139" t="s">
        <v>18506</v>
      </c>
      <c r="D710" s="139" t="s">
        <v>18507</v>
      </c>
      <c r="E710" s="142">
        <v>296.53899999999999</v>
      </c>
      <c r="F710" s="143" t="s">
        <v>18508</v>
      </c>
      <c r="G710" s="143"/>
      <c r="H710" s="143" t="s">
        <v>18509</v>
      </c>
      <c r="I710" s="144" t="s">
        <v>2195</v>
      </c>
      <c r="J710" s="145" t="s">
        <v>2234</v>
      </c>
      <c r="K710" s="143" t="s">
        <v>28305</v>
      </c>
      <c r="L710" s="144" t="s">
        <v>31</v>
      </c>
      <c r="M710" s="144" t="s">
        <v>2749</v>
      </c>
      <c r="N710" s="144" t="s">
        <v>476</v>
      </c>
      <c r="O710" s="144" t="s">
        <v>220</v>
      </c>
      <c r="P710" s="144">
        <v>91</v>
      </c>
      <c r="Q710" s="144">
        <v>43</v>
      </c>
      <c r="R710" s="147" t="s">
        <v>18510</v>
      </c>
      <c r="S710" s="144" t="s">
        <v>36</v>
      </c>
      <c r="T710" s="144">
        <v>171</v>
      </c>
      <c r="U710" s="144">
        <v>43</v>
      </c>
      <c r="V710" s="146">
        <f t="shared" si="44"/>
        <v>0.14500622177858563</v>
      </c>
      <c r="W710" s="148">
        <f t="shared" si="45"/>
        <v>4.8335407259528541E-2</v>
      </c>
      <c r="X710" s="1" t="s">
        <v>18511</v>
      </c>
      <c r="Y710" s="145" t="s">
        <v>2751</v>
      </c>
      <c r="Z710" s="145" t="s">
        <v>18512</v>
      </c>
    </row>
    <row r="711" spans="1:26" s="67" customFormat="1" ht="100.2" customHeight="1" x14ac:dyDescent="0.3">
      <c r="A711" s="9" t="s">
        <v>16991</v>
      </c>
      <c r="B711" s="10" t="s">
        <v>4467</v>
      </c>
      <c r="C711" s="22" t="s">
        <v>4468</v>
      </c>
      <c r="D711" s="19" t="s">
        <v>4469</v>
      </c>
      <c r="E711" s="13">
        <v>338.44</v>
      </c>
      <c r="F711" s="14" t="s">
        <v>4145</v>
      </c>
      <c r="G711" s="14">
        <v>2.0209999999999999</v>
      </c>
      <c r="H711" s="14" t="s">
        <v>4470</v>
      </c>
      <c r="I711" s="14" t="s">
        <v>2195</v>
      </c>
      <c r="J711" s="15" t="s">
        <v>4471</v>
      </c>
      <c r="K711" s="14" t="s">
        <v>30367</v>
      </c>
      <c r="L711" s="14" t="s">
        <v>189</v>
      </c>
      <c r="M711" s="14" t="s">
        <v>190</v>
      </c>
      <c r="N711" s="14" t="s">
        <v>46</v>
      </c>
      <c r="O711" s="16" t="s">
        <v>34</v>
      </c>
      <c r="P711" s="28">
        <v>365</v>
      </c>
      <c r="Q711" s="14">
        <v>15.5</v>
      </c>
      <c r="R711" s="15" t="s">
        <v>4472</v>
      </c>
      <c r="S711" s="14" t="s">
        <v>4473</v>
      </c>
      <c r="T711" s="14">
        <v>52.8</v>
      </c>
      <c r="U711" s="36">
        <v>15.5</v>
      </c>
      <c r="V711" s="37">
        <f t="shared" si="44"/>
        <v>4.5798368987117359E-2</v>
      </c>
      <c r="W711" s="37">
        <f>V711</f>
        <v>4.5798368987117359E-2</v>
      </c>
      <c r="X711" s="19" t="s">
        <v>4474</v>
      </c>
      <c r="Y711" s="21" t="s">
        <v>4475</v>
      </c>
      <c r="Z711" s="19" t="s">
        <v>4476</v>
      </c>
    </row>
    <row r="712" spans="1:26" s="67" customFormat="1" ht="100.2" customHeight="1" x14ac:dyDescent="0.3">
      <c r="A712" s="9" t="s">
        <v>16991</v>
      </c>
      <c r="B712" s="10" t="s">
        <v>29601</v>
      </c>
      <c r="C712" s="22" t="s">
        <v>4477</v>
      </c>
      <c r="D712" s="19" t="s">
        <v>4478</v>
      </c>
      <c r="E712" s="13">
        <v>366.5</v>
      </c>
      <c r="F712" s="14" t="s">
        <v>4479</v>
      </c>
      <c r="G712" s="14"/>
      <c r="H712" s="14" t="s">
        <v>4480</v>
      </c>
      <c r="I712" s="14" t="s">
        <v>2195</v>
      </c>
      <c r="J712" s="15" t="s">
        <v>2348</v>
      </c>
      <c r="K712" s="14" t="s">
        <v>30368</v>
      </c>
      <c r="L712" s="14" t="s">
        <v>189</v>
      </c>
      <c r="M712" s="14" t="s">
        <v>190</v>
      </c>
      <c r="N712" s="14" t="s">
        <v>33</v>
      </c>
      <c r="O712" s="16" t="s">
        <v>3685</v>
      </c>
      <c r="P712" s="28">
        <v>91</v>
      </c>
      <c r="Q712" s="14">
        <v>50</v>
      </c>
      <c r="R712" s="15" t="s">
        <v>4481</v>
      </c>
      <c r="S712" s="14" t="s">
        <v>49</v>
      </c>
      <c r="T712" s="14" t="s">
        <v>49</v>
      </c>
      <c r="U712" s="28">
        <v>50</v>
      </c>
      <c r="V712" s="13">
        <f t="shared" si="44"/>
        <v>0.13642564802182811</v>
      </c>
      <c r="W712" s="30">
        <f>V712/3</f>
        <v>4.5475216007276033E-2</v>
      </c>
      <c r="X712" s="19" t="s">
        <v>50</v>
      </c>
      <c r="Y712" s="21" t="s">
        <v>4482</v>
      </c>
      <c r="Z712" s="19" t="s">
        <v>4483</v>
      </c>
    </row>
    <row r="713" spans="1:26" s="67" customFormat="1" ht="100.2" customHeight="1" x14ac:dyDescent="0.3">
      <c r="A713" s="9" t="s">
        <v>16991</v>
      </c>
      <c r="B713" s="10" t="s">
        <v>4484</v>
      </c>
      <c r="C713" s="22" t="s">
        <v>4485</v>
      </c>
      <c r="D713" s="19" t="s">
        <v>4486</v>
      </c>
      <c r="E713" s="13">
        <v>112.13</v>
      </c>
      <c r="F713" s="14" t="s">
        <v>914</v>
      </c>
      <c r="G713" s="14">
        <v>0.73</v>
      </c>
      <c r="H713" s="14" t="s">
        <v>4487</v>
      </c>
      <c r="I713" s="14" t="s">
        <v>2195</v>
      </c>
      <c r="J713" s="15" t="s">
        <v>2266</v>
      </c>
      <c r="K713" s="16" t="s">
        <v>28306</v>
      </c>
      <c r="L713" s="14" t="s">
        <v>31</v>
      </c>
      <c r="M713" s="14" t="s">
        <v>4488</v>
      </c>
      <c r="N713" s="14" t="s">
        <v>33</v>
      </c>
      <c r="O713" s="16" t="s">
        <v>220</v>
      </c>
      <c r="P713" s="28">
        <v>90</v>
      </c>
      <c r="Q713" s="14">
        <v>15</v>
      </c>
      <c r="R713" s="15" t="s">
        <v>4489</v>
      </c>
      <c r="S713" s="14" t="s">
        <v>36</v>
      </c>
      <c r="T713" s="14">
        <v>45</v>
      </c>
      <c r="U713" s="28">
        <v>15</v>
      </c>
      <c r="V713" s="13">
        <f t="shared" si="44"/>
        <v>0.13377329884954964</v>
      </c>
      <c r="W713" s="30">
        <f>V713/3</f>
        <v>4.4591099616516548E-2</v>
      </c>
      <c r="X713" s="19" t="s">
        <v>4490</v>
      </c>
      <c r="Y713" s="21" t="s">
        <v>4491</v>
      </c>
      <c r="Z713" s="19" t="s">
        <v>27922</v>
      </c>
    </row>
    <row r="714" spans="1:26" s="67" customFormat="1" ht="100.2" customHeight="1" x14ac:dyDescent="0.3">
      <c r="A714" s="9" t="s">
        <v>16991</v>
      </c>
      <c r="B714" s="10" t="s">
        <v>4492</v>
      </c>
      <c r="C714" s="22" t="s">
        <v>4493</v>
      </c>
      <c r="D714" s="19" t="s">
        <v>4494</v>
      </c>
      <c r="E714" s="13">
        <v>101.11</v>
      </c>
      <c r="F714" s="14" t="s">
        <v>4495</v>
      </c>
      <c r="G714" s="14">
        <v>-1.81</v>
      </c>
      <c r="H714" s="14" t="s">
        <v>4496</v>
      </c>
      <c r="I714" s="14" t="s">
        <v>2195</v>
      </c>
      <c r="J714" s="15" t="s">
        <v>2226</v>
      </c>
      <c r="K714" s="16" t="s">
        <v>28307</v>
      </c>
      <c r="L714" s="14" t="s">
        <v>31</v>
      </c>
      <c r="M714" s="14" t="s">
        <v>310</v>
      </c>
      <c r="N714" s="14" t="s">
        <v>46</v>
      </c>
      <c r="O714" s="16" t="s">
        <v>220</v>
      </c>
      <c r="P714" s="28">
        <v>721</v>
      </c>
      <c r="Q714" s="14">
        <v>4.2</v>
      </c>
      <c r="R714" s="15" t="s">
        <v>4497</v>
      </c>
      <c r="S714" s="14" t="s">
        <v>143</v>
      </c>
      <c r="T714" s="14">
        <v>8.4</v>
      </c>
      <c r="U714" s="36">
        <v>4.2</v>
      </c>
      <c r="V714" s="30">
        <f t="shared" si="44"/>
        <v>4.1538918010088022E-2</v>
      </c>
      <c r="W714" s="30">
        <f>V714</f>
        <v>4.1538918010088022E-2</v>
      </c>
      <c r="X714" s="19" t="s">
        <v>4498</v>
      </c>
      <c r="Y714" s="21" t="s">
        <v>930</v>
      </c>
      <c r="Z714" s="19" t="s">
        <v>4499</v>
      </c>
    </row>
    <row r="715" spans="1:26" s="67" customFormat="1" ht="100.2" customHeight="1" x14ac:dyDescent="0.3">
      <c r="A715" s="138" t="s">
        <v>23707</v>
      </c>
      <c r="B715" s="141" t="s">
        <v>18513</v>
      </c>
      <c r="C715" s="139" t="s">
        <v>18514</v>
      </c>
      <c r="D715" s="139" t="s">
        <v>18515</v>
      </c>
      <c r="E715" s="142">
        <v>244.04</v>
      </c>
      <c r="F715" s="143" t="s">
        <v>18516</v>
      </c>
      <c r="G715" s="143"/>
      <c r="H715" s="143" t="s">
        <v>18517</v>
      </c>
      <c r="I715" s="144" t="s">
        <v>2195</v>
      </c>
      <c r="J715" s="145" t="s">
        <v>17618</v>
      </c>
      <c r="K715" s="143" t="s">
        <v>28308</v>
      </c>
      <c r="L715" s="144" t="s">
        <v>31</v>
      </c>
      <c r="M715" s="144" t="s">
        <v>10890</v>
      </c>
      <c r="N715" s="144" t="s">
        <v>33</v>
      </c>
      <c r="O715" s="144" t="s">
        <v>34</v>
      </c>
      <c r="P715" s="144">
        <v>730</v>
      </c>
      <c r="Q715" s="144">
        <v>10</v>
      </c>
      <c r="R715" s="147" t="s">
        <v>17187</v>
      </c>
      <c r="S715" s="144" t="s">
        <v>36</v>
      </c>
      <c r="T715" s="144">
        <v>100</v>
      </c>
      <c r="U715" s="144">
        <v>10</v>
      </c>
      <c r="V715" s="148">
        <f t="shared" si="44"/>
        <v>4.0976889034584497E-2</v>
      </c>
      <c r="W715" s="148">
        <f>V715</f>
        <v>4.0976889034584497E-2</v>
      </c>
      <c r="X715" s="1" t="s">
        <v>18518</v>
      </c>
      <c r="Y715" s="145" t="s">
        <v>18519</v>
      </c>
      <c r="Z715" s="145" t="s">
        <v>18520</v>
      </c>
    </row>
    <row r="716" spans="1:26" s="67" customFormat="1" ht="100.2" customHeight="1" x14ac:dyDescent="0.3">
      <c r="A716" s="9" t="s">
        <v>16991</v>
      </c>
      <c r="B716" s="10" t="s">
        <v>4500</v>
      </c>
      <c r="C716" s="19" t="s">
        <v>4501</v>
      </c>
      <c r="D716" s="19" t="s">
        <v>4502</v>
      </c>
      <c r="E716" s="13">
        <v>196.28645569311001</v>
      </c>
      <c r="F716" s="14" t="s">
        <v>955</v>
      </c>
      <c r="G716" s="14">
        <v>3.93</v>
      </c>
      <c r="H716" s="14" t="s">
        <v>4503</v>
      </c>
      <c r="I716" s="14" t="s">
        <v>2195</v>
      </c>
      <c r="J716" s="15" t="s">
        <v>4504</v>
      </c>
      <c r="K716" s="16" t="s">
        <v>30334</v>
      </c>
      <c r="L716" s="14" t="s">
        <v>31</v>
      </c>
      <c r="M716" s="14" t="s">
        <v>230</v>
      </c>
      <c r="N716" s="14" t="s">
        <v>33</v>
      </c>
      <c r="O716" s="16" t="s">
        <v>34</v>
      </c>
      <c r="P716" s="28">
        <v>84</v>
      </c>
      <c r="Q716" s="14">
        <v>24</v>
      </c>
      <c r="R716" s="15" t="s">
        <v>4505</v>
      </c>
      <c r="S716" s="14" t="s">
        <v>49</v>
      </c>
      <c r="T716" s="14" t="s">
        <v>49</v>
      </c>
      <c r="U716" s="28">
        <v>24</v>
      </c>
      <c r="V716" s="13">
        <f t="shared" si="44"/>
        <v>0.12227028052064644</v>
      </c>
      <c r="W716" s="30">
        <f>V716/3</f>
        <v>4.075676017354881E-2</v>
      </c>
      <c r="X716" s="19" t="s">
        <v>4506</v>
      </c>
      <c r="Y716" s="21" t="s">
        <v>4507</v>
      </c>
      <c r="Z716" s="19" t="s">
        <v>4508</v>
      </c>
    </row>
    <row r="717" spans="1:26" s="67" customFormat="1" ht="100.2" customHeight="1" x14ac:dyDescent="0.3">
      <c r="A717" s="9" t="s">
        <v>16991</v>
      </c>
      <c r="B717" s="10" t="s">
        <v>4509</v>
      </c>
      <c r="C717" s="22" t="s">
        <v>4510</v>
      </c>
      <c r="D717" s="19" t="s">
        <v>4511</v>
      </c>
      <c r="E717" s="13">
        <v>240.28</v>
      </c>
      <c r="F717" s="14" t="s">
        <v>4512</v>
      </c>
      <c r="G717" s="14">
        <v>-0.46</v>
      </c>
      <c r="H717" s="14" t="s">
        <v>4513</v>
      </c>
      <c r="I717" s="14" t="s">
        <v>2195</v>
      </c>
      <c r="J717" s="15" t="s">
        <v>4514</v>
      </c>
      <c r="K717" s="13" t="s">
        <v>28309</v>
      </c>
      <c r="L717" s="14" t="s">
        <v>31</v>
      </c>
      <c r="M717" s="14" t="s">
        <v>4515</v>
      </c>
      <c r="N717" s="14" t="s">
        <v>46</v>
      </c>
      <c r="O717" s="16" t="s">
        <v>34</v>
      </c>
      <c r="P717" s="28">
        <v>730</v>
      </c>
      <c r="Q717" s="14">
        <v>9</v>
      </c>
      <c r="R717" s="15" t="s">
        <v>4516</v>
      </c>
      <c r="S717" s="14" t="s">
        <v>3879</v>
      </c>
      <c r="T717" s="14">
        <v>35</v>
      </c>
      <c r="U717" s="28">
        <v>9</v>
      </c>
      <c r="V717" s="13">
        <f t="shared" si="44"/>
        <v>3.7456300982187447E-2</v>
      </c>
      <c r="W717" s="13">
        <f>V717</f>
        <v>3.7456300982187447E-2</v>
      </c>
      <c r="X717" s="19" t="s">
        <v>4517</v>
      </c>
      <c r="Y717" s="21" t="s">
        <v>4518</v>
      </c>
      <c r="Z717" s="19" t="s">
        <v>4519</v>
      </c>
    </row>
    <row r="718" spans="1:26" s="67" customFormat="1" ht="100.2" customHeight="1" x14ac:dyDescent="0.3">
      <c r="A718" s="138" t="s">
        <v>23707</v>
      </c>
      <c r="B718" s="141" t="s">
        <v>18521</v>
      </c>
      <c r="C718" s="139" t="s">
        <v>18522</v>
      </c>
      <c r="D718" s="139" t="s">
        <v>18523</v>
      </c>
      <c r="E718" s="142">
        <v>321.93</v>
      </c>
      <c r="F718" s="143" t="s">
        <v>18524</v>
      </c>
      <c r="G718" s="143"/>
      <c r="H718" s="143" t="s">
        <v>18525</v>
      </c>
      <c r="I718" s="144" t="s">
        <v>2195</v>
      </c>
      <c r="J718" s="145" t="s">
        <v>18526</v>
      </c>
      <c r="K718" s="143" t="s">
        <v>30369</v>
      </c>
      <c r="L718" s="144" t="s">
        <v>31</v>
      </c>
      <c r="M718" s="144" t="s">
        <v>32</v>
      </c>
      <c r="N718" s="144" t="s">
        <v>33</v>
      </c>
      <c r="O718" s="144" t="s">
        <v>220</v>
      </c>
      <c r="P718" s="144">
        <v>90</v>
      </c>
      <c r="Q718" s="144">
        <v>36</v>
      </c>
      <c r="R718" s="147" t="s">
        <v>18527</v>
      </c>
      <c r="S718" s="144" t="s">
        <v>36</v>
      </c>
      <c r="T718" s="144">
        <v>143</v>
      </c>
      <c r="U718" s="144">
        <v>36</v>
      </c>
      <c r="V718" s="146">
        <f t="shared" si="44"/>
        <v>0.11182555213866369</v>
      </c>
      <c r="W718" s="148">
        <f>V718/3</f>
        <v>3.7275184046221231E-2</v>
      </c>
      <c r="X718" s="1" t="s">
        <v>18528</v>
      </c>
      <c r="Y718" s="145" t="s">
        <v>18529</v>
      </c>
      <c r="Z718" s="145" t="s">
        <v>18530</v>
      </c>
    </row>
    <row r="719" spans="1:26" s="67" customFormat="1" ht="100.2" customHeight="1" x14ac:dyDescent="0.3">
      <c r="A719" s="138" t="s">
        <v>23707</v>
      </c>
      <c r="B719" s="141" t="s">
        <v>18531</v>
      </c>
      <c r="C719" s="139" t="s">
        <v>18532</v>
      </c>
      <c r="D719" s="139" t="s">
        <v>18533</v>
      </c>
      <c r="E719" s="142">
        <v>460.52</v>
      </c>
      <c r="F719" s="143" t="s">
        <v>18534</v>
      </c>
      <c r="G719" s="143"/>
      <c r="H719" s="143" t="s">
        <v>18535</v>
      </c>
      <c r="I719" s="144" t="s">
        <v>2195</v>
      </c>
      <c r="J719" s="145" t="s">
        <v>2662</v>
      </c>
      <c r="K719" s="143" t="s">
        <v>30370</v>
      </c>
      <c r="L719" s="144" t="s">
        <v>31</v>
      </c>
      <c r="M719" s="144" t="s">
        <v>18536</v>
      </c>
      <c r="N719" s="144" t="s">
        <v>33</v>
      </c>
      <c r="O719" s="144" t="s">
        <v>220</v>
      </c>
      <c r="P719" s="144">
        <v>91</v>
      </c>
      <c r="Q719" s="144">
        <v>50</v>
      </c>
      <c r="R719" s="147" t="s">
        <v>18537</v>
      </c>
      <c r="S719" s="144" t="s">
        <v>36</v>
      </c>
      <c r="T719" s="144">
        <v>150</v>
      </c>
      <c r="U719" s="144">
        <v>50</v>
      </c>
      <c r="V719" s="146">
        <f t="shared" si="44"/>
        <v>0.10857291757144098</v>
      </c>
      <c r="W719" s="148">
        <f>V719/3</f>
        <v>3.6190972523813661E-2</v>
      </c>
      <c r="X719" s="1" t="s">
        <v>18538</v>
      </c>
      <c r="Y719" s="145" t="s">
        <v>1861</v>
      </c>
      <c r="Z719" s="145" t="s">
        <v>18539</v>
      </c>
    </row>
    <row r="720" spans="1:26" s="67" customFormat="1" ht="100.2" customHeight="1" x14ac:dyDescent="0.3">
      <c r="A720" s="9" t="s">
        <v>16991</v>
      </c>
      <c r="B720" s="10" t="s">
        <v>4520</v>
      </c>
      <c r="C720" s="22" t="s">
        <v>4521</v>
      </c>
      <c r="D720" s="12" t="s">
        <v>4522</v>
      </c>
      <c r="E720" s="13">
        <v>221.34</v>
      </c>
      <c r="F720" s="14" t="s">
        <v>4523</v>
      </c>
      <c r="G720" s="14">
        <v>3.18</v>
      </c>
      <c r="H720" s="14" t="s">
        <v>4524</v>
      </c>
      <c r="I720" s="14" t="s">
        <v>2195</v>
      </c>
      <c r="J720" s="15" t="s">
        <v>2205</v>
      </c>
      <c r="K720" s="16" t="s">
        <v>28310</v>
      </c>
      <c r="L720" s="14" t="s">
        <v>31</v>
      </c>
      <c r="M720" s="14" t="s">
        <v>4525</v>
      </c>
      <c r="N720" s="14" t="s">
        <v>46</v>
      </c>
      <c r="O720" s="16" t="s">
        <v>34</v>
      </c>
      <c r="P720" s="28">
        <v>90</v>
      </c>
      <c r="Q720" s="14">
        <v>23.4</v>
      </c>
      <c r="R720" s="15" t="s">
        <v>4526</v>
      </c>
      <c r="S720" s="14" t="s">
        <v>36</v>
      </c>
      <c r="T720" s="14">
        <v>80.3</v>
      </c>
      <c r="U720" s="14">
        <v>23.4</v>
      </c>
      <c r="V720" s="30">
        <f t="shared" si="44"/>
        <v>0.1057197072377338</v>
      </c>
      <c r="W720" s="37">
        <f>V720/3</f>
        <v>3.5239902412577934E-2</v>
      </c>
      <c r="X720" s="19" t="s">
        <v>4527</v>
      </c>
      <c r="Y720" s="21" t="s">
        <v>4528</v>
      </c>
      <c r="Z720" s="19" t="s">
        <v>4529</v>
      </c>
    </row>
    <row r="721" spans="1:26" s="67" customFormat="1" ht="100.2" customHeight="1" x14ac:dyDescent="0.3">
      <c r="A721" s="9" t="s">
        <v>16991</v>
      </c>
      <c r="B721" s="10" t="s">
        <v>4530</v>
      </c>
      <c r="C721" s="22" t="s">
        <v>4531</v>
      </c>
      <c r="D721" s="19" t="s">
        <v>4532</v>
      </c>
      <c r="E721" s="13">
        <v>182.21837912407099</v>
      </c>
      <c r="F721" s="14" t="s">
        <v>4533</v>
      </c>
      <c r="G721" s="14">
        <v>3.18</v>
      </c>
      <c r="H721" s="14" t="s">
        <v>4534</v>
      </c>
      <c r="I721" s="14" t="s">
        <v>2195</v>
      </c>
      <c r="J721" s="15" t="s">
        <v>2643</v>
      </c>
      <c r="K721" s="16" t="s">
        <v>28311</v>
      </c>
      <c r="L721" s="14" t="s">
        <v>31</v>
      </c>
      <c r="M721" s="14" t="s">
        <v>501</v>
      </c>
      <c r="N721" s="14" t="s">
        <v>46</v>
      </c>
      <c r="O721" s="16" t="s">
        <v>34</v>
      </c>
      <c r="P721" s="28">
        <v>90</v>
      </c>
      <c r="Q721" s="14">
        <v>18.600000000000001</v>
      </c>
      <c r="R721" s="15" t="s">
        <v>4535</v>
      </c>
      <c r="S721" s="14" t="s">
        <v>4536</v>
      </c>
      <c r="T721" s="14">
        <v>91.7</v>
      </c>
      <c r="U721" s="36">
        <v>18.600000000000001</v>
      </c>
      <c r="V721" s="30">
        <f t="shared" si="44"/>
        <v>0.10207532351791701</v>
      </c>
      <c r="W721" s="37">
        <f>V721/3</f>
        <v>3.4025107839305672E-2</v>
      </c>
      <c r="X721" s="19" t="s">
        <v>4537</v>
      </c>
      <c r="Y721" s="21" t="s">
        <v>4538</v>
      </c>
      <c r="Z721" s="19" t="s">
        <v>4539</v>
      </c>
    </row>
    <row r="722" spans="1:26" s="67" customFormat="1" ht="100.2" customHeight="1" x14ac:dyDescent="0.3">
      <c r="A722" s="138" t="s">
        <v>23707</v>
      </c>
      <c r="B722" s="141" t="s">
        <v>18540</v>
      </c>
      <c r="C722" s="139" t="s">
        <v>18541</v>
      </c>
      <c r="D722" s="139" t="s">
        <v>23687</v>
      </c>
      <c r="E722" s="142">
        <v>132.20599999999999</v>
      </c>
      <c r="F722" s="143" t="s">
        <v>18542</v>
      </c>
      <c r="G722" s="143"/>
      <c r="H722" s="143" t="s">
        <v>18543</v>
      </c>
      <c r="I722" s="144" t="s">
        <v>2195</v>
      </c>
      <c r="J722" s="145" t="s">
        <v>2348</v>
      </c>
      <c r="K722" s="143" t="s">
        <v>30371</v>
      </c>
      <c r="L722" s="144" t="s">
        <v>31</v>
      </c>
      <c r="M722" s="144" t="s">
        <v>18544</v>
      </c>
      <c r="N722" s="144" t="s">
        <v>46</v>
      </c>
      <c r="O722" s="144" t="s">
        <v>34</v>
      </c>
      <c r="P722" s="144">
        <v>198</v>
      </c>
      <c r="Q722" s="144">
        <v>4.3</v>
      </c>
      <c r="R722" s="147" t="s">
        <v>18545</v>
      </c>
      <c r="S722" s="144" t="s">
        <v>36</v>
      </c>
      <c r="T722" s="144">
        <v>39.9</v>
      </c>
      <c r="U722" s="144">
        <v>4.3</v>
      </c>
      <c r="V722" s="148">
        <f t="shared" si="44"/>
        <v>3.2524998865407016E-2</v>
      </c>
      <c r="W722" s="148">
        <f>V722</f>
        <v>3.2524998865407016E-2</v>
      </c>
      <c r="X722" s="1" t="s">
        <v>18546</v>
      </c>
      <c r="Y722" s="145" t="s">
        <v>18547</v>
      </c>
      <c r="Z722" s="145" t="s">
        <v>18548</v>
      </c>
    </row>
    <row r="723" spans="1:26" s="67" customFormat="1" ht="100.2" customHeight="1" x14ac:dyDescent="0.3">
      <c r="A723" s="9" t="s">
        <v>16991</v>
      </c>
      <c r="B723" s="10" t="s">
        <v>4540</v>
      </c>
      <c r="C723" s="22" t="s">
        <v>4541</v>
      </c>
      <c r="D723" s="19" t="s">
        <v>4542</v>
      </c>
      <c r="E723" s="13">
        <v>160.25</v>
      </c>
      <c r="F723" s="14" t="s">
        <v>4543</v>
      </c>
      <c r="G723" s="14">
        <v>1.78</v>
      </c>
      <c r="H723" s="14" t="s">
        <v>4544</v>
      </c>
      <c r="I723" s="14" t="s">
        <v>2195</v>
      </c>
      <c r="J723" s="15" t="s">
        <v>2234</v>
      </c>
      <c r="K723" s="16" t="s">
        <v>28312</v>
      </c>
      <c r="L723" s="14" t="s">
        <v>31</v>
      </c>
      <c r="M723" s="14" t="s">
        <v>32</v>
      </c>
      <c r="N723" s="14" t="s">
        <v>46</v>
      </c>
      <c r="O723" s="16" t="s">
        <v>220</v>
      </c>
      <c r="P723" s="26">
        <v>90</v>
      </c>
      <c r="Q723" s="14">
        <v>15</v>
      </c>
      <c r="R723" s="15" t="s">
        <v>4545</v>
      </c>
      <c r="S723" s="14" t="s">
        <v>1776</v>
      </c>
      <c r="T723" s="14">
        <v>150</v>
      </c>
      <c r="U723" s="28">
        <v>15</v>
      </c>
      <c r="V723" s="30">
        <f t="shared" si="44"/>
        <v>9.3603744149765994E-2</v>
      </c>
      <c r="W723" s="44">
        <f>V723/3</f>
        <v>3.1201248049921998E-2</v>
      </c>
      <c r="X723" s="19" t="s">
        <v>4546</v>
      </c>
      <c r="Y723" s="21" t="s">
        <v>4547</v>
      </c>
      <c r="Z723" s="19" t="s">
        <v>4548</v>
      </c>
    </row>
    <row r="724" spans="1:26" s="67" customFormat="1" ht="100.2" customHeight="1" x14ac:dyDescent="0.3">
      <c r="A724" s="138" t="s">
        <v>23707</v>
      </c>
      <c r="B724" s="141" t="s">
        <v>18549</v>
      </c>
      <c r="C724" s="139" t="s">
        <v>18550</v>
      </c>
      <c r="D724" s="139" t="s">
        <v>18551</v>
      </c>
      <c r="E724" s="142">
        <v>214.26400000000001</v>
      </c>
      <c r="F724" s="143" t="s">
        <v>18552</v>
      </c>
      <c r="G724" s="143"/>
      <c r="H724" s="143" t="s">
        <v>18553</v>
      </c>
      <c r="I724" s="144" t="s">
        <v>2195</v>
      </c>
      <c r="J724" s="145" t="s">
        <v>18033</v>
      </c>
      <c r="K724" s="143" t="s">
        <v>30536</v>
      </c>
      <c r="L724" s="144" t="s">
        <v>31</v>
      </c>
      <c r="M724" s="144" t="s">
        <v>2927</v>
      </c>
      <c r="N724" s="144" t="s">
        <v>33</v>
      </c>
      <c r="O724" s="144" t="s">
        <v>220</v>
      </c>
      <c r="P724" s="144">
        <v>92</v>
      </c>
      <c r="Q724" s="144">
        <v>20</v>
      </c>
      <c r="R724" s="147" t="s">
        <v>18554</v>
      </c>
      <c r="S724" s="144" t="s">
        <v>1388</v>
      </c>
      <c r="T724" s="144">
        <v>60</v>
      </c>
      <c r="U724" s="144">
        <v>20</v>
      </c>
      <c r="V724" s="148">
        <f t="shared" si="44"/>
        <v>9.3342792069596378E-2</v>
      </c>
      <c r="W724" s="148">
        <f>V724/3</f>
        <v>3.1114264023198793E-2</v>
      </c>
      <c r="X724" s="1" t="s">
        <v>18555</v>
      </c>
      <c r="Y724" s="145" t="s">
        <v>1446</v>
      </c>
      <c r="Z724" s="145" t="s">
        <v>18556</v>
      </c>
    </row>
    <row r="725" spans="1:26" s="67" customFormat="1" ht="100.2" customHeight="1" x14ac:dyDescent="0.3">
      <c r="A725" s="138" t="s">
        <v>23707</v>
      </c>
      <c r="B725" s="141" t="s">
        <v>18557</v>
      </c>
      <c r="C725" s="139" t="s">
        <v>18558</v>
      </c>
      <c r="D725" s="139" t="s">
        <v>18559</v>
      </c>
      <c r="E725" s="142">
        <v>303.49</v>
      </c>
      <c r="F725" s="143" t="s">
        <v>18560</v>
      </c>
      <c r="G725" s="143"/>
      <c r="H725" s="143" t="s">
        <v>18561</v>
      </c>
      <c r="I725" s="144" t="s">
        <v>2195</v>
      </c>
      <c r="J725" s="145" t="s">
        <v>2266</v>
      </c>
      <c r="K725" s="143" t="s">
        <v>30372</v>
      </c>
      <c r="L725" s="144" t="s">
        <v>31</v>
      </c>
      <c r="M725" s="144" t="s">
        <v>69</v>
      </c>
      <c r="N725" s="144" t="s">
        <v>46</v>
      </c>
      <c r="O725" s="144" t="s">
        <v>34</v>
      </c>
      <c r="P725" s="144">
        <v>749</v>
      </c>
      <c r="Q725" s="144">
        <v>8.8000000000000007</v>
      </c>
      <c r="R725" s="147" t="s">
        <v>18562</v>
      </c>
      <c r="S725" s="144" t="s">
        <v>49</v>
      </c>
      <c r="T725" s="144" t="s">
        <v>49</v>
      </c>
      <c r="U725" s="146">
        <v>8.8000000000000007</v>
      </c>
      <c r="V725" s="149">
        <f t="shared" si="44"/>
        <v>2.8996013048205874E-2</v>
      </c>
      <c r="W725" s="149">
        <f>V725</f>
        <v>2.8996013048205874E-2</v>
      </c>
      <c r="X725" s="1" t="s">
        <v>28192</v>
      </c>
      <c r="Y725" s="145" t="s">
        <v>10302</v>
      </c>
      <c r="Z725" s="145" t="s">
        <v>18563</v>
      </c>
    </row>
    <row r="726" spans="1:26" s="67" customFormat="1" ht="100.2" customHeight="1" x14ac:dyDescent="0.3">
      <c r="A726" s="138" t="s">
        <v>23707</v>
      </c>
      <c r="B726" s="141" t="s">
        <v>18564</v>
      </c>
      <c r="C726" s="139" t="s">
        <v>18565</v>
      </c>
      <c r="D726" s="139" t="s">
        <v>18566</v>
      </c>
      <c r="E726" s="142">
        <v>186.26</v>
      </c>
      <c r="F726" s="143" t="s">
        <v>18567</v>
      </c>
      <c r="G726" s="143"/>
      <c r="H726" s="143" t="s">
        <v>18568</v>
      </c>
      <c r="I726" s="144" t="s">
        <v>2195</v>
      </c>
      <c r="J726" s="145" t="s">
        <v>2266</v>
      </c>
      <c r="K726" s="143" t="s">
        <v>30373</v>
      </c>
      <c r="L726" s="144" t="s">
        <v>31</v>
      </c>
      <c r="M726" s="144" t="s">
        <v>5291</v>
      </c>
      <c r="N726" s="144" t="s">
        <v>33</v>
      </c>
      <c r="O726" s="144" t="s">
        <v>220</v>
      </c>
      <c r="P726" s="144">
        <v>90</v>
      </c>
      <c r="Q726" s="144">
        <v>15</v>
      </c>
      <c r="R726" s="147" t="s">
        <v>18569</v>
      </c>
      <c r="S726" s="144" t="s">
        <v>18570</v>
      </c>
      <c r="T726" s="144">
        <v>50</v>
      </c>
      <c r="U726" s="144">
        <v>15</v>
      </c>
      <c r="V726" s="148">
        <f t="shared" si="44"/>
        <v>8.0532588854289711E-2</v>
      </c>
      <c r="W726" s="148">
        <f>V726/3</f>
        <v>2.6844196284763238E-2</v>
      </c>
      <c r="X726" s="1" t="s">
        <v>18571</v>
      </c>
      <c r="Y726" s="145" t="s">
        <v>18572</v>
      </c>
      <c r="Z726" s="145" t="s">
        <v>18573</v>
      </c>
    </row>
    <row r="727" spans="1:26" s="67" customFormat="1" ht="100.2" customHeight="1" x14ac:dyDescent="0.3">
      <c r="A727" s="9" t="s">
        <v>16991</v>
      </c>
      <c r="B727" s="10" t="s">
        <v>4549</v>
      </c>
      <c r="C727" s="22" t="s">
        <v>4550</v>
      </c>
      <c r="D727" s="19" t="s">
        <v>4551</v>
      </c>
      <c r="E727" s="13">
        <v>380.48</v>
      </c>
      <c r="F727" s="14" t="s">
        <v>4552</v>
      </c>
      <c r="G727" s="14">
        <v>5.81</v>
      </c>
      <c r="H727" s="14" t="s">
        <v>4553</v>
      </c>
      <c r="I727" s="14" t="s">
        <v>2195</v>
      </c>
      <c r="J727" s="15" t="s">
        <v>2234</v>
      </c>
      <c r="K727" s="16" t="s">
        <v>30250</v>
      </c>
      <c r="L727" s="14" t="s">
        <v>31</v>
      </c>
      <c r="M727" s="14" t="s">
        <v>4554</v>
      </c>
      <c r="N727" s="14" t="s">
        <v>46</v>
      </c>
      <c r="O727" s="16" t="s">
        <v>34</v>
      </c>
      <c r="P727" s="26">
        <v>90</v>
      </c>
      <c r="Q727" s="14">
        <v>30</v>
      </c>
      <c r="R727" s="15" t="s">
        <v>4555</v>
      </c>
      <c r="S727" s="14" t="s">
        <v>36</v>
      </c>
      <c r="T727" s="14">
        <v>92</v>
      </c>
      <c r="U727" s="14">
        <v>30</v>
      </c>
      <c r="V727" s="30">
        <f t="shared" si="44"/>
        <v>7.8847771236333047E-2</v>
      </c>
      <c r="W727" s="30">
        <f>V727/3</f>
        <v>2.6282590412111017E-2</v>
      </c>
      <c r="X727" s="19" t="s">
        <v>4556</v>
      </c>
      <c r="Y727" s="21" t="s">
        <v>4557</v>
      </c>
      <c r="Z727" s="19" t="s">
        <v>4558</v>
      </c>
    </row>
    <row r="728" spans="1:26" s="67" customFormat="1" ht="100.2" customHeight="1" x14ac:dyDescent="0.3">
      <c r="A728" s="138" t="s">
        <v>23707</v>
      </c>
      <c r="B728" s="141" t="s">
        <v>18574</v>
      </c>
      <c r="C728" s="139" t="s">
        <v>18575</v>
      </c>
      <c r="D728" s="139" t="s">
        <v>18576</v>
      </c>
      <c r="E728" s="142">
        <v>152.23699999999999</v>
      </c>
      <c r="F728" s="143" t="s">
        <v>1630</v>
      </c>
      <c r="G728" s="143"/>
      <c r="H728" s="143" t="s">
        <v>18577</v>
      </c>
      <c r="I728" s="144" t="s">
        <v>2195</v>
      </c>
      <c r="J728" s="145" t="s">
        <v>17510</v>
      </c>
      <c r="K728" s="16" t="s">
        <v>30374</v>
      </c>
      <c r="L728" s="144" t="s">
        <v>31</v>
      </c>
      <c r="M728" s="144" t="s">
        <v>32</v>
      </c>
      <c r="N728" s="144" t="s">
        <v>33</v>
      </c>
      <c r="O728" s="144" t="s">
        <v>220</v>
      </c>
      <c r="P728" s="144">
        <v>90</v>
      </c>
      <c r="Q728" s="144">
        <v>12</v>
      </c>
      <c r="R728" s="147" t="s">
        <v>18578</v>
      </c>
      <c r="S728" s="144" t="s">
        <v>49</v>
      </c>
      <c r="T728" s="144" t="s">
        <v>49</v>
      </c>
      <c r="U728" s="144">
        <v>12</v>
      </c>
      <c r="V728" s="148">
        <f t="shared" si="44"/>
        <v>7.8824464486294404E-2</v>
      </c>
      <c r="W728" s="148">
        <f>V728/3</f>
        <v>2.6274821495431467E-2</v>
      </c>
      <c r="X728" s="1" t="s">
        <v>18579</v>
      </c>
      <c r="Y728" s="145" t="s">
        <v>18580</v>
      </c>
      <c r="Z728" s="145" t="s">
        <v>18581</v>
      </c>
    </row>
    <row r="729" spans="1:26" s="67" customFormat="1" ht="100.2" customHeight="1" x14ac:dyDescent="0.3">
      <c r="A729" s="138" t="s">
        <v>23707</v>
      </c>
      <c r="B729" s="141" t="s">
        <v>18582</v>
      </c>
      <c r="C729" s="139" t="s">
        <v>18583</v>
      </c>
      <c r="D729" s="139" t="s">
        <v>18584</v>
      </c>
      <c r="E729" s="142">
        <v>94.938999999999993</v>
      </c>
      <c r="F729" s="143" t="s">
        <v>18585</v>
      </c>
      <c r="G729" s="143"/>
      <c r="H729" s="143" t="s">
        <v>18586</v>
      </c>
      <c r="I729" s="144" t="s">
        <v>2195</v>
      </c>
      <c r="J729" s="145" t="s">
        <v>2196</v>
      </c>
      <c r="K729" s="143" t="s">
        <v>28313</v>
      </c>
      <c r="L729" s="144" t="s">
        <v>31</v>
      </c>
      <c r="M729" s="144" t="s">
        <v>18587</v>
      </c>
      <c r="N729" s="144" t="s">
        <v>46</v>
      </c>
      <c r="O729" s="144" t="s">
        <v>34</v>
      </c>
      <c r="P729" s="144">
        <v>728</v>
      </c>
      <c r="Q729" s="144">
        <v>2.2000000000000002</v>
      </c>
      <c r="R729" s="147" t="s">
        <v>18588</v>
      </c>
      <c r="S729" s="144" t="s">
        <v>788</v>
      </c>
      <c r="T729" s="144">
        <v>11.1</v>
      </c>
      <c r="U729" s="144">
        <v>2.2000000000000002</v>
      </c>
      <c r="V729" s="148">
        <f t="shared" si="44"/>
        <v>2.3172774097051794E-2</v>
      </c>
      <c r="W729" s="148">
        <f>V729</f>
        <v>2.3172774097051794E-2</v>
      </c>
      <c r="X729" s="1" t="s">
        <v>18589</v>
      </c>
      <c r="Y729" s="145" t="s">
        <v>18590</v>
      </c>
      <c r="Z729" s="145" t="s">
        <v>18591</v>
      </c>
    </row>
    <row r="730" spans="1:26" s="67" customFormat="1" ht="100.2" customHeight="1" x14ac:dyDescent="0.3">
      <c r="A730" s="9" t="s">
        <v>16991</v>
      </c>
      <c r="B730" s="10" t="s">
        <v>4559</v>
      </c>
      <c r="C730" s="22" t="s">
        <v>4560</v>
      </c>
      <c r="D730" s="12" t="s">
        <v>4561</v>
      </c>
      <c r="E730" s="13">
        <v>228.28690036817099</v>
      </c>
      <c r="F730" s="14" t="s">
        <v>4562</v>
      </c>
      <c r="G730" s="14">
        <v>3.32</v>
      </c>
      <c r="H730" s="18" t="s">
        <v>4563</v>
      </c>
      <c r="I730" s="14" t="s">
        <v>2195</v>
      </c>
      <c r="J730" s="15" t="s">
        <v>2643</v>
      </c>
      <c r="K730" s="14" t="s">
        <v>28511</v>
      </c>
      <c r="L730" s="14" t="s">
        <v>31</v>
      </c>
      <c r="M730" s="14" t="s">
        <v>163</v>
      </c>
      <c r="N730" s="14" t="s">
        <v>59</v>
      </c>
      <c r="O730" s="16" t="s">
        <v>34</v>
      </c>
      <c r="P730" s="17" t="s">
        <v>917</v>
      </c>
      <c r="Q730" s="29" t="s">
        <v>4564</v>
      </c>
      <c r="R730" s="15" t="s">
        <v>4565</v>
      </c>
      <c r="S730" s="14" t="s">
        <v>36</v>
      </c>
      <c r="T730" s="18">
        <v>50</v>
      </c>
      <c r="U730" s="17">
        <v>5</v>
      </c>
      <c r="V730" s="20">
        <f t="shared" si="44"/>
        <v>2.1902264176946736E-2</v>
      </c>
      <c r="W730" s="20">
        <f>V730</f>
        <v>2.1902264176946736E-2</v>
      </c>
      <c r="X730" s="19" t="s">
        <v>4566</v>
      </c>
      <c r="Y730" s="21" t="s">
        <v>4567</v>
      </c>
      <c r="Z730" s="19" t="s">
        <v>4568</v>
      </c>
    </row>
    <row r="731" spans="1:26" s="67" customFormat="1" ht="100.2" customHeight="1" x14ac:dyDescent="0.3">
      <c r="A731" s="138" t="s">
        <v>23707</v>
      </c>
      <c r="B731" s="141" t="s">
        <v>18592</v>
      </c>
      <c r="C731" s="139" t="s">
        <v>18593</v>
      </c>
      <c r="D731" s="139" t="s">
        <v>18594</v>
      </c>
      <c r="E731" s="142">
        <v>350.45800000000003</v>
      </c>
      <c r="F731" s="143" t="s">
        <v>18595</v>
      </c>
      <c r="G731" s="143"/>
      <c r="H731" s="143" t="s">
        <v>18596</v>
      </c>
      <c r="I731" s="144" t="s">
        <v>2195</v>
      </c>
      <c r="J731" s="145" t="s">
        <v>18597</v>
      </c>
      <c r="K731" s="143" t="s">
        <v>28314</v>
      </c>
      <c r="L731" s="144" t="s">
        <v>189</v>
      </c>
      <c r="M731" s="144" t="s">
        <v>190</v>
      </c>
      <c r="N731" s="144" t="s">
        <v>476</v>
      </c>
      <c r="O731" s="144" t="s">
        <v>34</v>
      </c>
      <c r="P731" s="144">
        <v>364</v>
      </c>
      <c r="Q731" s="144">
        <v>7.07</v>
      </c>
      <c r="R731" s="147" t="s">
        <v>18598</v>
      </c>
      <c r="S731" s="144" t="s">
        <v>36</v>
      </c>
      <c r="T731" s="144">
        <v>26.77</v>
      </c>
      <c r="U731" s="144">
        <v>7.07</v>
      </c>
      <c r="V731" s="149">
        <f t="shared" si="44"/>
        <v>2.0173601401594483E-2</v>
      </c>
      <c r="W731" s="149">
        <f>V731</f>
        <v>2.0173601401594483E-2</v>
      </c>
      <c r="X731" s="1" t="s">
        <v>18599</v>
      </c>
      <c r="Y731" s="145" t="s">
        <v>18600</v>
      </c>
      <c r="Z731" s="145" t="s">
        <v>18601</v>
      </c>
    </row>
    <row r="732" spans="1:26" s="67" customFormat="1" ht="100.2" customHeight="1" x14ac:dyDescent="0.3">
      <c r="A732" s="9" t="s">
        <v>16991</v>
      </c>
      <c r="B732" s="10" t="s">
        <v>4569</v>
      </c>
      <c r="C732" s="22" t="s">
        <v>4570</v>
      </c>
      <c r="D732" s="12" t="s">
        <v>23560</v>
      </c>
      <c r="E732" s="13">
        <v>171.28</v>
      </c>
      <c r="F732" s="14" t="s">
        <v>4571</v>
      </c>
      <c r="G732" s="14">
        <v>1.94</v>
      </c>
      <c r="H732" s="14" t="s">
        <v>4572</v>
      </c>
      <c r="I732" s="14" t="s">
        <v>2195</v>
      </c>
      <c r="J732" s="15" t="s">
        <v>2205</v>
      </c>
      <c r="K732" s="16" t="s">
        <v>30375</v>
      </c>
      <c r="L732" s="14" t="s">
        <v>31</v>
      </c>
      <c r="M732" s="14" t="s">
        <v>163</v>
      </c>
      <c r="N732" s="14" t="s">
        <v>476</v>
      </c>
      <c r="O732" s="16" t="s">
        <v>220</v>
      </c>
      <c r="P732" s="17">
        <v>91</v>
      </c>
      <c r="Q732" s="18">
        <v>10</v>
      </c>
      <c r="R732" s="15" t="s">
        <v>4573</v>
      </c>
      <c r="S732" s="14" t="s">
        <v>4574</v>
      </c>
      <c r="T732" s="18">
        <v>50</v>
      </c>
      <c r="U732" s="18">
        <v>10</v>
      </c>
      <c r="V732" s="33">
        <f>PRODUCT(U732,1/E732)</f>
        <v>5.8383932741709478E-2</v>
      </c>
      <c r="W732" s="30">
        <f>V732/3</f>
        <v>1.9461310913903161E-2</v>
      </c>
      <c r="X732" s="19" t="s">
        <v>4575</v>
      </c>
      <c r="Y732" s="21" t="s">
        <v>4576</v>
      </c>
      <c r="Z732" s="19" t="s">
        <v>4577</v>
      </c>
    </row>
    <row r="733" spans="1:26" s="67" customFormat="1" ht="100.2" customHeight="1" x14ac:dyDescent="0.3">
      <c r="A733" s="138" t="s">
        <v>23707</v>
      </c>
      <c r="B733" s="141" t="s">
        <v>18602</v>
      </c>
      <c r="C733" s="139" t="s">
        <v>18603</v>
      </c>
      <c r="D733" s="147" t="s">
        <v>18604</v>
      </c>
      <c r="E733" s="143">
        <v>523.6</v>
      </c>
      <c r="F733" s="144" t="s">
        <v>18605</v>
      </c>
      <c r="G733" s="150"/>
      <c r="H733" s="144" t="s">
        <v>18606</v>
      </c>
      <c r="I733" s="144" t="s">
        <v>2195</v>
      </c>
      <c r="J733" s="145" t="s">
        <v>3002</v>
      </c>
      <c r="K733" s="16" t="s">
        <v>30376</v>
      </c>
      <c r="L733" s="144" t="s">
        <v>189</v>
      </c>
      <c r="M733" s="144" t="s">
        <v>190</v>
      </c>
      <c r="N733" s="144" t="s">
        <v>33</v>
      </c>
      <c r="O733" s="144" t="s">
        <v>3856</v>
      </c>
      <c r="P733" s="144">
        <v>90</v>
      </c>
      <c r="Q733" s="144">
        <v>30</v>
      </c>
      <c r="R733" s="147" t="s">
        <v>15717</v>
      </c>
      <c r="S733" s="144" t="s">
        <v>7503</v>
      </c>
      <c r="T733" s="144">
        <v>100</v>
      </c>
      <c r="U733" s="144">
        <v>30</v>
      </c>
      <c r="V733" s="148">
        <f t="shared" ref="V733:V739" si="46">U733/E733</f>
        <v>5.7295645530939646E-2</v>
      </c>
      <c r="W733" s="148">
        <f>V733/3</f>
        <v>1.9098548510313215E-2</v>
      </c>
      <c r="X733" s="147" t="s">
        <v>18607</v>
      </c>
      <c r="Y733" s="145" t="s">
        <v>18608</v>
      </c>
      <c r="Z733" s="145" t="s">
        <v>18609</v>
      </c>
    </row>
    <row r="734" spans="1:26" s="67" customFormat="1" ht="100.2" customHeight="1" x14ac:dyDescent="0.3">
      <c r="A734" s="9" t="s">
        <v>16991</v>
      </c>
      <c r="B734" s="10" t="s">
        <v>4578</v>
      </c>
      <c r="C734" s="22" t="s">
        <v>4579</v>
      </c>
      <c r="D734" s="19" t="s">
        <v>4580</v>
      </c>
      <c r="E734" s="13">
        <v>212.25</v>
      </c>
      <c r="F734" s="14" t="s">
        <v>4581</v>
      </c>
      <c r="G734" s="14">
        <v>1.1639999999999999</v>
      </c>
      <c r="H734" s="14" t="s">
        <v>4582</v>
      </c>
      <c r="I734" s="14" t="s">
        <v>2195</v>
      </c>
      <c r="J734" s="15" t="s">
        <v>2643</v>
      </c>
      <c r="K734" s="16" t="s">
        <v>30377</v>
      </c>
      <c r="L734" s="14" t="s">
        <v>31</v>
      </c>
      <c r="M734" s="14" t="s">
        <v>176</v>
      </c>
      <c r="N734" s="14" t="s">
        <v>46</v>
      </c>
      <c r="O734" s="16" t="s">
        <v>34</v>
      </c>
      <c r="P734" s="28">
        <v>91</v>
      </c>
      <c r="Q734" s="14">
        <v>12</v>
      </c>
      <c r="R734" s="15" t="s">
        <v>4583</v>
      </c>
      <c r="S734" s="14" t="s">
        <v>1388</v>
      </c>
      <c r="T734" s="18">
        <v>25</v>
      </c>
      <c r="U734" s="28">
        <v>12</v>
      </c>
      <c r="V734" s="30">
        <f t="shared" si="46"/>
        <v>5.6537102473498232E-2</v>
      </c>
      <c r="W734" s="30">
        <f>V734/3</f>
        <v>1.884570082449941E-2</v>
      </c>
      <c r="X734" s="19" t="s">
        <v>4584</v>
      </c>
      <c r="Y734" s="21" t="s">
        <v>4585</v>
      </c>
      <c r="Z734" s="19" t="s">
        <v>27923</v>
      </c>
    </row>
    <row r="735" spans="1:26" s="67" customFormat="1" ht="100.2" customHeight="1" x14ac:dyDescent="0.3">
      <c r="A735" s="138" t="s">
        <v>23707</v>
      </c>
      <c r="B735" s="141" t="s">
        <v>18610</v>
      </c>
      <c r="C735" s="139" t="s">
        <v>18611</v>
      </c>
      <c r="D735" s="139" t="s">
        <v>18612</v>
      </c>
      <c r="E735" s="142">
        <v>178.27</v>
      </c>
      <c r="F735" s="143" t="s">
        <v>18613</v>
      </c>
      <c r="G735" s="143"/>
      <c r="H735" s="143" t="s">
        <v>18614</v>
      </c>
      <c r="I735" s="144" t="s">
        <v>2195</v>
      </c>
      <c r="J735" s="145" t="s">
        <v>2285</v>
      </c>
      <c r="K735" s="143" t="s">
        <v>28315</v>
      </c>
      <c r="L735" s="144" t="s">
        <v>31</v>
      </c>
      <c r="M735" s="144" t="s">
        <v>69</v>
      </c>
      <c r="N735" s="144" t="s">
        <v>33</v>
      </c>
      <c r="O735" s="144" t="s">
        <v>34</v>
      </c>
      <c r="P735" s="144">
        <v>91</v>
      </c>
      <c r="Q735" s="144">
        <v>10</v>
      </c>
      <c r="R735" s="147" t="s">
        <v>18615</v>
      </c>
      <c r="S735" s="144" t="s">
        <v>36</v>
      </c>
      <c r="T735" s="144">
        <v>38</v>
      </c>
      <c r="U735" s="144">
        <v>10</v>
      </c>
      <c r="V735" s="148">
        <f t="shared" si="46"/>
        <v>5.6094687833062207E-2</v>
      </c>
      <c r="W735" s="148">
        <f>V735/3</f>
        <v>1.8698229277687401E-2</v>
      </c>
      <c r="X735" s="1" t="s">
        <v>18616</v>
      </c>
      <c r="Y735" s="145" t="s">
        <v>18617</v>
      </c>
      <c r="Z735" s="145" t="s">
        <v>18618</v>
      </c>
    </row>
    <row r="736" spans="1:26" s="67" customFormat="1" ht="100.2" customHeight="1" x14ac:dyDescent="0.3">
      <c r="A736" s="138" t="s">
        <v>23707</v>
      </c>
      <c r="B736" s="141" t="s">
        <v>18619</v>
      </c>
      <c r="C736" s="139" t="s">
        <v>18620</v>
      </c>
      <c r="D736" s="139" t="s">
        <v>18621</v>
      </c>
      <c r="E736" s="142">
        <v>302.41399999999999</v>
      </c>
      <c r="F736" s="143" t="s">
        <v>18622</v>
      </c>
      <c r="G736" s="143"/>
      <c r="H736" s="143" t="s">
        <v>18623</v>
      </c>
      <c r="I736" s="144" t="s">
        <v>2195</v>
      </c>
      <c r="J736" s="145" t="s">
        <v>17510</v>
      </c>
      <c r="K736" s="143" t="s">
        <v>30378</v>
      </c>
      <c r="L736" s="144" t="s">
        <v>189</v>
      </c>
      <c r="M736" s="144" t="s">
        <v>190</v>
      </c>
      <c r="N736" s="144" t="s">
        <v>46</v>
      </c>
      <c r="O736" s="144" t="s">
        <v>34</v>
      </c>
      <c r="P736" s="144">
        <v>182</v>
      </c>
      <c r="Q736" s="144">
        <v>5.6</v>
      </c>
      <c r="R736" s="147" t="s">
        <v>18624</v>
      </c>
      <c r="S736" s="144" t="s">
        <v>143</v>
      </c>
      <c r="T736" s="144">
        <v>33.6</v>
      </c>
      <c r="U736" s="144">
        <v>5.6</v>
      </c>
      <c r="V736" s="148">
        <f t="shared" si="46"/>
        <v>1.8517661219387992E-2</v>
      </c>
      <c r="W736" s="148">
        <f>V736</f>
        <v>1.8517661219387992E-2</v>
      </c>
      <c r="X736" s="1" t="s">
        <v>18625</v>
      </c>
      <c r="Y736" s="145" t="s">
        <v>18626</v>
      </c>
      <c r="Z736" s="145" t="s">
        <v>18627</v>
      </c>
    </row>
    <row r="737" spans="1:26" s="67" customFormat="1" ht="100.2" customHeight="1" x14ac:dyDescent="0.3">
      <c r="A737" s="138" t="s">
        <v>23707</v>
      </c>
      <c r="B737" s="141" t="s">
        <v>18628</v>
      </c>
      <c r="C737" s="139" t="s">
        <v>18629</v>
      </c>
      <c r="D737" s="147" t="s">
        <v>18630</v>
      </c>
      <c r="E737" s="143">
        <v>423.5</v>
      </c>
      <c r="F737" s="144" t="s">
        <v>18631</v>
      </c>
      <c r="G737" s="150"/>
      <c r="H737" s="144" t="s">
        <v>18632</v>
      </c>
      <c r="I737" s="144" t="s">
        <v>2195</v>
      </c>
      <c r="J737" s="145" t="s">
        <v>3002</v>
      </c>
      <c r="K737" s="16" t="s">
        <v>30379</v>
      </c>
      <c r="L737" s="144" t="s">
        <v>31</v>
      </c>
      <c r="M737" s="144" t="s">
        <v>17732</v>
      </c>
      <c r="N737" s="144" t="s">
        <v>46</v>
      </c>
      <c r="O737" s="144" t="s">
        <v>34</v>
      </c>
      <c r="P737" s="144">
        <v>91</v>
      </c>
      <c r="Q737" s="144">
        <v>22.6</v>
      </c>
      <c r="R737" s="147" t="s">
        <v>18633</v>
      </c>
      <c r="S737" s="144" t="s">
        <v>49</v>
      </c>
      <c r="T737" s="144" t="s">
        <v>49</v>
      </c>
      <c r="U737" s="144">
        <v>22.6</v>
      </c>
      <c r="V737" s="149">
        <f t="shared" si="46"/>
        <v>5.3364817001180641E-2</v>
      </c>
      <c r="W737" s="149">
        <f>V737/3</f>
        <v>1.778827233372688E-2</v>
      </c>
      <c r="X737" s="147" t="s">
        <v>18634</v>
      </c>
      <c r="Y737" s="145" t="s">
        <v>1705</v>
      </c>
      <c r="Z737" s="147" t="s">
        <v>18635</v>
      </c>
    </row>
    <row r="738" spans="1:26" s="67" customFormat="1" ht="100.2" customHeight="1" x14ac:dyDescent="0.3">
      <c r="A738" s="9" t="s">
        <v>16991</v>
      </c>
      <c r="B738" s="10" t="s">
        <v>4586</v>
      </c>
      <c r="C738" s="22" t="s">
        <v>23679</v>
      </c>
      <c r="D738" s="19" t="s">
        <v>4587</v>
      </c>
      <c r="E738" s="13">
        <v>192.29778666232801</v>
      </c>
      <c r="F738" s="14" t="s">
        <v>4588</v>
      </c>
      <c r="G738" s="14">
        <v>3.85</v>
      </c>
      <c r="H738" s="14" t="s">
        <v>4589</v>
      </c>
      <c r="I738" s="14" t="s">
        <v>2195</v>
      </c>
      <c r="J738" s="15" t="s">
        <v>2348</v>
      </c>
      <c r="K738" s="16" t="s">
        <v>30151</v>
      </c>
      <c r="L738" s="14" t="s">
        <v>31</v>
      </c>
      <c r="M738" s="14" t="s">
        <v>69</v>
      </c>
      <c r="N738" s="14" t="s">
        <v>33</v>
      </c>
      <c r="O738" s="16" t="s">
        <v>34</v>
      </c>
      <c r="P738" s="28">
        <v>90</v>
      </c>
      <c r="Q738" s="14">
        <v>10</v>
      </c>
      <c r="R738" s="15" t="s">
        <v>4590</v>
      </c>
      <c r="S738" s="14" t="s">
        <v>36</v>
      </c>
      <c r="T738" s="14">
        <v>100</v>
      </c>
      <c r="U738" s="28">
        <v>10</v>
      </c>
      <c r="V738" s="30">
        <f t="shared" si="46"/>
        <v>5.2002678624480728E-2</v>
      </c>
      <c r="W738" s="30">
        <f>V738/3</f>
        <v>1.7334226208160244E-2</v>
      </c>
      <c r="X738" s="19" t="s">
        <v>4591</v>
      </c>
      <c r="Y738" s="21" t="s">
        <v>4592</v>
      </c>
      <c r="Z738" s="19" t="s">
        <v>4593</v>
      </c>
    </row>
    <row r="739" spans="1:26" s="67" customFormat="1" ht="100.2" customHeight="1" x14ac:dyDescent="0.3">
      <c r="A739" s="138" t="s">
        <v>23707</v>
      </c>
      <c r="B739" s="141" t="s">
        <v>18636</v>
      </c>
      <c r="C739" s="139" t="s">
        <v>18637</v>
      </c>
      <c r="D739" s="139" t="s">
        <v>18638</v>
      </c>
      <c r="E739" s="142">
        <v>274.404</v>
      </c>
      <c r="F739" s="143" t="s">
        <v>18639</v>
      </c>
      <c r="G739" s="143"/>
      <c r="H739" s="143" t="s">
        <v>18640</v>
      </c>
      <c r="I739" s="144" t="s">
        <v>2195</v>
      </c>
      <c r="J739" s="145" t="s">
        <v>2266</v>
      </c>
      <c r="K739" s="143" t="s">
        <v>30380</v>
      </c>
      <c r="L739" s="144" t="s">
        <v>31</v>
      </c>
      <c r="M739" s="144" t="s">
        <v>176</v>
      </c>
      <c r="N739" s="144" t="s">
        <v>46</v>
      </c>
      <c r="O739" s="144" t="s">
        <v>34</v>
      </c>
      <c r="P739" s="144">
        <v>730</v>
      </c>
      <c r="Q739" s="144">
        <v>4.7</v>
      </c>
      <c r="R739" s="147" t="s">
        <v>18641</v>
      </c>
      <c r="S739" s="144" t="s">
        <v>36</v>
      </c>
      <c r="T739" s="144">
        <v>144.19999999999999</v>
      </c>
      <c r="U739" s="144">
        <v>4.7</v>
      </c>
      <c r="V739" s="148">
        <f t="shared" si="46"/>
        <v>1.7128030203641346E-2</v>
      </c>
      <c r="W739" s="148">
        <f>V739</f>
        <v>1.7128030203641346E-2</v>
      </c>
      <c r="X739" s="1" t="s">
        <v>18642</v>
      </c>
      <c r="Y739" s="145" t="s">
        <v>18643</v>
      </c>
      <c r="Z739" s="145" t="s">
        <v>18644</v>
      </c>
    </row>
    <row r="740" spans="1:26" s="67" customFormat="1" ht="100.2" customHeight="1" x14ac:dyDescent="0.3">
      <c r="A740" s="9" t="s">
        <v>16991</v>
      </c>
      <c r="B740" s="10" t="s">
        <v>4594</v>
      </c>
      <c r="C740" s="63" t="s">
        <v>4595</v>
      </c>
      <c r="D740" s="19" t="s">
        <v>4596</v>
      </c>
      <c r="E740" s="13">
        <v>242.3</v>
      </c>
      <c r="F740" s="14" t="s">
        <v>4597</v>
      </c>
      <c r="G740" s="14">
        <v>3.19</v>
      </c>
      <c r="H740" s="14" t="s">
        <v>4598</v>
      </c>
      <c r="I740" s="14" t="s">
        <v>2195</v>
      </c>
      <c r="J740" s="15" t="s">
        <v>2758</v>
      </c>
      <c r="K740" s="14" t="s">
        <v>30537</v>
      </c>
      <c r="L740" s="14" t="s">
        <v>31</v>
      </c>
      <c r="M740" s="14" t="s">
        <v>69</v>
      </c>
      <c r="N740" s="14" t="s">
        <v>59</v>
      </c>
      <c r="O740" s="16" t="s">
        <v>220</v>
      </c>
      <c r="P740" s="28">
        <v>92</v>
      </c>
      <c r="Q740" s="14">
        <v>11.94</v>
      </c>
      <c r="R740" s="15" t="s">
        <v>4599</v>
      </c>
      <c r="S740" s="14" t="s">
        <v>49</v>
      </c>
      <c r="T740" s="14" t="s">
        <v>49</v>
      </c>
      <c r="U740" s="13">
        <v>11.94</v>
      </c>
      <c r="V740" s="56">
        <f>PRODUCT(U740,1/E740)</f>
        <v>4.927775484936029E-2</v>
      </c>
      <c r="W740" s="64">
        <f>V740/3</f>
        <v>1.6425918283120098E-2</v>
      </c>
      <c r="X740" s="19" t="s">
        <v>50</v>
      </c>
      <c r="Y740" s="21" t="s">
        <v>4600</v>
      </c>
      <c r="Z740" s="19" t="s">
        <v>4601</v>
      </c>
    </row>
    <row r="741" spans="1:26" s="67" customFormat="1" ht="100.2" customHeight="1" x14ac:dyDescent="0.3">
      <c r="A741" s="138" t="s">
        <v>23707</v>
      </c>
      <c r="B741" s="141" t="s">
        <v>18645</v>
      </c>
      <c r="C741" s="139" t="s">
        <v>18646</v>
      </c>
      <c r="D741" s="139" t="s">
        <v>18647</v>
      </c>
      <c r="E741" s="142">
        <v>206.32900000000001</v>
      </c>
      <c r="F741" s="143" t="s">
        <v>4460</v>
      </c>
      <c r="G741" s="143"/>
      <c r="H741" s="143" t="s">
        <v>18648</v>
      </c>
      <c r="I741" s="144" t="s">
        <v>2195</v>
      </c>
      <c r="J741" s="145" t="s">
        <v>17647</v>
      </c>
      <c r="K741" s="143" t="s">
        <v>28273</v>
      </c>
      <c r="L741" s="144" t="s">
        <v>31</v>
      </c>
      <c r="M741" s="144" t="s">
        <v>17194</v>
      </c>
      <c r="N741" s="144" t="s">
        <v>33</v>
      </c>
      <c r="O741" s="144" t="s">
        <v>220</v>
      </c>
      <c r="P741" s="144">
        <v>90</v>
      </c>
      <c r="Q741" s="144">
        <v>10</v>
      </c>
      <c r="R741" s="147" t="s">
        <v>18649</v>
      </c>
      <c r="S741" s="144" t="s">
        <v>36</v>
      </c>
      <c r="T741" s="144">
        <v>50</v>
      </c>
      <c r="U741" s="144">
        <v>10</v>
      </c>
      <c r="V741" s="148">
        <f t="shared" ref="V741:V757" si="47">U741/E741</f>
        <v>4.8466284429236797E-2</v>
      </c>
      <c r="W741" s="148">
        <f>V741/3</f>
        <v>1.6155428143078934E-2</v>
      </c>
      <c r="X741" s="1" t="s">
        <v>18650</v>
      </c>
      <c r="Y741" s="145" t="s">
        <v>18651</v>
      </c>
      <c r="Z741" s="145" t="s">
        <v>18652</v>
      </c>
    </row>
    <row r="742" spans="1:26" s="67" customFormat="1" ht="100.2" customHeight="1" x14ac:dyDescent="0.3">
      <c r="A742" s="138" t="s">
        <v>23707</v>
      </c>
      <c r="B742" s="141" t="s">
        <v>18653</v>
      </c>
      <c r="C742" s="139" t="s">
        <v>18654</v>
      </c>
      <c r="D742" s="139" t="s">
        <v>18655</v>
      </c>
      <c r="E742" s="142">
        <v>330.42399999999998</v>
      </c>
      <c r="F742" s="143" t="s">
        <v>18656</v>
      </c>
      <c r="G742" s="143"/>
      <c r="H742" s="143" t="s">
        <v>18657</v>
      </c>
      <c r="I742" s="144" t="s">
        <v>2195</v>
      </c>
      <c r="J742" s="145" t="s">
        <v>18658</v>
      </c>
      <c r="K742" s="143" t="s">
        <v>29810</v>
      </c>
      <c r="L742" s="144" t="s">
        <v>31</v>
      </c>
      <c r="M742" s="144" t="s">
        <v>5189</v>
      </c>
      <c r="N742" s="144" t="s">
        <v>46</v>
      </c>
      <c r="O742" s="144" t="s">
        <v>34</v>
      </c>
      <c r="P742" s="144">
        <v>84</v>
      </c>
      <c r="Q742" s="144">
        <v>15.88</v>
      </c>
      <c r="R742" s="147" t="s">
        <v>18659</v>
      </c>
      <c r="S742" s="144" t="s">
        <v>36</v>
      </c>
      <c r="T742" s="144">
        <v>79.569999999999993</v>
      </c>
      <c r="U742" s="144">
        <v>15.88</v>
      </c>
      <c r="V742" s="153">
        <f t="shared" si="47"/>
        <v>4.8059462993002934E-2</v>
      </c>
      <c r="W742" s="153">
        <f>V742/3</f>
        <v>1.6019820997667644E-2</v>
      </c>
      <c r="X742" s="1" t="s">
        <v>18660</v>
      </c>
      <c r="Y742" s="145" t="s">
        <v>18661</v>
      </c>
      <c r="Z742" s="145" t="s">
        <v>18662</v>
      </c>
    </row>
    <row r="743" spans="1:26" s="67" customFormat="1" ht="100.2" customHeight="1" x14ac:dyDescent="0.3">
      <c r="A743" s="9" t="s">
        <v>16991</v>
      </c>
      <c r="B743" s="10" t="s">
        <v>4602</v>
      </c>
      <c r="C743" s="22" t="s">
        <v>4603</v>
      </c>
      <c r="D743" s="12" t="s">
        <v>4604</v>
      </c>
      <c r="E743" s="13">
        <v>270.23</v>
      </c>
      <c r="F743" s="14" t="s">
        <v>4605</v>
      </c>
      <c r="G743" s="14">
        <v>2.84</v>
      </c>
      <c r="H743" s="18" t="s">
        <v>4606</v>
      </c>
      <c r="I743" s="14" t="s">
        <v>2195</v>
      </c>
      <c r="J743" s="15" t="s">
        <v>4607</v>
      </c>
      <c r="K743" s="16" t="s">
        <v>30538</v>
      </c>
      <c r="L743" s="14" t="s">
        <v>31</v>
      </c>
      <c r="M743" s="14" t="s">
        <v>4608</v>
      </c>
      <c r="N743" s="14" t="s">
        <v>33</v>
      </c>
      <c r="O743" s="16" t="s">
        <v>34</v>
      </c>
      <c r="P743" s="17">
        <v>756</v>
      </c>
      <c r="Q743" s="29" t="s">
        <v>4609</v>
      </c>
      <c r="R743" s="15" t="s">
        <v>4610</v>
      </c>
      <c r="S743" s="14" t="s">
        <v>36</v>
      </c>
      <c r="T743" s="18">
        <v>20.2</v>
      </c>
      <c r="U743" s="34">
        <v>4</v>
      </c>
      <c r="V743" s="33">
        <f t="shared" si="47"/>
        <v>1.4802205528623763E-2</v>
      </c>
      <c r="W743" s="33">
        <f>V743</f>
        <v>1.4802205528623763E-2</v>
      </c>
      <c r="X743" s="19" t="s">
        <v>4611</v>
      </c>
      <c r="Y743" s="21" t="s">
        <v>3770</v>
      </c>
      <c r="Z743" s="19" t="s">
        <v>4612</v>
      </c>
    </row>
    <row r="744" spans="1:26" s="67" customFormat="1" ht="100.2" customHeight="1" x14ac:dyDescent="0.3">
      <c r="A744" s="9" t="s">
        <v>16991</v>
      </c>
      <c r="B744" s="10" t="s">
        <v>4613</v>
      </c>
      <c r="C744" s="22" t="s">
        <v>4614</v>
      </c>
      <c r="D744" s="19" t="s">
        <v>4615</v>
      </c>
      <c r="E744" s="13">
        <v>300.35000000000002</v>
      </c>
      <c r="F744" s="14" t="s">
        <v>4616</v>
      </c>
      <c r="G744" s="14">
        <v>4.03</v>
      </c>
      <c r="H744" s="14" t="s">
        <v>4617</v>
      </c>
      <c r="I744" s="14" t="s">
        <v>2195</v>
      </c>
      <c r="J744" s="15" t="s">
        <v>4618</v>
      </c>
      <c r="K744" s="14" t="s">
        <v>28316</v>
      </c>
      <c r="L744" s="14" t="s">
        <v>189</v>
      </c>
      <c r="M744" s="14" t="s">
        <v>190</v>
      </c>
      <c r="N744" s="14" t="s">
        <v>33</v>
      </c>
      <c r="O744" s="16" t="s">
        <v>3856</v>
      </c>
      <c r="P744" s="28">
        <v>364</v>
      </c>
      <c r="Q744" s="14">
        <v>4</v>
      </c>
      <c r="R744" s="15" t="s">
        <v>4619</v>
      </c>
      <c r="S744" s="14" t="s">
        <v>1776</v>
      </c>
      <c r="T744" s="14">
        <v>30</v>
      </c>
      <c r="U744" s="28">
        <v>4</v>
      </c>
      <c r="V744" s="13">
        <f t="shared" si="47"/>
        <v>1.3317795904777758E-2</v>
      </c>
      <c r="W744" s="13">
        <f>V744</f>
        <v>1.3317795904777758E-2</v>
      </c>
      <c r="X744" s="19" t="s">
        <v>4620</v>
      </c>
      <c r="Y744" s="21" t="s">
        <v>4621</v>
      </c>
      <c r="Z744" s="19" t="s">
        <v>4622</v>
      </c>
    </row>
    <row r="745" spans="1:26" s="67" customFormat="1" ht="100.2" customHeight="1" x14ac:dyDescent="0.3">
      <c r="A745" s="138" t="s">
        <v>23707</v>
      </c>
      <c r="B745" s="141" t="s">
        <v>18663</v>
      </c>
      <c r="C745" s="139" t="s">
        <v>18664</v>
      </c>
      <c r="D745" s="139" t="s">
        <v>18665</v>
      </c>
      <c r="E745" s="142">
        <v>154.16</v>
      </c>
      <c r="F745" s="143" t="s">
        <v>18331</v>
      </c>
      <c r="G745" s="143"/>
      <c r="H745" s="143" t="s">
        <v>18666</v>
      </c>
      <c r="I745" s="144" t="s">
        <v>2195</v>
      </c>
      <c r="J745" s="145" t="s">
        <v>2285</v>
      </c>
      <c r="K745" s="143" t="s">
        <v>30539</v>
      </c>
      <c r="L745" s="144" t="s">
        <v>31</v>
      </c>
      <c r="M745" s="144" t="s">
        <v>103</v>
      </c>
      <c r="N745" s="144" t="s">
        <v>46</v>
      </c>
      <c r="O745" s="144" t="s">
        <v>34</v>
      </c>
      <c r="P745" s="144">
        <v>90</v>
      </c>
      <c r="Q745" s="144">
        <v>5.99</v>
      </c>
      <c r="R745" s="147" t="s">
        <v>18667</v>
      </c>
      <c r="S745" s="144" t="s">
        <v>49</v>
      </c>
      <c r="T745" s="144" t="s">
        <v>49</v>
      </c>
      <c r="U745" s="144">
        <v>5.99</v>
      </c>
      <c r="V745" s="149">
        <f t="shared" si="47"/>
        <v>3.8855734302023874E-2</v>
      </c>
      <c r="W745" s="149">
        <f>V745/3</f>
        <v>1.2951911434007958E-2</v>
      </c>
      <c r="X745" s="1" t="s">
        <v>18668</v>
      </c>
      <c r="Y745" s="145" t="s">
        <v>6455</v>
      </c>
      <c r="Z745" s="145" t="s">
        <v>6580</v>
      </c>
    </row>
    <row r="746" spans="1:26" s="67" customFormat="1" ht="100.2" customHeight="1" x14ac:dyDescent="0.3">
      <c r="A746" s="9" t="s">
        <v>16991</v>
      </c>
      <c r="B746" s="10" t="s">
        <v>4623</v>
      </c>
      <c r="C746" s="22" t="s">
        <v>4624</v>
      </c>
      <c r="D746" s="19" t="s">
        <v>4625</v>
      </c>
      <c r="E746" s="13">
        <v>122.17</v>
      </c>
      <c r="F746" s="14" t="s">
        <v>3669</v>
      </c>
      <c r="G746" s="14">
        <v>2.23</v>
      </c>
      <c r="H746" s="14" t="s">
        <v>4626</v>
      </c>
      <c r="I746" s="14" t="s">
        <v>2195</v>
      </c>
      <c r="J746" s="15" t="s">
        <v>2285</v>
      </c>
      <c r="K746" s="14" t="s">
        <v>30540</v>
      </c>
      <c r="L746" s="14" t="s">
        <v>31</v>
      </c>
      <c r="M746" s="14" t="s">
        <v>1572</v>
      </c>
      <c r="N746" s="14" t="s">
        <v>33</v>
      </c>
      <c r="O746" s="16" t="s">
        <v>220</v>
      </c>
      <c r="P746" s="28">
        <v>243</v>
      </c>
      <c r="Q746" s="14">
        <v>1.4</v>
      </c>
      <c r="R746" s="15" t="s">
        <v>4627</v>
      </c>
      <c r="S746" s="14" t="s">
        <v>36</v>
      </c>
      <c r="T746" s="14">
        <v>14</v>
      </c>
      <c r="U746" s="36">
        <v>1.4</v>
      </c>
      <c r="V746" s="37">
        <f t="shared" si="47"/>
        <v>1.1459441761479904E-2</v>
      </c>
      <c r="W746" s="37">
        <f>V746</f>
        <v>1.1459441761479904E-2</v>
      </c>
      <c r="X746" s="19" t="s">
        <v>4628</v>
      </c>
      <c r="Y746" s="21" t="s">
        <v>4629</v>
      </c>
      <c r="Z746" s="19" t="s">
        <v>4630</v>
      </c>
    </row>
    <row r="747" spans="1:26" s="67" customFormat="1" ht="100.2" customHeight="1" x14ac:dyDescent="0.3">
      <c r="A747" s="9" t="s">
        <v>16991</v>
      </c>
      <c r="B747" s="10" t="s">
        <v>4631</v>
      </c>
      <c r="C747" s="22" t="s">
        <v>4632</v>
      </c>
      <c r="D747" s="19" t="s">
        <v>4633</v>
      </c>
      <c r="E747" s="13">
        <v>230.13</v>
      </c>
      <c r="F747" s="14" t="s">
        <v>4634</v>
      </c>
      <c r="G747" s="14">
        <v>1.91</v>
      </c>
      <c r="H747" s="14" t="s">
        <v>4635</v>
      </c>
      <c r="I747" s="14" t="s">
        <v>2195</v>
      </c>
      <c r="J747" s="15" t="s">
        <v>2244</v>
      </c>
      <c r="K747" s="16" t="s">
        <v>28317</v>
      </c>
      <c r="L747" s="14" t="s">
        <v>189</v>
      </c>
      <c r="M747" s="14" t="s">
        <v>1680</v>
      </c>
      <c r="N747" s="14" t="s">
        <v>33</v>
      </c>
      <c r="O747" s="16" t="s">
        <v>34</v>
      </c>
      <c r="P747" s="28">
        <v>730</v>
      </c>
      <c r="Q747" s="14">
        <v>2</v>
      </c>
      <c r="R747" s="15" t="s">
        <v>4636</v>
      </c>
      <c r="S747" s="14" t="s">
        <v>368</v>
      </c>
      <c r="T747" s="14">
        <v>6</v>
      </c>
      <c r="U747" s="14">
        <v>2</v>
      </c>
      <c r="V747" s="30">
        <f t="shared" si="47"/>
        <v>8.6907400165124066E-3</v>
      </c>
      <c r="W747" s="30">
        <f>V747</f>
        <v>8.6907400165124066E-3</v>
      </c>
      <c r="X747" s="19" t="s">
        <v>4637</v>
      </c>
      <c r="Y747" s="21" t="s">
        <v>4638</v>
      </c>
      <c r="Z747" s="19" t="s">
        <v>4639</v>
      </c>
    </row>
    <row r="748" spans="1:26" s="67" customFormat="1" ht="100.2" customHeight="1" x14ac:dyDescent="0.3">
      <c r="A748" s="138" t="s">
        <v>23707</v>
      </c>
      <c r="B748" s="141" t="s">
        <v>18669</v>
      </c>
      <c r="C748" s="139" t="s">
        <v>18670</v>
      </c>
      <c r="D748" s="139" t="s">
        <v>18671</v>
      </c>
      <c r="E748" s="142">
        <v>180.28</v>
      </c>
      <c r="F748" s="143" t="s">
        <v>18672</v>
      </c>
      <c r="G748" s="143"/>
      <c r="H748" s="143" t="s">
        <v>18673</v>
      </c>
      <c r="I748" s="144" t="s">
        <v>2195</v>
      </c>
      <c r="J748" s="145" t="s">
        <v>2266</v>
      </c>
      <c r="K748" s="143" t="s">
        <v>28318</v>
      </c>
      <c r="L748" s="144" t="s">
        <v>31</v>
      </c>
      <c r="M748" s="144" t="s">
        <v>69</v>
      </c>
      <c r="N748" s="144" t="s">
        <v>33</v>
      </c>
      <c r="O748" s="144" t="s">
        <v>34</v>
      </c>
      <c r="P748" s="144">
        <v>90</v>
      </c>
      <c r="Q748" s="144">
        <v>3.14</v>
      </c>
      <c r="R748" s="147" t="s">
        <v>18674</v>
      </c>
      <c r="S748" s="144" t="s">
        <v>49</v>
      </c>
      <c r="T748" s="144" t="s">
        <v>49</v>
      </c>
      <c r="U748" s="144">
        <v>3.14</v>
      </c>
      <c r="V748" s="149">
        <f t="shared" si="47"/>
        <v>1.7417350787663634E-2</v>
      </c>
      <c r="W748" s="153">
        <f>V748/3</f>
        <v>5.8057835958878782E-3</v>
      </c>
      <c r="X748" s="1" t="s">
        <v>18675</v>
      </c>
      <c r="Y748" s="145" t="s">
        <v>18676</v>
      </c>
      <c r="Z748" s="145" t="s">
        <v>18677</v>
      </c>
    </row>
    <row r="749" spans="1:26" s="67" customFormat="1" ht="100.2" customHeight="1" x14ac:dyDescent="0.3">
      <c r="A749" s="9" t="s">
        <v>16991</v>
      </c>
      <c r="B749" s="10" t="s">
        <v>4640</v>
      </c>
      <c r="C749" s="22" t="s">
        <v>4641</v>
      </c>
      <c r="D749" s="12" t="s">
        <v>4642</v>
      </c>
      <c r="E749" s="13">
        <v>122.17</v>
      </c>
      <c r="F749" s="14" t="s">
        <v>3669</v>
      </c>
      <c r="G749" s="14">
        <v>1.36</v>
      </c>
      <c r="H749" s="18" t="s">
        <v>4643</v>
      </c>
      <c r="I749" s="14" t="s">
        <v>2195</v>
      </c>
      <c r="J749" s="15" t="s">
        <v>2285</v>
      </c>
      <c r="K749" s="16" t="s">
        <v>28319</v>
      </c>
      <c r="L749" s="14" t="s">
        <v>31</v>
      </c>
      <c r="M749" s="14" t="s">
        <v>69</v>
      </c>
      <c r="N749" s="14" t="s">
        <v>59</v>
      </c>
      <c r="O749" s="16" t="s">
        <v>83</v>
      </c>
      <c r="P749" s="17">
        <v>10</v>
      </c>
      <c r="Q749" s="29" t="s">
        <v>4644</v>
      </c>
      <c r="R749" s="15" t="s">
        <v>4645</v>
      </c>
      <c r="S749" s="14" t="s">
        <v>4646</v>
      </c>
      <c r="T749" s="18">
        <v>800</v>
      </c>
      <c r="U749" s="17">
        <v>270</v>
      </c>
      <c r="V749" s="20">
        <f t="shared" si="47"/>
        <v>2.2100351968568388</v>
      </c>
      <c r="W749" s="20"/>
      <c r="X749" s="19" t="s">
        <v>4647</v>
      </c>
      <c r="Y749" s="21" t="s">
        <v>4648</v>
      </c>
      <c r="Z749" s="19" t="s">
        <v>4649</v>
      </c>
    </row>
    <row r="750" spans="1:26" s="67" customFormat="1" ht="100.2" customHeight="1" x14ac:dyDescent="0.3">
      <c r="A750" s="9" t="s">
        <v>16991</v>
      </c>
      <c r="B750" s="10" t="s">
        <v>4650</v>
      </c>
      <c r="C750" s="22" t="s">
        <v>4651</v>
      </c>
      <c r="D750" s="19" t="s">
        <v>4652</v>
      </c>
      <c r="E750" s="13">
        <v>284.26</v>
      </c>
      <c r="F750" s="14" t="s">
        <v>4653</v>
      </c>
      <c r="G750" s="14">
        <v>3.14</v>
      </c>
      <c r="H750" s="14" t="s">
        <v>4654</v>
      </c>
      <c r="I750" s="14" t="s">
        <v>2195</v>
      </c>
      <c r="J750" s="15" t="s">
        <v>4607</v>
      </c>
      <c r="K750" s="16" t="s">
        <v>30541</v>
      </c>
      <c r="L750" s="14" t="s">
        <v>31</v>
      </c>
      <c r="M750" s="14" t="s">
        <v>69</v>
      </c>
      <c r="N750" s="14" t="s">
        <v>476</v>
      </c>
      <c r="O750" s="16" t="s">
        <v>34</v>
      </c>
      <c r="P750" s="28">
        <v>10</v>
      </c>
      <c r="Q750" s="14">
        <v>50</v>
      </c>
      <c r="R750" s="15" t="s">
        <v>4655</v>
      </c>
      <c r="S750" s="14" t="s">
        <v>49</v>
      </c>
      <c r="T750" s="14" t="s">
        <v>49</v>
      </c>
      <c r="U750" s="28">
        <v>50</v>
      </c>
      <c r="V750" s="13">
        <f t="shared" si="47"/>
        <v>0.17589530711320622</v>
      </c>
      <c r="W750" s="47"/>
      <c r="X750" s="19" t="s">
        <v>50</v>
      </c>
      <c r="Y750" s="21" t="s">
        <v>4656</v>
      </c>
      <c r="Z750" s="19" t="s">
        <v>4657</v>
      </c>
    </row>
    <row r="751" spans="1:26" s="67" customFormat="1" ht="100.2" customHeight="1" x14ac:dyDescent="0.3">
      <c r="A751" s="9" t="s">
        <v>16991</v>
      </c>
      <c r="B751" s="10" t="s">
        <v>4658</v>
      </c>
      <c r="C751" s="19" t="s">
        <v>4659</v>
      </c>
      <c r="D751" s="19" t="s">
        <v>4660</v>
      </c>
      <c r="E751" s="13">
        <v>109.6</v>
      </c>
      <c r="F751" s="14" t="s">
        <v>4661</v>
      </c>
      <c r="G751" s="14">
        <v>0.86</v>
      </c>
      <c r="H751" s="14" t="s">
        <v>4662</v>
      </c>
      <c r="I751" s="14" t="s">
        <v>2195</v>
      </c>
      <c r="J751" s="15" t="s">
        <v>3403</v>
      </c>
      <c r="K751" s="16" t="s">
        <v>28240</v>
      </c>
      <c r="L751" s="14" t="s">
        <v>31</v>
      </c>
      <c r="M751" s="14" t="s">
        <v>32</v>
      </c>
      <c r="N751" s="14" t="s">
        <v>476</v>
      </c>
      <c r="O751" s="16" t="s">
        <v>220</v>
      </c>
      <c r="P751" s="28">
        <v>10</v>
      </c>
      <c r="Q751" s="14">
        <v>100</v>
      </c>
      <c r="R751" s="15" t="s">
        <v>4663</v>
      </c>
      <c r="S751" s="14" t="s">
        <v>919</v>
      </c>
      <c r="T751" s="14">
        <v>400</v>
      </c>
      <c r="U751" s="28">
        <v>100</v>
      </c>
      <c r="V751" s="20">
        <f t="shared" si="47"/>
        <v>0.91240875912408759</v>
      </c>
      <c r="W751" s="47"/>
      <c r="X751" s="19" t="s">
        <v>4664</v>
      </c>
      <c r="Y751" s="21" t="s">
        <v>4665</v>
      </c>
      <c r="Z751" s="19" t="s">
        <v>4666</v>
      </c>
    </row>
    <row r="752" spans="1:26" s="67" customFormat="1" ht="100.2" customHeight="1" x14ac:dyDescent="0.3">
      <c r="A752" s="9" t="s">
        <v>16991</v>
      </c>
      <c r="B752" s="10" t="s">
        <v>4667</v>
      </c>
      <c r="C752" s="22" t="s">
        <v>4668</v>
      </c>
      <c r="D752" s="19" t="s">
        <v>4669</v>
      </c>
      <c r="E752" s="13">
        <v>126.11027468639</v>
      </c>
      <c r="F752" s="14" t="s">
        <v>4670</v>
      </c>
      <c r="G752" s="14">
        <v>0.97</v>
      </c>
      <c r="H752" s="14" t="s">
        <v>4671</v>
      </c>
      <c r="I752" s="14" t="s">
        <v>2195</v>
      </c>
      <c r="J752" s="15" t="s">
        <v>2285</v>
      </c>
      <c r="K752" s="16" t="s">
        <v>30542</v>
      </c>
      <c r="L752" s="14" t="s">
        <v>31</v>
      </c>
      <c r="M752" s="14" t="s">
        <v>69</v>
      </c>
      <c r="N752" s="14" t="s">
        <v>476</v>
      </c>
      <c r="O752" s="16" t="s">
        <v>220</v>
      </c>
      <c r="P752" s="28">
        <v>10</v>
      </c>
      <c r="Q752" s="14">
        <v>200</v>
      </c>
      <c r="R752" s="15" t="s">
        <v>4672</v>
      </c>
      <c r="S752" s="14" t="s">
        <v>36</v>
      </c>
      <c r="T752" s="14">
        <v>300</v>
      </c>
      <c r="U752" s="14">
        <v>200</v>
      </c>
      <c r="V752" s="13">
        <f t="shared" si="47"/>
        <v>1.5859136021815698</v>
      </c>
      <c r="W752" s="47"/>
      <c r="X752" s="19" t="s">
        <v>4673</v>
      </c>
      <c r="Y752" s="21" t="s">
        <v>4674</v>
      </c>
      <c r="Z752" s="19" t="s">
        <v>4675</v>
      </c>
    </row>
    <row r="753" spans="1:26" s="67" customFormat="1" ht="100.2" customHeight="1" x14ac:dyDescent="0.3">
      <c r="A753" s="9" t="s">
        <v>16991</v>
      </c>
      <c r="B753" s="10" t="s">
        <v>4676</v>
      </c>
      <c r="C753" s="22" t="s">
        <v>4677</v>
      </c>
      <c r="D753" s="12" t="s">
        <v>4678</v>
      </c>
      <c r="E753" s="13">
        <v>130.22999999999999</v>
      </c>
      <c r="F753" s="14" t="s">
        <v>4679</v>
      </c>
      <c r="G753" s="14">
        <v>3.21</v>
      </c>
      <c r="H753" s="18" t="s">
        <v>4680</v>
      </c>
      <c r="I753" s="14" t="s">
        <v>2195</v>
      </c>
      <c r="J753" s="15" t="s">
        <v>4681</v>
      </c>
      <c r="K753" s="16" t="s">
        <v>28262</v>
      </c>
      <c r="L753" s="14" t="s">
        <v>31</v>
      </c>
      <c r="M753" s="14" t="s">
        <v>4682</v>
      </c>
      <c r="N753" s="14" t="s">
        <v>476</v>
      </c>
      <c r="O753" s="16" t="s">
        <v>220</v>
      </c>
      <c r="P753" s="17" t="s">
        <v>4683</v>
      </c>
      <c r="Q753" s="29" t="s">
        <v>1359</v>
      </c>
      <c r="R753" s="15" t="s">
        <v>4684</v>
      </c>
      <c r="S753" s="14" t="s">
        <v>4171</v>
      </c>
      <c r="T753" s="18">
        <v>1000</v>
      </c>
      <c r="U753" s="17">
        <v>300</v>
      </c>
      <c r="V753" s="33">
        <f t="shared" si="47"/>
        <v>2.30361667818475</v>
      </c>
      <c r="W753" s="48"/>
      <c r="X753" s="19" t="s">
        <v>4685</v>
      </c>
      <c r="Y753" s="21" t="s">
        <v>4686</v>
      </c>
      <c r="Z753" s="19" t="s">
        <v>4687</v>
      </c>
    </row>
    <row r="754" spans="1:26" s="67" customFormat="1" ht="100.2" customHeight="1" x14ac:dyDescent="0.3">
      <c r="A754" s="9" t="s">
        <v>16991</v>
      </c>
      <c r="B754" s="10" t="s">
        <v>4688</v>
      </c>
      <c r="C754" s="22" t="s">
        <v>4689</v>
      </c>
      <c r="D754" s="12" t="s">
        <v>4690</v>
      </c>
      <c r="E754" s="13">
        <v>198.31</v>
      </c>
      <c r="F754" s="14" t="s">
        <v>1223</v>
      </c>
      <c r="G754" s="14">
        <v>3.96</v>
      </c>
      <c r="H754" s="18" t="s">
        <v>4691</v>
      </c>
      <c r="I754" s="14" t="s">
        <v>2195</v>
      </c>
      <c r="J754" s="15" t="s">
        <v>2348</v>
      </c>
      <c r="K754" s="16" t="s">
        <v>30185</v>
      </c>
      <c r="L754" s="14" t="s">
        <v>31</v>
      </c>
      <c r="M754" s="14" t="s">
        <v>436</v>
      </c>
      <c r="N754" s="14" t="s">
        <v>476</v>
      </c>
      <c r="O754" s="16" t="s">
        <v>220</v>
      </c>
      <c r="P754" s="17" t="s">
        <v>4683</v>
      </c>
      <c r="Q754" s="29" t="s">
        <v>2828</v>
      </c>
      <c r="R754" s="15" t="s">
        <v>4692</v>
      </c>
      <c r="S754" s="14" t="s">
        <v>1803</v>
      </c>
      <c r="T754" s="18">
        <v>640</v>
      </c>
      <c r="U754" s="17">
        <v>160</v>
      </c>
      <c r="V754" s="30">
        <f t="shared" si="47"/>
        <v>0.80681760879431197</v>
      </c>
      <c r="W754" s="47"/>
      <c r="X754" s="19" t="s">
        <v>4693</v>
      </c>
      <c r="Y754" s="21" t="s">
        <v>4465</v>
      </c>
      <c r="Z754" s="19" t="s">
        <v>4694</v>
      </c>
    </row>
    <row r="755" spans="1:26" s="67" customFormat="1" ht="100.2" customHeight="1" x14ac:dyDescent="0.3">
      <c r="A755" s="9" t="s">
        <v>16991</v>
      </c>
      <c r="B755" s="10" t="s">
        <v>4695</v>
      </c>
      <c r="C755" s="22" t="s">
        <v>4696</v>
      </c>
      <c r="D755" s="19" t="s">
        <v>4697</v>
      </c>
      <c r="E755" s="13">
        <v>245.231657261268</v>
      </c>
      <c r="F755" s="14" t="s">
        <v>4698</v>
      </c>
      <c r="G755" s="14">
        <v>-2.34</v>
      </c>
      <c r="H755" s="14" t="s">
        <v>4699</v>
      </c>
      <c r="I755" s="14" t="s">
        <v>2195</v>
      </c>
      <c r="J755" s="15" t="s">
        <v>4618</v>
      </c>
      <c r="K755" s="14" t="s">
        <v>30543</v>
      </c>
      <c r="L755" s="14" t="s">
        <v>31</v>
      </c>
      <c r="M755" s="14" t="s">
        <v>703</v>
      </c>
      <c r="N755" s="14" t="s">
        <v>476</v>
      </c>
      <c r="O755" s="16" t="s">
        <v>220</v>
      </c>
      <c r="P755" s="28">
        <v>20</v>
      </c>
      <c r="Q755" s="14">
        <v>30</v>
      </c>
      <c r="R755" s="15" t="s">
        <v>1844</v>
      </c>
      <c r="S755" s="14" t="s">
        <v>919</v>
      </c>
      <c r="T755" s="14">
        <v>100</v>
      </c>
      <c r="U755" s="14">
        <v>30</v>
      </c>
      <c r="V755" s="13">
        <f t="shared" si="47"/>
        <v>0.12233330857458677</v>
      </c>
      <c r="W755" s="47"/>
      <c r="X755" s="19" t="s">
        <v>4700</v>
      </c>
      <c r="Y755" s="21" t="s">
        <v>1847</v>
      </c>
      <c r="Z755" s="19" t="s">
        <v>1848</v>
      </c>
    </row>
    <row r="756" spans="1:26" s="67" customFormat="1" ht="100.2" customHeight="1" x14ac:dyDescent="0.3">
      <c r="A756" s="9" t="s">
        <v>16991</v>
      </c>
      <c r="B756" s="10" t="s">
        <v>4701</v>
      </c>
      <c r="C756" s="22" t="s">
        <v>4702</v>
      </c>
      <c r="D756" s="19" t="s">
        <v>4703</v>
      </c>
      <c r="E756" s="13">
        <v>142.238961567525</v>
      </c>
      <c r="F756" s="14" t="s">
        <v>4704</v>
      </c>
      <c r="G756" s="14">
        <v>2.85</v>
      </c>
      <c r="H756" s="14" t="s">
        <v>4705</v>
      </c>
      <c r="I756" s="14" t="s">
        <v>2195</v>
      </c>
      <c r="J756" s="15" t="s">
        <v>2205</v>
      </c>
      <c r="K756" s="16" t="s">
        <v>28257</v>
      </c>
      <c r="L756" s="14" t="s">
        <v>31</v>
      </c>
      <c r="M756" s="14" t="s">
        <v>4706</v>
      </c>
      <c r="N756" s="14" t="s">
        <v>46</v>
      </c>
      <c r="O756" s="16" t="s">
        <v>220</v>
      </c>
      <c r="P756" s="28">
        <v>21</v>
      </c>
      <c r="Q756" s="14">
        <v>516.4</v>
      </c>
      <c r="R756" s="15" t="s">
        <v>4707</v>
      </c>
      <c r="S756" s="14" t="s">
        <v>36</v>
      </c>
      <c r="T756" s="14">
        <v>1033</v>
      </c>
      <c r="U756" s="36">
        <v>516.4</v>
      </c>
      <c r="V756" s="30">
        <f t="shared" si="47"/>
        <v>3.6305101943172566</v>
      </c>
      <c r="W756" s="47"/>
      <c r="X756" s="19" t="s">
        <v>28193</v>
      </c>
      <c r="Y756" s="21" t="s">
        <v>4708</v>
      </c>
      <c r="Z756" s="19" t="s">
        <v>4709</v>
      </c>
    </row>
    <row r="757" spans="1:26" s="67" customFormat="1" ht="100.2" customHeight="1" x14ac:dyDescent="0.3">
      <c r="A757" s="9" t="s">
        <v>16991</v>
      </c>
      <c r="B757" s="10" t="s">
        <v>4710</v>
      </c>
      <c r="C757" s="22" t="s">
        <v>4711</v>
      </c>
      <c r="D757" s="19" t="s">
        <v>4712</v>
      </c>
      <c r="E757" s="13">
        <v>142.238961567525</v>
      </c>
      <c r="F757" s="14" t="s">
        <v>4704</v>
      </c>
      <c r="G757" s="14">
        <v>3.14</v>
      </c>
      <c r="H757" s="14" t="s">
        <v>4713</v>
      </c>
      <c r="I757" s="14" t="s">
        <v>2195</v>
      </c>
      <c r="J757" s="15" t="s">
        <v>2205</v>
      </c>
      <c r="K757" s="16" t="s">
        <v>28257</v>
      </c>
      <c r="L757" s="14" t="s">
        <v>31</v>
      </c>
      <c r="M757" s="14" t="s">
        <v>4706</v>
      </c>
      <c r="N757" s="14" t="s">
        <v>46</v>
      </c>
      <c r="O757" s="16" t="s">
        <v>220</v>
      </c>
      <c r="P757" s="28">
        <v>21</v>
      </c>
      <c r="Q757" s="14">
        <v>714.3</v>
      </c>
      <c r="R757" s="15" t="s">
        <v>4714</v>
      </c>
      <c r="S757" s="14" t="s">
        <v>36</v>
      </c>
      <c r="T757" s="14">
        <v>1429</v>
      </c>
      <c r="U757" s="36">
        <v>714.3</v>
      </c>
      <c r="V757" s="30">
        <f t="shared" si="47"/>
        <v>5.0218308129372895</v>
      </c>
      <c r="W757" s="48"/>
      <c r="X757" s="19" t="s">
        <v>4715</v>
      </c>
      <c r="Y757" s="21" t="s">
        <v>4716</v>
      </c>
      <c r="Z757" s="19" t="s">
        <v>4717</v>
      </c>
    </row>
    <row r="758" spans="1:26" s="67" customFormat="1" ht="100.2" customHeight="1" x14ac:dyDescent="0.3">
      <c r="A758" s="9" t="s">
        <v>16991</v>
      </c>
      <c r="B758" s="65" t="s">
        <v>4718</v>
      </c>
      <c r="C758" s="15" t="s">
        <v>4719</v>
      </c>
      <c r="D758" s="19" t="s">
        <v>4720</v>
      </c>
      <c r="E758" s="13">
        <v>198.29300000000001</v>
      </c>
      <c r="F758" s="13" t="s">
        <v>4721</v>
      </c>
      <c r="G758" s="66"/>
      <c r="H758" s="14" t="s">
        <v>4722</v>
      </c>
      <c r="I758" s="14" t="s">
        <v>2195</v>
      </c>
      <c r="J758" s="19" t="s">
        <v>4723</v>
      </c>
      <c r="K758" s="14" t="s">
        <v>28320</v>
      </c>
      <c r="L758" s="14" t="s">
        <v>31</v>
      </c>
      <c r="M758" s="14" t="s">
        <v>2306</v>
      </c>
      <c r="N758" s="14" t="s">
        <v>33</v>
      </c>
      <c r="O758" s="16" t="s">
        <v>220</v>
      </c>
      <c r="P758" s="28">
        <v>28</v>
      </c>
      <c r="Q758" s="14" t="s">
        <v>49</v>
      </c>
      <c r="R758" s="15" t="s">
        <v>4724</v>
      </c>
      <c r="S758" s="14" t="s">
        <v>4725</v>
      </c>
      <c r="T758" s="14">
        <v>100</v>
      </c>
      <c r="U758" s="14" t="s">
        <v>49</v>
      </c>
      <c r="V758" s="66"/>
      <c r="W758" s="66"/>
      <c r="X758" s="19" t="s">
        <v>28194</v>
      </c>
      <c r="Y758" s="19" t="s">
        <v>4726</v>
      </c>
      <c r="Z758" s="19" t="s">
        <v>4727</v>
      </c>
    </row>
    <row r="759" spans="1:26" s="67" customFormat="1" ht="100.2" customHeight="1" x14ac:dyDescent="0.3">
      <c r="A759" s="9" t="s">
        <v>16991</v>
      </c>
      <c r="B759" s="10" t="s">
        <v>4728</v>
      </c>
      <c r="C759" s="22" t="s">
        <v>4729</v>
      </c>
      <c r="D759" s="19" t="s">
        <v>4730</v>
      </c>
      <c r="E759" s="13">
        <f>681.63/2</f>
        <v>340.815</v>
      </c>
      <c r="F759" s="14" t="s">
        <v>4731</v>
      </c>
      <c r="G759" s="14">
        <v>6.78</v>
      </c>
      <c r="H759" s="18" t="s">
        <v>4732</v>
      </c>
      <c r="I759" s="14" t="s">
        <v>2195</v>
      </c>
      <c r="J759" s="15" t="s">
        <v>4733</v>
      </c>
      <c r="K759" s="14" t="s">
        <v>30544</v>
      </c>
      <c r="L759" s="14" t="s">
        <v>31</v>
      </c>
      <c r="M759" s="14" t="s">
        <v>32</v>
      </c>
      <c r="N759" s="14" t="s">
        <v>33</v>
      </c>
      <c r="O759" s="16" t="s">
        <v>34</v>
      </c>
      <c r="P759" s="17">
        <v>28</v>
      </c>
      <c r="Q759" s="29">
        <v>500</v>
      </c>
      <c r="R759" s="15" t="s">
        <v>4734</v>
      </c>
      <c r="S759" s="14" t="s">
        <v>49</v>
      </c>
      <c r="T759" s="14" t="s">
        <v>49</v>
      </c>
      <c r="U759" s="17">
        <v>500</v>
      </c>
      <c r="V759" s="20">
        <f>U759/E759</f>
        <v>1.4670715784223112</v>
      </c>
      <c r="W759" s="48"/>
      <c r="X759" s="19" t="s">
        <v>50</v>
      </c>
      <c r="Y759" s="21" t="s">
        <v>4735</v>
      </c>
      <c r="Z759" s="19" t="s">
        <v>4736</v>
      </c>
    </row>
    <row r="760" spans="1:26" s="67" customFormat="1" ht="100.2" customHeight="1" x14ac:dyDescent="0.3">
      <c r="A760" s="9" t="s">
        <v>16991</v>
      </c>
      <c r="B760" s="10" t="s">
        <v>4737</v>
      </c>
      <c r="C760" s="15" t="s">
        <v>4738</v>
      </c>
      <c r="D760" s="19" t="s">
        <v>4739</v>
      </c>
      <c r="E760" s="13">
        <v>206.73</v>
      </c>
      <c r="F760" s="14" t="s">
        <v>4740</v>
      </c>
      <c r="G760" s="14">
        <v>-0.26</v>
      </c>
      <c r="H760" s="14" t="s">
        <v>4741</v>
      </c>
      <c r="I760" s="14" t="s">
        <v>2195</v>
      </c>
      <c r="J760" s="15" t="s">
        <v>4742</v>
      </c>
      <c r="K760" s="14" t="s">
        <v>30545</v>
      </c>
      <c r="L760" s="14" t="s">
        <v>31</v>
      </c>
      <c r="M760" s="14" t="s">
        <v>32</v>
      </c>
      <c r="N760" s="14" t="s">
        <v>33</v>
      </c>
      <c r="O760" s="16" t="s">
        <v>34</v>
      </c>
      <c r="P760" s="28">
        <v>28</v>
      </c>
      <c r="Q760" s="14">
        <v>50</v>
      </c>
      <c r="R760" s="15" t="s">
        <v>4734</v>
      </c>
      <c r="S760" s="14" t="s">
        <v>36</v>
      </c>
      <c r="T760" s="14">
        <v>150</v>
      </c>
      <c r="U760" s="28">
        <v>50</v>
      </c>
      <c r="V760" s="13">
        <f>PRODUCT(U760,1/E760)</f>
        <v>0.24186136506554445</v>
      </c>
      <c r="W760" s="47"/>
      <c r="X760" s="19" t="s">
        <v>4743</v>
      </c>
      <c r="Y760" s="21" t="s">
        <v>4735</v>
      </c>
      <c r="Z760" s="19" t="s">
        <v>4736</v>
      </c>
    </row>
    <row r="761" spans="1:26" s="67" customFormat="1" ht="100.2" customHeight="1" x14ac:dyDescent="0.3">
      <c r="A761" s="9" t="s">
        <v>16991</v>
      </c>
      <c r="B761" s="10" t="s">
        <v>4744</v>
      </c>
      <c r="C761" s="15" t="s">
        <v>4745</v>
      </c>
      <c r="D761" s="19" t="s">
        <v>4746</v>
      </c>
      <c r="E761" s="13">
        <v>266.77999999999997</v>
      </c>
      <c r="F761" s="14" t="s">
        <v>4747</v>
      </c>
      <c r="G761" s="14">
        <v>-1.83</v>
      </c>
      <c r="H761" s="14" t="s">
        <v>4748</v>
      </c>
      <c r="I761" s="14" t="s">
        <v>2195</v>
      </c>
      <c r="J761" s="15" t="s">
        <v>4749</v>
      </c>
      <c r="K761" s="14" t="s">
        <v>30108</v>
      </c>
      <c r="L761" s="14" t="s">
        <v>31</v>
      </c>
      <c r="M761" s="14" t="s">
        <v>32</v>
      </c>
      <c r="N761" s="14" t="s">
        <v>33</v>
      </c>
      <c r="O761" s="16" t="s">
        <v>34</v>
      </c>
      <c r="P761" s="28">
        <v>28</v>
      </c>
      <c r="Q761" s="14">
        <v>50</v>
      </c>
      <c r="R761" s="15" t="s">
        <v>4734</v>
      </c>
      <c r="S761" s="14" t="s">
        <v>36</v>
      </c>
      <c r="T761" s="14">
        <v>150</v>
      </c>
      <c r="U761" s="28">
        <v>50</v>
      </c>
      <c r="V761" s="13">
        <f>PRODUCT(U761,1/E761)</f>
        <v>0.18742034635280008</v>
      </c>
      <c r="W761" s="47"/>
      <c r="X761" s="19" t="s">
        <v>4750</v>
      </c>
      <c r="Y761" s="21" t="s">
        <v>4735</v>
      </c>
      <c r="Z761" s="19" t="s">
        <v>4736</v>
      </c>
    </row>
    <row r="762" spans="1:26" s="67" customFormat="1" ht="100.2" customHeight="1" x14ac:dyDescent="0.3">
      <c r="A762" s="9" t="s">
        <v>16991</v>
      </c>
      <c r="B762" s="10" t="s">
        <v>4751</v>
      </c>
      <c r="C762" s="22" t="s">
        <v>4752</v>
      </c>
      <c r="D762" s="19" t="s">
        <v>4753</v>
      </c>
      <c r="E762" s="13">
        <v>173.84</v>
      </c>
      <c r="F762" s="14" t="s">
        <v>4754</v>
      </c>
      <c r="G762" s="14">
        <v>1.54</v>
      </c>
      <c r="H762" s="14" t="s">
        <v>4755</v>
      </c>
      <c r="I762" s="14" t="s">
        <v>2195</v>
      </c>
      <c r="J762" s="15" t="s">
        <v>2196</v>
      </c>
      <c r="K762" s="14" t="s">
        <v>28313</v>
      </c>
      <c r="L762" s="14" t="s">
        <v>31</v>
      </c>
      <c r="M762" s="14" t="s">
        <v>69</v>
      </c>
      <c r="N762" s="14" t="s">
        <v>1150</v>
      </c>
      <c r="O762" s="16" t="s">
        <v>47</v>
      </c>
      <c r="P762" s="28">
        <v>28</v>
      </c>
      <c r="Q762" s="14">
        <v>8.6</v>
      </c>
      <c r="R762" s="15" t="s">
        <v>4756</v>
      </c>
      <c r="S762" s="14" t="s">
        <v>36</v>
      </c>
      <c r="T762" s="14">
        <v>90</v>
      </c>
      <c r="U762" s="36">
        <v>8.6</v>
      </c>
      <c r="V762" s="30">
        <f t="shared" ref="V762:V795" si="48">U762/E762</f>
        <v>4.9470777726645189E-2</v>
      </c>
      <c r="W762" s="30"/>
      <c r="X762" s="19" t="s">
        <v>4757</v>
      </c>
      <c r="Y762" s="21" t="s">
        <v>4758</v>
      </c>
      <c r="Z762" s="19" t="s">
        <v>4759</v>
      </c>
    </row>
    <row r="763" spans="1:26" s="67" customFormat="1" ht="100.2" customHeight="1" x14ac:dyDescent="0.3">
      <c r="A763" s="9" t="s">
        <v>16991</v>
      </c>
      <c r="B763" s="10" t="s">
        <v>4760</v>
      </c>
      <c r="C763" s="22" t="s">
        <v>4761</v>
      </c>
      <c r="D763" s="43" t="s">
        <v>4762</v>
      </c>
      <c r="E763" s="13">
        <v>102.178</v>
      </c>
      <c r="F763" s="14" t="s">
        <v>4763</v>
      </c>
      <c r="G763" s="14">
        <v>-0.35299999999999998</v>
      </c>
      <c r="H763" s="14" t="s">
        <v>4764</v>
      </c>
      <c r="I763" s="14" t="s">
        <v>2195</v>
      </c>
      <c r="J763" s="15" t="s">
        <v>2205</v>
      </c>
      <c r="K763" s="16" t="s">
        <v>28409</v>
      </c>
      <c r="L763" s="14" t="s">
        <v>31</v>
      </c>
      <c r="M763" s="14" t="s">
        <v>69</v>
      </c>
      <c r="N763" s="14" t="s">
        <v>46</v>
      </c>
      <c r="O763" s="16" t="s">
        <v>220</v>
      </c>
      <c r="P763" s="28">
        <v>28</v>
      </c>
      <c r="Q763" s="14">
        <v>50</v>
      </c>
      <c r="R763" s="15" t="s">
        <v>4765</v>
      </c>
      <c r="S763" s="14" t="s">
        <v>49</v>
      </c>
      <c r="T763" s="14" t="s">
        <v>49</v>
      </c>
      <c r="U763" s="28">
        <v>50</v>
      </c>
      <c r="V763" s="13">
        <f t="shared" si="48"/>
        <v>0.4893421284425219</v>
      </c>
      <c r="W763" s="13"/>
      <c r="X763" s="19" t="s">
        <v>4766</v>
      </c>
      <c r="Y763" s="21" t="s">
        <v>1705</v>
      </c>
      <c r="Z763" s="19" t="s">
        <v>4767</v>
      </c>
    </row>
    <row r="764" spans="1:26" s="67" customFormat="1" ht="100.2" customHeight="1" x14ac:dyDescent="0.3">
      <c r="A764" s="9" t="s">
        <v>16991</v>
      </c>
      <c r="B764" s="10" t="s">
        <v>4768</v>
      </c>
      <c r="C764" s="22" t="s">
        <v>4769</v>
      </c>
      <c r="D764" s="12" t="s">
        <v>4770</v>
      </c>
      <c r="E764" s="13">
        <v>168.24</v>
      </c>
      <c r="F764" s="14" t="s">
        <v>4771</v>
      </c>
      <c r="G764" s="14">
        <v>1.77</v>
      </c>
      <c r="H764" s="14" t="s">
        <v>4772</v>
      </c>
      <c r="I764" s="14" t="s">
        <v>2195</v>
      </c>
      <c r="J764" s="15" t="s">
        <v>4773</v>
      </c>
      <c r="K764" s="16" t="s">
        <v>28321</v>
      </c>
      <c r="L764" s="14" t="s">
        <v>31</v>
      </c>
      <c r="M764" s="14" t="s">
        <v>122</v>
      </c>
      <c r="N764" s="14" t="s">
        <v>33</v>
      </c>
      <c r="O764" s="16" t="s">
        <v>34</v>
      </c>
      <c r="P764" s="17" t="s">
        <v>1907</v>
      </c>
      <c r="Q764" s="29" t="s">
        <v>4774</v>
      </c>
      <c r="R764" s="15" t="s">
        <v>4775</v>
      </c>
      <c r="S764" s="14" t="s">
        <v>49</v>
      </c>
      <c r="T764" s="18" t="s">
        <v>49</v>
      </c>
      <c r="U764" s="34">
        <v>27.8</v>
      </c>
      <c r="V764" s="33">
        <f t="shared" si="48"/>
        <v>0.16524013314312885</v>
      </c>
      <c r="W764" s="47"/>
      <c r="X764" s="19" t="s">
        <v>4776</v>
      </c>
      <c r="Y764" s="21" t="s">
        <v>4777</v>
      </c>
      <c r="Z764" s="19" t="s">
        <v>4778</v>
      </c>
    </row>
    <row r="765" spans="1:26" s="67" customFormat="1" ht="100.2" customHeight="1" x14ac:dyDescent="0.3">
      <c r="A765" s="9" t="s">
        <v>16991</v>
      </c>
      <c r="B765" s="10" t="s">
        <v>4779</v>
      </c>
      <c r="C765" s="22" t="s">
        <v>4780</v>
      </c>
      <c r="D765" s="12" t="s">
        <v>4781</v>
      </c>
      <c r="E765" s="13">
        <v>115.18</v>
      </c>
      <c r="F765" s="14" t="s">
        <v>4782</v>
      </c>
      <c r="G765" s="13">
        <v>0.2</v>
      </c>
      <c r="H765" s="18" t="s">
        <v>4783</v>
      </c>
      <c r="I765" s="14" t="s">
        <v>2195</v>
      </c>
      <c r="J765" s="15" t="s">
        <v>2266</v>
      </c>
      <c r="K765" s="16" t="s">
        <v>29434</v>
      </c>
      <c r="L765" s="14" t="s">
        <v>31</v>
      </c>
      <c r="M765" s="14" t="s">
        <v>2043</v>
      </c>
      <c r="N765" s="14" t="s">
        <v>33</v>
      </c>
      <c r="O765" s="16" t="s">
        <v>220</v>
      </c>
      <c r="P765" s="17" t="s">
        <v>1907</v>
      </c>
      <c r="Q765" s="29" t="s">
        <v>1908</v>
      </c>
      <c r="R765" s="15" t="s">
        <v>4784</v>
      </c>
      <c r="S765" s="14" t="s">
        <v>36</v>
      </c>
      <c r="T765" s="18">
        <v>800</v>
      </c>
      <c r="U765" s="17">
        <v>200</v>
      </c>
      <c r="V765" s="20">
        <f t="shared" si="48"/>
        <v>1.7364125716270185</v>
      </c>
      <c r="W765" s="48"/>
      <c r="X765" s="19" t="s">
        <v>4785</v>
      </c>
      <c r="Y765" s="21" t="s">
        <v>4786</v>
      </c>
      <c r="Z765" s="19" t="s">
        <v>4787</v>
      </c>
    </row>
    <row r="766" spans="1:26" s="67" customFormat="1" ht="100.2" customHeight="1" x14ac:dyDescent="0.3">
      <c r="A766" s="9" t="s">
        <v>16991</v>
      </c>
      <c r="B766" s="10" t="s">
        <v>4788</v>
      </c>
      <c r="C766" s="22" t="s">
        <v>4789</v>
      </c>
      <c r="D766" s="19" t="s">
        <v>4790</v>
      </c>
      <c r="E766" s="13">
        <v>175.18</v>
      </c>
      <c r="F766" s="14" t="s">
        <v>4791</v>
      </c>
      <c r="G766" s="14">
        <v>-1.07</v>
      </c>
      <c r="H766" s="14" t="s">
        <v>4792</v>
      </c>
      <c r="I766" s="14" t="s">
        <v>2195</v>
      </c>
      <c r="J766" s="15" t="s">
        <v>2266</v>
      </c>
      <c r="K766" s="16" t="s">
        <v>30546</v>
      </c>
      <c r="L766" s="14" t="s">
        <v>425</v>
      </c>
      <c r="M766" s="14" t="s">
        <v>4793</v>
      </c>
      <c r="N766" s="14" t="s">
        <v>46</v>
      </c>
      <c r="O766" s="16" t="s">
        <v>4794</v>
      </c>
      <c r="P766" s="28">
        <v>28</v>
      </c>
      <c r="Q766" s="14">
        <v>138.6</v>
      </c>
      <c r="R766" s="15" t="s">
        <v>4795</v>
      </c>
      <c r="S766" s="14" t="s">
        <v>49</v>
      </c>
      <c r="T766" s="14" t="s">
        <v>49</v>
      </c>
      <c r="U766" s="14">
        <v>138.6</v>
      </c>
      <c r="V766" s="37">
        <f t="shared" si="48"/>
        <v>0.79118620847128662</v>
      </c>
      <c r="W766" s="47"/>
      <c r="X766" s="19" t="s">
        <v>50</v>
      </c>
      <c r="Y766" s="21" t="s">
        <v>4796</v>
      </c>
      <c r="Z766" s="19" t="s">
        <v>4797</v>
      </c>
    </row>
    <row r="767" spans="1:26" s="67" customFormat="1" ht="100.2" customHeight="1" x14ac:dyDescent="0.3">
      <c r="A767" s="9" t="s">
        <v>16991</v>
      </c>
      <c r="B767" s="10" t="s">
        <v>4798</v>
      </c>
      <c r="C767" s="22" t="s">
        <v>4799</v>
      </c>
      <c r="D767" s="19" t="s">
        <v>4800</v>
      </c>
      <c r="E767" s="13">
        <v>191.18</v>
      </c>
      <c r="F767" s="14" t="s">
        <v>4801</v>
      </c>
      <c r="G767" s="14">
        <v>-1.59</v>
      </c>
      <c r="H767" s="14" t="s">
        <v>4802</v>
      </c>
      <c r="I767" s="14" t="s">
        <v>2195</v>
      </c>
      <c r="J767" s="15" t="s">
        <v>2266</v>
      </c>
      <c r="K767" s="16" t="s">
        <v>30546</v>
      </c>
      <c r="L767" s="14" t="s">
        <v>425</v>
      </c>
      <c r="M767" s="14" t="s">
        <v>4793</v>
      </c>
      <c r="N767" s="14" t="s">
        <v>46</v>
      </c>
      <c r="O767" s="16" t="s">
        <v>4794</v>
      </c>
      <c r="P767" s="28">
        <v>28</v>
      </c>
      <c r="Q767" s="36">
        <v>144</v>
      </c>
      <c r="R767" s="15" t="s">
        <v>4803</v>
      </c>
      <c r="S767" s="14" t="s">
        <v>49</v>
      </c>
      <c r="T767" s="14" t="s">
        <v>49</v>
      </c>
      <c r="U767" s="36">
        <v>144</v>
      </c>
      <c r="V767" s="37">
        <f t="shared" si="48"/>
        <v>0.75321686368867036</v>
      </c>
      <c r="W767" s="47"/>
      <c r="X767" s="19" t="s">
        <v>50</v>
      </c>
      <c r="Y767" s="21" t="s">
        <v>4796</v>
      </c>
      <c r="Z767" s="19" t="s">
        <v>4804</v>
      </c>
    </row>
    <row r="768" spans="1:26" s="67" customFormat="1" ht="100.2" customHeight="1" x14ac:dyDescent="0.3">
      <c r="A768" s="9" t="s">
        <v>16991</v>
      </c>
      <c r="B768" s="10" t="s">
        <v>4805</v>
      </c>
      <c r="C768" s="22" t="s">
        <v>4806</v>
      </c>
      <c r="D768" s="19" t="s">
        <v>4807</v>
      </c>
      <c r="E768" s="13">
        <v>154.25</v>
      </c>
      <c r="F768" s="14" t="s">
        <v>823</v>
      </c>
      <c r="G768" s="14">
        <v>3.13</v>
      </c>
      <c r="H768" s="14" t="s">
        <v>4808</v>
      </c>
      <c r="I768" s="14" t="s">
        <v>2195</v>
      </c>
      <c r="J768" s="15" t="s">
        <v>2266</v>
      </c>
      <c r="K768" s="16" t="s">
        <v>30513</v>
      </c>
      <c r="L768" s="14" t="s">
        <v>31</v>
      </c>
      <c r="M768" s="14" t="s">
        <v>4809</v>
      </c>
      <c r="N768" s="14" t="s">
        <v>46</v>
      </c>
      <c r="O768" s="16" t="s">
        <v>220</v>
      </c>
      <c r="P768" s="28">
        <v>28</v>
      </c>
      <c r="Q768" s="18">
        <v>100</v>
      </c>
      <c r="R768" s="15" t="s">
        <v>1473</v>
      </c>
      <c r="S768" s="14" t="s">
        <v>36</v>
      </c>
      <c r="T768" s="14">
        <v>300</v>
      </c>
      <c r="U768" s="28">
        <v>100</v>
      </c>
      <c r="V768" s="30">
        <f t="shared" si="48"/>
        <v>0.64829821717990277</v>
      </c>
      <c r="W768" s="47"/>
      <c r="X768" s="19" t="s">
        <v>4810</v>
      </c>
      <c r="Y768" s="21" t="s">
        <v>4811</v>
      </c>
      <c r="Z768" s="19" t="s">
        <v>4812</v>
      </c>
    </row>
    <row r="769" spans="1:26" s="67" customFormat="1" ht="100.2" customHeight="1" x14ac:dyDescent="0.3">
      <c r="A769" s="9" t="s">
        <v>16991</v>
      </c>
      <c r="B769" s="10" t="s">
        <v>4813</v>
      </c>
      <c r="C769" s="22" t="s">
        <v>4814</v>
      </c>
      <c r="D769" s="12" t="s">
        <v>4815</v>
      </c>
      <c r="E769" s="13">
        <v>192.3</v>
      </c>
      <c r="F769" s="14" t="s">
        <v>4588</v>
      </c>
      <c r="G769" s="14">
        <v>4.32</v>
      </c>
      <c r="H769" s="14" t="s">
        <v>4816</v>
      </c>
      <c r="I769" s="14" t="s">
        <v>2195</v>
      </c>
      <c r="J769" s="15" t="s">
        <v>2266</v>
      </c>
      <c r="K769" s="16" t="s">
        <v>30547</v>
      </c>
      <c r="L769" s="14" t="s">
        <v>31</v>
      </c>
      <c r="M769" s="14" t="s">
        <v>69</v>
      </c>
      <c r="N769" s="14" t="s">
        <v>33</v>
      </c>
      <c r="O769" s="16" t="s">
        <v>220</v>
      </c>
      <c r="P769" s="17" t="s">
        <v>1907</v>
      </c>
      <c r="Q769" s="29" t="s">
        <v>1652</v>
      </c>
      <c r="R769" s="15" t="s">
        <v>4817</v>
      </c>
      <c r="S769" s="14" t="s">
        <v>36</v>
      </c>
      <c r="T769" s="18">
        <v>400</v>
      </c>
      <c r="U769" s="17">
        <v>120</v>
      </c>
      <c r="V769" s="30">
        <f t="shared" si="48"/>
        <v>0.62402496099843985</v>
      </c>
      <c r="W769" s="47"/>
      <c r="X769" s="19" t="s">
        <v>4818</v>
      </c>
      <c r="Y769" s="21" t="s">
        <v>4819</v>
      </c>
      <c r="Z769" s="19" t="s">
        <v>4820</v>
      </c>
    </row>
    <row r="770" spans="1:26" s="67" customFormat="1" ht="100.2" customHeight="1" x14ac:dyDescent="0.3">
      <c r="A770" s="9" t="s">
        <v>16991</v>
      </c>
      <c r="B770" s="10" t="s">
        <v>4821</v>
      </c>
      <c r="C770" s="22" t="s">
        <v>4822</v>
      </c>
      <c r="D770" s="19" t="s">
        <v>4823</v>
      </c>
      <c r="E770" s="13">
        <v>101.15</v>
      </c>
      <c r="F770" s="14" t="s">
        <v>4824</v>
      </c>
      <c r="G770" s="14">
        <v>-0.08</v>
      </c>
      <c r="H770" s="14" t="s">
        <v>4825</v>
      </c>
      <c r="I770" s="14" t="s">
        <v>2195</v>
      </c>
      <c r="J770" s="15" t="s">
        <v>2266</v>
      </c>
      <c r="K770" s="16" t="s">
        <v>30548</v>
      </c>
      <c r="L770" s="14" t="s">
        <v>31</v>
      </c>
      <c r="M770" s="14" t="s">
        <v>230</v>
      </c>
      <c r="N770" s="14" t="s">
        <v>33</v>
      </c>
      <c r="O770" s="16" t="s">
        <v>220</v>
      </c>
      <c r="P770" s="28">
        <v>28</v>
      </c>
      <c r="Q770" s="14">
        <v>36</v>
      </c>
      <c r="R770" s="15" t="s">
        <v>4826</v>
      </c>
      <c r="S770" s="14" t="s">
        <v>36</v>
      </c>
      <c r="T770" s="14">
        <v>143</v>
      </c>
      <c r="U770" s="28">
        <v>36</v>
      </c>
      <c r="V770" s="13">
        <f t="shared" si="48"/>
        <v>0.35590706870983685</v>
      </c>
      <c r="W770" s="47"/>
      <c r="X770" s="19" t="s">
        <v>4827</v>
      </c>
      <c r="Y770" s="21" t="s">
        <v>4828</v>
      </c>
      <c r="Z770" s="19" t="s">
        <v>4829</v>
      </c>
    </row>
    <row r="771" spans="1:26" s="67" customFormat="1" ht="100.2" customHeight="1" x14ac:dyDescent="0.3">
      <c r="A771" s="9" t="s">
        <v>16991</v>
      </c>
      <c r="B771" s="10" t="s">
        <v>4830</v>
      </c>
      <c r="C771" s="22" t="s">
        <v>4831</v>
      </c>
      <c r="D771" s="19" t="s">
        <v>4832</v>
      </c>
      <c r="E771" s="13">
        <v>182.31</v>
      </c>
      <c r="F771" s="14" t="s">
        <v>4833</v>
      </c>
      <c r="G771" s="14"/>
      <c r="H771" s="14" t="s">
        <v>4834</v>
      </c>
      <c r="I771" s="14" t="s">
        <v>2195</v>
      </c>
      <c r="J771" s="15" t="s">
        <v>2266</v>
      </c>
      <c r="K771" s="16" t="s">
        <v>30549</v>
      </c>
      <c r="L771" s="14" t="s">
        <v>31</v>
      </c>
      <c r="M771" s="14" t="s">
        <v>32</v>
      </c>
      <c r="N771" s="14" t="s">
        <v>476</v>
      </c>
      <c r="O771" s="16" t="s">
        <v>220</v>
      </c>
      <c r="P771" s="28">
        <v>28</v>
      </c>
      <c r="Q771" s="18">
        <v>50</v>
      </c>
      <c r="R771" s="15" t="s">
        <v>4835</v>
      </c>
      <c r="S771" s="14" t="s">
        <v>36</v>
      </c>
      <c r="T771" s="14">
        <v>150</v>
      </c>
      <c r="U771" s="28">
        <v>50</v>
      </c>
      <c r="V771" s="13">
        <f t="shared" si="48"/>
        <v>0.27425813175360647</v>
      </c>
      <c r="W771" s="47"/>
      <c r="X771" s="19" t="s">
        <v>4836</v>
      </c>
      <c r="Y771" s="21" t="s">
        <v>4837</v>
      </c>
      <c r="Z771" s="19" t="s">
        <v>27924</v>
      </c>
    </row>
    <row r="772" spans="1:26" s="67" customFormat="1" ht="100.2" customHeight="1" x14ac:dyDescent="0.3">
      <c r="A772" s="9" t="s">
        <v>16991</v>
      </c>
      <c r="B772" s="10" t="s">
        <v>4838</v>
      </c>
      <c r="C772" s="22" t="s">
        <v>4839</v>
      </c>
      <c r="D772" s="12" t="s">
        <v>4840</v>
      </c>
      <c r="E772" s="13">
        <v>154.25</v>
      </c>
      <c r="F772" s="14" t="s">
        <v>823</v>
      </c>
      <c r="G772" s="14">
        <v>3.17</v>
      </c>
      <c r="H772" s="18" t="s">
        <v>4841</v>
      </c>
      <c r="I772" s="14" t="s">
        <v>2195</v>
      </c>
      <c r="J772" s="15" t="s">
        <v>2205</v>
      </c>
      <c r="K772" s="16" t="s">
        <v>28257</v>
      </c>
      <c r="L772" s="14" t="s">
        <v>31</v>
      </c>
      <c r="M772" s="14" t="s">
        <v>69</v>
      </c>
      <c r="N772" s="14" t="s">
        <v>33</v>
      </c>
      <c r="O772" s="16" t="s">
        <v>220</v>
      </c>
      <c r="P772" s="17" t="s">
        <v>1907</v>
      </c>
      <c r="Q772" s="29" t="s">
        <v>1204</v>
      </c>
      <c r="R772" s="15" t="s">
        <v>4842</v>
      </c>
      <c r="S772" s="14" t="s">
        <v>49</v>
      </c>
      <c r="T772" s="18" t="s">
        <v>49</v>
      </c>
      <c r="U772" s="17">
        <v>1000</v>
      </c>
      <c r="V772" s="33">
        <f t="shared" si="48"/>
        <v>6.4829821717990272</v>
      </c>
      <c r="W772" s="48"/>
      <c r="X772" s="19" t="s">
        <v>4843</v>
      </c>
      <c r="Y772" s="21" t="s">
        <v>4844</v>
      </c>
      <c r="Z772" s="19" t="s">
        <v>4845</v>
      </c>
    </row>
    <row r="773" spans="1:26" s="67" customFormat="1" ht="100.2" customHeight="1" x14ac:dyDescent="0.3">
      <c r="A773" s="9" t="s">
        <v>16991</v>
      </c>
      <c r="B773" s="10" t="s">
        <v>4846</v>
      </c>
      <c r="C773" s="22" t="s">
        <v>4847</v>
      </c>
      <c r="D773" s="12" t="s">
        <v>4848</v>
      </c>
      <c r="E773" s="13">
        <v>116.21</v>
      </c>
      <c r="F773" s="14" t="s">
        <v>2913</v>
      </c>
      <c r="G773" s="14">
        <v>-0.14000000000000001</v>
      </c>
      <c r="H773" s="14" t="s">
        <v>4849</v>
      </c>
      <c r="I773" s="14" t="s">
        <v>2195</v>
      </c>
      <c r="J773" s="15" t="s">
        <v>2205</v>
      </c>
      <c r="K773" s="16" t="s">
        <v>28240</v>
      </c>
      <c r="L773" s="14" t="s">
        <v>31</v>
      </c>
      <c r="M773" s="14" t="s">
        <v>4850</v>
      </c>
      <c r="N773" s="14" t="s">
        <v>70</v>
      </c>
      <c r="O773" s="16" t="s">
        <v>34</v>
      </c>
      <c r="P773" s="17" t="s">
        <v>1907</v>
      </c>
      <c r="Q773" s="29" t="s">
        <v>4851</v>
      </c>
      <c r="R773" s="15" t="s">
        <v>4852</v>
      </c>
      <c r="S773" s="14" t="s">
        <v>49</v>
      </c>
      <c r="T773" s="18" t="s">
        <v>49</v>
      </c>
      <c r="U773" s="34">
        <v>581.29999999999995</v>
      </c>
      <c r="V773" s="33">
        <f t="shared" si="48"/>
        <v>5.0021512778590482</v>
      </c>
      <c r="W773" s="48"/>
      <c r="X773" s="19" t="s">
        <v>4853</v>
      </c>
      <c r="Y773" s="21" t="s">
        <v>4854</v>
      </c>
      <c r="Z773" s="19" t="s">
        <v>4855</v>
      </c>
    </row>
    <row r="774" spans="1:26" s="67" customFormat="1" ht="100.2" customHeight="1" x14ac:dyDescent="0.3">
      <c r="A774" s="9" t="s">
        <v>16991</v>
      </c>
      <c r="B774" s="10" t="s">
        <v>4856</v>
      </c>
      <c r="C774" s="22" t="s">
        <v>4857</v>
      </c>
      <c r="D774" s="19" t="s">
        <v>4858</v>
      </c>
      <c r="E774" s="13">
        <v>86.132491949767299</v>
      </c>
      <c r="F774" s="14" t="s">
        <v>2324</v>
      </c>
      <c r="G774" s="14">
        <v>0.67</v>
      </c>
      <c r="H774" s="18" t="s">
        <v>4859</v>
      </c>
      <c r="I774" s="14" t="s">
        <v>2195</v>
      </c>
      <c r="J774" s="15" t="s">
        <v>2205</v>
      </c>
      <c r="K774" s="16" t="s">
        <v>28257</v>
      </c>
      <c r="L774" s="14" t="s">
        <v>31</v>
      </c>
      <c r="M774" s="14" t="s">
        <v>4860</v>
      </c>
      <c r="N774" s="14" t="s">
        <v>59</v>
      </c>
      <c r="O774" s="16" t="s">
        <v>1662</v>
      </c>
      <c r="P774" s="17" t="s">
        <v>1907</v>
      </c>
      <c r="Q774" s="29" t="s">
        <v>4861</v>
      </c>
      <c r="R774" s="15" t="s">
        <v>4862</v>
      </c>
      <c r="S774" s="14" t="s">
        <v>1758</v>
      </c>
      <c r="T774" s="18">
        <v>688</v>
      </c>
      <c r="U774" s="17">
        <v>344</v>
      </c>
      <c r="V774" s="20">
        <f t="shared" si="48"/>
        <v>3.9938470629715641</v>
      </c>
      <c r="W774" s="47"/>
      <c r="X774" s="19" t="s">
        <v>4863</v>
      </c>
      <c r="Y774" s="21" t="s">
        <v>4864</v>
      </c>
      <c r="Z774" s="19" t="s">
        <v>4865</v>
      </c>
    </row>
    <row r="775" spans="1:26" s="67" customFormat="1" ht="100.2" customHeight="1" x14ac:dyDescent="0.3">
      <c r="A775" s="9" t="s">
        <v>16991</v>
      </c>
      <c r="B775" s="10" t="s">
        <v>4866</v>
      </c>
      <c r="C775" s="22" t="s">
        <v>4867</v>
      </c>
      <c r="D775" s="19" t="s">
        <v>4868</v>
      </c>
      <c r="E775" s="13">
        <v>201.30624526483501</v>
      </c>
      <c r="F775" s="14" t="s">
        <v>4869</v>
      </c>
      <c r="G775" s="14">
        <v>2.5499999999999998</v>
      </c>
      <c r="H775" s="14" t="s">
        <v>4870</v>
      </c>
      <c r="I775" s="14" t="s">
        <v>2195</v>
      </c>
      <c r="J775" s="15" t="s">
        <v>2226</v>
      </c>
      <c r="K775" s="16" t="s">
        <v>28322</v>
      </c>
      <c r="L775" s="14" t="s">
        <v>31</v>
      </c>
      <c r="M775" s="14" t="s">
        <v>69</v>
      </c>
      <c r="N775" s="14" t="s">
        <v>46</v>
      </c>
      <c r="O775" s="16" t="s">
        <v>34</v>
      </c>
      <c r="P775" s="28">
        <v>28</v>
      </c>
      <c r="Q775" s="14">
        <v>472</v>
      </c>
      <c r="R775" s="15" t="s">
        <v>4871</v>
      </c>
      <c r="S775" s="14" t="s">
        <v>36</v>
      </c>
      <c r="T775" s="14">
        <v>1644</v>
      </c>
      <c r="U775" s="28">
        <v>472</v>
      </c>
      <c r="V775" s="13">
        <f t="shared" si="48"/>
        <v>2.3446863229655146</v>
      </c>
      <c r="W775" s="48"/>
      <c r="X775" s="19" t="s">
        <v>28195</v>
      </c>
      <c r="Y775" s="21" t="s">
        <v>4872</v>
      </c>
      <c r="Z775" s="19" t="s">
        <v>4873</v>
      </c>
    </row>
    <row r="776" spans="1:26" s="67" customFormat="1" ht="100.2" customHeight="1" x14ac:dyDescent="0.3">
      <c r="A776" s="9" t="s">
        <v>16991</v>
      </c>
      <c r="B776" s="10" t="s">
        <v>4874</v>
      </c>
      <c r="C776" s="22" t="s">
        <v>4875</v>
      </c>
      <c r="D776" s="12" t="s">
        <v>4876</v>
      </c>
      <c r="E776" s="13">
        <v>161.223361728024</v>
      </c>
      <c r="F776" s="14" t="s">
        <v>4877</v>
      </c>
      <c r="G776" s="14">
        <v>1.31</v>
      </c>
      <c r="H776" s="31" t="s">
        <v>4878</v>
      </c>
      <c r="I776" s="14" t="s">
        <v>2195</v>
      </c>
      <c r="J776" s="15" t="s">
        <v>2226</v>
      </c>
      <c r="K776" s="16" t="s">
        <v>30550</v>
      </c>
      <c r="L776" s="14" t="s">
        <v>31</v>
      </c>
      <c r="M776" s="14" t="s">
        <v>4879</v>
      </c>
      <c r="N776" s="14" t="s">
        <v>33</v>
      </c>
      <c r="O776" s="16" t="s">
        <v>220</v>
      </c>
      <c r="P776" s="17" t="s">
        <v>1907</v>
      </c>
      <c r="Q776" s="18">
        <v>250</v>
      </c>
      <c r="R776" s="15" t="s">
        <v>4880</v>
      </c>
      <c r="S776" s="14" t="s">
        <v>36</v>
      </c>
      <c r="T776" s="18">
        <v>500</v>
      </c>
      <c r="U776" s="17">
        <v>250</v>
      </c>
      <c r="V776" s="20">
        <f t="shared" si="48"/>
        <v>1.5506437610557822</v>
      </c>
      <c r="W776" s="48"/>
      <c r="X776" s="19" t="s">
        <v>4881</v>
      </c>
      <c r="Y776" s="21" t="s">
        <v>4882</v>
      </c>
      <c r="Z776" s="19" t="s">
        <v>4883</v>
      </c>
    </row>
    <row r="777" spans="1:26" s="67" customFormat="1" ht="100.2" customHeight="1" x14ac:dyDescent="0.3">
      <c r="A777" s="9" t="s">
        <v>16991</v>
      </c>
      <c r="B777" s="10" t="s">
        <v>4884</v>
      </c>
      <c r="C777" s="22" t="s">
        <v>4885</v>
      </c>
      <c r="D777" s="12" t="s">
        <v>4886</v>
      </c>
      <c r="E777" s="13">
        <v>104.17</v>
      </c>
      <c r="F777" s="14" t="s">
        <v>4887</v>
      </c>
      <c r="G777" s="14">
        <v>0.34</v>
      </c>
      <c r="H777" s="18" t="s">
        <v>4888</v>
      </c>
      <c r="I777" s="14" t="s">
        <v>2195</v>
      </c>
      <c r="J777" s="15" t="s">
        <v>2226</v>
      </c>
      <c r="K777" s="16" t="s">
        <v>28323</v>
      </c>
      <c r="L777" s="14" t="s">
        <v>31</v>
      </c>
      <c r="M777" s="14" t="s">
        <v>32</v>
      </c>
      <c r="N777" s="14" t="s">
        <v>59</v>
      </c>
      <c r="O777" s="16" t="s">
        <v>220</v>
      </c>
      <c r="P777" s="17" t="s">
        <v>1907</v>
      </c>
      <c r="Q777" s="29" t="s">
        <v>4889</v>
      </c>
      <c r="R777" s="15" t="s">
        <v>4890</v>
      </c>
      <c r="S777" s="14" t="s">
        <v>4891</v>
      </c>
      <c r="T777" s="18">
        <v>447</v>
      </c>
      <c r="U777" s="34">
        <v>89.1</v>
      </c>
      <c r="V777" s="33">
        <f t="shared" si="48"/>
        <v>0.85533262935586052</v>
      </c>
      <c r="W777" s="47"/>
      <c r="X777" s="19" t="s">
        <v>4892</v>
      </c>
      <c r="Y777" s="21" t="s">
        <v>4893</v>
      </c>
      <c r="Z777" s="19" t="s">
        <v>27925</v>
      </c>
    </row>
    <row r="778" spans="1:26" s="67" customFormat="1" ht="100.2" customHeight="1" x14ac:dyDescent="0.3">
      <c r="A778" s="9" t="s">
        <v>16991</v>
      </c>
      <c r="B778" s="10" t="s">
        <v>4894</v>
      </c>
      <c r="C778" s="19" t="s">
        <v>4895</v>
      </c>
      <c r="D778" s="19" t="s">
        <v>4896</v>
      </c>
      <c r="E778" s="13">
        <v>154.24969746431299</v>
      </c>
      <c r="F778" s="14" t="s">
        <v>823</v>
      </c>
      <c r="G778" s="14">
        <v>2.97</v>
      </c>
      <c r="H778" s="14" t="s">
        <v>4897</v>
      </c>
      <c r="I778" s="14" t="s">
        <v>2195</v>
      </c>
      <c r="J778" s="15" t="s">
        <v>2205</v>
      </c>
      <c r="K778" s="16" t="s">
        <v>28324</v>
      </c>
      <c r="L778" s="14" t="s">
        <v>31</v>
      </c>
      <c r="M778" s="14" t="s">
        <v>4898</v>
      </c>
      <c r="N778" s="14" t="s">
        <v>33</v>
      </c>
      <c r="O778" s="16" t="s">
        <v>220</v>
      </c>
      <c r="P778" s="28">
        <v>28</v>
      </c>
      <c r="Q778" s="14">
        <v>117</v>
      </c>
      <c r="R778" s="15" t="s">
        <v>4899</v>
      </c>
      <c r="S778" s="14" t="s">
        <v>36</v>
      </c>
      <c r="T778" s="14">
        <v>292</v>
      </c>
      <c r="U778" s="28">
        <v>117</v>
      </c>
      <c r="V778" s="30">
        <f t="shared" si="48"/>
        <v>0.75851040179232099</v>
      </c>
      <c r="W778" s="47"/>
      <c r="X778" s="19" t="s">
        <v>4900</v>
      </c>
      <c r="Y778" s="21" t="s">
        <v>4901</v>
      </c>
      <c r="Z778" s="19" t="s">
        <v>4902</v>
      </c>
    </row>
    <row r="779" spans="1:26" s="67" customFormat="1" ht="100.2" customHeight="1" x14ac:dyDescent="0.3">
      <c r="A779" s="9" t="s">
        <v>16991</v>
      </c>
      <c r="B779" s="10" t="s">
        <v>4903</v>
      </c>
      <c r="C779" s="19" t="s">
        <v>4904</v>
      </c>
      <c r="D779" s="43" t="s">
        <v>4905</v>
      </c>
      <c r="E779" s="13">
        <v>86.13</v>
      </c>
      <c r="F779" s="14" t="s">
        <v>2324</v>
      </c>
      <c r="G779" s="14">
        <v>0.66</v>
      </c>
      <c r="H779" s="14" t="s">
        <v>4906</v>
      </c>
      <c r="I779" s="14" t="s">
        <v>2195</v>
      </c>
      <c r="J779" s="15" t="s">
        <v>2205</v>
      </c>
      <c r="K779" s="16" t="s">
        <v>28259</v>
      </c>
      <c r="L779" s="14" t="s">
        <v>31</v>
      </c>
      <c r="M779" s="14" t="s">
        <v>32</v>
      </c>
      <c r="N779" s="14" t="s">
        <v>476</v>
      </c>
      <c r="O779" s="16" t="s">
        <v>220</v>
      </c>
      <c r="P779" s="28">
        <v>28</v>
      </c>
      <c r="Q779" s="14">
        <v>50</v>
      </c>
      <c r="R779" s="15" t="s">
        <v>4907</v>
      </c>
      <c r="S779" s="14" t="s">
        <v>143</v>
      </c>
      <c r="T779" s="25">
        <v>200</v>
      </c>
      <c r="U779" s="28">
        <v>50</v>
      </c>
      <c r="V779" s="13">
        <f t="shared" si="48"/>
        <v>0.5805178218971323</v>
      </c>
      <c r="W779" s="47"/>
      <c r="X779" s="19" t="s">
        <v>4908</v>
      </c>
      <c r="Y779" s="21" t="s">
        <v>4909</v>
      </c>
      <c r="Z779" s="19" t="s">
        <v>27887</v>
      </c>
    </row>
    <row r="780" spans="1:26" s="67" customFormat="1" ht="100.2" customHeight="1" x14ac:dyDescent="0.3">
      <c r="A780" s="9" t="s">
        <v>16991</v>
      </c>
      <c r="B780" s="10" t="s">
        <v>4910</v>
      </c>
      <c r="C780" s="19" t="s">
        <v>4911</v>
      </c>
      <c r="D780" s="12" t="s">
        <v>4912</v>
      </c>
      <c r="E780" s="13">
        <v>104.15</v>
      </c>
      <c r="F780" s="14" t="s">
        <v>4913</v>
      </c>
      <c r="G780" s="14">
        <v>-1.39</v>
      </c>
      <c r="H780" s="18" t="s">
        <v>4914</v>
      </c>
      <c r="I780" s="14" t="s">
        <v>2195</v>
      </c>
      <c r="J780" s="15" t="s">
        <v>2226</v>
      </c>
      <c r="K780" s="16" t="s">
        <v>30551</v>
      </c>
      <c r="L780" s="14" t="s">
        <v>31</v>
      </c>
      <c r="M780" s="14" t="s">
        <v>4915</v>
      </c>
      <c r="N780" s="14" t="s">
        <v>33</v>
      </c>
      <c r="O780" s="16" t="s">
        <v>220</v>
      </c>
      <c r="P780" s="17" t="s">
        <v>1907</v>
      </c>
      <c r="Q780" s="29" t="s">
        <v>4916</v>
      </c>
      <c r="R780" s="15" t="s">
        <v>4917</v>
      </c>
      <c r="S780" s="14" t="s">
        <v>4918</v>
      </c>
      <c r="T780" s="18">
        <v>250</v>
      </c>
      <c r="U780" s="17">
        <v>60</v>
      </c>
      <c r="V780" s="20">
        <f t="shared" si="48"/>
        <v>0.5760921747479596</v>
      </c>
      <c r="W780" s="48"/>
      <c r="X780" s="19" t="s">
        <v>4919</v>
      </c>
      <c r="Y780" s="21" t="s">
        <v>4920</v>
      </c>
      <c r="Z780" s="19" t="s">
        <v>27926</v>
      </c>
    </row>
    <row r="781" spans="1:26" s="67" customFormat="1" ht="100.2" customHeight="1" x14ac:dyDescent="0.3">
      <c r="A781" s="9" t="s">
        <v>16991</v>
      </c>
      <c r="B781" s="10" t="s">
        <v>4921</v>
      </c>
      <c r="C781" s="22" t="s">
        <v>4922</v>
      </c>
      <c r="D781" s="12" t="s">
        <v>4923</v>
      </c>
      <c r="E781" s="13">
        <v>146.22763059830601</v>
      </c>
      <c r="F781" s="14" t="s">
        <v>1649</v>
      </c>
      <c r="G781" s="14">
        <v>1.40299999999999</v>
      </c>
      <c r="H781" s="18" t="s">
        <v>4924</v>
      </c>
      <c r="I781" s="14" t="s">
        <v>2195</v>
      </c>
      <c r="J781" s="15" t="s">
        <v>2234</v>
      </c>
      <c r="K781" s="16" t="s">
        <v>30552</v>
      </c>
      <c r="L781" s="14" t="s">
        <v>31</v>
      </c>
      <c r="M781" s="14" t="s">
        <v>4925</v>
      </c>
      <c r="N781" s="14" t="s">
        <v>476</v>
      </c>
      <c r="O781" s="16" t="s">
        <v>201</v>
      </c>
      <c r="P781" s="17">
        <v>28</v>
      </c>
      <c r="Q781" s="29" t="s">
        <v>4926</v>
      </c>
      <c r="R781" s="15" t="s">
        <v>23561</v>
      </c>
      <c r="S781" s="14" t="s">
        <v>36</v>
      </c>
      <c r="T781" s="18">
        <v>217</v>
      </c>
      <c r="U781" s="34">
        <v>72.400000000000006</v>
      </c>
      <c r="V781" s="33">
        <f t="shared" si="48"/>
        <v>0.49511846498344841</v>
      </c>
      <c r="W781" s="48"/>
      <c r="X781" s="19" t="s">
        <v>4927</v>
      </c>
      <c r="Y781" s="21" t="s">
        <v>4928</v>
      </c>
      <c r="Z781" s="19" t="s">
        <v>4929</v>
      </c>
    </row>
    <row r="782" spans="1:26" s="67" customFormat="1" ht="100.2" customHeight="1" x14ac:dyDescent="0.3">
      <c r="A782" s="9" t="s">
        <v>16991</v>
      </c>
      <c r="B782" s="10" t="s">
        <v>4930</v>
      </c>
      <c r="C782" s="22" t="s">
        <v>4931</v>
      </c>
      <c r="D782" s="19" t="s">
        <v>4932</v>
      </c>
      <c r="E782" s="13">
        <v>142.238961567525</v>
      </c>
      <c r="F782" s="14" t="s">
        <v>4704</v>
      </c>
      <c r="G782" s="14">
        <v>2.56</v>
      </c>
      <c r="H782" s="14" t="s">
        <v>4933</v>
      </c>
      <c r="I782" s="14" t="s">
        <v>2195</v>
      </c>
      <c r="J782" s="15" t="s">
        <v>2205</v>
      </c>
      <c r="K782" s="16" t="s">
        <v>28257</v>
      </c>
      <c r="L782" s="14" t="s">
        <v>31</v>
      </c>
      <c r="M782" s="14" t="s">
        <v>4934</v>
      </c>
      <c r="N782" s="14" t="s">
        <v>33</v>
      </c>
      <c r="O782" s="16" t="s">
        <v>220</v>
      </c>
      <c r="P782" s="28">
        <v>28</v>
      </c>
      <c r="Q782" s="14">
        <v>300</v>
      </c>
      <c r="R782" s="15" t="s">
        <v>4935</v>
      </c>
      <c r="S782" s="14" t="s">
        <v>3597</v>
      </c>
      <c r="T782" s="14">
        <v>1000</v>
      </c>
      <c r="U782" s="28">
        <v>300</v>
      </c>
      <c r="V782" s="13">
        <f t="shared" si="48"/>
        <v>2.1091267588984839</v>
      </c>
      <c r="W782" s="37"/>
      <c r="X782" s="19" t="s">
        <v>4936</v>
      </c>
      <c r="Y782" s="21" t="s">
        <v>4937</v>
      </c>
      <c r="Z782" s="19" t="s">
        <v>27927</v>
      </c>
    </row>
    <row r="783" spans="1:26" s="67" customFormat="1" ht="100.2" customHeight="1" x14ac:dyDescent="0.3">
      <c r="A783" s="9" t="s">
        <v>16991</v>
      </c>
      <c r="B783" s="10" t="s">
        <v>4938</v>
      </c>
      <c r="C783" s="22" t="s">
        <v>4939</v>
      </c>
      <c r="D783" s="19" t="s">
        <v>4940</v>
      </c>
      <c r="E783" s="13">
        <v>238.41</v>
      </c>
      <c r="F783" s="14" t="s">
        <v>4941</v>
      </c>
      <c r="G783" s="14">
        <v>6.04</v>
      </c>
      <c r="H783" s="14" t="s">
        <v>4942</v>
      </c>
      <c r="I783" s="14" t="s">
        <v>2195</v>
      </c>
      <c r="J783" s="15" t="s">
        <v>2348</v>
      </c>
      <c r="K783" s="16" t="s">
        <v>28258</v>
      </c>
      <c r="L783" s="14" t="s">
        <v>31</v>
      </c>
      <c r="M783" s="14" t="s">
        <v>4943</v>
      </c>
      <c r="N783" s="14" t="s">
        <v>33</v>
      </c>
      <c r="O783" s="16" t="s">
        <v>220</v>
      </c>
      <c r="P783" s="28">
        <v>28</v>
      </c>
      <c r="Q783" s="14">
        <v>1000</v>
      </c>
      <c r="R783" s="15" t="s">
        <v>4944</v>
      </c>
      <c r="S783" s="14" t="s">
        <v>49</v>
      </c>
      <c r="T783" s="14" t="s">
        <v>49</v>
      </c>
      <c r="U783" s="14">
        <v>1000</v>
      </c>
      <c r="V783" s="30">
        <f t="shared" si="48"/>
        <v>4.1944549305817711</v>
      </c>
      <c r="W783" s="47"/>
      <c r="X783" s="19" t="s">
        <v>4945</v>
      </c>
      <c r="Y783" s="21" t="s">
        <v>4946</v>
      </c>
      <c r="Z783" s="19" t="s">
        <v>4947</v>
      </c>
    </row>
    <row r="784" spans="1:26" s="67" customFormat="1" ht="100.2" customHeight="1" x14ac:dyDescent="0.3">
      <c r="A784" s="9" t="s">
        <v>16991</v>
      </c>
      <c r="B784" s="10" t="s">
        <v>4948</v>
      </c>
      <c r="C784" s="22" t="s">
        <v>4949</v>
      </c>
      <c r="D784" s="19" t="s">
        <v>4950</v>
      </c>
      <c r="E784" s="13">
        <v>238.42</v>
      </c>
      <c r="F784" s="14" t="s">
        <v>4941</v>
      </c>
      <c r="G784" s="14">
        <v>5.96</v>
      </c>
      <c r="H784" s="14" t="s">
        <v>4951</v>
      </c>
      <c r="I784" s="14" t="s">
        <v>2195</v>
      </c>
      <c r="J784" s="15" t="s">
        <v>2348</v>
      </c>
      <c r="K784" s="16" t="s">
        <v>28258</v>
      </c>
      <c r="L784" s="14" t="s">
        <v>31</v>
      </c>
      <c r="M784" s="14" t="s">
        <v>3170</v>
      </c>
      <c r="N784" s="14" t="s">
        <v>33</v>
      </c>
      <c r="O784" s="16" t="s">
        <v>220</v>
      </c>
      <c r="P784" s="28">
        <v>28</v>
      </c>
      <c r="Q784" s="14">
        <v>1000</v>
      </c>
      <c r="R784" s="15" t="s">
        <v>4952</v>
      </c>
      <c r="S784" s="14" t="s">
        <v>49</v>
      </c>
      <c r="T784" s="14" t="s">
        <v>49</v>
      </c>
      <c r="U784" s="14">
        <v>1000</v>
      </c>
      <c r="V784" s="30">
        <f t="shared" si="48"/>
        <v>4.1942790034393092</v>
      </c>
      <c r="W784" s="47"/>
      <c r="X784" s="19" t="s">
        <v>4953</v>
      </c>
      <c r="Y784" s="21" t="s">
        <v>4954</v>
      </c>
      <c r="Z784" s="19" t="s">
        <v>4955</v>
      </c>
    </row>
    <row r="785" spans="1:26" s="67" customFormat="1" ht="100.2" customHeight="1" x14ac:dyDescent="0.3">
      <c r="A785" s="9" t="s">
        <v>16991</v>
      </c>
      <c r="B785" s="10" t="s">
        <v>4956</v>
      </c>
      <c r="C785" s="22" t="s">
        <v>4957</v>
      </c>
      <c r="D785" s="19" t="s">
        <v>4958</v>
      </c>
      <c r="E785" s="13">
        <v>228.32835953277001</v>
      </c>
      <c r="F785" s="14" t="s">
        <v>4959</v>
      </c>
      <c r="G785" s="14">
        <v>2.97</v>
      </c>
      <c r="H785" s="14" t="s">
        <v>4960</v>
      </c>
      <c r="I785" s="14" t="s">
        <v>2195</v>
      </c>
      <c r="J785" s="15" t="s">
        <v>4961</v>
      </c>
      <c r="K785" s="16" t="s">
        <v>30553</v>
      </c>
      <c r="L785" s="14" t="s">
        <v>31</v>
      </c>
      <c r="M785" s="14" t="s">
        <v>446</v>
      </c>
      <c r="N785" s="14" t="s">
        <v>33</v>
      </c>
      <c r="O785" s="16" t="s">
        <v>220</v>
      </c>
      <c r="P785" s="28">
        <v>28</v>
      </c>
      <c r="Q785" s="14">
        <v>200</v>
      </c>
      <c r="R785" s="15" t="s">
        <v>4784</v>
      </c>
      <c r="S785" s="14" t="s">
        <v>143</v>
      </c>
      <c r="T785" s="14">
        <v>800</v>
      </c>
      <c r="U785" s="28">
        <v>200</v>
      </c>
      <c r="V785" s="30">
        <f t="shared" si="48"/>
        <v>0.87593148923445807</v>
      </c>
      <c r="W785" s="47"/>
      <c r="X785" s="19" t="s">
        <v>4962</v>
      </c>
      <c r="Y785" s="21" t="s">
        <v>4963</v>
      </c>
      <c r="Z785" s="19" t="s">
        <v>27928</v>
      </c>
    </row>
    <row r="786" spans="1:26" s="67" customFormat="1" ht="100.2" customHeight="1" x14ac:dyDescent="0.3">
      <c r="A786" s="9" t="s">
        <v>16991</v>
      </c>
      <c r="B786" s="10" t="s">
        <v>4964</v>
      </c>
      <c r="C786" s="22" t="s">
        <v>4965</v>
      </c>
      <c r="D786" s="12" t="s">
        <v>4966</v>
      </c>
      <c r="E786" s="13">
        <v>211.34419363849301</v>
      </c>
      <c r="F786" s="14" t="s">
        <v>4967</v>
      </c>
      <c r="G786" s="13">
        <v>3.4</v>
      </c>
      <c r="H786" s="31" t="s">
        <v>4968</v>
      </c>
      <c r="I786" s="14" t="s">
        <v>2195</v>
      </c>
      <c r="J786" s="15" t="s">
        <v>2348</v>
      </c>
      <c r="K786" s="16" t="s">
        <v>30554</v>
      </c>
      <c r="L786" s="14" t="s">
        <v>31</v>
      </c>
      <c r="M786" s="14" t="s">
        <v>4969</v>
      </c>
      <c r="N786" s="14" t="s">
        <v>476</v>
      </c>
      <c r="O786" s="16" t="s">
        <v>220</v>
      </c>
      <c r="P786" s="17">
        <v>28</v>
      </c>
      <c r="Q786" s="18">
        <v>40</v>
      </c>
      <c r="R786" s="15" t="s">
        <v>4970</v>
      </c>
      <c r="S786" s="14" t="s">
        <v>36</v>
      </c>
      <c r="T786" s="18">
        <v>200</v>
      </c>
      <c r="U786" s="17">
        <v>40</v>
      </c>
      <c r="V786" s="20">
        <f t="shared" si="48"/>
        <v>0.18926472173832473</v>
      </c>
      <c r="W786" s="48"/>
      <c r="X786" s="19" t="s">
        <v>4971</v>
      </c>
      <c r="Y786" s="21" t="s">
        <v>4972</v>
      </c>
      <c r="Z786" s="19" t="s">
        <v>4973</v>
      </c>
    </row>
    <row r="787" spans="1:26" s="67" customFormat="1" ht="100.2" customHeight="1" x14ac:dyDescent="0.3">
      <c r="A787" s="9" t="s">
        <v>16991</v>
      </c>
      <c r="B787" s="10" t="s">
        <v>4974</v>
      </c>
      <c r="C787" s="22" t="s">
        <v>4975</v>
      </c>
      <c r="D787" s="12" t="s">
        <v>4976</v>
      </c>
      <c r="E787" s="13">
        <v>352.52</v>
      </c>
      <c r="F787" s="14" t="s">
        <v>4977</v>
      </c>
      <c r="G787" s="14">
        <v>7.09</v>
      </c>
      <c r="H787" s="18" t="s">
        <v>4978</v>
      </c>
      <c r="I787" s="14" t="s">
        <v>2195</v>
      </c>
      <c r="J787" s="54" t="s">
        <v>2348</v>
      </c>
      <c r="K787" s="16" t="s">
        <v>28325</v>
      </c>
      <c r="L787" s="14" t="s">
        <v>31</v>
      </c>
      <c r="M787" s="14" t="s">
        <v>163</v>
      </c>
      <c r="N787" s="14" t="s">
        <v>59</v>
      </c>
      <c r="O787" s="16" t="s">
        <v>34</v>
      </c>
      <c r="P787" s="17" t="s">
        <v>1907</v>
      </c>
      <c r="Q787" s="29" t="s">
        <v>4169</v>
      </c>
      <c r="R787" s="15" t="s">
        <v>27941</v>
      </c>
      <c r="S787" s="14" t="s">
        <v>143</v>
      </c>
      <c r="T787" s="18">
        <v>150</v>
      </c>
      <c r="U787" s="17">
        <v>25</v>
      </c>
      <c r="V787" s="20">
        <f t="shared" si="48"/>
        <v>7.0917962101441051E-2</v>
      </c>
      <c r="W787" s="48"/>
      <c r="X787" s="19" t="s">
        <v>27940</v>
      </c>
      <c r="Y787" s="21" t="s">
        <v>4979</v>
      </c>
      <c r="Z787" s="19" t="s">
        <v>27942</v>
      </c>
    </row>
    <row r="788" spans="1:26" s="67" customFormat="1" ht="100.2" customHeight="1" x14ac:dyDescent="0.3">
      <c r="A788" s="9" t="s">
        <v>16991</v>
      </c>
      <c r="B788" s="10" t="s">
        <v>29602</v>
      </c>
      <c r="C788" s="22" t="s">
        <v>29603</v>
      </c>
      <c r="D788" s="12" t="s">
        <v>29604</v>
      </c>
      <c r="E788" s="13">
        <v>224.3</v>
      </c>
      <c r="F788" s="14" t="s">
        <v>4980</v>
      </c>
      <c r="G788" s="14">
        <v>1.05</v>
      </c>
      <c r="H788" s="31" t="s">
        <v>29605</v>
      </c>
      <c r="I788" s="14" t="s">
        <v>2195</v>
      </c>
      <c r="J788" s="15" t="s">
        <v>2348</v>
      </c>
      <c r="K788" s="16" t="s">
        <v>30555</v>
      </c>
      <c r="L788" s="14" t="s">
        <v>31</v>
      </c>
      <c r="M788" s="14" t="s">
        <v>4981</v>
      </c>
      <c r="N788" s="14" t="s">
        <v>33</v>
      </c>
      <c r="O788" s="16" t="s">
        <v>220</v>
      </c>
      <c r="P788" s="17">
        <v>28</v>
      </c>
      <c r="Q788" s="18">
        <v>25</v>
      </c>
      <c r="R788" s="15" t="s">
        <v>4982</v>
      </c>
      <c r="S788" s="14" t="s">
        <v>143</v>
      </c>
      <c r="T788" s="18">
        <v>125</v>
      </c>
      <c r="U788" s="17">
        <v>25</v>
      </c>
      <c r="V788" s="13">
        <f t="shared" si="48"/>
        <v>0.11145786892554614</v>
      </c>
      <c r="W788" s="47"/>
      <c r="X788" s="19" t="s">
        <v>4983</v>
      </c>
      <c r="Y788" s="21" t="s">
        <v>4984</v>
      </c>
      <c r="Z788" s="19" t="s">
        <v>4985</v>
      </c>
    </row>
    <row r="789" spans="1:26" s="67" customFormat="1" ht="100.2" customHeight="1" x14ac:dyDescent="0.3">
      <c r="A789" s="9" t="s">
        <v>16991</v>
      </c>
      <c r="B789" s="10" t="s">
        <v>4986</v>
      </c>
      <c r="C789" s="22" t="s">
        <v>4987</v>
      </c>
      <c r="D789" s="12" t="s">
        <v>4988</v>
      </c>
      <c r="E789" s="13">
        <v>190.28</v>
      </c>
      <c r="F789" s="14" t="s">
        <v>4989</v>
      </c>
      <c r="G789" s="14">
        <v>3.38</v>
      </c>
      <c r="H789" s="31" t="s">
        <v>4990</v>
      </c>
      <c r="I789" s="14" t="s">
        <v>2195</v>
      </c>
      <c r="J789" s="15" t="s">
        <v>2348</v>
      </c>
      <c r="K789" s="16" t="s">
        <v>28273</v>
      </c>
      <c r="L789" s="14" t="s">
        <v>31</v>
      </c>
      <c r="M789" s="14" t="s">
        <v>4981</v>
      </c>
      <c r="N789" s="14" t="s">
        <v>476</v>
      </c>
      <c r="O789" s="16" t="s">
        <v>220</v>
      </c>
      <c r="P789" s="17">
        <v>28</v>
      </c>
      <c r="Q789" s="18">
        <v>80</v>
      </c>
      <c r="R789" s="15" t="s">
        <v>4991</v>
      </c>
      <c r="S789" s="14" t="s">
        <v>143</v>
      </c>
      <c r="T789" s="18">
        <v>400</v>
      </c>
      <c r="U789" s="17">
        <v>80</v>
      </c>
      <c r="V789" s="30">
        <f t="shared" si="48"/>
        <v>0.42043304603741855</v>
      </c>
      <c r="W789" s="47"/>
      <c r="X789" s="19" t="s">
        <v>4992</v>
      </c>
      <c r="Y789" s="21" t="s">
        <v>4993</v>
      </c>
      <c r="Z789" s="19" t="s">
        <v>4994</v>
      </c>
    </row>
    <row r="790" spans="1:26" s="67" customFormat="1" ht="100.2" customHeight="1" x14ac:dyDescent="0.3">
      <c r="A790" s="9" t="s">
        <v>16991</v>
      </c>
      <c r="B790" s="10" t="s">
        <v>4995</v>
      </c>
      <c r="C790" s="22" t="s">
        <v>4996</v>
      </c>
      <c r="D790" s="43" t="s">
        <v>4997</v>
      </c>
      <c r="E790" s="13">
        <v>242.27</v>
      </c>
      <c r="F790" s="14" t="s">
        <v>4597</v>
      </c>
      <c r="G790" s="14">
        <v>4.07</v>
      </c>
      <c r="H790" s="14" t="s">
        <v>4998</v>
      </c>
      <c r="I790" s="14" t="s">
        <v>2195</v>
      </c>
      <c r="J790" s="15" t="s">
        <v>2643</v>
      </c>
      <c r="K790" s="16" t="s">
        <v>30556</v>
      </c>
      <c r="L790" s="14" t="s">
        <v>31</v>
      </c>
      <c r="M790" s="14" t="s">
        <v>281</v>
      </c>
      <c r="N790" s="14" t="s">
        <v>33</v>
      </c>
      <c r="O790" s="16" t="s">
        <v>220</v>
      </c>
      <c r="P790" s="26">
        <v>28</v>
      </c>
      <c r="Q790" s="26">
        <v>1000</v>
      </c>
      <c r="R790" s="15" t="s">
        <v>2848</v>
      </c>
      <c r="S790" s="14" t="s">
        <v>49</v>
      </c>
      <c r="T790" s="14" t="s">
        <v>49</v>
      </c>
      <c r="U790" s="28">
        <v>1000</v>
      </c>
      <c r="V790" s="30">
        <f t="shared" si="48"/>
        <v>4.1276262021711316</v>
      </c>
      <c r="W790" s="47"/>
      <c r="X790" s="19" t="s">
        <v>50</v>
      </c>
      <c r="Y790" s="21" t="s">
        <v>1705</v>
      </c>
      <c r="Z790" s="19" t="s">
        <v>27943</v>
      </c>
    </row>
    <row r="791" spans="1:26" s="67" customFormat="1" ht="100.2" customHeight="1" x14ac:dyDescent="0.3">
      <c r="A791" s="9" t="s">
        <v>16991</v>
      </c>
      <c r="B791" s="10" t="s">
        <v>4999</v>
      </c>
      <c r="C791" s="22" t="s">
        <v>5000</v>
      </c>
      <c r="D791" s="19" t="s">
        <v>5001</v>
      </c>
      <c r="E791" s="13">
        <v>122.17</v>
      </c>
      <c r="F791" s="14" t="s">
        <v>3669</v>
      </c>
      <c r="G791" s="14">
        <v>2.66</v>
      </c>
      <c r="H791" s="14" t="s">
        <v>5002</v>
      </c>
      <c r="I791" s="14" t="s">
        <v>2195</v>
      </c>
      <c r="J791" s="15" t="s">
        <v>2285</v>
      </c>
      <c r="K791" s="16" t="s">
        <v>30557</v>
      </c>
      <c r="L791" s="14" t="s">
        <v>31</v>
      </c>
      <c r="M791" s="14" t="s">
        <v>5003</v>
      </c>
      <c r="N791" s="14" t="s">
        <v>33</v>
      </c>
      <c r="O791" s="16" t="s">
        <v>220</v>
      </c>
      <c r="P791" s="28">
        <v>28</v>
      </c>
      <c r="Q791" s="14">
        <v>40</v>
      </c>
      <c r="R791" s="15" t="s">
        <v>5004</v>
      </c>
      <c r="S791" s="14" t="s">
        <v>36</v>
      </c>
      <c r="T791" s="14">
        <v>120</v>
      </c>
      <c r="U791" s="28">
        <v>40</v>
      </c>
      <c r="V791" s="13">
        <f t="shared" si="48"/>
        <v>0.32741262175656871</v>
      </c>
      <c r="W791" s="47"/>
      <c r="X791" s="19" t="s">
        <v>5005</v>
      </c>
      <c r="Y791" s="21" t="s">
        <v>5006</v>
      </c>
      <c r="Z791" s="19" t="s">
        <v>5007</v>
      </c>
    </row>
    <row r="792" spans="1:26" s="67" customFormat="1" ht="100.2" customHeight="1" x14ac:dyDescent="0.3">
      <c r="A792" s="9" t="s">
        <v>16991</v>
      </c>
      <c r="B792" s="10" t="s">
        <v>5008</v>
      </c>
      <c r="C792" s="22" t="s">
        <v>5009</v>
      </c>
      <c r="D792" s="19" t="s">
        <v>27888</v>
      </c>
      <c r="E792" s="13">
        <v>190.29</v>
      </c>
      <c r="F792" s="14" t="s">
        <v>4335</v>
      </c>
      <c r="G792" s="14">
        <v>3.72</v>
      </c>
      <c r="H792" s="14" t="s">
        <v>5010</v>
      </c>
      <c r="I792" s="14" t="s">
        <v>2195</v>
      </c>
      <c r="J792" s="15" t="s">
        <v>2285</v>
      </c>
      <c r="K792" s="16" t="s">
        <v>30558</v>
      </c>
      <c r="L792" s="14" t="s">
        <v>31</v>
      </c>
      <c r="M792" s="14" t="s">
        <v>5011</v>
      </c>
      <c r="N792" s="14" t="s">
        <v>33</v>
      </c>
      <c r="O792" s="16" t="s">
        <v>220</v>
      </c>
      <c r="P792" s="28">
        <v>28</v>
      </c>
      <c r="Q792" s="18">
        <v>60</v>
      </c>
      <c r="R792" s="15" t="s">
        <v>5012</v>
      </c>
      <c r="S792" s="14" t="s">
        <v>5013</v>
      </c>
      <c r="T792" s="14">
        <v>300</v>
      </c>
      <c r="U792" s="28">
        <v>60</v>
      </c>
      <c r="V792" s="13">
        <f t="shared" si="48"/>
        <v>0.31530821377896895</v>
      </c>
      <c r="W792" s="47"/>
      <c r="X792" s="19" t="s">
        <v>5014</v>
      </c>
      <c r="Y792" s="21" t="s">
        <v>5015</v>
      </c>
      <c r="Z792" s="19" t="s">
        <v>5016</v>
      </c>
    </row>
    <row r="793" spans="1:26" s="67" customFormat="1" ht="100.2" customHeight="1" x14ac:dyDescent="0.3">
      <c r="A793" s="9" t="s">
        <v>16991</v>
      </c>
      <c r="B793" s="10" t="s">
        <v>5017</v>
      </c>
      <c r="C793" s="22" t="s">
        <v>5018</v>
      </c>
      <c r="D793" s="12" t="s">
        <v>5019</v>
      </c>
      <c r="E793" s="13">
        <v>174.24160000000001</v>
      </c>
      <c r="F793" s="14" t="s">
        <v>5020</v>
      </c>
      <c r="G793" s="14">
        <v>3.62</v>
      </c>
      <c r="H793" s="31" t="s">
        <v>5021</v>
      </c>
      <c r="I793" s="14" t="s">
        <v>2195</v>
      </c>
      <c r="J793" s="15" t="s">
        <v>2285</v>
      </c>
      <c r="K793" s="16" t="s">
        <v>30559</v>
      </c>
      <c r="L793" s="14" t="s">
        <v>31</v>
      </c>
      <c r="M793" s="14" t="s">
        <v>32</v>
      </c>
      <c r="N793" s="14" t="s">
        <v>476</v>
      </c>
      <c r="O793" s="16" t="s">
        <v>220</v>
      </c>
      <c r="P793" s="17" t="s">
        <v>1907</v>
      </c>
      <c r="Q793" s="18">
        <v>50</v>
      </c>
      <c r="R793" s="15" t="s">
        <v>5022</v>
      </c>
      <c r="S793" s="14" t="s">
        <v>5023</v>
      </c>
      <c r="T793" s="18">
        <v>150</v>
      </c>
      <c r="U793" s="17">
        <v>50</v>
      </c>
      <c r="V793" s="13">
        <f t="shared" si="48"/>
        <v>0.2869578791746632</v>
      </c>
      <c r="W793" s="47"/>
      <c r="X793" s="19" t="s">
        <v>5024</v>
      </c>
      <c r="Y793" s="21" t="s">
        <v>5025</v>
      </c>
      <c r="Z793" s="19" t="s">
        <v>5026</v>
      </c>
    </row>
    <row r="794" spans="1:26" s="67" customFormat="1" ht="100.2" customHeight="1" x14ac:dyDescent="0.3">
      <c r="A794" s="9" t="s">
        <v>16991</v>
      </c>
      <c r="B794" s="10" t="s">
        <v>5027</v>
      </c>
      <c r="C794" s="19" t="s">
        <v>23562</v>
      </c>
      <c r="D794" s="12" t="s">
        <v>5028</v>
      </c>
      <c r="E794" s="13">
        <v>162.27000000000001</v>
      </c>
      <c r="F794" s="14" t="s">
        <v>3300</v>
      </c>
      <c r="G794" s="13">
        <v>4.9000000000000004</v>
      </c>
      <c r="H794" s="18" t="s">
        <v>5029</v>
      </c>
      <c r="I794" s="14" t="s">
        <v>2195</v>
      </c>
      <c r="J794" s="15" t="s">
        <v>2285</v>
      </c>
      <c r="K794" s="16" t="s">
        <v>30560</v>
      </c>
      <c r="L794" s="14" t="s">
        <v>31</v>
      </c>
      <c r="M794" s="14" t="s">
        <v>4860</v>
      </c>
      <c r="N794" s="14" t="s">
        <v>33</v>
      </c>
      <c r="O794" s="16" t="s">
        <v>220</v>
      </c>
      <c r="P794" s="17">
        <v>28</v>
      </c>
      <c r="Q794" s="29" t="s">
        <v>1204</v>
      </c>
      <c r="R794" s="15" t="s">
        <v>5030</v>
      </c>
      <c r="S794" s="14" t="s">
        <v>49</v>
      </c>
      <c r="T794" s="18" t="s">
        <v>49</v>
      </c>
      <c r="U794" s="17">
        <v>1000</v>
      </c>
      <c r="V794" s="13">
        <f t="shared" si="48"/>
        <v>6.1625685585752139</v>
      </c>
      <c r="W794" s="47"/>
      <c r="X794" s="19" t="s">
        <v>5031</v>
      </c>
      <c r="Y794" s="21" t="s">
        <v>2751</v>
      </c>
      <c r="Z794" s="19" t="s">
        <v>5032</v>
      </c>
    </row>
    <row r="795" spans="1:26" s="67" customFormat="1" ht="100.2" customHeight="1" x14ac:dyDescent="0.3">
      <c r="A795" s="9" t="s">
        <v>16991</v>
      </c>
      <c r="B795" s="10" t="s">
        <v>5033</v>
      </c>
      <c r="C795" s="22" t="s">
        <v>5034</v>
      </c>
      <c r="D795" s="12" t="s">
        <v>5035</v>
      </c>
      <c r="E795" s="13">
        <v>206.29</v>
      </c>
      <c r="F795" s="14" t="s">
        <v>5036</v>
      </c>
      <c r="G795" s="14">
        <v>2.64</v>
      </c>
      <c r="H795" s="31" t="s">
        <v>5037</v>
      </c>
      <c r="I795" s="14" t="s">
        <v>2195</v>
      </c>
      <c r="J795" s="15" t="s">
        <v>2266</v>
      </c>
      <c r="K795" s="16" t="s">
        <v>30561</v>
      </c>
      <c r="L795" s="14" t="s">
        <v>31</v>
      </c>
      <c r="M795" s="14" t="s">
        <v>4981</v>
      </c>
      <c r="N795" s="14" t="s">
        <v>33</v>
      </c>
      <c r="O795" s="204" t="s">
        <v>220</v>
      </c>
      <c r="P795" s="17">
        <v>28</v>
      </c>
      <c r="Q795" s="18">
        <v>60</v>
      </c>
      <c r="R795" s="15" t="s">
        <v>5038</v>
      </c>
      <c r="S795" s="14" t="s">
        <v>4536</v>
      </c>
      <c r="T795" s="18">
        <v>300</v>
      </c>
      <c r="U795" s="17">
        <v>60</v>
      </c>
      <c r="V795" s="13">
        <f t="shared" si="48"/>
        <v>0.29085268311600176</v>
      </c>
      <c r="W795" s="47"/>
      <c r="X795" s="19" t="s">
        <v>5039</v>
      </c>
      <c r="Y795" s="21" t="s">
        <v>4993</v>
      </c>
      <c r="Z795" s="19" t="s">
        <v>5040</v>
      </c>
    </row>
    <row r="796" spans="1:26" s="67" customFormat="1" ht="100.2" customHeight="1" x14ac:dyDescent="0.3">
      <c r="A796" s="9" t="s">
        <v>16991</v>
      </c>
      <c r="B796" s="10" t="s">
        <v>5041</v>
      </c>
      <c r="C796" s="22" t="s">
        <v>5042</v>
      </c>
      <c r="D796" s="19" t="s">
        <v>5043</v>
      </c>
      <c r="E796" s="13">
        <v>152.22999999999999</v>
      </c>
      <c r="F796" s="14" t="s">
        <v>1630</v>
      </c>
      <c r="G796" s="14">
        <v>2.85</v>
      </c>
      <c r="H796" s="14" t="s">
        <v>5044</v>
      </c>
      <c r="I796" s="14" t="s">
        <v>2195</v>
      </c>
      <c r="J796" s="15" t="s">
        <v>2348</v>
      </c>
      <c r="K796" s="14" t="s">
        <v>30562</v>
      </c>
      <c r="L796" s="14" t="s">
        <v>31</v>
      </c>
      <c r="M796" s="14" t="s">
        <v>32</v>
      </c>
      <c r="N796" s="14" t="s">
        <v>476</v>
      </c>
      <c r="O796" s="16" t="s">
        <v>220</v>
      </c>
      <c r="P796" s="28">
        <v>28</v>
      </c>
      <c r="Q796" s="14" t="s">
        <v>49</v>
      </c>
      <c r="R796" s="15" t="s">
        <v>5045</v>
      </c>
      <c r="S796" s="14" t="s">
        <v>36</v>
      </c>
      <c r="T796" s="36">
        <v>51</v>
      </c>
      <c r="U796" s="28" t="s">
        <v>49</v>
      </c>
      <c r="V796" s="13"/>
      <c r="W796" s="47"/>
      <c r="X796" s="19" t="s">
        <v>5046</v>
      </c>
      <c r="Y796" s="21" t="s">
        <v>5047</v>
      </c>
      <c r="Z796" s="19" t="s">
        <v>5048</v>
      </c>
    </row>
    <row r="797" spans="1:26" s="67" customFormat="1" ht="100.2" customHeight="1" x14ac:dyDescent="0.3">
      <c r="A797" s="9" t="s">
        <v>16991</v>
      </c>
      <c r="B797" s="10" t="s">
        <v>5049</v>
      </c>
      <c r="C797" s="22" t="s">
        <v>5050</v>
      </c>
      <c r="D797" s="12" t="s">
        <v>5051</v>
      </c>
      <c r="E797" s="13">
        <v>210.22</v>
      </c>
      <c r="F797" s="14" t="s">
        <v>5052</v>
      </c>
      <c r="G797" s="14">
        <v>3.65</v>
      </c>
      <c r="H797" s="18" t="s">
        <v>5053</v>
      </c>
      <c r="I797" s="14" t="s">
        <v>2195</v>
      </c>
      <c r="J797" s="15" t="s">
        <v>5054</v>
      </c>
      <c r="K797" s="14" t="s">
        <v>28274</v>
      </c>
      <c r="L797" s="14" t="s">
        <v>31</v>
      </c>
      <c r="M797" s="14" t="s">
        <v>69</v>
      </c>
      <c r="N797" s="14" t="s">
        <v>33</v>
      </c>
      <c r="O797" s="16" t="s">
        <v>220</v>
      </c>
      <c r="P797" s="17" t="s">
        <v>1907</v>
      </c>
      <c r="Q797" s="29" t="s">
        <v>2097</v>
      </c>
      <c r="R797" s="15" t="s">
        <v>5055</v>
      </c>
      <c r="S797" s="14" t="s">
        <v>36</v>
      </c>
      <c r="T797" s="18">
        <v>75</v>
      </c>
      <c r="U797" s="17">
        <v>50</v>
      </c>
      <c r="V797" s="20">
        <f t="shared" ref="V797:V803" si="49">U797/E797</f>
        <v>0.23784606602606792</v>
      </c>
      <c r="W797" s="48"/>
      <c r="X797" s="19" t="s">
        <v>5056</v>
      </c>
      <c r="Y797" s="21" t="s">
        <v>5057</v>
      </c>
      <c r="Z797" s="19" t="s">
        <v>5058</v>
      </c>
    </row>
    <row r="798" spans="1:26" s="67" customFormat="1" ht="100.2" customHeight="1" x14ac:dyDescent="0.3">
      <c r="A798" s="9" t="s">
        <v>16991</v>
      </c>
      <c r="B798" s="10" t="s">
        <v>5059</v>
      </c>
      <c r="C798" s="22" t="s">
        <v>5060</v>
      </c>
      <c r="D798" s="19" t="s">
        <v>5061</v>
      </c>
      <c r="E798" s="13">
        <v>562.52599999999995</v>
      </c>
      <c r="F798" s="14" t="s">
        <v>5062</v>
      </c>
      <c r="G798" s="14">
        <v>3.44</v>
      </c>
      <c r="H798" s="14" t="s">
        <v>5063</v>
      </c>
      <c r="I798" s="14" t="s">
        <v>2195</v>
      </c>
      <c r="J798" s="15" t="s">
        <v>3063</v>
      </c>
      <c r="K798" s="14" t="s">
        <v>30563</v>
      </c>
      <c r="L798" s="14" t="s">
        <v>31</v>
      </c>
      <c r="M798" s="14" t="s">
        <v>69</v>
      </c>
      <c r="N798" s="14" t="s">
        <v>33</v>
      </c>
      <c r="O798" s="16" t="s">
        <v>220</v>
      </c>
      <c r="P798" s="26">
        <v>28</v>
      </c>
      <c r="Q798" s="25">
        <v>1000</v>
      </c>
      <c r="R798" s="15" t="s">
        <v>5064</v>
      </c>
      <c r="S798" s="14" t="s">
        <v>49</v>
      </c>
      <c r="T798" s="25" t="s">
        <v>49</v>
      </c>
      <c r="U798" s="28">
        <v>1000</v>
      </c>
      <c r="V798" s="30">
        <f t="shared" si="49"/>
        <v>1.7776956087363074</v>
      </c>
      <c r="W798" s="47"/>
      <c r="X798" s="19" t="s">
        <v>1644</v>
      </c>
      <c r="Y798" s="21" t="s">
        <v>1705</v>
      </c>
      <c r="Z798" s="19" t="s">
        <v>5065</v>
      </c>
    </row>
    <row r="799" spans="1:26" s="67" customFormat="1" ht="100.2" customHeight="1" x14ac:dyDescent="0.3">
      <c r="A799" s="9" t="s">
        <v>16991</v>
      </c>
      <c r="B799" s="10" t="s">
        <v>5066</v>
      </c>
      <c r="C799" s="22" t="s">
        <v>5067</v>
      </c>
      <c r="D799" s="12" t="s">
        <v>5068</v>
      </c>
      <c r="E799" s="13">
        <v>146.18453661378501</v>
      </c>
      <c r="F799" s="14" t="s">
        <v>5069</v>
      </c>
      <c r="G799" s="13">
        <v>0.7</v>
      </c>
      <c r="H799" s="18" t="s">
        <v>5070</v>
      </c>
      <c r="I799" s="28" t="s">
        <v>2195</v>
      </c>
      <c r="J799" s="15" t="s">
        <v>5071</v>
      </c>
      <c r="K799" s="16" t="s">
        <v>28326</v>
      </c>
      <c r="L799" s="14" t="s">
        <v>31</v>
      </c>
      <c r="M799" s="14" t="s">
        <v>5072</v>
      </c>
      <c r="N799" s="14" t="s">
        <v>59</v>
      </c>
      <c r="O799" s="16" t="s">
        <v>220</v>
      </c>
      <c r="P799" s="17" t="s">
        <v>5073</v>
      </c>
      <c r="Q799" s="29" t="s">
        <v>5074</v>
      </c>
      <c r="R799" s="15" t="s">
        <v>5075</v>
      </c>
      <c r="S799" s="14" t="s">
        <v>5076</v>
      </c>
      <c r="T799" s="18" t="s">
        <v>49</v>
      </c>
      <c r="U799" s="34">
        <v>689.7</v>
      </c>
      <c r="V799" s="30">
        <f t="shared" si="49"/>
        <v>4.7180092776992275</v>
      </c>
      <c r="W799" s="48"/>
      <c r="X799" s="19" t="s">
        <v>5077</v>
      </c>
      <c r="Y799" s="21" t="s">
        <v>5078</v>
      </c>
      <c r="Z799" s="19" t="s">
        <v>5079</v>
      </c>
    </row>
    <row r="800" spans="1:26" s="67" customFormat="1" ht="100.2" customHeight="1" x14ac:dyDescent="0.3">
      <c r="A800" s="9" t="s">
        <v>16991</v>
      </c>
      <c r="B800" s="10" t="s">
        <v>5080</v>
      </c>
      <c r="C800" s="22" t="s">
        <v>5081</v>
      </c>
      <c r="D800" s="12" t="s">
        <v>5082</v>
      </c>
      <c r="E800" s="13">
        <v>178.2296</v>
      </c>
      <c r="F800" s="14" t="s">
        <v>3959</v>
      </c>
      <c r="G800" s="13">
        <v>2.9</v>
      </c>
      <c r="H800" s="31" t="s">
        <v>5083</v>
      </c>
      <c r="I800" s="14" t="s">
        <v>2195</v>
      </c>
      <c r="J800" s="15" t="s">
        <v>2703</v>
      </c>
      <c r="K800" s="14" t="s">
        <v>30564</v>
      </c>
      <c r="L800" s="14" t="s">
        <v>31</v>
      </c>
      <c r="M800" s="14" t="s">
        <v>69</v>
      </c>
      <c r="N800" s="14" t="s">
        <v>59</v>
      </c>
      <c r="O800" s="16" t="s">
        <v>220</v>
      </c>
      <c r="P800" s="17" t="s">
        <v>5073</v>
      </c>
      <c r="Q800" s="18">
        <v>250</v>
      </c>
      <c r="R800" s="15" t="s">
        <v>5084</v>
      </c>
      <c r="S800" s="14" t="s">
        <v>36</v>
      </c>
      <c r="T800" s="18">
        <v>1250</v>
      </c>
      <c r="U800" s="18">
        <v>250</v>
      </c>
      <c r="V800" s="20">
        <f t="shared" si="49"/>
        <v>1.4026850758796519</v>
      </c>
      <c r="W800" s="48"/>
      <c r="X800" s="19" t="s">
        <v>5085</v>
      </c>
      <c r="Y800" s="21" t="s">
        <v>5086</v>
      </c>
      <c r="Z800" s="19" t="s">
        <v>27929</v>
      </c>
    </row>
    <row r="801" spans="1:26" s="67" customFormat="1" ht="100.2" customHeight="1" x14ac:dyDescent="0.3">
      <c r="A801" s="9" t="s">
        <v>16991</v>
      </c>
      <c r="B801" s="10" t="s">
        <v>5087</v>
      </c>
      <c r="C801" s="22" t="s">
        <v>5088</v>
      </c>
      <c r="D801" s="12" t="s">
        <v>5089</v>
      </c>
      <c r="E801" s="13">
        <v>114.19</v>
      </c>
      <c r="F801" s="14" t="s">
        <v>5090</v>
      </c>
      <c r="G801" s="14">
        <v>-0.12</v>
      </c>
      <c r="H801" s="14" t="s">
        <v>5091</v>
      </c>
      <c r="I801" s="14" t="s">
        <v>2195</v>
      </c>
      <c r="J801" s="15" t="s">
        <v>2348</v>
      </c>
      <c r="K801" s="16" t="s">
        <v>30149</v>
      </c>
      <c r="L801" s="14" t="s">
        <v>31</v>
      </c>
      <c r="M801" s="14" t="s">
        <v>32</v>
      </c>
      <c r="N801" s="14" t="s">
        <v>59</v>
      </c>
      <c r="O801" s="16" t="s">
        <v>220</v>
      </c>
      <c r="P801" s="17" t="s">
        <v>5092</v>
      </c>
      <c r="Q801" s="29" t="s">
        <v>2917</v>
      </c>
      <c r="R801" s="15" t="s">
        <v>5093</v>
      </c>
      <c r="S801" s="14" t="s">
        <v>36</v>
      </c>
      <c r="T801" s="18">
        <v>500</v>
      </c>
      <c r="U801" s="17">
        <v>150</v>
      </c>
      <c r="V801" s="20">
        <f t="shared" si="49"/>
        <v>1.3136001401173483</v>
      </c>
      <c r="W801" s="48"/>
      <c r="X801" s="19" t="s">
        <v>5094</v>
      </c>
      <c r="Y801" s="21" t="s">
        <v>5095</v>
      </c>
      <c r="Z801" s="19" t="s">
        <v>5096</v>
      </c>
    </row>
    <row r="802" spans="1:26" s="67" customFormat="1" ht="100.2" customHeight="1" x14ac:dyDescent="0.3">
      <c r="A802" s="9" t="s">
        <v>16991</v>
      </c>
      <c r="B802" s="10" t="s">
        <v>5097</v>
      </c>
      <c r="C802" s="22" t="s">
        <v>5098</v>
      </c>
      <c r="D802" s="19" t="s">
        <v>5099</v>
      </c>
      <c r="E802" s="13">
        <v>312.32</v>
      </c>
      <c r="F802" s="14" t="s">
        <v>5100</v>
      </c>
      <c r="G802" s="14">
        <v>1.9</v>
      </c>
      <c r="H802" s="14" t="s">
        <v>5101</v>
      </c>
      <c r="I802" s="14" t="s">
        <v>2195</v>
      </c>
      <c r="J802" s="15" t="s">
        <v>5102</v>
      </c>
      <c r="K802" s="14" t="s">
        <v>30405</v>
      </c>
      <c r="L802" s="14" t="s">
        <v>31</v>
      </c>
      <c r="M802" s="14" t="s">
        <v>176</v>
      </c>
      <c r="N802" s="14" t="s">
        <v>33</v>
      </c>
      <c r="O802" s="16" t="s">
        <v>34</v>
      </c>
      <c r="P802" s="28">
        <v>33</v>
      </c>
      <c r="Q802" s="14">
        <v>10500</v>
      </c>
      <c r="R802" s="15" t="s">
        <v>5103</v>
      </c>
      <c r="S802" s="14" t="s">
        <v>49</v>
      </c>
      <c r="T802" s="14" t="s">
        <v>49</v>
      </c>
      <c r="U802" s="28">
        <v>10500</v>
      </c>
      <c r="V802" s="30">
        <f t="shared" si="49"/>
        <v>33.619364754098363</v>
      </c>
      <c r="W802" s="47"/>
      <c r="X802" s="19" t="s">
        <v>5104</v>
      </c>
      <c r="Y802" s="21" t="s">
        <v>1705</v>
      </c>
      <c r="Z802" s="19" t="s">
        <v>5105</v>
      </c>
    </row>
    <row r="803" spans="1:26" s="67" customFormat="1" ht="100.2" customHeight="1" x14ac:dyDescent="0.3">
      <c r="A803" s="9" t="s">
        <v>16991</v>
      </c>
      <c r="B803" s="10" t="s">
        <v>5106</v>
      </c>
      <c r="C803" s="22" t="s">
        <v>5107</v>
      </c>
      <c r="D803" s="57" t="s">
        <v>5108</v>
      </c>
      <c r="E803" s="13">
        <v>144.26</v>
      </c>
      <c r="F803" s="14" t="s">
        <v>1828</v>
      </c>
      <c r="G803" s="14">
        <v>3.08</v>
      </c>
      <c r="H803" s="14" t="s">
        <v>5109</v>
      </c>
      <c r="I803" s="14" t="s">
        <v>2195</v>
      </c>
      <c r="J803" s="15" t="s">
        <v>2234</v>
      </c>
      <c r="K803" s="16" t="s">
        <v>28226</v>
      </c>
      <c r="L803" s="14" t="s">
        <v>31</v>
      </c>
      <c r="M803" s="14" t="s">
        <v>4860</v>
      </c>
      <c r="N803" s="14" t="s">
        <v>33</v>
      </c>
      <c r="O803" s="16" t="s">
        <v>220</v>
      </c>
      <c r="P803" s="40">
        <v>34</v>
      </c>
      <c r="Q803" s="41">
        <v>50</v>
      </c>
      <c r="R803" s="15" t="s">
        <v>5110</v>
      </c>
      <c r="S803" s="14" t="s">
        <v>1350</v>
      </c>
      <c r="T803" s="41">
        <v>150</v>
      </c>
      <c r="U803" s="40">
        <v>50</v>
      </c>
      <c r="V803" s="13">
        <f t="shared" si="49"/>
        <v>0.3465964231249134</v>
      </c>
      <c r="W803" s="47"/>
      <c r="X803" s="19" t="s">
        <v>5111</v>
      </c>
      <c r="Y803" s="21" t="s">
        <v>5112</v>
      </c>
      <c r="Z803" s="19" t="s">
        <v>5113</v>
      </c>
    </row>
    <row r="804" spans="1:26" s="67" customFormat="1" ht="100.2" customHeight="1" x14ac:dyDescent="0.3">
      <c r="A804" s="9" t="s">
        <v>16991</v>
      </c>
      <c r="B804" s="10" t="s">
        <v>5114</v>
      </c>
      <c r="C804" s="22" t="s">
        <v>5115</v>
      </c>
      <c r="D804" s="19" t="s">
        <v>5116</v>
      </c>
      <c r="E804" s="13">
        <v>75.11</v>
      </c>
      <c r="F804" s="14" t="s">
        <v>5117</v>
      </c>
      <c r="G804" s="14">
        <v>-0.94</v>
      </c>
      <c r="H804" s="14" t="s">
        <v>5118</v>
      </c>
      <c r="I804" s="14" t="s">
        <v>2195</v>
      </c>
      <c r="J804" s="15" t="s">
        <v>2226</v>
      </c>
      <c r="K804" s="16" t="s">
        <v>30565</v>
      </c>
      <c r="L804" s="14" t="s">
        <v>31</v>
      </c>
      <c r="M804" s="14" t="s">
        <v>32</v>
      </c>
      <c r="N804" s="14" t="s">
        <v>46</v>
      </c>
      <c r="O804" s="16" t="s">
        <v>220</v>
      </c>
      <c r="P804" s="28">
        <v>35</v>
      </c>
      <c r="Q804" s="14" t="s">
        <v>49</v>
      </c>
      <c r="R804" s="15" t="s">
        <v>5119</v>
      </c>
      <c r="S804" s="14" t="s">
        <v>1388</v>
      </c>
      <c r="T804" s="14">
        <v>50</v>
      </c>
      <c r="U804" s="28" t="s">
        <v>49</v>
      </c>
      <c r="V804" s="13"/>
      <c r="W804" s="47"/>
      <c r="X804" s="19" t="s">
        <v>5120</v>
      </c>
      <c r="Y804" s="21" t="s">
        <v>5121</v>
      </c>
      <c r="Z804" s="19" t="s">
        <v>5122</v>
      </c>
    </row>
    <row r="805" spans="1:26" s="67" customFormat="1" ht="100.2" customHeight="1" x14ac:dyDescent="0.3">
      <c r="A805" s="9" t="s">
        <v>16991</v>
      </c>
      <c r="B805" s="10" t="s">
        <v>5123</v>
      </c>
      <c r="C805" s="22" t="s">
        <v>5124</v>
      </c>
      <c r="D805" s="19" t="s">
        <v>5125</v>
      </c>
      <c r="E805" s="13">
        <v>138.16999999999999</v>
      </c>
      <c r="F805" s="14" t="s">
        <v>2713</v>
      </c>
      <c r="G805" s="14">
        <v>2.0299999999999998</v>
      </c>
      <c r="H805" s="14" t="s">
        <v>5126</v>
      </c>
      <c r="I805" s="14" t="s">
        <v>2195</v>
      </c>
      <c r="J805" s="15" t="s">
        <v>2703</v>
      </c>
      <c r="K805" s="14" t="s">
        <v>30338</v>
      </c>
      <c r="L805" s="14" t="s">
        <v>31</v>
      </c>
      <c r="M805" s="14" t="s">
        <v>230</v>
      </c>
      <c r="N805" s="14" t="s">
        <v>59</v>
      </c>
      <c r="O805" s="16" t="s">
        <v>34</v>
      </c>
      <c r="P805" s="28">
        <v>35</v>
      </c>
      <c r="Q805" s="14">
        <v>250</v>
      </c>
      <c r="R805" s="15" t="s">
        <v>5127</v>
      </c>
      <c r="S805" s="14" t="s">
        <v>788</v>
      </c>
      <c r="T805" s="14">
        <v>1000</v>
      </c>
      <c r="U805" s="14">
        <v>250</v>
      </c>
      <c r="V805" s="13">
        <f>U805/E805</f>
        <v>1.8093652746616489</v>
      </c>
      <c r="W805" s="48"/>
      <c r="X805" s="19" t="s">
        <v>5128</v>
      </c>
      <c r="Y805" s="21" t="s">
        <v>5129</v>
      </c>
      <c r="Z805" s="19" t="s">
        <v>5130</v>
      </c>
    </row>
    <row r="806" spans="1:26" s="67" customFormat="1" ht="100.2" customHeight="1" x14ac:dyDescent="0.3">
      <c r="A806" s="9" t="s">
        <v>16991</v>
      </c>
      <c r="B806" s="10" t="s">
        <v>5131</v>
      </c>
      <c r="C806" s="22" t="s">
        <v>5132</v>
      </c>
      <c r="D806" s="12" t="s">
        <v>5133</v>
      </c>
      <c r="E806" s="13">
        <v>184.31881378084401</v>
      </c>
      <c r="F806" s="14" t="s">
        <v>971</v>
      </c>
      <c r="G806" s="14">
        <v>3.96</v>
      </c>
      <c r="H806" s="18" t="s">
        <v>5134</v>
      </c>
      <c r="I806" s="14" t="s">
        <v>2195</v>
      </c>
      <c r="J806" s="15" t="s">
        <v>2205</v>
      </c>
      <c r="K806" s="16" t="s">
        <v>28257</v>
      </c>
      <c r="L806" s="14" t="s">
        <v>31</v>
      </c>
      <c r="M806" s="14" t="s">
        <v>1257</v>
      </c>
      <c r="N806" s="14" t="s">
        <v>476</v>
      </c>
      <c r="O806" s="16" t="s">
        <v>220</v>
      </c>
      <c r="P806" s="17" t="s">
        <v>5135</v>
      </c>
      <c r="Q806" s="29" t="s">
        <v>49</v>
      </c>
      <c r="R806" s="15" t="s">
        <v>5136</v>
      </c>
      <c r="S806" s="14" t="s">
        <v>36</v>
      </c>
      <c r="T806" s="18">
        <v>100</v>
      </c>
      <c r="U806" s="17" t="s">
        <v>49</v>
      </c>
      <c r="V806" s="33"/>
      <c r="W806" s="47"/>
      <c r="X806" s="19" t="s">
        <v>5137</v>
      </c>
      <c r="Y806" s="21" t="s">
        <v>5138</v>
      </c>
      <c r="Z806" s="19" t="s">
        <v>5139</v>
      </c>
    </row>
    <row r="807" spans="1:26" s="67" customFormat="1" ht="100.2" customHeight="1" x14ac:dyDescent="0.3">
      <c r="A807" s="9" t="s">
        <v>16991</v>
      </c>
      <c r="B807" s="10" t="s">
        <v>5140</v>
      </c>
      <c r="C807" s="22" t="s">
        <v>5141</v>
      </c>
      <c r="D807" s="19" t="s">
        <v>5142</v>
      </c>
      <c r="E807" s="13">
        <v>214.34483611285299</v>
      </c>
      <c r="F807" s="14" t="s">
        <v>5143</v>
      </c>
      <c r="G807" s="13">
        <v>5.6149999999999904</v>
      </c>
      <c r="H807" s="14" t="s">
        <v>5144</v>
      </c>
      <c r="I807" s="14" t="s">
        <v>2195</v>
      </c>
      <c r="J807" s="15" t="s">
        <v>2818</v>
      </c>
      <c r="K807" s="13" t="s">
        <v>30339</v>
      </c>
      <c r="L807" s="14" t="s">
        <v>31</v>
      </c>
      <c r="M807" s="14" t="s">
        <v>4969</v>
      </c>
      <c r="N807" s="14" t="s">
        <v>33</v>
      </c>
      <c r="O807" s="16" t="s">
        <v>220</v>
      </c>
      <c r="P807" s="28">
        <v>41</v>
      </c>
      <c r="Q807" s="14">
        <v>1000</v>
      </c>
      <c r="R807" s="15" t="s">
        <v>5145</v>
      </c>
      <c r="S807" s="14" t="s">
        <v>49</v>
      </c>
      <c r="T807" s="14" t="s">
        <v>49</v>
      </c>
      <c r="U807" s="28">
        <v>1000</v>
      </c>
      <c r="V807" s="30">
        <f t="shared" ref="V807:V823" si="50">U807/E807</f>
        <v>4.6653794797906771</v>
      </c>
      <c r="W807" s="48"/>
      <c r="X807" s="19" t="s">
        <v>50</v>
      </c>
      <c r="Y807" s="21" t="s">
        <v>5146</v>
      </c>
      <c r="Z807" s="19" t="s">
        <v>5147</v>
      </c>
    </row>
    <row r="808" spans="1:26" s="67" customFormat="1" ht="100.2" customHeight="1" x14ac:dyDescent="0.3">
      <c r="A808" s="9" t="s">
        <v>16991</v>
      </c>
      <c r="B808" s="10" t="s">
        <v>5148</v>
      </c>
      <c r="C808" s="22" t="s">
        <v>5149</v>
      </c>
      <c r="D808" s="57" t="s">
        <v>5150</v>
      </c>
      <c r="E808" s="13">
        <v>148.19999999999999</v>
      </c>
      <c r="F808" s="14" t="s">
        <v>5151</v>
      </c>
      <c r="G808" s="14"/>
      <c r="H808" s="14" t="s">
        <v>5152</v>
      </c>
      <c r="I808" s="14" t="s">
        <v>2195</v>
      </c>
      <c r="J808" s="15" t="s">
        <v>2205</v>
      </c>
      <c r="K808" s="16" t="s">
        <v>28262</v>
      </c>
      <c r="L808" s="14" t="s">
        <v>31</v>
      </c>
      <c r="M808" s="14" t="s">
        <v>5153</v>
      </c>
      <c r="N808" s="14" t="s">
        <v>33</v>
      </c>
      <c r="O808" s="16" t="s">
        <v>220</v>
      </c>
      <c r="P808" s="40">
        <v>42</v>
      </c>
      <c r="Q808" s="41">
        <v>250</v>
      </c>
      <c r="R808" s="15" t="s">
        <v>5154</v>
      </c>
      <c r="S808" s="14" t="s">
        <v>36</v>
      </c>
      <c r="T808" s="41">
        <v>1000</v>
      </c>
      <c r="U808" s="40">
        <v>250</v>
      </c>
      <c r="V808" s="60">
        <f t="shared" si="50"/>
        <v>1.6869095816464239</v>
      </c>
      <c r="W808" s="47"/>
      <c r="X808" s="19" t="s">
        <v>5155</v>
      </c>
      <c r="Y808" s="21" t="s">
        <v>4547</v>
      </c>
      <c r="Z808" s="19" t="s">
        <v>5156</v>
      </c>
    </row>
    <row r="809" spans="1:26" s="67" customFormat="1" ht="100.2" customHeight="1" x14ac:dyDescent="0.3">
      <c r="A809" s="9" t="s">
        <v>16991</v>
      </c>
      <c r="B809" s="10" t="s">
        <v>5157</v>
      </c>
      <c r="C809" s="22" t="s">
        <v>5158</v>
      </c>
      <c r="D809" s="12" t="s">
        <v>5159</v>
      </c>
      <c r="E809" s="13">
        <v>88.15</v>
      </c>
      <c r="F809" s="14" t="s">
        <v>5160</v>
      </c>
      <c r="G809" s="14">
        <v>-3.42</v>
      </c>
      <c r="H809" s="31" t="s">
        <v>5161</v>
      </c>
      <c r="I809" s="14" t="s">
        <v>2195</v>
      </c>
      <c r="J809" s="15" t="s">
        <v>2205</v>
      </c>
      <c r="K809" s="16" t="s">
        <v>28240</v>
      </c>
      <c r="L809" s="14" t="s">
        <v>31</v>
      </c>
      <c r="M809" s="14" t="s">
        <v>5162</v>
      </c>
      <c r="N809" s="14" t="s">
        <v>33</v>
      </c>
      <c r="O809" s="16" t="s">
        <v>34</v>
      </c>
      <c r="P809" s="17">
        <v>42</v>
      </c>
      <c r="Q809" s="18">
        <v>180</v>
      </c>
      <c r="R809" s="15" t="s">
        <v>5163</v>
      </c>
      <c r="S809" s="14" t="s">
        <v>36</v>
      </c>
      <c r="T809" s="18">
        <v>450</v>
      </c>
      <c r="U809" s="17">
        <v>180</v>
      </c>
      <c r="V809" s="20">
        <f t="shared" si="50"/>
        <v>2.0419739081111739</v>
      </c>
      <c r="W809" s="48"/>
      <c r="X809" s="19" t="s">
        <v>5164</v>
      </c>
      <c r="Y809" s="21" t="s">
        <v>5165</v>
      </c>
      <c r="Z809" s="19" t="s">
        <v>5166</v>
      </c>
    </row>
    <row r="810" spans="1:26" s="67" customFormat="1" ht="100.2" customHeight="1" x14ac:dyDescent="0.3">
      <c r="A810" s="9" t="s">
        <v>16991</v>
      </c>
      <c r="B810" s="10" t="s">
        <v>5167</v>
      </c>
      <c r="C810" s="22" t="s">
        <v>5168</v>
      </c>
      <c r="D810" s="12" t="s">
        <v>5169</v>
      </c>
      <c r="E810" s="13">
        <v>102.18</v>
      </c>
      <c r="F810" s="14" t="s">
        <v>5170</v>
      </c>
      <c r="G810" s="14">
        <v>-0.16</v>
      </c>
      <c r="H810" s="31" t="s">
        <v>5171</v>
      </c>
      <c r="I810" s="14" t="s">
        <v>2195</v>
      </c>
      <c r="J810" s="15" t="s">
        <v>2205</v>
      </c>
      <c r="K810" s="16" t="s">
        <v>28240</v>
      </c>
      <c r="L810" s="14" t="s">
        <v>31</v>
      </c>
      <c r="M810" s="14" t="s">
        <v>5162</v>
      </c>
      <c r="N810" s="14" t="s">
        <v>33</v>
      </c>
      <c r="O810" s="16" t="s">
        <v>34</v>
      </c>
      <c r="P810" s="17">
        <v>42</v>
      </c>
      <c r="Q810" s="18">
        <v>180</v>
      </c>
      <c r="R810" s="15" t="s">
        <v>5172</v>
      </c>
      <c r="S810" s="14" t="s">
        <v>36</v>
      </c>
      <c r="T810" s="18">
        <v>900</v>
      </c>
      <c r="U810" s="17">
        <v>180</v>
      </c>
      <c r="V810" s="13">
        <f t="shared" si="50"/>
        <v>1.7615971814445095</v>
      </c>
      <c r="W810" s="48"/>
      <c r="X810" s="19" t="s">
        <v>28196</v>
      </c>
      <c r="Y810" s="21" t="s">
        <v>5165</v>
      </c>
      <c r="Z810" s="19" t="s">
        <v>5166</v>
      </c>
    </row>
    <row r="811" spans="1:26" s="67" customFormat="1" ht="100.2" customHeight="1" x14ac:dyDescent="0.3">
      <c r="A811" s="9" t="s">
        <v>16991</v>
      </c>
      <c r="B811" s="10" t="s">
        <v>5173</v>
      </c>
      <c r="C811" s="22" t="s">
        <v>5174</v>
      </c>
      <c r="D811" s="12" t="s">
        <v>5175</v>
      </c>
      <c r="E811" s="13">
        <v>157.21051154386501</v>
      </c>
      <c r="F811" s="14" t="s">
        <v>5176</v>
      </c>
      <c r="G811" s="14">
        <v>0.92</v>
      </c>
      <c r="H811" s="18" t="s">
        <v>5177</v>
      </c>
      <c r="I811" s="14" t="s">
        <v>2195</v>
      </c>
      <c r="J811" s="15" t="s">
        <v>3479</v>
      </c>
      <c r="K811" s="16" t="s">
        <v>28307</v>
      </c>
      <c r="L811" s="14" t="s">
        <v>31</v>
      </c>
      <c r="M811" s="14" t="s">
        <v>4209</v>
      </c>
      <c r="N811" s="14" t="s">
        <v>70</v>
      </c>
      <c r="O811" s="16" t="s">
        <v>34</v>
      </c>
      <c r="P811" s="17" t="s">
        <v>5178</v>
      </c>
      <c r="Q811" s="29" t="s">
        <v>2612</v>
      </c>
      <c r="R811" s="15" t="s">
        <v>5179</v>
      </c>
      <c r="S811" s="14" t="s">
        <v>5180</v>
      </c>
      <c r="T811" s="18">
        <v>294</v>
      </c>
      <c r="U811" s="17">
        <v>140</v>
      </c>
      <c r="V811" s="33">
        <f t="shared" si="50"/>
        <v>0.89052569465710996</v>
      </c>
      <c r="W811" s="48"/>
      <c r="X811" s="19" t="s">
        <v>5181</v>
      </c>
      <c r="Y811" s="21" t="s">
        <v>5182</v>
      </c>
      <c r="Z811" s="19" t="s">
        <v>27944</v>
      </c>
    </row>
    <row r="812" spans="1:26" s="67" customFormat="1" ht="100.2" customHeight="1" x14ac:dyDescent="0.3">
      <c r="A812" s="9" t="s">
        <v>16991</v>
      </c>
      <c r="B812" s="10" t="s">
        <v>5183</v>
      </c>
      <c r="C812" s="22" t="s">
        <v>5184</v>
      </c>
      <c r="D812" s="19" t="s">
        <v>5185</v>
      </c>
      <c r="E812" s="13">
        <v>372.5</v>
      </c>
      <c r="F812" s="14" t="s">
        <v>5186</v>
      </c>
      <c r="G812" s="14">
        <v>4.0599999999999996</v>
      </c>
      <c r="H812" s="14" t="s">
        <v>5187</v>
      </c>
      <c r="I812" s="14" t="s">
        <v>2195</v>
      </c>
      <c r="J812" s="15" t="s">
        <v>5188</v>
      </c>
      <c r="K812" s="16" t="s">
        <v>28327</v>
      </c>
      <c r="L812" s="14" t="s">
        <v>31</v>
      </c>
      <c r="M812" s="14" t="s">
        <v>5189</v>
      </c>
      <c r="N812" s="14" t="s">
        <v>33</v>
      </c>
      <c r="O812" s="16" t="s">
        <v>220</v>
      </c>
      <c r="P812" s="28">
        <v>42</v>
      </c>
      <c r="Q812" s="14">
        <v>20</v>
      </c>
      <c r="R812" s="15" t="s">
        <v>5190</v>
      </c>
      <c r="S812" s="14" t="s">
        <v>5191</v>
      </c>
      <c r="T812" s="14">
        <v>80</v>
      </c>
      <c r="U812" s="14">
        <v>20</v>
      </c>
      <c r="V812" s="30">
        <f t="shared" si="50"/>
        <v>5.3691275167785234E-2</v>
      </c>
      <c r="W812" s="47"/>
      <c r="X812" s="19" t="s">
        <v>5192</v>
      </c>
      <c r="Y812" s="21" t="s">
        <v>5193</v>
      </c>
      <c r="Z812" s="19" t="s">
        <v>5194</v>
      </c>
    </row>
    <row r="813" spans="1:26" s="67" customFormat="1" ht="100.2" customHeight="1" x14ac:dyDescent="0.3">
      <c r="A813" s="9" t="s">
        <v>16991</v>
      </c>
      <c r="B813" s="10" t="s">
        <v>5195</v>
      </c>
      <c r="C813" s="22" t="s">
        <v>5196</v>
      </c>
      <c r="D813" s="19" t="s">
        <v>5197</v>
      </c>
      <c r="E813" s="13">
        <v>118.18</v>
      </c>
      <c r="F813" s="14" t="s">
        <v>3785</v>
      </c>
      <c r="G813" s="13">
        <v>3.48</v>
      </c>
      <c r="H813" s="14" t="s">
        <v>5198</v>
      </c>
      <c r="I813" s="14" t="s">
        <v>2195</v>
      </c>
      <c r="J813" s="15" t="s">
        <v>2285</v>
      </c>
      <c r="K813" s="16" t="s">
        <v>30566</v>
      </c>
      <c r="L813" s="14" t="s">
        <v>31</v>
      </c>
      <c r="M813" s="14" t="s">
        <v>4969</v>
      </c>
      <c r="N813" s="14" t="s">
        <v>33</v>
      </c>
      <c r="O813" s="16" t="s">
        <v>220</v>
      </c>
      <c r="P813" s="28">
        <v>43</v>
      </c>
      <c r="Q813" s="14">
        <v>40</v>
      </c>
      <c r="R813" s="15" t="s">
        <v>5199</v>
      </c>
      <c r="S813" s="14" t="s">
        <v>36</v>
      </c>
      <c r="T813" s="14">
        <v>200</v>
      </c>
      <c r="U813" s="28">
        <v>40</v>
      </c>
      <c r="V813" s="13">
        <f t="shared" si="50"/>
        <v>0.33846674564224061</v>
      </c>
      <c r="W813" s="47"/>
      <c r="X813" s="19" t="s">
        <v>28197</v>
      </c>
      <c r="Y813" s="21" t="s">
        <v>5200</v>
      </c>
      <c r="Z813" s="19" t="s">
        <v>5201</v>
      </c>
    </row>
    <row r="814" spans="1:26" s="67" customFormat="1" ht="100.2" customHeight="1" x14ac:dyDescent="0.3">
      <c r="A814" s="9" t="s">
        <v>16991</v>
      </c>
      <c r="B814" s="10" t="s">
        <v>5202</v>
      </c>
      <c r="C814" s="22" t="s">
        <v>5203</v>
      </c>
      <c r="D814" s="12" t="s">
        <v>1498</v>
      </c>
      <c r="E814" s="13">
        <v>62.067926171669498</v>
      </c>
      <c r="F814" s="14" t="s">
        <v>5204</v>
      </c>
      <c r="G814" s="14">
        <v>-0.55200000000000005</v>
      </c>
      <c r="H814" s="14" t="s">
        <v>5205</v>
      </c>
      <c r="I814" s="16" t="s">
        <v>2195</v>
      </c>
      <c r="J814" s="15" t="s">
        <v>5206</v>
      </c>
      <c r="K814" s="14" t="s">
        <v>28265</v>
      </c>
      <c r="L814" s="14" t="s">
        <v>31</v>
      </c>
      <c r="M814" s="14" t="s">
        <v>4969</v>
      </c>
      <c r="N814" s="14" t="s">
        <v>46</v>
      </c>
      <c r="O814" s="16" t="s">
        <v>220</v>
      </c>
      <c r="P814" s="28">
        <v>44</v>
      </c>
      <c r="Q814" s="29" t="s">
        <v>4425</v>
      </c>
      <c r="R814" s="15" t="s">
        <v>5207</v>
      </c>
      <c r="S814" s="14" t="s">
        <v>5208</v>
      </c>
      <c r="T814" s="18">
        <v>60</v>
      </c>
      <c r="U814" s="17">
        <v>12</v>
      </c>
      <c r="V814" s="33">
        <f t="shared" si="50"/>
        <v>0.19333657075652902</v>
      </c>
      <c r="W814" s="48"/>
      <c r="X814" s="19" t="s">
        <v>5209</v>
      </c>
      <c r="Y814" s="21" t="s">
        <v>5210</v>
      </c>
      <c r="Z814" s="19" t="s">
        <v>5211</v>
      </c>
    </row>
    <row r="815" spans="1:26" s="67" customFormat="1" ht="100.2" customHeight="1" x14ac:dyDescent="0.3">
      <c r="A815" s="9" t="s">
        <v>16991</v>
      </c>
      <c r="B815" s="10" t="s">
        <v>5212</v>
      </c>
      <c r="C815" s="11" t="s">
        <v>5213</v>
      </c>
      <c r="D815" s="12" t="s">
        <v>5214</v>
      </c>
      <c r="E815" s="13">
        <v>598.72</v>
      </c>
      <c r="F815" s="14" t="s">
        <v>5215</v>
      </c>
      <c r="G815" s="14">
        <v>5.9</v>
      </c>
      <c r="H815" s="14" t="s">
        <v>5216</v>
      </c>
      <c r="I815" s="14" t="s">
        <v>2195</v>
      </c>
      <c r="J815" s="15" t="s">
        <v>5217</v>
      </c>
      <c r="K815" s="14" t="s">
        <v>28281</v>
      </c>
      <c r="L815" s="14" t="s">
        <v>31</v>
      </c>
      <c r="M815" s="14" t="s">
        <v>4969</v>
      </c>
      <c r="N815" s="14" t="s">
        <v>70</v>
      </c>
      <c r="O815" s="16" t="s">
        <v>220</v>
      </c>
      <c r="P815" s="17" t="s">
        <v>5218</v>
      </c>
      <c r="Q815" s="29" t="s">
        <v>4169</v>
      </c>
      <c r="R815" s="15" t="s">
        <v>5219</v>
      </c>
      <c r="S815" s="14" t="s">
        <v>5220</v>
      </c>
      <c r="T815" s="18">
        <v>75</v>
      </c>
      <c r="U815" s="17">
        <v>25</v>
      </c>
      <c r="V815" s="33">
        <f t="shared" si="50"/>
        <v>4.1755745590593266E-2</v>
      </c>
      <c r="W815" s="48"/>
      <c r="X815" s="19" t="s">
        <v>5221</v>
      </c>
      <c r="Y815" s="21" t="s">
        <v>5222</v>
      </c>
      <c r="Z815" s="19" t="s">
        <v>5223</v>
      </c>
    </row>
    <row r="816" spans="1:26" s="67" customFormat="1" ht="100.2" customHeight="1" x14ac:dyDescent="0.3">
      <c r="A816" s="9" t="s">
        <v>16991</v>
      </c>
      <c r="B816" s="10" t="s">
        <v>5224</v>
      </c>
      <c r="C816" s="22" t="s">
        <v>5225</v>
      </c>
      <c r="D816" s="12" t="s">
        <v>5226</v>
      </c>
      <c r="E816" s="13">
        <v>166.174245392058</v>
      </c>
      <c r="F816" s="14" t="s">
        <v>553</v>
      </c>
      <c r="G816" s="14">
        <v>2.27</v>
      </c>
      <c r="H816" s="18" t="s">
        <v>5227</v>
      </c>
      <c r="I816" s="14" t="s">
        <v>2195</v>
      </c>
      <c r="J816" s="15" t="s">
        <v>5228</v>
      </c>
      <c r="K816" s="16" t="s">
        <v>28328</v>
      </c>
      <c r="L816" s="14" t="s">
        <v>31</v>
      </c>
      <c r="M816" s="14" t="s">
        <v>2082</v>
      </c>
      <c r="N816" s="14" t="s">
        <v>476</v>
      </c>
      <c r="O816" s="16" t="s">
        <v>220</v>
      </c>
      <c r="P816" s="17" t="s">
        <v>5229</v>
      </c>
      <c r="Q816" s="29" t="s">
        <v>2044</v>
      </c>
      <c r="R816" s="15" t="s">
        <v>5230</v>
      </c>
      <c r="S816" s="14" t="s">
        <v>36</v>
      </c>
      <c r="T816" s="18">
        <v>300</v>
      </c>
      <c r="U816" s="17">
        <v>100</v>
      </c>
      <c r="V816" s="30">
        <f t="shared" si="50"/>
        <v>0.60177796964907604</v>
      </c>
      <c r="W816" s="47"/>
      <c r="X816" s="19" t="s">
        <v>5231</v>
      </c>
      <c r="Y816" s="21" t="s">
        <v>5232</v>
      </c>
      <c r="Z816" s="19" t="s">
        <v>5233</v>
      </c>
    </row>
    <row r="817" spans="1:26" s="67" customFormat="1" ht="100.2" customHeight="1" x14ac:dyDescent="0.3">
      <c r="A817" s="9" t="s">
        <v>16991</v>
      </c>
      <c r="B817" s="10" t="s">
        <v>5234</v>
      </c>
      <c r="C817" s="22" t="s">
        <v>5235</v>
      </c>
      <c r="D817" s="12" t="s">
        <v>5236</v>
      </c>
      <c r="E817" s="13">
        <v>216.31925845590399</v>
      </c>
      <c r="F817" s="14" t="s">
        <v>5237</v>
      </c>
      <c r="G817" s="14">
        <v>5.33</v>
      </c>
      <c r="H817" s="18" t="s">
        <v>5238</v>
      </c>
      <c r="I817" s="14" t="s">
        <v>2195</v>
      </c>
      <c r="J817" s="15" t="s">
        <v>2285</v>
      </c>
      <c r="K817" s="16" t="s">
        <v>30446</v>
      </c>
      <c r="L817" s="14" t="s">
        <v>31</v>
      </c>
      <c r="M817" s="14" t="s">
        <v>163</v>
      </c>
      <c r="N817" s="14" t="s">
        <v>59</v>
      </c>
      <c r="O817" s="16" t="s">
        <v>220</v>
      </c>
      <c r="P817" s="17" t="s">
        <v>5239</v>
      </c>
      <c r="Q817" s="29" t="s">
        <v>2044</v>
      </c>
      <c r="R817" s="15" t="s">
        <v>5240</v>
      </c>
      <c r="S817" s="14" t="s">
        <v>49</v>
      </c>
      <c r="T817" s="18" t="s">
        <v>49</v>
      </c>
      <c r="U817" s="17">
        <v>100</v>
      </c>
      <c r="V817" s="33">
        <f t="shared" si="50"/>
        <v>0.46227969120181084</v>
      </c>
      <c r="W817" s="47"/>
      <c r="X817" s="19" t="s">
        <v>5241</v>
      </c>
      <c r="Y817" s="21" t="s">
        <v>4465</v>
      </c>
      <c r="Z817" s="19" t="s">
        <v>5242</v>
      </c>
    </row>
    <row r="818" spans="1:26" s="67" customFormat="1" ht="100.2" customHeight="1" x14ac:dyDescent="0.3">
      <c r="A818" s="9" t="s">
        <v>16991</v>
      </c>
      <c r="B818" s="10" t="s">
        <v>5243</v>
      </c>
      <c r="C818" s="22" t="s">
        <v>5244</v>
      </c>
      <c r="D818" s="12" t="s">
        <v>5245</v>
      </c>
      <c r="E818" s="13">
        <v>276.43694343790003</v>
      </c>
      <c r="F818" s="14" t="s">
        <v>5246</v>
      </c>
      <c r="G818" s="14">
        <v>3.59</v>
      </c>
      <c r="H818" s="18" t="s">
        <v>5247</v>
      </c>
      <c r="I818" s="14" t="s">
        <v>2195</v>
      </c>
      <c r="J818" s="15" t="s">
        <v>2266</v>
      </c>
      <c r="K818" s="14" t="s">
        <v>30567</v>
      </c>
      <c r="L818" s="14" t="s">
        <v>31</v>
      </c>
      <c r="M818" s="14" t="s">
        <v>163</v>
      </c>
      <c r="N818" s="14" t="s">
        <v>46</v>
      </c>
      <c r="O818" s="16" t="s">
        <v>220</v>
      </c>
      <c r="P818" s="17" t="s">
        <v>5248</v>
      </c>
      <c r="Q818" s="29" t="s">
        <v>2097</v>
      </c>
      <c r="R818" s="15" t="s">
        <v>5249</v>
      </c>
      <c r="S818" s="14" t="s">
        <v>5250</v>
      </c>
      <c r="T818" s="18">
        <v>175</v>
      </c>
      <c r="U818" s="17">
        <v>50</v>
      </c>
      <c r="V818" s="20">
        <f t="shared" si="50"/>
        <v>0.18087307498837329</v>
      </c>
      <c r="W818" s="47"/>
      <c r="X818" s="19" t="s">
        <v>5251</v>
      </c>
      <c r="Y818" s="21" t="s">
        <v>5252</v>
      </c>
      <c r="Z818" s="19" t="s">
        <v>27945</v>
      </c>
    </row>
    <row r="819" spans="1:26" s="67" customFormat="1" ht="100.2" customHeight="1" x14ac:dyDescent="0.3">
      <c r="A819" s="9" t="s">
        <v>16991</v>
      </c>
      <c r="B819" s="10" t="s">
        <v>5253</v>
      </c>
      <c r="C819" s="22" t="s">
        <v>5254</v>
      </c>
      <c r="D819" s="19" t="s">
        <v>5255</v>
      </c>
      <c r="E819" s="13">
        <v>344.44</v>
      </c>
      <c r="F819" s="14" t="s">
        <v>5256</v>
      </c>
      <c r="G819" s="14">
        <v>4.66</v>
      </c>
      <c r="H819" s="14" t="s">
        <v>5257</v>
      </c>
      <c r="I819" s="14" t="s">
        <v>2195</v>
      </c>
      <c r="J819" s="15" t="s">
        <v>5188</v>
      </c>
      <c r="K819" s="16" t="s">
        <v>28327</v>
      </c>
      <c r="L819" s="14" t="s">
        <v>31</v>
      </c>
      <c r="M819" s="14" t="s">
        <v>5189</v>
      </c>
      <c r="N819" s="14" t="s">
        <v>46</v>
      </c>
      <c r="O819" s="16" t="s">
        <v>34</v>
      </c>
      <c r="P819" s="28">
        <v>56</v>
      </c>
      <c r="Q819" s="14">
        <v>175</v>
      </c>
      <c r="R819" s="15" t="s">
        <v>5258</v>
      </c>
      <c r="S819" s="14" t="s">
        <v>36</v>
      </c>
      <c r="T819" s="14">
        <v>360</v>
      </c>
      <c r="U819" s="14">
        <v>175</v>
      </c>
      <c r="V819" s="30">
        <f t="shared" si="50"/>
        <v>0.5080710718847985</v>
      </c>
      <c r="W819" s="47"/>
      <c r="X819" s="19" t="s">
        <v>5259</v>
      </c>
      <c r="Y819" s="21" t="s">
        <v>5260</v>
      </c>
      <c r="Z819" s="19" t="s">
        <v>5261</v>
      </c>
    </row>
    <row r="820" spans="1:26" s="67" customFormat="1" ht="100.2" customHeight="1" x14ac:dyDescent="0.3">
      <c r="A820" s="9" t="s">
        <v>16991</v>
      </c>
      <c r="B820" s="10" t="s">
        <v>5262</v>
      </c>
      <c r="C820" s="22" t="s">
        <v>5263</v>
      </c>
      <c r="D820" s="19" t="s">
        <v>5264</v>
      </c>
      <c r="E820" s="13">
        <v>150.18</v>
      </c>
      <c r="F820" s="14" t="s">
        <v>803</v>
      </c>
      <c r="G820" s="14"/>
      <c r="H820" s="14" t="s">
        <v>5265</v>
      </c>
      <c r="I820" s="14" t="s">
        <v>2195</v>
      </c>
      <c r="J820" s="15" t="s">
        <v>5266</v>
      </c>
      <c r="K820" s="16" t="s">
        <v>28329</v>
      </c>
      <c r="L820" s="14" t="s">
        <v>31</v>
      </c>
      <c r="M820" s="14" t="s">
        <v>32</v>
      </c>
      <c r="N820" s="14" t="s">
        <v>476</v>
      </c>
      <c r="O820" s="16" t="s">
        <v>220</v>
      </c>
      <c r="P820" s="28">
        <v>64</v>
      </c>
      <c r="Q820" s="14">
        <v>556</v>
      </c>
      <c r="R820" s="15" t="s">
        <v>5267</v>
      </c>
      <c r="S820" s="14" t="s">
        <v>2480</v>
      </c>
      <c r="T820" s="14">
        <v>1000</v>
      </c>
      <c r="U820" s="28">
        <v>556</v>
      </c>
      <c r="V820" s="13">
        <f t="shared" si="50"/>
        <v>3.7022239978692233</v>
      </c>
      <c r="W820" s="48"/>
      <c r="X820" s="19" t="s">
        <v>5268</v>
      </c>
      <c r="Y820" s="21" t="s">
        <v>2751</v>
      </c>
      <c r="Z820" s="19" t="s">
        <v>5269</v>
      </c>
    </row>
    <row r="821" spans="1:26" s="67" customFormat="1" ht="100.2" customHeight="1" x14ac:dyDescent="0.3">
      <c r="A821" s="9" t="s">
        <v>16991</v>
      </c>
      <c r="B821" s="10" t="s">
        <v>5270</v>
      </c>
      <c r="C821" s="22" t="s">
        <v>5271</v>
      </c>
      <c r="D821" s="19" t="s">
        <v>5272</v>
      </c>
      <c r="E821" s="13">
        <v>64.510000000000005</v>
      </c>
      <c r="F821" s="14" t="s">
        <v>5273</v>
      </c>
      <c r="G821" s="14">
        <v>1.43</v>
      </c>
      <c r="H821" s="14" t="s">
        <v>5274</v>
      </c>
      <c r="I821" s="14" t="s">
        <v>2195</v>
      </c>
      <c r="J821" s="15" t="s">
        <v>2196</v>
      </c>
      <c r="K821" s="14" t="s">
        <v>28270</v>
      </c>
      <c r="L821" s="14" t="s">
        <v>31</v>
      </c>
      <c r="M821" s="14" t="s">
        <v>310</v>
      </c>
      <c r="N821" s="14" t="s">
        <v>33</v>
      </c>
      <c r="O821" s="16" t="s">
        <v>1662</v>
      </c>
      <c r="P821" s="28">
        <v>65</v>
      </c>
      <c r="Q821" s="14">
        <v>2057</v>
      </c>
      <c r="R821" s="15" t="s">
        <v>5275</v>
      </c>
      <c r="S821" s="14" t="s">
        <v>36</v>
      </c>
      <c r="T821" s="14">
        <v>4043</v>
      </c>
      <c r="U821" s="28">
        <v>2057</v>
      </c>
      <c r="V821" s="13">
        <f t="shared" si="50"/>
        <v>31.886529220275925</v>
      </c>
      <c r="W821" s="47"/>
      <c r="X821" s="19" t="s">
        <v>5276</v>
      </c>
      <c r="Y821" s="21" t="s">
        <v>930</v>
      </c>
      <c r="Z821" s="19" t="s">
        <v>5277</v>
      </c>
    </row>
    <row r="822" spans="1:26" s="67" customFormat="1" ht="100.2" customHeight="1" x14ac:dyDescent="0.3">
      <c r="A822" s="9" t="s">
        <v>16991</v>
      </c>
      <c r="B822" s="10" t="s">
        <v>5278</v>
      </c>
      <c r="C822" s="22" t="s">
        <v>5279</v>
      </c>
      <c r="D822" s="12" t="s">
        <v>5280</v>
      </c>
      <c r="E822" s="13">
        <v>260.48</v>
      </c>
      <c r="F822" s="14" t="s">
        <v>5281</v>
      </c>
      <c r="G822" s="14">
        <v>5.8</v>
      </c>
      <c r="H822" s="14" t="s">
        <v>5282</v>
      </c>
      <c r="I822" s="14" t="s">
        <v>2195</v>
      </c>
      <c r="J822" s="15" t="s">
        <v>2226</v>
      </c>
      <c r="K822" s="16" t="s">
        <v>28330</v>
      </c>
      <c r="L822" s="14" t="s">
        <v>31</v>
      </c>
      <c r="M822" s="14" t="s">
        <v>5283</v>
      </c>
      <c r="N822" s="14" t="s">
        <v>59</v>
      </c>
      <c r="O822" s="16" t="s">
        <v>220</v>
      </c>
      <c r="P822" s="17" t="s">
        <v>5284</v>
      </c>
      <c r="Q822" s="29" t="s">
        <v>2097</v>
      </c>
      <c r="R822" s="15" t="s">
        <v>5285</v>
      </c>
      <c r="S822" s="14" t="s">
        <v>36</v>
      </c>
      <c r="T822" s="18">
        <v>167</v>
      </c>
      <c r="U822" s="17">
        <v>50</v>
      </c>
      <c r="V822" s="20">
        <f t="shared" si="50"/>
        <v>0.19195331695331694</v>
      </c>
      <c r="W822" s="48"/>
      <c r="X822" s="19" t="s">
        <v>5286</v>
      </c>
      <c r="Y822" s="21" t="s">
        <v>27947</v>
      </c>
      <c r="Z822" s="19" t="s">
        <v>27946</v>
      </c>
    </row>
    <row r="823" spans="1:26" s="67" customFormat="1" ht="100.2" customHeight="1" x14ac:dyDescent="0.3">
      <c r="A823" s="9" t="s">
        <v>16991</v>
      </c>
      <c r="B823" s="10" t="s">
        <v>5287</v>
      </c>
      <c r="C823" s="19" t="s">
        <v>23563</v>
      </c>
      <c r="D823" s="57" t="s">
        <v>5288</v>
      </c>
      <c r="E823" s="13">
        <v>212.28749544060099</v>
      </c>
      <c r="F823" s="14" t="s">
        <v>5289</v>
      </c>
      <c r="G823" s="14">
        <v>4.12</v>
      </c>
      <c r="H823" s="14" t="s">
        <v>5290</v>
      </c>
      <c r="I823" s="14" t="s">
        <v>2195</v>
      </c>
      <c r="J823" s="15" t="s">
        <v>2643</v>
      </c>
      <c r="K823" s="16" t="s">
        <v>30568</v>
      </c>
      <c r="L823" s="14" t="s">
        <v>31</v>
      </c>
      <c r="M823" s="14" t="s">
        <v>5291</v>
      </c>
      <c r="N823" s="14" t="s">
        <v>46</v>
      </c>
      <c r="O823" s="16" t="s">
        <v>220</v>
      </c>
      <c r="P823" s="40">
        <v>70</v>
      </c>
      <c r="Q823" s="41">
        <v>50</v>
      </c>
      <c r="R823" s="15" t="s">
        <v>5292</v>
      </c>
      <c r="S823" s="14" t="s">
        <v>1388</v>
      </c>
      <c r="T823" s="41">
        <v>300</v>
      </c>
      <c r="U823" s="40">
        <v>50</v>
      </c>
      <c r="V823" s="60">
        <f t="shared" si="50"/>
        <v>0.23552965235293488</v>
      </c>
      <c r="W823" s="48"/>
      <c r="X823" s="19" t="s">
        <v>5293</v>
      </c>
      <c r="Y823" s="21" t="s">
        <v>4686</v>
      </c>
      <c r="Z823" s="19" t="s">
        <v>5294</v>
      </c>
    </row>
    <row r="824" spans="1:26" s="67" customFormat="1" ht="100.2" customHeight="1" x14ac:dyDescent="0.3">
      <c r="A824" s="9" t="s">
        <v>16991</v>
      </c>
      <c r="B824" s="10" t="s">
        <v>5295</v>
      </c>
      <c r="C824" s="22" t="s">
        <v>5296</v>
      </c>
      <c r="D824" s="12" t="s">
        <v>5297</v>
      </c>
      <c r="E824" s="13">
        <v>124.075650887504</v>
      </c>
      <c r="F824" s="14" t="s">
        <v>5298</v>
      </c>
      <c r="G824" s="14">
        <v>-0.214</v>
      </c>
      <c r="H824" s="18" t="s">
        <v>5299</v>
      </c>
      <c r="I824" s="14" t="s">
        <v>2195</v>
      </c>
      <c r="J824" s="15" t="s">
        <v>3264</v>
      </c>
      <c r="K824" s="14" t="s">
        <v>30460</v>
      </c>
      <c r="L824" s="14" t="s">
        <v>31</v>
      </c>
      <c r="M824" s="14" t="s">
        <v>1713</v>
      </c>
      <c r="N824" s="14" t="s">
        <v>46</v>
      </c>
      <c r="O824" s="16" t="s">
        <v>220</v>
      </c>
      <c r="P824" s="17" t="s">
        <v>164</v>
      </c>
      <c r="Q824" s="29" t="s">
        <v>49</v>
      </c>
      <c r="R824" s="15" t="s">
        <v>5300</v>
      </c>
      <c r="S824" s="14" t="s">
        <v>5301</v>
      </c>
      <c r="T824" s="18">
        <v>179</v>
      </c>
      <c r="U824" s="17" t="s">
        <v>49</v>
      </c>
      <c r="V824" s="13"/>
      <c r="W824" s="20"/>
      <c r="X824" s="19" t="s">
        <v>5302</v>
      </c>
      <c r="Y824" s="21" t="s">
        <v>5303</v>
      </c>
      <c r="Z824" s="19" t="s">
        <v>5304</v>
      </c>
    </row>
    <row r="825" spans="1:26" s="67" customFormat="1" ht="100.2" customHeight="1" x14ac:dyDescent="0.3">
      <c r="A825" s="9" t="s">
        <v>16991</v>
      </c>
      <c r="B825" s="10" t="s">
        <v>5305</v>
      </c>
      <c r="C825" s="22" t="s">
        <v>5306</v>
      </c>
      <c r="D825" s="19" t="s">
        <v>5307</v>
      </c>
      <c r="E825" s="13">
        <v>114.185726758646</v>
      </c>
      <c r="F825" s="14" t="s">
        <v>3711</v>
      </c>
      <c r="G825" s="14">
        <v>2.04</v>
      </c>
      <c r="H825" s="14" t="s">
        <v>5308</v>
      </c>
      <c r="I825" s="14" t="s">
        <v>2195</v>
      </c>
      <c r="J825" s="15" t="s">
        <v>2205</v>
      </c>
      <c r="K825" s="16" t="s">
        <v>28257</v>
      </c>
      <c r="L825" s="14" t="s">
        <v>31</v>
      </c>
      <c r="M825" s="14" t="s">
        <v>5309</v>
      </c>
      <c r="N825" s="14" t="s">
        <v>46</v>
      </c>
      <c r="O825" s="16" t="s">
        <v>220</v>
      </c>
      <c r="P825" s="28">
        <v>90</v>
      </c>
      <c r="Q825" s="14" t="s">
        <v>49</v>
      </c>
      <c r="R825" s="15" t="s">
        <v>5310</v>
      </c>
      <c r="S825" s="14" t="s">
        <v>36</v>
      </c>
      <c r="T825" s="14">
        <v>1000</v>
      </c>
      <c r="U825" s="28" t="s">
        <v>49</v>
      </c>
      <c r="V825" s="30"/>
      <c r="W825" s="37"/>
      <c r="X825" s="19" t="s">
        <v>5311</v>
      </c>
      <c r="Y825" s="21" t="s">
        <v>5312</v>
      </c>
      <c r="Z825" s="19" t="s">
        <v>5313</v>
      </c>
    </row>
    <row r="826" spans="1:26" s="67" customFormat="1" ht="100.2" customHeight="1" x14ac:dyDescent="0.3">
      <c r="A826" s="9" t="s">
        <v>16991</v>
      </c>
      <c r="B826" s="10" t="s">
        <v>5314</v>
      </c>
      <c r="C826" s="22" t="s">
        <v>5315</v>
      </c>
      <c r="D826" s="19" t="s">
        <v>5316</v>
      </c>
      <c r="E826" s="13">
        <v>105.14</v>
      </c>
      <c r="F826" s="14" t="s">
        <v>5317</v>
      </c>
      <c r="G826" s="14">
        <v>-1.43</v>
      </c>
      <c r="H826" s="14" t="s">
        <v>5318</v>
      </c>
      <c r="I826" s="14" t="s">
        <v>2195</v>
      </c>
      <c r="J826" s="15" t="s">
        <v>2226</v>
      </c>
      <c r="K826" s="16" t="s">
        <v>30565</v>
      </c>
      <c r="L826" s="14" t="s">
        <v>31</v>
      </c>
      <c r="M826" s="14" t="s">
        <v>32</v>
      </c>
      <c r="N826" s="14" t="s">
        <v>476</v>
      </c>
      <c r="O826" s="16" t="s">
        <v>47</v>
      </c>
      <c r="P826" s="28">
        <v>91</v>
      </c>
      <c r="Q826" s="14" t="s">
        <v>49</v>
      </c>
      <c r="R826" s="15" t="s">
        <v>5319</v>
      </c>
      <c r="S826" s="14" t="s">
        <v>1776</v>
      </c>
      <c r="T826" s="14">
        <v>14</v>
      </c>
      <c r="U826" s="14" t="s">
        <v>49</v>
      </c>
      <c r="V826" s="13"/>
      <c r="W826" s="33"/>
      <c r="X826" s="19" t="s">
        <v>5320</v>
      </c>
      <c r="Y826" s="21" t="s">
        <v>5321</v>
      </c>
      <c r="Z826" s="19" t="s">
        <v>5322</v>
      </c>
    </row>
    <row r="827" spans="1:26" s="67" customFormat="1" ht="100.2" customHeight="1" x14ac:dyDescent="0.3">
      <c r="A827" s="9" t="s">
        <v>16991</v>
      </c>
      <c r="B827" s="10" t="s">
        <v>5323</v>
      </c>
      <c r="C827" s="22" t="s">
        <v>5324</v>
      </c>
      <c r="D827" s="19" t="s">
        <v>5325</v>
      </c>
      <c r="E827" s="13">
        <v>124.137487163261</v>
      </c>
      <c r="F827" s="14" t="s">
        <v>2533</v>
      </c>
      <c r="G827" s="13">
        <v>1.1000000000000001</v>
      </c>
      <c r="H827" s="14" t="s">
        <v>5326</v>
      </c>
      <c r="I827" s="14" t="s">
        <v>2195</v>
      </c>
      <c r="J827" s="15" t="s">
        <v>2703</v>
      </c>
      <c r="K827" s="14" t="s">
        <v>30569</v>
      </c>
      <c r="L827" s="14" t="s">
        <v>474</v>
      </c>
      <c r="M827" s="14" t="s">
        <v>475</v>
      </c>
      <c r="N827" s="14" t="s">
        <v>46</v>
      </c>
      <c r="O827" s="16" t="s">
        <v>34</v>
      </c>
      <c r="P827" s="28">
        <v>140</v>
      </c>
      <c r="Q827" s="14" t="s">
        <v>49</v>
      </c>
      <c r="R827" s="15" t="s">
        <v>5327</v>
      </c>
      <c r="S827" s="14" t="s">
        <v>5328</v>
      </c>
      <c r="T827" s="14">
        <v>125</v>
      </c>
      <c r="U827" s="14" t="s">
        <v>49</v>
      </c>
      <c r="V827" s="30"/>
      <c r="W827" s="47"/>
      <c r="X827" s="19" t="s">
        <v>5329</v>
      </c>
      <c r="Y827" s="21" t="s">
        <v>3780</v>
      </c>
      <c r="Z827" s="19" t="s">
        <v>5330</v>
      </c>
    </row>
    <row r="828" spans="1:26" s="67" customFormat="1" ht="100.2" customHeight="1" x14ac:dyDescent="0.3">
      <c r="A828" s="9" t="s">
        <v>16991</v>
      </c>
      <c r="B828" s="10" t="s">
        <v>5331</v>
      </c>
      <c r="C828" s="22" t="s">
        <v>5332</v>
      </c>
      <c r="D828" s="19" t="s">
        <v>5333</v>
      </c>
      <c r="E828" s="13">
        <v>194.270574185458</v>
      </c>
      <c r="F828" s="14" t="s">
        <v>5334</v>
      </c>
      <c r="G828" s="14">
        <v>3.45</v>
      </c>
      <c r="H828" s="14" t="s">
        <v>5335</v>
      </c>
      <c r="I828" s="14" t="s">
        <v>2195</v>
      </c>
      <c r="J828" s="15" t="s">
        <v>2285</v>
      </c>
      <c r="K828" s="14" t="s">
        <v>30480</v>
      </c>
      <c r="L828" s="14" t="s">
        <v>425</v>
      </c>
      <c r="M828" s="14" t="s">
        <v>839</v>
      </c>
      <c r="N828" s="14" t="s">
        <v>46</v>
      </c>
      <c r="O828" s="16" t="s">
        <v>220</v>
      </c>
      <c r="P828" s="28">
        <v>718</v>
      </c>
      <c r="Q828" s="14" t="s">
        <v>49</v>
      </c>
      <c r="R828" s="15" t="s">
        <v>5336</v>
      </c>
      <c r="S828" s="14" t="s">
        <v>1388</v>
      </c>
      <c r="T828" s="14">
        <v>45</v>
      </c>
      <c r="U828" s="28" t="s">
        <v>49</v>
      </c>
      <c r="V828" s="20"/>
      <c r="W828" s="30"/>
      <c r="X828" s="19" t="s">
        <v>5337</v>
      </c>
      <c r="Y828" s="21" t="s">
        <v>3942</v>
      </c>
      <c r="Z828" s="19" t="s">
        <v>5338</v>
      </c>
    </row>
    <row r="829" spans="1:26" s="67" customFormat="1" ht="100.2" customHeight="1" x14ac:dyDescent="0.3">
      <c r="A829" s="9" t="s">
        <v>16991</v>
      </c>
      <c r="B829" s="10" t="s">
        <v>5339</v>
      </c>
      <c r="C829" s="22" t="s">
        <v>5340</v>
      </c>
      <c r="D829" s="19" t="s">
        <v>5341</v>
      </c>
      <c r="E829" s="13">
        <v>452.37</v>
      </c>
      <c r="F829" s="14" t="s">
        <v>5342</v>
      </c>
      <c r="G829" s="14">
        <v>1.4609999999999901</v>
      </c>
      <c r="H829" s="14" t="s">
        <v>5343</v>
      </c>
      <c r="I829" s="14" t="s">
        <v>2195</v>
      </c>
      <c r="J829" s="15" t="s">
        <v>2468</v>
      </c>
      <c r="K829" s="14" t="s">
        <v>30570</v>
      </c>
      <c r="L829" s="14" t="s">
        <v>425</v>
      </c>
      <c r="M829" s="14" t="s">
        <v>839</v>
      </c>
      <c r="N829" s="14" t="s">
        <v>46</v>
      </c>
      <c r="O829" s="16" t="s">
        <v>220</v>
      </c>
      <c r="P829" s="28">
        <v>721</v>
      </c>
      <c r="Q829" s="14" t="s">
        <v>49</v>
      </c>
      <c r="R829" s="15" t="s">
        <v>5344</v>
      </c>
      <c r="S829" s="14" t="s">
        <v>1388</v>
      </c>
      <c r="T829" s="14">
        <v>89.3</v>
      </c>
      <c r="U829" s="14" t="s">
        <v>49</v>
      </c>
      <c r="V829" s="13"/>
      <c r="W829" s="33"/>
      <c r="X829" s="19" t="s">
        <v>5345</v>
      </c>
      <c r="Y829" s="21" t="s">
        <v>3942</v>
      </c>
      <c r="Z829" s="19" t="s">
        <v>5346</v>
      </c>
    </row>
    <row r="830" spans="1:26" s="67" customFormat="1" ht="100.2" customHeight="1" x14ac:dyDescent="0.3">
      <c r="A830" s="9" t="s">
        <v>16991</v>
      </c>
      <c r="B830" s="10" t="s">
        <v>5347</v>
      </c>
      <c r="C830" s="22" t="s">
        <v>5348</v>
      </c>
      <c r="D830" s="19" t="s">
        <v>5349</v>
      </c>
      <c r="E830" s="13">
        <v>154.208238299713</v>
      </c>
      <c r="F830" s="14" t="s">
        <v>5350</v>
      </c>
      <c r="G830" s="14">
        <v>4.01</v>
      </c>
      <c r="H830" s="14" t="s">
        <v>5351</v>
      </c>
      <c r="I830" s="14" t="s">
        <v>2195</v>
      </c>
      <c r="J830" s="15" t="s">
        <v>3328</v>
      </c>
      <c r="K830" s="16" t="s">
        <v>30571</v>
      </c>
      <c r="L830" s="14" t="s">
        <v>31</v>
      </c>
      <c r="M830" s="14" t="s">
        <v>815</v>
      </c>
      <c r="N830" s="14" t="s">
        <v>46</v>
      </c>
      <c r="O830" s="16" t="s">
        <v>34</v>
      </c>
      <c r="P830" s="28">
        <v>735</v>
      </c>
      <c r="Q830" s="14" t="s">
        <v>49</v>
      </c>
      <c r="R830" s="15" t="s">
        <v>5352</v>
      </c>
      <c r="S830" s="14" t="s">
        <v>1776</v>
      </c>
      <c r="T830" s="14">
        <v>36.4</v>
      </c>
      <c r="U830" s="36" t="s">
        <v>49</v>
      </c>
      <c r="V830" s="30"/>
      <c r="W830" s="30"/>
      <c r="X830" s="19" t="s">
        <v>5353</v>
      </c>
      <c r="Y830" s="21" t="s">
        <v>5354</v>
      </c>
      <c r="Z830" s="19" t="s">
        <v>5355</v>
      </c>
    </row>
    <row r="831" spans="1:26" s="67" customFormat="1" ht="100.2" customHeight="1" x14ac:dyDescent="0.3">
      <c r="A831" s="9" t="s">
        <v>16991</v>
      </c>
      <c r="B831" s="10" t="s">
        <v>5356</v>
      </c>
      <c r="C831" s="68" t="s">
        <v>5357</v>
      </c>
      <c r="D831" s="23" t="s">
        <v>5358</v>
      </c>
      <c r="E831" s="24">
        <v>224.28</v>
      </c>
      <c r="F831" s="14" t="s">
        <v>5359</v>
      </c>
      <c r="G831" s="14">
        <v>-1.39</v>
      </c>
      <c r="H831" s="25" t="s">
        <v>5360</v>
      </c>
      <c r="I831" s="14" t="s">
        <v>2195</v>
      </c>
      <c r="J831" s="15" t="s">
        <v>5361</v>
      </c>
      <c r="K831" s="16" t="s">
        <v>30572</v>
      </c>
      <c r="L831" s="14" t="s">
        <v>31</v>
      </c>
      <c r="M831" s="14" t="s">
        <v>4167</v>
      </c>
      <c r="N831" s="14" t="s">
        <v>59</v>
      </c>
      <c r="O831" s="16" t="s">
        <v>201</v>
      </c>
      <c r="P831" s="69" t="s">
        <v>5362</v>
      </c>
      <c r="Q831" s="70" t="s">
        <v>1204</v>
      </c>
      <c r="R831" s="15" t="s">
        <v>5363</v>
      </c>
      <c r="S831" s="14" t="s">
        <v>49</v>
      </c>
      <c r="T831" s="71" t="s">
        <v>49</v>
      </c>
      <c r="U831" s="69">
        <v>1000</v>
      </c>
      <c r="V831" s="72">
        <f t="shared" ref="V831:V838" si="51">U831/E831</f>
        <v>4.4587123238808628</v>
      </c>
      <c r="W831" s="73"/>
      <c r="X831" s="19" t="s">
        <v>893</v>
      </c>
      <c r="Y831" s="21" t="s">
        <v>5364</v>
      </c>
      <c r="Z831" s="19" t="s">
        <v>27948</v>
      </c>
    </row>
    <row r="832" spans="1:26" s="67" customFormat="1" ht="100.2" customHeight="1" x14ac:dyDescent="0.3">
      <c r="A832" s="9" t="s">
        <v>16991</v>
      </c>
      <c r="B832" s="10" t="s">
        <v>5365</v>
      </c>
      <c r="C832" s="22" t="s">
        <v>5366</v>
      </c>
      <c r="D832" s="12" t="s">
        <v>5367</v>
      </c>
      <c r="E832" s="13">
        <v>418.57</v>
      </c>
      <c r="F832" s="14" t="s">
        <v>5368</v>
      </c>
      <c r="G832" s="14">
        <v>2.86</v>
      </c>
      <c r="H832" s="18" t="s">
        <v>5369</v>
      </c>
      <c r="I832" s="14" t="s">
        <v>2195</v>
      </c>
      <c r="J832" s="15" t="s">
        <v>5370</v>
      </c>
      <c r="K832" s="16" t="s">
        <v>30573</v>
      </c>
      <c r="L832" s="14" t="s">
        <v>31</v>
      </c>
      <c r="M832" s="14" t="s">
        <v>5371</v>
      </c>
      <c r="N832" s="14" t="s">
        <v>59</v>
      </c>
      <c r="O832" s="16" t="s">
        <v>220</v>
      </c>
      <c r="P832" s="17" t="s">
        <v>5362</v>
      </c>
      <c r="Q832" s="29" t="s">
        <v>675</v>
      </c>
      <c r="R832" s="15" t="s">
        <v>5372</v>
      </c>
      <c r="S832" s="14" t="s">
        <v>49</v>
      </c>
      <c r="T832" s="18" t="s">
        <v>49</v>
      </c>
      <c r="U832" s="17">
        <v>1000</v>
      </c>
      <c r="V832" s="33">
        <f t="shared" si="51"/>
        <v>2.3890866521728742</v>
      </c>
      <c r="W832" s="48"/>
      <c r="X832" s="19" t="s">
        <v>893</v>
      </c>
      <c r="Y832" s="21" t="s">
        <v>5373</v>
      </c>
      <c r="Z832" s="19" t="s">
        <v>5374</v>
      </c>
    </row>
    <row r="833" spans="1:31" s="67" customFormat="1" ht="100.2" customHeight="1" x14ac:dyDescent="0.3">
      <c r="A833" s="9" t="s">
        <v>16991</v>
      </c>
      <c r="B833" s="10" t="s">
        <v>5375</v>
      </c>
      <c r="C833" s="22" t="s">
        <v>5376</v>
      </c>
      <c r="D833" s="12" t="s">
        <v>5377</v>
      </c>
      <c r="E833" s="13">
        <v>260.41000000000003</v>
      </c>
      <c r="F833" s="14" t="s">
        <v>5378</v>
      </c>
      <c r="G833" s="14">
        <v>3.76</v>
      </c>
      <c r="H833" s="14" t="s">
        <v>5379</v>
      </c>
      <c r="I833" s="14" t="s">
        <v>2195</v>
      </c>
      <c r="J833" s="15" t="s">
        <v>2234</v>
      </c>
      <c r="K833" s="16" t="s">
        <v>30574</v>
      </c>
      <c r="L833" s="14" t="s">
        <v>31</v>
      </c>
      <c r="M833" s="14" t="s">
        <v>5380</v>
      </c>
      <c r="N833" s="14" t="s">
        <v>59</v>
      </c>
      <c r="O833" s="16" t="s">
        <v>201</v>
      </c>
      <c r="P833" s="17" t="s">
        <v>5362</v>
      </c>
      <c r="Q833" s="29" t="s">
        <v>5381</v>
      </c>
      <c r="R833" s="15" t="s">
        <v>5382</v>
      </c>
      <c r="S833" s="14" t="s">
        <v>5383</v>
      </c>
      <c r="T833" s="18">
        <v>1000</v>
      </c>
      <c r="U833" s="17">
        <v>180</v>
      </c>
      <c r="V833" s="33">
        <f t="shared" si="51"/>
        <v>0.69121769517299636</v>
      </c>
      <c r="W833" s="47"/>
      <c r="X833" s="19" t="s">
        <v>5384</v>
      </c>
      <c r="Y833" s="21" t="s">
        <v>1705</v>
      </c>
      <c r="Z833" s="19" t="s">
        <v>5385</v>
      </c>
    </row>
    <row r="834" spans="1:31" s="67" customFormat="1" ht="100.2" customHeight="1" x14ac:dyDescent="0.3">
      <c r="A834" s="9" t="s">
        <v>16991</v>
      </c>
      <c r="B834" s="10" t="s">
        <v>5386</v>
      </c>
      <c r="C834" s="22" t="s">
        <v>5387</v>
      </c>
      <c r="D834" s="12" t="s">
        <v>5388</v>
      </c>
      <c r="E834" s="13">
        <v>136.234411029092</v>
      </c>
      <c r="F834" s="14" t="s">
        <v>2884</v>
      </c>
      <c r="G834" s="14">
        <v>4.024</v>
      </c>
      <c r="H834" s="18" t="s">
        <v>5389</v>
      </c>
      <c r="I834" s="14" t="s">
        <v>2195</v>
      </c>
      <c r="J834" s="15" t="s">
        <v>2348</v>
      </c>
      <c r="K834" s="14" t="s">
        <v>30464</v>
      </c>
      <c r="L834" s="14" t="s">
        <v>31</v>
      </c>
      <c r="M834" s="14" t="s">
        <v>1546</v>
      </c>
      <c r="N834" s="14" t="s">
        <v>476</v>
      </c>
      <c r="O834" s="16" t="s">
        <v>201</v>
      </c>
      <c r="P834" s="17" t="s">
        <v>5362</v>
      </c>
      <c r="Q834" s="29" t="s">
        <v>3469</v>
      </c>
      <c r="R834" s="15" t="s">
        <v>5390</v>
      </c>
      <c r="S834" s="14" t="s">
        <v>5391</v>
      </c>
      <c r="T834" s="18">
        <v>1000</v>
      </c>
      <c r="U834" s="17">
        <v>250</v>
      </c>
      <c r="V834" s="20">
        <f t="shared" si="51"/>
        <v>1.8350723441422891</v>
      </c>
      <c r="W834" s="47"/>
      <c r="X834" s="19" t="s">
        <v>5392</v>
      </c>
      <c r="Y834" s="21" t="s">
        <v>5393</v>
      </c>
      <c r="Z834" s="19" t="s">
        <v>5394</v>
      </c>
    </row>
    <row r="835" spans="1:31" s="67" customFormat="1" ht="100.2" customHeight="1" x14ac:dyDescent="0.3">
      <c r="A835" s="9" t="s">
        <v>16991</v>
      </c>
      <c r="B835" s="10" t="s">
        <v>5395</v>
      </c>
      <c r="C835" s="22" t="s">
        <v>23564</v>
      </c>
      <c r="D835" s="12" t="s">
        <v>5396</v>
      </c>
      <c r="E835" s="13">
        <v>156.26</v>
      </c>
      <c r="F835" s="14" t="s">
        <v>2602</v>
      </c>
      <c r="G835" s="14">
        <v>3.52</v>
      </c>
      <c r="H835" s="18" t="s">
        <v>5397</v>
      </c>
      <c r="I835" s="14" t="s">
        <v>2195</v>
      </c>
      <c r="J835" s="15" t="s">
        <v>2348</v>
      </c>
      <c r="K835" s="16" t="s">
        <v>30575</v>
      </c>
      <c r="L835" s="14" t="s">
        <v>31</v>
      </c>
      <c r="M835" s="14" t="s">
        <v>1546</v>
      </c>
      <c r="N835" s="14" t="s">
        <v>59</v>
      </c>
      <c r="O835" s="16" t="s">
        <v>220</v>
      </c>
      <c r="P835" s="17" t="s">
        <v>5362</v>
      </c>
      <c r="Q835" s="29" t="s">
        <v>4116</v>
      </c>
      <c r="R835" s="15" t="s">
        <v>5398</v>
      </c>
      <c r="S835" s="14" t="s">
        <v>36</v>
      </c>
      <c r="T835" s="18">
        <v>150</v>
      </c>
      <c r="U835" s="17">
        <v>50</v>
      </c>
      <c r="V835" s="33">
        <f t="shared" si="51"/>
        <v>0.31997952131063612</v>
      </c>
      <c r="W835" s="47"/>
      <c r="X835" s="19" t="s">
        <v>5399</v>
      </c>
      <c r="Y835" s="21" t="s">
        <v>5400</v>
      </c>
      <c r="Z835" s="19" t="s">
        <v>5401</v>
      </c>
    </row>
    <row r="836" spans="1:31" s="67" customFormat="1" ht="100.2" customHeight="1" x14ac:dyDescent="0.3">
      <c r="A836" s="9" t="s">
        <v>16991</v>
      </c>
      <c r="B836" s="10" t="s">
        <v>5402</v>
      </c>
      <c r="C836" s="22" t="s">
        <v>5403</v>
      </c>
      <c r="D836" s="12" t="s">
        <v>5404</v>
      </c>
      <c r="E836" s="13">
        <v>172.20297708386801</v>
      </c>
      <c r="F836" s="14" t="s">
        <v>5405</v>
      </c>
      <c r="G836" s="14">
        <v>0.9</v>
      </c>
      <c r="H836" s="18" t="s">
        <v>5406</v>
      </c>
      <c r="I836" s="14" t="s">
        <v>2195</v>
      </c>
      <c r="J836" s="15" t="s">
        <v>5407</v>
      </c>
      <c r="K836" s="14" t="s">
        <v>30576</v>
      </c>
      <c r="L836" s="14" t="s">
        <v>31</v>
      </c>
      <c r="M836" s="14" t="s">
        <v>1546</v>
      </c>
      <c r="N836" s="14" t="s">
        <v>59</v>
      </c>
      <c r="O836" s="16" t="s">
        <v>201</v>
      </c>
      <c r="P836" s="17" t="s">
        <v>5362</v>
      </c>
      <c r="Q836" s="29" t="s">
        <v>880</v>
      </c>
      <c r="R836" s="15" t="s">
        <v>5408</v>
      </c>
      <c r="S836" s="14" t="s">
        <v>49</v>
      </c>
      <c r="T836" s="18" t="s">
        <v>49</v>
      </c>
      <c r="U836" s="17">
        <v>500</v>
      </c>
      <c r="V836" s="20">
        <f t="shared" si="51"/>
        <v>2.9035502664770134</v>
      </c>
      <c r="W836" s="48"/>
      <c r="X836" s="19" t="s">
        <v>5409</v>
      </c>
      <c r="Y836" s="21" t="s">
        <v>5410</v>
      </c>
      <c r="Z836" s="19" t="s">
        <v>5411</v>
      </c>
    </row>
    <row r="837" spans="1:31" s="67" customFormat="1" ht="100.2" customHeight="1" x14ac:dyDescent="0.3">
      <c r="A837" s="9" t="s">
        <v>16991</v>
      </c>
      <c r="B837" s="10" t="s">
        <v>5412</v>
      </c>
      <c r="C837" s="11" t="s">
        <v>5413</v>
      </c>
      <c r="D837" s="12" t="s">
        <v>5414</v>
      </c>
      <c r="E837" s="13">
        <v>187.21762104473001</v>
      </c>
      <c r="F837" s="14" t="s">
        <v>5415</v>
      </c>
      <c r="G837" s="14">
        <v>-0.67</v>
      </c>
      <c r="H837" s="18" t="s">
        <v>5416</v>
      </c>
      <c r="I837" s="14" t="s">
        <v>2195</v>
      </c>
      <c r="J837" s="15" t="s">
        <v>5407</v>
      </c>
      <c r="K837" s="14" t="s">
        <v>30577</v>
      </c>
      <c r="L837" s="14" t="s">
        <v>31</v>
      </c>
      <c r="M837" s="14" t="s">
        <v>5417</v>
      </c>
      <c r="N837" s="14" t="s">
        <v>59</v>
      </c>
      <c r="O837" s="16" t="s">
        <v>220</v>
      </c>
      <c r="P837" s="17" t="s">
        <v>5362</v>
      </c>
      <c r="Q837" s="29" t="s">
        <v>1359</v>
      </c>
      <c r="R837" s="15" t="s">
        <v>5418</v>
      </c>
      <c r="S837" s="14" t="s">
        <v>36</v>
      </c>
      <c r="T837" s="18">
        <v>1000</v>
      </c>
      <c r="U837" s="17">
        <v>300</v>
      </c>
      <c r="V837" s="13">
        <f t="shared" si="51"/>
        <v>1.6024132681844303</v>
      </c>
      <c r="W837" s="47"/>
      <c r="X837" s="19" t="s">
        <v>5419</v>
      </c>
      <c r="Y837" s="21" t="s">
        <v>5146</v>
      </c>
      <c r="Z837" s="19" t="s">
        <v>5420</v>
      </c>
    </row>
    <row r="838" spans="1:31" s="67" customFormat="1" ht="100.2" customHeight="1" x14ac:dyDescent="0.3">
      <c r="A838" s="9" t="s">
        <v>16991</v>
      </c>
      <c r="B838" s="10" t="s">
        <v>5421</v>
      </c>
      <c r="C838" s="22" t="s">
        <v>5422</v>
      </c>
      <c r="D838" s="12" t="s">
        <v>5423</v>
      </c>
      <c r="E838" s="13">
        <v>161.157721410047</v>
      </c>
      <c r="F838" s="14" t="s">
        <v>5424</v>
      </c>
      <c r="G838" s="14">
        <v>1.56</v>
      </c>
      <c r="H838" s="18" t="s">
        <v>5425</v>
      </c>
      <c r="I838" s="14" t="s">
        <v>2195</v>
      </c>
      <c r="J838" s="15" t="s">
        <v>2266</v>
      </c>
      <c r="K838" s="16" t="s">
        <v>30578</v>
      </c>
      <c r="L838" s="14" t="s">
        <v>31</v>
      </c>
      <c r="M838" s="14" t="s">
        <v>163</v>
      </c>
      <c r="N838" s="14" t="s">
        <v>59</v>
      </c>
      <c r="O838" s="16" t="s">
        <v>83</v>
      </c>
      <c r="P838" s="17" t="s">
        <v>5426</v>
      </c>
      <c r="Q838" s="29" t="s">
        <v>5427</v>
      </c>
      <c r="R838" s="15" t="s">
        <v>5428</v>
      </c>
      <c r="S838" s="14" t="s">
        <v>4182</v>
      </c>
      <c r="T838" s="18">
        <v>250</v>
      </c>
      <c r="U838" s="17">
        <v>125</v>
      </c>
      <c r="V838" s="33">
        <f t="shared" si="51"/>
        <v>0.77563767287297447</v>
      </c>
      <c r="W838" s="48"/>
      <c r="X838" s="19" t="s">
        <v>5429</v>
      </c>
      <c r="Y838" s="21" t="s">
        <v>5430</v>
      </c>
      <c r="Z838" s="19" t="s">
        <v>5431</v>
      </c>
    </row>
    <row r="839" spans="1:31" s="67" customFormat="1" ht="100.2" customHeight="1" x14ac:dyDescent="0.3">
      <c r="A839" s="9" t="s">
        <v>16991</v>
      </c>
      <c r="B839" s="10" t="s">
        <v>5432</v>
      </c>
      <c r="C839" s="22" t="s">
        <v>5433</v>
      </c>
      <c r="D839" s="12" t="s">
        <v>5434</v>
      </c>
      <c r="E839" s="13">
        <v>108.964703533554</v>
      </c>
      <c r="F839" s="14" t="s">
        <v>5435</v>
      </c>
      <c r="G839" s="14">
        <v>1.736</v>
      </c>
      <c r="H839" s="18" t="s">
        <v>5436</v>
      </c>
      <c r="I839" s="14" t="s">
        <v>2195</v>
      </c>
      <c r="J839" s="15" t="s">
        <v>2196</v>
      </c>
      <c r="K839" s="14" t="s">
        <v>28282</v>
      </c>
      <c r="L839" s="14" t="s">
        <v>31</v>
      </c>
      <c r="M839" s="14" t="s">
        <v>5437</v>
      </c>
      <c r="N839" s="14" t="s">
        <v>59</v>
      </c>
      <c r="O839" s="16" t="s">
        <v>71</v>
      </c>
      <c r="P839" s="17" t="s">
        <v>2622</v>
      </c>
      <c r="Q839" s="29" t="s">
        <v>49</v>
      </c>
      <c r="R839" s="15" t="s">
        <v>5438</v>
      </c>
      <c r="S839" s="14" t="s">
        <v>36</v>
      </c>
      <c r="T839" s="18">
        <v>54</v>
      </c>
      <c r="U839" s="17" t="s">
        <v>49</v>
      </c>
      <c r="V839" s="20"/>
      <c r="W839" s="20"/>
      <c r="X839" s="19" t="s">
        <v>28198</v>
      </c>
      <c r="Y839" s="21" t="s">
        <v>930</v>
      </c>
      <c r="Z839" s="19" t="s">
        <v>5439</v>
      </c>
    </row>
    <row r="840" spans="1:31" s="67" customFormat="1" ht="100.2" customHeight="1" x14ac:dyDescent="0.3">
      <c r="A840" s="9" t="s">
        <v>16991</v>
      </c>
      <c r="B840" s="10" t="s">
        <v>5440</v>
      </c>
      <c r="C840" s="22" t="s">
        <v>5441</v>
      </c>
      <c r="D840" s="19" t="s">
        <v>5442</v>
      </c>
      <c r="E840" s="13">
        <v>454.51</v>
      </c>
      <c r="F840" s="14" t="s">
        <v>5443</v>
      </c>
      <c r="G840" s="14">
        <v>-0.57999999999999996</v>
      </c>
      <c r="H840" s="14" t="s">
        <v>5444</v>
      </c>
      <c r="I840" s="14" t="s">
        <v>2195</v>
      </c>
      <c r="J840" s="15" t="s">
        <v>3142</v>
      </c>
      <c r="K840" s="14" t="s">
        <v>30579</v>
      </c>
      <c r="L840" s="14" t="s">
        <v>31</v>
      </c>
      <c r="M840" s="14" t="s">
        <v>281</v>
      </c>
      <c r="N840" s="14" t="s">
        <v>476</v>
      </c>
      <c r="O840" s="16" t="s">
        <v>1214</v>
      </c>
      <c r="P840" s="28" t="s">
        <v>5445</v>
      </c>
      <c r="Q840" s="14">
        <v>10</v>
      </c>
      <c r="R840" s="15" t="s">
        <v>5446</v>
      </c>
      <c r="S840" s="14" t="s">
        <v>5447</v>
      </c>
      <c r="T840" s="14" t="s">
        <v>281</v>
      </c>
      <c r="U840" s="28">
        <v>10</v>
      </c>
      <c r="V840" s="30">
        <f t="shared" ref="V840:V871" si="52">U840/E840</f>
        <v>2.2001716133858443E-2</v>
      </c>
      <c r="W840" s="37"/>
      <c r="X840" s="19" t="s">
        <v>5448</v>
      </c>
      <c r="Y840" s="21" t="s">
        <v>1705</v>
      </c>
      <c r="Z840" s="19" t="s">
        <v>5449</v>
      </c>
    </row>
    <row r="841" spans="1:31" s="67" customFormat="1" ht="100.2" customHeight="1" x14ac:dyDescent="0.3">
      <c r="A841" s="138" t="s">
        <v>23707</v>
      </c>
      <c r="B841" s="141" t="s">
        <v>24116</v>
      </c>
      <c r="C841" s="139" t="s">
        <v>24117</v>
      </c>
      <c r="D841" s="139" t="s">
        <v>24118</v>
      </c>
      <c r="E841" s="142">
        <v>182.21899999999999</v>
      </c>
      <c r="F841" s="143" t="s">
        <v>24119</v>
      </c>
      <c r="G841" s="143"/>
      <c r="H841" s="143" t="s">
        <v>24120</v>
      </c>
      <c r="I841" s="143" t="s">
        <v>2195</v>
      </c>
      <c r="J841" s="139" t="s">
        <v>2722</v>
      </c>
      <c r="K841" s="143" t="s">
        <v>30580</v>
      </c>
      <c r="L841" s="144" t="s">
        <v>31</v>
      </c>
      <c r="M841" s="144" t="s">
        <v>5153</v>
      </c>
      <c r="N841" s="144" t="s">
        <v>476</v>
      </c>
      <c r="O841" s="144" t="s">
        <v>34</v>
      </c>
      <c r="P841" s="144">
        <v>53</v>
      </c>
      <c r="Q841" s="144">
        <v>1015</v>
      </c>
      <c r="R841" s="145" t="s">
        <v>24121</v>
      </c>
      <c r="S841" s="144" t="s">
        <v>49</v>
      </c>
      <c r="T841" s="144" t="s">
        <v>49</v>
      </c>
      <c r="U841" s="144">
        <v>1015</v>
      </c>
      <c r="V841" s="148">
        <f t="shared" si="52"/>
        <v>5.5702204490201357</v>
      </c>
      <c r="W841" s="150"/>
      <c r="X841" s="1" t="s">
        <v>24122</v>
      </c>
      <c r="Y841" s="145" t="s">
        <v>975</v>
      </c>
      <c r="Z841" s="1" t="s">
        <v>24123</v>
      </c>
    </row>
    <row r="842" spans="1:31" s="67" customFormat="1" ht="100.2" customHeight="1" x14ac:dyDescent="0.3">
      <c r="A842" s="138" t="s">
        <v>23707</v>
      </c>
      <c r="B842" s="141" t="s">
        <v>24124</v>
      </c>
      <c r="C842" s="139" t="s">
        <v>24125</v>
      </c>
      <c r="D842" s="139" t="s">
        <v>24126</v>
      </c>
      <c r="E842" s="142">
        <v>565</v>
      </c>
      <c r="F842" s="142" t="s">
        <v>24127</v>
      </c>
      <c r="G842" s="142"/>
      <c r="H842" s="143" t="s">
        <v>24128</v>
      </c>
      <c r="I842" s="143" t="s">
        <v>2195</v>
      </c>
      <c r="J842" s="139" t="s">
        <v>24129</v>
      </c>
      <c r="K842" s="143" t="s">
        <v>30581</v>
      </c>
      <c r="L842" s="144" t="s">
        <v>31</v>
      </c>
      <c r="M842" s="144" t="s">
        <v>18799</v>
      </c>
      <c r="N842" s="144" t="s">
        <v>33</v>
      </c>
      <c r="O842" s="144" t="s">
        <v>220</v>
      </c>
      <c r="P842" s="144">
        <v>28</v>
      </c>
      <c r="Q842" s="144">
        <v>1000</v>
      </c>
      <c r="R842" s="145" t="s">
        <v>4158</v>
      </c>
      <c r="S842" s="144" t="s">
        <v>49</v>
      </c>
      <c r="T842" s="144" t="s">
        <v>49</v>
      </c>
      <c r="U842" s="144">
        <v>1000</v>
      </c>
      <c r="V842" s="148">
        <f t="shared" si="52"/>
        <v>1.7699115044247788</v>
      </c>
      <c r="W842" s="150"/>
      <c r="X842" s="1" t="s">
        <v>24130</v>
      </c>
      <c r="Y842" s="145" t="s">
        <v>10488</v>
      </c>
      <c r="Z842" s="1" t="s">
        <v>24131</v>
      </c>
    </row>
    <row r="843" spans="1:31" s="67" customFormat="1" ht="100.2" customHeight="1" x14ac:dyDescent="0.3">
      <c r="A843" s="138" t="s">
        <v>23707</v>
      </c>
      <c r="B843" s="141" t="s">
        <v>24132</v>
      </c>
      <c r="C843" s="139" t="s">
        <v>24133</v>
      </c>
      <c r="D843" s="139" t="s">
        <v>24134</v>
      </c>
      <c r="E843" s="142">
        <v>164.16</v>
      </c>
      <c r="F843" s="143" t="s">
        <v>17941</v>
      </c>
      <c r="G843" s="143"/>
      <c r="H843" s="143" t="s">
        <v>24135</v>
      </c>
      <c r="I843" s="143" t="s">
        <v>2195</v>
      </c>
      <c r="J843" s="139" t="s">
        <v>24136</v>
      </c>
      <c r="K843" s="143" t="s">
        <v>30582</v>
      </c>
      <c r="L843" s="144" t="s">
        <v>31</v>
      </c>
      <c r="M843" s="144" t="s">
        <v>32</v>
      </c>
      <c r="N843" s="144" t="s">
        <v>46</v>
      </c>
      <c r="O843" s="144" t="s">
        <v>220</v>
      </c>
      <c r="P843" s="144">
        <v>35</v>
      </c>
      <c r="Q843" s="144">
        <v>1000</v>
      </c>
      <c r="R843" s="145" t="s">
        <v>24137</v>
      </c>
      <c r="S843" s="144" t="s">
        <v>49</v>
      </c>
      <c r="T843" s="144" t="s">
        <v>49</v>
      </c>
      <c r="U843" s="144">
        <v>1000</v>
      </c>
      <c r="V843" s="148">
        <f t="shared" si="52"/>
        <v>6.0916179337231968</v>
      </c>
      <c r="W843" s="150"/>
      <c r="X843" s="1" t="s">
        <v>24138</v>
      </c>
      <c r="Y843" s="145" t="s">
        <v>966</v>
      </c>
      <c r="Z843" s="1" t="s">
        <v>24139</v>
      </c>
    </row>
    <row r="844" spans="1:31" s="67" customFormat="1" ht="100.2" customHeight="1" x14ac:dyDescent="0.3">
      <c r="A844" s="138" t="s">
        <v>23707</v>
      </c>
      <c r="B844" s="141" t="s">
        <v>24140</v>
      </c>
      <c r="C844" s="139" t="s">
        <v>24141</v>
      </c>
      <c r="D844" s="139" t="s">
        <v>24142</v>
      </c>
      <c r="E844" s="142">
        <v>119.164</v>
      </c>
      <c r="F844" s="143" t="s">
        <v>24143</v>
      </c>
      <c r="G844" s="143"/>
      <c r="H844" s="143" t="s">
        <v>24144</v>
      </c>
      <c r="I844" s="143" t="s">
        <v>2195</v>
      </c>
      <c r="J844" s="139" t="s">
        <v>2205</v>
      </c>
      <c r="K844" s="143" t="s">
        <v>30318</v>
      </c>
      <c r="L844" s="144" t="s">
        <v>31</v>
      </c>
      <c r="M844" s="144" t="s">
        <v>24145</v>
      </c>
      <c r="N844" s="144" t="s">
        <v>33</v>
      </c>
      <c r="O844" s="144" t="s">
        <v>220</v>
      </c>
      <c r="P844" s="144">
        <v>42</v>
      </c>
      <c r="Q844" s="144">
        <v>1000</v>
      </c>
      <c r="R844" s="145" t="s">
        <v>24146</v>
      </c>
      <c r="S844" s="144" t="s">
        <v>49</v>
      </c>
      <c r="T844" s="144" t="s">
        <v>49</v>
      </c>
      <c r="U844" s="172">
        <v>1000</v>
      </c>
      <c r="V844" s="148">
        <f t="shared" si="52"/>
        <v>8.3917961800543779</v>
      </c>
      <c r="W844" s="150"/>
      <c r="X844" s="1" t="s">
        <v>24147</v>
      </c>
      <c r="Y844" s="145" t="s">
        <v>24148</v>
      </c>
      <c r="Z844" s="1" t="s">
        <v>24149</v>
      </c>
    </row>
    <row r="845" spans="1:31" s="67" customFormat="1" ht="100.2" customHeight="1" x14ac:dyDescent="0.3">
      <c r="A845" s="138" t="s">
        <v>23707</v>
      </c>
      <c r="B845" s="141" t="s">
        <v>24150</v>
      </c>
      <c r="C845" s="139" t="s">
        <v>24151</v>
      </c>
      <c r="D845" s="139" t="s">
        <v>24152</v>
      </c>
      <c r="E845" s="142">
        <v>132.15899999999999</v>
      </c>
      <c r="F845" s="143" t="s">
        <v>24153</v>
      </c>
      <c r="G845" s="143"/>
      <c r="H845" s="143" t="s">
        <v>24154</v>
      </c>
      <c r="I845" s="143" t="s">
        <v>2195</v>
      </c>
      <c r="J845" s="139" t="s">
        <v>24155</v>
      </c>
      <c r="K845" s="143" t="s">
        <v>30583</v>
      </c>
      <c r="L845" s="144" t="s">
        <v>31</v>
      </c>
      <c r="M845" s="144" t="s">
        <v>5153</v>
      </c>
      <c r="N845" s="144" t="s">
        <v>33</v>
      </c>
      <c r="O845" s="144" t="s">
        <v>220</v>
      </c>
      <c r="P845" s="144">
        <v>41</v>
      </c>
      <c r="Q845" s="144">
        <v>1000</v>
      </c>
      <c r="R845" s="145" t="s">
        <v>24156</v>
      </c>
      <c r="S845" s="144" t="s">
        <v>49</v>
      </c>
      <c r="T845" s="144" t="s">
        <v>49</v>
      </c>
      <c r="U845" s="172">
        <v>1000</v>
      </c>
      <c r="V845" s="148">
        <f t="shared" si="52"/>
        <v>7.5666432100727157</v>
      </c>
      <c r="W845" s="150"/>
      <c r="X845" s="1" t="s">
        <v>24157</v>
      </c>
      <c r="Y845" s="145" t="s">
        <v>24158</v>
      </c>
      <c r="Z845" s="1" t="s">
        <v>24159</v>
      </c>
    </row>
    <row r="846" spans="1:31" s="67" customFormat="1" ht="100.2" customHeight="1" x14ac:dyDescent="0.3">
      <c r="A846" s="138" t="s">
        <v>23707</v>
      </c>
      <c r="B846" s="141" t="s">
        <v>24160</v>
      </c>
      <c r="C846" s="139" t="s">
        <v>24161</v>
      </c>
      <c r="D846" s="139" t="s">
        <v>24162</v>
      </c>
      <c r="E846" s="142">
        <v>173.19</v>
      </c>
      <c r="F846" s="143" t="s">
        <v>24163</v>
      </c>
      <c r="G846" s="143"/>
      <c r="H846" s="143" t="s">
        <v>24164</v>
      </c>
      <c r="I846" s="143" t="s">
        <v>2195</v>
      </c>
      <c r="J846" s="139" t="s">
        <v>5407</v>
      </c>
      <c r="K846" s="143" t="s">
        <v>30584</v>
      </c>
      <c r="L846" s="144" t="s">
        <v>31</v>
      </c>
      <c r="M846" s="144" t="s">
        <v>5153</v>
      </c>
      <c r="N846" s="144" t="s">
        <v>33</v>
      </c>
      <c r="O846" s="144" t="s">
        <v>220</v>
      </c>
      <c r="P846" s="144">
        <v>28</v>
      </c>
      <c r="Q846" s="144">
        <v>1000</v>
      </c>
      <c r="R846" s="145" t="s">
        <v>1288</v>
      </c>
      <c r="S846" s="144" t="s">
        <v>49</v>
      </c>
      <c r="T846" s="144" t="s">
        <v>49</v>
      </c>
      <c r="U846" s="144">
        <v>1000</v>
      </c>
      <c r="V846" s="148">
        <f t="shared" si="52"/>
        <v>5.7740054275651023</v>
      </c>
      <c r="W846" s="150"/>
      <c r="X846" s="1" t="s">
        <v>24165</v>
      </c>
      <c r="Y846" s="145" t="s">
        <v>24166</v>
      </c>
      <c r="Z846" s="1" t="s">
        <v>24167</v>
      </c>
    </row>
    <row r="847" spans="1:31" s="121" customFormat="1" ht="100.2" customHeight="1" x14ac:dyDescent="0.3">
      <c r="A847" s="138" t="s">
        <v>23707</v>
      </c>
      <c r="B847" s="141" t="s">
        <v>24168</v>
      </c>
      <c r="C847" s="139" t="s">
        <v>24169</v>
      </c>
      <c r="D847" s="139" t="s">
        <v>24170</v>
      </c>
      <c r="E847" s="142">
        <v>168.12899999999999</v>
      </c>
      <c r="F847" s="143" t="s">
        <v>24171</v>
      </c>
      <c r="G847" s="143"/>
      <c r="H847" s="143" t="s">
        <v>24172</v>
      </c>
      <c r="I847" s="143" t="s">
        <v>2195</v>
      </c>
      <c r="J847" s="139" t="s">
        <v>24173</v>
      </c>
      <c r="K847" s="143" t="s">
        <v>30460</v>
      </c>
      <c r="L847" s="144" t="s">
        <v>31</v>
      </c>
      <c r="M847" s="144" t="s">
        <v>5153</v>
      </c>
      <c r="N847" s="144" t="s">
        <v>46</v>
      </c>
      <c r="O847" s="144" t="s">
        <v>220</v>
      </c>
      <c r="P847" s="144">
        <v>35</v>
      </c>
      <c r="Q847" s="144">
        <v>1000</v>
      </c>
      <c r="R847" s="145" t="s">
        <v>24174</v>
      </c>
      <c r="S847" s="144" t="s">
        <v>49</v>
      </c>
      <c r="T847" s="144" t="s">
        <v>49</v>
      </c>
      <c r="U847" s="144">
        <v>1000</v>
      </c>
      <c r="V847" s="148">
        <f t="shared" si="52"/>
        <v>5.9478138810080354</v>
      </c>
      <c r="W847" s="150"/>
      <c r="X847" s="1" t="s">
        <v>24175</v>
      </c>
      <c r="Y847" s="145" t="s">
        <v>2751</v>
      </c>
      <c r="Z847" s="1" t="s">
        <v>24176</v>
      </c>
      <c r="AA847" s="67"/>
      <c r="AB847" s="67"/>
      <c r="AC847" s="67"/>
      <c r="AD847" s="67"/>
      <c r="AE847" s="67"/>
    </row>
    <row r="848" spans="1:31" s="67" customFormat="1" ht="100.2" customHeight="1" x14ac:dyDescent="0.3">
      <c r="A848" s="138" t="s">
        <v>23707</v>
      </c>
      <c r="B848" s="141" t="s">
        <v>24177</v>
      </c>
      <c r="C848" s="139" t="s">
        <v>24178</v>
      </c>
      <c r="D848" s="139" t="s">
        <v>24179</v>
      </c>
      <c r="E848" s="142">
        <v>174.28399999999999</v>
      </c>
      <c r="F848" s="143" t="s">
        <v>24180</v>
      </c>
      <c r="G848" s="143"/>
      <c r="H848" s="143" t="s">
        <v>24181</v>
      </c>
      <c r="I848" s="143" t="s">
        <v>2195</v>
      </c>
      <c r="J848" s="139" t="s">
        <v>2234</v>
      </c>
      <c r="K848" s="143" t="s">
        <v>28278</v>
      </c>
      <c r="L848" s="144" t="s">
        <v>31</v>
      </c>
      <c r="M848" s="144" t="s">
        <v>69</v>
      </c>
      <c r="N848" s="144" t="s">
        <v>476</v>
      </c>
      <c r="O848" s="144" t="s">
        <v>220</v>
      </c>
      <c r="P848" s="144">
        <v>28</v>
      </c>
      <c r="Q848" s="144">
        <v>1000</v>
      </c>
      <c r="R848" s="145" t="s">
        <v>6077</v>
      </c>
      <c r="S848" s="144" t="s">
        <v>49</v>
      </c>
      <c r="T848" s="144" t="s">
        <v>49</v>
      </c>
      <c r="U848" s="144">
        <v>1000</v>
      </c>
      <c r="V848" s="148">
        <f t="shared" si="52"/>
        <v>5.737761355029722</v>
      </c>
      <c r="W848" s="150"/>
      <c r="X848" s="1" t="s">
        <v>28199</v>
      </c>
      <c r="Y848" s="145" t="s">
        <v>975</v>
      </c>
      <c r="Z848" s="1" t="s">
        <v>24182</v>
      </c>
    </row>
    <row r="849" spans="1:26" s="67" customFormat="1" ht="100.2" customHeight="1" x14ac:dyDescent="0.3">
      <c r="A849" s="138" t="s">
        <v>23707</v>
      </c>
      <c r="B849" s="141" t="s">
        <v>24183</v>
      </c>
      <c r="C849" s="139" t="s">
        <v>24184</v>
      </c>
      <c r="D849" s="139" t="s">
        <v>24185</v>
      </c>
      <c r="E849" s="142">
        <v>474.60399999999998</v>
      </c>
      <c r="F849" s="143" t="s">
        <v>24186</v>
      </c>
      <c r="G849" s="143"/>
      <c r="H849" s="143" t="s">
        <v>24187</v>
      </c>
      <c r="I849" s="143" t="s">
        <v>2195</v>
      </c>
      <c r="J849" s="139" t="s">
        <v>24188</v>
      </c>
      <c r="K849" s="143" t="s">
        <v>30585</v>
      </c>
      <c r="L849" s="144" t="s">
        <v>31</v>
      </c>
      <c r="M849" s="144" t="s">
        <v>69</v>
      </c>
      <c r="N849" s="144" t="s">
        <v>46</v>
      </c>
      <c r="O849" s="144" t="s">
        <v>220</v>
      </c>
      <c r="P849" s="144">
        <v>32</v>
      </c>
      <c r="Q849" s="144">
        <v>1000</v>
      </c>
      <c r="R849" s="145" t="s">
        <v>24189</v>
      </c>
      <c r="S849" s="144" t="s">
        <v>49</v>
      </c>
      <c r="T849" s="144" t="s">
        <v>49</v>
      </c>
      <c r="U849" s="144">
        <v>1000</v>
      </c>
      <c r="V849" s="148">
        <f t="shared" si="52"/>
        <v>2.107019746989069</v>
      </c>
      <c r="W849" s="150"/>
      <c r="X849" s="1" t="s">
        <v>23783</v>
      </c>
      <c r="Y849" s="145" t="s">
        <v>975</v>
      </c>
      <c r="Z849" s="1" t="s">
        <v>24190</v>
      </c>
    </row>
    <row r="850" spans="1:26" s="67" customFormat="1" ht="100.2" customHeight="1" x14ac:dyDescent="0.3">
      <c r="A850" s="138" t="s">
        <v>23707</v>
      </c>
      <c r="B850" s="141" t="s">
        <v>24191</v>
      </c>
      <c r="C850" s="139" t="s">
        <v>24192</v>
      </c>
      <c r="D850" s="139" t="s">
        <v>24193</v>
      </c>
      <c r="E850" s="142">
        <v>554.85299999999995</v>
      </c>
      <c r="F850" s="143" t="s">
        <v>24194</v>
      </c>
      <c r="G850" s="143"/>
      <c r="H850" s="143" t="s">
        <v>24195</v>
      </c>
      <c r="I850" s="143" t="s">
        <v>2195</v>
      </c>
      <c r="J850" s="139" t="s">
        <v>24196</v>
      </c>
      <c r="K850" s="143" t="s">
        <v>30586</v>
      </c>
      <c r="L850" s="144" t="s">
        <v>31</v>
      </c>
      <c r="M850" s="144" t="s">
        <v>69</v>
      </c>
      <c r="N850" s="144" t="s">
        <v>46</v>
      </c>
      <c r="O850" s="144" t="s">
        <v>220</v>
      </c>
      <c r="P850" s="144">
        <v>35</v>
      </c>
      <c r="Q850" s="144">
        <v>1000</v>
      </c>
      <c r="R850" s="145" t="s">
        <v>24197</v>
      </c>
      <c r="S850" s="144" t="s">
        <v>49</v>
      </c>
      <c r="T850" s="144" t="s">
        <v>49</v>
      </c>
      <c r="U850" s="144">
        <v>1000</v>
      </c>
      <c r="V850" s="148">
        <f t="shared" si="52"/>
        <v>1.8022791622285543</v>
      </c>
      <c r="W850" s="150"/>
      <c r="X850" s="1" t="s">
        <v>24198</v>
      </c>
      <c r="Y850" s="145" t="s">
        <v>4547</v>
      </c>
      <c r="Z850" s="1" t="s">
        <v>24199</v>
      </c>
    </row>
    <row r="851" spans="1:26" s="67" customFormat="1" ht="100.2" customHeight="1" x14ac:dyDescent="0.3">
      <c r="A851" s="138" t="s">
        <v>23707</v>
      </c>
      <c r="B851" s="141" t="s">
        <v>24200</v>
      </c>
      <c r="C851" s="139" t="s">
        <v>24201</v>
      </c>
      <c r="D851" s="139" t="s">
        <v>27889</v>
      </c>
      <c r="E851" s="142">
        <v>208.21</v>
      </c>
      <c r="F851" s="143" t="s">
        <v>24202</v>
      </c>
      <c r="G851" s="143"/>
      <c r="H851" s="143" t="s">
        <v>24203</v>
      </c>
      <c r="I851" s="143" t="s">
        <v>2195</v>
      </c>
      <c r="J851" s="139" t="s">
        <v>24204</v>
      </c>
      <c r="K851" s="143" t="s">
        <v>28653</v>
      </c>
      <c r="L851" s="144" t="s">
        <v>31</v>
      </c>
      <c r="M851" s="144" t="s">
        <v>24205</v>
      </c>
      <c r="N851" s="144" t="s">
        <v>46</v>
      </c>
      <c r="O851" s="144" t="s">
        <v>220</v>
      </c>
      <c r="P851" s="144">
        <v>44</v>
      </c>
      <c r="Q851" s="144">
        <v>1000</v>
      </c>
      <c r="R851" s="145" t="s">
        <v>24206</v>
      </c>
      <c r="S851" s="144" t="s">
        <v>49</v>
      </c>
      <c r="T851" s="144" t="s">
        <v>49</v>
      </c>
      <c r="U851" s="144">
        <v>1000</v>
      </c>
      <c r="V851" s="148">
        <f t="shared" si="52"/>
        <v>4.8028432832236678</v>
      </c>
      <c r="W851" s="150"/>
      <c r="X851" s="1" t="s">
        <v>24207</v>
      </c>
      <c r="Y851" s="145" t="s">
        <v>1655</v>
      </c>
      <c r="Z851" s="1" t="s">
        <v>24208</v>
      </c>
    </row>
    <row r="852" spans="1:26" s="67" customFormat="1" ht="100.2" customHeight="1" x14ac:dyDescent="0.3">
      <c r="A852" s="138" t="s">
        <v>23707</v>
      </c>
      <c r="B852" s="158" t="s">
        <v>24209</v>
      </c>
      <c r="C852" s="145" t="s">
        <v>24210</v>
      </c>
      <c r="D852" s="145" t="s">
        <v>24211</v>
      </c>
      <c r="E852" s="146">
        <v>882.17</v>
      </c>
      <c r="F852" s="144" t="s">
        <v>24212</v>
      </c>
      <c r="G852" s="144"/>
      <c r="H852" s="144" t="s">
        <v>24213</v>
      </c>
      <c r="I852" s="144" t="s">
        <v>2195</v>
      </c>
      <c r="J852" s="145" t="s">
        <v>24214</v>
      </c>
      <c r="K852" s="144" t="s">
        <v>28753</v>
      </c>
      <c r="L852" s="144" t="s">
        <v>31</v>
      </c>
      <c r="M852" s="144" t="s">
        <v>24215</v>
      </c>
      <c r="N852" s="144" t="s">
        <v>33</v>
      </c>
      <c r="O852" s="144" t="s">
        <v>220</v>
      </c>
      <c r="P852" s="144">
        <v>35</v>
      </c>
      <c r="Q852" s="144">
        <v>1000</v>
      </c>
      <c r="R852" s="145" t="s">
        <v>24216</v>
      </c>
      <c r="S852" s="144" t="s">
        <v>49</v>
      </c>
      <c r="T852" s="144" t="s">
        <v>49</v>
      </c>
      <c r="U852" s="144">
        <v>1000</v>
      </c>
      <c r="V852" s="148">
        <f t="shared" si="52"/>
        <v>1.1335683598399402</v>
      </c>
      <c r="W852" s="150"/>
      <c r="X852" s="1" t="s">
        <v>24217</v>
      </c>
      <c r="Y852" s="145" t="s">
        <v>2751</v>
      </c>
      <c r="Z852" s="1" t="s">
        <v>24218</v>
      </c>
    </row>
    <row r="853" spans="1:26" s="67" customFormat="1" ht="100.2" customHeight="1" x14ac:dyDescent="0.3">
      <c r="A853" s="138" t="s">
        <v>23707</v>
      </c>
      <c r="B853" s="141" t="s">
        <v>24219</v>
      </c>
      <c r="C853" s="139" t="s">
        <v>24220</v>
      </c>
      <c r="D853" s="139" t="s">
        <v>24221</v>
      </c>
      <c r="E853" s="142">
        <v>154.18</v>
      </c>
      <c r="F853" s="143" t="s">
        <v>24222</v>
      </c>
      <c r="G853" s="143"/>
      <c r="H853" s="143" t="s">
        <v>24223</v>
      </c>
      <c r="I853" s="143" t="s">
        <v>2195</v>
      </c>
      <c r="J853" s="139" t="s">
        <v>24224</v>
      </c>
      <c r="K853" s="143" t="s">
        <v>28331</v>
      </c>
      <c r="L853" s="144" t="s">
        <v>31</v>
      </c>
      <c r="M853" s="144" t="s">
        <v>1287</v>
      </c>
      <c r="N853" s="144" t="s">
        <v>33</v>
      </c>
      <c r="O853" s="144" t="s">
        <v>220</v>
      </c>
      <c r="P853" s="144">
        <v>42</v>
      </c>
      <c r="Q853" s="144">
        <v>1000</v>
      </c>
      <c r="R853" s="145" t="s">
        <v>24225</v>
      </c>
      <c r="S853" s="144" t="s">
        <v>49</v>
      </c>
      <c r="T853" s="144" t="s">
        <v>49</v>
      </c>
      <c r="U853" s="144">
        <v>1000</v>
      </c>
      <c r="V853" s="148">
        <f t="shared" si="52"/>
        <v>6.4859255415747823</v>
      </c>
      <c r="W853" s="150"/>
      <c r="X853" s="1" t="s">
        <v>24226</v>
      </c>
      <c r="Y853" s="145" t="s">
        <v>7979</v>
      </c>
      <c r="Z853" s="1" t="s">
        <v>24227</v>
      </c>
    </row>
    <row r="854" spans="1:26" s="67" customFormat="1" ht="100.2" customHeight="1" x14ac:dyDescent="0.3">
      <c r="A854" s="138" t="s">
        <v>23707</v>
      </c>
      <c r="B854" s="141" t="s">
        <v>24228</v>
      </c>
      <c r="C854" s="139" t="s">
        <v>24229</v>
      </c>
      <c r="D854" s="139" t="s">
        <v>24230</v>
      </c>
      <c r="E854" s="142">
        <v>419.38900000000001</v>
      </c>
      <c r="F854" s="143" t="s">
        <v>24231</v>
      </c>
      <c r="G854" s="143"/>
      <c r="H854" s="143" t="s">
        <v>24232</v>
      </c>
      <c r="I854" s="143" t="s">
        <v>2195</v>
      </c>
      <c r="J854" s="139" t="s">
        <v>24233</v>
      </c>
      <c r="K854" s="143" t="s">
        <v>30587</v>
      </c>
      <c r="L854" s="144" t="s">
        <v>31</v>
      </c>
      <c r="M854" s="144" t="s">
        <v>1287</v>
      </c>
      <c r="N854" s="144" t="s">
        <v>33</v>
      </c>
      <c r="O854" s="144" t="s">
        <v>220</v>
      </c>
      <c r="P854" s="144">
        <v>42</v>
      </c>
      <c r="Q854" s="144">
        <v>1000</v>
      </c>
      <c r="R854" s="145" t="s">
        <v>24234</v>
      </c>
      <c r="S854" s="144" t="s">
        <v>49</v>
      </c>
      <c r="T854" s="144" t="s">
        <v>49</v>
      </c>
      <c r="U854" s="144">
        <v>1000</v>
      </c>
      <c r="V854" s="148">
        <f t="shared" si="52"/>
        <v>2.3844211460004909</v>
      </c>
      <c r="W854" s="150"/>
      <c r="X854" s="1" t="s">
        <v>24235</v>
      </c>
      <c r="Y854" s="145" t="s">
        <v>1655</v>
      </c>
      <c r="Z854" s="1" t="s">
        <v>24236</v>
      </c>
    </row>
    <row r="855" spans="1:26" s="67" customFormat="1" ht="100.2" customHeight="1" x14ac:dyDescent="0.3">
      <c r="A855" s="138" t="s">
        <v>23707</v>
      </c>
      <c r="B855" s="141" t="s">
        <v>24237</v>
      </c>
      <c r="C855" s="139" t="s">
        <v>24238</v>
      </c>
      <c r="D855" s="139" t="s">
        <v>24239</v>
      </c>
      <c r="E855" s="142">
        <v>607.96100000000001</v>
      </c>
      <c r="F855" s="143" t="s">
        <v>24240</v>
      </c>
      <c r="G855" s="143"/>
      <c r="H855" s="143" t="s">
        <v>24241</v>
      </c>
      <c r="I855" s="143" t="s">
        <v>2195</v>
      </c>
      <c r="J855" s="139" t="s">
        <v>24242</v>
      </c>
      <c r="K855" s="143" t="s">
        <v>30588</v>
      </c>
      <c r="L855" s="144" t="s">
        <v>31</v>
      </c>
      <c r="M855" s="144" t="s">
        <v>32</v>
      </c>
      <c r="N855" s="144" t="s">
        <v>33</v>
      </c>
      <c r="O855" s="144" t="s">
        <v>220</v>
      </c>
      <c r="P855" s="144">
        <v>30</v>
      </c>
      <c r="Q855" s="144">
        <v>1000</v>
      </c>
      <c r="R855" s="145" t="s">
        <v>24243</v>
      </c>
      <c r="S855" s="144" t="s">
        <v>49</v>
      </c>
      <c r="T855" s="144" t="s">
        <v>49</v>
      </c>
      <c r="U855" s="144">
        <v>1000</v>
      </c>
      <c r="V855" s="148">
        <f t="shared" si="52"/>
        <v>1.6448423500849561</v>
      </c>
      <c r="W855" s="150"/>
      <c r="X855" s="1" t="s">
        <v>23879</v>
      </c>
      <c r="Y855" s="145" t="s">
        <v>975</v>
      </c>
      <c r="Z855" s="1" t="s">
        <v>24244</v>
      </c>
    </row>
    <row r="856" spans="1:26" s="67" customFormat="1" ht="100.2" customHeight="1" x14ac:dyDescent="0.3">
      <c r="A856" s="138" t="s">
        <v>23707</v>
      </c>
      <c r="B856" s="141" t="s">
        <v>24245</v>
      </c>
      <c r="C856" s="139" t="s">
        <v>24246</v>
      </c>
      <c r="D856" s="139" t="s">
        <v>24247</v>
      </c>
      <c r="E856" s="142">
        <v>295.35000000000002</v>
      </c>
      <c r="F856" s="142" t="s">
        <v>24248</v>
      </c>
      <c r="G856" s="143"/>
      <c r="H856" s="143" t="s">
        <v>24249</v>
      </c>
      <c r="I856" s="143" t="s">
        <v>2195</v>
      </c>
      <c r="J856" s="139" t="s">
        <v>24250</v>
      </c>
      <c r="K856" s="143" t="s">
        <v>30589</v>
      </c>
      <c r="L856" s="144" t="s">
        <v>31</v>
      </c>
      <c r="M856" s="144" t="s">
        <v>32</v>
      </c>
      <c r="N856" s="144" t="s">
        <v>33</v>
      </c>
      <c r="O856" s="144" t="s">
        <v>220</v>
      </c>
      <c r="P856" s="144">
        <v>28</v>
      </c>
      <c r="Q856" s="144">
        <v>1000</v>
      </c>
      <c r="R856" s="145" t="s">
        <v>24251</v>
      </c>
      <c r="S856" s="144" t="s">
        <v>49</v>
      </c>
      <c r="T856" s="144" t="s">
        <v>49</v>
      </c>
      <c r="U856" s="144">
        <v>1000</v>
      </c>
      <c r="V856" s="148">
        <f t="shared" si="52"/>
        <v>3.385813441679363</v>
      </c>
      <c r="W856" s="150"/>
      <c r="X856" s="1" t="s">
        <v>24252</v>
      </c>
      <c r="Y856" s="145" t="s">
        <v>975</v>
      </c>
      <c r="Z856" s="1" t="s">
        <v>24253</v>
      </c>
    </row>
    <row r="857" spans="1:26" s="67" customFormat="1" ht="100.2" customHeight="1" x14ac:dyDescent="0.3">
      <c r="A857" s="138" t="s">
        <v>23707</v>
      </c>
      <c r="B857" s="141" t="s">
        <v>24263</v>
      </c>
      <c r="C857" s="139" t="s">
        <v>24264</v>
      </c>
      <c r="D857" s="139" t="s">
        <v>24265</v>
      </c>
      <c r="E857" s="142">
        <v>248.45400000000001</v>
      </c>
      <c r="F857" s="143" t="s">
        <v>24266</v>
      </c>
      <c r="G857" s="143"/>
      <c r="H857" s="143" t="s">
        <v>24267</v>
      </c>
      <c r="I857" s="143" t="s">
        <v>2195</v>
      </c>
      <c r="J857" s="139" t="s">
        <v>2348</v>
      </c>
      <c r="K857" s="143" t="s">
        <v>30523</v>
      </c>
      <c r="L857" s="144" t="s">
        <v>31</v>
      </c>
      <c r="M857" s="144" t="s">
        <v>2749</v>
      </c>
      <c r="N857" s="144" t="s">
        <v>33</v>
      </c>
      <c r="O857" s="144" t="s">
        <v>220</v>
      </c>
      <c r="P857" s="144">
        <v>28</v>
      </c>
      <c r="Q857" s="144">
        <v>1000</v>
      </c>
      <c r="R857" s="145" t="s">
        <v>24268</v>
      </c>
      <c r="S857" s="144" t="s">
        <v>49</v>
      </c>
      <c r="T857" s="144" t="s">
        <v>49</v>
      </c>
      <c r="U857" s="144">
        <v>1000</v>
      </c>
      <c r="V857" s="148">
        <f t="shared" si="52"/>
        <v>4.0248899192607084</v>
      </c>
      <c r="W857" s="150"/>
      <c r="X857" s="1" t="s">
        <v>24269</v>
      </c>
      <c r="Y857" s="145" t="s">
        <v>4247</v>
      </c>
      <c r="Z857" s="1" t="s">
        <v>24270</v>
      </c>
    </row>
    <row r="858" spans="1:26" s="67" customFormat="1" ht="100.2" customHeight="1" x14ac:dyDescent="0.3">
      <c r="A858" s="138" t="s">
        <v>23707</v>
      </c>
      <c r="B858" s="141" t="s">
        <v>24271</v>
      </c>
      <c r="C858" s="139" t="s">
        <v>24272</v>
      </c>
      <c r="D858" s="139" t="s">
        <v>24273</v>
      </c>
      <c r="E858" s="142">
        <v>554.85299999999995</v>
      </c>
      <c r="F858" s="143" t="s">
        <v>24194</v>
      </c>
      <c r="G858" s="143"/>
      <c r="H858" s="143" t="s">
        <v>24274</v>
      </c>
      <c r="I858" s="143" t="s">
        <v>2195</v>
      </c>
      <c r="J858" s="139" t="s">
        <v>24275</v>
      </c>
      <c r="K858" s="143" t="s">
        <v>30586</v>
      </c>
      <c r="L858" s="144" t="s">
        <v>31</v>
      </c>
      <c r="M858" s="144" t="s">
        <v>24276</v>
      </c>
      <c r="N858" s="144" t="s">
        <v>33</v>
      </c>
      <c r="O858" s="144" t="s">
        <v>220</v>
      </c>
      <c r="P858" s="144">
        <v>35</v>
      </c>
      <c r="Q858" s="144">
        <v>1000</v>
      </c>
      <c r="R858" s="145" t="s">
        <v>24277</v>
      </c>
      <c r="S858" s="144" t="s">
        <v>49</v>
      </c>
      <c r="T858" s="144" t="s">
        <v>49</v>
      </c>
      <c r="U858" s="144">
        <v>1000</v>
      </c>
      <c r="V858" s="148">
        <f t="shared" si="52"/>
        <v>1.8022791622285543</v>
      </c>
      <c r="W858" s="150"/>
      <c r="X858" s="1" t="s">
        <v>24278</v>
      </c>
      <c r="Y858" s="145" t="s">
        <v>966</v>
      </c>
      <c r="Z858" s="1" t="s">
        <v>24279</v>
      </c>
    </row>
    <row r="859" spans="1:26" s="67" customFormat="1" ht="100.2" customHeight="1" x14ac:dyDescent="0.3">
      <c r="A859" s="138" t="s">
        <v>23707</v>
      </c>
      <c r="B859" s="158" t="s">
        <v>24280</v>
      </c>
      <c r="C859" s="145" t="s">
        <v>24281</v>
      </c>
      <c r="D859" s="145" t="s">
        <v>24282</v>
      </c>
      <c r="E859" s="146">
        <v>376.32</v>
      </c>
      <c r="F859" s="144" t="s">
        <v>24283</v>
      </c>
      <c r="G859" s="144"/>
      <c r="H859" s="144" t="s">
        <v>24284</v>
      </c>
      <c r="I859" s="144" t="s">
        <v>2195</v>
      </c>
      <c r="J859" s="145" t="s">
        <v>24188</v>
      </c>
      <c r="K859" s="144" t="s">
        <v>30590</v>
      </c>
      <c r="L859" s="144" t="s">
        <v>31</v>
      </c>
      <c r="M859" s="144" t="s">
        <v>4969</v>
      </c>
      <c r="N859" s="144" t="s">
        <v>33</v>
      </c>
      <c r="O859" s="144" t="s">
        <v>220</v>
      </c>
      <c r="P859" s="144">
        <v>41</v>
      </c>
      <c r="Q859" s="144">
        <v>1000</v>
      </c>
      <c r="R859" s="145" t="s">
        <v>24285</v>
      </c>
      <c r="S859" s="144" t="s">
        <v>49</v>
      </c>
      <c r="T859" s="144" t="s">
        <v>49</v>
      </c>
      <c r="U859" s="144">
        <v>1000</v>
      </c>
      <c r="V859" s="148">
        <f t="shared" si="52"/>
        <v>2.6573129251700682</v>
      </c>
      <c r="W859" s="150"/>
      <c r="X859" s="2" t="s">
        <v>24286</v>
      </c>
      <c r="Y859" s="145" t="s">
        <v>1655</v>
      </c>
      <c r="Z859" s="2" t="s">
        <v>24287</v>
      </c>
    </row>
    <row r="860" spans="1:26" s="67" customFormat="1" ht="100.2" customHeight="1" x14ac:dyDescent="0.3">
      <c r="A860" s="138" t="s">
        <v>23707</v>
      </c>
      <c r="B860" s="141" t="s">
        <v>24288</v>
      </c>
      <c r="C860" s="139" t="s">
        <v>24289</v>
      </c>
      <c r="D860" s="139" t="s">
        <v>24290</v>
      </c>
      <c r="E860" s="142">
        <v>665.149</v>
      </c>
      <c r="F860" s="143" t="s">
        <v>24291</v>
      </c>
      <c r="G860" s="143"/>
      <c r="H860" s="143" t="s">
        <v>24292</v>
      </c>
      <c r="I860" s="143" t="s">
        <v>2195</v>
      </c>
      <c r="J860" s="139" t="s">
        <v>6131</v>
      </c>
      <c r="K860" s="143" t="s">
        <v>30335</v>
      </c>
      <c r="L860" s="144" t="s">
        <v>31</v>
      </c>
      <c r="M860" s="144" t="s">
        <v>17194</v>
      </c>
      <c r="N860" s="144" t="s">
        <v>33</v>
      </c>
      <c r="O860" s="144" t="s">
        <v>220</v>
      </c>
      <c r="P860" s="144">
        <v>35</v>
      </c>
      <c r="Q860" s="144">
        <v>1000</v>
      </c>
      <c r="R860" s="145" t="s">
        <v>24293</v>
      </c>
      <c r="S860" s="144" t="s">
        <v>49</v>
      </c>
      <c r="T860" s="144" t="s">
        <v>49</v>
      </c>
      <c r="U860" s="144">
        <v>1000</v>
      </c>
      <c r="V860" s="148">
        <f t="shared" si="52"/>
        <v>1.5034225414155324</v>
      </c>
      <c r="W860" s="150"/>
      <c r="X860" s="1" t="s">
        <v>24294</v>
      </c>
      <c r="Y860" s="145" t="s">
        <v>4547</v>
      </c>
      <c r="Z860" s="1" t="s">
        <v>24295</v>
      </c>
    </row>
    <row r="861" spans="1:26" s="67" customFormat="1" ht="100.2" customHeight="1" x14ac:dyDescent="0.3">
      <c r="A861" s="138" t="s">
        <v>23707</v>
      </c>
      <c r="B861" s="158" t="s">
        <v>24296</v>
      </c>
      <c r="C861" s="145" t="s">
        <v>24297</v>
      </c>
      <c r="D861" s="145" t="s">
        <v>24298</v>
      </c>
      <c r="E861" s="146">
        <v>284.39600000000002</v>
      </c>
      <c r="F861" s="144" t="s">
        <v>24257</v>
      </c>
      <c r="G861" s="144"/>
      <c r="H861" s="144" t="s">
        <v>24299</v>
      </c>
      <c r="I861" s="144" t="s">
        <v>2195</v>
      </c>
      <c r="J861" s="145" t="s">
        <v>2348</v>
      </c>
      <c r="K861" s="144" t="s">
        <v>30199</v>
      </c>
      <c r="L861" s="144" t="s">
        <v>31</v>
      </c>
      <c r="M861" s="144" t="s">
        <v>69</v>
      </c>
      <c r="N861" s="144" t="s">
        <v>33</v>
      </c>
      <c r="O861" s="144" t="s">
        <v>220</v>
      </c>
      <c r="P861" s="144">
        <v>42</v>
      </c>
      <c r="Q861" s="144">
        <v>1000</v>
      </c>
      <c r="R861" s="145" t="s">
        <v>24300</v>
      </c>
      <c r="S861" s="144" t="s">
        <v>49</v>
      </c>
      <c r="T861" s="144" t="s">
        <v>49</v>
      </c>
      <c r="U861" s="144">
        <v>1000</v>
      </c>
      <c r="V861" s="148">
        <f t="shared" si="52"/>
        <v>3.5162238568756239</v>
      </c>
      <c r="W861" s="150"/>
      <c r="X861" s="2" t="s">
        <v>24301</v>
      </c>
      <c r="Y861" s="145" t="s">
        <v>1672</v>
      </c>
      <c r="Z861" s="2" t="s">
        <v>24302</v>
      </c>
    </row>
    <row r="862" spans="1:26" s="67" customFormat="1" ht="100.2" customHeight="1" x14ac:dyDescent="0.3">
      <c r="A862" s="138" t="s">
        <v>23707</v>
      </c>
      <c r="B862" s="158" t="s">
        <v>24303</v>
      </c>
      <c r="C862" s="145" t="s">
        <v>24304</v>
      </c>
      <c r="D862" s="145" t="s">
        <v>24305</v>
      </c>
      <c r="E862" s="146">
        <v>261.23399999999998</v>
      </c>
      <c r="F862" s="144" t="s">
        <v>24306</v>
      </c>
      <c r="G862" s="144"/>
      <c r="H862" s="144" t="s">
        <v>24307</v>
      </c>
      <c r="I862" s="144" t="s">
        <v>2195</v>
      </c>
      <c r="J862" s="145" t="s">
        <v>2266</v>
      </c>
      <c r="K862" s="144" t="s">
        <v>30591</v>
      </c>
      <c r="L862" s="144" t="s">
        <v>31</v>
      </c>
      <c r="M862" s="144" t="s">
        <v>24308</v>
      </c>
      <c r="N862" s="144" t="s">
        <v>33</v>
      </c>
      <c r="O862" s="144" t="s">
        <v>220</v>
      </c>
      <c r="P862" s="144">
        <v>40</v>
      </c>
      <c r="Q862" s="144">
        <v>1000</v>
      </c>
      <c r="R862" s="145" t="s">
        <v>24309</v>
      </c>
      <c r="S862" s="144" t="s">
        <v>49</v>
      </c>
      <c r="T862" s="144" t="s">
        <v>49</v>
      </c>
      <c r="U862" s="144">
        <v>1000</v>
      </c>
      <c r="V862" s="148">
        <f t="shared" si="52"/>
        <v>3.8279856373978887</v>
      </c>
      <c r="W862" s="150"/>
      <c r="X862" s="1" t="s">
        <v>24310</v>
      </c>
      <c r="Y862" s="145" t="s">
        <v>2048</v>
      </c>
      <c r="Z862" s="1" t="s">
        <v>24311</v>
      </c>
    </row>
    <row r="863" spans="1:26" s="67" customFormat="1" ht="100.2" customHeight="1" x14ac:dyDescent="0.3">
      <c r="A863" s="138" t="s">
        <v>23707</v>
      </c>
      <c r="B863" s="141" t="s">
        <v>24312</v>
      </c>
      <c r="C863" s="139" t="s">
        <v>24313</v>
      </c>
      <c r="D863" s="139" t="s">
        <v>24314</v>
      </c>
      <c r="E863" s="142">
        <v>534.65599999999995</v>
      </c>
      <c r="F863" s="143" t="s">
        <v>24315</v>
      </c>
      <c r="G863" s="143"/>
      <c r="H863" s="143" t="s">
        <v>24316</v>
      </c>
      <c r="I863" s="143" t="s">
        <v>2195</v>
      </c>
      <c r="J863" s="139" t="s">
        <v>24188</v>
      </c>
      <c r="K863" s="143" t="s">
        <v>30592</v>
      </c>
      <c r="L863" s="144" t="s">
        <v>31</v>
      </c>
      <c r="M863" s="144" t="s">
        <v>17194</v>
      </c>
      <c r="N863" s="144" t="s">
        <v>33</v>
      </c>
      <c r="O863" s="144" t="s">
        <v>220</v>
      </c>
      <c r="P863" s="144">
        <v>35</v>
      </c>
      <c r="Q863" s="144">
        <v>1000</v>
      </c>
      <c r="R863" s="145" t="s">
        <v>24317</v>
      </c>
      <c r="S863" s="144" t="s">
        <v>49</v>
      </c>
      <c r="T863" s="144" t="s">
        <v>49</v>
      </c>
      <c r="U863" s="144">
        <v>1000</v>
      </c>
      <c r="V863" s="148">
        <f t="shared" si="52"/>
        <v>1.8703615034713912</v>
      </c>
      <c r="W863" s="150"/>
      <c r="X863" s="1" t="s">
        <v>24318</v>
      </c>
      <c r="Y863" s="145" t="s">
        <v>8767</v>
      </c>
      <c r="Z863" s="1" t="s">
        <v>24319</v>
      </c>
    </row>
    <row r="864" spans="1:26" s="67" customFormat="1" ht="100.2" customHeight="1" x14ac:dyDescent="0.3">
      <c r="A864" s="138" t="s">
        <v>23707</v>
      </c>
      <c r="B864" s="141" t="s">
        <v>24320</v>
      </c>
      <c r="C864" s="139" t="s">
        <v>24321</v>
      </c>
      <c r="D864" s="139" t="s">
        <v>24322</v>
      </c>
      <c r="E864" s="142">
        <v>130.14699999999999</v>
      </c>
      <c r="F864" s="143" t="s">
        <v>24323</v>
      </c>
      <c r="G864" s="143"/>
      <c r="H864" s="143" t="s">
        <v>24324</v>
      </c>
      <c r="I864" s="143" t="s">
        <v>2195</v>
      </c>
      <c r="J864" s="139" t="s">
        <v>2266</v>
      </c>
      <c r="K864" s="143" t="s">
        <v>30593</v>
      </c>
      <c r="L864" s="144" t="s">
        <v>31</v>
      </c>
      <c r="M864" s="144" t="s">
        <v>10940</v>
      </c>
      <c r="N864" s="144" t="s">
        <v>33</v>
      </c>
      <c r="O864" s="144" t="s">
        <v>220</v>
      </c>
      <c r="P864" s="144">
        <v>53</v>
      </c>
      <c r="Q864" s="144">
        <v>1000</v>
      </c>
      <c r="R864" s="145" t="s">
        <v>24325</v>
      </c>
      <c r="S864" s="144" t="s">
        <v>49</v>
      </c>
      <c r="T864" s="144" t="s">
        <v>49</v>
      </c>
      <c r="U864" s="144">
        <v>1000</v>
      </c>
      <c r="V864" s="148">
        <f t="shared" si="52"/>
        <v>7.6836192920313193</v>
      </c>
      <c r="W864" s="150"/>
      <c r="X864" s="1" t="s">
        <v>24326</v>
      </c>
      <c r="Y864" s="145" t="s">
        <v>1861</v>
      </c>
      <c r="Z864" s="1" t="s">
        <v>24327</v>
      </c>
    </row>
    <row r="865" spans="1:26" s="67" customFormat="1" ht="100.2" customHeight="1" x14ac:dyDescent="0.3">
      <c r="A865" s="138" t="s">
        <v>23707</v>
      </c>
      <c r="B865" s="176" t="s">
        <v>24328</v>
      </c>
      <c r="C865" s="145" t="s">
        <v>24329</v>
      </c>
      <c r="D865" s="145" t="s">
        <v>24330</v>
      </c>
      <c r="E865" s="146">
        <v>496.5</v>
      </c>
      <c r="F865" s="144" t="s">
        <v>24331</v>
      </c>
      <c r="G865" s="144"/>
      <c r="H865" s="144" t="s">
        <v>24332</v>
      </c>
      <c r="I865" s="144" t="s">
        <v>2195</v>
      </c>
      <c r="J865" s="145" t="s">
        <v>3142</v>
      </c>
      <c r="K865" s="144" t="s">
        <v>30594</v>
      </c>
      <c r="L865" s="144" t="s">
        <v>31</v>
      </c>
      <c r="M865" s="144" t="s">
        <v>24333</v>
      </c>
      <c r="N865" s="144" t="s">
        <v>33</v>
      </c>
      <c r="O865" s="144" t="s">
        <v>1433</v>
      </c>
      <c r="P865" s="144">
        <v>35</v>
      </c>
      <c r="Q865" s="144">
        <v>750</v>
      </c>
      <c r="R865" s="145" t="s">
        <v>24334</v>
      </c>
      <c r="S865" s="144" t="s">
        <v>36</v>
      </c>
      <c r="T865" s="144">
        <v>1500</v>
      </c>
      <c r="U865" s="144">
        <v>750</v>
      </c>
      <c r="V865" s="146">
        <f t="shared" si="52"/>
        <v>1.5105740181268883</v>
      </c>
      <c r="W865" s="150"/>
      <c r="X865" s="1" t="s">
        <v>24335</v>
      </c>
      <c r="Y865" s="145" t="s">
        <v>24336</v>
      </c>
      <c r="Z865" s="1" t="s">
        <v>24337</v>
      </c>
    </row>
    <row r="866" spans="1:26" s="67" customFormat="1" ht="100.2" customHeight="1" x14ac:dyDescent="0.3">
      <c r="A866" s="138" t="s">
        <v>23707</v>
      </c>
      <c r="B866" s="141" t="s">
        <v>24338</v>
      </c>
      <c r="C866" s="139" t="s">
        <v>24339</v>
      </c>
      <c r="D866" s="139" t="s">
        <v>24340</v>
      </c>
      <c r="E866" s="142">
        <v>249.28</v>
      </c>
      <c r="F866" s="143" t="s">
        <v>24341</v>
      </c>
      <c r="G866" s="143"/>
      <c r="H866" s="143" t="s">
        <v>24342</v>
      </c>
      <c r="I866" s="143" t="s">
        <v>2195</v>
      </c>
      <c r="J866" s="139" t="s">
        <v>2643</v>
      </c>
      <c r="K866" s="143" t="s">
        <v>30595</v>
      </c>
      <c r="L866" s="144" t="s">
        <v>31</v>
      </c>
      <c r="M866" s="144" t="s">
        <v>1287</v>
      </c>
      <c r="N866" s="144" t="s">
        <v>33</v>
      </c>
      <c r="O866" s="144" t="s">
        <v>220</v>
      </c>
      <c r="P866" s="144">
        <v>43</v>
      </c>
      <c r="Q866" s="155">
        <v>709.7</v>
      </c>
      <c r="R866" s="145" t="s">
        <v>24343</v>
      </c>
      <c r="S866" s="144" t="s">
        <v>49</v>
      </c>
      <c r="T866" s="144" t="s">
        <v>49</v>
      </c>
      <c r="U866" s="155">
        <v>709.7</v>
      </c>
      <c r="V866" s="146">
        <f t="shared" si="52"/>
        <v>2.8469993581514763</v>
      </c>
      <c r="W866" s="150"/>
      <c r="X866" s="1" t="s">
        <v>24344</v>
      </c>
      <c r="Y866" s="145" t="s">
        <v>966</v>
      </c>
      <c r="Z866" s="1" t="s">
        <v>24345</v>
      </c>
    </row>
    <row r="867" spans="1:26" s="67" customFormat="1" ht="100.2" customHeight="1" x14ac:dyDescent="0.3">
      <c r="A867" s="138" t="s">
        <v>23707</v>
      </c>
      <c r="B867" s="141" t="s">
        <v>24346</v>
      </c>
      <c r="C867" s="139" t="s">
        <v>24347</v>
      </c>
      <c r="D867" s="139" t="s">
        <v>24348</v>
      </c>
      <c r="E867" s="142">
        <v>208.25399999999999</v>
      </c>
      <c r="F867" s="143" t="s">
        <v>24349</v>
      </c>
      <c r="G867" s="143"/>
      <c r="H867" s="143" t="s">
        <v>24350</v>
      </c>
      <c r="I867" s="143" t="s">
        <v>2195</v>
      </c>
      <c r="J867" s="139" t="s">
        <v>2226</v>
      </c>
      <c r="K867" s="143" t="s">
        <v>30308</v>
      </c>
      <c r="L867" s="144" t="s">
        <v>31</v>
      </c>
      <c r="M867" s="144" t="s">
        <v>69</v>
      </c>
      <c r="N867" s="144" t="s">
        <v>46</v>
      </c>
      <c r="O867" s="144" t="s">
        <v>47</v>
      </c>
      <c r="P867" s="144">
        <v>36</v>
      </c>
      <c r="Q867" s="144">
        <v>688</v>
      </c>
      <c r="R867" s="145" t="s">
        <v>24351</v>
      </c>
      <c r="S867" s="144" t="s">
        <v>49</v>
      </c>
      <c r="T867" s="144" t="s">
        <v>49</v>
      </c>
      <c r="U867" s="144">
        <v>688</v>
      </c>
      <c r="V867" s="146">
        <f t="shared" si="52"/>
        <v>3.3036580329789587</v>
      </c>
      <c r="W867" s="150"/>
      <c r="X867" s="1" t="s">
        <v>24352</v>
      </c>
      <c r="Y867" s="145" t="s">
        <v>1362</v>
      </c>
      <c r="Z867" s="1" t="s">
        <v>24353</v>
      </c>
    </row>
    <row r="868" spans="1:26" s="67" customFormat="1" ht="100.2" customHeight="1" x14ac:dyDescent="0.3">
      <c r="A868" s="138" t="s">
        <v>23707</v>
      </c>
      <c r="B868" s="141" t="s">
        <v>24354</v>
      </c>
      <c r="C868" s="139" t="s">
        <v>24355</v>
      </c>
      <c r="D868" s="139" t="s">
        <v>24356</v>
      </c>
      <c r="E868" s="142">
        <v>196.202</v>
      </c>
      <c r="F868" s="143" t="s">
        <v>24357</v>
      </c>
      <c r="G868" s="143"/>
      <c r="H868" s="143" t="s">
        <v>24358</v>
      </c>
      <c r="I868" s="144" t="s">
        <v>2195</v>
      </c>
      <c r="J868" s="145" t="s">
        <v>24359</v>
      </c>
      <c r="K868" s="144" t="s">
        <v>30596</v>
      </c>
      <c r="L868" s="144" t="s">
        <v>31</v>
      </c>
      <c r="M868" s="144" t="s">
        <v>24360</v>
      </c>
      <c r="N868" s="144" t="s">
        <v>46</v>
      </c>
      <c r="O868" s="144" t="s">
        <v>220</v>
      </c>
      <c r="P868" s="144">
        <v>35</v>
      </c>
      <c r="Q868" s="144">
        <v>650</v>
      </c>
      <c r="R868" s="145" t="s">
        <v>24361</v>
      </c>
      <c r="S868" s="144" t="s">
        <v>49</v>
      </c>
      <c r="T868" s="144" t="s">
        <v>49</v>
      </c>
      <c r="U868" s="144">
        <v>650</v>
      </c>
      <c r="V868" s="146">
        <f t="shared" si="52"/>
        <v>3.3129122027298399</v>
      </c>
      <c r="W868" s="150"/>
      <c r="X868" s="1" t="s">
        <v>24362</v>
      </c>
      <c r="Y868" s="145" t="s">
        <v>7979</v>
      </c>
      <c r="Z868" s="1" t="s">
        <v>24363</v>
      </c>
    </row>
    <row r="869" spans="1:26" s="67" customFormat="1" ht="100.2" customHeight="1" x14ac:dyDescent="0.3">
      <c r="A869" s="138" t="s">
        <v>23707</v>
      </c>
      <c r="B869" s="158" t="s">
        <v>24364</v>
      </c>
      <c r="C869" s="145" t="s">
        <v>24365</v>
      </c>
      <c r="D869" s="145" t="s">
        <v>24366</v>
      </c>
      <c r="E869" s="146">
        <v>435.4</v>
      </c>
      <c r="F869" s="144" t="s">
        <v>24367</v>
      </c>
      <c r="G869" s="144"/>
      <c r="H869" s="144" t="s">
        <v>24368</v>
      </c>
      <c r="I869" s="144" t="s">
        <v>2195</v>
      </c>
      <c r="J869" s="145" t="s">
        <v>24369</v>
      </c>
      <c r="K869" s="144" t="s">
        <v>30597</v>
      </c>
      <c r="L869" s="144" t="s">
        <v>189</v>
      </c>
      <c r="M869" s="144" t="s">
        <v>190</v>
      </c>
      <c r="N869" s="144" t="s">
        <v>33</v>
      </c>
      <c r="O869" s="144" t="s">
        <v>1433</v>
      </c>
      <c r="P869" s="144">
        <v>30</v>
      </c>
      <c r="Q869" s="144">
        <v>650</v>
      </c>
      <c r="R869" s="145" t="s">
        <v>24370</v>
      </c>
      <c r="S869" s="144" t="s">
        <v>49</v>
      </c>
      <c r="T869" s="144" t="s">
        <v>49</v>
      </c>
      <c r="U869" s="144">
        <v>650</v>
      </c>
      <c r="V869" s="146">
        <f t="shared" si="52"/>
        <v>1.4928801102434544</v>
      </c>
      <c r="W869" s="150"/>
      <c r="X869" s="1" t="s">
        <v>24371</v>
      </c>
      <c r="Y869" s="145" t="s">
        <v>24372</v>
      </c>
      <c r="Z869" s="1" t="s">
        <v>24373</v>
      </c>
    </row>
    <row r="870" spans="1:26" s="67" customFormat="1" ht="100.2" customHeight="1" x14ac:dyDescent="0.3">
      <c r="A870" s="138" t="s">
        <v>23707</v>
      </c>
      <c r="B870" s="158" t="s">
        <v>24374</v>
      </c>
      <c r="C870" s="145" t="s">
        <v>24375</v>
      </c>
      <c r="D870" s="145" t="s">
        <v>24376</v>
      </c>
      <c r="E870" s="146">
        <v>397.4</v>
      </c>
      <c r="F870" s="144" t="s">
        <v>24377</v>
      </c>
      <c r="G870" s="144"/>
      <c r="H870" s="144" t="s">
        <v>24378</v>
      </c>
      <c r="I870" s="144" t="s">
        <v>2195</v>
      </c>
      <c r="J870" s="145" t="s">
        <v>3142</v>
      </c>
      <c r="K870" s="144" t="s">
        <v>30598</v>
      </c>
      <c r="L870" s="144" t="s">
        <v>189</v>
      </c>
      <c r="M870" s="144" t="s">
        <v>190</v>
      </c>
      <c r="N870" s="144" t="s">
        <v>33</v>
      </c>
      <c r="O870" s="144" t="s">
        <v>220</v>
      </c>
      <c r="P870" s="144">
        <v>28</v>
      </c>
      <c r="Q870" s="144">
        <v>600</v>
      </c>
      <c r="R870" s="145" t="s">
        <v>24379</v>
      </c>
      <c r="S870" s="144" t="s">
        <v>1388</v>
      </c>
      <c r="T870" s="172">
        <v>1400</v>
      </c>
      <c r="U870" s="144">
        <v>600</v>
      </c>
      <c r="V870" s="146">
        <f t="shared" si="52"/>
        <v>1.509813789632612</v>
      </c>
      <c r="W870" s="150"/>
      <c r="X870" s="1" t="s">
        <v>24380</v>
      </c>
      <c r="Y870" s="145" t="s">
        <v>24381</v>
      </c>
      <c r="Z870" s="1" t="s">
        <v>24382</v>
      </c>
    </row>
    <row r="871" spans="1:26" s="67" customFormat="1" ht="100.2" customHeight="1" x14ac:dyDescent="0.3">
      <c r="A871" s="138" t="s">
        <v>23707</v>
      </c>
      <c r="B871" s="158" t="s">
        <v>24383</v>
      </c>
      <c r="C871" s="145" t="s">
        <v>24384</v>
      </c>
      <c r="D871" s="145" t="s">
        <v>24385</v>
      </c>
      <c r="E871" s="146">
        <v>554.6</v>
      </c>
      <c r="F871" s="144" t="s">
        <v>24386</v>
      </c>
      <c r="G871" s="144"/>
      <c r="H871" s="144" t="s">
        <v>24387</v>
      </c>
      <c r="I871" s="144" t="s">
        <v>2195</v>
      </c>
      <c r="J871" s="145" t="s">
        <v>17731</v>
      </c>
      <c r="K871" s="144" t="s">
        <v>30599</v>
      </c>
      <c r="L871" s="144" t="s">
        <v>31</v>
      </c>
      <c r="M871" s="144" t="s">
        <v>281</v>
      </c>
      <c r="N871" s="144" t="s">
        <v>476</v>
      </c>
      <c r="O871" s="144" t="s">
        <v>1433</v>
      </c>
      <c r="P871" s="144">
        <v>53</v>
      </c>
      <c r="Q871" s="144">
        <v>586</v>
      </c>
      <c r="R871" s="145" t="s">
        <v>24388</v>
      </c>
      <c r="S871" s="144" t="s">
        <v>49</v>
      </c>
      <c r="T871" s="144" t="s">
        <v>49</v>
      </c>
      <c r="U871" s="144">
        <v>586</v>
      </c>
      <c r="V871" s="146">
        <f t="shared" si="52"/>
        <v>1.0566173818968625</v>
      </c>
      <c r="W871" s="150"/>
      <c r="X871" s="1" t="s">
        <v>24389</v>
      </c>
      <c r="Y871" s="145" t="s">
        <v>1705</v>
      </c>
      <c r="Z871" s="1" t="s">
        <v>24390</v>
      </c>
    </row>
    <row r="872" spans="1:26" s="67" customFormat="1" ht="100.2" customHeight="1" x14ac:dyDescent="0.3">
      <c r="A872" s="138" t="s">
        <v>23707</v>
      </c>
      <c r="B872" s="141" t="s">
        <v>24391</v>
      </c>
      <c r="C872" s="139" t="s">
        <v>24392</v>
      </c>
      <c r="D872" s="139" t="s">
        <v>24393</v>
      </c>
      <c r="E872" s="142">
        <v>156.26900000000001</v>
      </c>
      <c r="F872" s="143" t="s">
        <v>2602</v>
      </c>
      <c r="G872" s="143"/>
      <c r="H872" s="143" t="s">
        <v>24394</v>
      </c>
      <c r="I872" s="143" t="s">
        <v>2195</v>
      </c>
      <c r="J872" s="139" t="s">
        <v>2266</v>
      </c>
      <c r="K872" s="143" t="s">
        <v>30513</v>
      </c>
      <c r="L872" s="144" t="s">
        <v>31</v>
      </c>
      <c r="M872" s="144" t="s">
        <v>32</v>
      </c>
      <c r="N872" s="144" t="s">
        <v>46</v>
      </c>
      <c r="O872" s="144" t="s">
        <v>220</v>
      </c>
      <c r="P872" s="144">
        <v>34</v>
      </c>
      <c r="Q872" s="144">
        <v>500</v>
      </c>
      <c r="R872" s="145" t="s">
        <v>24395</v>
      </c>
      <c r="S872" s="144" t="s">
        <v>49</v>
      </c>
      <c r="T872" s="144" t="s">
        <v>49</v>
      </c>
      <c r="U872" s="144">
        <v>500</v>
      </c>
      <c r="V872" s="146">
        <f t="shared" ref="V872:V903" si="53">U872/E872</f>
        <v>3.1996109273112388</v>
      </c>
      <c r="W872" s="150"/>
      <c r="X872" s="1" t="s">
        <v>27892</v>
      </c>
      <c r="Y872" s="145" t="s">
        <v>27890</v>
      </c>
      <c r="Z872" s="1" t="s">
        <v>27891</v>
      </c>
    </row>
    <row r="873" spans="1:26" s="67" customFormat="1" ht="100.2" customHeight="1" x14ac:dyDescent="0.3">
      <c r="A873" s="138" t="s">
        <v>23707</v>
      </c>
      <c r="B873" s="141" t="s">
        <v>24396</v>
      </c>
      <c r="C873" s="139" t="s">
        <v>24397</v>
      </c>
      <c r="D873" s="139" t="s">
        <v>24398</v>
      </c>
      <c r="E873" s="142">
        <v>174.28399999999999</v>
      </c>
      <c r="F873" s="143" t="s">
        <v>24180</v>
      </c>
      <c r="G873" s="143"/>
      <c r="H873" s="143" t="s">
        <v>24399</v>
      </c>
      <c r="I873" s="143" t="s">
        <v>2195</v>
      </c>
      <c r="J873" s="139" t="s">
        <v>2234</v>
      </c>
      <c r="K873" s="143" t="s">
        <v>28303</v>
      </c>
      <c r="L873" s="144" t="s">
        <v>31</v>
      </c>
      <c r="M873" s="144" t="s">
        <v>17194</v>
      </c>
      <c r="N873" s="144" t="s">
        <v>46</v>
      </c>
      <c r="O873" s="144" t="s">
        <v>220</v>
      </c>
      <c r="P873" s="144">
        <v>35</v>
      </c>
      <c r="Q873" s="144">
        <v>500</v>
      </c>
      <c r="R873" s="145" t="s">
        <v>24400</v>
      </c>
      <c r="S873" s="144" t="s">
        <v>49</v>
      </c>
      <c r="T873" s="144" t="s">
        <v>49</v>
      </c>
      <c r="U873" s="144">
        <v>500</v>
      </c>
      <c r="V873" s="146">
        <f t="shared" si="53"/>
        <v>2.868880677514861</v>
      </c>
      <c r="W873" s="150"/>
      <c r="X873" s="1" t="s">
        <v>24401</v>
      </c>
      <c r="Y873" s="145" t="s">
        <v>8767</v>
      </c>
      <c r="Z873" s="1" t="s">
        <v>24402</v>
      </c>
    </row>
    <row r="874" spans="1:26" s="67" customFormat="1" ht="100.2" customHeight="1" x14ac:dyDescent="0.3">
      <c r="A874" s="138" t="s">
        <v>23707</v>
      </c>
      <c r="B874" s="141" t="s">
        <v>24403</v>
      </c>
      <c r="C874" s="139" t="s">
        <v>24404</v>
      </c>
      <c r="D874" s="139" t="s">
        <v>24405</v>
      </c>
      <c r="E874" s="142">
        <v>130.09</v>
      </c>
      <c r="F874" s="143" t="s">
        <v>24406</v>
      </c>
      <c r="G874" s="143"/>
      <c r="H874" s="143" t="s">
        <v>24407</v>
      </c>
      <c r="I874" s="143" t="s">
        <v>2195</v>
      </c>
      <c r="J874" s="139" t="s">
        <v>3426</v>
      </c>
      <c r="K874" s="143" t="s">
        <v>30600</v>
      </c>
      <c r="L874" s="144" t="s">
        <v>31</v>
      </c>
      <c r="M874" s="144" t="s">
        <v>17794</v>
      </c>
      <c r="N874" s="144" t="s">
        <v>33</v>
      </c>
      <c r="O874" s="144" t="s">
        <v>220</v>
      </c>
      <c r="P874" s="144">
        <v>28</v>
      </c>
      <c r="Q874" s="144">
        <v>500</v>
      </c>
      <c r="R874" s="145" t="s">
        <v>24408</v>
      </c>
      <c r="S874" s="144" t="s">
        <v>49</v>
      </c>
      <c r="T874" s="144" t="s">
        <v>49</v>
      </c>
      <c r="U874" s="144">
        <v>500</v>
      </c>
      <c r="V874" s="146">
        <f t="shared" si="53"/>
        <v>3.8434929664078714</v>
      </c>
      <c r="W874" s="150"/>
      <c r="X874" s="1" t="s">
        <v>24409</v>
      </c>
      <c r="Y874" s="145" t="s">
        <v>950</v>
      </c>
      <c r="Z874" s="1" t="s">
        <v>24410</v>
      </c>
    </row>
    <row r="875" spans="1:26" s="67" customFormat="1" ht="100.2" customHeight="1" x14ac:dyDescent="0.3">
      <c r="A875" s="138" t="s">
        <v>23707</v>
      </c>
      <c r="B875" s="141" t="s">
        <v>24411</v>
      </c>
      <c r="C875" s="139" t="s">
        <v>24412</v>
      </c>
      <c r="D875" s="139" t="s">
        <v>24413</v>
      </c>
      <c r="E875" s="142">
        <v>222.36</v>
      </c>
      <c r="F875" s="143" t="s">
        <v>24414</v>
      </c>
      <c r="G875" s="143"/>
      <c r="H875" s="143" t="s">
        <v>24415</v>
      </c>
      <c r="I875" s="143" t="s">
        <v>2195</v>
      </c>
      <c r="J875" s="139" t="s">
        <v>4723</v>
      </c>
      <c r="K875" s="143" t="s">
        <v>30601</v>
      </c>
      <c r="L875" s="144" t="s">
        <v>31</v>
      </c>
      <c r="M875" s="144" t="s">
        <v>69</v>
      </c>
      <c r="N875" s="144" t="s">
        <v>33</v>
      </c>
      <c r="O875" s="144" t="s">
        <v>220</v>
      </c>
      <c r="P875" s="144">
        <v>28</v>
      </c>
      <c r="Q875" s="144">
        <v>500</v>
      </c>
      <c r="R875" s="145" t="s">
        <v>24416</v>
      </c>
      <c r="S875" s="144" t="s">
        <v>49</v>
      </c>
      <c r="T875" s="144" t="s">
        <v>49</v>
      </c>
      <c r="U875" s="144">
        <v>500</v>
      </c>
      <c r="V875" s="146">
        <f t="shared" si="53"/>
        <v>2.248605864364094</v>
      </c>
      <c r="W875" s="150"/>
      <c r="X875" s="1" t="s">
        <v>24417</v>
      </c>
      <c r="Y875" s="145" t="s">
        <v>24418</v>
      </c>
      <c r="Z875" s="1" t="s">
        <v>24419</v>
      </c>
    </row>
    <row r="876" spans="1:26" s="67" customFormat="1" ht="100.2" customHeight="1" x14ac:dyDescent="0.3">
      <c r="A876" s="138" t="s">
        <v>23707</v>
      </c>
      <c r="B876" s="158" t="s">
        <v>24420</v>
      </c>
      <c r="C876" s="145" t="s">
        <v>24421</v>
      </c>
      <c r="D876" s="145" t="s">
        <v>24422</v>
      </c>
      <c r="E876" s="146">
        <v>242.4</v>
      </c>
      <c r="F876" s="144" t="s">
        <v>3621</v>
      </c>
      <c r="G876" s="144"/>
      <c r="H876" s="144" t="s">
        <v>24423</v>
      </c>
      <c r="I876" s="144" t="s">
        <v>2195</v>
      </c>
      <c r="J876" s="145" t="s">
        <v>24424</v>
      </c>
      <c r="K876" s="144" t="s">
        <v>30602</v>
      </c>
      <c r="L876" s="144" t="s">
        <v>31</v>
      </c>
      <c r="M876" s="144" t="s">
        <v>69</v>
      </c>
      <c r="N876" s="144" t="s">
        <v>476</v>
      </c>
      <c r="O876" s="144" t="s">
        <v>220</v>
      </c>
      <c r="P876" s="144">
        <v>9</v>
      </c>
      <c r="Q876" s="144">
        <v>500</v>
      </c>
      <c r="R876" s="145" t="s">
        <v>24425</v>
      </c>
      <c r="S876" s="144" t="s">
        <v>1803</v>
      </c>
      <c r="T876" s="144">
        <v>1300</v>
      </c>
      <c r="U876" s="144">
        <v>500</v>
      </c>
      <c r="V876" s="146">
        <f t="shared" si="53"/>
        <v>2.0627062706270625</v>
      </c>
      <c r="W876" s="150"/>
      <c r="X876" s="1" t="s">
        <v>24426</v>
      </c>
      <c r="Y876" s="145" t="s">
        <v>24075</v>
      </c>
      <c r="Z876" s="1" t="s">
        <v>24427</v>
      </c>
    </row>
    <row r="877" spans="1:26" s="67" customFormat="1" ht="100.2" customHeight="1" x14ac:dyDescent="0.3">
      <c r="A877" s="138" t="s">
        <v>23707</v>
      </c>
      <c r="B877" s="158" t="s">
        <v>24428</v>
      </c>
      <c r="C877" s="145" t="s">
        <v>24429</v>
      </c>
      <c r="D877" s="145" t="s">
        <v>24430</v>
      </c>
      <c r="E877" s="146">
        <v>418.4</v>
      </c>
      <c r="F877" s="144" t="s">
        <v>24431</v>
      </c>
      <c r="G877" s="144"/>
      <c r="H877" s="144" t="s">
        <v>24432</v>
      </c>
      <c r="I877" s="144" t="s">
        <v>2195</v>
      </c>
      <c r="J877" s="145" t="s">
        <v>3939</v>
      </c>
      <c r="K877" s="144" t="s">
        <v>30603</v>
      </c>
      <c r="L877" s="144" t="s">
        <v>189</v>
      </c>
      <c r="M877" s="144" t="s">
        <v>190</v>
      </c>
      <c r="N877" s="144" t="s">
        <v>33</v>
      </c>
      <c r="O877" s="144" t="s">
        <v>1433</v>
      </c>
      <c r="P877" s="144">
        <v>30</v>
      </c>
      <c r="Q877" s="144">
        <v>500</v>
      </c>
      <c r="R877" s="145" t="s">
        <v>24433</v>
      </c>
      <c r="S877" s="144" t="s">
        <v>3395</v>
      </c>
      <c r="T877" s="144">
        <v>1000</v>
      </c>
      <c r="U877" s="144">
        <v>500</v>
      </c>
      <c r="V877" s="146">
        <f t="shared" si="53"/>
        <v>1.1950286806883366</v>
      </c>
      <c r="W877" s="150"/>
      <c r="X877" s="1" t="s">
        <v>24434</v>
      </c>
      <c r="Y877" s="145" t="s">
        <v>24435</v>
      </c>
      <c r="Z877" s="1" t="s">
        <v>24436</v>
      </c>
    </row>
    <row r="878" spans="1:26" s="67" customFormat="1" ht="100.2" customHeight="1" x14ac:dyDescent="0.3">
      <c r="A878" s="138" t="s">
        <v>23707</v>
      </c>
      <c r="B878" s="141" t="s">
        <v>24437</v>
      </c>
      <c r="C878" s="139" t="s">
        <v>24438</v>
      </c>
      <c r="D878" s="139" t="s">
        <v>24439</v>
      </c>
      <c r="E878" s="142">
        <v>176.21199999999999</v>
      </c>
      <c r="F878" s="143" t="s">
        <v>24440</v>
      </c>
      <c r="G878" s="143"/>
      <c r="H878" s="143" t="s">
        <v>24441</v>
      </c>
      <c r="I878" s="143" t="s">
        <v>2195</v>
      </c>
      <c r="J878" s="139" t="s">
        <v>24442</v>
      </c>
      <c r="K878" s="143" t="s">
        <v>30282</v>
      </c>
      <c r="L878" s="144" t="s">
        <v>31</v>
      </c>
      <c r="M878" s="144" t="s">
        <v>24443</v>
      </c>
      <c r="N878" s="144" t="s">
        <v>33</v>
      </c>
      <c r="O878" s="144" t="s">
        <v>220</v>
      </c>
      <c r="P878" s="144">
        <v>42</v>
      </c>
      <c r="Q878" s="144">
        <v>450</v>
      </c>
      <c r="R878" s="145" t="s">
        <v>24444</v>
      </c>
      <c r="S878" s="144" t="s">
        <v>49</v>
      </c>
      <c r="T878" s="144" t="s">
        <v>49</v>
      </c>
      <c r="U878" s="144">
        <v>450</v>
      </c>
      <c r="V878" s="146">
        <f t="shared" si="53"/>
        <v>2.5537420833995417</v>
      </c>
      <c r="W878" s="150"/>
      <c r="X878" s="1" t="s">
        <v>26896</v>
      </c>
      <c r="Y878" s="145" t="s">
        <v>24445</v>
      </c>
      <c r="Z878" s="1" t="s">
        <v>24446</v>
      </c>
    </row>
    <row r="879" spans="1:26" s="67" customFormat="1" ht="100.2" customHeight="1" x14ac:dyDescent="0.3">
      <c r="A879" s="138" t="s">
        <v>23707</v>
      </c>
      <c r="B879" s="141" t="s">
        <v>24447</v>
      </c>
      <c r="C879" s="139" t="s">
        <v>24448</v>
      </c>
      <c r="D879" s="139" t="s">
        <v>24449</v>
      </c>
      <c r="E879" s="142">
        <v>186.29499999999999</v>
      </c>
      <c r="F879" s="143" t="s">
        <v>907</v>
      </c>
      <c r="G879" s="143"/>
      <c r="H879" s="143" t="s">
        <v>24450</v>
      </c>
      <c r="I879" s="143" t="s">
        <v>2195</v>
      </c>
      <c r="J879" s="139" t="s">
        <v>24451</v>
      </c>
      <c r="K879" s="143" t="s">
        <v>28288</v>
      </c>
      <c r="L879" s="144" t="s">
        <v>31</v>
      </c>
      <c r="M879" s="144" t="s">
        <v>12508</v>
      </c>
      <c r="N879" s="144" t="s">
        <v>46</v>
      </c>
      <c r="O879" s="144" t="s">
        <v>34</v>
      </c>
      <c r="P879" s="144">
        <v>28</v>
      </c>
      <c r="Q879" s="144">
        <v>386</v>
      </c>
      <c r="R879" s="145" t="s">
        <v>24452</v>
      </c>
      <c r="S879" s="144" t="s">
        <v>36</v>
      </c>
      <c r="T879" s="144">
        <v>1102</v>
      </c>
      <c r="U879" s="144">
        <v>386</v>
      </c>
      <c r="V879" s="146">
        <f t="shared" si="53"/>
        <v>2.0719826082288844</v>
      </c>
      <c r="W879" s="150"/>
      <c r="X879" s="1" t="s">
        <v>24453</v>
      </c>
      <c r="Y879" s="145" t="s">
        <v>7979</v>
      </c>
      <c r="Z879" s="1" t="s">
        <v>24454</v>
      </c>
    </row>
    <row r="880" spans="1:26" s="67" customFormat="1" ht="100.2" customHeight="1" x14ac:dyDescent="0.3">
      <c r="A880" s="138" t="s">
        <v>23707</v>
      </c>
      <c r="B880" s="141" t="s">
        <v>24455</v>
      </c>
      <c r="C880" s="139" t="s">
        <v>24456</v>
      </c>
      <c r="D880" s="139" t="s">
        <v>24457</v>
      </c>
      <c r="E880" s="142">
        <v>194.18600000000001</v>
      </c>
      <c r="F880" s="143" t="s">
        <v>3410</v>
      </c>
      <c r="G880" s="143"/>
      <c r="H880" s="143" t="s">
        <v>24458</v>
      </c>
      <c r="I880" s="143" t="s">
        <v>2195</v>
      </c>
      <c r="J880" s="139" t="s">
        <v>24459</v>
      </c>
      <c r="K880" s="143" t="s">
        <v>30604</v>
      </c>
      <c r="L880" s="144" t="s">
        <v>31</v>
      </c>
      <c r="M880" s="144" t="s">
        <v>24460</v>
      </c>
      <c r="N880" s="144" t="s">
        <v>46</v>
      </c>
      <c r="O880" s="144" t="s">
        <v>220</v>
      </c>
      <c r="P880" s="144">
        <v>35</v>
      </c>
      <c r="Q880" s="144">
        <v>330</v>
      </c>
      <c r="R880" s="145" t="s">
        <v>24461</v>
      </c>
      <c r="S880" s="144" t="s">
        <v>24462</v>
      </c>
      <c r="T880" s="144">
        <v>500</v>
      </c>
      <c r="U880" s="144">
        <v>330</v>
      </c>
      <c r="V880" s="146">
        <f t="shared" si="53"/>
        <v>1.6994016046470908</v>
      </c>
      <c r="W880" s="150"/>
      <c r="X880" s="1" t="s">
        <v>24463</v>
      </c>
      <c r="Y880" s="145" t="s">
        <v>7979</v>
      </c>
      <c r="Z880" s="1" t="s">
        <v>24464</v>
      </c>
    </row>
    <row r="881" spans="1:26" s="67" customFormat="1" ht="100.2" customHeight="1" x14ac:dyDescent="0.3">
      <c r="A881" s="138" t="s">
        <v>23707</v>
      </c>
      <c r="B881" s="158" t="s">
        <v>29606</v>
      </c>
      <c r="C881" s="139" t="s">
        <v>24465</v>
      </c>
      <c r="D881" s="145" t="s">
        <v>26897</v>
      </c>
      <c r="E881" s="146">
        <v>236.4</v>
      </c>
      <c r="F881" s="144" t="s">
        <v>2845</v>
      </c>
      <c r="G881" s="144"/>
      <c r="H881" s="144" t="s">
        <v>24466</v>
      </c>
      <c r="I881" s="144" t="s">
        <v>2195</v>
      </c>
      <c r="J881" s="145" t="s">
        <v>2348</v>
      </c>
      <c r="K881" s="144" t="s">
        <v>28334</v>
      </c>
      <c r="L881" s="144" t="s">
        <v>31</v>
      </c>
      <c r="M881" s="144" t="s">
        <v>32</v>
      </c>
      <c r="N881" s="144" t="s">
        <v>46</v>
      </c>
      <c r="O881" s="144" t="s">
        <v>34</v>
      </c>
      <c r="P881" s="144">
        <v>28</v>
      </c>
      <c r="Q881" s="144">
        <v>330</v>
      </c>
      <c r="R881" s="145" t="s">
        <v>24467</v>
      </c>
      <c r="S881" s="144" t="s">
        <v>49</v>
      </c>
      <c r="T881" s="144" t="s">
        <v>49</v>
      </c>
      <c r="U881" s="144">
        <v>330</v>
      </c>
      <c r="V881" s="146">
        <f t="shared" si="53"/>
        <v>1.3959390862944163</v>
      </c>
      <c r="W881" s="150"/>
      <c r="X881" s="2" t="s">
        <v>24468</v>
      </c>
      <c r="Y881" s="145" t="s">
        <v>2751</v>
      </c>
      <c r="Z881" s="2" t="s">
        <v>24469</v>
      </c>
    </row>
    <row r="882" spans="1:26" s="67" customFormat="1" ht="100.2" customHeight="1" x14ac:dyDescent="0.3">
      <c r="A882" s="138" t="s">
        <v>23707</v>
      </c>
      <c r="B882" s="141" t="s">
        <v>24470</v>
      </c>
      <c r="C882" s="139" t="s">
        <v>24471</v>
      </c>
      <c r="D882" s="139" t="s">
        <v>24472</v>
      </c>
      <c r="E882" s="142">
        <v>162.18799999999999</v>
      </c>
      <c r="F882" s="143" t="s">
        <v>6575</v>
      </c>
      <c r="G882" s="143"/>
      <c r="H882" s="143" t="s">
        <v>24473</v>
      </c>
      <c r="I882" s="143" t="s">
        <v>2195</v>
      </c>
      <c r="J882" s="139" t="s">
        <v>24474</v>
      </c>
      <c r="K882" s="143" t="s">
        <v>30605</v>
      </c>
      <c r="L882" s="144" t="s">
        <v>31</v>
      </c>
      <c r="M882" s="144" t="s">
        <v>23869</v>
      </c>
      <c r="N882" s="144" t="s">
        <v>46</v>
      </c>
      <c r="O882" s="144" t="s">
        <v>220</v>
      </c>
      <c r="P882" s="144">
        <v>28</v>
      </c>
      <c r="Q882" s="144">
        <v>300</v>
      </c>
      <c r="R882" s="145" t="s">
        <v>24475</v>
      </c>
      <c r="S882" s="144" t="s">
        <v>619</v>
      </c>
      <c r="T882" s="144">
        <v>600</v>
      </c>
      <c r="U882" s="144">
        <v>300</v>
      </c>
      <c r="V882" s="146">
        <f t="shared" si="53"/>
        <v>1.8497052802920069</v>
      </c>
      <c r="W882" s="150"/>
      <c r="X882" s="1" t="s">
        <v>24476</v>
      </c>
      <c r="Y882" s="145" t="s">
        <v>975</v>
      </c>
      <c r="Z882" s="1" t="s">
        <v>24477</v>
      </c>
    </row>
    <row r="883" spans="1:26" s="67" customFormat="1" ht="100.2" customHeight="1" x14ac:dyDescent="0.3">
      <c r="A883" s="138" t="s">
        <v>23707</v>
      </c>
      <c r="B883" s="141" t="s">
        <v>24478</v>
      </c>
      <c r="C883" s="139" t="s">
        <v>24479</v>
      </c>
      <c r="D883" s="139" t="s">
        <v>24480</v>
      </c>
      <c r="E883" s="142">
        <v>146.22999999999999</v>
      </c>
      <c r="F883" s="143" t="s">
        <v>24481</v>
      </c>
      <c r="G883" s="143"/>
      <c r="H883" s="143" t="s">
        <v>24482</v>
      </c>
      <c r="I883" s="143" t="s">
        <v>2195</v>
      </c>
      <c r="J883" s="139" t="s">
        <v>3479</v>
      </c>
      <c r="K883" s="143" t="s">
        <v>28278</v>
      </c>
      <c r="L883" s="144" t="s">
        <v>31</v>
      </c>
      <c r="M883" s="144" t="s">
        <v>2877</v>
      </c>
      <c r="N883" s="144" t="s">
        <v>46</v>
      </c>
      <c r="O883" s="144" t="s">
        <v>220</v>
      </c>
      <c r="P883" s="144">
        <v>42</v>
      </c>
      <c r="Q883" s="144">
        <v>300</v>
      </c>
      <c r="R883" s="145" t="s">
        <v>24483</v>
      </c>
      <c r="S883" s="144" t="s">
        <v>36</v>
      </c>
      <c r="T883" s="144">
        <v>1000</v>
      </c>
      <c r="U883" s="144">
        <v>300</v>
      </c>
      <c r="V883" s="146">
        <f t="shared" si="53"/>
        <v>2.0515626068522193</v>
      </c>
      <c r="W883" s="150"/>
      <c r="X883" s="1" t="s">
        <v>24484</v>
      </c>
      <c r="Y883" s="145" t="s">
        <v>17319</v>
      </c>
      <c r="Z883" s="1" t="s">
        <v>24485</v>
      </c>
    </row>
    <row r="884" spans="1:26" s="67" customFormat="1" ht="100.2" customHeight="1" x14ac:dyDescent="0.3">
      <c r="A884" s="138" t="s">
        <v>23707</v>
      </c>
      <c r="B884" s="141" t="s">
        <v>24486</v>
      </c>
      <c r="C884" s="139" t="s">
        <v>24487</v>
      </c>
      <c r="D884" s="139" t="s">
        <v>24488</v>
      </c>
      <c r="E884" s="142">
        <v>338.488</v>
      </c>
      <c r="F884" s="143" t="s">
        <v>24489</v>
      </c>
      <c r="G884" s="143"/>
      <c r="H884" s="143" t="s">
        <v>24490</v>
      </c>
      <c r="I884" s="143" t="s">
        <v>2195</v>
      </c>
      <c r="J884" s="139" t="s">
        <v>24491</v>
      </c>
      <c r="K884" s="143" t="s">
        <v>28283</v>
      </c>
      <c r="L884" s="144" t="s">
        <v>31</v>
      </c>
      <c r="M884" s="144" t="s">
        <v>2749</v>
      </c>
      <c r="N884" s="144" t="s">
        <v>33</v>
      </c>
      <c r="O884" s="144" t="s">
        <v>220</v>
      </c>
      <c r="P884" s="144">
        <v>29</v>
      </c>
      <c r="Q884" s="144">
        <v>300</v>
      </c>
      <c r="R884" s="145" t="s">
        <v>24492</v>
      </c>
      <c r="S884" s="144" t="s">
        <v>24493</v>
      </c>
      <c r="T884" s="144">
        <v>1000</v>
      </c>
      <c r="U884" s="144">
        <v>300</v>
      </c>
      <c r="V884" s="148">
        <f t="shared" si="53"/>
        <v>0.8862943442603578</v>
      </c>
      <c r="W884" s="150"/>
      <c r="X884" s="1" t="s">
        <v>24494</v>
      </c>
      <c r="Y884" s="145" t="s">
        <v>8767</v>
      </c>
      <c r="Z884" s="1" t="s">
        <v>24495</v>
      </c>
    </row>
    <row r="885" spans="1:26" s="67" customFormat="1" ht="100.2" customHeight="1" x14ac:dyDescent="0.3">
      <c r="A885" s="138" t="s">
        <v>23707</v>
      </c>
      <c r="B885" s="141" t="s">
        <v>24496</v>
      </c>
      <c r="C885" s="139" t="s">
        <v>24497</v>
      </c>
      <c r="D885" s="139" t="s">
        <v>24498</v>
      </c>
      <c r="E885" s="142">
        <v>362.53500000000003</v>
      </c>
      <c r="F885" s="143" t="s">
        <v>24499</v>
      </c>
      <c r="G885" s="143"/>
      <c r="H885" s="143" t="s">
        <v>24500</v>
      </c>
      <c r="I885" s="143" t="s">
        <v>2195</v>
      </c>
      <c r="J885" s="139" t="s">
        <v>24173</v>
      </c>
      <c r="K885" s="143" t="s">
        <v>30460</v>
      </c>
      <c r="L885" s="144" t="s">
        <v>31</v>
      </c>
      <c r="M885" s="144" t="s">
        <v>32</v>
      </c>
      <c r="N885" s="144" t="s">
        <v>46</v>
      </c>
      <c r="O885" s="144" t="s">
        <v>220</v>
      </c>
      <c r="P885" s="144">
        <v>36</v>
      </c>
      <c r="Q885" s="144">
        <v>300</v>
      </c>
      <c r="R885" s="145" t="s">
        <v>24501</v>
      </c>
      <c r="S885" s="144" t="s">
        <v>36</v>
      </c>
      <c r="T885" s="144">
        <v>600</v>
      </c>
      <c r="U885" s="144">
        <v>300</v>
      </c>
      <c r="V885" s="148">
        <f t="shared" si="53"/>
        <v>0.82750630973561168</v>
      </c>
      <c r="W885" s="150"/>
      <c r="X885" s="1" t="s">
        <v>24502</v>
      </c>
      <c r="Y885" s="145" t="s">
        <v>1672</v>
      </c>
      <c r="Z885" s="1" t="s">
        <v>24503</v>
      </c>
    </row>
    <row r="886" spans="1:26" s="67" customFormat="1" ht="100.2" customHeight="1" x14ac:dyDescent="0.3">
      <c r="A886" s="138" t="s">
        <v>23707</v>
      </c>
      <c r="B886" s="141" t="s">
        <v>24504</v>
      </c>
      <c r="C886" s="139" t="s">
        <v>24505</v>
      </c>
      <c r="D886" s="139" t="s">
        <v>24506</v>
      </c>
      <c r="E886" s="142">
        <v>190.28299999999999</v>
      </c>
      <c r="F886" s="143" t="s">
        <v>24507</v>
      </c>
      <c r="G886" s="143"/>
      <c r="H886" s="143" t="s">
        <v>24508</v>
      </c>
      <c r="I886" s="143" t="s">
        <v>2195</v>
      </c>
      <c r="J886" s="139" t="s">
        <v>2226</v>
      </c>
      <c r="K886" s="143" t="s">
        <v>28303</v>
      </c>
      <c r="L886" s="144" t="s">
        <v>31</v>
      </c>
      <c r="M886" s="144" t="s">
        <v>24509</v>
      </c>
      <c r="N886" s="144" t="s">
        <v>46</v>
      </c>
      <c r="O886" s="144" t="s">
        <v>34</v>
      </c>
      <c r="P886" s="144">
        <v>33</v>
      </c>
      <c r="Q886" s="144">
        <v>300</v>
      </c>
      <c r="R886" s="145" t="s">
        <v>24510</v>
      </c>
      <c r="S886" s="144" t="s">
        <v>143</v>
      </c>
      <c r="T886" s="144">
        <v>1000</v>
      </c>
      <c r="U886" s="144">
        <v>300</v>
      </c>
      <c r="V886" s="146">
        <f t="shared" si="53"/>
        <v>1.5765990656022872</v>
      </c>
      <c r="W886" s="150"/>
      <c r="X886" s="1" t="s">
        <v>24511</v>
      </c>
      <c r="Y886" s="145" t="s">
        <v>24512</v>
      </c>
      <c r="Z886" s="1" t="s">
        <v>24513</v>
      </c>
    </row>
    <row r="887" spans="1:26" s="67" customFormat="1" ht="100.2" customHeight="1" x14ac:dyDescent="0.3">
      <c r="A887" s="138" t="s">
        <v>23707</v>
      </c>
      <c r="B887" s="141" t="s">
        <v>24514</v>
      </c>
      <c r="C887" s="139" t="s">
        <v>24515</v>
      </c>
      <c r="D887" s="139" t="s">
        <v>24516</v>
      </c>
      <c r="E887" s="142">
        <v>215.27</v>
      </c>
      <c r="F887" s="143" t="s">
        <v>24517</v>
      </c>
      <c r="G887" s="143"/>
      <c r="H887" s="143" t="s">
        <v>24518</v>
      </c>
      <c r="I887" s="143" t="s">
        <v>2195</v>
      </c>
      <c r="J887" s="139" t="s">
        <v>2285</v>
      </c>
      <c r="K887" s="143" t="s">
        <v>30606</v>
      </c>
      <c r="L887" s="144" t="s">
        <v>31</v>
      </c>
      <c r="M887" s="144" t="s">
        <v>32</v>
      </c>
      <c r="N887" s="144" t="s">
        <v>33</v>
      </c>
      <c r="O887" s="144" t="s">
        <v>220</v>
      </c>
      <c r="P887" s="144">
        <v>28</v>
      </c>
      <c r="Q887" s="144">
        <v>300</v>
      </c>
      <c r="R887" s="145" t="s">
        <v>24519</v>
      </c>
      <c r="S887" s="144" t="s">
        <v>36</v>
      </c>
      <c r="T887" s="144">
        <v>600</v>
      </c>
      <c r="U887" s="144">
        <v>300</v>
      </c>
      <c r="V887" s="146">
        <f t="shared" si="53"/>
        <v>1.3935987364704789</v>
      </c>
      <c r="W887" s="150"/>
      <c r="X887" s="1" t="s">
        <v>24520</v>
      </c>
      <c r="Y887" s="145" t="s">
        <v>975</v>
      </c>
      <c r="Z887" s="1" t="s">
        <v>24521</v>
      </c>
    </row>
    <row r="888" spans="1:26" s="67" customFormat="1" ht="100.2" customHeight="1" x14ac:dyDescent="0.3">
      <c r="A888" s="138" t="s">
        <v>23707</v>
      </c>
      <c r="B888" s="141" t="s">
        <v>24522</v>
      </c>
      <c r="C888" s="139" t="s">
        <v>24523</v>
      </c>
      <c r="D888" s="139" t="s">
        <v>24524</v>
      </c>
      <c r="E888" s="142">
        <v>136.19399999999999</v>
      </c>
      <c r="F888" s="143" t="s">
        <v>2496</v>
      </c>
      <c r="G888" s="143"/>
      <c r="H888" s="143" t="s">
        <v>24525</v>
      </c>
      <c r="I888" s="143" t="s">
        <v>2195</v>
      </c>
      <c r="J888" s="139" t="s">
        <v>2285</v>
      </c>
      <c r="K888" s="143" t="s">
        <v>28335</v>
      </c>
      <c r="L888" s="144" t="s">
        <v>31</v>
      </c>
      <c r="M888" s="144" t="s">
        <v>24526</v>
      </c>
      <c r="N888" s="144" t="s">
        <v>33</v>
      </c>
      <c r="O888" s="144" t="s">
        <v>220</v>
      </c>
      <c r="P888" s="144">
        <v>42</v>
      </c>
      <c r="Q888" s="144">
        <v>300</v>
      </c>
      <c r="R888" s="145" t="s">
        <v>24527</v>
      </c>
      <c r="S888" s="144" t="s">
        <v>36</v>
      </c>
      <c r="T888" s="144">
        <v>1000</v>
      </c>
      <c r="U888" s="144">
        <v>300</v>
      </c>
      <c r="V888" s="146">
        <f t="shared" si="53"/>
        <v>2.2027402088197721</v>
      </c>
      <c r="W888" s="150"/>
      <c r="X888" s="1" t="s">
        <v>24528</v>
      </c>
      <c r="Y888" s="145" t="s">
        <v>8767</v>
      </c>
      <c r="Z888" s="1" t="s">
        <v>24529</v>
      </c>
    </row>
    <row r="889" spans="1:26" s="67" customFormat="1" ht="100.2" customHeight="1" x14ac:dyDescent="0.3">
      <c r="A889" s="138" t="s">
        <v>23707</v>
      </c>
      <c r="B889" s="141" t="s">
        <v>24530</v>
      </c>
      <c r="C889" s="139" t="s">
        <v>24531</v>
      </c>
      <c r="D889" s="139" t="s">
        <v>24532</v>
      </c>
      <c r="E889" s="142">
        <v>250.25</v>
      </c>
      <c r="F889" s="143" t="s">
        <v>24533</v>
      </c>
      <c r="G889" s="143"/>
      <c r="H889" s="143" t="s">
        <v>24534</v>
      </c>
      <c r="I889" s="143" t="s">
        <v>2195</v>
      </c>
      <c r="J889" s="139" t="s">
        <v>24535</v>
      </c>
      <c r="K889" s="143" t="s">
        <v>30607</v>
      </c>
      <c r="L889" s="144" t="s">
        <v>31</v>
      </c>
      <c r="M889" s="144" t="s">
        <v>24536</v>
      </c>
      <c r="N889" s="144" t="s">
        <v>33</v>
      </c>
      <c r="O889" s="144" t="s">
        <v>220</v>
      </c>
      <c r="P889" s="144">
        <v>42</v>
      </c>
      <c r="Q889" s="144">
        <v>300</v>
      </c>
      <c r="R889" s="145" t="s">
        <v>24537</v>
      </c>
      <c r="S889" s="144" t="s">
        <v>36</v>
      </c>
      <c r="T889" s="144">
        <v>1000</v>
      </c>
      <c r="U889" s="144">
        <v>300</v>
      </c>
      <c r="V889" s="146">
        <f t="shared" si="53"/>
        <v>1.1988011988011988</v>
      </c>
      <c r="W889" s="150"/>
      <c r="X889" s="1" t="s">
        <v>24538</v>
      </c>
      <c r="Y889" s="145" t="s">
        <v>2751</v>
      </c>
      <c r="Z889" s="1" t="s">
        <v>24539</v>
      </c>
    </row>
    <row r="890" spans="1:26" s="67" customFormat="1" ht="100.2" customHeight="1" x14ac:dyDescent="0.3">
      <c r="A890" s="138" t="s">
        <v>23707</v>
      </c>
      <c r="B890" s="141" t="s">
        <v>24540</v>
      </c>
      <c r="C890" s="139" t="s">
        <v>24541</v>
      </c>
      <c r="D890" s="139" t="s">
        <v>24542</v>
      </c>
      <c r="E890" s="142">
        <v>94.156999999999996</v>
      </c>
      <c r="F890" s="143" t="s">
        <v>24543</v>
      </c>
      <c r="G890" s="143"/>
      <c r="H890" s="143" t="s">
        <v>24544</v>
      </c>
      <c r="I890" s="173" t="s">
        <v>2195</v>
      </c>
      <c r="J890" s="174" t="s">
        <v>2348</v>
      </c>
      <c r="K890" s="173" t="s">
        <v>30371</v>
      </c>
      <c r="L890" s="144" t="s">
        <v>31</v>
      </c>
      <c r="M890" s="144" t="s">
        <v>32</v>
      </c>
      <c r="N890" s="144" t="s">
        <v>33</v>
      </c>
      <c r="O890" s="144" t="s">
        <v>220</v>
      </c>
      <c r="P890" s="144">
        <v>15</v>
      </c>
      <c r="Q890" s="144">
        <v>300</v>
      </c>
      <c r="R890" s="145" t="s">
        <v>24545</v>
      </c>
      <c r="S890" s="144" t="s">
        <v>1845</v>
      </c>
      <c r="T890" s="144">
        <v>600</v>
      </c>
      <c r="U890" s="144">
        <v>300</v>
      </c>
      <c r="V890" s="146">
        <f t="shared" si="53"/>
        <v>3.1861677835954842</v>
      </c>
      <c r="W890" s="150"/>
      <c r="X890" s="1" t="s">
        <v>24546</v>
      </c>
      <c r="Y890" s="145" t="s">
        <v>966</v>
      </c>
      <c r="Z890" s="1" t="s">
        <v>24547</v>
      </c>
    </row>
    <row r="891" spans="1:26" s="67" customFormat="1" ht="100.2" customHeight="1" x14ac:dyDescent="0.3">
      <c r="A891" s="138" t="s">
        <v>23707</v>
      </c>
      <c r="B891" s="141" t="s">
        <v>24548</v>
      </c>
      <c r="C891" s="139" t="s">
        <v>24549</v>
      </c>
      <c r="D891" s="139" t="s">
        <v>24550</v>
      </c>
      <c r="E891" s="142">
        <v>244.33500000000001</v>
      </c>
      <c r="F891" s="143" t="s">
        <v>24551</v>
      </c>
      <c r="G891" s="143"/>
      <c r="H891" s="143" t="s">
        <v>24552</v>
      </c>
      <c r="I891" s="143" t="s">
        <v>2195</v>
      </c>
      <c r="J891" s="139" t="s">
        <v>2266</v>
      </c>
      <c r="K891" s="143" t="s">
        <v>29434</v>
      </c>
      <c r="L891" s="144" t="s">
        <v>31</v>
      </c>
      <c r="M891" s="144" t="s">
        <v>32</v>
      </c>
      <c r="N891" s="144" t="s">
        <v>33</v>
      </c>
      <c r="O891" s="144" t="s">
        <v>220</v>
      </c>
      <c r="P891" s="144">
        <v>41</v>
      </c>
      <c r="Q891" s="144">
        <v>300</v>
      </c>
      <c r="R891" s="145" t="s">
        <v>24553</v>
      </c>
      <c r="S891" s="144" t="s">
        <v>49</v>
      </c>
      <c r="T891" s="144" t="s">
        <v>49</v>
      </c>
      <c r="U891" s="144">
        <v>300</v>
      </c>
      <c r="V891" s="146">
        <f t="shared" si="53"/>
        <v>1.2278224568727361</v>
      </c>
      <c r="W891" s="150"/>
      <c r="X891" s="1" t="s">
        <v>24554</v>
      </c>
      <c r="Y891" s="145" t="s">
        <v>27894</v>
      </c>
      <c r="Z891" s="1" t="s">
        <v>27893</v>
      </c>
    </row>
    <row r="892" spans="1:26" s="67" customFormat="1" ht="100.2" customHeight="1" x14ac:dyDescent="0.3">
      <c r="A892" s="138" t="s">
        <v>23707</v>
      </c>
      <c r="B892" s="158" t="s">
        <v>24555</v>
      </c>
      <c r="C892" s="145" t="s">
        <v>24556</v>
      </c>
      <c r="D892" s="145" t="s">
        <v>24557</v>
      </c>
      <c r="E892" s="146">
        <v>154.16499999999999</v>
      </c>
      <c r="F892" s="144" t="s">
        <v>18331</v>
      </c>
      <c r="G892" s="144"/>
      <c r="H892" s="144" t="s">
        <v>24558</v>
      </c>
      <c r="I892" s="144" t="s">
        <v>2195</v>
      </c>
      <c r="J892" s="145" t="s">
        <v>5228</v>
      </c>
      <c r="K892" s="144" t="s">
        <v>30608</v>
      </c>
      <c r="L892" s="144" t="s">
        <v>31</v>
      </c>
      <c r="M892" s="144" t="s">
        <v>7841</v>
      </c>
      <c r="N892" s="144" t="s">
        <v>33</v>
      </c>
      <c r="O892" s="144" t="s">
        <v>220</v>
      </c>
      <c r="P892" s="144">
        <v>48</v>
      </c>
      <c r="Q892" s="144">
        <v>300</v>
      </c>
      <c r="R892" s="145" t="s">
        <v>24559</v>
      </c>
      <c r="S892" s="144" t="s">
        <v>36</v>
      </c>
      <c r="T892" s="144">
        <v>1000</v>
      </c>
      <c r="U892" s="144">
        <v>300</v>
      </c>
      <c r="V892" s="146">
        <f t="shared" si="53"/>
        <v>1.945966983426848</v>
      </c>
      <c r="W892" s="150"/>
      <c r="X892" s="1" t="s">
        <v>24560</v>
      </c>
      <c r="Y892" s="145" t="s">
        <v>950</v>
      </c>
      <c r="Z892" s="1" t="s">
        <v>24561</v>
      </c>
    </row>
    <row r="893" spans="1:26" s="67" customFormat="1" ht="100.2" customHeight="1" x14ac:dyDescent="0.3">
      <c r="A893" s="138" t="s">
        <v>23707</v>
      </c>
      <c r="B893" s="158" t="s">
        <v>24562</v>
      </c>
      <c r="C893" s="145" t="s">
        <v>24563</v>
      </c>
      <c r="D893" s="145" t="s">
        <v>24564</v>
      </c>
      <c r="E893" s="146">
        <v>240.387</v>
      </c>
      <c r="F893" s="144" t="s">
        <v>24565</v>
      </c>
      <c r="G893" s="144"/>
      <c r="H893" s="144" t="s">
        <v>24566</v>
      </c>
      <c r="I893" s="144" t="s">
        <v>2195</v>
      </c>
      <c r="J893" s="145" t="s">
        <v>2348</v>
      </c>
      <c r="K893" s="144" t="s">
        <v>30442</v>
      </c>
      <c r="L893" s="144" t="s">
        <v>31</v>
      </c>
      <c r="M893" s="144" t="s">
        <v>24567</v>
      </c>
      <c r="N893" s="144" t="s">
        <v>33</v>
      </c>
      <c r="O893" s="144" t="s">
        <v>220</v>
      </c>
      <c r="P893" s="144">
        <v>35</v>
      </c>
      <c r="Q893" s="144">
        <v>300</v>
      </c>
      <c r="R893" s="145" t="s">
        <v>24568</v>
      </c>
      <c r="S893" s="144" t="s">
        <v>36</v>
      </c>
      <c r="T893" s="144">
        <v>1000</v>
      </c>
      <c r="U893" s="144">
        <v>300</v>
      </c>
      <c r="V893" s="146">
        <f t="shared" si="53"/>
        <v>1.2479876199628099</v>
      </c>
      <c r="W893" s="150"/>
      <c r="X893" s="1" t="s">
        <v>24569</v>
      </c>
      <c r="Y893" s="145" t="s">
        <v>1672</v>
      </c>
      <c r="Z893" s="1" t="s">
        <v>24570</v>
      </c>
    </row>
    <row r="894" spans="1:26" s="67" customFormat="1" ht="100.2" customHeight="1" x14ac:dyDescent="0.3">
      <c r="A894" s="138" t="s">
        <v>23707</v>
      </c>
      <c r="B894" s="141" t="s">
        <v>24571</v>
      </c>
      <c r="C894" s="139" t="s">
        <v>24572</v>
      </c>
      <c r="D894" s="139" t="s">
        <v>24573</v>
      </c>
      <c r="E894" s="142">
        <v>160.28</v>
      </c>
      <c r="F894" s="143" t="s">
        <v>24574</v>
      </c>
      <c r="G894" s="143"/>
      <c r="H894" s="143" t="s">
        <v>24575</v>
      </c>
      <c r="I894" s="143" t="s">
        <v>2195</v>
      </c>
      <c r="J894" s="139" t="s">
        <v>2266</v>
      </c>
      <c r="K894" s="143" t="s">
        <v>30609</v>
      </c>
      <c r="L894" s="144" t="s">
        <v>31</v>
      </c>
      <c r="M894" s="144" t="s">
        <v>17194</v>
      </c>
      <c r="N894" s="144" t="s">
        <v>33</v>
      </c>
      <c r="O894" s="144" t="s">
        <v>220</v>
      </c>
      <c r="P894" s="144">
        <v>42</v>
      </c>
      <c r="Q894" s="144">
        <v>300</v>
      </c>
      <c r="R894" s="145" t="s">
        <v>24576</v>
      </c>
      <c r="S894" s="144" t="s">
        <v>24577</v>
      </c>
      <c r="T894" s="144">
        <v>600</v>
      </c>
      <c r="U894" s="144">
        <v>300</v>
      </c>
      <c r="V894" s="146">
        <f t="shared" si="53"/>
        <v>1.8717244821562267</v>
      </c>
      <c r="W894" s="150"/>
      <c r="X894" s="1" t="s">
        <v>24578</v>
      </c>
      <c r="Y894" s="145" t="s">
        <v>8767</v>
      </c>
      <c r="Z894" s="1" t="s">
        <v>24579</v>
      </c>
    </row>
    <row r="895" spans="1:26" s="67" customFormat="1" ht="100.2" customHeight="1" x14ac:dyDescent="0.3">
      <c r="A895" s="138" t="s">
        <v>23707</v>
      </c>
      <c r="B895" s="141" t="s">
        <v>24580</v>
      </c>
      <c r="C895" s="139" t="s">
        <v>24581</v>
      </c>
      <c r="D895" s="139" t="s">
        <v>24582</v>
      </c>
      <c r="E895" s="142">
        <v>218.12</v>
      </c>
      <c r="F895" s="143" t="s">
        <v>24583</v>
      </c>
      <c r="G895" s="143"/>
      <c r="H895" s="143" t="s">
        <v>24584</v>
      </c>
      <c r="I895" s="143" t="s">
        <v>2195</v>
      </c>
      <c r="J895" s="139" t="s">
        <v>2428</v>
      </c>
      <c r="K895" s="143" t="s">
        <v>30610</v>
      </c>
      <c r="L895" s="144" t="s">
        <v>31</v>
      </c>
      <c r="M895" s="144" t="s">
        <v>1287</v>
      </c>
      <c r="N895" s="144" t="s">
        <v>33</v>
      </c>
      <c r="O895" s="144" t="s">
        <v>220</v>
      </c>
      <c r="P895" s="144">
        <v>42</v>
      </c>
      <c r="Q895" s="144">
        <v>250</v>
      </c>
      <c r="R895" s="145" t="s">
        <v>24585</v>
      </c>
      <c r="S895" s="144" t="s">
        <v>788</v>
      </c>
      <c r="T895" s="144">
        <v>700</v>
      </c>
      <c r="U895" s="144">
        <v>250</v>
      </c>
      <c r="V895" s="146">
        <f t="shared" si="53"/>
        <v>1.1461580781221345</v>
      </c>
      <c r="W895" s="150"/>
      <c r="X895" s="1" t="s">
        <v>24586</v>
      </c>
      <c r="Y895" s="145" t="s">
        <v>1672</v>
      </c>
      <c r="Z895" s="1" t="s">
        <v>24587</v>
      </c>
    </row>
    <row r="896" spans="1:26" s="67" customFormat="1" ht="100.2" customHeight="1" x14ac:dyDescent="0.3">
      <c r="A896" s="138" t="s">
        <v>23707</v>
      </c>
      <c r="B896" s="141" t="s">
        <v>24588</v>
      </c>
      <c r="C896" s="139" t="s">
        <v>24589</v>
      </c>
      <c r="D896" s="139" t="s">
        <v>24590</v>
      </c>
      <c r="E896" s="142">
        <v>147.13300000000001</v>
      </c>
      <c r="F896" s="143" t="s">
        <v>24591</v>
      </c>
      <c r="G896" s="143"/>
      <c r="H896" s="143" t="s">
        <v>24592</v>
      </c>
      <c r="I896" s="143" t="s">
        <v>2195</v>
      </c>
      <c r="J896" s="139" t="s">
        <v>2266</v>
      </c>
      <c r="K896" s="143" t="s">
        <v>30611</v>
      </c>
      <c r="L896" s="144" t="s">
        <v>31</v>
      </c>
      <c r="M896" s="144" t="s">
        <v>24593</v>
      </c>
      <c r="N896" s="144" t="s">
        <v>33</v>
      </c>
      <c r="O896" s="144" t="s">
        <v>220</v>
      </c>
      <c r="P896" s="144">
        <v>46</v>
      </c>
      <c r="Q896" s="144">
        <v>250</v>
      </c>
      <c r="R896" s="145" t="s">
        <v>24594</v>
      </c>
      <c r="S896" s="144" t="s">
        <v>24577</v>
      </c>
      <c r="T896" s="144">
        <v>500</v>
      </c>
      <c r="U896" s="144">
        <v>250</v>
      </c>
      <c r="V896" s="146">
        <f t="shared" si="53"/>
        <v>1.6991429522948625</v>
      </c>
      <c r="W896" s="150"/>
      <c r="X896" s="1" t="s">
        <v>24595</v>
      </c>
      <c r="Y896" s="145" t="s">
        <v>8071</v>
      </c>
      <c r="Z896" s="1" t="s">
        <v>24596</v>
      </c>
    </row>
    <row r="897" spans="1:26" s="67" customFormat="1" ht="100.2" customHeight="1" x14ac:dyDescent="0.3">
      <c r="A897" s="138" t="s">
        <v>23707</v>
      </c>
      <c r="B897" s="158" t="s">
        <v>24597</v>
      </c>
      <c r="C897" s="145" t="s">
        <v>24598</v>
      </c>
      <c r="D897" s="145" t="s">
        <v>24599</v>
      </c>
      <c r="E897" s="146">
        <v>152.23699999999999</v>
      </c>
      <c r="F897" s="144" t="s">
        <v>1630</v>
      </c>
      <c r="G897" s="144"/>
      <c r="H897" s="144" t="s">
        <v>24600</v>
      </c>
      <c r="I897" s="144" t="s">
        <v>2195</v>
      </c>
      <c r="J897" s="145" t="s">
        <v>2348</v>
      </c>
      <c r="K897" s="144" t="s">
        <v>30612</v>
      </c>
      <c r="L897" s="144" t="s">
        <v>31</v>
      </c>
      <c r="M897" s="144" t="s">
        <v>69</v>
      </c>
      <c r="N897" s="144" t="s">
        <v>476</v>
      </c>
      <c r="O897" s="144" t="s">
        <v>220</v>
      </c>
      <c r="P897" s="144">
        <v>12</v>
      </c>
      <c r="Q897" s="144">
        <v>216</v>
      </c>
      <c r="R897" s="145" t="s">
        <v>24601</v>
      </c>
      <c r="S897" s="144" t="s">
        <v>3395</v>
      </c>
      <c r="T897" s="144">
        <v>464</v>
      </c>
      <c r="U897" s="144">
        <v>216</v>
      </c>
      <c r="V897" s="146">
        <f t="shared" si="53"/>
        <v>1.4188403607532991</v>
      </c>
      <c r="W897" s="150"/>
      <c r="X897" s="1" t="s">
        <v>24602</v>
      </c>
      <c r="Y897" s="145" t="s">
        <v>24603</v>
      </c>
      <c r="Z897" s="1" t="s">
        <v>24604</v>
      </c>
    </row>
    <row r="898" spans="1:26" s="67" customFormat="1" ht="100.2" customHeight="1" x14ac:dyDescent="0.3">
      <c r="A898" s="138" t="s">
        <v>23707</v>
      </c>
      <c r="B898" s="141" t="s">
        <v>24605</v>
      </c>
      <c r="C898" s="139" t="s">
        <v>24606</v>
      </c>
      <c r="D898" s="139" t="s">
        <v>24607</v>
      </c>
      <c r="E898" s="142">
        <v>192.25</v>
      </c>
      <c r="F898" s="143" t="s">
        <v>24608</v>
      </c>
      <c r="G898" s="143"/>
      <c r="H898" s="143" t="s">
        <v>24609</v>
      </c>
      <c r="I898" s="143" t="s">
        <v>2195</v>
      </c>
      <c r="J898" s="139" t="s">
        <v>2234</v>
      </c>
      <c r="K898" s="143" t="s">
        <v>28336</v>
      </c>
      <c r="L898" s="144" t="s">
        <v>31</v>
      </c>
      <c r="M898" s="144" t="s">
        <v>5153</v>
      </c>
      <c r="N898" s="144" t="s">
        <v>46</v>
      </c>
      <c r="O898" s="144" t="s">
        <v>220</v>
      </c>
      <c r="P898" s="144">
        <v>49</v>
      </c>
      <c r="Q898" s="144">
        <v>200</v>
      </c>
      <c r="R898" s="145" t="s">
        <v>24610</v>
      </c>
      <c r="S898" s="144" t="s">
        <v>24493</v>
      </c>
      <c r="T898" s="144">
        <v>1000</v>
      </c>
      <c r="U898" s="144">
        <v>200</v>
      </c>
      <c r="V898" s="146">
        <f t="shared" si="53"/>
        <v>1.0403120936280885</v>
      </c>
      <c r="W898" s="150"/>
      <c r="X898" s="1" t="s">
        <v>24611</v>
      </c>
      <c r="Y898" s="145" t="s">
        <v>2067</v>
      </c>
      <c r="Z898" s="1" t="s">
        <v>24612</v>
      </c>
    </row>
    <row r="899" spans="1:26" s="67" customFormat="1" ht="100.2" customHeight="1" x14ac:dyDescent="0.3">
      <c r="A899" s="138" t="s">
        <v>23707</v>
      </c>
      <c r="B899" s="141" t="s">
        <v>24613</v>
      </c>
      <c r="C899" s="139" t="s">
        <v>24614</v>
      </c>
      <c r="D899" s="139" t="s">
        <v>24615</v>
      </c>
      <c r="E899" s="142">
        <v>201.26599999999999</v>
      </c>
      <c r="F899" s="143" t="s">
        <v>24616</v>
      </c>
      <c r="G899" s="143"/>
      <c r="H899" s="143" t="s">
        <v>24617</v>
      </c>
      <c r="I899" s="143" t="s">
        <v>2195</v>
      </c>
      <c r="J899" s="139" t="s">
        <v>2226</v>
      </c>
      <c r="K899" s="143" t="s">
        <v>30613</v>
      </c>
      <c r="L899" s="144" t="s">
        <v>31</v>
      </c>
      <c r="M899" s="144" t="s">
        <v>69</v>
      </c>
      <c r="N899" s="144" t="s">
        <v>46</v>
      </c>
      <c r="O899" s="144" t="s">
        <v>220</v>
      </c>
      <c r="P899" s="144">
        <v>37</v>
      </c>
      <c r="Q899" s="144">
        <v>200</v>
      </c>
      <c r="R899" s="145" t="s">
        <v>24618</v>
      </c>
      <c r="S899" s="144" t="s">
        <v>49</v>
      </c>
      <c r="T899" s="144" t="s">
        <v>49</v>
      </c>
      <c r="U899" s="144">
        <v>200</v>
      </c>
      <c r="V899" s="148">
        <f t="shared" si="53"/>
        <v>0.99370981685928084</v>
      </c>
      <c r="W899" s="150"/>
      <c r="X899" s="1" t="s">
        <v>24619</v>
      </c>
      <c r="Y899" s="145" t="s">
        <v>17319</v>
      </c>
      <c r="Z899" s="1" t="s">
        <v>24620</v>
      </c>
    </row>
    <row r="900" spans="1:26" s="67" customFormat="1" ht="100.2" customHeight="1" x14ac:dyDescent="0.3">
      <c r="A900" s="138" t="s">
        <v>23707</v>
      </c>
      <c r="B900" s="141" t="s">
        <v>24621</v>
      </c>
      <c r="C900" s="139" t="s">
        <v>24622</v>
      </c>
      <c r="D900" s="139" t="s">
        <v>24623</v>
      </c>
      <c r="E900" s="142">
        <v>144.126</v>
      </c>
      <c r="F900" s="143" t="s">
        <v>17418</v>
      </c>
      <c r="G900" s="143"/>
      <c r="H900" s="143" t="s">
        <v>24624</v>
      </c>
      <c r="I900" s="143" t="s">
        <v>2195</v>
      </c>
      <c r="J900" s="139" t="s">
        <v>24625</v>
      </c>
      <c r="K900" s="143" t="s">
        <v>30614</v>
      </c>
      <c r="L900" s="144" t="s">
        <v>31</v>
      </c>
      <c r="M900" s="144" t="s">
        <v>23869</v>
      </c>
      <c r="N900" s="144" t="s">
        <v>33</v>
      </c>
      <c r="O900" s="144" t="s">
        <v>220</v>
      </c>
      <c r="P900" s="144">
        <v>28</v>
      </c>
      <c r="Q900" s="144">
        <v>200</v>
      </c>
      <c r="R900" s="145" t="s">
        <v>24626</v>
      </c>
      <c r="S900" s="144" t="s">
        <v>36</v>
      </c>
      <c r="T900" s="144">
        <v>400</v>
      </c>
      <c r="U900" s="144">
        <v>200</v>
      </c>
      <c r="V900" s="146">
        <f t="shared" si="53"/>
        <v>1.3876746735495331</v>
      </c>
      <c r="W900" s="150"/>
      <c r="X900" s="1" t="s">
        <v>24627</v>
      </c>
      <c r="Y900" s="145" t="s">
        <v>1672</v>
      </c>
      <c r="Z900" s="1" t="s">
        <v>24628</v>
      </c>
    </row>
    <row r="901" spans="1:26" s="67" customFormat="1" ht="100.2" customHeight="1" x14ac:dyDescent="0.3">
      <c r="A901" s="138" t="s">
        <v>23707</v>
      </c>
      <c r="B901" s="158" t="s">
        <v>24629</v>
      </c>
      <c r="C901" s="145" t="s">
        <v>24630</v>
      </c>
      <c r="D901" s="145" t="s">
        <v>24631</v>
      </c>
      <c r="E901" s="146">
        <v>160.26</v>
      </c>
      <c r="F901" s="144" t="s">
        <v>24632</v>
      </c>
      <c r="G901" s="144"/>
      <c r="H901" s="144" t="s">
        <v>24633</v>
      </c>
      <c r="I901" s="144" t="s">
        <v>2195</v>
      </c>
      <c r="J901" s="145" t="s">
        <v>2285</v>
      </c>
      <c r="K901" s="144" t="s">
        <v>30498</v>
      </c>
      <c r="L901" s="144" t="s">
        <v>31</v>
      </c>
      <c r="M901" s="144" t="s">
        <v>32</v>
      </c>
      <c r="N901" s="144" t="s">
        <v>33</v>
      </c>
      <c r="O901" s="144" t="s">
        <v>220</v>
      </c>
      <c r="P901" s="144">
        <v>42</v>
      </c>
      <c r="Q901" s="144">
        <v>200</v>
      </c>
      <c r="R901" s="145" t="s">
        <v>24634</v>
      </c>
      <c r="S901" s="144" t="s">
        <v>36</v>
      </c>
      <c r="T901" s="144">
        <v>1000</v>
      </c>
      <c r="U901" s="144">
        <v>200</v>
      </c>
      <c r="V901" s="146">
        <f t="shared" si="53"/>
        <v>1.2479720454261825</v>
      </c>
      <c r="W901" s="150"/>
      <c r="X901" s="1" t="s">
        <v>24635</v>
      </c>
      <c r="Y901" s="145" t="s">
        <v>1672</v>
      </c>
      <c r="Z901" s="1" t="s">
        <v>24636</v>
      </c>
    </row>
    <row r="902" spans="1:26" s="67" customFormat="1" ht="100.2" customHeight="1" x14ac:dyDescent="0.3">
      <c r="A902" s="138" t="s">
        <v>23707</v>
      </c>
      <c r="B902" s="141" t="s">
        <v>24637</v>
      </c>
      <c r="C902" s="139" t="s">
        <v>24638</v>
      </c>
      <c r="D902" s="139" t="s">
        <v>24639</v>
      </c>
      <c r="E902" s="142">
        <v>217.2</v>
      </c>
      <c r="F902" s="143" t="s">
        <v>24640</v>
      </c>
      <c r="G902" s="143"/>
      <c r="H902" s="143" t="s">
        <v>24641</v>
      </c>
      <c r="I902" s="143" t="s">
        <v>2195</v>
      </c>
      <c r="J902" s="139" t="s">
        <v>5407</v>
      </c>
      <c r="K902" s="143" t="s">
        <v>30615</v>
      </c>
      <c r="L902" s="144" t="s">
        <v>31</v>
      </c>
      <c r="M902" s="144" t="s">
        <v>69</v>
      </c>
      <c r="N902" s="144" t="s">
        <v>476</v>
      </c>
      <c r="O902" s="144" t="s">
        <v>220</v>
      </c>
      <c r="P902" s="144">
        <v>41</v>
      </c>
      <c r="Q902" s="144">
        <v>175</v>
      </c>
      <c r="R902" s="145" t="s">
        <v>24642</v>
      </c>
      <c r="S902" s="144" t="s">
        <v>1316</v>
      </c>
      <c r="T902" s="144">
        <v>350</v>
      </c>
      <c r="U902" s="144">
        <v>175</v>
      </c>
      <c r="V902" s="148">
        <f t="shared" si="53"/>
        <v>0.80570902394106814</v>
      </c>
      <c r="W902" s="150"/>
      <c r="X902" s="1" t="s">
        <v>24643</v>
      </c>
      <c r="Y902" s="145" t="s">
        <v>24644</v>
      </c>
      <c r="Z902" s="1" t="s">
        <v>24645</v>
      </c>
    </row>
    <row r="903" spans="1:26" s="67" customFormat="1" ht="100.2" customHeight="1" x14ac:dyDescent="0.3">
      <c r="A903" s="138" t="s">
        <v>23707</v>
      </c>
      <c r="B903" s="141" t="s">
        <v>24646</v>
      </c>
      <c r="C903" s="139" t="s">
        <v>24647</v>
      </c>
      <c r="D903" s="139" t="s">
        <v>24648</v>
      </c>
      <c r="E903" s="142">
        <v>136.238</v>
      </c>
      <c r="F903" s="143" t="s">
        <v>2884</v>
      </c>
      <c r="G903" s="143"/>
      <c r="H903" s="143" t="s">
        <v>24649</v>
      </c>
      <c r="I903" s="143" t="s">
        <v>2195</v>
      </c>
      <c r="J903" s="139" t="s">
        <v>2348</v>
      </c>
      <c r="K903" s="143" t="s">
        <v>30360</v>
      </c>
      <c r="L903" s="144" t="s">
        <v>31</v>
      </c>
      <c r="M903" s="144" t="s">
        <v>20905</v>
      </c>
      <c r="N903" s="144" t="s">
        <v>476</v>
      </c>
      <c r="O903" s="144" t="s">
        <v>34</v>
      </c>
      <c r="P903" s="144">
        <v>42</v>
      </c>
      <c r="Q903" s="144">
        <v>161.5</v>
      </c>
      <c r="R903" s="145" t="s">
        <v>24650</v>
      </c>
      <c r="S903" s="144" t="s">
        <v>788</v>
      </c>
      <c r="T903" s="144">
        <v>294.60000000000002</v>
      </c>
      <c r="U903" s="144">
        <v>161.5</v>
      </c>
      <c r="V903" s="148">
        <f t="shared" si="53"/>
        <v>1.1854255053656102</v>
      </c>
      <c r="W903" s="150"/>
      <c r="X903" s="1" t="s">
        <v>24651</v>
      </c>
      <c r="Y903" s="145" t="s">
        <v>1672</v>
      </c>
      <c r="Z903" s="1" t="s">
        <v>24652</v>
      </c>
    </row>
    <row r="904" spans="1:26" s="67" customFormat="1" ht="100.2" customHeight="1" x14ac:dyDescent="0.3">
      <c r="A904" s="138" t="s">
        <v>23707</v>
      </c>
      <c r="B904" s="141" t="s">
        <v>29607</v>
      </c>
      <c r="C904" s="139" t="s">
        <v>24653</v>
      </c>
      <c r="D904" s="139" t="s">
        <v>26898</v>
      </c>
      <c r="E904" s="142">
        <f>548.07/2</f>
        <v>274.03500000000003</v>
      </c>
      <c r="F904" s="143" t="s">
        <v>24654</v>
      </c>
      <c r="G904" s="143"/>
      <c r="H904" s="143" t="s">
        <v>24655</v>
      </c>
      <c r="I904" s="143" t="s">
        <v>2195</v>
      </c>
      <c r="J904" s="139" t="s">
        <v>24204</v>
      </c>
      <c r="K904" s="143" t="s">
        <v>28653</v>
      </c>
      <c r="L904" s="144" t="s">
        <v>31</v>
      </c>
      <c r="M904" s="144" t="s">
        <v>17194</v>
      </c>
      <c r="N904" s="144" t="s">
        <v>46</v>
      </c>
      <c r="O904" s="144" t="s">
        <v>220</v>
      </c>
      <c r="P904" s="144">
        <v>28</v>
      </c>
      <c r="Q904" s="144">
        <v>160</v>
      </c>
      <c r="R904" s="145" t="s">
        <v>24656</v>
      </c>
      <c r="S904" s="144" t="s">
        <v>49</v>
      </c>
      <c r="T904" s="144" t="s">
        <v>49</v>
      </c>
      <c r="U904" s="144">
        <v>160</v>
      </c>
      <c r="V904" s="148">
        <f t="shared" ref="V904:V935" si="54">U904/E904</f>
        <v>0.58386702428521897</v>
      </c>
      <c r="W904" s="150"/>
      <c r="X904" s="1" t="s">
        <v>24657</v>
      </c>
      <c r="Y904" s="145" t="s">
        <v>950</v>
      </c>
      <c r="Z904" s="1" t="s">
        <v>24658</v>
      </c>
    </row>
    <row r="905" spans="1:26" s="67" customFormat="1" ht="100.2" customHeight="1" x14ac:dyDescent="0.3">
      <c r="A905" s="138" t="s">
        <v>23707</v>
      </c>
      <c r="B905" s="141" t="s">
        <v>24659</v>
      </c>
      <c r="C905" s="139" t="s">
        <v>24660</v>
      </c>
      <c r="D905" s="139" t="s">
        <v>24661</v>
      </c>
      <c r="E905" s="142">
        <v>116.16</v>
      </c>
      <c r="F905" s="143" t="s">
        <v>1169</v>
      </c>
      <c r="G905" s="143"/>
      <c r="H905" s="143" t="s">
        <v>24662</v>
      </c>
      <c r="I905" s="143" t="s">
        <v>2195</v>
      </c>
      <c r="J905" s="139" t="s">
        <v>2234</v>
      </c>
      <c r="K905" s="143" t="s">
        <v>28337</v>
      </c>
      <c r="L905" s="144" t="s">
        <v>31</v>
      </c>
      <c r="M905" s="144" t="s">
        <v>12508</v>
      </c>
      <c r="N905" s="144" t="s">
        <v>46</v>
      </c>
      <c r="O905" s="144" t="s">
        <v>220</v>
      </c>
      <c r="P905" s="144">
        <v>30</v>
      </c>
      <c r="Q905" s="144">
        <v>150</v>
      </c>
      <c r="R905" s="145" t="s">
        <v>24663</v>
      </c>
      <c r="S905" s="144" t="s">
        <v>3395</v>
      </c>
      <c r="T905" s="144">
        <v>450</v>
      </c>
      <c r="U905" s="144">
        <v>150</v>
      </c>
      <c r="V905" s="146">
        <f t="shared" si="54"/>
        <v>1.2913223140495869</v>
      </c>
      <c r="W905" s="150"/>
      <c r="X905" s="1" t="s">
        <v>24664</v>
      </c>
      <c r="Y905" s="145" t="s">
        <v>950</v>
      </c>
      <c r="Z905" s="1" t="s">
        <v>24665</v>
      </c>
    </row>
    <row r="906" spans="1:26" s="67" customFormat="1" ht="100.2" customHeight="1" x14ac:dyDescent="0.3">
      <c r="A906" s="138" t="s">
        <v>23707</v>
      </c>
      <c r="B906" s="158" t="s">
        <v>24666</v>
      </c>
      <c r="C906" s="145" t="s">
        <v>24667</v>
      </c>
      <c r="D906" s="145" t="s">
        <v>24668</v>
      </c>
      <c r="E906" s="146">
        <v>226.23099999999999</v>
      </c>
      <c r="F906" s="144" t="s">
        <v>24669</v>
      </c>
      <c r="G906" s="144"/>
      <c r="H906" s="144" t="s">
        <v>24670</v>
      </c>
      <c r="I906" s="144" t="s">
        <v>2195</v>
      </c>
      <c r="J906" s="145" t="s">
        <v>2643</v>
      </c>
      <c r="K906" s="144" t="s">
        <v>30616</v>
      </c>
      <c r="L906" s="144" t="s">
        <v>31</v>
      </c>
      <c r="M906" s="144" t="s">
        <v>24671</v>
      </c>
      <c r="N906" s="144" t="s">
        <v>33</v>
      </c>
      <c r="O906" s="144" t="s">
        <v>220</v>
      </c>
      <c r="P906" s="144">
        <v>28</v>
      </c>
      <c r="Q906" s="144">
        <v>150</v>
      </c>
      <c r="R906" s="145" t="s">
        <v>24672</v>
      </c>
      <c r="S906" s="144" t="s">
        <v>36</v>
      </c>
      <c r="T906" s="144">
        <v>500</v>
      </c>
      <c r="U906" s="144">
        <v>150</v>
      </c>
      <c r="V906" s="148">
        <f t="shared" si="54"/>
        <v>0.66303910604647465</v>
      </c>
      <c r="W906" s="150"/>
      <c r="X906" s="1" t="s">
        <v>24673</v>
      </c>
      <c r="Y906" s="145" t="s">
        <v>1655</v>
      </c>
      <c r="Z906" s="1" t="s">
        <v>24674</v>
      </c>
    </row>
    <row r="907" spans="1:26" s="67" customFormat="1" ht="100.2" customHeight="1" x14ac:dyDescent="0.3">
      <c r="A907" s="138" t="s">
        <v>23707</v>
      </c>
      <c r="B907" s="158" t="s">
        <v>24675</v>
      </c>
      <c r="C907" s="145" t="s">
        <v>24676</v>
      </c>
      <c r="D907" s="145" t="s">
        <v>24677</v>
      </c>
      <c r="E907" s="146">
        <v>222.37200000000001</v>
      </c>
      <c r="F907" s="144" t="s">
        <v>24678</v>
      </c>
      <c r="G907" s="144"/>
      <c r="H907" s="144" t="s">
        <v>24679</v>
      </c>
      <c r="I907" s="144" t="s">
        <v>2195</v>
      </c>
      <c r="J907" s="145" t="s">
        <v>2205</v>
      </c>
      <c r="K907" s="144" t="s">
        <v>28338</v>
      </c>
      <c r="L907" s="144" t="s">
        <v>31</v>
      </c>
      <c r="M907" s="144" t="s">
        <v>12508</v>
      </c>
      <c r="N907" s="144" t="s">
        <v>476</v>
      </c>
      <c r="O907" s="144" t="s">
        <v>34</v>
      </c>
      <c r="P907" s="144">
        <v>58</v>
      </c>
      <c r="Q907" s="144">
        <v>105</v>
      </c>
      <c r="R907" s="145" t="s">
        <v>24680</v>
      </c>
      <c r="S907" s="144" t="s">
        <v>4182</v>
      </c>
      <c r="T907" s="144">
        <v>279</v>
      </c>
      <c r="U907" s="144">
        <v>105</v>
      </c>
      <c r="V907" s="148">
        <f t="shared" si="54"/>
        <v>0.47218174950083641</v>
      </c>
      <c r="W907" s="150"/>
      <c r="X907" s="1" t="s">
        <v>24681</v>
      </c>
      <c r="Y907" s="145" t="s">
        <v>950</v>
      </c>
      <c r="Z907" s="1" t="s">
        <v>24682</v>
      </c>
    </row>
    <row r="908" spans="1:26" s="67" customFormat="1" ht="100.2" customHeight="1" x14ac:dyDescent="0.3">
      <c r="A908" s="138" t="s">
        <v>23707</v>
      </c>
      <c r="B908" s="141" t="s">
        <v>29608</v>
      </c>
      <c r="C908" s="139" t="s">
        <v>24683</v>
      </c>
      <c r="D908" s="139" t="s">
        <v>24684</v>
      </c>
      <c r="E908" s="142">
        <v>338.5</v>
      </c>
      <c r="F908" s="143" t="s">
        <v>24489</v>
      </c>
      <c r="G908" s="143"/>
      <c r="H908" s="143" t="s">
        <v>24685</v>
      </c>
      <c r="I908" s="143" t="s">
        <v>2195</v>
      </c>
      <c r="J908" s="139" t="s">
        <v>24686</v>
      </c>
      <c r="K908" s="143" t="s">
        <v>28283</v>
      </c>
      <c r="L908" s="144" t="s">
        <v>31</v>
      </c>
      <c r="M908" s="144" t="s">
        <v>32</v>
      </c>
      <c r="N908" s="144" t="s">
        <v>476</v>
      </c>
      <c r="O908" s="144" t="s">
        <v>220</v>
      </c>
      <c r="P908" s="144">
        <v>44</v>
      </c>
      <c r="Q908" s="144">
        <v>100</v>
      </c>
      <c r="R908" s="145" t="s">
        <v>24687</v>
      </c>
      <c r="S908" s="144" t="s">
        <v>1845</v>
      </c>
      <c r="T908" s="144">
        <v>300</v>
      </c>
      <c r="U908" s="144">
        <v>100</v>
      </c>
      <c r="V908" s="148">
        <f t="shared" si="54"/>
        <v>0.29542097488921715</v>
      </c>
      <c r="W908" s="150"/>
      <c r="X908" s="1" t="s">
        <v>24688</v>
      </c>
      <c r="Y908" s="145" t="s">
        <v>17319</v>
      </c>
      <c r="Z908" s="1" t="s">
        <v>24689</v>
      </c>
    </row>
    <row r="909" spans="1:26" s="67" customFormat="1" ht="100.2" customHeight="1" x14ac:dyDescent="0.3">
      <c r="A909" s="138" t="s">
        <v>23707</v>
      </c>
      <c r="B909" s="141" t="s">
        <v>24690</v>
      </c>
      <c r="C909" s="139" t="s">
        <v>24691</v>
      </c>
      <c r="D909" s="139" t="s">
        <v>24692</v>
      </c>
      <c r="E909" s="142">
        <v>116.16</v>
      </c>
      <c r="F909" s="143" t="s">
        <v>1169</v>
      </c>
      <c r="G909" s="143"/>
      <c r="H909" s="143" t="s">
        <v>24693</v>
      </c>
      <c r="I909" s="143" t="s">
        <v>2195</v>
      </c>
      <c r="J909" s="139" t="s">
        <v>24694</v>
      </c>
      <c r="K909" s="143" t="s">
        <v>30617</v>
      </c>
      <c r="L909" s="144" t="s">
        <v>31</v>
      </c>
      <c r="M909" s="144" t="s">
        <v>24695</v>
      </c>
      <c r="N909" s="144" t="s">
        <v>476</v>
      </c>
      <c r="O909" s="144" t="s">
        <v>220</v>
      </c>
      <c r="P909" s="144">
        <v>41</v>
      </c>
      <c r="Q909" s="144">
        <v>100</v>
      </c>
      <c r="R909" s="145" t="s">
        <v>24696</v>
      </c>
      <c r="S909" s="144" t="s">
        <v>36</v>
      </c>
      <c r="T909" s="144">
        <v>300</v>
      </c>
      <c r="U909" s="144">
        <v>100</v>
      </c>
      <c r="V909" s="148">
        <f t="shared" si="54"/>
        <v>0.8608815426997245</v>
      </c>
      <c r="W909" s="150"/>
      <c r="X909" s="1" t="s">
        <v>24697</v>
      </c>
      <c r="Y909" s="145" t="s">
        <v>24698</v>
      </c>
      <c r="Z909" s="1" t="s">
        <v>24699</v>
      </c>
    </row>
    <row r="910" spans="1:26" s="67" customFormat="1" ht="100.2" customHeight="1" x14ac:dyDescent="0.3">
      <c r="A910" s="138" t="s">
        <v>23707</v>
      </c>
      <c r="B910" s="141" t="s">
        <v>24700</v>
      </c>
      <c r="C910" s="139" t="s">
        <v>24701</v>
      </c>
      <c r="D910" s="139" t="s">
        <v>24702</v>
      </c>
      <c r="E910" s="142">
        <v>154.25299999999999</v>
      </c>
      <c r="F910" s="143" t="s">
        <v>823</v>
      </c>
      <c r="G910" s="143"/>
      <c r="H910" s="143" t="s">
        <v>24703</v>
      </c>
      <c r="I910" s="143" t="s">
        <v>2195</v>
      </c>
      <c r="J910" s="139" t="s">
        <v>2348</v>
      </c>
      <c r="K910" s="143" t="s">
        <v>30618</v>
      </c>
      <c r="L910" s="144" t="s">
        <v>31</v>
      </c>
      <c r="M910" s="144" t="s">
        <v>69</v>
      </c>
      <c r="N910" s="144" t="s">
        <v>476</v>
      </c>
      <c r="O910" s="144" t="s">
        <v>220</v>
      </c>
      <c r="P910" s="144">
        <v>41</v>
      </c>
      <c r="Q910" s="144">
        <v>100</v>
      </c>
      <c r="R910" s="145" t="s">
        <v>24704</v>
      </c>
      <c r="S910" s="144" t="s">
        <v>36</v>
      </c>
      <c r="T910" s="144">
        <v>300</v>
      </c>
      <c r="U910" s="144">
        <v>100</v>
      </c>
      <c r="V910" s="148">
        <f t="shared" si="54"/>
        <v>0.64828560870777241</v>
      </c>
      <c r="W910" s="150"/>
      <c r="X910" s="1" t="s">
        <v>24705</v>
      </c>
      <c r="Y910" s="145" t="s">
        <v>1672</v>
      </c>
      <c r="Z910" s="1" t="s">
        <v>24706</v>
      </c>
    </row>
    <row r="911" spans="1:26" s="67" customFormat="1" ht="100.2" customHeight="1" x14ac:dyDescent="0.3">
      <c r="A911" s="138" t="s">
        <v>23707</v>
      </c>
      <c r="B911" s="141" t="s">
        <v>24707</v>
      </c>
      <c r="C911" s="139" t="s">
        <v>24708</v>
      </c>
      <c r="D911" s="139" t="s">
        <v>24709</v>
      </c>
      <c r="E911" s="142">
        <v>116.20399999999999</v>
      </c>
      <c r="F911" s="143" t="s">
        <v>1570</v>
      </c>
      <c r="G911" s="143"/>
      <c r="H911" s="143" t="s">
        <v>24710</v>
      </c>
      <c r="I911" s="143" t="s">
        <v>2195</v>
      </c>
      <c r="J911" s="139" t="s">
        <v>2234</v>
      </c>
      <c r="K911" s="143" t="s">
        <v>28262</v>
      </c>
      <c r="L911" s="144" t="s">
        <v>31</v>
      </c>
      <c r="M911" s="144" t="s">
        <v>24259</v>
      </c>
      <c r="N911" s="144" t="s">
        <v>46</v>
      </c>
      <c r="O911" s="144" t="s">
        <v>220</v>
      </c>
      <c r="P911" s="144">
        <v>41</v>
      </c>
      <c r="Q911" s="144">
        <v>100</v>
      </c>
      <c r="R911" s="145" t="s">
        <v>24711</v>
      </c>
      <c r="S911" s="144" t="s">
        <v>36</v>
      </c>
      <c r="T911" s="144">
        <v>375</v>
      </c>
      <c r="U911" s="144">
        <v>100</v>
      </c>
      <c r="V911" s="148">
        <f t="shared" si="54"/>
        <v>0.86055557467901278</v>
      </c>
      <c r="W911" s="150"/>
      <c r="X911" s="1" t="s">
        <v>24712</v>
      </c>
      <c r="Y911" s="145" t="s">
        <v>1446</v>
      </c>
      <c r="Z911" s="1" t="s">
        <v>24713</v>
      </c>
    </row>
    <row r="912" spans="1:26" s="67" customFormat="1" ht="100.2" customHeight="1" x14ac:dyDescent="0.3">
      <c r="A912" s="138" t="s">
        <v>23707</v>
      </c>
      <c r="B912" s="141" t="s">
        <v>24714</v>
      </c>
      <c r="C912" s="139" t="s">
        <v>24715</v>
      </c>
      <c r="D912" s="139" t="s">
        <v>24716</v>
      </c>
      <c r="E912" s="142">
        <v>136.238</v>
      </c>
      <c r="F912" s="143" t="s">
        <v>2884</v>
      </c>
      <c r="G912" s="143"/>
      <c r="H912" s="143" t="s">
        <v>24717</v>
      </c>
      <c r="I912" s="143" t="s">
        <v>2195</v>
      </c>
      <c r="J912" s="139" t="s">
        <v>2348</v>
      </c>
      <c r="K912" s="143" t="s">
        <v>28343</v>
      </c>
      <c r="L912" s="144" t="s">
        <v>31</v>
      </c>
      <c r="M912" s="144" t="s">
        <v>32</v>
      </c>
      <c r="N912" s="144" t="s">
        <v>476</v>
      </c>
      <c r="O912" s="144" t="s">
        <v>220</v>
      </c>
      <c r="P912" s="144">
        <v>63</v>
      </c>
      <c r="Q912" s="144">
        <v>100</v>
      </c>
      <c r="R912" s="145" t="s">
        <v>24718</v>
      </c>
      <c r="S912" s="144" t="s">
        <v>16382</v>
      </c>
      <c r="T912" s="144">
        <v>250</v>
      </c>
      <c r="U912" s="144">
        <v>100</v>
      </c>
      <c r="V912" s="148">
        <f t="shared" si="54"/>
        <v>0.73400960084557909</v>
      </c>
      <c r="W912" s="150"/>
      <c r="X912" s="1" t="s">
        <v>24719</v>
      </c>
      <c r="Y912" s="145" t="s">
        <v>24720</v>
      </c>
      <c r="Z912" s="1" t="s">
        <v>24721</v>
      </c>
    </row>
    <row r="913" spans="1:26" s="67" customFormat="1" ht="100.2" customHeight="1" x14ac:dyDescent="0.3">
      <c r="A913" s="138" t="s">
        <v>23707</v>
      </c>
      <c r="B913" s="141" t="s">
        <v>24722</v>
      </c>
      <c r="C913" s="139" t="s">
        <v>24723</v>
      </c>
      <c r="D913" s="139" t="s">
        <v>24724</v>
      </c>
      <c r="E913" s="142">
        <v>283.48</v>
      </c>
      <c r="F913" s="143" t="s">
        <v>24725</v>
      </c>
      <c r="G913" s="143"/>
      <c r="H913" s="143" t="s">
        <v>24726</v>
      </c>
      <c r="I913" s="143" t="s">
        <v>2195</v>
      </c>
      <c r="J913" s="139" t="s">
        <v>24727</v>
      </c>
      <c r="K913" s="143" t="s">
        <v>28754</v>
      </c>
      <c r="L913" s="144" t="s">
        <v>31</v>
      </c>
      <c r="M913" s="144" t="s">
        <v>2749</v>
      </c>
      <c r="N913" s="144" t="s">
        <v>46</v>
      </c>
      <c r="O913" s="144" t="s">
        <v>220</v>
      </c>
      <c r="P913" s="144">
        <v>29</v>
      </c>
      <c r="Q913" s="144">
        <v>100</v>
      </c>
      <c r="R913" s="145" t="s">
        <v>24728</v>
      </c>
      <c r="S913" s="144" t="s">
        <v>24729</v>
      </c>
      <c r="T913" s="144">
        <v>300</v>
      </c>
      <c r="U913" s="144">
        <v>100</v>
      </c>
      <c r="V913" s="148">
        <f t="shared" si="54"/>
        <v>0.35275857203330041</v>
      </c>
      <c r="W913" s="150"/>
      <c r="X913" s="1" t="s">
        <v>24730</v>
      </c>
      <c r="Y913" s="145" t="s">
        <v>24731</v>
      </c>
      <c r="Z913" s="1" t="s">
        <v>24732</v>
      </c>
    </row>
    <row r="914" spans="1:26" s="67" customFormat="1" ht="100.2" customHeight="1" x14ac:dyDescent="0.3">
      <c r="A914" s="138" t="s">
        <v>23707</v>
      </c>
      <c r="B914" s="158" t="s">
        <v>24733</v>
      </c>
      <c r="C914" s="145" t="s">
        <v>24734</v>
      </c>
      <c r="D914" s="145" t="s">
        <v>24735</v>
      </c>
      <c r="E914" s="146">
        <v>136.19399999999999</v>
      </c>
      <c r="F914" s="144" t="s">
        <v>2496</v>
      </c>
      <c r="G914" s="144"/>
      <c r="H914" s="144" t="s">
        <v>24736</v>
      </c>
      <c r="I914" s="144" t="s">
        <v>2195</v>
      </c>
      <c r="J914" s="145" t="s">
        <v>24737</v>
      </c>
      <c r="K914" s="144" t="s">
        <v>30619</v>
      </c>
      <c r="L914" s="144" t="s">
        <v>31</v>
      </c>
      <c r="M914" s="144" t="s">
        <v>4969</v>
      </c>
      <c r="N914" s="144" t="s">
        <v>33</v>
      </c>
      <c r="O914" s="144" t="s">
        <v>220</v>
      </c>
      <c r="P914" s="144">
        <v>42</v>
      </c>
      <c r="Q914" s="144">
        <v>100</v>
      </c>
      <c r="R914" s="145" t="s">
        <v>24738</v>
      </c>
      <c r="S914" s="144" t="s">
        <v>36</v>
      </c>
      <c r="T914" s="144">
        <v>300</v>
      </c>
      <c r="U914" s="144">
        <v>100</v>
      </c>
      <c r="V914" s="148">
        <f t="shared" si="54"/>
        <v>0.73424673627325732</v>
      </c>
      <c r="W914" s="150"/>
      <c r="X914" s="1" t="s">
        <v>24739</v>
      </c>
      <c r="Y914" s="145" t="s">
        <v>24740</v>
      </c>
      <c r="Z914" s="1" t="s">
        <v>24741</v>
      </c>
    </row>
    <row r="915" spans="1:26" s="67" customFormat="1" ht="100.2" customHeight="1" x14ac:dyDescent="0.3">
      <c r="A915" s="138" t="s">
        <v>23707</v>
      </c>
      <c r="B915" s="141" t="s">
        <v>24742</v>
      </c>
      <c r="C915" s="139" t="s">
        <v>24743</v>
      </c>
      <c r="D915" s="139" t="s">
        <v>24744</v>
      </c>
      <c r="E915" s="142">
        <v>158.285</v>
      </c>
      <c r="F915" s="143" t="s">
        <v>1836</v>
      </c>
      <c r="G915" s="143"/>
      <c r="H915" s="143" t="s">
        <v>24745</v>
      </c>
      <c r="I915" s="143" t="s">
        <v>2195</v>
      </c>
      <c r="J915" s="139" t="s">
        <v>2234</v>
      </c>
      <c r="K915" s="143" t="s">
        <v>28262</v>
      </c>
      <c r="L915" s="144" t="s">
        <v>31</v>
      </c>
      <c r="M915" s="144" t="s">
        <v>12508</v>
      </c>
      <c r="N915" s="144" t="s">
        <v>33</v>
      </c>
      <c r="O915" s="144" t="s">
        <v>220</v>
      </c>
      <c r="P915" s="144">
        <v>29</v>
      </c>
      <c r="Q915" s="144">
        <v>100</v>
      </c>
      <c r="R915" s="145" t="s">
        <v>24746</v>
      </c>
      <c r="S915" s="144" t="s">
        <v>36</v>
      </c>
      <c r="T915" s="144">
        <v>300</v>
      </c>
      <c r="U915" s="144">
        <v>100</v>
      </c>
      <c r="V915" s="148">
        <f t="shared" si="54"/>
        <v>0.63177180402438637</v>
      </c>
      <c r="W915" s="150"/>
      <c r="X915" s="1" t="s">
        <v>24747</v>
      </c>
      <c r="Y915" s="145" t="s">
        <v>27896</v>
      </c>
      <c r="Z915" s="1" t="s">
        <v>27895</v>
      </c>
    </row>
    <row r="916" spans="1:26" s="67" customFormat="1" ht="100.2" customHeight="1" x14ac:dyDescent="0.3">
      <c r="A916" s="138" t="s">
        <v>23707</v>
      </c>
      <c r="B916" s="141" t="s">
        <v>29609</v>
      </c>
      <c r="C916" s="139" t="s">
        <v>24748</v>
      </c>
      <c r="D916" s="139" t="s">
        <v>24749</v>
      </c>
      <c r="E916" s="142">
        <v>182.26</v>
      </c>
      <c r="F916" s="143" t="s">
        <v>24750</v>
      </c>
      <c r="G916" s="143"/>
      <c r="H916" s="175" t="s">
        <v>24751</v>
      </c>
      <c r="I916" s="143" t="s">
        <v>2195</v>
      </c>
      <c r="J916" s="139" t="s">
        <v>2643</v>
      </c>
      <c r="K916" s="143" t="s">
        <v>30620</v>
      </c>
      <c r="L916" s="144" t="s">
        <v>31</v>
      </c>
      <c r="M916" s="144" t="s">
        <v>7841</v>
      </c>
      <c r="N916" s="144" t="s">
        <v>476</v>
      </c>
      <c r="O916" s="144" t="s">
        <v>220</v>
      </c>
      <c r="P916" s="144">
        <v>15</v>
      </c>
      <c r="Q916" s="144">
        <v>100</v>
      </c>
      <c r="R916" s="145" t="s">
        <v>24752</v>
      </c>
      <c r="S916" s="144" t="s">
        <v>36</v>
      </c>
      <c r="T916" s="144">
        <v>400</v>
      </c>
      <c r="U916" s="144">
        <v>100</v>
      </c>
      <c r="V916" s="148">
        <f t="shared" si="54"/>
        <v>0.54866673982223202</v>
      </c>
      <c r="W916" s="150"/>
      <c r="X916" s="1" t="s">
        <v>24753</v>
      </c>
      <c r="Y916" s="145" t="s">
        <v>2751</v>
      </c>
      <c r="Z916" s="1" t="s">
        <v>24754</v>
      </c>
    </row>
    <row r="917" spans="1:26" s="67" customFormat="1" ht="100.2" customHeight="1" x14ac:dyDescent="0.3">
      <c r="A917" s="138" t="s">
        <v>23707</v>
      </c>
      <c r="B917" s="158" t="s">
        <v>24755</v>
      </c>
      <c r="C917" s="145" t="s">
        <v>24756</v>
      </c>
      <c r="D917" s="145" t="s">
        <v>24757</v>
      </c>
      <c r="E917" s="146">
        <v>422.46</v>
      </c>
      <c r="F917" s="144" t="s">
        <v>24758</v>
      </c>
      <c r="G917" s="144"/>
      <c r="H917" s="144" t="s">
        <v>24759</v>
      </c>
      <c r="I917" s="144" t="s">
        <v>2195</v>
      </c>
      <c r="J917" s="145" t="s">
        <v>24188</v>
      </c>
      <c r="K917" s="144" t="s">
        <v>30621</v>
      </c>
      <c r="L917" s="144" t="s">
        <v>31</v>
      </c>
      <c r="M917" s="144" t="s">
        <v>24760</v>
      </c>
      <c r="N917" s="144" t="s">
        <v>33</v>
      </c>
      <c r="O917" s="144" t="s">
        <v>220</v>
      </c>
      <c r="P917" s="144">
        <v>28</v>
      </c>
      <c r="Q917" s="144">
        <v>91.7</v>
      </c>
      <c r="R917" s="145" t="s">
        <v>24761</v>
      </c>
      <c r="S917" s="144" t="s">
        <v>13025</v>
      </c>
      <c r="T917" s="144">
        <v>275.10000000000002</v>
      </c>
      <c r="U917" s="144">
        <v>91.7</v>
      </c>
      <c r="V917" s="148">
        <f t="shared" si="54"/>
        <v>0.21706197036405817</v>
      </c>
      <c r="W917" s="150"/>
      <c r="X917" s="1" t="s">
        <v>24762</v>
      </c>
      <c r="Y917" s="145" t="s">
        <v>4547</v>
      </c>
      <c r="Z917" s="1" t="s">
        <v>24763</v>
      </c>
    </row>
    <row r="918" spans="1:26" s="67" customFormat="1" ht="100.2" customHeight="1" x14ac:dyDescent="0.3">
      <c r="A918" s="138" t="s">
        <v>23707</v>
      </c>
      <c r="B918" s="141" t="s">
        <v>24764</v>
      </c>
      <c r="C918" s="139" t="s">
        <v>24765</v>
      </c>
      <c r="D918" s="139" t="s">
        <v>24766</v>
      </c>
      <c r="E918" s="142">
        <v>246.3</v>
      </c>
      <c r="F918" s="143" t="s">
        <v>24767</v>
      </c>
      <c r="G918" s="143"/>
      <c r="H918" s="143" t="s">
        <v>24768</v>
      </c>
      <c r="I918" s="143" t="s">
        <v>2195</v>
      </c>
      <c r="J918" s="139" t="s">
        <v>2348</v>
      </c>
      <c r="K918" s="143" t="s">
        <v>30622</v>
      </c>
      <c r="L918" s="144" t="s">
        <v>31</v>
      </c>
      <c r="M918" s="144" t="s">
        <v>1287</v>
      </c>
      <c r="N918" s="144" t="s">
        <v>46</v>
      </c>
      <c r="O918" s="144" t="s">
        <v>220</v>
      </c>
      <c r="P918" s="144">
        <v>42</v>
      </c>
      <c r="Q918" s="144">
        <v>78</v>
      </c>
      <c r="R918" s="145" t="s">
        <v>24769</v>
      </c>
      <c r="S918" s="144" t="s">
        <v>49</v>
      </c>
      <c r="T918" s="144" t="s">
        <v>49</v>
      </c>
      <c r="U918" s="144">
        <v>78</v>
      </c>
      <c r="V918" s="146">
        <f t="shared" si="54"/>
        <v>0.31668696711327649</v>
      </c>
      <c r="W918" s="150"/>
      <c r="X918" s="1" t="s">
        <v>24770</v>
      </c>
      <c r="Y918" s="145" t="s">
        <v>24771</v>
      </c>
      <c r="Z918" s="1" t="s">
        <v>24772</v>
      </c>
    </row>
    <row r="919" spans="1:26" s="67" customFormat="1" ht="100.2" customHeight="1" x14ac:dyDescent="0.3">
      <c r="A919" s="138" t="s">
        <v>23707</v>
      </c>
      <c r="B919" s="141" t="s">
        <v>24773</v>
      </c>
      <c r="C919" s="139" t="s">
        <v>24774</v>
      </c>
      <c r="D919" s="139" t="s">
        <v>24775</v>
      </c>
      <c r="E919" s="142">
        <v>234.33600000000001</v>
      </c>
      <c r="F919" s="143" t="s">
        <v>24776</v>
      </c>
      <c r="G919" s="143"/>
      <c r="H919" s="143" t="s">
        <v>24777</v>
      </c>
      <c r="I919" s="173" t="s">
        <v>2195</v>
      </c>
      <c r="J919" s="139" t="s">
        <v>2234</v>
      </c>
      <c r="K919" s="173" t="s">
        <v>28278</v>
      </c>
      <c r="L919" s="144" t="s">
        <v>31</v>
      </c>
      <c r="M919" s="144" t="s">
        <v>1287</v>
      </c>
      <c r="N919" s="144" t="s">
        <v>33</v>
      </c>
      <c r="O919" s="144" t="s">
        <v>220</v>
      </c>
      <c r="P919" s="144">
        <v>43</v>
      </c>
      <c r="Q919" s="144">
        <v>75.599999999999994</v>
      </c>
      <c r="R919" s="145" t="s">
        <v>24778</v>
      </c>
      <c r="S919" s="144" t="s">
        <v>143</v>
      </c>
      <c r="T919" s="144">
        <v>252</v>
      </c>
      <c r="U919" s="144">
        <v>75.599999999999994</v>
      </c>
      <c r="V919" s="148">
        <f t="shared" si="54"/>
        <v>0.32261368291683734</v>
      </c>
      <c r="W919" s="150"/>
      <c r="X919" s="1" t="s">
        <v>24779</v>
      </c>
      <c r="Y919" s="145" t="s">
        <v>7979</v>
      </c>
      <c r="Z919" s="1" t="s">
        <v>24780</v>
      </c>
    </row>
    <row r="920" spans="1:26" s="67" customFormat="1" ht="100.2" customHeight="1" x14ac:dyDescent="0.3">
      <c r="A920" s="138" t="s">
        <v>23707</v>
      </c>
      <c r="B920" s="141" t="s">
        <v>24781</v>
      </c>
      <c r="C920" s="139" t="s">
        <v>24782</v>
      </c>
      <c r="D920" s="139" t="s">
        <v>24783</v>
      </c>
      <c r="E920" s="142">
        <v>155.06</v>
      </c>
      <c r="F920" s="143" t="s">
        <v>24784</v>
      </c>
      <c r="G920" s="143"/>
      <c r="H920" s="143" t="s">
        <v>24785</v>
      </c>
      <c r="I920" s="143" t="s">
        <v>2195</v>
      </c>
      <c r="J920" s="139" t="s">
        <v>18256</v>
      </c>
      <c r="K920" s="143" t="s">
        <v>28270</v>
      </c>
      <c r="L920" s="144" t="s">
        <v>31</v>
      </c>
      <c r="M920" s="144" t="s">
        <v>7841</v>
      </c>
      <c r="N920" s="144" t="s">
        <v>33</v>
      </c>
      <c r="O920" s="144" t="s">
        <v>220</v>
      </c>
      <c r="P920" s="144">
        <v>28</v>
      </c>
      <c r="Q920" s="144">
        <v>70</v>
      </c>
      <c r="R920" s="145" t="s">
        <v>24786</v>
      </c>
      <c r="S920" s="144" t="s">
        <v>1845</v>
      </c>
      <c r="T920" s="144">
        <v>210</v>
      </c>
      <c r="U920" s="144">
        <v>70</v>
      </c>
      <c r="V920" s="146">
        <f t="shared" si="54"/>
        <v>0.45143815297304268</v>
      </c>
      <c r="W920" s="150"/>
      <c r="X920" s="1" t="s">
        <v>24787</v>
      </c>
      <c r="Y920" s="145" t="s">
        <v>975</v>
      </c>
      <c r="Z920" s="1" t="s">
        <v>24788</v>
      </c>
    </row>
    <row r="921" spans="1:26" s="67" customFormat="1" ht="100.2" customHeight="1" x14ac:dyDescent="0.3">
      <c r="A921" s="138" t="s">
        <v>23707</v>
      </c>
      <c r="B921" s="141" t="s">
        <v>24789</v>
      </c>
      <c r="C921" s="139" t="s">
        <v>24790</v>
      </c>
      <c r="D921" s="139" t="s">
        <v>24791</v>
      </c>
      <c r="E921" s="142">
        <v>98.188999999999993</v>
      </c>
      <c r="F921" s="143" t="s">
        <v>24792</v>
      </c>
      <c r="G921" s="143"/>
      <c r="H921" s="143" t="s">
        <v>24793</v>
      </c>
      <c r="I921" s="143" t="s">
        <v>2195</v>
      </c>
      <c r="J921" s="139" t="s">
        <v>2348</v>
      </c>
      <c r="K921" s="143" t="s">
        <v>28261</v>
      </c>
      <c r="L921" s="144" t="s">
        <v>31</v>
      </c>
      <c r="M921" s="144" t="s">
        <v>5153</v>
      </c>
      <c r="N921" s="144" t="s">
        <v>46</v>
      </c>
      <c r="O921" s="144" t="s">
        <v>220</v>
      </c>
      <c r="P921" s="144">
        <v>28</v>
      </c>
      <c r="Q921" s="144">
        <v>62.5</v>
      </c>
      <c r="R921" s="145" t="s">
        <v>24794</v>
      </c>
      <c r="S921" s="144" t="s">
        <v>1350</v>
      </c>
      <c r="T921" s="144">
        <v>250</v>
      </c>
      <c r="U921" s="144">
        <v>62.5</v>
      </c>
      <c r="V921" s="148">
        <f t="shared" si="54"/>
        <v>0.63652751326523338</v>
      </c>
      <c r="W921" s="150"/>
      <c r="X921" s="1" t="s">
        <v>24795</v>
      </c>
      <c r="Y921" s="145" t="s">
        <v>12511</v>
      </c>
      <c r="Z921" s="1" t="s">
        <v>24796</v>
      </c>
    </row>
    <row r="922" spans="1:26" s="67" customFormat="1" ht="100.2" customHeight="1" x14ac:dyDescent="0.3">
      <c r="A922" s="138" t="s">
        <v>23707</v>
      </c>
      <c r="B922" s="141" t="s">
        <v>24797</v>
      </c>
      <c r="C922" s="139" t="s">
        <v>24798</v>
      </c>
      <c r="D922" s="139" t="s">
        <v>24799</v>
      </c>
      <c r="E922" s="142">
        <v>1161.94</v>
      </c>
      <c r="F922" s="143" t="s">
        <v>24800</v>
      </c>
      <c r="G922" s="143"/>
      <c r="H922" s="143" t="s">
        <v>24801</v>
      </c>
      <c r="I922" s="143" t="s">
        <v>2195</v>
      </c>
      <c r="J922" s="139" t="s">
        <v>24802</v>
      </c>
      <c r="K922" s="143" t="s">
        <v>28339</v>
      </c>
      <c r="L922" s="144" t="s">
        <v>31</v>
      </c>
      <c r="M922" s="144" t="s">
        <v>4296</v>
      </c>
      <c r="N922" s="144" t="s">
        <v>33</v>
      </c>
      <c r="O922" s="144" t="s">
        <v>220</v>
      </c>
      <c r="P922" s="144">
        <v>28</v>
      </c>
      <c r="Q922" s="144">
        <v>60</v>
      </c>
      <c r="R922" s="145" t="s">
        <v>24803</v>
      </c>
      <c r="S922" s="144" t="s">
        <v>36</v>
      </c>
      <c r="T922" s="144">
        <v>250</v>
      </c>
      <c r="U922" s="144">
        <v>60</v>
      </c>
      <c r="V922" s="148">
        <f t="shared" si="54"/>
        <v>5.1637778198530042E-2</v>
      </c>
      <c r="W922" s="150"/>
      <c r="X922" s="1" t="s">
        <v>24804</v>
      </c>
      <c r="Y922" s="145" t="s">
        <v>8767</v>
      </c>
      <c r="Z922" s="1" t="s">
        <v>24805</v>
      </c>
    </row>
    <row r="923" spans="1:26" s="67" customFormat="1" ht="100.2" customHeight="1" x14ac:dyDescent="0.3">
      <c r="A923" s="138" t="s">
        <v>23707</v>
      </c>
      <c r="B923" s="141" t="s">
        <v>24806</v>
      </c>
      <c r="C923" s="139" t="s">
        <v>24807</v>
      </c>
      <c r="D923" s="139" t="s">
        <v>24808</v>
      </c>
      <c r="E923" s="142">
        <f>465.04/2</f>
        <v>232.52</v>
      </c>
      <c r="F923" s="160" t="s">
        <v>24809</v>
      </c>
      <c r="G923" s="160"/>
      <c r="H923" s="143" t="s">
        <v>24810</v>
      </c>
      <c r="I923" s="143" t="s">
        <v>2195</v>
      </c>
      <c r="J923" s="139" t="s">
        <v>24811</v>
      </c>
      <c r="K923" s="143" t="s">
        <v>30623</v>
      </c>
      <c r="L923" s="144" t="s">
        <v>31</v>
      </c>
      <c r="M923" s="144" t="s">
        <v>5153</v>
      </c>
      <c r="N923" s="144" t="s">
        <v>33</v>
      </c>
      <c r="O923" s="144" t="s">
        <v>220</v>
      </c>
      <c r="P923" s="144">
        <v>41</v>
      </c>
      <c r="Q923" s="144">
        <v>60</v>
      </c>
      <c r="R923" s="145" t="s">
        <v>24812</v>
      </c>
      <c r="S923" s="144" t="s">
        <v>36</v>
      </c>
      <c r="T923" s="144">
        <v>300</v>
      </c>
      <c r="U923" s="144">
        <v>60</v>
      </c>
      <c r="V923" s="146">
        <f t="shared" si="54"/>
        <v>0.25804231894030621</v>
      </c>
      <c r="W923" s="150"/>
      <c r="X923" s="1" t="s">
        <v>24813</v>
      </c>
      <c r="Y923" s="145" t="s">
        <v>24814</v>
      </c>
      <c r="Z923" s="1" t="s">
        <v>26899</v>
      </c>
    </row>
    <row r="924" spans="1:26" s="67" customFormat="1" ht="100.2" customHeight="1" x14ac:dyDescent="0.3">
      <c r="A924" s="138" t="s">
        <v>23707</v>
      </c>
      <c r="B924" s="141" t="s">
        <v>24815</v>
      </c>
      <c r="C924" s="139" t="s">
        <v>24816</v>
      </c>
      <c r="D924" s="139" t="s">
        <v>24817</v>
      </c>
      <c r="E924" s="142">
        <v>142.24600000000001</v>
      </c>
      <c r="F924" s="143" t="s">
        <v>24818</v>
      </c>
      <c r="G924" s="143"/>
      <c r="H924" s="143" t="s">
        <v>24819</v>
      </c>
      <c r="I924" s="143" t="s">
        <v>2195</v>
      </c>
      <c r="J924" s="139" t="s">
        <v>2348</v>
      </c>
      <c r="K924" s="143" t="s">
        <v>28240</v>
      </c>
      <c r="L924" s="144" t="s">
        <v>31</v>
      </c>
      <c r="M924" s="144" t="s">
        <v>5153</v>
      </c>
      <c r="N924" s="144" t="s">
        <v>33</v>
      </c>
      <c r="O924" s="144" t="s">
        <v>220</v>
      </c>
      <c r="P924" s="144">
        <v>42</v>
      </c>
      <c r="Q924" s="144">
        <v>60</v>
      </c>
      <c r="R924" s="145" t="s">
        <v>24820</v>
      </c>
      <c r="S924" s="144" t="s">
        <v>36</v>
      </c>
      <c r="T924" s="144">
        <v>300</v>
      </c>
      <c r="U924" s="144">
        <v>60</v>
      </c>
      <c r="V924" s="146">
        <f t="shared" si="54"/>
        <v>0.42180447956357292</v>
      </c>
      <c r="W924" s="150"/>
      <c r="X924" s="1" t="s">
        <v>24821</v>
      </c>
      <c r="Y924" s="145" t="s">
        <v>24822</v>
      </c>
      <c r="Z924" s="1" t="s">
        <v>24823</v>
      </c>
    </row>
    <row r="925" spans="1:26" s="67" customFormat="1" ht="100.2" customHeight="1" x14ac:dyDescent="0.3">
      <c r="A925" s="138" t="s">
        <v>23707</v>
      </c>
      <c r="B925" s="141" t="s">
        <v>24824</v>
      </c>
      <c r="C925" s="139" t="s">
        <v>24825</v>
      </c>
      <c r="D925" s="139" t="s">
        <v>24826</v>
      </c>
      <c r="E925" s="142">
        <v>242.434</v>
      </c>
      <c r="F925" s="143" t="s">
        <v>24827</v>
      </c>
      <c r="G925" s="143"/>
      <c r="H925" s="143" t="s">
        <v>24828</v>
      </c>
      <c r="I925" s="143" t="s">
        <v>2195</v>
      </c>
      <c r="J925" s="139" t="s">
        <v>4723</v>
      </c>
      <c r="K925" s="143" t="s">
        <v>30624</v>
      </c>
      <c r="L925" s="144" t="s">
        <v>31</v>
      </c>
      <c r="M925" s="144" t="s">
        <v>24829</v>
      </c>
      <c r="N925" s="144" t="s">
        <v>46</v>
      </c>
      <c r="O925" s="144" t="s">
        <v>220</v>
      </c>
      <c r="P925" s="144">
        <v>28</v>
      </c>
      <c r="Q925" s="144">
        <v>50</v>
      </c>
      <c r="R925" s="145" t="s">
        <v>24830</v>
      </c>
      <c r="S925" s="144" t="s">
        <v>36</v>
      </c>
      <c r="T925" s="144">
        <v>250</v>
      </c>
      <c r="U925" s="144">
        <v>50</v>
      </c>
      <c r="V925" s="146">
        <f t="shared" si="54"/>
        <v>0.20624169877162443</v>
      </c>
      <c r="W925" s="150"/>
      <c r="X925" s="1" t="s">
        <v>24831</v>
      </c>
      <c r="Y925" s="145" t="s">
        <v>12511</v>
      </c>
      <c r="Z925" s="1" t="s">
        <v>24832</v>
      </c>
    </row>
    <row r="926" spans="1:26" s="67" customFormat="1" ht="100.2" customHeight="1" x14ac:dyDescent="0.3">
      <c r="A926" s="138" t="s">
        <v>23707</v>
      </c>
      <c r="B926" s="141" t="s">
        <v>24833</v>
      </c>
      <c r="C926" s="139" t="s">
        <v>24834</v>
      </c>
      <c r="D926" s="139" t="s">
        <v>27897</v>
      </c>
      <c r="E926" s="142">
        <v>166.15700000000001</v>
      </c>
      <c r="F926" s="143" t="s">
        <v>7991</v>
      </c>
      <c r="G926" s="143"/>
      <c r="H926" s="143" t="s">
        <v>24835</v>
      </c>
      <c r="I926" s="143" t="s">
        <v>2195</v>
      </c>
      <c r="J926" s="139" t="s">
        <v>24173</v>
      </c>
      <c r="K926" s="143" t="s">
        <v>30460</v>
      </c>
      <c r="L926" s="144" t="s">
        <v>31</v>
      </c>
      <c r="M926" s="144" t="s">
        <v>32</v>
      </c>
      <c r="N926" s="144" t="s">
        <v>46</v>
      </c>
      <c r="O926" s="144" t="s">
        <v>220</v>
      </c>
      <c r="P926" s="144">
        <v>28</v>
      </c>
      <c r="Q926" s="144">
        <v>50</v>
      </c>
      <c r="R926" s="145" t="s">
        <v>24836</v>
      </c>
      <c r="S926" s="144" t="s">
        <v>16382</v>
      </c>
      <c r="T926" s="144">
        <v>150</v>
      </c>
      <c r="U926" s="144">
        <v>50</v>
      </c>
      <c r="V926" s="146">
        <f t="shared" si="54"/>
        <v>0.30092021401445618</v>
      </c>
      <c r="W926" s="150"/>
      <c r="X926" s="1" t="s">
        <v>24837</v>
      </c>
      <c r="Y926" s="145" t="s">
        <v>8767</v>
      </c>
      <c r="Z926" s="1" t="s">
        <v>24838</v>
      </c>
    </row>
    <row r="927" spans="1:26" s="67" customFormat="1" ht="100.2" customHeight="1" x14ac:dyDescent="0.3">
      <c r="A927" s="138" t="s">
        <v>23707</v>
      </c>
      <c r="B927" s="141" t="s">
        <v>24839</v>
      </c>
      <c r="C927" s="139" t="s">
        <v>24840</v>
      </c>
      <c r="D927" s="139" t="s">
        <v>24841</v>
      </c>
      <c r="E927" s="142">
        <v>136.22200000000001</v>
      </c>
      <c r="F927" s="143" t="s">
        <v>24842</v>
      </c>
      <c r="G927" s="143"/>
      <c r="H927" s="143" t="s">
        <v>24843</v>
      </c>
      <c r="I927" s="143" t="s">
        <v>2195</v>
      </c>
      <c r="J927" s="139" t="s">
        <v>4723</v>
      </c>
      <c r="K927" s="143" t="s">
        <v>30625</v>
      </c>
      <c r="L927" s="144" t="s">
        <v>31</v>
      </c>
      <c r="M927" s="144" t="s">
        <v>17194</v>
      </c>
      <c r="N927" s="144" t="s">
        <v>46</v>
      </c>
      <c r="O927" s="144" t="s">
        <v>220</v>
      </c>
      <c r="P927" s="144">
        <v>28</v>
      </c>
      <c r="Q927" s="144">
        <v>50</v>
      </c>
      <c r="R927" s="145" t="s">
        <v>24844</v>
      </c>
      <c r="S927" s="144" t="s">
        <v>36</v>
      </c>
      <c r="T927" s="144">
        <v>250</v>
      </c>
      <c r="U927" s="144">
        <v>50</v>
      </c>
      <c r="V927" s="146">
        <f t="shared" si="54"/>
        <v>0.36704790709283375</v>
      </c>
      <c r="W927" s="150"/>
      <c r="X927" s="1" t="s">
        <v>24845</v>
      </c>
      <c r="Y927" s="145" t="s">
        <v>24846</v>
      </c>
      <c r="Z927" s="1" t="s">
        <v>24847</v>
      </c>
    </row>
    <row r="928" spans="1:26" s="67" customFormat="1" ht="100.2" customHeight="1" x14ac:dyDescent="0.3">
      <c r="A928" s="138" t="s">
        <v>23707</v>
      </c>
      <c r="B928" s="158" t="s">
        <v>24848</v>
      </c>
      <c r="C928" s="145" t="s">
        <v>24849</v>
      </c>
      <c r="D928" s="145" t="s">
        <v>24850</v>
      </c>
      <c r="E928" s="146">
        <v>220.268</v>
      </c>
      <c r="F928" s="144" t="s">
        <v>24851</v>
      </c>
      <c r="G928" s="144"/>
      <c r="H928" s="144" t="s">
        <v>24852</v>
      </c>
      <c r="I928" s="144" t="s">
        <v>2195</v>
      </c>
      <c r="J928" s="145" t="s">
        <v>24853</v>
      </c>
      <c r="K928" s="144" t="s">
        <v>30626</v>
      </c>
      <c r="L928" s="144" t="s">
        <v>31</v>
      </c>
      <c r="M928" s="144" t="s">
        <v>2749</v>
      </c>
      <c r="N928" s="144" t="s">
        <v>33</v>
      </c>
      <c r="O928" s="144" t="s">
        <v>220</v>
      </c>
      <c r="P928" s="144">
        <v>28</v>
      </c>
      <c r="Q928" s="144">
        <v>50</v>
      </c>
      <c r="R928" s="145" t="s">
        <v>24854</v>
      </c>
      <c r="S928" s="144" t="s">
        <v>36</v>
      </c>
      <c r="T928" s="144">
        <v>150</v>
      </c>
      <c r="U928" s="144">
        <v>50</v>
      </c>
      <c r="V928" s="146">
        <f t="shared" si="54"/>
        <v>0.22699620462345871</v>
      </c>
      <c r="W928" s="150"/>
      <c r="X928" s="1" t="s">
        <v>24855</v>
      </c>
      <c r="Y928" s="145" t="s">
        <v>1672</v>
      </c>
      <c r="Z928" s="1" t="s">
        <v>24856</v>
      </c>
    </row>
    <row r="929" spans="1:26" s="67" customFormat="1" ht="100.2" customHeight="1" x14ac:dyDescent="0.3">
      <c r="A929" s="138" t="s">
        <v>23707</v>
      </c>
      <c r="B929" s="141" t="s">
        <v>24857</v>
      </c>
      <c r="C929" s="139" t="s">
        <v>24858</v>
      </c>
      <c r="D929" s="139" t="s">
        <v>24859</v>
      </c>
      <c r="E929" s="142">
        <v>117.19199999999999</v>
      </c>
      <c r="F929" s="143" t="s">
        <v>24860</v>
      </c>
      <c r="G929" s="143"/>
      <c r="H929" s="143" t="s">
        <v>24861</v>
      </c>
      <c r="I929" s="143" t="s">
        <v>2195</v>
      </c>
      <c r="J929" s="139" t="s">
        <v>2226</v>
      </c>
      <c r="K929" s="143" t="s">
        <v>30565</v>
      </c>
      <c r="L929" s="144" t="s">
        <v>31</v>
      </c>
      <c r="M929" s="144" t="s">
        <v>69</v>
      </c>
      <c r="N929" s="144" t="s">
        <v>476</v>
      </c>
      <c r="O929" s="144" t="s">
        <v>220</v>
      </c>
      <c r="P929" s="144">
        <v>60</v>
      </c>
      <c r="Q929" s="144">
        <v>50</v>
      </c>
      <c r="R929" s="145" t="s">
        <v>24862</v>
      </c>
      <c r="S929" s="144" t="s">
        <v>36</v>
      </c>
      <c r="T929" s="144">
        <v>100</v>
      </c>
      <c r="U929" s="144">
        <v>50</v>
      </c>
      <c r="V929" s="146">
        <f t="shared" si="54"/>
        <v>0.42665028329578814</v>
      </c>
      <c r="W929" s="150"/>
      <c r="X929" s="1" t="s">
        <v>24863</v>
      </c>
      <c r="Y929" s="145" t="s">
        <v>24864</v>
      </c>
      <c r="Z929" s="1" t="s">
        <v>24865</v>
      </c>
    </row>
    <row r="930" spans="1:26" s="67" customFormat="1" ht="100.2" customHeight="1" x14ac:dyDescent="0.3">
      <c r="A930" s="138" t="s">
        <v>23707</v>
      </c>
      <c r="B930" s="141" t="s">
        <v>24866</v>
      </c>
      <c r="C930" s="139" t="s">
        <v>24867</v>
      </c>
      <c r="D930" s="139" t="s">
        <v>24868</v>
      </c>
      <c r="E930" s="142">
        <v>134.178</v>
      </c>
      <c r="F930" s="143" t="s">
        <v>4361</v>
      </c>
      <c r="G930" s="143"/>
      <c r="H930" s="143" t="s">
        <v>24869</v>
      </c>
      <c r="I930" s="143" t="s">
        <v>2195</v>
      </c>
      <c r="J930" s="139" t="s">
        <v>2285</v>
      </c>
      <c r="K930" s="143" t="s">
        <v>28340</v>
      </c>
      <c r="L930" s="144" t="s">
        <v>31</v>
      </c>
      <c r="M930" s="144" t="s">
        <v>69</v>
      </c>
      <c r="N930" s="144" t="s">
        <v>476</v>
      </c>
      <c r="O930" s="144" t="s">
        <v>220</v>
      </c>
      <c r="P930" s="144">
        <v>46</v>
      </c>
      <c r="Q930" s="144">
        <v>50</v>
      </c>
      <c r="R930" s="145" t="s">
        <v>24870</v>
      </c>
      <c r="S930" s="144" t="s">
        <v>5328</v>
      </c>
      <c r="T930" s="144">
        <v>250</v>
      </c>
      <c r="U930" s="144">
        <v>50</v>
      </c>
      <c r="V930" s="146">
        <f t="shared" si="54"/>
        <v>0.37263932984542919</v>
      </c>
      <c r="W930" s="150"/>
      <c r="X930" s="1" t="s">
        <v>24871</v>
      </c>
      <c r="Y930" s="145" t="s">
        <v>5095</v>
      </c>
      <c r="Z930" s="1" t="s">
        <v>24872</v>
      </c>
    </row>
    <row r="931" spans="1:26" s="67" customFormat="1" ht="100.2" customHeight="1" x14ac:dyDescent="0.3">
      <c r="A931" s="138" t="s">
        <v>23707</v>
      </c>
      <c r="B931" s="158" t="s">
        <v>24873</v>
      </c>
      <c r="C931" s="145" t="s">
        <v>24874</v>
      </c>
      <c r="D931" s="145" t="s">
        <v>24875</v>
      </c>
      <c r="E931" s="146">
        <v>191.238</v>
      </c>
      <c r="F931" s="144" t="s">
        <v>24876</v>
      </c>
      <c r="G931" s="144"/>
      <c r="H931" s="144" t="s">
        <v>24877</v>
      </c>
      <c r="I931" s="144" t="s">
        <v>2195</v>
      </c>
      <c r="J931" s="145" t="s">
        <v>4278</v>
      </c>
      <c r="K931" s="144" t="s">
        <v>30627</v>
      </c>
      <c r="L931" s="144" t="s">
        <v>31</v>
      </c>
      <c r="M931" s="144" t="s">
        <v>17325</v>
      </c>
      <c r="N931" s="144" t="s">
        <v>33</v>
      </c>
      <c r="O931" s="144" t="s">
        <v>220</v>
      </c>
      <c r="P931" s="144">
        <v>48</v>
      </c>
      <c r="Q931" s="144">
        <v>50</v>
      </c>
      <c r="R931" s="145" t="s">
        <v>24878</v>
      </c>
      <c r="S931" s="144" t="s">
        <v>3395</v>
      </c>
      <c r="T931" s="144">
        <v>300</v>
      </c>
      <c r="U931" s="144">
        <v>50</v>
      </c>
      <c r="V931" s="146">
        <f t="shared" si="54"/>
        <v>0.2614543134732637</v>
      </c>
      <c r="W931" s="150"/>
      <c r="X931" s="1" t="s">
        <v>24879</v>
      </c>
      <c r="Y931" s="145" t="s">
        <v>7979</v>
      </c>
      <c r="Z931" s="1" t="s">
        <v>24880</v>
      </c>
    </row>
    <row r="932" spans="1:26" s="67" customFormat="1" ht="100.2" customHeight="1" x14ac:dyDescent="0.3">
      <c r="A932" s="138" t="s">
        <v>23707</v>
      </c>
      <c r="B932" s="141" t="s">
        <v>24881</v>
      </c>
      <c r="C932" s="139" t="s">
        <v>24882</v>
      </c>
      <c r="D932" s="139" t="s">
        <v>26900</v>
      </c>
      <c r="E932" s="142">
        <v>310.39999999999998</v>
      </c>
      <c r="F932" s="143" t="s">
        <v>24883</v>
      </c>
      <c r="G932" s="143"/>
      <c r="H932" s="175" t="s">
        <v>24884</v>
      </c>
      <c r="I932" s="143" t="s">
        <v>2195</v>
      </c>
      <c r="J932" s="139" t="s">
        <v>24204</v>
      </c>
      <c r="K932" s="143" t="s">
        <v>28341</v>
      </c>
      <c r="L932" s="144" t="s">
        <v>31</v>
      </c>
      <c r="M932" s="144" t="s">
        <v>5153</v>
      </c>
      <c r="N932" s="144" t="s">
        <v>46</v>
      </c>
      <c r="O932" s="144" t="s">
        <v>220</v>
      </c>
      <c r="P932" s="144">
        <v>28</v>
      </c>
      <c r="Q932" s="144">
        <v>45.7</v>
      </c>
      <c r="R932" s="145" t="s">
        <v>24885</v>
      </c>
      <c r="S932" s="144" t="s">
        <v>36</v>
      </c>
      <c r="T932" s="144">
        <v>182.2</v>
      </c>
      <c r="U932" s="144">
        <v>45.7</v>
      </c>
      <c r="V932" s="148">
        <f t="shared" si="54"/>
        <v>0.147229381443299</v>
      </c>
      <c r="W932" s="150"/>
      <c r="X932" s="1" t="s">
        <v>24886</v>
      </c>
      <c r="Y932" s="145" t="s">
        <v>975</v>
      </c>
      <c r="Z932" s="1" t="s">
        <v>24887</v>
      </c>
    </row>
    <row r="933" spans="1:26" s="67" customFormat="1" ht="100.2" customHeight="1" x14ac:dyDescent="0.3">
      <c r="A933" s="138" t="s">
        <v>23707</v>
      </c>
      <c r="B933" s="141" t="s">
        <v>24888</v>
      </c>
      <c r="C933" s="139" t="s">
        <v>24889</v>
      </c>
      <c r="D933" s="139" t="s">
        <v>24890</v>
      </c>
      <c r="E933" s="142">
        <v>148.233</v>
      </c>
      <c r="F933" s="143" t="s">
        <v>24891</v>
      </c>
      <c r="G933" s="143"/>
      <c r="H933" s="143" t="s">
        <v>24892</v>
      </c>
      <c r="I933" s="143" t="s">
        <v>2195</v>
      </c>
      <c r="J933" s="139" t="s">
        <v>24893</v>
      </c>
      <c r="K933" s="143" t="s">
        <v>30510</v>
      </c>
      <c r="L933" s="144" t="s">
        <v>31</v>
      </c>
      <c r="M933" s="144" t="s">
        <v>24760</v>
      </c>
      <c r="N933" s="144" t="s">
        <v>33</v>
      </c>
      <c r="O933" s="144" t="s">
        <v>220</v>
      </c>
      <c r="P933" s="144">
        <v>70</v>
      </c>
      <c r="Q933" s="144">
        <v>40</v>
      </c>
      <c r="R933" s="145" t="s">
        <v>24894</v>
      </c>
      <c r="S933" s="144" t="s">
        <v>24895</v>
      </c>
      <c r="T933" s="144">
        <v>100</v>
      </c>
      <c r="U933" s="144">
        <v>40</v>
      </c>
      <c r="V933" s="146">
        <f t="shared" si="54"/>
        <v>0.26984544602079158</v>
      </c>
      <c r="W933" s="147"/>
      <c r="X933" s="1" t="s">
        <v>24896</v>
      </c>
      <c r="Y933" s="145" t="s">
        <v>1362</v>
      </c>
      <c r="Z933" s="1" t="s">
        <v>24897</v>
      </c>
    </row>
    <row r="934" spans="1:26" s="67" customFormat="1" ht="100.2" customHeight="1" x14ac:dyDescent="0.3">
      <c r="A934" s="138" t="s">
        <v>23707</v>
      </c>
      <c r="B934" s="141" t="s">
        <v>24898</v>
      </c>
      <c r="C934" s="139" t="s">
        <v>24899</v>
      </c>
      <c r="D934" s="139" t="s">
        <v>24900</v>
      </c>
      <c r="E934" s="142">
        <v>112.21</v>
      </c>
      <c r="F934" s="143" t="s">
        <v>1735</v>
      </c>
      <c r="G934" s="143"/>
      <c r="H934" s="175" t="s">
        <v>24901</v>
      </c>
      <c r="I934" s="143" t="s">
        <v>2195</v>
      </c>
      <c r="J934" s="139" t="s">
        <v>17647</v>
      </c>
      <c r="K934" s="143" t="s">
        <v>28261</v>
      </c>
      <c r="L934" s="144" t="s">
        <v>31</v>
      </c>
      <c r="M934" s="144" t="s">
        <v>24902</v>
      </c>
      <c r="N934" s="144" t="s">
        <v>46</v>
      </c>
      <c r="O934" s="144" t="s">
        <v>220</v>
      </c>
      <c r="P934" s="144">
        <v>28</v>
      </c>
      <c r="Q934" s="144">
        <v>40</v>
      </c>
      <c r="R934" s="145" t="s">
        <v>24903</v>
      </c>
      <c r="S934" s="144" t="s">
        <v>1776</v>
      </c>
      <c r="T934" s="144">
        <v>200</v>
      </c>
      <c r="U934" s="144">
        <v>40</v>
      </c>
      <c r="V934" s="146">
        <f t="shared" si="54"/>
        <v>0.35647446751626416</v>
      </c>
      <c r="W934" s="150"/>
      <c r="X934" s="1" t="s">
        <v>24904</v>
      </c>
      <c r="Y934" s="145" t="s">
        <v>1705</v>
      </c>
      <c r="Z934" s="1" t="s">
        <v>24905</v>
      </c>
    </row>
    <row r="935" spans="1:26" s="67" customFormat="1" ht="100.2" customHeight="1" x14ac:dyDescent="0.3">
      <c r="A935" s="138" t="s">
        <v>23707</v>
      </c>
      <c r="B935" s="158" t="s">
        <v>24906</v>
      </c>
      <c r="C935" s="145" t="s">
        <v>24907</v>
      </c>
      <c r="D935" s="145" t="s">
        <v>24908</v>
      </c>
      <c r="E935" s="146">
        <v>240.374</v>
      </c>
      <c r="F935" s="144" t="s">
        <v>24909</v>
      </c>
      <c r="G935" s="144"/>
      <c r="H935" s="144" t="s">
        <v>24910</v>
      </c>
      <c r="I935" s="144" t="s">
        <v>2195</v>
      </c>
      <c r="J935" s="145" t="s">
        <v>4723</v>
      </c>
      <c r="K935" s="143" t="s">
        <v>30628</v>
      </c>
      <c r="L935" s="144" t="s">
        <v>31</v>
      </c>
      <c r="M935" s="144" t="s">
        <v>32</v>
      </c>
      <c r="N935" s="144" t="s">
        <v>33</v>
      </c>
      <c r="O935" s="144" t="s">
        <v>220</v>
      </c>
      <c r="P935" s="144">
        <v>28</v>
      </c>
      <c r="Q935" s="144">
        <v>40</v>
      </c>
      <c r="R935" s="145" t="s">
        <v>24911</v>
      </c>
      <c r="S935" s="144" t="s">
        <v>24912</v>
      </c>
      <c r="T935" s="144">
        <v>120</v>
      </c>
      <c r="U935" s="144">
        <v>40</v>
      </c>
      <c r="V935" s="146">
        <f t="shared" si="54"/>
        <v>0.16640734854851191</v>
      </c>
      <c r="W935" s="150"/>
      <c r="X935" s="1" t="s">
        <v>24913</v>
      </c>
      <c r="Y935" s="145" t="s">
        <v>1655</v>
      </c>
      <c r="Z935" s="1" t="s">
        <v>24914</v>
      </c>
    </row>
    <row r="936" spans="1:26" s="67" customFormat="1" ht="100.2" customHeight="1" x14ac:dyDescent="0.3">
      <c r="A936" s="138" t="s">
        <v>23707</v>
      </c>
      <c r="B936" s="141" t="s">
        <v>24915</v>
      </c>
      <c r="C936" s="139" t="s">
        <v>24916</v>
      </c>
      <c r="D936" s="139" t="s">
        <v>24917</v>
      </c>
      <c r="E936" s="142">
        <v>240.25800000000001</v>
      </c>
      <c r="F936" s="143" t="s">
        <v>24918</v>
      </c>
      <c r="G936" s="143"/>
      <c r="H936" s="143" t="s">
        <v>24919</v>
      </c>
      <c r="I936" s="143" t="s">
        <v>2195</v>
      </c>
      <c r="J936" s="139" t="s">
        <v>24920</v>
      </c>
      <c r="K936" s="143" t="s">
        <v>30629</v>
      </c>
      <c r="L936" s="144" t="s">
        <v>31</v>
      </c>
      <c r="M936" s="144" t="s">
        <v>4296</v>
      </c>
      <c r="N936" s="144" t="s">
        <v>33</v>
      </c>
      <c r="O936" s="144" t="s">
        <v>220</v>
      </c>
      <c r="P936" s="144">
        <v>30</v>
      </c>
      <c r="Q936" s="144">
        <v>31.25</v>
      </c>
      <c r="R936" s="145" t="s">
        <v>24921</v>
      </c>
      <c r="S936" s="144" t="s">
        <v>1388</v>
      </c>
      <c r="T936" s="144">
        <v>125</v>
      </c>
      <c r="U936" s="144">
        <v>31.25</v>
      </c>
      <c r="V936" s="149">
        <f t="shared" ref="V936:V961" si="55">U936/E936</f>
        <v>0.1300685096854215</v>
      </c>
      <c r="W936" s="150"/>
      <c r="X936" s="1" t="s">
        <v>24922</v>
      </c>
      <c r="Y936" s="145" t="s">
        <v>966</v>
      </c>
      <c r="Z936" s="1" t="s">
        <v>24923</v>
      </c>
    </row>
    <row r="937" spans="1:26" s="67" customFormat="1" ht="100.2" customHeight="1" x14ac:dyDescent="0.3">
      <c r="A937" s="138" t="s">
        <v>23707</v>
      </c>
      <c r="B937" s="141" t="s">
        <v>24924</v>
      </c>
      <c r="C937" s="139" t="s">
        <v>24925</v>
      </c>
      <c r="D937" s="139" t="s">
        <v>24926</v>
      </c>
      <c r="E937" s="142">
        <v>134.22200000000001</v>
      </c>
      <c r="F937" s="143" t="s">
        <v>12344</v>
      </c>
      <c r="G937" s="143"/>
      <c r="H937" s="143" t="s">
        <v>24927</v>
      </c>
      <c r="I937" s="143" t="s">
        <v>2195</v>
      </c>
      <c r="J937" s="139" t="s">
        <v>2285</v>
      </c>
      <c r="K937" s="143" t="s">
        <v>30498</v>
      </c>
      <c r="L937" s="144" t="s">
        <v>31</v>
      </c>
      <c r="M937" s="144" t="s">
        <v>5153</v>
      </c>
      <c r="N937" s="144" t="s">
        <v>46</v>
      </c>
      <c r="O937" s="144" t="s">
        <v>220</v>
      </c>
      <c r="P937" s="144">
        <v>44</v>
      </c>
      <c r="Q937" s="144">
        <v>30</v>
      </c>
      <c r="R937" s="145" t="s">
        <v>24928</v>
      </c>
      <c r="S937" s="144" t="s">
        <v>1350</v>
      </c>
      <c r="T937" s="144">
        <v>150</v>
      </c>
      <c r="U937" s="144">
        <v>30</v>
      </c>
      <c r="V937" s="146">
        <f t="shared" si="55"/>
        <v>0.22351030382500631</v>
      </c>
      <c r="W937" s="150"/>
      <c r="X937" s="2" t="s">
        <v>24929</v>
      </c>
      <c r="Y937" s="145" t="s">
        <v>24930</v>
      </c>
      <c r="Z937" s="2" t="s">
        <v>24931</v>
      </c>
    </row>
    <row r="938" spans="1:26" s="67" customFormat="1" ht="100.2" customHeight="1" x14ac:dyDescent="0.3">
      <c r="A938" s="138" t="s">
        <v>23707</v>
      </c>
      <c r="B938" s="158" t="s">
        <v>24932</v>
      </c>
      <c r="C938" s="145" t="s">
        <v>24933</v>
      </c>
      <c r="D938" s="145" t="s">
        <v>24934</v>
      </c>
      <c r="E938" s="146">
        <v>157.30099999999999</v>
      </c>
      <c r="F938" s="144" t="s">
        <v>8441</v>
      </c>
      <c r="G938" s="144"/>
      <c r="H938" s="144" t="s">
        <v>24935</v>
      </c>
      <c r="I938" s="144" t="s">
        <v>2195</v>
      </c>
      <c r="J938" s="145" t="s">
        <v>2205</v>
      </c>
      <c r="K938" s="144" t="s">
        <v>28264</v>
      </c>
      <c r="L938" s="144" t="s">
        <v>31</v>
      </c>
      <c r="M938" s="144" t="s">
        <v>24760</v>
      </c>
      <c r="N938" s="144" t="s">
        <v>33</v>
      </c>
      <c r="O938" s="144" t="s">
        <v>220</v>
      </c>
      <c r="P938" s="144">
        <v>28</v>
      </c>
      <c r="Q938" s="144">
        <v>30</v>
      </c>
      <c r="R938" s="145" t="s">
        <v>24936</v>
      </c>
      <c r="S938" s="144" t="s">
        <v>1845</v>
      </c>
      <c r="T938" s="144">
        <v>75</v>
      </c>
      <c r="U938" s="144">
        <v>30</v>
      </c>
      <c r="V938" s="146">
        <f t="shared" si="55"/>
        <v>0.19071716009434145</v>
      </c>
      <c r="W938" s="150"/>
      <c r="X938" s="1" t="s">
        <v>24937</v>
      </c>
      <c r="Y938" s="145" t="s">
        <v>24938</v>
      </c>
      <c r="Z938" s="1" t="s">
        <v>24939</v>
      </c>
    </row>
    <row r="939" spans="1:26" s="67" customFormat="1" ht="100.2" customHeight="1" x14ac:dyDescent="0.3">
      <c r="A939" s="138" t="s">
        <v>23707</v>
      </c>
      <c r="B939" s="141" t="s">
        <v>24940</v>
      </c>
      <c r="C939" s="139" t="s">
        <v>24941</v>
      </c>
      <c r="D939" s="139" t="s">
        <v>24942</v>
      </c>
      <c r="E939" s="142">
        <v>340.41899999999998</v>
      </c>
      <c r="F939" s="143" t="s">
        <v>22850</v>
      </c>
      <c r="G939" s="143"/>
      <c r="H939" s="143" t="s">
        <v>24943</v>
      </c>
      <c r="I939" s="143" t="s">
        <v>2195</v>
      </c>
      <c r="J939" s="139" t="s">
        <v>2643</v>
      </c>
      <c r="K939" s="143" t="s">
        <v>28342</v>
      </c>
      <c r="L939" s="144" t="s">
        <v>31</v>
      </c>
      <c r="M939" s="144" t="s">
        <v>32</v>
      </c>
      <c r="N939" s="144" t="s">
        <v>33</v>
      </c>
      <c r="O939" s="144" t="s">
        <v>220</v>
      </c>
      <c r="P939" s="144">
        <v>28</v>
      </c>
      <c r="Q939" s="144">
        <v>30</v>
      </c>
      <c r="R939" s="145" t="s">
        <v>24944</v>
      </c>
      <c r="S939" s="144" t="s">
        <v>36</v>
      </c>
      <c r="T939" s="144">
        <v>90</v>
      </c>
      <c r="U939" s="144">
        <v>30</v>
      </c>
      <c r="V939" s="148">
        <f t="shared" si="55"/>
        <v>8.812669093088224E-2</v>
      </c>
      <c r="W939" s="150"/>
      <c r="X939" s="1" t="s">
        <v>24945</v>
      </c>
      <c r="Y939" s="145" t="s">
        <v>975</v>
      </c>
      <c r="Z939" s="1" t="s">
        <v>24946</v>
      </c>
    </row>
    <row r="940" spans="1:26" s="67" customFormat="1" ht="100.2" customHeight="1" x14ac:dyDescent="0.3">
      <c r="A940" s="138" t="s">
        <v>23707</v>
      </c>
      <c r="B940" s="141" t="s">
        <v>24947</v>
      </c>
      <c r="C940" s="139" t="s">
        <v>24948</v>
      </c>
      <c r="D940" s="139" t="s">
        <v>24949</v>
      </c>
      <c r="E940" s="142">
        <v>162.27600000000001</v>
      </c>
      <c r="F940" s="143" t="s">
        <v>3300</v>
      </c>
      <c r="G940" s="143"/>
      <c r="H940" s="143" t="s">
        <v>24950</v>
      </c>
      <c r="I940" s="143" t="s">
        <v>2195</v>
      </c>
      <c r="J940" s="139" t="s">
        <v>2348</v>
      </c>
      <c r="K940" s="143" t="s">
        <v>30523</v>
      </c>
      <c r="L940" s="144" t="s">
        <v>31</v>
      </c>
      <c r="M940" s="144" t="s">
        <v>7580</v>
      </c>
      <c r="N940" s="144" t="s">
        <v>476</v>
      </c>
      <c r="O940" s="144" t="s">
        <v>220</v>
      </c>
      <c r="P940" s="144">
        <v>55</v>
      </c>
      <c r="Q940" s="144">
        <v>30</v>
      </c>
      <c r="R940" s="145" t="s">
        <v>24951</v>
      </c>
      <c r="S940" s="144" t="s">
        <v>24952</v>
      </c>
      <c r="T940" s="144">
        <v>100</v>
      </c>
      <c r="U940" s="144">
        <v>30</v>
      </c>
      <c r="V940" s="146">
        <f t="shared" si="55"/>
        <v>0.18487022110478443</v>
      </c>
      <c r="W940" s="150"/>
      <c r="X940" s="1" t="s">
        <v>24953</v>
      </c>
      <c r="Y940" s="145" t="s">
        <v>24954</v>
      </c>
      <c r="Z940" s="1" t="s">
        <v>24955</v>
      </c>
    </row>
    <row r="941" spans="1:26" s="67" customFormat="1" ht="100.2" customHeight="1" x14ac:dyDescent="0.3">
      <c r="A941" s="138" t="s">
        <v>23707</v>
      </c>
      <c r="B941" s="141" t="s">
        <v>24956</v>
      </c>
      <c r="C941" s="139" t="s">
        <v>24957</v>
      </c>
      <c r="D941" s="139" t="s">
        <v>24958</v>
      </c>
      <c r="E941" s="142">
        <v>546.78899999999999</v>
      </c>
      <c r="F941" s="143" t="s">
        <v>6367</v>
      </c>
      <c r="G941" s="143"/>
      <c r="H941" s="143" t="s">
        <v>24959</v>
      </c>
      <c r="I941" s="143" t="s">
        <v>2195</v>
      </c>
      <c r="J941" s="139" t="s">
        <v>24960</v>
      </c>
      <c r="K941" s="143" t="s">
        <v>30630</v>
      </c>
      <c r="L941" s="144" t="s">
        <v>31</v>
      </c>
      <c r="M941" s="144" t="s">
        <v>24961</v>
      </c>
      <c r="N941" s="144" t="s">
        <v>476</v>
      </c>
      <c r="O941" s="144" t="s">
        <v>220</v>
      </c>
      <c r="P941" s="144">
        <v>53</v>
      </c>
      <c r="Q941" s="144">
        <v>30</v>
      </c>
      <c r="R941" s="145" t="s">
        <v>24962</v>
      </c>
      <c r="S941" s="144" t="s">
        <v>36</v>
      </c>
      <c r="T941" s="144">
        <v>125</v>
      </c>
      <c r="U941" s="144">
        <v>30</v>
      </c>
      <c r="V941" s="148">
        <f t="shared" si="55"/>
        <v>5.4865770891513913E-2</v>
      </c>
      <c r="W941" s="150"/>
      <c r="X941" s="1" t="s">
        <v>24963</v>
      </c>
      <c r="Y941" s="145" t="s">
        <v>24964</v>
      </c>
      <c r="Z941" s="1" t="s">
        <v>24965</v>
      </c>
    </row>
    <row r="942" spans="1:26" s="67" customFormat="1" ht="100.2" customHeight="1" x14ac:dyDescent="0.3">
      <c r="A942" s="138" t="s">
        <v>23707</v>
      </c>
      <c r="B942" s="158" t="s">
        <v>24966</v>
      </c>
      <c r="C942" s="145" t="s">
        <v>24967</v>
      </c>
      <c r="D942" s="145" t="s">
        <v>24968</v>
      </c>
      <c r="E942" s="146">
        <v>122.167</v>
      </c>
      <c r="F942" s="144" t="s">
        <v>3669</v>
      </c>
      <c r="G942" s="144"/>
      <c r="H942" s="144" t="s">
        <v>24969</v>
      </c>
      <c r="I942" s="144" t="s">
        <v>2195</v>
      </c>
      <c r="J942" s="145" t="s">
        <v>2285</v>
      </c>
      <c r="K942" s="144" t="s">
        <v>28277</v>
      </c>
      <c r="L942" s="144" t="s">
        <v>31</v>
      </c>
      <c r="M942" s="144" t="s">
        <v>24970</v>
      </c>
      <c r="N942" s="144" t="s">
        <v>476</v>
      </c>
      <c r="O942" s="144" t="s">
        <v>220</v>
      </c>
      <c r="P942" s="144">
        <v>53</v>
      </c>
      <c r="Q942" s="144">
        <v>30</v>
      </c>
      <c r="R942" s="145" t="s">
        <v>24971</v>
      </c>
      <c r="S942" s="144" t="s">
        <v>36</v>
      </c>
      <c r="T942" s="144">
        <v>100</v>
      </c>
      <c r="U942" s="144">
        <v>30</v>
      </c>
      <c r="V942" s="146">
        <f t="shared" si="55"/>
        <v>0.24556549641065098</v>
      </c>
      <c r="W942" s="150"/>
      <c r="X942" s="1" t="s">
        <v>24972</v>
      </c>
      <c r="Y942" s="145" t="s">
        <v>12511</v>
      </c>
      <c r="Z942" s="1" t="s">
        <v>24973</v>
      </c>
    </row>
    <row r="943" spans="1:26" s="67" customFormat="1" ht="100.2" customHeight="1" x14ac:dyDescent="0.3">
      <c r="A943" s="138" t="s">
        <v>23707</v>
      </c>
      <c r="B943" s="141" t="s">
        <v>24974</v>
      </c>
      <c r="C943" s="139" t="s">
        <v>24975</v>
      </c>
      <c r="D943" s="139" t="s">
        <v>24976</v>
      </c>
      <c r="E943" s="142">
        <v>145.25</v>
      </c>
      <c r="F943" s="143" t="s">
        <v>8025</v>
      </c>
      <c r="G943" s="143"/>
      <c r="H943" s="143" t="s">
        <v>24977</v>
      </c>
      <c r="I943" s="143" t="s">
        <v>2195</v>
      </c>
      <c r="J943" s="139" t="s">
        <v>2205</v>
      </c>
      <c r="K943" s="143" t="s">
        <v>28409</v>
      </c>
      <c r="L943" s="144" t="s">
        <v>31</v>
      </c>
      <c r="M943" s="144" t="s">
        <v>32</v>
      </c>
      <c r="N943" s="144" t="s">
        <v>46</v>
      </c>
      <c r="O943" s="144" t="s">
        <v>220</v>
      </c>
      <c r="P943" s="144">
        <v>28</v>
      </c>
      <c r="Q943" s="144">
        <v>25</v>
      </c>
      <c r="R943" s="145" t="s">
        <v>24978</v>
      </c>
      <c r="S943" s="144" t="s">
        <v>24979</v>
      </c>
      <c r="T943" s="144">
        <v>100</v>
      </c>
      <c r="U943" s="144">
        <v>25</v>
      </c>
      <c r="V943" s="146">
        <f t="shared" si="55"/>
        <v>0.1721170395869191</v>
      </c>
      <c r="W943" s="150"/>
      <c r="X943" s="2" t="s">
        <v>24980</v>
      </c>
      <c r="Y943" s="145" t="s">
        <v>966</v>
      </c>
      <c r="Z943" s="2" t="s">
        <v>24981</v>
      </c>
    </row>
    <row r="944" spans="1:26" s="67" customFormat="1" ht="100.2" customHeight="1" x14ac:dyDescent="0.3">
      <c r="A944" s="138" t="s">
        <v>23707</v>
      </c>
      <c r="B944" s="141" t="s">
        <v>24982</v>
      </c>
      <c r="C944" s="139" t="s">
        <v>24983</v>
      </c>
      <c r="D944" s="139" t="s">
        <v>24984</v>
      </c>
      <c r="E944" s="142">
        <v>280.392</v>
      </c>
      <c r="F944" s="143" t="s">
        <v>24985</v>
      </c>
      <c r="G944" s="143"/>
      <c r="H944" s="143" t="s">
        <v>24986</v>
      </c>
      <c r="I944" s="143" t="s">
        <v>2195</v>
      </c>
      <c r="J944" s="139" t="s">
        <v>4723</v>
      </c>
      <c r="K944" s="143" t="s">
        <v>30631</v>
      </c>
      <c r="L944" s="144" t="s">
        <v>31</v>
      </c>
      <c r="M944" s="144" t="s">
        <v>7580</v>
      </c>
      <c r="N944" s="144" t="s">
        <v>46</v>
      </c>
      <c r="O944" s="144" t="s">
        <v>220</v>
      </c>
      <c r="P944" s="144">
        <v>28</v>
      </c>
      <c r="Q944" s="144">
        <v>25</v>
      </c>
      <c r="R944" s="145" t="s">
        <v>24987</v>
      </c>
      <c r="S944" s="144" t="s">
        <v>36</v>
      </c>
      <c r="T944" s="144">
        <v>75</v>
      </c>
      <c r="U944" s="144">
        <v>25</v>
      </c>
      <c r="V944" s="148">
        <f t="shared" si="55"/>
        <v>8.9160889041056804E-2</v>
      </c>
      <c r="W944" s="150"/>
      <c r="X944" s="1" t="s">
        <v>24988</v>
      </c>
      <c r="Y944" s="145" t="s">
        <v>24989</v>
      </c>
      <c r="Z944" s="1" t="s">
        <v>24990</v>
      </c>
    </row>
    <row r="945" spans="1:26" s="67" customFormat="1" ht="100.2" customHeight="1" x14ac:dyDescent="0.3">
      <c r="A945" s="138" t="s">
        <v>23707</v>
      </c>
      <c r="B945" s="141" t="s">
        <v>24991</v>
      </c>
      <c r="C945" s="139" t="s">
        <v>27898</v>
      </c>
      <c r="D945" s="139" t="s">
        <v>24992</v>
      </c>
      <c r="E945" s="143">
        <v>236.53</v>
      </c>
      <c r="F945" s="144" t="s">
        <v>24993</v>
      </c>
      <c r="G945" s="177"/>
      <c r="H945" s="144" t="s">
        <v>24994</v>
      </c>
      <c r="I945" s="143" t="s">
        <v>2195</v>
      </c>
      <c r="J945" s="139" t="s">
        <v>4723</v>
      </c>
      <c r="K945" s="143" t="s">
        <v>30632</v>
      </c>
      <c r="L945" s="144" t="s">
        <v>31</v>
      </c>
      <c r="M945" s="144" t="s">
        <v>69</v>
      </c>
      <c r="N945" s="144" t="s">
        <v>46</v>
      </c>
      <c r="O945" s="144" t="s">
        <v>220</v>
      </c>
      <c r="P945" s="144">
        <v>28</v>
      </c>
      <c r="Q945" s="144">
        <v>25</v>
      </c>
      <c r="R945" s="145" t="s">
        <v>24995</v>
      </c>
      <c r="S945" s="144" t="s">
        <v>143</v>
      </c>
      <c r="T945" s="144">
        <v>250</v>
      </c>
      <c r="U945" s="144">
        <v>25</v>
      </c>
      <c r="V945" s="146">
        <f t="shared" si="55"/>
        <v>0.10569483786411872</v>
      </c>
      <c r="W945" s="178"/>
      <c r="X945" s="147" t="s">
        <v>24996</v>
      </c>
      <c r="Y945" s="145" t="s">
        <v>950</v>
      </c>
      <c r="Z945" s="145" t="s">
        <v>24997</v>
      </c>
    </row>
    <row r="946" spans="1:26" s="67" customFormat="1" ht="100.2" customHeight="1" x14ac:dyDescent="0.3">
      <c r="A946" s="138" t="s">
        <v>23707</v>
      </c>
      <c r="B946" s="141" t="s">
        <v>24998</v>
      </c>
      <c r="C946" s="139" t="s">
        <v>24999</v>
      </c>
      <c r="D946" s="139" t="s">
        <v>25000</v>
      </c>
      <c r="E946" s="143">
        <v>300.44</v>
      </c>
      <c r="F946" s="144" t="s">
        <v>22469</v>
      </c>
      <c r="G946" s="177"/>
      <c r="H946" s="144" t="s">
        <v>25001</v>
      </c>
      <c r="I946" s="144" t="s">
        <v>2195</v>
      </c>
      <c r="J946" s="145" t="s">
        <v>2285</v>
      </c>
      <c r="K946" s="143" t="s">
        <v>30633</v>
      </c>
      <c r="L946" s="144" t="s">
        <v>31</v>
      </c>
      <c r="M946" s="144" t="s">
        <v>281</v>
      </c>
      <c r="N946" s="144" t="s">
        <v>281</v>
      </c>
      <c r="O946" s="144" t="s">
        <v>34</v>
      </c>
      <c r="P946" s="144">
        <v>28</v>
      </c>
      <c r="Q946" s="144">
        <v>25</v>
      </c>
      <c r="R946" s="145" t="s">
        <v>25002</v>
      </c>
      <c r="S946" s="144" t="s">
        <v>143</v>
      </c>
      <c r="T946" s="144">
        <v>250</v>
      </c>
      <c r="U946" s="144">
        <v>25</v>
      </c>
      <c r="V946" s="148">
        <f t="shared" si="55"/>
        <v>8.3211290107841826E-2</v>
      </c>
      <c r="W946" s="178"/>
      <c r="X946" s="147" t="s">
        <v>25003</v>
      </c>
      <c r="Y946" s="145" t="s">
        <v>25004</v>
      </c>
      <c r="Z946" s="145" t="s">
        <v>25005</v>
      </c>
    </row>
    <row r="947" spans="1:26" s="67" customFormat="1" ht="100.2" customHeight="1" x14ac:dyDescent="0.3">
      <c r="A947" s="138" t="s">
        <v>23707</v>
      </c>
      <c r="B947" s="158" t="s">
        <v>25006</v>
      </c>
      <c r="C947" s="145" t="s">
        <v>25007</v>
      </c>
      <c r="D947" s="145" t="s">
        <v>25008</v>
      </c>
      <c r="E947" s="146">
        <v>90.122</v>
      </c>
      <c r="F947" s="144" t="s">
        <v>767</v>
      </c>
      <c r="G947" s="144"/>
      <c r="H947" s="144" t="s">
        <v>25009</v>
      </c>
      <c r="I947" s="144" t="s">
        <v>2195</v>
      </c>
      <c r="J947" s="145" t="s">
        <v>2234</v>
      </c>
      <c r="K947" s="144" t="s">
        <v>28274</v>
      </c>
      <c r="L947" s="144" t="s">
        <v>31</v>
      </c>
      <c r="M947" s="144" t="s">
        <v>32</v>
      </c>
      <c r="N947" s="144" t="s">
        <v>33</v>
      </c>
      <c r="O947" s="144" t="s">
        <v>220</v>
      </c>
      <c r="P947" s="144">
        <v>41</v>
      </c>
      <c r="Q947" s="144">
        <v>21</v>
      </c>
      <c r="R947" s="145" t="s">
        <v>25010</v>
      </c>
      <c r="S947" s="144" t="s">
        <v>49</v>
      </c>
      <c r="T947" s="144" t="s">
        <v>49</v>
      </c>
      <c r="U947" s="144">
        <v>21</v>
      </c>
      <c r="V947" s="146">
        <f t="shared" si="55"/>
        <v>0.23301746521382127</v>
      </c>
      <c r="W947" s="150"/>
      <c r="X947" s="1" t="s">
        <v>25011</v>
      </c>
      <c r="Y947" s="145" t="s">
        <v>4192</v>
      </c>
      <c r="Z947" s="1" t="s">
        <v>25012</v>
      </c>
    </row>
    <row r="948" spans="1:26" s="67" customFormat="1" ht="100.2" customHeight="1" x14ac:dyDescent="0.3">
      <c r="A948" s="138" t="s">
        <v>23707</v>
      </c>
      <c r="B948" s="141" t="s">
        <v>25013</v>
      </c>
      <c r="C948" s="139" t="s">
        <v>25014</v>
      </c>
      <c r="D948" s="139" t="s">
        <v>26901</v>
      </c>
      <c r="E948" s="142">
        <v>160.25</v>
      </c>
      <c r="F948" s="143" t="s">
        <v>24632</v>
      </c>
      <c r="G948" s="143"/>
      <c r="H948" s="175" t="s">
        <v>25015</v>
      </c>
      <c r="I948" s="143" t="s">
        <v>2195</v>
      </c>
      <c r="J948" s="139" t="s">
        <v>2348</v>
      </c>
      <c r="K948" s="143" t="s">
        <v>30634</v>
      </c>
      <c r="L948" s="144" t="s">
        <v>31</v>
      </c>
      <c r="M948" s="144" t="s">
        <v>69</v>
      </c>
      <c r="N948" s="144" t="s">
        <v>476</v>
      </c>
      <c r="O948" s="144" t="s">
        <v>220</v>
      </c>
      <c r="P948" s="144">
        <v>31</v>
      </c>
      <c r="Q948" s="144">
        <v>20</v>
      </c>
      <c r="R948" s="145" t="s">
        <v>25016</v>
      </c>
      <c r="S948" s="144" t="s">
        <v>36</v>
      </c>
      <c r="T948" s="144">
        <v>100</v>
      </c>
      <c r="U948" s="144">
        <v>20</v>
      </c>
      <c r="V948" s="146">
        <f t="shared" si="55"/>
        <v>0.12480499219968799</v>
      </c>
      <c r="W948" s="150"/>
      <c r="X948" s="1" t="s">
        <v>25017</v>
      </c>
      <c r="Y948" s="145" t="s">
        <v>1922</v>
      </c>
      <c r="Z948" s="1" t="s">
        <v>25018</v>
      </c>
    </row>
    <row r="949" spans="1:26" s="67" customFormat="1" ht="100.2" customHeight="1" x14ac:dyDescent="0.3">
      <c r="A949" s="138" t="s">
        <v>23707</v>
      </c>
      <c r="B949" s="141" t="s">
        <v>29610</v>
      </c>
      <c r="C949" s="139" t="s">
        <v>25019</v>
      </c>
      <c r="D949" s="139" t="s">
        <v>26902</v>
      </c>
      <c r="E949" s="142">
        <v>178.18</v>
      </c>
      <c r="F949" s="143" t="s">
        <v>25020</v>
      </c>
      <c r="G949" s="143"/>
      <c r="H949" s="175" t="s">
        <v>25021</v>
      </c>
      <c r="I949" s="143" t="s">
        <v>2195</v>
      </c>
      <c r="J949" s="139" t="s">
        <v>25022</v>
      </c>
      <c r="K949" s="143" t="s">
        <v>30635</v>
      </c>
      <c r="L949" s="144" t="s">
        <v>31</v>
      </c>
      <c r="M949" s="144" t="s">
        <v>32</v>
      </c>
      <c r="N949" s="144" t="s">
        <v>33</v>
      </c>
      <c r="O949" s="144" t="s">
        <v>220</v>
      </c>
      <c r="P949" s="144">
        <v>41</v>
      </c>
      <c r="Q949" s="144">
        <v>20</v>
      </c>
      <c r="R949" s="145" t="s">
        <v>25023</v>
      </c>
      <c r="S949" s="144" t="s">
        <v>1388</v>
      </c>
      <c r="T949" s="144">
        <v>50</v>
      </c>
      <c r="U949" s="144">
        <v>20</v>
      </c>
      <c r="V949" s="146">
        <f t="shared" si="55"/>
        <v>0.11224604332697272</v>
      </c>
      <c r="W949" s="150"/>
      <c r="X949" s="1" t="s">
        <v>25024</v>
      </c>
      <c r="Y949" s="145" t="s">
        <v>975</v>
      </c>
      <c r="Z949" s="1" t="s">
        <v>25025</v>
      </c>
    </row>
    <row r="950" spans="1:26" s="67" customFormat="1" ht="100.2" customHeight="1" x14ac:dyDescent="0.3">
      <c r="A950" s="138" t="s">
        <v>23707</v>
      </c>
      <c r="B950" s="158" t="s">
        <v>25026</v>
      </c>
      <c r="C950" s="145" t="s">
        <v>25027</v>
      </c>
      <c r="D950" s="145" t="s">
        <v>25028</v>
      </c>
      <c r="E950" s="146">
        <v>114.148</v>
      </c>
      <c r="F950" s="144" t="s">
        <v>25029</v>
      </c>
      <c r="G950" s="144"/>
      <c r="H950" s="144" t="s">
        <v>25030</v>
      </c>
      <c r="I950" s="144" t="s">
        <v>2195</v>
      </c>
      <c r="J950" s="145" t="s">
        <v>2266</v>
      </c>
      <c r="K950" s="144" t="s">
        <v>30636</v>
      </c>
      <c r="L950" s="144" t="s">
        <v>31</v>
      </c>
      <c r="M950" s="144" t="s">
        <v>25031</v>
      </c>
      <c r="N950" s="144" t="s">
        <v>33</v>
      </c>
      <c r="O950" s="144" t="s">
        <v>220</v>
      </c>
      <c r="P950" s="144">
        <v>42</v>
      </c>
      <c r="Q950" s="144">
        <v>20</v>
      </c>
      <c r="R950" s="145" t="s">
        <v>25032</v>
      </c>
      <c r="S950" s="144" t="s">
        <v>36</v>
      </c>
      <c r="T950" s="144">
        <v>100</v>
      </c>
      <c r="U950" s="144">
        <v>20</v>
      </c>
      <c r="V950" s="146">
        <f t="shared" si="55"/>
        <v>0.17521112941094019</v>
      </c>
      <c r="W950" s="150"/>
      <c r="X950" s="1" t="s">
        <v>25033</v>
      </c>
      <c r="Y950" s="145" t="s">
        <v>12511</v>
      </c>
      <c r="Z950" s="1" t="s">
        <v>25034</v>
      </c>
    </row>
    <row r="951" spans="1:26" s="67" customFormat="1" ht="100.2" customHeight="1" x14ac:dyDescent="0.3">
      <c r="A951" s="138" t="s">
        <v>23707</v>
      </c>
      <c r="B951" s="158" t="s">
        <v>25035</v>
      </c>
      <c r="C951" s="145" t="s">
        <v>25036</v>
      </c>
      <c r="D951" s="145" t="s">
        <v>25037</v>
      </c>
      <c r="E951" s="146">
        <v>250.27</v>
      </c>
      <c r="F951" s="144" t="s">
        <v>25038</v>
      </c>
      <c r="G951" s="144"/>
      <c r="H951" s="144" t="s">
        <v>25039</v>
      </c>
      <c r="I951" s="144" t="s">
        <v>2195</v>
      </c>
      <c r="J951" s="145" t="s">
        <v>25040</v>
      </c>
      <c r="K951" s="144" t="s">
        <v>30637</v>
      </c>
      <c r="L951" s="144" t="s">
        <v>31</v>
      </c>
      <c r="M951" s="144" t="s">
        <v>436</v>
      </c>
      <c r="N951" s="144" t="s">
        <v>476</v>
      </c>
      <c r="O951" s="144" t="s">
        <v>220</v>
      </c>
      <c r="P951" s="144">
        <v>68</v>
      </c>
      <c r="Q951" s="144">
        <v>20</v>
      </c>
      <c r="R951" s="145" t="s">
        <v>25041</v>
      </c>
      <c r="S951" s="144" t="s">
        <v>1845</v>
      </c>
      <c r="T951" s="144">
        <v>60</v>
      </c>
      <c r="U951" s="144">
        <v>20</v>
      </c>
      <c r="V951" s="148">
        <f t="shared" si="55"/>
        <v>7.9913693211331752E-2</v>
      </c>
      <c r="W951" s="150"/>
      <c r="X951" s="1" t="s">
        <v>25042</v>
      </c>
      <c r="Y951" s="145" t="s">
        <v>1655</v>
      </c>
      <c r="Z951" s="1" t="s">
        <v>25043</v>
      </c>
    </row>
    <row r="952" spans="1:26" s="67" customFormat="1" ht="100.2" customHeight="1" x14ac:dyDescent="0.3">
      <c r="A952" s="138" t="s">
        <v>23707</v>
      </c>
      <c r="B952" s="141" t="s">
        <v>25044</v>
      </c>
      <c r="C952" s="139" t="s">
        <v>25045</v>
      </c>
      <c r="D952" s="139" t="s">
        <v>25046</v>
      </c>
      <c r="E952" s="142">
        <v>282.471</v>
      </c>
      <c r="F952" s="143" t="s">
        <v>25047</v>
      </c>
      <c r="G952" s="143"/>
      <c r="H952" s="143" t="s">
        <v>25048</v>
      </c>
      <c r="I952" s="143" t="s">
        <v>2195</v>
      </c>
      <c r="J952" s="139" t="s">
        <v>2285</v>
      </c>
      <c r="K952" s="143" t="s">
        <v>30638</v>
      </c>
      <c r="L952" s="144" t="s">
        <v>31</v>
      </c>
      <c r="M952" s="144" t="s">
        <v>2477</v>
      </c>
      <c r="N952" s="144" t="s">
        <v>46</v>
      </c>
      <c r="O952" s="144" t="s">
        <v>220</v>
      </c>
      <c r="P952" s="144">
        <v>42</v>
      </c>
      <c r="Q952" s="144">
        <v>15</v>
      </c>
      <c r="R952" s="145" t="s">
        <v>25049</v>
      </c>
      <c r="S952" s="144" t="s">
        <v>36</v>
      </c>
      <c r="T952" s="144">
        <v>45</v>
      </c>
      <c r="U952" s="144">
        <v>15</v>
      </c>
      <c r="V952" s="148">
        <f t="shared" si="55"/>
        <v>5.3102796393258066E-2</v>
      </c>
      <c r="W952" s="150"/>
      <c r="X952" s="1" t="s">
        <v>28200</v>
      </c>
      <c r="Y952" s="145" t="s">
        <v>975</v>
      </c>
      <c r="Z952" s="1" t="s">
        <v>25050</v>
      </c>
    </row>
    <row r="953" spans="1:26" s="67" customFormat="1" ht="100.2" customHeight="1" x14ac:dyDescent="0.3">
      <c r="A953" s="138" t="s">
        <v>23707</v>
      </c>
      <c r="B953" s="158" t="s">
        <v>29611</v>
      </c>
      <c r="C953" s="145" t="s">
        <v>25051</v>
      </c>
      <c r="D953" s="145" t="s">
        <v>25052</v>
      </c>
      <c r="E953" s="146">
        <v>125.6</v>
      </c>
      <c r="F953" s="144" t="s">
        <v>4391</v>
      </c>
      <c r="G953" s="144"/>
      <c r="H953" s="144" t="s">
        <v>25053</v>
      </c>
      <c r="I953" s="144" t="s">
        <v>2195</v>
      </c>
      <c r="J953" s="145" t="s">
        <v>2476</v>
      </c>
      <c r="K953" s="144" t="s">
        <v>30318</v>
      </c>
      <c r="L953" s="144" t="s">
        <v>31</v>
      </c>
      <c r="M953" s="144" t="s">
        <v>17194</v>
      </c>
      <c r="N953" s="144" t="s">
        <v>476</v>
      </c>
      <c r="O953" s="144" t="s">
        <v>34</v>
      </c>
      <c r="P953" s="144">
        <v>28</v>
      </c>
      <c r="Q953" s="144">
        <v>10.5</v>
      </c>
      <c r="R953" s="145" t="s">
        <v>25054</v>
      </c>
      <c r="S953" s="144" t="s">
        <v>36</v>
      </c>
      <c r="T953" s="144">
        <v>54.3</v>
      </c>
      <c r="U953" s="144">
        <v>10.5</v>
      </c>
      <c r="V953" s="149">
        <f t="shared" si="55"/>
        <v>8.3598726114649691E-2</v>
      </c>
      <c r="W953" s="150"/>
      <c r="X953" s="1" t="s">
        <v>25055</v>
      </c>
      <c r="Y953" s="145" t="s">
        <v>25056</v>
      </c>
      <c r="Z953" s="1" t="s">
        <v>25057</v>
      </c>
    </row>
    <row r="954" spans="1:26" s="67" customFormat="1" ht="100.2" customHeight="1" x14ac:dyDescent="0.3">
      <c r="A954" s="138" t="s">
        <v>23707</v>
      </c>
      <c r="B954" s="141" t="s">
        <v>25067</v>
      </c>
      <c r="C954" s="139" t="s">
        <v>25068</v>
      </c>
      <c r="D954" s="139" t="s">
        <v>25069</v>
      </c>
      <c r="E954" s="142">
        <v>118.6</v>
      </c>
      <c r="F954" s="142" t="s">
        <v>25070</v>
      </c>
      <c r="G954" s="142"/>
      <c r="H954" s="143" t="s">
        <v>25071</v>
      </c>
      <c r="I954" s="143" t="s">
        <v>2195</v>
      </c>
      <c r="J954" s="139" t="s">
        <v>18256</v>
      </c>
      <c r="K954" s="143" t="s">
        <v>28755</v>
      </c>
      <c r="L954" s="144" t="s">
        <v>31</v>
      </c>
      <c r="M954" s="144" t="s">
        <v>5153</v>
      </c>
      <c r="N954" s="144" t="s">
        <v>46</v>
      </c>
      <c r="O954" s="144" t="s">
        <v>220</v>
      </c>
      <c r="P954" s="144">
        <v>42</v>
      </c>
      <c r="Q954" s="144">
        <v>10</v>
      </c>
      <c r="R954" s="145" t="s">
        <v>25072</v>
      </c>
      <c r="S954" s="144" t="s">
        <v>25073</v>
      </c>
      <c r="T954" s="144">
        <v>60</v>
      </c>
      <c r="U954" s="144">
        <v>10</v>
      </c>
      <c r="V954" s="148">
        <f t="shared" si="55"/>
        <v>8.4317032040472181E-2</v>
      </c>
      <c r="W954" s="150"/>
      <c r="X954" s="1" t="s">
        <v>25074</v>
      </c>
      <c r="Y954" s="145" t="s">
        <v>24814</v>
      </c>
      <c r="Z954" s="1" t="s">
        <v>26903</v>
      </c>
    </row>
    <row r="955" spans="1:26" s="67" customFormat="1" ht="100.2" customHeight="1" x14ac:dyDescent="0.3">
      <c r="A955" s="138" t="s">
        <v>23707</v>
      </c>
      <c r="B955" s="158" t="s">
        <v>25075</v>
      </c>
      <c r="C955" s="145" t="s">
        <v>25076</v>
      </c>
      <c r="D955" s="145" t="s">
        <v>25077</v>
      </c>
      <c r="E955" s="146">
        <v>334.54399999999998</v>
      </c>
      <c r="F955" s="144" t="s">
        <v>25078</v>
      </c>
      <c r="G955" s="144"/>
      <c r="H955" s="144" t="s">
        <v>25079</v>
      </c>
      <c r="I955" s="144" t="s">
        <v>2195</v>
      </c>
      <c r="J955" s="145" t="s">
        <v>2703</v>
      </c>
      <c r="K955" s="144" t="s">
        <v>30639</v>
      </c>
      <c r="L955" s="144" t="s">
        <v>31</v>
      </c>
      <c r="M955" s="144" t="s">
        <v>9527</v>
      </c>
      <c r="N955" s="144" t="s">
        <v>33</v>
      </c>
      <c r="O955" s="144" t="s">
        <v>220</v>
      </c>
      <c r="P955" s="144">
        <v>42</v>
      </c>
      <c r="Q955" s="144">
        <v>10</v>
      </c>
      <c r="R955" s="145" t="s">
        <v>25080</v>
      </c>
      <c r="S955" s="144" t="s">
        <v>36</v>
      </c>
      <c r="T955" s="144">
        <v>50</v>
      </c>
      <c r="U955" s="144">
        <v>10</v>
      </c>
      <c r="V955" s="148">
        <f t="shared" si="55"/>
        <v>2.9891434310583959E-2</v>
      </c>
      <c r="W955" s="150"/>
      <c r="X955" s="1" t="s">
        <v>25081</v>
      </c>
      <c r="Y955" s="145" t="s">
        <v>27900</v>
      </c>
      <c r="Z955" s="1" t="s">
        <v>27899</v>
      </c>
    </row>
    <row r="956" spans="1:26" s="67" customFormat="1" ht="100.2" customHeight="1" x14ac:dyDescent="0.3">
      <c r="A956" s="138" t="s">
        <v>23707</v>
      </c>
      <c r="B956" s="141" t="s">
        <v>25082</v>
      </c>
      <c r="C956" s="139" t="s">
        <v>25083</v>
      </c>
      <c r="D956" s="139" t="s">
        <v>25084</v>
      </c>
      <c r="E956" s="142">
        <v>208.32900000000001</v>
      </c>
      <c r="F956" s="143" t="s">
        <v>25085</v>
      </c>
      <c r="G956" s="143"/>
      <c r="H956" s="143" t="s">
        <v>25086</v>
      </c>
      <c r="I956" s="143" t="s">
        <v>2195</v>
      </c>
      <c r="J956" s="139" t="s">
        <v>4723</v>
      </c>
      <c r="K956" s="143" t="s">
        <v>28345</v>
      </c>
      <c r="L956" s="144" t="s">
        <v>31</v>
      </c>
      <c r="M956" s="144" t="s">
        <v>25087</v>
      </c>
      <c r="N956" s="144" t="s">
        <v>46</v>
      </c>
      <c r="O956" s="144" t="s">
        <v>220</v>
      </c>
      <c r="P956" s="144">
        <v>28</v>
      </c>
      <c r="Q956" s="144">
        <v>10</v>
      </c>
      <c r="R956" s="145" t="s">
        <v>25088</v>
      </c>
      <c r="S956" s="144" t="s">
        <v>1388</v>
      </c>
      <c r="T956" s="144">
        <v>50</v>
      </c>
      <c r="U956" s="144">
        <v>10</v>
      </c>
      <c r="V956" s="148">
        <f t="shared" si="55"/>
        <v>4.8000998420767153E-2</v>
      </c>
      <c r="W956" s="150"/>
      <c r="X956" s="1" t="s">
        <v>25089</v>
      </c>
      <c r="Y956" s="145" t="s">
        <v>25090</v>
      </c>
      <c r="Z956" s="1" t="s">
        <v>25091</v>
      </c>
    </row>
    <row r="957" spans="1:26" s="67" customFormat="1" ht="100.2" customHeight="1" x14ac:dyDescent="0.3">
      <c r="A957" s="138" t="s">
        <v>23707</v>
      </c>
      <c r="B957" s="141" t="s">
        <v>25092</v>
      </c>
      <c r="C957" s="139" t="s">
        <v>25093</v>
      </c>
      <c r="D957" s="139" t="s">
        <v>25094</v>
      </c>
      <c r="E957" s="142">
        <v>196.29</v>
      </c>
      <c r="F957" s="143" t="s">
        <v>25095</v>
      </c>
      <c r="G957" s="143"/>
      <c r="H957" s="175" t="s">
        <v>25096</v>
      </c>
      <c r="I957" s="143" t="s">
        <v>2195</v>
      </c>
      <c r="J957" s="139" t="s">
        <v>2643</v>
      </c>
      <c r="K957" s="143" t="s">
        <v>30640</v>
      </c>
      <c r="L957" s="144" t="s">
        <v>31</v>
      </c>
      <c r="M957" s="144" t="s">
        <v>12508</v>
      </c>
      <c r="N957" s="144" t="s">
        <v>476</v>
      </c>
      <c r="O957" s="144" t="s">
        <v>220</v>
      </c>
      <c r="P957" s="144">
        <v>43</v>
      </c>
      <c r="Q957" s="144">
        <v>10</v>
      </c>
      <c r="R957" s="145" t="s">
        <v>25097</v>
      </c>
      <c r="S957" s="144" t="s">
        <v>1845</v>
      </c>
      <c r="T957" s="144">
        <v>30</v>
      </c>
      <c r="U957" s="144">
        <v>10</v>
      </c>
      <c r="V957" s="148">
        <f t="shared" si="55"/>
        <v>5.0945030312293041E-2</v>
      </c>
      <c r="W957" s="150"/>
      <c r="X957" s="1" t="s">
        <v>25098</v>
      </c>
      <c r="Y957" s="145" t="s">
        <v>975</v>
      </c>
      <c r="Z957" s="1" t="s">
        <v>25099</v>
      </c>
    </row>
    <row r="958" spans="1:26" s="67" customFormat="1" ht="100.2" customHeight="1" x14ac:dyDescent="0.3">
      <c r="A958" s="138" t="s">
        <v>23707</v>
      </c>
      <c r="B958" s="158" t="s">
        <v>25100</v>
      </c>
      <c r="C958" s="145" t="s">
        <v>25101</v>
      </c>
      <c r="D958" s="145" t="s">
        <v>25102</v>
      </c>
      <c r="E958" s="146">
        <v>326.536</v>
      </c>
      <c r="F958" s="144" t="s">
        <v>25103</v>
      </c>
      <c r="G958" s="144"/>
      <c r="H958" s="144" t="s">
        <v>25104</v>
      </c>
      <c r="I958" s="144" t="s">
        <v>2195</v>
      </c>
      <c r="J958" s="145" t="s">
        <v>4723</v>
      </c>
      <c r="K958" s="143" t="s">
        <v>30510</v>
      </c>
      <c r="L958" s="144" t="s">
        <v>31</v>
      </c>
      <c r="M958" s="144" t="s">
        <v>5153</v>
      </c>
      <c r="N958" s="144" t="s">
        <v>46</v>
      </c>
      <c r="O958" s="144" t="s">
        <v>220</v>
      </c>
      <c r="P958" s="144">
        <v>28</v>
      </c>
      <c r="Q958" s="144">
        <v>8</v>
      </c>
      <c r="R958" s="145" t="s">
        <v>25105</v>
      </c>
      <c r="S958" s="144" t="s">
        <v>1388</v>
      </c>
      <c r="T958" s="144">
        <v>40</v>
      </c>
      <c r="U958" s="144">
        <v>8</v>
      </c>
      <c r="V958" s="146">
        <f t="shared" si="55"/>
        <v>2.4499595756670014E-2</v>
      </c>
      <c r="W958" s="144"/>
      <c r="X958" s="2" t="s">
        <v>25106</v>
      </c>
      <c r="Y958" s="145" t="s">
        <v>25107</v>
      </c>
      <c r="Z958" s="2" t="s">
        <v>25108</v>
      </c>
    </row>
    <row r="959" spans="1:26" s="67" customFormat="1" ht="100.2" customHeight="1" x14ac:dyDescent="0.3">
      <c r="A959" s="138" t="s">
        <v>23707</v>
      </c>
      <c r="B959" s="158" t="s">
        <v>25109</v>
      </c>
      <c r="C959" s="145" t="s">
        <v>25110</v>
      </c>
      <c r="D959" s="145" t="s">
        <v>25111</v>
      </c>
      <c r="E959" s="146">
        <v>213.34</v>
      </c>
      <c r="F959" s="144" t="s">
        <v>25112</v>
      </c>
      <c r="G959" s="144"/>
      <c r="H959" s="144" t="s">
        <v>25113</v>
      </c>
      <c r="I959" s="144" t="s">
        <v>2195</v>
      </c>
      <c r="J959" s="145" t="s">
        <v>2266</v>
      </c>
      <c r="K959" s="144" t="s">
        <v>30641</v>
      </c>
      <c r="L959" s="144" t="s">
        <v>31</v>
      </c>
      <c r="M959" s="144" t="s">
        <v>10940</v>
      </c>
      <c r="N959" s="144" t="s">
        <v>476</v>
      </c>
      <c r="O959" s="144" t="s">
        <v>220</v>
      </c>
      <c r="P959" s="144">
        <v>10</v>
      </c>
      <c r="Q959" s="144">
        <v>5</v>
      </c>
      <c r="R959" s="145" t="s">
        <v>25114</v>
      </c>
      <c r="S959" s="144" t="s">
        <v>36</v>
      </c>
      <c r="T959" s="144">
        <v>30</v>
      </c>
      <c r="U959" s="144">
        <v>5</v>
      </c>
      <c r="V959" s="146">
        <f t="shared" si="55"/>
        <v>2.343676760101247E-2</v>
      </c>
      <c r="W959" s="150"/>
      <c r="X959" s="1" t="s">
        <v>25115</v>
      </c>
      <c r="Y959" s="145" t="s">
        <v>25116</v>
      </c>
      <c r="Z959" s="1" t="s">
        <v>25117</v>
      </c>
    </row>
    <row r="960" spans="1:26" s="67" customFormat="1" ht="100.2" customHeight="1" x14ac:dyDescent="0.3">
      <c r="A960" s="138" t="s">
        <v>23707</v>
      </c>
      <c r="B960" s="158" t="s">
        <v>25118</v>
      </c>
      <c r="C960" s="145" t="s">
        <v>25119</v>
      </c>
      <c r="D960" s="145" t="s">
        <v>25120</v>
      </c>
      <c r="E960" s="146">
        <f>196.03/2</f>
        <v>98.015000000000001</v>
      </c>
      <c r="F960" s="144" t="s">
        <v>25121</v>
      </c>
      <c r="G960" s="144"/>
      <c r="H960" s="144" t="s">
        <v>25122</v>
      </c>
      <c r="I960" s="144" t="s">
        <v>2195</v>
      </c>
      <c r="J960" s="145" t="s">
        <v>25123</v>
      </c>
      <c r="K960" s="144" t="s">
        <v>28347</v>
      </c>
      <c r="L960" s="144" t="s">
        <v>31</v>
      </c>
      <c r="M960" s="144" t="s">
        <v>69</v>
      </c>
      <c r="N960" s="144" t="s">
        <v>33</v>
      </c>
      <c r="O960" s="144" t="s">
        <v>34</v>
      </c>
      <c r="P960" s="144">
        <v>28</v>
      </c>
      <c r="Q960" s="144">
        <v>5</v>
      </c>
      <c r="R960" s="145" t="s">
        <v>4982</v>
      </c>
      <c r="S960" s="144" t="s">
        <v>36</v>
      </c>
      <c r="T960" s="144">
        <v>25</v>
      </c>
      <c r="U960" s="144">
        <v>5</v>
      </c>
      <c r="V960" s="146">
        <f t="shared" si="55"/>
        <v>5.1012600112227718E-2</v>
      </c>
      <c r="W960" s="150"/>
      <c r="X960" s="1" t="s">
        <v>28201</v>
      </c>
      <c r="Y960" s="145" t="s">
        <v>19235</v>
      </c>
      <c r="Z960" s="1" t="s">
        <v>25124</v>
      </c>
    </row>
    <row r="961" spans="1:26" s="67" customFormat="1" ht="100.2" customHeight="1" x14ac:dyDescent="0.3">
      <c r="A961" s="138" t="s">
        <v>23707</v>
      </c>
      <c r="B961" s="158" t="s">
        <v>25125</v>
      </c>
      <c r="C961" s="145" t="s">
        <v>25126</v>
      </c>
      <c r="D961" s="145" t="s">
        <v>25127</v>
      </c>
      <c r="E961" s="146">
        <v>94.141000000000005</v>
      </c>
      <c r="F961" s="144" t="s">
        <v>25128</v>
      </c>
      <c r="G961" s="144"/>
      <c r="H961" s="144" t="s">
        <v>25129</v>
      </c>
      <c r="I961" s="144" t="s">
        <v>2195</v>
      </c>
      <c r="J961" s="145" t="s">
        <v>4723</v>
      </c>
      <c r="K961" s="143" t="s">
        <v>30642</v>
      </c>
      <c r="L961" s="144" t="s">
        <v>31</v>
      </c>
      <c r="M961" s="144" t="s">
        <v>69</v>
      </c>
      <c r="N961" s="144" t="s">
        <v>476</v>
      </c>
      <c r="O961" s="144" t="s">
        <v>220</v>
      </c>
      <c r="P961" s="144">
        <v>10</v>
      </c>
      <c r="Q961" s="144">
        <v>3.7</v>
      </c>
      <c r="R961" s="145" t="s">
        <v>25130</v>
      </c>
      <c r="S961" s="144" t="s">
        <v>25131</v>
      </c>
      <c r="T961" s="144">
        <v>11.1</v>
      </c>
      <c r="U961" s="144">
        <v>3.7</v>
      </c>
      <c r="V961" s="148">
        <f t="shared" si="55"/>
        <v>3.9302748005651096E-2</v>
      </c>
      <c r="W961" s="150"/>
      <c r="X961" s="1" t="s">
        <v>25132</v>
      </c>
      <c r="Y961" s="145" t="s">
        <v>1705</v>
      </c>
      <c r="Z961" s="1" t="s">
        <v>25133</v>
      </c>
    </row>
    <row r="962" spans="1:26" s="67" customFormat="1" ht="100.2" customHeight="1" x14ac:dyDescent="0.3">
      <c r="A962" s="138" t="s">
        <v>23707</v>
      </c>
      <c r="B962" s="141" t="s">
        <v>26989</v>
      </c>
      <c r="C962" s="139" t="s">
        <v>26990</v>
      </c>
      <c r="D962" s="152" t="s">
        <v>26991</v>
      </c>
      <c r="E962" s="142">
        <v>314.46600000000001</v>
      </c>
      <c r="F962" s="143" t="s">
        <v>119</v>
      </c>
      <c r="G962" s="143"/>
      <c r="H962" s="143" t="s">
        <v>26992</v>
      </c>
      <c r="I962" s="143" t="s">
        <v>2195</v>
      </c>
      <c r="J962" s="139" t="s">
        <v>2234</v>
      </c>
      <c r="K962" s="143" t="s">
        <v>30643</v>
      </c>
      <c r="L962" s="144" t="s">
        <v>31</v>
      </c>
      <c r="M962" s="144" t="s">
        <v>2477</v>
      </c>
      <c r="N962" s="144" t="s">
        <v>46</v>
      </c>
      <c r="O962" s="144" t="s">
        <v>220</v>
      </c>
      <c r="P962" s="144">
        <v>90</v>
      </c>
      <c r="Q962" s="144" t="s">
        <v>49</v>
      </c>
      <c r="R962" s="145" t="s">
        <v>26993</v>
      </c>
      <c r="S962" s="144" t="s">
        <v>1388</v>
      </c>
      <c r="T962" s="144">
        <v>75</v>
      </c>
      <c r="U962" s="144" t="s">
        <v>49</v>
      </c>
      <c r="V962" s="144"/>
      <c r="W962" s="144"/>
      <c r="X962" s="145" t="s">
        <v>26994</v>
      </c>
      <c r="Y962" s="145" t="s">
        <v>26995</v>
      </c>
      <c r="Z962" s="145" t="s">
        <v>26996</v>
      </c>
    </row>
    <row r="963" spans="1:26" s="67" customFormat="1" ht="100.2" customHeight="1" x14ac:dyDescent="0.3">
      <c r="A963" s="138" t="s">
        <v>23707</v>
      </c>
      <c r="B963" s="141" t="s">
        <v>27047</v>
      </c>
      <c r="C963" s="139" t="s">
        <v>27048</v>
      </c>
      <c r="D963" s="152" t="s">
        <v>27049</v>
      </c>
      <c r="E963" s="142">
        <v>236.358</v>
      </c>
      <c r="F963" s="143" t="s">
        <v>27050</v>
      </c>
      <c r="G963" s="143"/>
      <c r="H963" s="143" t="s">
        <v>27051</v>
      </c>
      <c r="I963" s="143" t="s">
        <v>2195</v>
      </c>
      <c r="J963" s="139" t="s">
        <v>27052</v>
      </c>
      <c r="K963" s="143" t="s">
        <v>30644</v>
      </c>
      <c r="L963" s="144" t="s">
        <v>31</v>
      </c>
      <c r="M963" s="144" t="s">
        <v>5153</v>
      </c>
      <c r="N963" s="144" t="s">
        <v>46</v>
      </c>
      <c r="O963" s="144" t="s">
        <v>220</v>
      </c>
      <c r="P963" s="144">
        <v>42</v>
      </c>
      <c r="Q963" s="144" t="s">
        <v>49</v>
      </c>
      <c r="R963" s="145" t="s">
        <v>27053</v>
      </c>
      <c r="S963" s="144" t="s">
        <v>143</v>
      </c>
      <c r="T963" s="144">
        <v>45</v>
      </c>
      <c r="U963" s="144" t="s">
        <v>49</v>
      </c>
      <c r="V963" s="144"/>
      <c r="W963" s="144"/>
      <c r="X963" s="145" t="s">
        <v>28202</v>
      </c>
      <c r="Y963" s="145" t="s">
        <v>12634</v>
      </c>
      <c r="Z963" s="145" t="s">
        <v>27054</v>
      </c>
    </row>
    <row r="964" spans="1:26" s="67" customFormat="1" ht="100.2" customHeight="1" x14ac:dyDescent="0.3">
      <c r="A964" s="138" t="s">
        <v>23707</v>
      </c>
      <c r="B964" s="141" t="s">
        <v>27064</v>
      </c>
      <c r="C964" s="139" t="s">
        <v>27065</v>
      </c>
      <c r="D964" s="152" t="s">
        <v>27066</v>
      </c>
      <c r="E964" s="142">
        <v>279.39999999999998</v>
      </c>
      <c r="F964" s="143" t="s">
        <v>27067</v>
      </c>
      <c r="G964" s="143"/>
      <c r="H964" s="143" t="s">
        <v>27068</v>
      </c>
      <c r="I964" s="143" t="s">
        <v>2195</v>
      </c>
      <c r="J964" s="139" t="s">
        <v>2266</v>
      </c>
      <c r="K964" s="143" t="s">
        <v>28348</v>
      </c>
      <c r="L964" s="144" t="s">
        <v>31</v>
      </c>
      <c r="M964" s="144" t="s">
        <v>27069</v>
      </c>
      <c r="N964" s="144" t="s">
        <v>476</v>
      </c>
      <c r="O964" s="144" t="s">
        <v>220</v>
      </c>
      <c r="P964" s="144">
        <v>47</v>
      </c>
      <c r="Q964" s="144" t="s">
        <v>49</v>
      </c>
      <c r="R964" s="145" t="s">
        <v>27070</v>
      </c>
      <c r="S964" s="144" t="s">
        <v>1845</v>
      </c>
      <c r="T964" s="144">
        <v>40</v>
      </c>
      <c r="U964" s="144" t="s">
        <v>49</v>
      </c>
      <c r="V964" s="144"/>
      <c r="W964" s="144"/>
      <c r="X964" s="145" t="s">
        <v>27071</v>
      </c>
      <c r="Y964" s="145" t="s">
        <v>27072</v>
      </c>
      <c r="Z964" s="145" t="s">
        <v>27073</v>
      </c>
    </row>
    <row r="965" spans="1:26" s="67" customFormat="1" ht="100.2" customHeight="1" x14ac:dyDescent="0.3">
      <c r="A965" s="138" t="s">
        <v>23707</v>
      </c>
      <c r="B965" s="141" t="s">
        <v>27097</v>
      </c>
      <c r="C965" s="139" t="s">
        <v>27098</v>
      </c>
      <c r="D965" s="152" t="s">
        <v>27099</v>
      </c>
      <c r="E965" s="142">
        <v>218.2</v>
      </c>
      <c r="F965" s="143" t="s">
        <v>27100</v>
      </c>
      <c r="G965" s="143"/>
      <c r="H965" s="143" t="s">
        <v>27101</v>
      </c>
      <c r="I965" s="143" t="s">
        <v>2195</v>
      </c>
      <c r="J965" s="139" t="s">
        <v>4326</v>
      </c>
      <c r="K965" s="143" t="s">
        <v>28349</v>
      </c>
      <c r="L965" s="144" t="s">
        <v>31</v>
      </c>
      <c r="M965" s="144" t="s">
        <v>32</v>
      </c>
      <c r="N965" s="144" t="s">
        <v>476</v>
      </c>
      <c r="O965" s="144" t="s">
        <v>220</v>
      </c>
      <c r="P965" s="144">
        <v>57</v>
      </c>
      <c r="Q965" s="144" t="s">
        <v>49</v>
      </c>
      <c r="R965" s="145" t="s">
        <v>27102</v>
      </c>
      <c r="S965" s="144" t="s">
        <v>27103</v>
      </c>
      <c r="T965" s="144">
        <v>62.5</v>
      </c>
      <c r="U965" s="144" t="s">
        <v>49</v>
      </c>
      <c r="V965" s="144"/>
      <c r="W965" s="144"/>
      <c r="X965" s="145" t="s">
        <v>27104</v>
      </c>
      <c r="Y965" s="145" t="s">
        <v>1672</v>
      </c>
      <c r="Z965" s="145" t="s">
        <v>27105</v>
      </c>
    </row>
    <row r="966" spans="1:26" s="67" customFormat="1" ht="100.2" customHeight="1" x14ac:dyDescent="0.3">
      <c r="A966" s="138" t="s">
        <v>23707</v>
      </c>
      <c r="B966" s="141" t="s">
        <v>27122</v>
      </c>
      <c r="C966" s="139" t="s">
        <v>27123</v>
      </c>
      <c r="D966" s="139" t="s">
        <v>27124</v>
      </c>
      <c r="E966" s="142">
        <v>82.146000000000001</v>
      </c>
      <c r="F966" s="143" t="s">
        <v>27125</v>
      </c>
      <c r="G966" s="143"/>
      <c r="H966" s="143" t="s">
        <v>27126</v>
      </c>
      <c r="I966" s="143" t="s">
        <v>2195</v>
      </c>
      <c r="J966" s="139" t="s">
        <v>2348</v>
      </c>
      <c r="K966" s="143" t="s">
        <v>30457</v>
      </c>
      <c r="L966" s="144" t="s">
        <v>31</v>
      </c>
      <c r="M966" s="144" t="s">
        <v>27127</v>
      </c>
      <c r="N966" s="144" t="s">
        <v>476</v>
      </c>
      <c r="O966" s="144" t="s">
        <v>220</v>
      </c>
      <c r="P966" s="144">
        <v>42</v>
      </c>
      <c r="Q966" s="144" t="s">
        <v>49</v>
      </c>
      <c r="R966" s="145" t="s">
        <v>27128</v>
      </c>
      <c r="S966" s="144" t="s">
        <v>27129</v>
      </c>
      <c r="T966" s="144">
        <v>50</v>
      </c>
      <c r="U966" s="144" t="s">
        <v>49</v>
      </c>
      <c r="V966" s="146"/>
      <c r="W966" s="150"/>
      <c r="X966" s="147" t="s">
        <v>27130</v>
      </c>
      <c r="Y966" s="145" t="s">
        <v>27131</v>
      </c>
      <c r="Z966" s="145" t="s">
        <v>27132</v>
      </c>
    </row>
    <row r="967" spans="1:26" s="67" customFormat="1" ht="100.2" customHeight="1" x14ac:dyDescent="0.3">
      <c r="A967" s="138" t="s">
        <v>23707</v>
      </c>
      <c r="B967" s="141" t="s">
        <v>27142</v>
      </c>
      <c r="C967" s="139" t="s">
        <v>27143</v>
      </c>
      <c r="D967" s="139" t="s">
        <v>27144</v>
      </c>
      <c r="E967" s="142">
        <v>120.148</v>
      </c>
      <c r="F967" s="143" t="s">
        <v>27145</v>
      </c>
      <c r="G967" s="143"/>
      <c r="H967" s="143" t="s">
        <v>27146</v>
      </c>
      <c r="I967" s="143" t="s">
        <v>2195</v>
      </c>
      <c r="J967" s="139" t="s">
        <v>2234</v>
      </c>
      <c r="K967" s="143" t="s">
        <v>28303</v>
      </c>
      <c r="L967" s="144" t="s">
        <v>31</v>
      </c>
      <c r="M967" s="144" t="s">
        <v>32</v>
      </c>
      <c r="N967" s="144" t="s">
        <v>33</v>
      </c>
      <c r="O967" s="144" t="s">
        <v>220</v>
      </c>
      <c r="P967" s="144">
        <v>11</v>
      </c>
      <c r="Q967" s="144" t="s">
        <v>49</v>
      </c>
      <c r="R967" s="145" t="s">
        <v>27147</v>
      </c>
      <c r="S967" s="144" t="s">
        <v>27148</v>
      </c>
      <c r="T967" s="144">
        <v>200</v>
      </c>
      <c r="U967" s="144" t="s">
        <v>49</v>
      </c>
      <c r="V967" s="144"/>
      <c r="W967" s="150"/>
      <c r="X967" s="147" t="s">
        <v>27149</v>
      </c>
      <c r="Y967" s="145" t="s">
        <v>27150</v>
      </c>
      <c r="Z967" s="145" t="s">
        <v>27151</v>
      </c>
    </row>
    <row r="968" spans="1:26" s="67" customFormat="1" ht="100.2" customHeight="1" x14ac:dyDescent="0.3">
      <c r="A968" s="138" t="s">
        <v>23707</v>
      </c>
      <c r="B968" s="141" t="s">
        <v>27186</v>
      </c>
      <c r="C968" s="139" t="s">
        <v>27187</v>
      </c>
      <c r="D968" s="139" t="s">
        <v>27188</v>
      </c>
      <c r="E968" s="142">
        <v>127.187</v>
      </c>
      <c r="F968" s="143" t="s">
        <v>27189</v>
      </c>
      <c r="G968" s="143"/>
      <c r="H968" s="143" t="s">
        <v>27190</v>
      </c>
      <c r="I968" s="143" t="s">
        <v>2195</v>
      </c>
      <c r="J968" s="139" t="s">
        <v>2205</v>
      </c>
      <c r="K968" s="143" t="s">
        <v>30645</v>
      </c>
      <c r="L968" s="144" t="s">
        <v>31</v>
      </c>
      <c r="M968" s="144" t="s">
        <v>1287</v>
      </c>
      <c r="N968" s="144" t="s">
        <v>33</v>
      </c>
      <c r="O968" s="144" t="s">
        <v>220</v>
      </c>
      <c r="P968" s="144">
        <v>56</v>
      </c>
      <c r="Q968" s="144" t="s">
        <v>49</v>
      </c>
      <c r="R968" s="145" t="s">
        <v>27191</v>
      </c>
      <c r="S968" s="144" t="s">
        <v>9272</v>
      </c>
      <c r="T968" s="144">
        <v>100</v>
      </c>
      <c r="U968" s="144" t="s">
        <v>49</v>
      </c>
      <c r="V968" s="144"/>
      <c r="W968" s="150"/>
      <c r="X968" s="147" t="s">
        <v>27192</v>
      </c>
      <c r="Y968" s="145" t="s">
        <v>975</v>
      </c>
      <c r="Z968" s="145" t="s">
        <v>27193</v>
      </c>
    </row>
    <row r="969" spans="1:26" s="67" customFormat="1" ht="100.2" customHeight="1" x14ac:dyDescent="0.3">
      <c r="A969" s="138" t="s">
        <v>23707</v>
      </c>
      <c r="B969" s="158" t="s">
        <v>27263</v>
      </c>
      <c r="C969" s="145" t="s">
        <v>27264</v>
      </c>
      <c r="D969" s="145" t="s">
        <v>27265</v>
      </c>
      <c r="E969" s="146">
        <v>59.067999999999998</v>
      </c>
      <c r="F969" s="144" t="s">
        <v>12934</v>
      </c>
      <c r="G969" s="144"/>
      <c r="H969" s="144" t="s">
        <v>27266</v>
      </c>
      <c r="I969" s="144" t="s">
        <v>2195</v>
      </c>
      <c r="J969" s="145" t="s">
        <v>27267</v>
      </c>
      <c r="K969" s="144" t="s">
        <v>29911</v>
      </c>
      <c r="L969" s="144" t="s">
        <v>31</v>
      </c>
      <c r="M969" s="144" t="s">
        <v>176</v>
      </c>
      <c r="N969" s="144" t="s">
        <v>33</v>
      </c>
      <c r="O969" s="144" t="s">
        <v>34</v>
      </c>
      <c r="P969" s="144">
        <v>365</v>
      </c>
      <c r="Q969" s="144" t="s">
        <v>49</v>
      </c>
      <c r="R969" s="145" t="s">
        <v>27268</v>
      </c>
      <c r="S969" s="144" t="s">
        <v>36</v>
      </c>
      <c r="T969" s="144">
        <v>1180</v>
      </c>
      <c r="U969" s="144" t="s">
        <v>49</v>
      </c>
      <c r="V969" s="144"/>
      <c r="W969" s="144"/>
      <c r="X969" s="145" t="s">
        <v>27269</v>
      </c>
      <c r="Y969" s="145" t="s">
        <v>16999</v>
      </c>
      <c r="Z969" s="145" t="s">
        <v>27270</v>
      </c>
    </row>
    <row r="970" spans="1:26" s="67" customFormat="1" ht="100.2" customHeight="1" x14ac:dyDescent="0.3">
      <c r="A970" s="138" t="s">
        <v>23707</v>
      </c>
      <c r="B970" s="158" t="s">
        <v>27271</v>
      </c>
      <c r="C970" s="145" t="s">
        <v>27272</v>
      </c>
      <c r="D970" s="145" t="s">
        <v>27273</v>
      </c>
      <c r="E970" s="146">
        <v>115.176</v>
      </c>
      <c r="F970" s="144" t="s">
        <v>4782</v>
      </c>
      <c r="G970" s="144"/>
      <c r="H970" s="144" t="s">
        <v>27274</v>
      </c>
      <c r="I970" s="143" t="s">
        <v>2195</v>
      </c>
      <c r="J970" s="139" t="s">
        <v>27267</v>
      </c>
      <c r="K970" s="144" t="s">
        <v>30219</v>
      </c>
      <c r="L970" s="144" t="s">
        <v>31</v>
      </c>
      <c r="M970" s="144" t="s">
        <v>176</v>
      </c>
      <c r="N970" s="144" t="s">
        <v>46</v>
      </c>
      <c r="O970" s="144" t="s">
        <v>34</v>
      </c>
      <c r="P970" s="144">
        <v>365</v>
      </c>
      <c r="Q970" s="144" t="s">
        <v>49</v>
      </c>
      <c r="R970" s="145" t="s">
        <v>27275</v>
      </c>
      <c r="S970" s="144" t="s">
        <v>788</v>
      </c>
      <c r="T970" s="144">
        <v>750</v>
      </c>
      <c r="U970" s="144" t="s">
        <v>49</v>
      </c>
      <c r="V970" s="144"/>
      <c r="W970" s="144"/>
      <c r="X970" s="145" t="s">
        <v>27276</v>
      </c>
      <c r="Y970" s="145" t="s">
        <v>16999</v>
      </c>
      <c r="Z970" s="145" t="s">
        <v>27270</v>
      </c>
    </row>
    <row r="971" spans="1:26" s="67" customFormat="1" ht="100.2" customHeight="1" x14ac:dyDescent="0.3">
      <c r="A971" s="138" t="s">
        <v>23707</v>
      </c>
      <c r="B971" s="158" t="s">
        <v>27422</v>
      </c>
      <c r="C971" s="145" t="s">
        <v>27423</v>
      </c>
      <c r="D971" s="145" t="s">
        <v>27424</v>
      </c>
      <c r="E971" s="146">
        <v>86.134</v>
      </c>
      <c r="F971" s="144" t="s">
        <v>2324</v>
      </c>
      <c r="G971" s="144"/>
      <c r="H971" s="144" t="s">
        <v>27425</v>
      </c>
      <c r="I971" s="144" t="s">
        <v>2195</v>
      </c>
      <c r="J971" s="145" t="s">
        <v>2234</v>
      </c>
      <c r="K971" s="144" t="s">
        <v>28257</v>
      </c>
      <c r="L971" s="144" t="s">
        <v>31</v>
      </c>
      <c r="M971" s="144" t="s">
        <v>32</v>
      </c>
      <c r="N971" s="144" t="s">
        <v>476</v>
      </c>
      <c r="O971" s="144" t="s">
        <v>47</v>
      </c>
      <c r="P971" s="144">
        <v>120</v>
      </c>
      <c r="Q971" s="144" t="s">
        <v>49</v>
      </c>
      <c r="R971" s="145" t="s">
        <v>27426</v>
      </c>
      <c r="S971" s="144" t="s">
        <v>36</v>
      </c>
      <c r="T971" s="144">
        <v>1860</v>
      </c>
      <c r="U971" s="144" t="s">
        <v>49</v>
      </c>
      <c r="V971" s="144"/>
      <c r="W971" s="144"/>
      <c r="X971" s="145" t="s">
        <v>27427</v>
      </c>
      <c r="Y971" s="145" t="s">
        <v>27428</v>
      </c>
      <c r="Z971" s="145" t="s">
        <v>27901</v>
      </c>
    </row>
    <row r="972" spans="1:26" s="67" customFormat="1" ht="100.2" customHeight="1" x14ac:dyDescent="0.3">
      <c r="A972" s="138" t="s">
        <v>23707</v>
      </c>
      <c r="B972" s="158" t="s">
        <v>27440</v>
      </c>
      <c r="C972" s="145" t="s">
        <v>27441</v>
      </c>
      <c r="D972" s="145" t="s">
        <v>27442</v>
      </c>
      <c r="E972" s="146">
        <v>444.92399999999998</v>
      </c>
      <c r="F972" s="144" t="s">
        <v>27443</v>
      </c>
      <c r="G972" s="144"/>
      <c r="H972" s="144" t="s">
        <v>27444</v>
      </c>
      <c r="I972" s="144" t="s">
        <v>2195</v>
      </c>
      <c r="J972" s="145" t="s">
        <v>4723</v>
      </c>
      <c r="K972" s="143" t="s">
        <v>28350</v>
      </c>
      <c r="L972" s="144" t="s">
        <v>31</v>
      </c>
      <c r="M972" s="144" t="s">
        <v>436</v>
      </c>
      <c r="N972" s="144" t="s">
        <v>476</v>
      </c>
      <c r="O972" s="144" t="s">
        <v>220</v>
      </c>
      <c r="P972" s="144">
        <v>28</v>
      </c>
      <c r="Q972" s="144" t="s">
        <v>49</v>
      </c>
      <c r="R972" s="145" t="s">
        <v>27445</v>
      </c>
      <c r="S972" s="144" t="s">
        <v>143</v>
      </c>
      <c r="T972" s="144">
        <v>100</v>
      </c>
      <c r="U972" s="144" t="s">
        <v>49</v>
      </c>
      <c r="V972" s="144"/>
      <c r="W972" s="144"/>
      <c r="X972" s="145" t="s">
        <v>27446</v>
      </c>
      <c r="Y972" s="145" t="s">
        <v>4686</v>
      </c>
      <c r="Z972" s="145" t="s">
        <v>27447</v>
      </c>
    </row>
    <row r="973" spans="1:26" s="67" customFormat="1" ht="100.2" customHeight="1" x14ac:dyDescent="0.3">
      <c r="A973" s="138" t="s">
        <v>23707</v>
      </c>
      <c r="B973" s="158" t="s">
        <v>27507</v>
      </c>
      <c r="C973" s="145" t="s">
        <v>27508</v>
      </c>
      <c r="D973" s="145" t="s">
        <v>27509</v>
      </c>
      <c r="E973" s="146">
        <v>228.24700000000001</v>
      </c>
      <c r="F973" s="144" t="s">
        <v>3587</v>
      </c>
      <c r="G973" s="144"/>
      <c r="H973" s="144" t="s">
        <v>27510</v>
      </c>
      <c r="I973" s="144" t="s">
        <v>2195</v>
      </c>
      <c r="J973" s="145" t="s">
        <v>2643</v>
      </c>
      <c r="K973" s="144" t="s">
        <v>30646</v>
      </c>
      <c r="L973" s="144" t="s">
        <v>31</v>
      </c>
      <c r="M973" s="144" t="s">
        <v>27511</v>
      </c>
      <c r="N973" s="144" t="s">
        <v>46</v>
      </c>
      <c r="O973" s="144" t="s">
        <v>34</v>
      </c>
      <c r="P973" s="144">
        <v>735</v>
      </c>
      <c r="Q973" s="144" t="s">
        <v>49</v>
      </c>
      <c r="R973" s="145" t="s">
        <v>27512</v>
      </c>
      <c r="S973" s="144" t="s">
        <v>36</v>
      </c>
      <c r="T973" s="144">
        <v>58</v>
      </c>
      <c r="U973" s="144" t="s">
        <v>49</v>
      </c>
      <c r="V973" s="144"/>
      <c r="W973" s="144"/>
      <c r="X973" s="145" t="s">
        <v>27513</v>
      </c>
      <c r="Y973" s="145" t="s">
        <v>27514</v>
      </c>
      <c r="Z973" s="145" t="s">
        <v>27515</v>
      </c>
    </row>
    <row r="974" spans="1:26" s="67" customFormat="1" ht="100.2" customHeight="1" x14ac:dyDescent="0.3">
      <c r="A974" s="138" t="s">
        <v>23707</v>
      </c>
      <c r="B974" s="176" t="s">
        <v>27630</v>
      </c>
      <c r="C974" s="145" t="s">
        <v>27631</v>
      </c>
      <c r="D974" s="145" t="s">
        <v>27632</v>
      </c>
      <c r="E974" s="146">
        <v>350.4</v>
      </c>
      <c r="F974" s="144" t="s">
        <v>27633</v>
      </c>
      <c r="G974" s="144"/>
      <c r="H974" s="144" t="s">
        <v>27634</v>
      </c>
      <c r="I974" s="144" t="s">
        <v>2195</v>
      </c>
      <c r="J974" s="145" t="s">
        <v>27635</v>
      </c>
      <c r="K974" s="144" t="s">
        <v>30647</v>
      </c>
      <c r="L974" s="144" t="s">
        <v>189</v>
      </c>
      <c r="M974" s="144" t="s">
        <v>190</v>
      </c>
      <c r="N974" s="144" t="s">
        <v>46</v>
      </c>
      <c r="O974" s="144" t="s">
        <v>1433</v>
      </c>
      <c r="P974" s="144">
        <v>14</v>
      </c>
      <c r="Q974" s="144" t="s">
        <v>49</v>
      </c>
      <c r="R974" s="145" t="s">
        <v>18284</v>
      </c>
      <c r="S974" s="144" t="s">
        <v>3395</v>
      </c>
      <c r="T974" s="144">
        <v>100</v>
      </c>
      <c r="U974" s="144" t="s">
        <v>49</v>
      </c>
      <c r="V974" s="144"/>
      <c r="W974" s="144"/>
      <c r="X974" s="145" t="s">
        <v>27636</v>
      </c>
      <c r="Y974" s="145" t="s">
        <v>27637</v>
      </c>
      <c r="Z974" s="145" t="s">
        <v>27638</v>
      </c>
    </row>
    <row r="975" spans="1:26" s="67" customFormat="1" ht="100.2" customHeight="1" x14ac:dyDescent="0.3">
      <c r="A975" s="138" t="s">
        <v>23707</v>
      </c>
      <c r="B975" s="158" t="s">
        <v>27639</v>
      </c>
      <c r="C975" s="145" t="s">
        <v>27640</v>
      </c>
      <c r="D975" s="145" t="s">
        <v>27641</v>
      </c>
      <c r="E975" s="146">
        <v>383.5</v>
      </c>
      <c r="F975" s="144" t="s">
        <v>27642</v>
      </c>
      <c r="G975" s="144"/>
      <c r="H975" s="144" t="s">
        <v>27643</v>
      </c>
      <c r="I975" s="144" t="s">
        <v>2195</v>
      </c>
      <c r="J975" s="145" t="s">
        <v>3142</v>
      </c>
      <c r="K975" s="144" t="s">
        <v>30648</v>
      </c>
      <c r="L975" s="144" t="s">
        <v>425</v>
      </c>
      <c r="M975" s="144" t="s">
        <v>261</v>
      </c>
      <c r="N975" s="144" t="s">
        <v>46</v>
      </c>
      <c r="O975" s="144" t="s">
        <v>1433</v>
      </c>
      <c r="P975" s="144">
        <v>14</v>
      </c>
      <c r="Q975" s="144" t="s">
        <v>49</v>
      </c>
      <c r="R975" s="145" t="s">
        <v>27644</v>
      </c>
      <c r="S975" s="144" t="s">
        <v>36</v>
      </c>
      <c r="T975" s="144">
        <v>100</v>
      </c>
      <c r="U975" s="144" t="s">
        <v>49</v>
      </c>
      <c r="V975" s="144"/>
      <c r="W975" s="144"/>
      <c r="X975" s="145" t="s">
        <v>27645</v>
      </c>
      <c r="Y975" s="145" t="s">
        <v>27646</v>
      </c>
      <c r="Z975" s="145" t="s">
        <v>27647</v>
      </c>
    </row>
    <row r="976" spans="1:26" s="67" customFormat="1" ht="100.2" customHeight="1" x14ac:dyDescent="0.3">
      <c r="A976" s="138" t="s">
        <v>23707</v>
      </c>
      <c r="B976" s="158" t="s">
        <v>27648</v>
      </c>
      <c r="C976" s="145" t="s">
        <v>27649</v>
      </c>
      <c r="D976" s="145" t="s">
        <v>27650</v>
      </c>
      <c r="E976" s="146">
        <v>553.5</v>
      </c>
      <c r="F976" s="144" t="s">
        <v>27651</v>
      </c>
      <c r="G976" s="144"/>
      <c r="H976" s="144" t="s">
        <v>27652</v>
      </c>
      <c r="I976" s="144" t="s">
        <v>2195</v>
      </c>
      <c r="J976" s="145" t="s">
        <v>17731</v>
      </c>
      <c r="K976" s="144" t="s">
        <v>30649</v>
      </c>
      <c r="L976" s="144" t="s">
        <v>189</v>
      </c>
      <c r="M976" s="144" t="s">
        <v>190</v>
      </c>
      <c r="N976" s="144" t="s">
        <v>33</v>
      </c>
      <c r="O976" s="144" t="s">
        <v>1433</v>
      </c>
      <c r="P976" s="144">
        <v>182</v>
      </c>
      <c r="Q976" s="144" t="s">
        <v>49</v>
      </c>
      <c r="R976" s="145" t="s">
        <v>27653</v>
      </c>
      <c r="S976" s="144" t="s">
        <v>36</v>
      </c>
      <c r="T976" s="144">
        <v>50</v>
      </c>
      <c r="U976" s="144" t="s">
        <v>49</v>
      </c>
      <c r="V976" s="144"/>
      <c r="W976" s="144"/>
      <c r="X976" s="145" t="s">
        <v>27654</v>
      </c>
      <c r="Y976" s="145" t="s">
        <v>1705</v>
      </c>
      <c r="Z976" s="145" t="s">
        <v>27655</v>
      </c>
    </row>
    <row r="977" spans="1:31" s="67" customFormat="1" ht="100.2" customHeight="1" x14ac:dyDescent="0.3">
      <c r="A977" s="138" t="s">
        <v>23707</v>
      </c>
      <c r="B977" s="158" t="s">
        <v>27656</v>
      </c>
      <c r="C977" s="145" t="s">
        <v>27657</v>
      </c>
      <c r="D977" s="145" t="s">
        <v>27658</v>
      </c>
      <c r="E977" s="146">
        <v>453.5</v>
      </c>
      <c r="F977" s="144" t="s">
        <v>27659</v>
      </c>
      <c r="G977" s="144"/>
      <c r="H977" s="144" t="s">
        <v>27660</v>
      </c>
      <c r="I977" s="144" t="s">
        <v>2195</v>
      </c>
      <c r="J977" s="145" t="s">
        <v>17731</v>
      </c>
      <c r="K977" s="144" t="s">
        <v>30650</v>
      </c>
      <c r="L977" s="144" t="s">
        <v>31</v>
      </c>
      <c r="M977" s="144" t="s">
        <v>261</v>
      </c>
      <c r="N977" s="144" t="s">
        <v>46</v>
      </c>
      <c r="O977" s="144" t="s">
        <v>220</v>
      </c>
      <c r="P977" s="144">
        <v>21</v>
      </c>
      <c r="Q977" s="144" t="s">
        <v>49</v>
      </c>
      <c r="R977" s="145" t="s">
        <v>27661</v>
      </c>
      <c r="S977" s="144" t="s">
        <v>36</v>
      </c>
      <c r="T977" s="144">
        <v>30</v>
      </c>
      <c r="U977" s="144" t="s">
        <v>49</v>
      </c>
      <c r="V977" s="144"/>
      <c r="W977" s="144"/>
      <c r="X977" s="145" t="s">
        <v>27662</v>
      </c>
      <c r="Y977" s="145" t="s">
        <v>27663</v>
      </c>
      <c r="Z977" s="145" t="s">
        <v>27664</v>
      </c>
    </row>
    <row r="978" spans="1:31" s="67" customFormat="1" ht="100.2" customHeight="1" x14ac:dyDescent="0.3">
      <c r="A978" s="138" t="s">
        <v>23707</v>
      </c>
      <c r="B978" s="158" t="s">
        <v>27727</v>
      </c>
      <c r="C978" s="145" t="s">
        <v>27728</v>
      </c>
      <c r="D978" s="145" t="s">
        <v>27729</v>
      </c>
      <c r="E978" s="146">
        <v>182.26</v>
      </c>
      <c r="F978" s="144" t="s">
        <v>24750</v>
      </c>
      <c r="G978" s="144"/>
      <c r="H978" s="144" t="s">
        <v>27730</v>
      </c>
      <c r="I978" s="144" t="s">
        <v>2195</v>
      </c>
      <c r="J978" s="145" t="s">
        <v>3328</v>
      </c>
      <c r="K978" s="144" t="s">
        <v>30640</v>
      </c>
      <c r="L978" s="144" t="s">
        <v>31</v>
      </c>
      <c r="M978" s="144" t="s">
        <v>27731</v>
      </c>
      <c r="N978" s="144" t="s">
        <v>46</v>
      </c>
      <c r="O978" s="144" t="s">
        <v>220</v>
      </c>
      <c r="P978" s="144">
        <v>28</v>
      </c>
      <c r="Q978" s="144" t="s">
        <v>49</v>
      </c>
      <c r="R978" s="145" t="s">
        <v>27732</v>
      </c>
      <c r="S978" s="144" t="s">
        <v>314</v>
      </c>
      <c r="T978" s="144">
        <v>30</v>
      </c>
      <c r="U978" s="144" t="s">
        <v>49</v>
      </c>
      <c r="V978" s="144"/>
      <c r="W978" s="150"/>
      <c r="X978" s="1" t="s">
        <v>27733</v>
      </c>
      <c r="Y978" s="145" t="s">
        <v>17160</v>
      </c>
      <c r="Z978" s="1" t="s">
        <v>27734</v>
      </c>
    </row>
    <row r="979" spans="1:31" s="67" customFormat="1" ht="100.2" customHeight="1" x14ac:dyDescent="0.3">
      <c r="A979" s="138" t="s">
        <v>23707</v>
      </c>
      <c r="B979" s="158" t="s">
        <v>27785</v>
      </c>
      <c r="C979" s="145" t="s">
        <v>27786</v>
      </c>
      <c r="D979" s="145" t="s">
        <v>27787</v>
      </c>
      <c r="E979" s="146">
        <v>327.553</v>
      </c>
      <c r="F979" s="144" t="s">
        <v>27788</v>
      </c>
      <c r="G979" s="144"/>
      <c r="H979" s="144" t="s">
        <v>27789</v>
      </c>
      <c r="I979" s="144" t="s">
        <v>2195</v>
      </c>
      <c r="J979" s="145" t="s">
        <v>18082</v>
      </c>
      <c r="K979" s="144" t="s">
        <v>28351</v>
      </c>
      <c r="L979" s="144" t="s">
        <v>31</v>
      </c>
      <c r="M979" s="144" t="s">
        <v>10021</v>
      </c>
      <c r="N979" s="144" t="s">
        <v>476</v>
      </c>
      <c r="O979" s="144" t="s">
        <v>220</v>
      </c>
      <c r="P979" s="144">
        <v>10</v>
      </c>
      <c r="Q979" s="144" t="s">
        <v>49</v>
      </c>
      <c r="R979" s="145" t="s">
        <v>27790</v>
      </c>
      <c r="S979" s="144" t="s">
        <v>27791</v>
      </c>
      <c r="T979" s="144">
        <v>50</v>
      </c>
      <c r="U979" s="144" t="s">
        <v>49</v>
      </c>
      <c r="V979" s="144"/>
      <c r="W979" s="150"/>
      <c r="X979" s="1" t="s">
        <v>27792</v>
      </c>
      <c r="Y979" s="145" t="s">
        <v>14861</v>
      </c>
      <c r="Z979" s="1" t="s">
        <v>27793</v>
      </c>
    </row>
    <row r="980" spans="1:31" s="67" customFormat="1" ht="100.2" customHeight="1" x14ac:dyDescent="0.3">
      <c r="A980" s="138" t="s">
        <v>23707</v>
      </c>
      <c r="B980" s="158" t="s">
        <v>27803</v>
      </c>
      <c r="C980" s="145" t="s">
        <v>27804</v>
      </c>
      <c r="D980" s="145" t="s">
        <v>27805</v>
      </c>
      <c r="E980" s="146">
        <v>238.41900000000001</v>
      </c>
      <c r="F980" s="144" t="s">
        <v>27806</v>
      </c>
      <c r="G980" s="144"/>
      <c r="H980" s="144" t="s">
        <v>27807</v>
      </c>
      <c r="I980" s="144" t="s">
        <v>2195</v>
      </c>
      <c r="J980" s="145" t="s">
        <v>2348</v>
      </c>
      <c r="K980" s="144" t="s">
        <v>30149</v>
      </c>
      <c r="L980" s="144" t="s">
        <v>31</v>
      </c>
      <c r="M980" s="144" t="s">
        <v>2749</v>
      </c>
      <c r="N980" s="144" t="s">
        <v>476</v>
      </c>
      <c r="O980" s="144" t="s">
        <v>220</v>
      </c>
      <c r="P980" s="144">
        <v>68</v>
      </c>
      <c r="Q980" s="144" t="s">
        <v>49</v>
      </c>
      <c r="R980" s="145" t="s">
        <v>27808</v>
      </c>
      <c r="S980" s="144" t="s">
        <v>1845</v>
      </c>
      <c r="T980" s="144">
        <v>1.5</v>
      </c>
      <c r="U980" s="144" t="s">
        <v>49</v>
      </c>
      <c r="V980" s="144"/>
      <c r="W980" s="150"/>
      <c r="X980" s="1" t="s">
        <v>27809</v>
      </c>
      <c r="Y980" s="145" t="s">
        <v>27810</v>
      </c>
      <c r="Z980" s="1" t="s">
        <v>27811</v>
      </c>
    </row>
    <row r="981" spans="1:31" s="67" customFormat="1" ht="100.2" customHeight="1" x14ac:dyDescent="0.3">
      <c r="A981" s="138" t="s">
        <v>23707</v>
      </c>
      <c r="B981" s="141" t="s">
        <v>29612</v>
      </c>
      <c r="C981" s="139" t="s">
        <v>18678</v>
      </c>
      <c r="D981" s="139" t="s">
        <v>18679</v>
      </c>
      <c r="E981" s="142">
        <v>244.37</v>
      </c>
      <c r="F981" s="143" t="s">
        <v>18680</v>
      </c>
      <c r="G981" s="143"/>
      <c r="H981" s="143" t="s">
        <v>18681</v>
      </c>
      <c r="I981" s="144" t="s">
        <v>5455</v>
      </c>
      <c r="J981" s="145" t="s">
        <v>5511</v>
      </c>
      <c r="K981" s="143" t="s">
        <v>30651</v>
      </c>
      <c r="L981" s="144" t="s">
        <v>31</v>
      </c>
      <c r="M981" s="144" t="s">
        <v>18682</v>
      </c>
      <c r="N981" s="144" t="s">
        <v>33</v>
      </c>
      <c r="O981" s="144" t="s">
        <v>34</v>
      </c>
      <c r="P981" s="144">
        <v>730</v>
      </c>
      <c r="Q981" s="144">
        <v>2500</v>
      </c>
      <c r="R981" s="147" t="s">
        <v>18683</v>
      </c>
      <c r="S981" s="144" t="s">
        <v>18684</v>
      </c>
      <c r="T981" s="144">
        <v>5000</v>
      </c>
      <c r="U981" s="144">
        <v>2500</v>
      </c>
      <c r="V981" s="148">
        <f t="shared" ref="V981:V1012" si="56">U981/E981</f>
        <v>10.230388345541597</v>
      </c>
      <c r="W981" s="148">
        <f>V981</f>
        <v>10.230388345541597</v>
      </c>
      <c r="X981" s="1" t="s">
        <v>18685</v>
      </c>
      <c r="Y981" s="145" t="s">
        <v>18686</v>
      </c>
      <c r="Z981" s="145" t="s">
        <v>18687</v>
      </c>
    </row>
    <row r="982" spans="1:31" s="67" customFormat="1" ht="100.2" customHeight="1" x14ac:dyDescent="0.3">
      <c r="A982" s="9" t="s">
        <v>16991</v>
      </c>
      <c r="B982" s="10" t="s">
        <v>5450</v>
      </c>
      <c r="C982" s="22" t="s">
        <v>5451</v>
      </c>
      <c r="D982" s="19" t="s">
        <v>5452</v>
      </c>
      <c r="E982" s="13">
        <v>133.40410678960501</v>
      </c>
      <c r="F982" s="14" t="s">
        <v>5453</v>
      </c>
      <c r="G982" s="14">
        <v>2.4689999999999999</v>
      </c>
      <c r="H982" s="14" t="s">
        <v>5454</v>
      </c>
      <c r="I982" s="14" t="s">
        <v>5455</v>
      </c>
      <c r="J982" s="15" t="s">
        <v>5456</v>
      </c>
      <c r="K982" s="14" t="s">
        <v>28270</v>
      </c>
      <c r="L982" s="14" t="s">
        <v>31</v>
      </c>
      <c r="M982" s="14" t="s">
        <v>310</v>
      </c>
      <c r="N982" s="14" t="s">
        <v>46</v>
      </c>
      <c r="O982" s="16" t="s">
        <v>34</v>
      </c>
      <c r="P982" s="28">
        <v>91</v>
      </c>
      <c r="Q982" s="14">
        <v>2400</v>
      </c>
      <c r="R982" s="15" t="s">
        <v>5457</v>
      </c>
      <c r="S982" s="14" t="s">
        <v>36</v>
      </c>
      <c r="T982" s="14">
        <v>4800</v>
      </c>
      <c r="U982" s="28">
        <v>2400</v>
      </c>
      <c r="V982" s="13">
        <f t="shared" si="56"/>
        <v>17.990450652205936</v>
      </c>
      <c r="W982" s="30">
        <f>V982/3</f>
        <v>5.9968168840686458</v>
      </c>
      <c r="X982" s="19" t="s">
        <v>5458</v>
      </c>
      <c r="Y982" s="21" t="s">
        <v>5459</v>
      </c>
      <c r="Z982" s="19" t="s">
        <v>5460</v>
      </c>
      <c r="AC982" s="129"/>
    </row>
    <row r="983" spans="1:31" s="121" customFormat="1" ht="100.2" customHeight="1" x14ac:dyDescent="0.3">
      <c r="A983" s="9" t="s">
        <v>16991</v>
      </c>
      <c r="B983" s="10" t="s">
        <v>5461</v>
      </c>
      <c r="C983" s="22" t="s">
        <v>5462</v>
      </c>
      <c r="D983" s="19" t="s">
        <v>5463</v>
      </c>
      <c r="E983" s="13">
        <v>194.18</v>
      </c>
      <c r="F983" s="14" t="s">
        <v>3410</v>
      </c>
      <c r="G983" s="13">
        <v>1.6</v>
      </c>
      <c r="H983" s="14" t="s">
        <v>5464</v>
      </c>
      <c r="I983" s="14" t="s">
        <v>5455</v>
      </c>
      <c r="J983" s="15" t="s">
        <v>5465</v>
      </c>
      <c r="K983" s="16" t="s">
        <v>30652</v>
      </c>
      <c r="L983" s="14" t="s">
        <v>31</v>
      </c>
      <c r="M983" s="14" t="s">
        <v>230</v>
      </c>
      <c r="N983" s="14" t="s">
        <v>476</v>
      </c>
      <c r="O983" s="16" t="s">
        <v>34</v>
      </c>
      <c r="P983" s="28">
        <v>730</v>
      </c>
      <c r="Q983" s="14">
        <v>1000</v>
      </c>
      <c r="R983" s="15" t="s">
        <v>2217</v>
      </c>
      <c r="S983" s="14" t="s">
        <v>619</v>
      </c>
      <c r="T983" s="14">
        <v>2000</v>
      </c>
      <c r="U983" s="14">
        <v>1000</v>
      </c>
      <c r="V983" s="13">
        <f t="shared" si="56"/>
        <v>5.1498609537542483</v>
      </c>
      <c r="W983" s="13">
        <f>V983</f>
        <v>5.1498609537542483</v>
      </c>
      <c r="X983" s="19" t="s">
        <v>5466</v>
      </c>
      <c r="Y983" s="21" t="s">
        <v>2219</v>
      </c>
      <c r="Z983" s="19" t="s">
        <v>5467</v>
      </c>
      <c r="AA983" s="67"/>
      <c r="AB983" s="67"/>
      <c r="AC983" s="67"/>
      <c r="AD983" s="67"/>
      <c r="AE983" s="67"/>
    </row>
    <row r="984" spans="1:31" s="67" customFormat="1" ht="100.2" customHeight="1" x14ac:dyDescent="0.3">
      <c r="A984" s="138" t="s">
        <v>23707</v>
      </c>
      <c r="B984" s="141" t="s">
        <v>18688</v>
      </c>
      <c r="C984" s="139" t="s">
        <v>18689</v>
      </c>
      <c r="D984" s="139" t="s">
        <v>18690</v>
      </c>
      <c r="E984" s="142">
        <v>244.24600000000001</v>
      </c>
      <c r="F984" s="143" t="s">
        <v>18691</v>
      </c>
      <c r="G984" s="143"/>
      <c r="H984" s="143" t="s">
        <v>18692</v>
      </c>
      <c r="I984" s="144" t="s">
        <v>5455</v>
      </c>
      <c r="J984" s="145" t="s">
        <v>18693</v>
      </c>
      <c r="K984" s="143" t="s">
        <v>30653</v>
      </c>
      <c r="L984" s="144" t="s">
        <v>31</v>
      </c>
      <c r="M984" s="144" t="s">
        <v>69</v>
      </c>
      <c r="N984" s="144" t="s">
        <v>33</v>
      </c>
      <c r="O984" s="144" t="s">
        <v>34</v>
      </c>
      <c r="P984" s="144">
        <v>91</v>
      </c>
      <c r="Q984" s="144">
        <v>3000</v>
      </c>
      <c r="R984" s="147" t="s">
        <v>18694</v>
      </c>
      <c r="S984" s="144" t="s">
        <v>49</v>
      </c>
      <c r="T984" s="144" t="s">
        <v>49</v>
      </c>
      <c r="U984" s="144">
        <v>3000</v>
      </c>
      <c r="V984" s="146">
        <f t="shared" si="56"/>
        <v>12.282698590765047</v>
      </c>
      <c r="W984" s="148">
        <f>V984/3</f>
        <v>4.0942328635883491</v>
      </c>
      <c r="X984" s="1" t="s">
        <v>18695</v>
      </c>
      <c r="Y984" s="145" t="s">
        <v>18696</v>
      </c>
      <c r="Z984" s="145" t="s">
        <v>18697</v>
      </c>
    </row>
    <row r="985" spans="1:31" s="67" customFormat="1" ht="100.2" customHeight="1" x14ac:dyDescent="0.3">
      <c r="A985" s="9" t="s">
        <v>16991</v>
      </c>
      <c r="B985" s="10" t="s">
        <v>5468</v>
      </c>
      <c r="C985" s="22" t="s">
        <v>5469</v>
      </c>
      <c r="D985" s="19" t="s">
        <v>5470</v>
      </c>
      <c r="E985" s="13">
        <v>72.11</v>
      </c>
      <c r="F985" s="14" t="s">
        <v>5471</v>
      </c>
      <c r="G985" s="14">
        <v>0.46</v>
      </c>
      <c r="H985" s="14" t="s">
        <v>5472</v>
      </c>
      <c r="I985" s="14" t="s">
        <v>5455</v>
      </c>
      <c r="J985" s="15" t="s">
        <v>5473</v>
      </c>
      <c r="K985" s="14" t="s">
        <v>30654</v>
      </c>
      <c r="L985" s="14" t="s">
        <v>31</v>
      </c>
      <c r="M985" s="14" t="s">
        <v>32</v>
      </c>
      <c r="N985" s="14" t="s">
        <v>46</v>
      </c>
      <c r="O985" s="16" t="s">
        <v>47</v>
      </c>
      <c r="P985" s="28">
        <v>133</v>
      </c>
      <c r="Q985" s="18">
        <v>268</v>
      </c>
      <c r="R985" s="15" t="s">
        <v>5474</v>
      </c>
      <c r="S985" s="14" t="s">
        <v>36</v>
      </c>
      <c r="T985" s="14">
        <v>714</v>
      </c>
      <c r="U985" s="28">
        <v>268</v>
      </c>
      <c r="V985" s="13">
        <f t="shared" si="56"/>
        <v>3.7165441686312577</v>
      </c>
      <c r="W985" s="13">
        <f>V985</f>
        <v>3.7165441686312577</v>
      </c>
      <c r="X985" s="19" t="s">
        <v>5475</v>
      </c>
      <c r="Y985" s="21" t="s">
        <v>5476</v>
      </c>
      <c r="Z985" s="19" t="s">
        <v>5477</v>
      </c>
    </row>
    <row r="986" spans="1:31" s="67" customFormat="1" ht="100.2" customHeight="1" x14ac:dyDescent="0.3">
      <c r="A986" s="9" t="s">
        <v>16991</v>
      </c>
      <c r="B986" s="10" t="s">
        <v>5478</v>
      </c>
      <c r="C986" s="22" t="s">
        <v>5479</v>
      </c>
      <c r="D986" s="19" t="s">
        <v>5480</v>
      </c>
      <c r="E986" s="13">
        <v>150.13</v>
      </c>
      <c r="F986" s="14" t="s">
        <v>5481</v>
      </c>
      <c r="G986" s="14">
        <v>1.05</v>
      </c>
      <c r="H986" s="14" t="s">
        <v>5482</v>
      </c>
      <c r="I986" s="14" t="s">
        <v>5455</v>
      </c>
      <c r="J986" s="15" t="s">
        <v>5483</v>
      </c>
      <c r="K986" s="14" t="s">
        <v>30655</v>
      </c>
      <c r="L986" s="14" t="s">
        <v>31</v>
      </c>
      <c r="M986" s="14" t="s">
        <v>493</v>
      </c>
      <c r="N986" s="14" t="s">
        <v>33</v>
      </c>
      <c r="O986" s="16" t="s">
        <v>34</v>
      </c>
      <c r="P986" s="28">
        <v>105</v>
      </c>
      <c r="Q986" s="14">
        <v>500</v>
      </c>
      <c r="R986" s="15" t="s">
        <v>5484</v>
      </c>
      <c r="S986" s="14" t="s">
        <v>49</v>
      </c>
      <c r="T986" s="14" t="s">
        <v>49</v>
      </c>
      <c r="U986" s="14">
        <v>500</v>
      </c>
      <c r="V986" s="13">
        <f t="shared" si="56"/>
        <v>3.3304469459801505</v>
      </c>
      <c r="W986" s="13">
        <f>V986</f>
        <v>3.3304469459801505</v>
      </c>
      <c r="X986" s="19" t="s">
        <v>5485</v>
      </c>
      <c r="Y986" s="21" t="s">
        <v>409</v>
      </c>
      <c r="Z986" s="19" t="s">
        <v>5486</v>
      </c>
    </row>
    <row r="987" spans="1:31" s="67" customFormat="1" ht="100.2" customHeight="1" x14ac:dyDescent="0.3">
      <c r="A987" s="9" t="s">
        <v>16991</v>
      </c>
      <c r="B987" s="10" t="s">
        <v>5487</v>
      </c>
      <c r="C987" s="22" t="s">
        <v>5488</v>
      </c>
      <c r="D987" s="12" t="s">
        <v>5489</v>
      </c>
      <c r="E987" s="13">
        <v>123.112897801746</v>
      </c>
      <c r="F987" s="14" t="s">
        <v>5490</v>
      </c>
      <c r="G987" s="14">
        <v>-2.093</v>
      </c>
      <c r="H987" s="14" t="s">
        <v>5491</v>
      </c>
      <c r="I987" s="14" t="s">
        <v>5455</v>
      </c>
      <c r="J987" s="15" t="s">
        <v>5492</v>
      </c>
      <c r="K987" s="14" t="s">
        <v>30656</v>
      </c>
      <c r="L987" s="14" t="s">
        <v>31</v>
      </c>
      <c r="M987" s="14" t="s">
        <v>176</v>
      </c>
      <c r="N987" s="14" t="s">
        <v>46</v>
      </c>
      <c r="O987" s="16" t="s">
        <v>34</v>
      </c>
      <c r="P987" s="28">
        <v>546</v>
      </c>
      <c r="Q987" s="14">
        <v>357</v>
      </c>
      <c r="R987" s="15" t="s">
        <v>5493</v>
      </c>
      <c r="S987" s="14" t="s">
        <v>788</v>
      </c>
      <c r="T987" s="14" t="s">
        <v>49</v>
      </c>
      <c r="U987" s="14">
        <v>357</v>
      </c>
      <c r="V987" s="13">
        <f t="shared" si="56"/>
        <v>2.8997774106080461</v>
      </c>
      <c r="W987" s="13">
        <f>V987</f>
        <v>2.8997774106080461</v>
      </c>
      <c r="X987" s="19" t="s">
        <v>5494</v>
      </c>
      <c r="Y987" s="21" t="s">
        <v>1207</v>
      </c>
      <c r="Z987" s="19" t="s">
        <v>5495</v>
      </c>
    </row>
    <row r="988" spans="1:31" s="67" customFormat="1" ht="100.2" customHeight="1" x14ac:dyDescent="0.3">
      <c r="A988" s="138" t="s">
        <v>23707</v>
      </c>
      <c r="B988" s="141" t="s">
        <v>18698</v>
      </c>
      <c r="C988" s="139" t="s">
        <v>18699</v>
      </c>
      <c r="D988" s="139" t="s">
        <v>18700</v>
      </c>
      <c r="E988" s="142">
        <v>116.16</v>
      </c>
      <c r="F988" s="143" t="s">
        <v>1169</v>
      </c>
      <c r="G988" s="143"/>
      <c r="H988" s="143" t="s">
        <v>18701</v>
      </c>
      <c r="I988" s="144" t="s">
        <v>5455</v>
      </c>
      <c r="J988" s="145" t="s">
        <v>2266</v>
      </c>
      <c r="K988" s="143" t="s">
        <v>30657</v>
      </c>
      <c r="L988" s="144" t="s">
        <v>31</v>
      </c>
      <c r="M988" s="144" t="s">
        <v>69</v>
      </c>
      <c r="N988" s="144" t="s">
        <v>33</v>
      </c>
      <c r="O988" s="144" t="s">
        <v>220</v>
      </c>
      <c r="P988" s="144">
        <v>92</v>
      </c>
      <c r="Q988" s="144">
        <v>1000</v>
      </c>
      <c r="R988" s="147" t="s">
        <v>18702</v>
      </c>
      <c r="S988" s="144" t="s">
        <v>49</v>
      </c>
      <c r="T988" s="144" t="s">
        <v>49</v>
      </c>
      <c r="U988" s="144">
        <v>1000</v>
      </c>
      <c r="V988" s="148">
        <f t="shared" si="56"/>
        <v>8.6088154269972446</v>
      </c>
      <c r="W988" s="148">
        <f>V988/3</f>
        <v>2.8696051423324147</v>
      </c>
      <c r="X988" s="1" t="s">
        <v>18703</v>
      </c>
      <c r="Y988" s="145" t="s">
        <v>7979</v>
      </c>
      <c r="Z988" s="145" t="s">
        <v>18704</v>
      </c>
    </row>
    <row r="989" spans="1:31" s="67" customFormat="1" ht="100.2" customHeight="1" x14ac:dyDescent="0.3">
      <c r="A989" s="9" t="s">
        <v>16991</v>
      </c>
      <c r="B989" s="10" t="s">
        <v>5496</v>
      </c>
      <c r="C989" s="22" t="s">
        <v>5497</v>
      </c>
      <c r="D989" s="19" t="s">
        <v>5498</v>
      </c>
      <c r="E989" s="13">
        <f>354.08/3</f>
        <v>118.02666666666666</v>
      </c>
      <c r="F989" s="14" t="s">
        <v>5499</v>
      </c>
      <c r="G989" s="14">
        <v>-0.86099999999999899</v>
      </c>
      <c r="H989" s="14" t="s">
        <v>5500</v>
      </c>
      <c r="I989" s="14" t="s">
        <v>5455</v>
      </c>
      <c r="J989" s="15" t="s">
        <v>5501</v>
      </c>
      <c r="K989" s="14" t="s">
        <v>28352</v>
      </c>
      <c r="L989" s="14" t="s">
        <v>189</v>
      </c>
      <c r="M989" s="14" t="s">
        <v>190</v>
      </c>
      <c r="N989" s="14" t="s">
        <v>46</v>
      </c>
      <c r="O989" s="16" t="s">
        <v>34</v>
      </c>
      <c r="P989" s="28">
        <v>730</v>
      </c>
      <c r="Q989" s="14">
        <v>309</v>
      </c>
      <c r="R989" s="15" t="s">
        <v>5502</v>
      </c>
      <c r="S989" s="14" t="s">
        <v>5503</v>
      </c>
      <c r="T989" s="14">
        <v>609</v>
      </c>
      <c r="U989" s="14">
        <v>309</v>
      </c>
      <c r="V989" s="13">
        <f t="shared" si="56"/>
        <v>2.6180524175327613</v>
      </c>
      <c r="W989" s="13">
        <f>V989</f>
        <v>2.6180524175327613</v>
      </c>
      <c r="X989" s="19" t="s">
        <v>5504</v>
      </c>
      <c r="Y989" s="21" t="s">
        <v>5505</v>
      </c>
      <c r="Z989" s="19" t="s">
        <v>5506</v>
      </c>
    </row>
    <row r="990" spans="1:31" s="67" customFormat="1" ht="100.2" customHeight="1" x14ac:dyDescent="0.3">
      <c r="A990" s="9" t="s">
        <v>16991</v>
      </c>
      <c r="B990" s="10" t="s">
        <v>5507</v>
      </c>
      <c r="C990" s="22" t="s">
        <v>5508</v>
      </c>
      <c r="D990" s="19" t="s">
        <v>5509</v>
      </c>
      <c r="E990" s="13">
        <v>62.067926171669498</v>
      </c>
      <c r="F990" s="14" t="s">
        <v>5204</v>
      </c>
      <c r="G990" s="14">
        <v>-1.208</v>
      </c>
      <c r="H990" s="14" t="s">
        <v>5510</v>
      </c>
      <c r="I990" s="14" t="s">
        <v>5455</v>
      </c>
      <c r="J990" s="15" t="s">
        <v>5511</v>
      </c>
      <c r="K990" s="14" t="s">
        <v>30658</v>
      </c>
      <c r="L990" s="14" t="s">
        <v>31</v>
      </c>
      <c r="M990" s="14" t="s">
        <v>5512</v>
      </c>
      <c r="N990" s="14" t="s">
        <v>46</v>
      </c>
      <c r="O990" s="16" t="s">
        <v>34</v>
      </c>
      <c r="P990" s="28">
        <v>365</v>
      </c>
      <c r="Q990" s="14">
        <v>150</v>
      </c>
      <c r="R990" s="15" t="s">
        <v>5513</v>
      </c>
      <c r="S990" s="14" t="s">
        <v>1388</v>
      </c>
      <c r="T990" s="14">
        <v>300</v>
      </c>
      <c r="U990" s="28">
        <v>150</v>
      </c>
      <c r="V990" s="13">
        <f t="shared" si="56"/>
        <v>2.4167071344566127</v>
      </c>
      <c r="W990" s="13">
        <f>V990</f>
        <v>2.4167071344566127</v>
      </c>
      <c r="X990" s="19" t="s">
        <v>5514</v>
      </c>
      <c r="Y990" s="21" t="s">
        <v>5515</v>
      </c>
      <c r="Z990" s="19" t="s">
        <v>5516</v>
      </c>
    </row>
    <row r="991" spans="1:31" s="67" customFormat="1" ht="100.2" customHeight="1" x14ac:dyDescent="0.3">
      <c r="A991" s="138" t="s">
        <v>23707</v>
      </c>
      <c r="B991" s="141" t="s">
        <v>18705</v>
      </c>
      <c r="C991" s="139" t="s">
        <v>18706</v>
      </c>
      <c r="D991" s="139" t="s">
        <v>18707</v>
      </c>
      <c r="E991" s="142">
        <v>430.62599999999998</v>
      </c>
      <c r="F991" s="143" t="s">
        <v>18708</v>
      </c>
      <c r="G991" s="143"/>
      <c r="H991" s="143" t="s">
        <v>18709</v>
      </c>
      <c r="I991" s="144" t="s">
        <v>5455</v>
      </c>
      <c r="J991" s="145" t="s">
        <v>18710</v>
      </c>
      <c r="K991" s="143" t="s">
        <v>30659</v>
      </c>
      <c r="L991" s="144" t="s">
        <v>31</v>
      </c>
      <c r="M991" s="144" t="s">
        <v>18711</v>
      </c>
      <c r="N991" s="144" t="s">
        <v>33</v>
      </c>
      <c r="O991" s="144" t="s">
        <v>220</v>
      </c>
      <c r="P991" s="144">
        <v>110</v>
      </c>
      <c r="Q991" s="144">
        <v>1000</v>
      </c>
      <c r="R991" s="147" t="s">
        <v>18712</v>
      </c>
      <c r="S991" s="144" t="s">
        <v>49</v>
      </c>
      <c r="T991" s="144" t="s">
        <v>49</v>
      </c>
      <c r="U991" s="144">
        <v>1000</v>
      </c>
      <c r="V991" s="148">
        <f t="shared" si="56"/>
        <v>2.3222007031623733</v>
      </c>
      <c r="W991" s="148">
        <f>V991</f>
        <v>2.3222007031623733</v>
      </c>
      <c r="X991" s="1" t="s">
        <v>18713</v>
      </c>
      <c r="Y991" s="145" t="s">
        <v>18714</v>
      </c>
      <c r="Z991" s="145" t="s">
        <v>18715</v>
      </c>
    </row>
    <row r="992" spans="1:31" s="67" customFormat="1" ht="100.2" customHeight="1" x14ac:dyDescent="0.3">
      <c r="A992" s="138" t="s">
        <v>23707</v>
      </c>
      <c r="B992" s="141" t="s">
        <v>18716</v>
      </c>
      <c r="C992" s="139" t="s">
        <v>18717</v>
      </c>
      <c r="D992" s="139" t="s">
        <v>18718</v>
      </c>
      <c r="E992" s="142">
        <v>396.61200000000002</v>
      </c>
      <c r="F992" s="143" t="s">
        <v>18719</v>
      </c>
      <c r="G992" s="143"/>
      <c r="H992" s="143" t="s">
        <v>18720</v>
      </c>
      <c r="I992" s="144" t="s">
        <v>5455</v>
      </c>
      <c r="J992" s="145" t="s">
        <v>18721</v>
      </c>
      <c r="K992" s="143" t="s">
        <v>30199</v>
      </c>
      <c r="L992" s="144" t="s">
        <v>31</v>
      </c>
      <c r="M992" s="144" t="s">
        <v>18722</v>
      </c>
      <c r="N992" s="144" t="s">
        <v>46</v>
      </c>
      <c r="O992" s="144" t="s">
        <v>5698</v>
      </c>
      <c r="P992" s="144">
        <v>364</v>
      </c>
      <c r="Q992" s="144">
        <v>912</v>
      </c>
      <c r="R992" s="147" t="s">
        <v>18723</v>
      </c>
      <c r="S992" s="144" t="s">
        <v>49</v>
      </c>
      <c r="T992" s="144" t="s">
        <v>49</v>
      </c>
      <c r="U992" s="144">
        <v>912</v>
      </c>
      <c r="V992" s="146">
        <f t="shared" si="56"/>
        <v>2.2994765665184107</v>
      </c>
      <c r="W992" s="146">
        <f>V992</f>
        <v>2.2994765665184107</v>
      </c>
      <c r="X992" s="1" t="s">
        <v>18724</v>
      </c>
      <c r="Y992" s="145" t="s">
        <v>18725</v>
      </c>
      <c r="Z992" s="145" t="s">
        <v>18726</v>
      </c>
    </row>
    <row r="993" spans="1:26" s="67" customFormat="1" ht="100.2" customHeight="1" x14ac:dyDescent="0.3">
      <c r="A993" s="9" t="s">
        <v>16991</v>
      </c>
      <c r="B993" s="10" t="s">
        <v>5517</v>
      </c>
      <c r="C993" s="22" t="s">
        <v>5518</v>
      </c>
      <c r="D993" s="19" t="s">
        <v>5519</v>
      </c>
      <c r="E993" s="13">
        <v>118.19</v>
      </c>
      <c r="F993" s="14" t="s">
        <v>5520</v>
      </c>
      <c r="G993" s="14">
        <v>1.5229999999999999</v>
      </c>
      <c r="H993" s="14" t="s">
        <v>5521</v>
      </c>
      <c r="I993" s="14" t="s">
        <v>5455</v>
      </c>
      <c r="J993" s="15" t="s">
        <v>5522</v>
      </c>
      <c r="K993" s="14" t="s">
        <v>30660</v>
      </c>
      <c r="L993" s="14" t="s">
        <v>31</v>
      </c>
      <c r="M993" s="14" t="s">
        <v>230</v>
      </c>
      <c r="N993" s="14" t="s">
        <v>46</v>
      </c>
      <c r="O993" s="16" t="s">
        <v>34</v>
      </c>
      <c r="P993" s="28">
        <f>13*7</f>
        <v>91</v>
      </c>
      <c r="Q993" s="14">
        <v>769</v>
      </c>
      <c r="R993" s="15" t="s">
        <v>5523</v>
      </c>
      <c r="S993" s="14" t="s">
        <v>49</v>
      </c>
      <c r="T993" s="14" t="s">
        <v>49</v>
      </c>
      <c r="U993" s="28">
        <v>769</v>
      </c>
      <c r="V993" s="13">
        <f t="shared" si="56"/>
        <v>6.5064726288180053</v>
      </c>
      <c r="W993" s="13">
        <f>V993/3</f>
        <v>2.1688242096060018</v>
      </c>
      <c r="X993" s="19" t="s">
        <v>50</v>
      </c>
      <c r="Y993" s="21" t="s">
        <v>5524</v>
      </c>
      <c r="Z993" s="19" t="s">
        <v>27949</v>
      </c>
    </row>
    <row r="994" spans="1:26" s="67" customFormat="1" ht="100.2" customHeight="1" x14ac:dyDescent="0.3">
      <c r="A994" s="138" t="s">
        <v>23707</v>
      </c>
      <c r="B994" s="141" t="s">
        <v>18727</v>
      </c>
      <c r="C994" s="139" t="s">
        <v>18728</v>
      </c>
      <c r="D994" s="139" t="s">
        <v>18729</v>
      </c>
      <c r="E994" s="142">
        <v>156.09299999999999</v>
      </c>
      <c r="F994" s="143" t="s">
        <v>18730</v>
      </c>
      <c r="G994" s="143"/>
      <c r="H994" s="143" t="s">
        <v>18731</v>
      </c>
      <c r="I994" s="144" t="s">
        <v>5455</v>
      </c>
      <c r="J994" s="145" t="s">
        <v>5492</v>
      </c>
      <c r="K994" s="143" t="s">
        <v>30661</v>
      </c>
      <c r="L994" s="144" t="s">
        <v>31</v>
      </c>
      <c r="M994" s="144" t="s">
        <v>2477</v>
      </c>
      <c r="N994" s="144" t="s">
        <v>33</v>
      </c>
      <c r="O994" s="144" t="s">
        <v>220</v>
      </c>
      <c r="P994" s="144">
        <v>90</v>
      </c>
      <c r="Q994" s="144">
        <v>1000</v>
      </c>
      <c r="R994" s="147" t="s">
        <v>964</v>
      </c>
      <c r="S994" s="144" t="s">
        <v>49</v>
      </c>
      <c r="T994" s="144" t="s">
        <v>49</v>
      </c>
      <c r="U994" s="144">
        <v>1000</v>
      </c>
      <c r="V994" s="148">
        <f t="shared" si="56"/>
        <v>6.4064371880865902</v>
      </c>
      <c r="W994" s="148">
        <f>V994/3</f>
        <v>2.1354790626955302</v>
      </c>
      <c r="X994" s="1" t="s">
        <v>18732</v>
      </c>
      <c r="Y994" s="145" t="s">
        <v>1672</v>
      </c>
      <c r="Z994" s="145" t="s">
        <v>18733</v>
      </c>
    </row>
    <row r="995" spans="1:26" s="67" customFormat="1" ht="100.2" customHeight="1" x14ac:dyDescent="0.3">
      <c r="A995" s="9" t="s">
        <v>16991</v>
      </c>
      <c r="B995" s="10" t="s">
        <v>5525</v>
      </c>
      <c r="C995" s="22" t="s">
        <v>5526</v>
      </c>
      <c r="D995" s="19" t="s">
        <v>5527</v>
      </c>
      <c r="E995" s="13">
        <v>452.4</v>
      </c>
      <c r="F995" s="14" t="s">
        <v>5528</v>
      </c>
      <c r="G995" s="14">
        <v>4.01</v>
      </c>
      <c r="H995" s="14" t="s">
        <v>5529</v>
      </c>
      <c r="I995" s="14" t="s">
        <v>5455</v>
      </c>
      <c r="J995" s="15" t="s">
        <v>5530</v>
      </c>
      <c r="K995" s="14" t="s">
        <v>30662</v>
      </c>
      <c r="L995" s="14" t="s">
        <v>31</v>
      </c>
      <c r="M995" s="14" t="s">
        <v>4925</v>
      </c>
      <c r="N995" s="14" t="s">
        <v>46</v>
      </c>
      <c r="O995" s="16" t="s">
        <v>34</v>
      </c>
      <c r="P995" s="14">
        <v>728</v>
      </c>
      <c r="Q995" s="14">
        <v>849</v>
      </c>
      <c r="R995" s="170" t="s">
        <v>5531</v>
      </c>
      <c r="S995" s="14" t="s">
        <v>49</v>
      </c>
      <c r="T995" s="14" t="s">
        <v>49</v>
      </c>
      <c r="U995" s="14">
        <v>849</v>
      </c>
      <c r="V995" s="13">
        <f t="shared" si="56"/>
        <v>1.8766578249336872</v>
      </c>
      <c r="W995" s="13">
        <f>V995</f>
        <v>1.8766578249336872</v>
      </c>
      <c r="X995" s="19" t="s">
        <v>5532</v>
      </c>
      <c r="Y995" s="21" t="s">
        <v>5533</v>
      </c>
      <c r="Z995" s="19" t="s">
        <v>5534</v>
      </c>
    </row>
    <row r="996" spans="1:26" s="67" customFormat="1" ht="100.2" customHeight="1" x14ac:dyDescent="0.3">
      <c r="A996" s="138" t="s">
        <v>23707</v>
      </c>
      <c r="B996" s="141" t="s">
        <v>18734</v>
      </c>
      <c r="C996" s="139" t="s">
        <v>18735</v>
      </c>
      <c r="D996" s="139" t="s">
        <v>18736</v>
      </c>
      <c r="E996" s="142">
        <v>168.23599999999999</v>
      </c>
      <c r="F996" s="143" t="s">
        <v>4771</v>
      </c>
      <c r="G996" s="143"/>
      <c r="H996" s="143" t="s">
        <v>18737</v>
      </c>
      <c r="I996" s="144" t="s">
        <v>5455</v>
      </c>
      <c r="J996" s="145" t="s">
        <v>18738</v>
      </c>
      <c r="K996" s="143" t="s">
        <v>30663</v>
      </c>
      <c r="L996" s="144" t="s">
        <v>31</v>
      </c>
      <c r="M996" s="144" t="s">
        <v>2477</v>
      </c>
      <c r="N996" s="144" t="s">
        <v>33</v>
      </c>
      <c r="O996" s="144" t="s">
        <v>220</v>
      </c>
      <c r="P996" s="144">
        <v>109</v>
      </c>
      <c r="Q996" s="144">
        <v>300</v>
      </c>
      <c r="R996" s="147" t="s">
        <v>18739</v>
      </c>
      <c r="S996" s="144" t="s">
        <v>143</v>
      </c>
      <c r="T996" s="144">
        <v>1000</v>
      </c>
      <c r="U996" s="144">
        <v>300</v>
      </c>
      <c r="V996" s="146">
        <f t="shared" si="56"/>
        <v>1.7832093012197152</v>
      </c>
      <c r="W996" s="146">
        <f>V996</f>
        <v>1.7832093012197152</v>
      </c>
      <c r="X996" s="1" t="s">
        <v>18740</v>
      </c>
      <c r="Y996" s="145" t="s">
        <v>8767</v>
      </c>
      <c r="Z996" s="145" t="s">
        <v>18741</v>
      </c>
    </row>
    <row r="997" spans="1:26" s="67" customFormat="1" ht="100.2" customHeight="1" x14ac:dyDescent="0.3">
      <c r="A997" s="138" t="s">
        <v>23707</v>
      </c>
      <c r="B997" s="141" t="s">
        <v>18742</v>
      </c>
      <c r="C997" s="139" t="s">
        <v>18743</v>
      </c>
      <c r="D997" s="139" t="s">
        <v>18744</v>
      </c>
      <c r="E997" s="142">
        <v>574.46199999999999</v>
      </c>
      <c r="F997" s="143" t="s">
        <v>18745</v>
      </c>
      <c r="G997" s="143"/>
      <c r="H997" s="143" t="s">
        <v>18746</v>
      </c>
      <c r="I997" s="144" t="s">
        <v>5455</v>
      </c>
      <c r="J997" s="145" t="s">
        <v>18747</v>
      </c>
      <c r="K997" s="143" t="s">
        <v>30664</v>
      </c>
      <c r="L997" s="144" t="s">
        <v>31</v>
      </c>
      <c r="M997" s="144" t="s">
        <v>69</v>
      </c>
      <c r="N997" s="144" t="s">
        <v>33</v>
      </c>
      <c r="O997" s="144" t="s">
        <v>34</v>
      </c>
      <c r="P997" s="144">
        <v>112</v>
      </c>
      <c r="Q997" s="144">
        <v>995</v>
      </c>
      <c r="R997" s="147" t="s">
        <v>18748</v>
      </c>
      <c r="S997" s="144" t="s">
        <v>49</v>
      </c>
      <c r="T997" s="144" t="s">
        <v>49</v>
      </c>
      <c r="U997" s="144">
        <v>995</v>
      </c>
      <c r="V997" s="146">
        <f t="shared" si="56"/>
        <v>1.7320553839940676</v>
      </c>
      <c r="W997" s="146">
        <f>V997</f>
        <v>1.7320553839940676</v>
      </c>
      <c r="X997" s="1" t="s">
        <v>18749</v>
      </c>
      <c r="Y997" s="145" t="s">
        <v>18750</v>
      </c>
      <c r="Z997" s="145" t="s">
        <v>18751</v>
      </c>
    </row>
    <row r="998" spans="1:26" s="67" customFormat="1" ht="100.2" customHeight="1" x14ac:dyDescent="0.3">
      <c r="A998" s="138" t="s">
        <v>23707</v>
      </c>
      <c r="B998" s="141" t="s">
        <v>18752</v>
      </c>
      <c r="C998" s="139" t="s">
        <v>18753</v>
      </c>
      <c r="D998" s="139" t="s">
        <v>18754</v>
      </c>
      <c r="E998" s="142">
        <v>204.357</v>
      </c>
      <c r="F998" s="143" t="s">
        <v>18040</v>
      </c>
      <c r="G998" s="143"/>
      <c r="H998" s="143" t="s">
        <v>18755</v>
      </c>
      <c r="I998" s="144" t="s">
        <v>5455</v>
      </c>
      <c r="J998" s="145" t="s">
        <v>18756</v>
      </c>
      <c r="K998" s="143" t="s">
        <v>30665</v>
      </c>
      <c r="L998" s="144" t="s">
        <v>31</v>
      </c>
      <c r="M998" s="144" t="s">
        <v>2749</v>
      </c>
      <c r="N998" s="144" t="s">
        <v>33</v>
      </c>
      <c r="O998" s="144" t="s">
        <v>220</v>
      </c>
      <c r="P998" s="144">
        <v>90</v>
      </c>
      <c r="Q998" s="144">
        <v>1000</v>
      </c>
      <c r="R998" s="147" t="s">
        <v>1288</v>
      </c>
      <c r="S998" s="144" t="s">
        <v>49</v>
      </c>
      <c r="T998" s="144" t="s">
        <v>49</v>
      </c>
      <c r="U998" s="144">
        <v>1000</v>
      </c>
      <c r="V998" s="148">
        <f t="shared" si="56"/>
        <v>4.8933973389705274</v>
      </c>
      <c r="W998" s="148">
        <f>V998/3</f>
        <v>1.6311324463235091</v>
      </c>
      <c r="X998" s="1" t="s">
        <v>18757</v>
      </c>
      <c r="Y998" s="145" t="s">
        <v>1362</v>
      </c>
      <c r="Z998" s="145" t="s">
        <v>18758</v>
      </c>
    </row>
    <row r="999" spans="1:26" s="67" customFormat="1" ht="100.2" customHeight="1" x14ac:dyDescent="0.3">
      <c r="A999" s="9" t="s">
        <v>16991</v>
      </c>
      <c r="B999" s="10" t="s">
        <v>5535</v>
      </c>
      <c r="C999" s="22" t="s">
        <v>5536</v>
      </c>
      <c r="D999" s="19" t="s">
        <v>5537</v>
      </c>
      <c r="E999" s="13">
        <v>126.16</v>
      </c>
      <c r="F999" s="14" t="s">
        <v>2524</v>
      </c>
      <c r="G999" s="14">
        <v>0.9</v>
      </c>
      <c r="H999" s="14" t="s">
        <v>5538</v>
      </c>
      <c r="I999" s="14" t="s">
        <v>5455</v>
      </c>
      <c r="J999" s="15" t="s">
        <v>5539</v>
      </c>
      <c r="K999" s="16" t="s">
        <v>28353</v>
      </c>
      <c r="L999" s="14" t="s">
        <v>31</v>
      </c>
      <c r="M999" s="14" t="s">
        <v>5540</v>
      </c>
      <c r="N999" s="14" t="s">
        <v>33</v>
      </c>
      <c r="O999" s="16" t="s">
        <v>34</v>
      </c>
      <c r="P999" s="28">
        <v>730</v>
      </c>
      <c r="Q999" s="14">
        <v>200</v>
      </c>
      <c r="R999" s="15" t="s">
        <v>5541</v>
      </c>
      <c r="S999" s="14" t="s">
        <v>49</v>
      </c>
      <c r="T999" s="14" t="s">
        <v>49</v>
      </c>
      <c r="U999" s="28">
        <v>200</v>
      </c>
      <c r="V999" s="13">
        <f t="shared" si="56"/>
        <v>1.5852885225110971</v>
      </c>
      <c r="W999" s="13">
        <f>V999</f>
        <v>1.5852885225110971</v>
      </c>
      <c r="X999" s="19" t="s">
        <v>50</v>
      </c>
      <c r="Y999" s="21" t="s">
        <v>5542</v>
      </c>
      <c r="Z999" s="19" t="s">
        <v>5543</v>
      </c>
    </row>
    <row r="1000" spans="1:26" s="67" customFormat="1" ht="100.2" customHeight="1" x14ac:dyDescent="0.3">
      <c r="A1000" s="9" t="s">
        <v>16991</v>
      </c>
      <c r="B1000" s="10" t="s">
        <v>5544</v>
      </c>
      <c r="C1000" s="22" t="s">
        <v>5545</v>
      </c>
      <c r="D1000" s="19" t="s">
        <v>5546</v>
      </c>
      <c r="E1000" s="13">
        <v>582.83600000000001</v>
      </c>
      <c r="F1000" s="14" t="s">
        <v>5547</v>
      </c>
      <c r="G1000" s="14">
        <v>14.62</v>
      </c>
      <c r="H1000" s="14" t="s">
        <v>5548</v>
      </c>
      <c r="I1000" s="14" t="s">
        <v>5455</v>
      </c>
      <c r="J1000" s="15" t="s">
        <v>5549</v>
      </c>
      <c r="K1000" s="14" t="s">
        <v>30666</v>
      </c>
      <c r="L1000" s="14" t="s">
        <v>31</v>
      </c>
      <c r="M1000" s="14" t="s">
        <v>69</v>
      </c>
      <c r="N1000" s="14" t="s">
        <v>46</v>
      </c>
      <c r="O1000" s="16" t="s">
        <v>34</v>
      </c>
      <c r="P1000" s="28">
        <v>98</v>
      </c>
      <c r="Q1000" s="14">
        <v>2739</v>
      </c>
      <c r="R1000" s="117" t="s">
        <v>5550</v>
      </c>
      <c r="S1000" s="14" t="s">
        <v>49</v>
      </c>
      <c r="T1000" s="14" t="s">
        <v>49</v>
      </c>
      <c r="U1000" s="14">
        <v>2739</v>
      </c>
      <c r="V1000" s="30">
        <f t="shared" si="56"/>
        <v>4.699435175589703</v>
      </c>
      <c r="W1000" s="225">
        <f>V1000/3</f>
        <v>1.5664783918632343</v>
      </c>
      <c r="X1000" s="82" t="s">
        <v>5551</v>
      </c>
      <c r="Y1000" s="84" t="s">
        <v>5552</v>
      </c>
      <c r="Z1000" s="82" t="s">
        <v>5553</v>
      </c>
    </row>
    <row r="1001" spans="1:26" s="67" customFormat="1" ht="100.2" customHeight="1" x14ac:dyDescent="0.3">
      <c r="A1001" s="9" t="s">
        <v>16991</v>
      </c>
      <c r="B1001" s="10" t="s">
        <v>5554</v>
      </c>
      <c r="C1001" s="22" t="s">
        <v>5555</v>
      </c>
      <c r="D1001" s="19" t="s">
        <v>5556</v>
      </c>
      <c r="E1001" s="13">
        <v>128.13</v>
      </c>
      <c r="F1001" s="14" t="s">
        <v>1606</v>
      </c>
      <c r="G1001" s="14">
        <v>0.95</v>
      </c>
      <c r="H1001" s="14" t="s">
        <v>5557</v>
      </c>
      <c r="I1001" s="14" t="s">
        <v>5455</v>
      </c>
      <c r="J1001" s="15" t="s">
        <v>5558</v>
      </c>
      <c r="K1001" s="14" t="s">
        <v>30667</v>
      </c>
      <c r="L1001" s="14" t="s">
        <v>31</v>
      </c>
      <c r="M1001" s="14" t="s">
        <v>69</v>
      </c>
      <c r="N1001" s="14" t="s">
        <v>59</v>
      </c>
      <c r="O1001" s="16" t="s">
        <v>34</v>
      </c>
      <c r="P1001" s="28">
        <v>730</v>
      </c>
      <c r="Q1001" s="14">
        <v>200</v>
      </c>
      <c r="R1001" s="15" t="s">
        <v>5559</v>
      </c>
      <c r="S1001" s="14" t="s">
        <v>3215</v>
      </c>
      <c r="T1001" s="14">
        <v>400</v>
      </c>
      <c r="U1001" s="28">
        <v>200</v>
      </c>
      <c r="V1001" s="13">
        <f t="shared" si="56"/>
        <v>1.5609146960118629</v>
      </c>
      <c r="W1001" s="13">
        <f>V1001</f>
        <v>1.5609146960118629</v>
      </c>
      <c r="X1001" s="19" t="s">
        <v>5560</v>
      </c>
      <c r="Y1001" s="21" t="s">
        <v>5561</v>
      </c>
      <c r="Z1001" s="19" t="s">
        <v>5562</v>
      </c>
    </row>
    <row r="1002" spans="1:26" s="67" customFormat="1" ht="100.2" customHeight="1" x14ac:dyDescent="0.3">
      <c r="A1002" s="9" t="s">
        <v>16991</v>
      </c>
      <c r="B1002" s="10" t="s">
        <v>5563</v>
      </c>
      <c r="C1002" s="22" t="s">
        <v>5564</v>
      </c>
      <c r="D1002" s="12" t="s">
        <v>5565</v>
      </c>
      <c r="E1002" s="13">
        <v>196.24</v>
      </c>
      <c r="F1002" s="14" t="s">
        <v>5566</v>
      </c>
      <c r="G1002" s="14">
        <v>2.83</v>
      </c>
      <c r="H1002" s="14" t="s">
        <v>5567</v>
      </c>
      <c r="I1002" s="14" t="s">
        <v>5455</v>
      </c>
      <c r="J1002" s="15" t="s">
        <v>5568</v>
      </c>
      <c r="K1002" s="14" t="s">
        <v>30668</v>
      </c>
      <c r="L1002" s="14" t="s">
        <v>31</v>
      </c>
      <c r="M1002" s="14" t="s">
        <v>69</v>
      </c>
      <c r="N1002" s="14" t="s">
        <v>33</v>
      </c>
      <c r="O1002" s="16" t="s">
        <v>34</v>
      </c>
      <c r="P1002" s="17" t="s">
        <v>164</v>
      </c>
      <c r="Q1002" s="29" t="s">
        <v>5569</v>
      </c>
      <c r="R1002" s="15" t="s">
        <v>5570</v>
      </c>
      <c r="S1002" s="14" t="s">
        <v>49</v>
      </c>
      <c r="T1002" s="18" t="s">
        <v>49</v>
      </c>
      <c r="U1002" s="17">
        <v>875</v>
      </c>
      <c r="V1002" s="20">
        <f t="shared" si="56"/>
        <v>4.4588259274357931</v>
      </c>
      <c r="W1002" s="20">
        <f>V1002/3</f>
        <v>1.4862753091452643</v>
      </c>
      <c r="X1002" s="19" t="s">
        <v>5571</v>
      </c>
      <c r="Y1002" s="21" t="s">
        <v>5572</v>
      </c>
      <c r="Z1002" s="19" t="s">
        <v>27930</v>
      </c>
    </row>
    <row r="1003" spans="1:26" s="67" customFormat="1" ht="100.2" customHeight="1" x14ac:dyDescent="0.3">
      <c r="A1003" s="138" t="s">
        <v>23707</v>
      </c>
      <c r="B1003" s="141" t="s">
        <v>18759</v>
      </c>
      <c r="C1003" s="139" t="s">
        <v>18760</v>
      </c>
      <c r="D1003" s="139" t="s">
        <v>18761</v>
      </c>
      <c r="E1003" s="142">
        <v>233.30799999999999</v>
      </c>
      <c r="F1003" s="143" t="s">
        <v>18762</v>
      </c>
      <c r="G1003" s="143"/>
      <c r="H1003" s="143" t="s">
        <v>18763</v>
      </c>
      <c r="I1003" s="144" t="s">
        <v>5455</v>
      </c>
      <c r="J1003" s="145" t="s">
        <v>6732</v>
      </c>
      <c r="K1003" s="143" t="s">
        <v>28354</v>
      </c>
      <c r="L1003" s="144" t="s">
        <v>31</v>
      </c>
      <c r="M1003" s="144" t="s">
        <v>17194</v>
      </c>
      <c r="N1003" s="144" t="s">
        <v>33</v>
      </c>
      <c r="O1003" s="144" t="s">
        <v>220</v>
      </c>
      <c r="P1003" s="144">
        <v>91</v>
      </c>
      <c r="Q1003" s="144">
        <v>1000</v>
      </c>
      <c r="R1003" s="147" t="s">
        <v>18764</v>
      </c>
      <c r="S1003" s="144" t="s">
        <v>49</v>
      </c>
      <c r="T1003" s="144" t="s">
        <v>49</v>
      </c>
      <c r="U1003" s="144">
        <v>1000</v>
      </c>
      <c r="V1003" s="148">
        <f t="shared" si="56"/>
        <v>4.2861796423611711</v>
      </c>
      <c r="W1003" s="148">
        <f>V1003/3</f>
        <v>1.4287265474537236</v>
      </c>
      <c r="X1003" s="1" t="s">
        <v>18765</v>
      </c>
      <c r="Y1003" s="145" t="s">
        <v>975</v>
      </c>
      <c r="Z1003" s="145" t="s">
        <v>18766</v>
      </c>
    </row>
    <row r="1004" spans="1:26" s="67" customFormat="1" ht="100.2" customHeight="1" x14ac:dyDescent="0.3">
      <c r="A1004" s="9" t="s">
        <v>16991</v>
      </c>
      <c r="B1004" s="10" t="s">
        <v>5573</v>
      </c>
      <c r="C1004" s="22" t="s">
        <v>5574</v>
      </c>
      <c r="D1004" s="12" t="s">
        <v>5575</v>
      </c>
      <c r="E1004" s="13">
        <v>76.0514495915873</v>
      </c>
      <c r="F1004" s="14" t="s">
        <v>5576</v>
      </c>
      <c r="G1004" s="14">
        <v>-1.1100000000000001</v>
      </c>
      <c r="H1004" s="18" t="s">
        <v>5577</v>
      </c>
      <c r="I1004" s="14" t="s">
        <v>5455</v>
      </c>
      <c r="J1004" s="15" t="s">
        <v>5511</v>
      </c>
      <c r="K1004" s="14" t="s">
        <v>30669</v>
      </c>
      <c r="L1004" s="14" t="s">
        <v>31</v>
      </c>
      <c r="M1004" s="14" t="s">
        <v>5578</v>
      </c>
      <c r="N1004" s="14" t="s">
        <v>59</v>
      </c>
      <c r="O1004" s="16" t="s">
        <v>220</v>
      </c>
      <c r="P1004" s="28">
        <v>131</v>
      </c>
      <c r="Q1004" s="29" t="s">
        <v>5579</v>
      </c>
      <c r="R1004" s="15" t="s">
        <v>5580</v>
      </c>
      <c r="S1004" s="14" t="s">
        <v>36</v>
      </c>
      <c r="T1004" s="18">
        <v>212</v>
      </c>
      <c r="U1004" s="17">
        <v>106</v>
      </c>
      <c r="V1004" s="20">
        <f t="shared" si="56"/>
        <v>1.3937932882179482</v>
      </c>
      <c r="W1004" s="20">
        <f>V1004</f>
        <v>1.3937932882179482</v>
      </c>
      <c r="X1004" s="19" t="s">
        <v>5581</v>
      </c>
      <c r="Y1004" s="21" t="s">
        <v>5582</v>
      </c>
      <c r="Z1004" s="19" t="s">
        <v>5583</v>
      </c>
    </row>
    <row r="1005" spans="1:26" s="67" customFormat="1" ht="100.2" customHeight="1" x14ac:dyDescent="0.3">
      <c r="A1005" s="138" t="s">
        <v>23707</v>
      </c>
      <c r="B1005" s="141" t="s">
        <v>18767</v>
      </c>
      <c r="C1005" s="139" t="s">
        <v>18768</v>
      </c>
      <c r="D1005" s="139" t="s">
        <v>18769</v>
      </c>
      <c r="E1005" s="142">
        <v>124.143</v>
      </c>
      <c r="F1005" s="143" t="s">
        <v>18770</v>
      </c>
      <c r="G1005" s="143"/>
      <c r="H1005" s="143" t="s">
        <v>18771</v>
      </c>
      <c r="I1005" s="144" t="s">
        <v>5455</v>
      </c>
      <c r="J1005" s="145" t="s">
        <v>5492</v>
      </c>
      <c r="K1005" s="143" t="s">
        <v>28672</v>
      </c>
      <c r="L1005" s="144" t="s">
        <v>189</v>
      </c>
      <c r="M1005" s="144" t="s">
        <v>190</v>
      </c>
      <c r="N1005" s="144" t="s">
        <v>33</v>
      </c>
      <c r="O1005" s="144" t="s">
        <v>34</v>
      </c>
      <c r="P1005" s="144">
        <v>730</v>
      </c>
      <c r="Q1005" s="144">
        <v>171</v>
      </c>
      <c r="R1005" s="147" t="s">
        <v>18772</v>
      </c>
      <c r="S1005" s="144" t="s">
        <v>49</v>
      </c>
      <c r="T1005" s="144" t="s">
        <v>49</v>
      </c>
      <c r="U1005" s="144">
        <v>171</v>
      </c>
      <c r="V1005" s="148">
        <f t="shared" si="56"/>
        <v>1.3774437543800295</v>
      </c>
      <c r="W1005" s="148">
        <f>V1005</f>
        <v>1.3774437543800295</v>
      </c>
      <c r="X1005" s="1" t="s">
        <v>18773</v>
      </c>
      <c r="Y1005" s="145" t="s">
        <v>18774</v>
      </c>
      <c r="Z1005" s="145" t="s">
        <v>18775</v>
      </c>
    </row>
    <row r="1006" spans="1:26" s="67" customFormat="1" ht="100.2" customHeight="1" x14ac:dyDescent="0.3">
      <c r="A1006" s="9" t="s">
        <v>16991</v>
      </c>
      <c r="B1006" s="10" t="s">
        <v>5584</v>
      </c>
      <c r="C1006" s="220" t="s">
        <v>5585</v>
      </c>
      <c r="D1006" s="82" t="s">
        <v>5586</v>
      </c>
      <c r="E1006" s="83">
        <v>100.12</v>
      </c>
      <c r="F1006" s="86" t="s">
        <v>1186</v>
      </c>
      <c r="G1006" s="86">
        <v>1.38</v>
      </c>
      <c r="H1006" s="86" t="s">
        <v>5587</v>
      </c>
      <c r="I1006" s="14" t="s">
        <v>5455</v>
      </c>
      <c r="J1006" s="15" t="s">
        <v>5588</v>
      </c>
      <c r="K1006" s="86" t="s">
        <v>30670</v>
      </c>
      <c r="L1006" s="86" t="s">
        <v>31</v>
      </c>
      <c r="M1006" s="86" t="s">
        <v>3113</v>
      </c>
      <c r="N1006" s="86" t="s">
        <v>33</v>
      </c>
      <c r="O1006" s="87" t="s">
        <v>47</v>
      </c>
      <c r="P1006" s="118">
        <v>728</v>
      </c>
      <c r="Q1006" s="224">
        <v>136</v>
      </c>
      <c r="R1006" s="117" t="s">
        <v>5589</v>
      </c>
      <c r="S1006" s="86" t="s">
        <v>49</v>
      </c>
      <c r="T1006" s="86" t="s">
        <v>49</v>
      </c>
      <c r="U1006" s="118">
        <v>136</v>
      </c>
      <c r="V1006" s="83">
        <f t="shared" si="56"/>
        <v>1.3583699560527367</v>
      </c>
      <c r="W1006" s="83">
        <f>V1006</f>
        <v>1.3583699560527367</v>
      </c>
      <c r="X1006" s="82" t="s">
        <v>5590</v>
      </c>
      <c r="Y1006" s="84" t="s">
        <v>5591</v>
      </c>
      <c r="Z1006" s="82" t="s">
        <v>5592</v>
      </c>
    </row>
    <row r="1007" spans="1:26" s="67" customFormat="1" ht="100.2" customHeight="1" x14ac:dyDescent="0.3">
      <c r="A1007" s="138" t="s">
        <v>23707</v>
      </c>
      <c r="B1007" s="141" t="s">
        <v>18776</v>
      </c>
      <c r="C1007" s="139" t="s">
        <v>18777</v>
      </c>
      <c r="D1007" s="139" t="s">
        <v>18778</v>
      </c>
      <c r="E1007" s="142">
        <v>438.65199999999999</v>
      </c>
      <c r="F1007" s="143" t="s">
        <v>18779</v>
      </c>
      <c r="G1007" s="143"/>
      <c r="H1007" s="143" t="s">
        <v>18780</v>
      </c>
      <c r="I1007" s="144" t="s">
        <v>5455</v>
      </c>
      <c r="J1007" s="145" t="s">
        <v>18781</v>
      </c>
      <c r="K1007" s="143" t="s">
        <v>30671</v>
      </c>
      <c r="L1007" s="144" t="s">
        <v>31</v>
      </c>
      <c r="M1007" s="144" t="s">
        <v>69</v>
      </c>
      <c r="N1007" s="144" t="s">
        <v>33</v>
      </c>
      <c r="O1007" s="144" t="s">
        <v>34</v>
      </c>
      <c r="P1007" s="144">
        <v>91</v>
      </c>
      <c r="Q1007" s="144">
        <v>1687</v>
      </c>
      <c r="R1007" s="147" t="s">
        <v>18782</v>
      </c>
      <c r="S1007" s="144" t="s">
        <v>49</v>
      </c>
      <c r="T1007" s="144" t="s">
        <v>49</v>
      </c>
      <c r="U1007" s="144">
        <v>1687</v>
      </c>
      <c r="V1007" s="148">
        <f t="shared" si="56"/>
        <v>3.8458732662794199</v>
      </c>
      <c r="W1007" s="148">
        <f>V1007/3</f>
        <v>1.2819577554264734</v>
      </c>
      <c r="X1007" s="1" t="s">
        <v>18783</v>
      </c>
      <c r="Y1007" s="145" t="s">
        <v>18784</v>
      </c>
      <c r="Z1007" s="145" t="s">
        <v>18785</v>
      </c>
    </row>
    <row r="1008" spans="1:26" s="67" customFormat="1" ht="100.2" customHeight="1" x14ac:dyDescent="0.3">
      <c r="A1008" s="9" t="s">
        <v>16991</v>
      </c>
      <c r="B1008" s="10" t="s">
        <v>5593</v>
      </c>
      <c r="C1008" s="22" t="s">
        <v>5594</v>
      </c>
      <c r="D1008" s="19" t="s">
        <v>5595</v>
      </c>
      <c r="E1008" s="88">
        <v>114.09953878960199</v>
      </c>
      <c r="F1008" s="89" t="s">
        <v>5596</v>
      </c>
      <c r="G1008" s="89">
        <v>-0.15</v>
      </c>
      <c r="H1008" s="89" t="s">
        <v>5597</v>
      </c>
      <c r="I1008" s="14" t="s">
        <v>5455</v>
      </c>
      <c r="J1008" s="90" t="s">
        <v>5558</v>
      </c>
      <c r="K1008" s="89" t="s">
        <v>30667</v>
      </c>
      <c r="L1008" s="89" t="s">
        <v>31</v>
      </c>
      <c r="M1008" s="89" t="s">
        <v>4137</v>
      </c>
      <c r="N1008" s="89" t="s">
        <v>33</v>
      </c>
      <c r="O1008" s="16" t="s">
        <v>34</v>
      </c>
      <c r="P1008" s="223">
        <v>365</v>
      </c>
      <c r="Q1008" s="14">
        <v>146</v>
      </c>
      <c r="R1008" s="15" t="s">
        <v>5598</v>
      </c>
      <c r="S1008" s="14" t="s">
        <v>49</v>
      </c>
      <c r="T1008" s="14" t="s">
        <v>49</v>
      </c>
      <c r="U1008" s="28">
        <v>146</v>
      </c>
      <c r="V1008" s="88">
        <f t="shared" si="56"/>
        <v>1.2795844886737187</v>
      </c>
      <c r="W1008" s="88">
        <f>V1008</f>
        <v>1.2795844886737187</v>
      </c>
      <c r="X1008" s="19" t="s">
        <v>50</v>
      </c>
      <c r="Y1008" s="91" t="s">
        <v>5599</v>
      </c>
      <c r="Z1008" s="19" t="s">
        <v>27931</v>
      </c>
    </row>
    <row r="1009" spans="1:26" s="67" customFormat="1" ht="100.2" customHeight="1" x14ac:dyDescent="0.3">
      <c r="A1009" s="9" t="s">
        <v>16991</v>
      </c>
      <c r="B1009" s="10" t="s">
        <v>5600</v>
      </c>
      <c r="C1009" s="22" t="s">
        <v>5601</v>
      </c>
      <c r="D1009" s="19" t="s">
        <v>5602</v>
      </c>
      <c r="E1009" s="13">
        <v>182.13382192482001</v>
      </c>
      <c r="F1009" s="14" t="s">
        <v>5603</v>
      </c>
      <c r="G1009" s="14">
        <v>1.91</v>
      </c>
      <c r="H1009" s="14" t="s">
        <v>5604</v>
      </c>
      <c r="I1009" s="14" t="s">
        <v>5455</v>
      </c>
      <c r="J1009" s="15" t="s">
        <v>5605</v>
      </c>
      <c r="K1009" s="14" t="s">
        <v>30672</v>
      </c>
      <c r="L1009" s="14" t="s">
        <v>31</v>
      </c>
      <c r="M1009" s="14" t="s">
        <v>176</v>
      </c>
      <c r="N1009" s="14" t="s">
        <v>46</v>
      </c>
      <c r="O1009" s="16" t="s">
        <v>34</v>
      </c>
      <c r="P1009" s="28">
        <v>546</v>
      </c>
      <c r="Q1009" s="14">
        <v>230</v>
      </c>
      <c r="R1009" s="15" t="s">
        <v>5606</v>
      </c>
      <c r="S1009" s="14" t="s">
        <v>5607</v>
      </c>
      <c r="T1009" s="14">
        <v>750</v>
      </c>
      <c r="U1009" s="28">
        <v>230</v>
      </c>
      <c r="V1009" s="13">
        <f t="shared" si="56"/>
        <v>1.2628077397669604</v>
      </c>
      <c r="W1009" s="13">
        <f>V1009</f>
        <v>1.2628077397669604</v>
      </c>
      <c r="X1009" s="19" t="s">
        <v>5608</v>
      </c>
      <c r="Y1009" s="21" t="s">
        <v>379</v>
      </c>
      <c r="Z1009" s="19" t="s">
        <v>5609</v>
      </c>
    </row>
    <row r="1010" spans="1:26" s="67" customFormat="1" ht="100.2" customHeight="1" x14ac:dyDescent="0.3">
      <c r="A1010" s="138" t="s">
        <v>23707</v>
      </c>
      <c r="B1010" s="141" t="s">
        <v>18786</v>
      </c>
      <c r="C1010" s="139" t="s">
        <v>23688</v>
      </c>
      <c r="D1010" s="139" t="s">
        <v>18787</v>
      </c>
      <c r="E1010" s="142">
        <v>164.20400000000001</v>
      </c>
      <c r="F1010" s="143" t="s">
        <v>2701</v>
      </c>
      <c r="G1010" s="143"/>
      <c r="H1010" s="143" t="s">
        <v>18788</v>
      </c>
      <c r="I1010" s="144" t="s">
        <v>5455</v>
      </c>
      <c r="J1010" s="145" t="s">
        <v>6275</v>
      </c>
      <c r="K1010" s="143" t="s">
        <v>30673</v>
      </c>
      <c r="L1010" s="144" t="s">
        <v>31</v>
      </c>
      <c r="M1010" s="144" t="s">
        <v>18789</v>
      </c>
      <c r="N1010" s="144" t="s">
        <v>33</v>
      </c>
      <c r="O1010" s="144" t="s">
        <v>220</v>
      </c>
      <c r="P1010" s="144">
        <v>90</v>
      </c>
      <c r="Q1010" s="144">
        <v>600</v>
      </c>
      <c r="R1010" s="147" t="s">
        <v>18790</v>
      </c>
      <c r="S1010" s="144" t="s">
        <v>49</v>
      </c>
      <c r="T1010" s="144" t="s">
        <v>49</v>
      </c>
      <c r="U1010" s="155">
        <v>600</v>
      </c>
      <c r="V1010" s="146">
        <f t="shared" si="56"/>
        <v>3.6539913765803509</v>
      </c>
      <c r="W1010" s="146">
        <f>V1010/3</f>
        <v>1.2179971255267836</v>
      </c>
      <c r="X1010" s="1" t="s">
        <v>18791</v>
      </c>
      <c r="Y1010" s="145" t="s">
        <v>7979</v>
      </c>
      <c r="Z1010" s="145" t="s">
        <v>18792</v>
      </c>
    </row>
    <row r="1011" spans="1:26" s="67" customFormat="1" ht="100.2" customHeight="1" x14ac:dyDescent="0.3">
      <c r="A1011" s="9" t="s">
        <v>16991</v>
      </c>
      <c r="B1011" s="10" t="s">
        <v>5610</v>
      </c>
      <c r="C1011" s="11" t="s">
        <v>5611</v>
      </c>
      <c r="D1011" s="19" t="s">
        <v>5612</v>
      </c>
      <c r="E1011" s="13">
        <v>959.17</v>
      </c>
      <c r="F1011" s="14" t="s">
        <v>5613</v>
      </c>
      <c r="G1011" s="14">
        <v>9.9700000000000006</v>
      </c>
      <c r="H1011" s="14" t="s">
        <v>5614</v>
      </c>
      <c r="I1011" s="14" t="s">
        <v>5455</v>
      </c>
      <c r="J1011" s="15" t="s">
        <v>5615</v>
      </c>
      <c r="K1011" s="14" t="s">
        <v>29161</v>
      </c>
      <c r="L1011" s="14" t="s">
        <v>31</v>
      </c>
      <c r="M1011" s="14" t="s">
        <v>310</v>
      </c>
      <c r="N1011" s="14" t="s">
        <v>46</v>
      </c>
      <c r="O1011" s="16" t="s">
        <v>34</v>
      </c>
      <c r="P1011" s="28">
        <v>721</v>
      </c>
      <c r="Q1011" s="14">
        <v>1120</v>
      </c>
      <c r="R1011" s="15" t="s">
        <v>5616</v>
      </c>
      <c r="S1011" s="14" t="s">
        <v>36</v>
      </c>
      <c r="T1011" s="14">
        <v>2240</v>
      </c>
      <c r="U1011" s="14">
        <v>1120</v>
      </c>
      <c r="V1011" s="30">
        <f t="shared" si="56"/>
        <v>1.1676762200652648</v>
      </c>
      <c r="W1011" s="30">
        <f>V1011</f>
        <v>1.1676762200652648</v>
      </c>
      <c r="X1011" s="19" t="s">
        <v>5617</v>
      </c>
      <c r="Y1011" s="21" t="s">
        <v>3508</v>
      </c>
      <c r="Z1011" s="19" t="s">
        <v>5618</v>
      </c>
    </row>
    <row r="1012" spans="1:26" s="67" customFormat="1" ht="100.2" customHeight="1" x14ac:dyDescent="0.3">
      <c r="A1012" s="138" t="s">
        <v>23707</v>
      </c>
      <c r="B1012" s="141" t="s">
        <v>18793</v>
      </c>
      <c r="C1012" s="139" t="s">
        <v>18794</v>
      </c>
      <c r="D1012" s="139" t="s">
        <v>18795</v>
      </c>
      <c r="E1012" s="142">
        <v>288.459</v>
      </c>
      <c r="F1012" s="143" t="s">
        <v>18796</v>
      </c>
      <c r="G1012" s="143"/>
      <c r="H1012" s="143" t="s">
        <v>18797</v>
      </c>
      <c r="I1012" s="144" t="s">
        <v>5455</v>
      </c>
      <c r="J1012" s="145" t="s">
        <v>18798</v>
      </c>
      <c r="K1012" s="143" t="s">
        <v>30674</v>
      </c>
      <c r="L1012" s="144" t="s">
        <v>31</v>
      </c>
      <c r="M1012" s="144" t="s">
        <v>18799</v>
      </c>
      <c r="N1012" s="144" t="s">
        <v>33</v>
      </c>
      <c r="O1012" s="144" t="s">
        <v>220</v>
      </c>
      <c r="P1012" s="144">
        <v>90</v>
      </c>
      <c r="Q1012" s="144">
        <v>1000</v>
      </c>
      <c r="R1012" s="147" t="s">
        <v>18800</v>
      </c>
      <c r="S1012" s="144" t="s">
        <v>49</v>
      </c>
      <c r="T1012" s="144" t="s">
        <v>49</v>
      </c>
      <c r="U1012" s="144">
        <v>1000</v>
      </c>
      <c r="V1012" s="148">
        <f t="shared" si="56"/>
        <v>3.4666971736017942</v>
      </c>
      <c r="W1012" s="148">
        <f>V1012/3</f>
        <v>1.1555657245339315</v>
      </c>
      <c r="X1012" s="147" t="s">
        <v>18801</v>
      </c>
      <c r="Y1012" s="147" t="s">
        <v>18802</v>
      </c>
      <c r="Z1012" s="147" t="s">
        <v>18803</v>
      </c>
    </row>
    <row r="1013" spans="1:26" s="67" customFormat="1" ht="100.2" customHeight="1" x14ac:dyDescent="0.3">
      <c r="A1013" s="138" t="s">
        <v>23707</v>
      </c>
      <c r="B1013" s="141" t="s">
        <v>18804</v>
      </c>
      <c r="C1013" s="139" t="s">
        <v>18805</v>
      </c>
      <c r="D1013" s="139" t="s">
        <v>18806</v>
      </c>
      <c r="E1013" s="142">
        <v>503.5</v>
      </c>
      <c r="F1013" s="143" t="s">
        <v>18807</v>
      </c>
      <c r="G1013" s="143"/>
      <c r="H1013" s="143" t="s">
        <v>18808</v>
      </c>
      <c r="I1013" s="144" t="s">
        <v>5455</v>
      </c>
      <c r="J1013" s="145" t="s">
        <v>5530</v>
      </c>
      <c r="K1013" s="143" t="s">
        <v>30675</v>
      </c>
      <c r="L1013" s="144" t="s">
        <v>189</v>
      </c>
      <c r="M1013" s="144" t="s">
        <v>190</v>
      </c>
      <c r="N1013" s="144" t="s">
        <v>46</v>
      </c>
      <c r="O1013" s="144" t="s">
        <v>34</v>
      </c>
      <c r="P1013" s="144">
        <v>364</v>
      </c>
      <c r="Q1013" s="144">
        <v>574</v>
      </c>
      <c r="R1013" s="147" t="s">
        <v>18809</v>
      </c>
      <c r="S1013" s="144" t="s">
        <v>49</v>
      </c>
      <c r="T1013" s="144" t="s">
        <v>49</v>
      </c>
      <c r="U1013" s="144">
        <v>574</v>
      </c>
      <c r="V1013" s="146">
        <f t="shared" ref="V1013:V1044" si="57">U1013/E1013</f>
        <v>1.1400198609731877</v>
      </c>
      <c r="W1013" s="146">
        <f>V1013</f>
        <v>1.1400198609731877</v>
      </c>
      <c r="X1013" s="1" t="s">
        <v>18810</v>
      </c>
      <c r="Y1013" s="145" t="s">
        <v>18811</v>
      </c>
      <c r="Z1013" s="145" t="s">
        <v>18812</v>
      </c>
    </row>
    <row r="1014" spans="1:26" s="67" customFormat="1" ht="100.2" customHeight="1" x14ac:dyDescent="0.3">
      <c r="A1014" s="138" t="s">
        <v>23707</v>
      </c>
      <c r="B1014" s="141" t="s">
        <v>18813</v>
      </c>
      <c r="C1014" s="139" t="s">
        <v>18814</v>
      </c>
      <c r="D1014" s="139" t="s">
        <v>18815</v>
      </c>
      <c r="E1014" s="142">
        <v>299.49900000000002</v>
      </c>
      <c r="F1014" s="143" t="s">
        <v>18816</v>
      </c>
      <c r="G1014" s="143"/>
      <c r="H1014" s="143" t="s">
        <v>18817</v>
      </c>
      <c r="I1014" s="144" t="s">
        <v>5455</v>
      </c>
      <c r="J1014" s="145" t="s">
        <v>6732</v>
      </c>
      <c r="K1014" s="143" t="s">
        <v>30676</v>
      </c>
      <c r="L1014" s="144" t="s">
        <v>31</v>
      </c>
      <c r="M1014" s="144" t="s">
        <v>69</v>
      </c>
      <c r="N1014" s="144" t="s">
        <v>33</v>
      </c>
      <c r="O1014" s="144" t="s">
        <v>220</v>
      </c>
      <c r="P1014" s="144">
        <v>90</v>
      </c>
      <c r="Q1014" s="144">
        <v>1000</v>
      </c>
      <c r="R1014" s="147" t="s">
        <v>18818</v>
      </c>
      <c r="S1014" s="144" t="s">
        <v>49</v>
      </c>
      <c r="T1014" s="144" t="s">
        <v>49</v>
      </c>
      <c r="U1014" s="144">
        <v>1000</v>
      </c>
      <c r="V1014" s="148">
        <f t="shared" si="57"/>
        <v>3.3389093118841795</v>
      </c>
      <c r="W1014" s="148">
        <f>V1014/3</f>
        <v>1.1129697706280599</v>
      </c>
      <c r="X1014" s="1" t="s">
        <v>18819</v>
      </c>
      <c r="Y1014" s="145" t="s">
        <v>18820</v>
      </c>
      <c r="Z1014" s="145" t="s">
        <v>18821</v>
      </c>
    </row>
    <row r="1015" spans="1:26" s="67" customFormat="1" ht="100.2" customHeight="1" x14ac:dyDescent="0.3">
      <c r="A1015" s="9" t="s">
        <v>16991</v>
      </c>
      <c r="B1015" s="10" t="s">
        <v>5619</v>
      </c>
      <c r="C1015" s="22" t="s">
        <v>5620</v>
      </c>
      <c r="D1015" s="43" t="s">
        <v>5621</v>
      </c>
      <c r="E1015" s="13">
        <v>157.21</v>
      </c>
      <c r="F1015" s="14" t="s">
        <v>5176</v>
      </c>
      <c r="G1015" s="14">
        <v>1.1299999999999999</v>
      </c>
      <c r="H1015" s="27" t="s">
        <v>5622</v>
      </c>
      <c r="I1015" s="14" t="s">
        <v>5455</v>
      </c>
      <c r="J1015" s="15" t="s">
        <v>5623</v>
      </c>
      <c r="K1015" s="14" t="s">
        <v>30677</v>
      </c>
      <c r="L1015" s="14" t="s">
        <v>31</v>
      </c>
      <c r="M1015" s="14" t="s">
        <v>69</v>
      </c>
      <c r="N1015" s="14" t="s">
        <v>33</v>
      </c>
      <c r="O1015" s="16" t="s">
        <v>220</v>
      </c>
      <c r="P1015" s="53">
        <v>91</v>
      </c>
      <c r="Q1015" s="27">
        <v>500</v>
      </c>
      <c r="R1015" s="15" t="s">
        <v>5624</v>
      </c>
      <c r="S1015" s="14" t="s">
        <v>49</v>
      </c>
      <c r="T1015" s="27" t="s">
        <v>49</v>
      </c>
      <c r="U1015" s="53">
        <v>500</v>
      </c>
      <c r="V1015" s="13">
        <f t="shared" si="57"/>
        <v>3.1804592583169007</v>
      </c>
      <c r="W1015" s="13">
        <f>V1015/3</f>
        <v>1.0601530861056336</v>
      </c>
      <c r="X1015" s="19" t="s">
        <v>5625</v>
      </c>
      <c r="Y1015" s="21" t="s">
        <v>4547</v>
      </c>
      <c r="Z1015" s="19" t="s">
        <v>5626</v>
      </c>
    </row>
    <row r="1016" spans="1:26" s="67" customFormat="1" ht="100.2" customHeight="1" x14ac:dyDescent="0.3">
      <c r="A1016" s="9" t="s">
        <v>16991</v>
      </c>
      <c r="B1016" s="10" t="s">
        <v>5627</v>
      </c>
      <c r="C1016" s="22" t="s">
        <v>5628</v>
      </c>
      <c r="D1016" s="35" t="s">
        <v>27950</v>
      </c>
      <c r="E1016" s="13">
        <v>632.74699999999996</v>
      </c>
      <c r="F1016" s="14" t="s">
        <v>5629</v>
      </c>
      <c r="G1016" s="14">
        <v>12.68</v>
      </c>
      <c r="H1016" s="14" t="s">
        <v>5630</v>
      </c>
      <c r="I1016" s="14" t="s">
        <v>5455</v>
      </c>
      <c r="J1016" s="15" t="s">
        <v>5549</v>
      </c>
      <c r="K1016" s="14" t="s">
        <v>30678</v>
      </c>
      <c r="L1016" s="14" t="s">
        <v>189</v>
      </c>
      <c r="M1016" s="14" t="s">
        <v>190</v>
      </c>
      <c r="N1016" s="14" t="s">
        <v>33</v>
      </c>
      <c r="O1016" s="16" t="s">
        <v>3856</v>
      </c>
      <c r="P1016" s="26">
        <v>90</v>
      </c>
      <c r="Q1016" s="25">
        <v>2000</v>
      </c>
      <c r="R1016" s="15" t="s">
        <v>534</v>
      </c>
      <c r="S1016" s="14" t="s">
        <v>49</v>
      </c>
      <c r="T1016" s="25" t="s">
        <v>49</v>
      </c>
      <c r="U1016" s="26">
        <v>2000</v>
      </c>
      <c r="V1016" s="44">
        <f t="shared" si="57"/>
        <v>3.1608209916443699</v>
      </c>
      <c r="W1016" s="20">
        <f>V1016/3</f>
        <v>1.0536069972147899</v>
      </c>
      <c r="X1016" s="19" t="s">
        <v>50</v>
      </c>
      <c r="Y1016" s="21" t="s">
        <v>5631</v>
      </c>
      <c r="Z1016" s="19" t="s">
        <v>5632</v>
      </c>
    </row>
    <row r="1017" spans="1:26" s="67" customFormat="1" ht="100.2" customHeight="1" x14ac:dyDescent="0.3">
      <c r="A1017" s="138" t="s">
        <v>23707</v>
      </c>
      <c r="B1017" s="141" t="s">
        <v>18822</v>
      </c>
      <c r="C1017" s="139" t="s">
        <v>18823</v>
      </c>
      <c r="D1017" s="139" t="s">
        <v>18824</v>
      </c>
      <c r="E1017" s="142">
        <v>71.078999999999994</v>
      </c>
      <c r="F1017" s="143" t="s">
        <v>12049</v>
      </c>
      <c r="G1017" s="143"/>
      <c r="H1017" s="143" t="s">
        <v>18825</v>
      </c>
      <c r="I1017" s="144" t="s">
        <v>5455</v>
      </c>
      <c r="J1017" s="145" t="s">
        <v>6076</v>
      </c>
      <c r="K1017" s="143" t="s">
        <v>28356</v>
      </c>
      <c r="L1017" s="144" t="s">
        <v>31</v>
      </c>
      <c r="M1017" s="144" t="s">
        <v>32</v>
      </c>
      <c r="N1017" s="144" t="s">
        <v>46</v>
      </c>
      <c r="O1017" s="144" t="s">
        <v>34</v>
      </c>
      <c r="P1017" s="144">
        <v>546</v>
      </c>
      <c r="Q1017" s="144">
        <v>74</v>
      </c>
      <c r="R1017" s="147" t="s">
        <v>18826</v>
      </c>
      <c r="S1017" s="144" t="s">
        <v>788</v>
      </c>
      <c r="T1017" s="144">
        <v>221</v>
      </c>
      <c r="U1017" s="144">
        <v>74</v>
      </c>
      <c r="V1017" s="151">
        <f t="shared" si="57"/>
        <v>1.0410951195149061</v>
      </c>
      <c r="W1017" s="151">
        <f>V1017</f>
        <v>1.0410951195149061</v>
      </c>
      <c r="X1017" s="1" t="s">
        <v>18827</v>
      </c>
      <c r="Y1017" s="145" t="s">
        <v>18828</v>
      </c>
      <c r="Z1017" s="145" t="s">
        <v>18829</v>
      </c>
    </row>
    <row r="1018" spans="1:26" s="67" customFormat="1" ht="100.2" customHeight="1" x14ac:dyDescent="0.3">
      <c r="A1018" s="9" t="s">
        <v>16991</v>
      </c>
      <c r="B1018" s="10" t="s">
        <v>5633</v>
      </c>
      <c r="C1018" s="22" t="s">
        <v>5634</v>
      </c>
      <c r="D1018" s="19" t="s">
        <v>5635</v>
      </c>
      <c r="E1018" s="13">
        <v>194.23074579065101</v>
      </c>
      <c r="F1018" s="14" t="s">
        <v>5636</v>
      </c>
      <c r="G1018" s="14">
        <v>0.72</v>
      </c>
      <c r="H1018" s="14" t="s">
        <v>5637</v>
      </c>
      <c r="I1018" s="14" t="s">
        <v>5455</v>
      </c>
      <c r="J1018" s="15" t="s">
        <v>5605</v>
      </c>
      <c r="K1018" s="14" t="s">
        <v>30679</v>
      </c>
      <c r="L1018" s="14" t="s">
        <v>31</v>
      </c>
      <c r="M1018" s="14" t="s">
        <v>176</v>
      </c>
      <c r="N1018" s="14" t="s">
        <v>33</v>
      </c>
      <c r="O1018" s="16" t="s">
        <v>34</v>
      </c>
      <c r="P1018" s="28">
        <v>546</v>
      </c>
      <c r="Q1018" s="14">
        <v>200</v>
      </c>
      <c r="R1018" s="15" t="s">
        <v>5638</v>
      </c>
      <c r="S1018" s="14" t="s">
        <v>314</v>
      </c>
      <c r="T1018" s="14">
        <v>750</v>
      </c>
      <c r="U1018" s="28">
        <v>200</v>
      </c>
      <c r="V1018" s="13">
        <f t="shared" si="57"/>
        <v>1.0297030945634493</v>
      </c>
      <c r="W1018" s="13">
        <f>V1018</f>
        <v>1.0297030945634493</v>
      </c>
      <c r="X1018" s="19" t="s">
        <v>5639</v>
      </c>
      <c r="Y1018" s="21" t="s">
        <v>379</v>
      </c>
      <c r="Z1018" s="19" t="s">
        <v>5640</v>
      </c>
    </row>
    <row r="1019" spans="1:26" s="67" customFormat="1" ht="100.2" customHeight="1" x14ac:dyDescent="0.3">
      <c r="A1019" s="9" t="s">
        <v>16991</v>
      </c>
      <c r="B1019" s="10" t="s">
        <v>5641</v>
      </c>
      <c r="C1019" s="22" t="s">
        <v>5642</v>
      </c>
      <c r="D1019" s="12" t="s">
        <v>5643</v>
      </c>
      <c r="E1019" s="13">
        <v>134.178701126633</v>
      </c>
      <c r="F1019" s="14" t="s">
        <v>5644</v>
      </c>
      <c r="G1019" s="14">
        <v>-0.435</v>
      </c>
      <c r="H1019" s="14" t="s">
        <v>5645</v>
      </c>
      <c r="I1019" s="14" t="s">
        <v>5455</v>
      </c>
      <c r="J1019" s="15" t="s">
        <v>5646</v>
      </c>
      <c r="K1019" s="14" t="s">
        <v>29927</v>
      </c>
      <c r="L1019" s="14" t="s">
        <v>31</v>
      </c>
      <c r="M1019" s="14" t="s">
        <v>103</v>
      </c>
      <c r="N1019" s="14" t="s">
        <v>46</v>
      </c>
      <c r="O1019" s="16" t="s">
        <v>34</v>
      </c>
      <c r="P1019" s="28">
        <v>91</v>
      </c>
      <c r="Q1019" s="14">
        <v>410</v>
      </c>
      <c r="R1019" s="15" t="s">
        <v>5647</v>
      </c>
      <c r="S1019" s="14" t="s">
        <v>49</v>
      </c>
      <c r="T1019" s="14" t="s">
        <v>49</v>
      </c>
      <c r="U1019" s="28">
        <v>410</v>
      </c>
      <c r="V1019" s="13">
        <f t="shared" si="57"/>
        <v>3.0556265380230268</v>
      </c>
      <c r="W1019" s="13">
        <f>V1019/3</f>
        <v>1.018542179341009</v>
      </c>
      <c r="X1019" s="19" t="s">
        <v>5648</v>
      </c>
      <c r="Y1019" s="21" t="s">
        <v>5649</v>
      </c>
      <c r="Z1019" s="19" t="s">
        <v>5650</v>
      </c>
    </row>
    <row r="1020" spans="1:26" s="67" customFormat="1" ht="100.2" customHeight="1" x14ac:dyDescent="0.3">
      <c r="A1020" s="9" t="s">
        <v>16991</v>
      </c>
      <c r="B1020" s="10" t="s">
        <v>5651</v>
      </c>
      <c r="C1020" s="22" t="s">
        <v>5652</v>
      </c>
      <c r="D1020" s="12" t="s">
        <v>5653</v>
      </c>
      <c r="E1020" s="13">
        <v>104.068121595373</v>
      </c>
      <c r="F1020" s="14" t="s">
        <v>5654</v>
      </c>
      <c r="G1020" s="14">
        <v>-0.89</v>
      </c>
      <c r="H1020" s="14" t="s">
        <v>5655</v>
      </c>
      <c r="I1020" s="14" t="s">
        <v>5455</v>
      </c>
      <c r="J1020" s="15" t="s">
        <v>5656</v>
      </c>
      <c r="K1020" s="14" t="s">
        <v>30680</v>
      </c>
      <c r="L1020" s="14" t="s">
        <v>31</v>
      </c>
      <c r="M1020" s="14" t="s">
        <v>69</v>
      </c>
      <c r="N1020" s="14" t="s">
        <v>476</v>
      </c>
      <c r="O1020" s="16" t="s">
        <v>34</v>
      </c>
      <c r="P1020" s="28">
        <v>90</v>
      </c>
      <c r="Q1020" s="14">
        <v>316</v>
      </c>
      <c r="R1020" s="15" t="s">
        <v>5657</v>
      </c>
      <c r="S1020" s="14" t="s">
        <v>5658</v>
      </c>
      <c r="T1020" s="14">
        <v>1000</v>
      </c>
      <c r="U1020" s="14">
        <v>316</v>
      </c>
      <c r="V1020" s="13">
        <f t="shared" si="57"/>
        <v>3.0364726023271449</v>
      </c>
      <c r="W1020" s="20">
        <f>V1020/3</f>
        <v>1.0121575341090483</v>
      </c>
      <c r="X1020" s="19" t="s">
        <v>5659</v>
      </c>
      <c r="Y1020" s="21" t="s">
        <v>5660</v>
      </c>
      <c r="Z1020" s="19" t="s">
        <v>5661</v>
      </c>
    </row>
    <row r="1021" spans="1:26" s="67" customFormat="1" ht="100.2" customHeight="1" x14ac:dyDescent="0.3">
      <c r="A1021" s="9" t="s">
        <v>16991</v>
      </c>
      <c r="B1021" s="10" t="s">
        <v>5662</v>
      </c>
      <c r="C1021" s="22" t="s">
        <v>5663</v>
      </c>
      <c r="D1021" s="19" t="s">
        <v>5664</v>
      </c>
      <c r="E1021" s="13">
        <v>222.237621025294</v>
      </c>
      <c r="F1021" s="14" t="s">
        <v>5665</v>
      </c>
      <c r="G1021" s="14">
        <v>2.4700000000000002</v>
      </c>
      <c r="H1021" s="14" t="s">
        <v>5666</v>
      </c>
      <c r="I1021" s="14" t="s">
        <v>5455</v>
      </c>
      <c r="J1021" s="15" t="s">
        <v>5465</v>
      </c>
      <c r="K1021" s="16" t="s">
        <v>29810</v>
      </c>
      <c r="L1021" s="14" t="s">
        <v>31</v>
      </c>
      <c r="M1021" s="14" t="s">
        <v>5189</v>
      </c>
      <c r="N1021" s="14" t="s">
        <v>46</v>
      </c>
      <c r="O1021" s="16" t="s">
        <v>34</v>
      </c>
      <c r="P1021" s="28">
        <v>105</v>
      </c>
      <c r="Q1021" s="14">
        <v>222</v>
      </c>
      <c r="R1021" s="15" t="s">
        <v>5667</v>
      </c>
      <c r="S1021" s="14" t="s">
        <v>5668</v>
      </c>
      <c r="T1021" s="14">
        <v>1150</v>
      </c>
      <c r="U1021" s="14">
        <v>222</v>
      </c>
      <c r="V1021" s="13">
        <f t="shared" si="57"/>
        <v>0.99893077947740017</v>
      </c>
      <c r="W1021" s="13">
        <f>V1021</f>
        <v>0.99893077947740017</v>
      </c>
      <c r="X1021" s="19" t="s">
        <v>5669</v>
      </c>
      <c r="Y1021" s="21" t="s">
        <v>5670</v>
      </c>
      <c r="Z1021" s="19" t="s">
        <v>5671</v>
      </c>
    </row>
    <row r="1022" spans="1:26" s="67" customFormat="1" ht="100.2" customHeight="1" x14ac:dyDescent="0.3">
      <c r="A1022" s="9" t="s">
        <v>16991</v>
      </c>
      <c r="B1022" s="10" t="s">
        <v>5672</v>
      </c>
      <c r="C1022" s="19" t="s">
        <v>5673</v>
      </c>
      <c r="D1022" s="12" t="s">
        <v>5674</v>
      </c>
      <c r="E1022" s="13">
        <v>150.22</v>
      </c>
      <c r="F1022" s="14" t="s">
        <v>2403</v>
      </c>
      <c r="G1022" s="14">
        <v>3.35</v>
      </c>
      <c r="H1022" s="14" t="s">
        <v>5675</v>
      </c>
      <c r="I1022" s="14" t="s">
        <v>5455</v>
      </c>
      <c r="J1022" s="15" t="s">
        <v>5676</v>
      </c>
      <c r="K1022" s="14" t="s">
        <v>28357</v>
      </c>
      <c r="L1022" s="14" t="s">
        <v>31</v>
      </c>
      <c r="M1022" s="14" t="s">
        <v>32</v>
      </c>
      <c r="N1022" s="14" t="s">
        <v>59</v>
      </c>
      <c r="O1022" s="16" t="s">
        <v>34</v>
      </c>
      <c r="P1022" s="17" t="s">
        <v>628</v>
      </c>
      <c r="Q1022" s="29" t="s">
        <v>2917</v>
      </c>
      <c r="R1022" s="15" t="s">
        <v>5677</v>
      </c>
      <c r="S1022" s="14" t="s">
        <v>36</v>
      </c>
      <c r="T1022" s="18">
        <v>500</v>
      </c>
      <c r="U1022" s="17">
        <v>150</v>
      </c>
      <c r="V1022" s="33">
        <f t="shared" si="57"/>
        <v>0.99853548129410197</v>
      </c>
      <c r="W1022" s="33">
        <f>V1022</f>
        <v>0.99853548129410197</v>
      </c>
      <c r="X1022" s="19" t="s">
        <v>5678</v>
      </c>
      <c r="Y1022" s="21" t="s">
        <v>5679</v>
      </c>
      <c r="Z1022" s="19" t="s">
        <v>5680</v>
      </c>
    </row>
    <row r="1023" spans="1:26" s="67" customFormat="1" ht="100.2" customHeight="1" x14ac:dyDescent="0.3">
      <c r="A1023" s="138" t="s">
        <v>23707</v>
      </c>
      <c r="B1023" s="141" t="s">
        <v>18830</v>
      </c>
      <c r="C1023" s="139" t="s">
        <v>18831</v>
      </c>
      <c r="D1023" s="139" t="s">
        <v>18832</v>
      </c>
      <c r="E1023" s="142">
        <v>170.25200000000001</v>
      </c>
      <c r="F1023" s="143" t="s">
        <v>1414</v>
      </c>
      <c r="G1023" s="143"/>
      <c r="H1023" s="143" t="s">
        <v>18833</v>
      </c>
      <c r="I1023" s="144" t="s">
        <v>5455</v>
      </c>
      <c r="J1023" s="145" t="s">
        <v>18834</v>
      </c>
      <c r="K1023" s="143" t="s">
        <v>30681</v>
      </c>
      <c r="L1023" s="144" t="s">
        <v>31</v>
      </c>
      <c r="M1023" s="144" t="s">
        <v>7862</v>
      </c>
      <c r="N1023" s="144" t="s">
        <v>33</v>
      </c>
      <c r="O1023" s="144" t="s">
        <v>220</v>
      </c>
      <c r="P1023" s="144">
        <v>91</v>
      </c>
      <c r="Q1023" s="144">
        <v>500</v>
      </c>
      <c r="R1023" s="147" t="s">
        <v>18835</v>
      </c>
      <c r="S1023" s="144" t="s">
        <v>36</v>
      </c>
      <c r="T1023" s="144">
        <v>1000</v>
      </c>
      <c r="U1023" s="144">
        <v>500</v>
      </c>
      <c r="V1023" s="146">
        <f t="shared" si="57"/>
        <v>2.9368230622841431</v>
      </c>
      <c r="W1023" s="148">
        <f>V1023/3</f>
        <v>0.97894102076138101</v>
      </c>
      <c r="X1023" s="1" t="s">
        <v>18836</v>
      </c>
      <c r="Y1023" s="145" t="s">
        <v>1362</v>
      </c>
      <c r="Z1023" s="145" t="s">
        <v>18837</v>
      </c>
    </row>
    <row r="1024" spans="1:26" s="67" customFormat="1" ht="100.2" customHeight="1" x14ac:dyDescent="0.3">
      <c r="A1024" s="138" t="s">
        <v>23707</v>
      </c>
      <c r="B1024" s="141" t="s">
        <v>18838</v>
      </c>
      <c r="C1024" s="139" t="s">
        <v>18839</v>
      </c>
      <c r="D1024" s="139" t="s">
        <v>18840</v>
      </c>
      <c r="E1024" s="142">
        <v>256.34500000000003</v>
      </c>
      <c r="F1024" s="143" t="s">
        <v>18841</v>
      </c>
      <c r="G1024" s="143"/>
      <c r="H1024" s="143" t="s">
        <v>18842</v>
      </c>
      <c r="I1024" s="144" t="s">
        <v>5455</v>
      </c>
      <c r="J1024" s="145" t="s">
        <v>18843</v>
      </c>
      <c r="K1024" s="143" t="s">
        <v>30682</v>
      </c>
      <c r="L1024" s="144" t="s">
        <v>31</v>
      </c>
      <c r="M1024" s="144" t="s">
        <v>69</v>
      </c>
      <c r="N1024" s="144" t="s">
        <v>476</v>
      </c>
      <c r="O1024" s="144" t="s">
        <v>34</v>
      </c>
      <c r="P1024" s="144">
        <v>90</v>
      </c>
      <c r="Q1024" s="144">
        <v>750</v>
      </c>
      <c r="R1024" s="147" t="s">
        <v>18844</v>
      </c>
      <c r="S1024" s="144" t="s">
        <v>49</v>
      </c>
      <c r="T1024" s="144" t="s">
        <v>49</v>
      </c>
      <c r="U1024" s="144">
        <v>750</v>
      </c>
      <c r="V1024" s="146">
        <f t="shared" si="57"/>
        <v>2.9257446020012088</v>
      </c>
      <c r="W1024" s="148">
        <f>V1024/3</f>
        <v>0.97524820066706963</v>
      </c>
      <c r="X1024" s="1" t="s">
        <v>18845</v>
      </c>
      <c r="Y1024" s="145" t="s">
        <v>18846</v>
      </c>
      <c r="Z1024" s="145" t="s">
        <v>18847</v>
      </c>
    </row>
    <row r="1025" spans="1:26" s="67" customFormat="1" ht="100.2" customHeight="1" x14ac:dyDescent="0.3">
      <c r="A1025" s="138" t="s">
        <v>27902</v>
      </c>
      <c r="B1025" s="141" t="s">
        <v>18848</v>
      </c>
      <c r="C1025" s="139" t="s">
        <v>18849</v>
      </c>
      <c r="D1025" s="139" t="s">
        <v>18850</v>
      </c>
      <c r="E1025" s="142">
        <v>342.49</v>
      </c>
      <c r="F1025" s="143" t="s">
        <v>18851</v>
      </c>
      <c r="G1025" s="143"/>
      <c r="H1025" s="143" t="s">
        <v>18852</v>
      </c>
      <c r="I1025" s="144" t="s">
        <v>5455</v>
      </c>
      <c r="J1025" s="145" t="s">
        <v>18853</v>
      </c>
      <c r="K1025" s="143" t="s">
        <v>28358</v>
      </c>
      <c r="L1025" s="144" t="s">
        <v>31</v>
      </c>
      <c r="M1025" s="144" t="s">
        <v>32</v>
      </c>
      <c r="N1025" s="144" t="s">
        <v>33</v>
      </c>
      <c r="O1025" s="144" t="s">
        <v>220</v>
      </c>
      <c r="P1025" s="144">
        <v>90</v>
      </c>
      <c r="Q1025" s="144">
        <v>1000</v>
      </c>
      <c r="R1025" s="147" t="s">
        <v>18854</v>
      </c>
      <c r="S1025" s="144" t="s">
        <v>49</v>
      </c>
      <c r="T1025" s="144" t="s">
        <v>49</v>
      </c>
      <c r="U1025" s="144">
        <v>1000</v>
      </c>
      <c r="V1025" s="148">
        <f t="shared" si="57"/>
        <v>2.9197932786358725</v>
      </c>
      <c r="W1025" s="149">
        <f>V1025/3</f>
        <v>0.97326442621195752</v>
      </c>
      <c r="X1025" s="1" t="s">
        <v>18855</v>
      </c>
      <c r="Y1025" s="145" t="s">
        <v>7979</v>
      </c>
      <c r="Z1025" s="145" t="s">
        <v>18856</v>
      </c>
    </row>
    <row r="1026" spans="1:26" s="67" customFormat="1" ht="100.2" customHeight="1" x14ac:dyDescent="0.3">
      <c r="A1026" s="138" t="s">
        <v>23707</v>
      </c>
      <c r="B1026" s="141" t="s">
        <v>18857</v>
      </c>
      <c r="C1026" s="139" t="s">
        <v>18858</v>
      </c>
      <c r="D1026" s="139" t="s">
        <v>18859</v>
      </c>
      <c r="E1026" s="142">
        <v>548.84</v>
      </c>
      <c r="F1026" s="143" t="s">
        <v>18860</v>
      </c>
      <c r="G1026" s="143"/>
      <c r="H1026" s="143" t="s">
        <v>18861</v>
      </c>
      <c r="I1026" s="144" t="s">
        <v>5455</v>
      </c>
      <c r="J1026" s="145" t="s">
        <v>18862</v>
      </c>
      <c r="K1026" s="143" t="s">
        <v>28497</v>
      </c>
      <c r="L1026" s="144" t="s">
        <v>31</v>
      </c>
      <c r="M1026" s="144" t="s">
        <v>18863</v>
      </c>
      <c r="N1026" s="144" t="s">
        <v>46</v>
      </c>
      <c r="O1026" s="144" t="s">
        <v>34</v>
      </c>
      <c r="P1026" s="144">
        <v>98</v>
      </c>
      <c r="Q1026" s="144">
        <v>1490.4</v>
      </c>
      <c r="R1026" s="147" t="s">
        <v>18864</v>
      </c>
      <c r="S1026" s="144" t="s">
        <v>49</v>
      </c>
      <c r="T1026" s="144" t="s">
        <v>49</v>
      </c>
      <c r="U1026" s="144">
        <v>1490.4</v>
      </c>
      <c r="V1026" s="149">
        <f t="shared" si="57"/>
        <v>2.7155455141753517</v>
      </c>
      <c r="W1026" s="153">
        <f>V1026/3</f>
        <v>0.90518183805845054</v>
      </c>
      <c r="X1026" s="1" t="s">
        <v>580</v>
      </c>
      <c r="Y1026" s="145" t="s">
        <v>4547</v>
      </c>
      <c r="Z1026" s="145" t="s">
        <v>18865</v>
      </c>
    </row>
    <row r="1027" spans="1:26" s="67" customFormat="1" ht="100.2" customHeight="1" x14ac:dyDescent="0.3">
      <c r="A1027" s="9" t="s">
        <v>16991</v>
      </c>
      <c r="B1027" s="10" t="s">
        <v>5681</v>
      </c>
      <c r="C1027" s="22" t="s">
        <v>5682</v>
      </c>
      <c r="D1027" s="19" t="s">
        <v>5683</v>
      </c>
      <c r="E1027" s="13">
        <v>280.27</v>
      </c>
      <c r="F1027" s="14" t="s">
        <v>5684</v>
      </c>
      <c r="G1027" s="14">
        <v>2.34</v>
      </c>
      <c r="H1027" s="14" t="s">
        <v>5685</v>
      </c>
      <c r="I1027" s="14" t="s">
        <v>5455</v>
      </c>
      <c r="J1027" s="15" t="s">
        <v>5465</v>
      </c>
      <c r="K1027" s="14" t="s">
        <v>30683</v>
      </c>
      <c r="L1027" s="14" t="s">
        <v>31</v>
      </c>
      <c r="M1027" s="14" t="s">
        <v>5686</v>
      </c>
      <c r="N1027" s="14" t="s">
        <v>59</v>
      </c>
      <c r="O1027" s="16" t="s">
        <v>34</v>
      </c>
      <c r="P1027" s="28">
        <v>730</v>
      </c>
      <c r="Q1027" s="14">
        <v>250</v>
      </c>
      <c r="R1027" s="15" t="s">
        <v>5687</v>
      </c>
      <c r="S1027" s="14" t="s">
        <v>1776</v>
      </c>
      <c r="T1027" s="14">
        <v>2500</v>
      </c>
      <c r="U1027" s="14">
        <v>250</v>
      </c>
      <c r="V1027" s="30">
        <f t="shared" si="57"/>
        <v>0.89199700289007033</v>
      </c>
      <c r="W1027" s="30">
        <f>V1027</f>
        <v>0.89199700289007033</v>
      </c>
      <c r="X1027" s="19" t="s">
        <v>5688</v>
      </c>
      <c r="Y1027" s="21" t="s">
        <v>5689</v>
      </c>
      <c r="Z1027" s="19" t="s">
        <v>5690</v>
      </c>
    </row>
    <row r="1028" spans="1:26" s="67" customFormat="1" ht="100.2" customHeight="1" x14ac:dyDescent="0.3">
      <c r="A1028" s="138" t="s">
        <v>23707</v>
      </c>
      <c r="B1028" s="141" t="s">
        <v>18866</v>
      </c>
      <c r="C1028" s="139" t="s">
        <v>18867</v>
      </c>
      <c r="D1028" s="139" t="s">
        <v>18868</v>
      </c>
      <c r="E1028" s="142">
        <v>99.088999999999999</v>
      </c>
      <c r="F1028" s="143" t="s">
        <v>18869</v>
      </c>
      <c r="G1028" s="143"/>
      <c r="H1028" s="143" t="s">
        <v>18870</v>
      </c>
      <c r="I1028" s="144" t="s">
        <v>5455</v>
      </c>
      <c r="J1028" s="145" t="s">
        <v>18871</v>
      </c>
      <c r="K1028" s="143" t="s">
        <v>30684</v>
      </c>
      <c r="L1028" s="144" t="s">
        <v>189</v>
      </c>
      <c r="M1028" s="144" t="s">
        <v>190</v>
      </c>
      <c r="N1028" s="144" t="s">
        <v>46</v>
      </c>
      <c r="O1028" s="144" t="s">
        <v>34</v>
      </c>
      <c r="P1028" s="144">
        <v>364</v>
      </c>
      <c r="Q1028" s="144">
        <v>87</v>
      </c>
      <c r="R1028" s="147" t="s">
        <v>18872</v>
      </c>
      <c r="S1028" s="144" t="s">
        <v>49</v>
      </c>
      <c r="T1028" s="144" t="s">
        <v>49</v>
      </c>
      <c r="U1028" s="144">
        <v>87</v>
      </c>
      <c r="V1028" s="146">
        <f t="shared" si="57"/>
        <v>0.87799856694486778</v>
      </c>
      <c r="W1028" s="146">
        <f>V1028</f>
        <v>0.87799856694486778</v>
      </c>
      <c r="X1028" s="1" t="s">
        <v>18873</v>
      </c>
      <c r="Y1028" s="145" t="s">
        <v>18874</v>
      </c>
      <c r="Z1028" s="145" t="s">
        <v>18875</v>
      </c>
    </row>
    <row r="1029" spans="1:26" s="67" customFormat="1" ht="100.2" customHeight="1" x14ac:dyDescent="0.3">
      <c r="A1029" s="138" t="s">
        <v>23707</v>
      </c>
      <c r="B1029" s="141" t="s">
        <v>18876</v>
      </c>
      <c r="C1029" s="139" t="s">
        <v>18877</v>
      </c>
      <c r="D1029" s="139" t="s">
        <v>18878</v>
      </c>
      <c r="E1029" s="142">
        <v>194.27</v>
      </c>
      <c r="F1029" s="143" t="s">
        <v>5334</v>
      </c>
      <c r="G1029" s="143"/>
      <c r="H1029" s="143" t="s">
        <v>28382</v>
      </c>
      <c r="I1029" s="144" t="s">
        <v>5455</v>
      </c>
      <c r="J1029" s="145" t="s">
        <v>18879</v>
      </c>
      <c r="K1029" s="143" t="s">
        <v>30685</v>
      </c>
      <c r="L1029" s="144" t="s">
        <v>31</v>
      </c>
      <c r="M1029" s="144" t="s">
        <v>69</v>
      </c>
      <c r="N1029" s="144" t="s">
        <v>33</v>
      </c>
      <c r="O1029" s="144" t="s">
        <v>220</v>
      </c>
      <c r="P1029" s="144">
        <v>91</v>
      </c>
      <c r="Q1029" s="144">
        <v>500</v>
      </c>
      <c r="R1029" s="147" t="s">
        <v>18880</v>
      </c>
      <c r="S1029" s="144" t="s">
        <v>49</v>
      </c>
      <c r="T1029" s="144" t="s">
        <v>49</v>
      </c>
      <c r="U1029" s="144">
        <v>500</v>
      </c>
      <c r="V1029" s="146">
        <f t="shared" si="57"/>
        <v>2.5737375817161681</v>
      </c>
      <c r="W1029" s="148">
        <f t="shared" ref="W1029:W1036" si="58">V1029/3</f>
        <v>0.85791252723872269</v>
      </c>
      <c r="X1029" s="1" t="s">
        <v>18881</v>
      </c>
      <c r="Y1029" s="145" t="s">
        <v>7979</v>
      </c>
      <c r="Z1029" s="145" t="s">
        <v>18882</v>
      </c>
    </row>
    <row r="1030" spans="1:26" s="67" customFormat="1" ht="100.2" customHeight="1" x14ac:dyDescent="0.3">
      <c r="A1030" s="9" t="s">
        <v>16991</v>
      </c>
      <c r="B1030" s="10" t="s">
        <v>5691</v>
      </c>
      <c r="C1030" s="22" t="s">
        <v>5692</v>
      </c>
      <c r="D1030" s="19" t="s">
        <v>5693</v>
      </c>
      <c r="E1030" s="13">
        <v>230.31</v>
      </c>
      <c r="F1030" s="14" t="s">
        <v>5694</v>
      </c>
      <c r="G1030" s="14">
        <v>-3.43</v>
      </c>
      <c r="H1030" s="14" t="s">
        <v>5695</v>
      </c>
      <c r="I1030" s="14" t="s">
        <v>5455</v>
      </c>
      <c r="J1030" s="15" t="s">
        <v>5696</v>
      </c>
      <c r="K1030" s="14" t="s">
        <v>30686</v>
      </c>
      <c r="L1030" s="14" t="s">
        <v>31</v>
      </c>
      <c r="M1030" s="14" t="s">
        <v>5697</v>
      </c>
      <c r="N1030" s="14" t="s">
        <v>476</v>
      </c>
      <c r="O1030" s="16" t="s">
        <v>5698</v>
      </c>
      <c r="P1030" s="28">
        <v>91</v>
      </c>
      <c r="Q1030" s="14">
        <v>541</v>
      </c>
      <c r="R1030" s="15" t="s">
        <v>5699</v>
      </c>
      <c r="S1030" s="14" t="s">
        <v>49</v>
      </c>
      <c r="T1030" s="14" t="s">
        <v>49</v>
      </c>
      <c r="U1030" s="28">
        <v>541</v>
      </c>
      <c r="V1030" s="13">
        <f t="shared" si="57"/>
        <v>2.3490078589726888</v>
      </c>
      <c r="W1030" s="30">
        <f t="shared" si="58"/>
        <v>0.7830026196575629</v>
      </c>
      <c r="X1030" s="19" t="s">
        <v>50</v>
      </c>
      <c r="Y1030" s="21" t="s">
        <v>5700</v>
      </c>
      <c r="Z1030" s="19" t="s">
        <v>5701</v>
      </c>
    </row>
    <row r="1031" spans="1:26" s="67" customFormat="1" ht="100.2" customHeight="1" x14ac:dyDescent="0.3">
      <c r="A1031" s="138" t="s">
        <v>23707</v>
      </c>
      <c r="B1031" s="141" t="s">
        <v>18883</v>
      </c>
      <c r="C1031" s="139" t="s">
        <v>18884</v>
      </c>
      <c r="D1031" s="139" t="s">
        <v>18885</v>
      </c>
      <c r="E1031" s="142">
        <v>146.62</v>
      </c>
      <c r="F1031" s="143" t="s">
        <v>18886</v>
      </c>
      <c r="G1031" s="143"/>
      <c r="H1031" s="143" t="s">
        <v>18887</v>
      </c>
      <c r="I1031" s="144" t="s">
        <v>5455</v>
      </c>
      <c r="J1031" s="145" t="s">
        <v>7010</v>
      </c>
      <c r="K1031" s="143" t="s">
        <v>29144</v>
      </c>
      <c r="L1031" s="144" t="s">
        <v>425</v>
      </c>
      <c r="M1031" s="144" t="s">
        <v>18888</v>
      </c>
      <c r="N1031" s="144" t="s">
        <v>46</v>
      </c>
      <c r="O1031" s="144" t="s">
        <v>47</v>
      </c>
      <c r="P1031" s="144">
        <v>90</v>
      </c>
      <c r="Q1031" s="144">
        <v>341</v>
      </c>
      <c r="R1031" s="147" t="s">
        <v>18889</v>
      </c>
      <c r="S1031" s="144" t="s">
        <v>36</v>
      </c>
      <c r="T1031" s="144">
        <v>1039</v>
      </c>
      <c r="U1031" s="144">
        <v>341</v>
      </c>
      <c r="V1031" s="146">
        <f t="shared" si="57"/>
        <v>2.3257400081844222</v>
      </c>
      <c r="W1031" s="148">
        <f t="shared" si="58"/>
        <v>0.77524666939480735</v>
      </c>
      <c r="X1031" s="1" t="s">
        <v>18890</v>
      </c>
      <c r="Y1031" s="145" t="s">
        <v>18891</v>
      </c>
      <c r="Z1031" s="145" t="s">
        <v>18892</v>
      </c>
    </row>
    <row r="1032" spans="1:26" s="67" customFormat="1" ht="100.2" customHeight="1" x14ac:dyDescent="0.3">
      <c r="A1032" s="9" t="s">
        <v>16991</v>
      </c>
      <c r="B1032" s="10" t="s">
        <v>5702</v>
      </c>
      <c r="C1032" s="22" t="s">
        <v>5703</v>
      </c>
      <c r="D1032" s="12" t="s">
        <v>5704</v>
      </c>
      <c r="E1032" s="13">
        <v>136.22999999999999</v>
      </c>
      <c r="F1032" s="14" t="s">
        <v>2884</v>
      </c>
      <c r="G1032" s="14">
        <v>4.17</v>
      </c>
      <c r="H1032" s="18" t="s">
        <v>5705</v>
      </c>
      <c r="I1032" s="14" t="s">
        <v>5455</v>
      </c>
      <c r="J1032" s="15" t="s">
        <v>5706</v>
      </c>
      <c r="K1032" s="13" t="s">
        <v>30687</v>
      </c>
      <c r="L1032" s="14" t="s">
        <v>31</v>
      </c>
      <c r="M1032" s="14" t="s">
        <v>5707</v>
      </c>
      <c r="N1032" s="14" t="s">
        <v>33</v>
      </c>
      <c r="O1032" s="16" t="s">
        <v>220</v>
      </c>
      <c r="P1032" s="17">
        <v>86</v>
      </c>
      <c r="Q1032" s="29" t="s">
        <v>1359</v>
      </c>
      <c r="R1032" s="15" t="s">
        <v>5708</v>
      </c>
      <c r="S1032" s="14" t="s">
        <v>36</v>
      </c>
      <c r="T1032" s="18">
        <v>500</v>
      </c>
      <c r="U1032" s="17">
        <v>300</v>
      </c>
      <c r="V1032" s="20">
        <f t="shared" si="57"/>
        <v>2.2021581149526539</v>
      </c>
      <c r="W1032" s="33">
        <f t="shared" si="58"/>
        <v>0.73405270498421793</v>
      </c>
      <c r="X1032" s="19" t="s">
        <v>5709</v>
      </c>
      <c r="Y1032" s="21" t="s">
        <v>5710</v>
      </c>
      <c r="Z1032" s="19" t="s">
        <v>5711</v>
      </c>
    </row>
    <row r="1033" spans="1:26" s="67" customFormat="1" ht="100.2" customHeight="1" x14ac:dyDescent="0.3">
      <c r="A1033" s="9" t="s">
        <v>16991</v>
      </c>
      <c r="B1033" s="10" t="s">
        <v>5712</v>
      </c>
      <c r="C1033" s="63" t="s">
        <v>5713</v>
      </c>
      <c r="D1033" s="12" t="s">
        <v>5714</v>
      </c>
      <c r="E1033" s="13">
        <v>144.21174909065499</v>
      </c>
      <c r="F1033" s="14" t="s">
        <v>444</v>
      </c>
      <c r="G1033" s="14">
        <v>2.64</v>
      </c>
      <c r="H1033" s="18" t="s">
        <v>5715</v>
      </c>
      <c r="I1033" s="14" t="s">
        <v>5455</v>
      </c>
      <c r="J1033" s="15" t="s">
        <v>5716</v>
      </c>
      <c r="K1033" s="14" t="s">
        <v>30239</v>
      </c>
      <c r="L1033" s="14" t="s">
        <v>31</v>
      </c>
      <c r="M1033" s="14" t="s">
        <v>5717</v>
      </c>
      <c r="N1033" s="14" t="s">
        <v>46</v>
      </c>
      <c r="O1033" s="16" t="s">
        <v>34</v>
      </c>
      <c r="P1033" s="17" t="s">
        <v>340</v>
      </c>
      <c r="Q1033" s="29" t="s">
        <v>5718</v>
      </c>
      <c r="R1033" s="15" t="s">
        <v>5719</v>
      </c>
      <c r="S1033" s="14" t="s">
        <v>143</v>
      </c>
      <c r="T1033" s="18">
        <v>917</v>
      </c>
      <c r="U1033" s="17">
        <v>303</v>
      </c>
      <c r="V1033" s="20">
        <f t="shared" si="57"/>
        <v>2.1010770752771806</v>
      </c>
      <c r="W1033" s="30">
        <f t="shared" si="58"/>
        <v>0.70035902509239356</v>
      </c>
      <c r="X1033" s="19" t="s">
        <v>5720</v>
      </c>
      <c r="Y1033" s="21" t="s">
        <v>5721</v>
      </c>
      <c r="Z1033" s="19" t="s">
        <v>5722</v>
      </c>
    </row>
    <row r="1034" spans="1:26" s="67" customFormat="1" ht="100.2" customHeight="1" x14ac:dyDescent="0.3">
      <c r="A1034" s="138" t="s">
        <v>23707</v>
      </c>
      <c r="B1034" s="141" t="s">
        <v>18893</v>
      </c>
      <c r="C1034" s="139" t="s">
        <v>18894</v>
      </c>
      <c r="D1034" s="139" t="s">
        <v>18895</v>
      </c>
      <c r="E1034" s="142">
        <v>138.10300000000001</v>
      </c>
      <c r="F1034" s="143" t="s">
        <v>18896</v>
      </c>
      <c r="G1034" s="143"/>
      <c r="H1034" s="143" t="s">
        <v>18897</v>
      </c>
      <c r="I1034" s="144" t="s">
        <v>5455</v>
      </c>
      <c r="J1034" s="145" t="s">
        <v>18898</v>
      </c>
      <c r="K1034" s="143" t="s">
        <v>30688</v>
      </c>
      <c r="L1034" s="144" t="s">
        <v>31</v>
      </c>
      <c r="M1034" s="144" t="s">
        <v>69</v>
      </c>
      <c r="N1034" s="144" t="s">
        <v>46</v>
      </c>
      <c r="O1034" s="144" t="s">
        <v>47</v>
      </c>
      <c r="P1034" s="144">
        <v>90</v>
      </c>
      <c r="Q1034" s="144">
        <v>278.5</v>
      </c>
      <c r="R1034" s="147" t="s">
        <v>18899</v>
      </c>
      <c r="S1034" s="144" t="s">
        <v>49</v>
      </c>
      <c r="T1034" s="144" t="s">
        <v>49</v>
      </c>
      <c r="U1034" s="144">
        <v>278.5</v>
      </c>
      <c r="V1034" s="148">
        <f t="shared" si="57"/>
        <v>2.0166107904969479</v>
      </c>
      <c r="W1034" s="149">
        <f t="shared" si="58"/>
        <v>0.67220359683231601</v>
      </c>
      <c r="X1034" s="1" t="s">
        <v>18900</v>
      </c>
      <c r="Y1034" s="145" t="s">
        <v>5745</v>
      </c>
      <c r="Z1034" s="145" t="s">
        <v>18901</v>
      </c>
    </row>
    <row r="1035" spans="1:26" s="67" customFormat="1" ht="100.2" customHeight="1" x14ac:dyDescent="0.3">
      <c r="A1035" s="138" t="s">
        <v>23707</v>
      </c>
      <c r="B1035" s="141" t="s">
        <v>18902</v>
      </c>
      <c r="C1035" s="139" t="s">
        <v>18903</v>
      </c>
      <c r="D1035" s="139" t="s">
        <v>18904</v>
      </c>
      <c r="E1035" s="142">
        <v>509.96699999999998</v>
      </c>
      <c r="F1035" s="143" t="s">
        <v>18905</v>
      </c>
      <c r="G1035" s="143"/>
      <c r="H1035" s="143" t="s">
        <v>18906</v>
      </c>
      <c r="I1035" s="144" t="s">
        <v>5455</v>
      </c>
      <c r="J1035" s="145" t="s">
        <v>9073</v>
      </c>
      <c r="K1035" s="143" t="s">
        <v>30689</v>
      </c>
      <c r="L1035" s="144" t="s">
        <v>31</v>
      </c>
      <c r="M1035" s="144" t="s">
        <v>1287</v>
      </c>
      <c r="N1035" s="144" t="s">
        <v>33</v>
      </c>
      <c r="O1035" s="144" t="s">
        <v>220</v>
      </c>
      <c r="P1035" s="144">
        <v>90</v>
      </c>
      <c r="Q1035" s="144">
        <v>1000</v>
      </c>
      <c r="R1035" s="147" t="s">
        <v>5064</v>
      </c>
      <c r="S1035" s="144" t="s">
        <v>49</v>
      </c>
      <c r="T1035" s="144" t="s">
        <v>49</v>
      </c>
      <c r="U1035" s="144">
        <v>1000</v>
      </c>
      <c r="V1035" s="148">
        <f t="shared" si="57"/>
        <v>1.960911196214657</v>
      </c>
      <c r="W1035" s="149">
        <f t="shared" si="58"/>
        <v>0.65363706540488564</v>
      </c>
      <c r="X1035" s="1" t="s">
        <v>18907</v>
      </c>
      <c r="Y1035" s="145" t="s">
        <v>2751</v>
      </c>
      <c r="Z1035" s="145" t="s">
        <v>18908</v>
      </c>
    </row>
    <row r="1036" spans="1:26" s="67" customFormat="1" ht="100.2" customHeight="1" x14ac:dyDescent="0.3">
      <c r="A1036" s="138" t="s">
        <v>23707</v>
      </c>
      <c r="B1036" s="141" t="s">
        <v>18909</v>
      </c>
      <c r="C1036" s="139" t="s">
        <v>18910</v>
      </c>
      <c r="D1036" s="139" t="s">
        <v>18911</v>
      </c>
      <c r="E1036" s="142">
        <v>130.23500000000001</v>
      </c>
      <c r="F1036" s="143" t="s">
        <v>18912</v>
      </c>
      <c r="G1036" s="143"/>
      <c r="H1036" s="143" t="s">
        <v>18913</v>
      </c>
      <c r="I1036" s="144" t="s">
        <v>5455</v>
      </c>
      <c r="J1036" s="145" t="s">
        <v>6545</v>
      </c>
      <c r="K1036" s="143" t="s">
        <v>28409</v>
      </c>
      <c r="L1036" s="144" t="s">
        <v>31</v>
      </c>
      <c r="M1036" s="144" t="s">
        <v>69</v>
      </c>
      <c r="N1036" s="144" t="s">
        <v>476</v>
      </c>
      <c r="O1036" s="144" t="s">
        <v>220</v>
      </c>
      <c r="P1036" s="144">
        <v>91</v>
      </c>
      <c r="Q1036" s="144">
        <v>250</v>
      </c>
      <c r="R1036" s="147" t="s">
        <v>18914</v>
      </c>
      <c r="S1036" s="144" t="s">
        <v>3395</v>
      </c>
      <c r="T1036" s="144">
        <v>750</v>
      </c>
      <c r="U1036" s="144">
        <v>250</v>
      </c>
      <c r="V1036" s="146">
        <f t="shared" si="57"/>
        <v>1.9196068645141473</v>
      </c>
      <c r="W1036" s="148">
        <f t="shared" si="58"/>
        <v>0.63986895483804906</v>
      </c>
      <c r="X1036" s="1" t="s">
        <v>18915</v>
      </c>
      <c r="Y1036" s="145" t="s">
        <v>2751</v>
      </c>
      <c r="Z1036" s="145" t="s">
        <v>18916</v>
      </c>
    </row>
    <row r="1037" spans="1:26" s="67" customFormat="1" ht="100.2" customHeight="1" x14ac:dyDescent="0.3">
      <c r="A1037" s="9" t="s">
        <v>16991</v>
      </c>
      <c r="B1037" s="10" t="s">
        <v>5723</v>
      </c>
      <c r="C1037" s="22" t="s">
        <v>5724</v>
      </c>
      <c r="D1037" s="12" t="s">
        <v>5725</v>
      </c>
      <c r="E1037" s="13">
        <v>196.28645569311001</v>
      </c>
      <c r="F1037" s="14" t="s">
        <v>955</v>
      </c>
      <c r="G1037" s="14">
        <v>4.12</v>
      </c>
      <c r="H1037" s="14" t="s">
        <v>5726</v>
      </c>
      <c r="I1037" s="14" t="s">
        <v>5455</v>
      </c>
      <c r="J1037" s="15" t="s">
        <v>5727</v>
      </c>
      <c r="K1037" s="14" t="s">
        <v>30099</v>
      </c>
      <c r="L1037" s="14" t="s">
        <v>31</v>
      </c>
      <c r="M1037" s="14" t="s">
        <v>406</v>
      </c>
      <c r="N1037" s="14" t="s">
        <v>33</v>
      </c>
      <c r="O1037" s="16" t="s">
        <v>34</v>
      </c>
      <c r="P1037" s="28">
        <v>365</v>
      </c>
      <c r="Q1037" s="14">
        <v>125</v>
      </c>
      <c r="R1037" s="15" t="s">
        <v>5728</v>
      </c>
      <c r="S1037" s="14" t="s">
        <v>49</v>
      </c>
      <c r="T1037" s="14" t="s">
        <v>49</v>
      </c>
      <c r="U1037" s="28">
        <v>125</v>
      </c>
      <c r="V1037" s="30">
        <f t="shared" si="57"/>
        <v>0.6368243777117002</v>
      </c>
      <c r="W1037" s="30">
        <f>V1037</f>
        <v>0.6368243777117002</v>
      </c>
      <c r="X1037" s="19" t="s">
        <v>50</v>
      </c>
      <c r="Y1037" s="21" t="s">
        <v>409</v>
      </c>
      <c r="Z1037" s="19" t="s">
        <v>2591</v>
      </c>
    </row>
    <row r="1038" spans="1:26" s="67" customFormat="1" ht="100.2" customHeight="1" x14ac:dyDescent="0.3">
      <c r="A1038" s="9" t="s">
        <v>16991</v>
      </c>
      <c r="B1038" s="10" t="s">
        <v>5729</v>
      </c>
      <c r="C1038" s="22" t="s">
        <v>5730</v>
      </c>
      <c r="D1038" s="19" t="s">
        <v>5731</v>
      </c>
      <c r="E1038" s="13">
        <v>144.21174909065499</v>
      </c>
      <c r="F1038" s="14" t="s">
        <v>444</v>
      </c>
      <c r="G1038" s="14">
        <v>2.75</v>
      </c>
      <c r="H1038" s="14" t="s">
        <v>5732</v>
      </c>
      <c r="I1038" s="14" t="s">
        <v>5455</v>
      </c>
      <c r="J1038" s="15" t="s">
        <v>5716</v>
      </c>
      <c r="K1038" s="14" t="s">
        <v>30104</v>
      </c>
      <c r="L1038" s="14" t="s">
        <v>189</v>
      </c>
      <c r="M1038" s="14" t="s">
        <v>190</v>
      </c>
      <c r="N1038" s="14" t="s">
        <v>33</v>
      </c>
      <c r="O1038" s="16" t="s">
        <v>5733</v>
      </c>
      <c r="P1038" s="28">
        <v>365</v>
      </c>
      <c r="Q1038" s="14">
        <v>90</v>
      </c>
      <c r="R1038" s="15" t="s">
        <v>5734</v>
      </c>
      <c r="S1038" s="14" t="s">
        <v>36</v>
      </c>
      <c r="T1038" s="14">
        <v>150</v>
      </c>
      <c r="U1038" s="28">
        <v>90</v>
      </c>
      <c r="V1038" s="13">
        <f t="shared" si="57"/>
        <v>0.62408229958728134</v>
      </c>
      <c r="W1038" s="13">
        <f>V1038</f>
        <v>0.62408229958728134</v>
      </c>
      <c r="X1038" s="19" t="s">
        <v>5735</v>
      </c>
      <c r="Y1038" s="21" t="s">
        <v>5736</v>
      </c>
      <c r="Z1038" s="19" t="s">
        <v>5737</v>
      </c>
    </row>
    <row r="1039" spans="1:26" s="67" customFormat="1" ht="100.2" customHeight="1" x14ac:dyDescent="0.3">
      <c r="A1039" s="138" t="s">
        <v>23707</v>
      </c>
      <c r="B1039" s="141" t="s">
        <v>18917</v>
      </c>
      <c r="C1039" s="139" t="s">
        <v>18918</v>
      </c>
      <c r="D1039" s="139" t="s">
        <v>18919</v>
      </c>
      <c r="E1039" s="142">
        <v>194.23</v>
      </c>
      <c r="F1039" s="143" t="s">
        <v>709</v>
      </c>
      <c r="G1039" s="143"/>
      <c r="H1039" s="143" t="s">
        <v>18920</v>
      </c>
      <c r="I1039" s="144" t="s">
        <v>5455</v>
      </c>
      <c r="J1039" s="145" t="s">
        <v>18921</v>
      </c>
      <c r="K1039" s="143" t="s">
        <v>30690</v>
      </c>
      <c r="L1039" s="144" t="s">
        <v>31</v>
      </c>
      <c r="M1039" s="144" t="s">
        <v>310</v>
      </c>
      <c r="N1039" s="144" t="s">
        <v>33</v>
      </c>
      <c r="O1039" s="144" t="s">
        <v>220</v>
      </c>
      <c r="P1039" s="144">
        <v>91</v>
      </c>
      <c r="Q1039" s="144">
        <v>357</v>
      </c>
      <c r="R1039" s="147" t="s">
        <v>18922</v>
      </c>
      <c r="S1039" s="144" t="s">
        <v>49</v>
      </c>
      <c r="T1039" s="144" t="s">
        <v>49</v>
      </c>
      <c r="U1039" s="144">
        <v>357</v>
      </c>
      <c r="V1039" s="146">
        <f t="shared" si="57"/>
        <v>1.8380270812953716</v>
      </c>
      <c r="W1039" s="148">
        <f>V1039/3</f>
        <v>0.61267569376512387</v>
      </c>
      <c r="X1039" s="1" t="s">
        <v>18923</v>
      </c>
      <c r="Y1039" s="145" t="s">
        <v>18924</v>
      </c>
      <c r="Z1039" s="145" t="s">
        <v>18925</v>
      </c>
    </row>
    <row r="1040" spans="1:26" s="67" customFormat="1" ht="100.2" customHeight="1" x14ac:dyDescent="0.3">
      <c r="A1040" s="9" t="s">
        <v>16991</v>
      </c>
      <c r="B1040" s="10" t="s">
        <v>5738</v>
      </c>
      <c r="C1040" s="22" t="s">
        <v>5739</v>
      </c>
      <c r="D1040" s="19" t="s">
        <v>5740</v>
      </c>
      <c r="E1040" s="13">
        <v>160.08000000000001</v>
      </c>
      <c r="F1040" s="14" t="s">
        <v>5741</v>
      </c>
      <c r="G1040" s="14">
        <v>-0.56000000000000005</v>
      </c>
      <c r="H1040" s="14" t="s">
        <v>5742</v>
      </c>
      <c r="I1040" s="14" t="s">
        <v>5455</v>
      </c>
      <c r="J1040" s="15" t="s">
        <v>5501</v>
      </c>
      <c r="K1040" s="14" t="s">
        <v>30688</v>
      </c>
      <c r="L1040" s="14" t="s">
        <v>31</v>
      </c>
      <c r="M1040" s="14" t="s">
        <v>5743</v>
      </c>
      <c r="N1040" s="14" t="s">
        <v>46</v>
      </c>
      <c r="O1040" s="16" t="s">
        <v>47</v>
      </c>
      <c r="P1040" s="28">
        <v>90</v>
      </c>
      <c r="Q1040" s="14">
        <v>293.10000000000002</v>
      </c>
      <c r="R1040" s="15" t="s">
        <v>5744</v>
      </c>
      <c r="S1040" s="14" t="s">
        <v>49</v>
      </c>
      <c r="T1040" s="14" t="s">
        <v>49</v>
      </c>
      <c r="U1040" s="36">
        <v>293.10000000000002</v>
      </c>
      <c r="V1040" s="30">
        <f t="shared" si="57"/>
        <v>1.8309595202398801</v>
      </c>
      <c r="W1040" s="39">
        <f>V1040/3</f>
        <v>0.61031984007995999</v>
      </c>
      <c r="X1040" s="19" t="s">
        <v>50</v>
      </c>
      <c r="Y1040" s="21" t="s">
        <v>5745</v>
      </c>
      <c r="Z1040" s="19" t="s">
        <v>5746</v>
      </c>
    </row>
    <row r="1041" spans="1:26" s="67" customFormat="1" ht="100.2" customHeight="1" x14ac:dyDescent="0.3">
      <c r="A1041" s="9" t="s">
        <v>16991</v>
      </c>
      <c r="B1041" s="10" t="s">
        <v>5747</v>
      </c>
      <c r="C1041" s="19" t="s">
        <v>5748</v>
      </c>
      <c r="D1041" s="19" t="s">
        <v>5749</v>
      </c>
      <c r="E1041" s="13">
        <v>147.00205355239899</v>
      </c>
      <c r="F1041" s="14" t="s">
        <v>5750</v>
      </c>
      <c r="G1041" s="14">
        <v>3.38</v>
      </c>
      <c r="H1041" s="14" t="s">
        <v>5751</v>
      </c>
      <c r="I1041" s="14" t="s">
        <v>5455</v>
      </c>
      <c r="J1041" s="15" t="s">
        <v>5752</v>
      </c>
      <c r="K1041" s="14" t="s">
        <v>28756</v>
      </c>
      <c r="L1041" s="14" t="s">
        <v>31</v>
      </c>
      <c r="M1041" s="14" t="s">
        <v>310</v>
      </c>
      <c r="N1041" s="14" t="s">
        <v>46</v>
      </c>
      <c r="O1041" s="16" t="s">
        <v>220</v>
      </c>
      <c r="P1041" s="28">
        <v>721</v>
      </c>
      <c r="Q1041" s="14">
        <v>85.7</v>
      </c>
      <c r="R1041" s="15" t="s">
        <v>5753</v>
      </c>
      <c r="S1041" s="14" t="s">
        <v>49</v>
      </c>
      <c r="T1041" s="14" t="s">
        <v>49</v>
      </c>
      <c r="U1041" s="36">
        <v>85.7</v>
      </c>
      <c r="V1041" s="30">
        <f t="shared" si="57"/>
        <v>0.58298505312684068</v>
      </c>
      <c r="W1041" s="30">
        <f>V1041</f>
        <v>0.58298505312684068</v>
      </c>
      <c r="X1041" s="19" t="s">
        <v>5754</v>
      </c>
      <c r="Y1041" s="21" t="s">
        <v>5755</v>
      </c>
      <c r="Z1041" s="19" t="s">
        <v>5756</v>
      </c>
    </row>
    <row r="1042" spans="1:26" s="67" customFormat="1" ht="100.2" customHeight="1" x14ac:dyDescent="0.3">
      <c r="A1042" s="9" t="s">
        <v>16991</v>
      </c>
      <c r="B1042" s="10" t="s">
        <v>5757</v>
      </c>
      <c r="C1042" s="22" t="s">
        <v>5758</v>
      </c>
      <c r="D1042" s="19" t="s">
        <v>5759</v>
      </c>
      <c r="E1042" s="13">
        <v>444.56</v>
      </c>
      <c r="F1042" s="14" t="s">
        <v>5760</v>
      </c>
      <c r="G1042" s="14">
        <v>5.04</v>
      </c>
      <c r="H1042" s="14" t="s">
        <v>5761</v>
      </c>
      <c r="I1042" s="14" t="s">
        <v>5455</v>
      </c>
      <c r="J1042" s="15" t="s">
        <v>5762</v>
      </c>
      <c r="K1042" s="14" t="s">
        <v>30231</v>
      </c>
      <c r="L1042" s="14" t="s">
        <v>31</v>
      </c>
      <c r="M1042" s="14" t="s">
        <v>406</v>
      </c>
      <c r="N1042" s="14" t="s">
        <v>46</v>
      </c>
      <c r="O1042" s="16" t="s">
        <v>83</v>
      </c>
      <c r="P1042" s="28">
        <v>730</v>
      </c>
      <c r="Q1042" s="14">
        <v>250</v>
      </c>
      <c r="R1042" s="15" t="s">
        <v>5763</v>
      </c>
      <c r="S1042" s="14" t="s">
        <v>5764</v>
      </c>
      <c r="T1042" s="14">
        <v>500</v>
      </c>
      <c r="U1042" s="28">
        <v>250</v>
      </c>
      <c r="V1042" s="30">
        <f t="shared" si="57"/>
        <v>0.56235378801511604</v>
      </c>
      <c r="W1042" s="30">
        <f>V1042</f>
        <v>0.56235378801511604</v>
      </c>
      <c r="X1042" s="19" t="s">
        <v>5765</v>
      </c>
      <c r="Y1042" s="21" t="s">
        <v>5766</v>
      </c>
      <c r="Z1042" s="19" t="s">
        <v>5767</v>
      </c>
    </row>
    <row r="1043" spans="1:26" s="67" customFormat="1" ht="100.2" customHeight="1" x14ac:dyDescent="0.3">
      <c r="A1043" s="138" t="s">
        <v>23707</v>
      </c>
      <c r="B1043" s="141" t="s">
        <v>18926</v>
      </c>
      <c r="C1043" s="139" t="s">
        <v>18927</v>
      </c>
      <c r="D1043" s="139" t="s">
        <v>18928</v>
      </c>
      <c r="E1043" s="142">
        <v>312.36900000000003</v>
      </c>
      <c r="F1043" s="143" t="s">
        <v>18929</v>
      </c>
      <c r="G1043" s="143"/>
      <c r="H1043" s="143" t="s">
        <v>18930</v>
      </c>
      <c r="I1043" s="144" t="s">
        <v>5455</v>
      </c>
      <c r="J1043" s="145" t="s">
        <v>6560</v>
      </c>
      <c r="K1043" s="143" t="s">
        <v>30691</v>
      </c>
      <c r="L1043" s="144" t="s">
        <v>31</v>
      </c>
      <c r="M1043" s="144" t="s">
        <v>69</v>
      </c>
      <c r="N1043" s="144" t="s">
        <v>46</v>
      </c>
      <c r="O1043" s="144" t="s">
        <v>34</v>
      </c>
      <c r="P1043" s="144">
        <v>91</v>
      </c>
      <c r="Q1043" s="144">
        <v>521.47</v>
      </c>
      <c r="R1043" s="147" t="s">
        <v>18931</v>
      </c>
      <c r="S1043" s="144" t="s">
        <v>49</v>
      </c>
      <c r="T1043" s="144" t="s">
        <v>49</v>
      </c>
      <c r="U1043" s="144">
        <v>521.47</v>
      </c>
      <c r="V1043" s="148">
        <f t="shared" si="57"/>
        <v>1.6694038140788618</v>
      </c>
      <c r="W1043" s="149">
        <f>V1043/3</f>
        <v>0.55646793802628725</v>
      </c>
      <c r="X1043" s="1" t="s">
        <v>18932</v>
      </c>
      <c r="Y1043" s="145" t="s">
        <v>18784</v>
      </c>
      <c r="Z1043" s="145" t="s">
        <v>18933</v>
      </c>
    </row>
    <row r="1044" spans="1:26" s="67" customFormat="1" ht="100.2" customHeight="1" x14ac:dyDescent="0.3">
      <c r="A1044" s="9" t="s">
        <v>16991</v>
      </c>
      <c r="B1044" s="10" t="s">
        <v>5768</v>
      </c>
      <c r="C1044" s="22" t="s">
        <v>5769</v>
      </c>
      <c r="D1044" s="19" t="s">
        <v>5770</v>
      </c>
      <c r="E1044" s="13">
        <v>72.062780560805905</v>
      </c>
      <c r="F1044" s="14" t="s">
        <v>5771</v>
      </c>
      <c r="G1044" s="14">
        <v>0.35</v>
      </c>
      <c r="H1044" s="14" t="s">
        <v>5772</v>
      </c>
      <c r="I1044" s="14" t="s">
        <v>5455</v>
      </c>
      <c r="J1044" s="15" t="s">
        <v>5773</v>
      </c>
      <c r="K1044" s="14" t="s">
        <v>30692</v>
      </c>
      <c r="L1044" s="14" t="s">
        <v>31</v>
      </c>
      <c r="M1044" s="14" t="s">
        <v>32</v>
      </c>
      <c r="N1044" s="14" t="s">
        <v>46</v>
      </c>
      <c r="O1044" s="16" t="s">
        <v>47</v>
      </c>
      <c r="P1044" s="28">
        <v>365</v>
      </c>
      <c r="Q1044" s="14">
        <v>40</v>
      </c>
      <c r="R1044" s="15" t="s">
        <v>5774</v>
      </c>
      <c r="S1044" s="14" t="s">
        <v>36</v>
      </c>
      <c r="T1044" s="14">
        <v>100</v>
      </c>
      <c r="U1044" s="28">
        <v>40</v>
      </c>
      <c r="V1044" s="13">
        <f t="shared" si="57"/>
        <v>0.55507155966939647</v>
      </c>
      <c r="W1044" s="13">
        <f>V1044</f>
        <v>0.55507155966939647</v>
      </c>
      <c r="X1044" s="19" t="s">
        <v>5775</v>
      </c>
      <c r="Y1044" s="21" t="s">
        <v>5776</v>
      </c>
      <c r="Z1044" s="19" t="s">
        <v>5777</v>
      </c>
    </row>
    <row r="1045" spans="1:26" s="67" customFormat="1" ht="100.2" customHeight="1" x14ac:dyDescent="0.3">
      <c r="A1045" s="9" t="s">
        <v>16991</v>
      </c>
      <c r="B1045" s="10" t="s">
        <v>5778</v>
      </c>
      <c r="C1045" s="22" t="s">
        <v>5779</v>
      </c>
      <c r="D1045" s="12" t="s">
        <v>5780</v>
      </c>
      <c r="E1045" s="13">
        <v>434.634021308304</v>
      </c>
      <c r="F1045" s="14" t="s">
        <v>5781</v>
      </c>
      <c r="G1045" s="14">
        <v>9.49</v>
      </c>
      <c r="H1045" s="18" t="s">
        <v>5782</v>
      </c>
      <c r="I1045" s="14" t="s">
        <v>5455</v>
      </c>
      <c r="J1045" s="15" t="s">
        <v>5783</v>
      </c>
      <c r="K1045" s="14" t="s">
        <v>28359</v>
      </c>
      <c r="L1045" s="14" t="s">
        <v>31</v>
      </c>
      <c r="M1045" s="14" t="s">
        <v>5437</v>
      </c>
      <c r="N1045" s="14" t="s">
        <v>59</v>
      </c>
      <c r="O1045" s="16" t="s">
        <v>201</v>
      </c>
      <c r="P1045" s="17">
        <v>91</v>
      </c>
      <c r="Q1045" s="29" t="s">
        <v>5784</v>
      </c>
      <c r="R1045" s="15" t="s">
        <v>5785</v>
      </c>
      <c r="S1045" s="14" t="s">
        <v>619</v>
      </c>
      <c r="T1045" s="18">
        <v>1429</v>
      </c>
      <c r="U1045" s="34">
        <v>714.3</v>
      </c>
      <c r="V1045" s="20">
        <f t="shared" ref="V1045:V1074" si="59">U1045/E1045</f>
        <v>1.6434516512303055</v>
      </c>
      <c r="W1045" s="33">
        <f>V1045/3</f>
        <v>0.54781721707676845</v>
      </c>
      <c r="X1045" s="19" t="s">
        <v>5786</v>
      </c>
      <c r="Y1045" s="21" t="s">
        <v>5787</v>
      </c>
      <c r="Z1045" s="19" t="s">
        <v>5788</v>
      </c>
    </row>
    <row r="1046" spans="1:26" s="67" customFormat="1" ht="100.2" customHeight="1" x14ac:dyDescent="0.3">
      <c r="A1046" s="138" t="s">
        <v>23707</v>
      </c>
      <c r="B1046" s="141" t="s">
        <v>18934</v>
      </c>
      <c r="C1046" s="139" t="s">
        <v>18935</v>
      </c>
      <c r="D1046" s="139" t="s">
        <v>18936</v>
      </c>
      <c r="E1046" s="142">
        <v>220.26</v>
      </c>
      <c r="F1046" s="143" t="s">
        <v>18937</v>
      </c>
      <c r="G1046" s="143"/>
      <c r="H1046" s="143" t="s">
        <v>18938</v>
      </c>
      <c r="I1046" s="144" t="s">
        <v>5455</v>
      </c>
      <c r="J1046" s="145" t="s">
        <v>6037</v>
      </c>
      <c r="K1046" s="143" t="s">
        <v>30693</v>
      </c>
      <c r="L1046" s="144" t="s">
        <v>31</v>
      </c>
      <c r="M1046" s="144" t="s">
        <v>18939</v>
      </c>
      <c r="N1046" s="144" t="s">
        <v>33</v>
      </c>
      <c r="O1046" s="144" t="s">
        <v>220</v>
      </c>
      <c r="P1046" s="144">
        <v>90</v>
      </c>
      <c r="Q1046" s="144">
        <v>360</v>
      </c>
      <c r="R1046" s="147" t="s">
        <v>18940</v>
      </c>
      <c r="S1046" s="144" t="s">
        <v>49</v>
      </c>
      <c r="T1046" s="144" t="s">
        <v>49</v>
      </c>
      <c r="U1046" s="144">
        <v>360</v>
      </c>
      <c r="V1046" s="146">
        <f t="shared" si="59"/>
        <v>1.6344320348678836</v>
      </c>
      <c r="W1046" s="148">
        <f>V1046/3</f>
        <v>0.54481067828929453</v>
      </c>
      <c r="X1046" s="1" t="s">
        <v>18941</v>
      </c>
      <c r="Y1046" s="145" t="s">
        <v>6834</v>
      </c>
      <c r="Z1046" s="145" t="s">
        <v>18942</v>
      </c>
    </row>
    <row r="1047" spans="1:26" s="67" customFormat="1" ht="100.2" customHeight="1" x14ac:dyDescent="0.3">
      <c r="A1047" s="9" t="s">
        <v>16991</v>
      </c>
      <c r="B1047" s="10" t="s">
        <v>5789</v>
      </c>
      <c r="C1047" s="19" t="s">
        <v>5790</v>
      </c>
      <c r="D1047" s="19" t="s">
        <v>5791</v>
      </c>
      <c r="E1047" s="13">
        <v>369.59</v>
      </c>
      <c r="F1047" s="14" t="s">
        <v>5792</v>
      </c>
      <c r="G1047" s="14"/>
      <c r="H1047" s="16" t="s">
        <v>5793</v>
      </c>
      <c r="I1047" s="14" t="s">
        <v>5455</v>
      </c>
      <c r="J1047" s="15" t="s">
        <v>5794</v>
      </c>
      <c r="K1047" s="14" t="s">
        <v>30694</v>
      </c>
      <c r="L1047" s="14" t="s">
        <v>425</v>
      </c>
      <c r="M1047" s="14" t="s">
        <v>839</v>
      </c>
      <c r="N1047" s="14" t="s">
        <v>59</v>
      </c>
      <c r="O1047" s="16" t="s">
        <v>47</v>
      </c>
      <c r="P1047" s="28">
        <v>672</v>
      </c>
      <c r="Q1047" s="14">
        <v>200</v>
      </c>
      <c r="R1047" s="15" t="s">
        <v>5795</v>
      </c>
      <c r="S1047" s="14" t="s">
        <v>36</v>
      </c>
      <c r="T1047" s="14">
        <v>900</v>
      </c>
      <c r="U1047" s="14">
        <v>200</v>
      </c>
      <c r="V1047" s="30">
        <f t="shared" si="59"/>
        <v>0.54114018236424144</v>
      </c>
      <c r="W1047" s="33">
        <f>V1047</f>
        <v>0.54114018236424144</v>
      </c>
      <c r="X1047" s="19" t="s">
        <v>5796</v>
      </c>
      <c r="Y1047" s="21" t="s">
        <v>5797</v>
      </c>
      <c r="Z1047" s="19" t="s">
        <v>5798</v>
      </c>
    </row>
    <row r="1048" spans="1:26" s="67" customFormat="1" ht="100.2" customHeight="1" x14ac:dyDescent="0.3">
      <c r="A1048" s="138" t="s">
        <v>23707</v>
      </c>
      <c r="B1048" s="141" t="s">
        <v>18943</v>
      </c>
      <c r="C1048" s="139" t="s">
        <v>18944</v>
      </c>
      <c r="D1048" s="139" t="s">
        <v>18945</v>
      </c>
      <c r="E1048" s="142">
        <v>154.125</v>
      </c>
      <c r="F1048" s="143" t="s">
        <v>5916</v>
      </c>
      <c r="G1048" s="143"/>
      <c r="H1048" s="143" t="s">
        <v>18946</v>
      </c>
      <c r="I1048" s="144" t="s">
        <v>5455</v>
      </c>
      <c r="J1048" s="145" t="s">
        <v>5605</v>
      </c>
      <c r="K1048" s="143" t="s">
        <v>30695</v>
      </c>
      <c r="L1048" s="144" t="s">
        <v>31</v>
      </c>
      <c r="M1048" s="144" t="s">
        <v>5153</v>
      </c>
      <c r="N1048" s="144" t="s">
        <v>33</v>
      </c>
      <c r="O1048" s="144" t="s">
        <v>220</v>
      </c>
      <c r="P1048" s="144">
        <v>91</v>
      </c>
      <c r="Q1048" s="144">
        <v>250</v>
      </c>
      <c r="R1048" s="147" t="s">
        <v>10549</v>
      </c>
      <c r="S1048" s="144" t="s">
        <v>49</v>
      </c>
      <c r="T1048" s="144" t="s">
        <v>49</v>
      </c>
      <c r="U1048" s="144">
        <v>250</v>
      </c>
      <c r="V1048" s="146">
        <f t="shared" si="59"/>
        <v>1.6220600162206003</v>
      </c>
      <c r="W1048" s="148">
        <f>V1048/3</f>
        <v>0.54068667207353338</v>
      </c>
      <c r="X1048" s="1" t="s">
        <v>18947</v>
      </c>
      <c r="Y1048" s="145" t="s">
        <v>18948</v>
      </c>
      <c r="Z1048" s="145" t="s">
        <v>18949</v>
      </c>
    </row>
    <row r="1049" spans="1:26" s="67" customFormat="1" ht="100.2" customHeight="1" x14ac:dyDescent="0.3">
      <c r="A1049" s="138" t="s">
        <v>23707</v>
      </c>
      <c r="B1049" s="141" t="s">
        <v>18950</v>
      </c>
      <c r="C1049" s="139" t="s">
        <v>18951</v>
      </c>
      <c r="D1049" s="139" t="s">
        <v>27903</v>
      </c>
      <c r="E1049" s="142">
        <v>480.77699999999999</v>
      </c>
      <c r="F1049" s="143" t="s">
        <v>18952</v>
      </c>
      <c r="G1049" s="143"/>
      <c r="H1049" s="143" t="s">
        <v>18953</v>
      </c>
      <c r="I1049" s="144" t="s">
        <v>5455</v>
      </c>
      <c r="J1049" s="145" t="s">
        <v>7220</v>
      </c>
      <c r="K1049" s="143" t="s">
        <v>30696</v>
      </c>
      <c r="L1049" s="144" t="s">
        <v>31</v>
      </c>
      <c r="M1049" s="144" t="s">
        <v>501</v>
      </c>
      <c r="N1049" s="144" t="s">
        <v>46</v>
      </c>
      <c r="O1049" s="144" t="s">
        <v>34</v>
      </c>
      <c r="P1049" s="144">
        <v>90</v>
      </c>
      <c r="Q1049" s="144">
        <v>775.74</v>
      </c>
      <c r="R1049" s="147" t="s">
        <v>18954</v>
      </c>
      <c r="S1049" s="144" t="s">
        <v>36</v>
      </c>
      <c r="T1049" s="144">
        <v>3865.67</v>
      </c>
      <c r="U1049" s="144">
        <v>775.74</v>
      </c>
      <c r="V1049" s="149">
        <f t="shared" si="59"/>
        <v>1.6135131256278898</v>
      </c>
      <c r="W1049" s="153">
        <f>V1049/3</f>
        <v>0.53783770854262991</v>
      </c>
      <c r="X1049" s="1" t="s">
        <v>18955</v>
      </c>
      <c r="Y1049" s="145" t="s">
        <v>8710</v>
      </c>
      <c r="Z1049" s="145" t="s">
        <v>18956</v>
      </c>
    </row>
    <row r="1050" spans="1:26" s="67" customFormat="1" ht="100.2" customHeight="1" x14ac:dyDescent="0.3">
      <c r="A1050" s="9" t="s">
        <v>16991</v>
      </c>
      <c r="B1050" s="10" t="s">
        <v>5799</v>
      </c>
      <c r="C1050" s="22" t="s">
        <v>5800</v>
      </c>
      <c r="D1050" s="12" t="s">
        <v>5801</v>
      </c>
      <c r="E1050" s="13">
        <v>149.24</v>
      </c>
      <c r="F1050" s="14" t="s">
        <v>5802</v>
      </c>
      <c r="G1050" s="14">
        <v>0.95</v>
      </c>
      <c r="H1050" s="18" t="s">
        <v>5803</v>
      </c>
      <c r="I1050" s="14" t="s">
        <v>5455</v>
      </c>
      <c r="J1050" s="15" t="s">
        <v>5804</v>
      </c>
      <c r="K1050" s="14" t="s">
        <v>29281</v>
      </c>
      <c r="L1050" s="14" t="s">
        <v>31</v>
      </c>
      <c r="M1050" s="14" t="s">
        <v>69</v>
      </c>
      <c r="N1050" s="14" t="s">
        <v>33</v>
      </c>
      <c r="O1050" s="16" t="s">
        <v>34</v>
      </c>
      <c r="P1050" s="17">
        <v>731</v>
      </c>
      <c r="Q1050" s="29" t="s">
        <v>3986</v>
      </c>
      <c r="R1050" s="15" t="s">
        <v>5805</v>
      </c>
      <c r="S1050" s="14" t="s">
        <v>1001</v>
      </c>
      <c r="T1050" s="18">
        <v>160</v>
      </c>
      <c r="U1050" s="18">
        <v>80</v>
      </c>
      <c r="V1050" s="20">
        <f t="shared" si="59"/>
        <v>0.5360493165371214</v>
      </c>
      <c r="W1050" s="20">
        <f>V1050</f>
        <v>0.5360493165371214</v>
      </c>
      <c r="X1050" s="19" t="s">
        <v>5806</v>
      </c>
      <c r="Y1050" s="21" t="s">
        <v>5807</v>
      </c>
      <c r="Z1050" s="19" t="s">
        <v>5808</v>
      </c>
    </row>
    <row r="1051" spans="1:26" s="67" customFormat="1" ht="100.2" customHeight="1" x14ac:dyDescent="0.3">
      <c r="A1051" s="9" t="s">
        <v>16991</v>
      </c>
      <c r="B1051" s="10" t="s">
        <v>5809</v>
      </c>
      <c r="C1051" s="22" t="s">
        <v>5810</v>
      </c>
      <c r="D1051" s="19" t="s">
        <v>5811</v>
      </c>
      <c r="E1051" s="13">
        <v>85.147730983059702</v>
      </c>
      <c r="F1051" s="14" t="s">
        <v>5812</v>
      </c>
      <c r="G1051" s="14">
        <v>0.84</v>
      </c>
      <c r="H1051" s="14" t="s">
        <v>5813</v>
      </c>
      <c r="I1051" s="14" t="s">
        <v>5455</v>
      </c>
      <c r="J1051" s="15" t="s">
        <v>5473</v>
      </c>
      <c r="K1051" s="14" t="s">
        <v>30697</v>
      </c>
      <c r="L1051" s="14" t="s">
        <v>31</v>
      </c>
      <c r="M1051" s="14" t="s">
        <v>163</v>
      </c>
      <c r="N1051" s="14" t="s">
        <v>33</v>
      </c>
      <c r="O1051" s="16" t="s">
        <v>47</v>
      </c>
      <c r="P1051" s="28">
        <v>350</v>
      </c>
      <c r="Q1051" s="14">
        <v>45</v>
      </c>
      <c r="R1051" s="15" t="s">
        <v>5814</v>
      </c>
      <c r="S1051" s="14" t="s">
        <v>49</v>
      </c>
      <c r="T1051" s="14" t="s">
        <v>49</v>
      </c>
      <c r="U1051" s="14">
        <v>45</v>
      </c>
      <c r="V1051" s="13">
        <f t="shared" si="59"/>
        <v>0.52849323734713294</v>
      </c>
      <c r="W1051" s="13">
        <f>V1051</f>
        <v>0.52849323734713294</v>
      </c>
      <c r="X1051" s="19" t="s">
        <v>580</v>
      </c>
      <c r="Y1051" s="21" t="s">
        <v>5815</v>
      </c>
      <c r="Z1051" s="19" t="s">
        <v>5816</v>
      </c>
    </row>
    <row r="1052" spans="1:26" s="67" customFormat="1" ht="100.2" customHeight="1" x14ac:dyDescent="0.3">
      <c r="A1052" s="138" t="s">
        <v>23707</v>
      </c>
      <c r="B1052" s="141" t="s">
        <v>18957</v>
      </c>
      <c r="C1052" s="139" t="s">
        <v>18958</v>
      </c>
      <c r="D1052" s="139" t="s">
        <v>18959</v>
      </c>
      <c r="E1052" s="142">
        <v>640.94299999999998</v>
      </c>
      <c r="F1052" s="143" t="s">
        <v>18960</v>
      </c>
      <c r="G1052" s="143"/>
      <c r="H1052" s="143" t="s">
        <v>18961</v>
      </c>
      <c r="I1052" s="144" t="s">
        <v>5455</v>
      </c>
      <c r="J1052" s="145" t="s">
        <v>18962</v>
      </c>
      <c r="K1052" s="143" t="s">
        <v>30227</v>
      </c>
      <c r="L1052" s="144" t="s">
        <v>31</v>
      </c>
      <c r="M1052" s="144" t="s">
        <v>18963</v>
      </c>
      <c r="N1052" s="144" t="s">
        <v>33</v>
      </c>
      <c r="O1052" s="144" t="s">
        <v>220</v>
      </c>
      <c r="P1052" s="144">
        <v>90</v>
      </c>
      <c r="Q1052" s="144">
        <v>1000</v>
      </c>
      <c r="R1052" s="147" t="s">
        <v>964</v>
      </c>
      <c r="S1052" s="144" t="s">
        <v>49</v>
      </c>
      <c r="T1052" s="144" t="s">
        <v>49</v>
      </c>
      <c r="U1052" s="144">
        <v>1000</v>
      </c>
      <c r="V1052" s="148">
        <f t="shared" si="59"/>
        <v>1.5602011411311147</v>
      </c>
      <c r="W1052" s="149">
        <f>V1052/3</f>
        <v>0.52006704704370488</v>
      </c>
      <c r="X1052" s="1" t="s">
        <v>18964</v>
      </c>
      <c r="Y1052" s="145" t="s">
        <v>966</v>
      </c>
      <c r="Z1052" s="145" t="s">
        <v>18965</v>
      </c>
    </row>
    <row r="1053" spans="1:26" s="67" customFormat="1" ht="100.2" customHeight="1" x14ac:dyDescent="0.3">
      <c r="A1053" s="138" t="s">
        <v>23707</v>
      </c>
      <c r="B1053" s="141" t="s">
        <v>18966</v>
      </c>
      <c r="C1053" s="139" t="s">
        <v>18967</v>
      </c>
      <c r="D1053" s="139" t="s">
        <v>18968</v>
      </c>
      <c r="E1053" s="142">
        <v>192.214</v>
      </c>
      <c r="F1053" s="143" t="s">
        <v>6552</v>
      </c>
      <c r="G1053" s="143"/>
      <c r="H1053" s="143" t="s">
        <v>18969</v>
      </c>
      <c r="I1053" s="144" t="s">
        <v>5455</v>
      </c>
      <c r="J1053" s="145" t="s">
        <v>18970</v>
      </c>
      <c r="K1053" s="143" t="s">
        <v>30698</v>
      </c>
      <c r="L1053" s="144" t="s">
        <v>31</v>
      </c>
      <c r="M1053" s="144" t="s">
        <v>18204</v>
      </c>
      <c r="N1053" s="144" t="s">
        <v>33</v>
      </c>
      <c r="O1053" s="144" t="s">
        <v>220</v>
      </c>
      <c r="P1053" s="144">
        <v>90</v>
      </c>
      <c r="Q1053" s="144">
        <v>296</v>
      </c>
      <c r="R1053" s="147" t="s">
        <v>18971</v>
      </c>
      <c r="S1053" s="144" t="s">
        <v>49</v>
      </c>
      <c r="T1053" s="144" t="s">
        <v>49</v>
      </c>
      <c r="U1053" s="144">
        <v>296</v>
      </c>
      <c r="V1053" s="146">
        <f t="shared" si="59"/>
        <v>1.5399502637685081</v>
      </c>
      <c r="W1053" s="148">
        <f>V1053/3</f>
        <v>0.51331675458950266</v>
      </c>
      <c r="X1053" s="1" t="s">
        <v>18972</v>
      </c>
      <c r="Y1053" s="145" t="s">
        <v>8767</v>
      </c>
      <c r="Z1053" s="145" t="s">
        <v>18973</v>
      </c>
    </row>
    <row r="1054" spans="1:26" s="67" customFormat="1" ht="100.2" customHeight="1" x14ac:dyDescent="0.3">
      <c r="A1054" s="9" t="s">
        <v>16991</v>
      </c>
      <c r="B1054" s="10" t="s">
        <v>5817</v>
      </c>
      <c r="C1054" s="22" t="s">
        <v>5818</v>
      </c>
      <c r="D1054" s="19" t="s">
        <v>5819</v>
      </c>
      <c r="E1054" s="13">
        <v>140.13999999999999</v>
      </c>
      <c r="F1054" s="14" t="s">
        <v>5820</v>
      </c>
      <c r="G1054" s="14">
        <v>1.1599999999999999</v>
      </c>
      <c r="H1054" s="14" t="s">
        <v>5821</v>
      </c>
      <c r="I1054" s="14" t="s">
        <v>5455</v>
      </c>
      <c r="J1054" s="15" t="s">
        <v>5558</v>
      </c>
      <c r="K1054" s="14" t="s">
        <v>30699</v>
      </c>
      <c r="L1054" s="14" t="s">
        <v>189</v>
      </c>
      <c r="M1054" s="14" t="s">
        <v>190</v>
      </c>
      <c r="N1054" s="14" t="s">
        <v>476</v>
      </c>
      <c r="O1054" s="16" t="s">
        <v>3856</v>
      </c>
      <c r="P1054" s="28">
        <v>730</v>
      </c>
      <c r="Q1054" s="14">
        <v>71.400000000000006</v>
      </c>
      <c r="R1054" s="15" t="s">
        <v>5822</v>
      </c>
      <c r="S1054" s="14" t="s">
        <v>5823</v>
      </c>
      <c r="T1054" s="14">
        <v>143</v>
      </c>
      <c r="U1054" s="36">
        <v>71.400000000000006</v>
      </c>
      <c r="V1054" s="30">
        <f t="shared" si="59"/>
        <v>0.50949050949050956</v>
      </c>
      <c r="W1054" s="30">
        <f>V1054</f>
        <v>0.50949050949050956</v>
      </c>
      <c r="X1054" s="19" t="s">
        <v>5824</v>
      </c>
      <c r="Y1054" s="21" t="s">
        <v>5825</v>
      </c>
      <c r="Z1054" s="19" t="s">
        <v>5826</v>
      </c>
    </row>
    <row r="1055" spans="1:26" s="67" customFormat="1" ht="100.2" customHeight="1" x14ac:dyDescent="0.3">
      <c r="A1055" s="9" t="s">
        <v>16991</v>
      </c>
      <c r="B1055" s="10" t="s">
        <v>5827</v>
      </c>
      <c r="C1055" s="35" t="s">
        <v>5828</v>
      </c>
      <c r="D1055" s="19" t="s">
        <v>5829</v>
      </c>
      <c r="E1055" s="13">
        <v>242.23</v>
      </c>
      <c r="F1055" s="14" t="s">
        <v>5830</v>
      </c>
      <c r="G1055" s="14">
        <v>0.180999999999999</v>
      </c>
      <c r="H1055" s="14" t="s">
        <v>5831</v>
      </c>
      <c r="I1055" s="14" t="s">
        <v>5455</v>
      </c>
      <c r="J1055" s="15" t="s">
        <v>5832</v>
      </c>
      <c r="K1055" s="14" t="s">
        <v>30700</v>
      </c>
      <c r="L1055" s="14" t="s">
        <v>31</v>
      </c>
      <c r="M1055" s="14" t="s">
        <v>310</v>
      </c>
      <c r="N1055" s="14" t="s">
        <v>46</v>
      </c>
      <c r="O1055" s="16" t="s">
        <v>34</v>
      </c>
      <c r="P1055" s="28">
        <v>728</v>
      </c>
      <c r="Q1055" s="14">
        <v>123</v>
      </c>
      <c r="R1055" s="15" t="s">
        <v>5833</v>
      </c>
      <c r="S1055" s="14" t="s">
        <v>5834</v>
      </c>
      <c r="T1055" s="14">
        <v>245</v>
      </c>
      <c r="U1055" s="14">
        <v>123</v>
      </c>
      <c r="V1055" s="30">
        <f t="shared" si="59"/>
        <v>0.50778186021549765</v>
      </c>
      <c r="W1055" s="30">
        <f>V1055</f>
        <v>0.50778186021549765</v>
      </c>
      <c r="X1055" s="19" t="s">
        <v>5835</v>
      </c>
      <c r="Y1055" s="21" t="s">
        <v>5321</v>
      </c>
      <c r="Z1055" s="19" t="s">
        <v>5836</v>
      </c>
    </row>
    <row r="1056" spans="1:26" s="67" customFormat="1" ht="100.2" customHeight="1" x14ac:dyDescent="0.3">
      <c r="A1056" s="9" t="s">
        <v>16991</v>
      </c>
      <c r="B1056" s="10" t="s">
        <v>5837</v>
      </c>
      <c r="C1056" s="22" t="s">
        <v>5838</v>
      </c>
      <c r="D1056" s="19" t="s">
        <v>5839</v>
      </c>
      <c r="E1056" s="13">
        <v>145.15831648247701</v>
      </c>
      <c r="F1056" s="14" t="s">
        <v>5840</v>
      </c>
      <c r="G1056" s="14">
        <v>2.02</v>
      </c>
      <c r="H1056" s="14" t="s">
        <v>5841</v>
      </c>
      <c r="I1056" s="14" t="s">
        <v>5455</v>
      </c>
      <c r="J1056" s="15" t="s">
        <v>5842</v>
      </c>
      <c r="K1056" s="14" t="s">
        <v>30701</v>
      </c>
      <c r="L1056" s="14" t="s">
        <v>31</v>
      </c>
      <c r="M1056" s="14" t="s">
        <v>310</v>
      </c>
      <c r="N1056" s="14" t="s">
        <v>46</v>
      </c>
      <c r="O1056" s="16" t="s">
        <v>34</v>
      </c>
      <c r="P1056" s="28">
        <v>721</v>
      </c>
      <c r="Q1056" s="14">
        <v>73</v>
      </c>
      <c r="R1056" s="15" t="s">
        <v>5843</v>
      </c>
      <c r="S1056" s="14" t="s">
        <v>5844</v>
      </c>
      <c r="T1056" s="14">
        <v>143</v>
      </c>
      <c r="U1056" s="28">
        <v>73</v>
      </c>
      <c r="V1056" s="13">
        <f t="shared" si="59"/>
        <v>0.50289919151006623</v>
      </c>
      <c r="W1056" s="13">
        <f>V1056</f>
        <v>0.50289919151006623</v>
      </c>
      <c r="X1056" s="19" t="s">
        <v>5845</v>
      </c>
      <c r="Y1056" s="21" t="s">
        <v>5755</v>
      </c>
      <c r="Z1056" s="19" t="s">
        <v>5846</v>
      </c>
    </row>
    <row r="1057" spans="1:26" s="67" customFormat="1" ht="100.2" customHeight="1" x14ac:dyDescent="0.3">
      <c r="A1057" s="138" t="s">
        <v>23707</v>
      </c>
      <c r="B1057" s="141" t="s">
        <v>18974</v>
      </c>
      <c r="C1057" s="139" t="s">
        <v>18975</v>
      </c>
      <c r="D1057" s="139" t="s">
        <v>18976</v>
      </c>
      <c r="E1057" s="142">
        <v>275.32</v>
      </c>
      <c r="F1057" s="143" t="s">
        <v>18977</v>
      </c>
      <c r="G1057" s="143"/>
      <c r="H1057" s="143" t="s">
        <v>18978</v>
      </c>
      <c r="I1057" s="144" t="s">
        <v>5455</v>
      </c>
      <c r="J1057" s="145" t="s">
        <v>5696</v>
      </c>
      <c r="K1057" s="143" t="s">
        <v>30702</v>
      </c>
      <c r="L1057" s="144" t="s">
        <v>31</v>
      </c>
      <c r="M1057" s="144" t="s">
        <v>69</v>
      </c>
      <c r="N1057" s="144" t="s">
        <v>46</v>
      </c>
      <c r="O1057" s="144" t="s">
        <v>47</v>
      </c>
      <c r="P1057" s="144">
        <v>90</v>
      </c>
      <c r="Q1057" s="144">
        <v>406.4</v>
      </c>
      <c r="R1057" s="147" t="s">
        <v>18979</v>
      </c>
      <c r="S1057" s="144" t="s">
        <v>36</v>
      </c>
      <c r="T1057" s="144">
        <v>2389.1</v>
      </c>
      <c r="U1057" s="144">
        <v>406.4</v>
      </c>
      <c r="V1057" s="148">
        <f t="shared" si="59"/>
        <v>1.4761005375562981</v>
      </c>
      <c r="W1057" s="149">
        <f t="shared" ref="W1057:W1062" si="60">V1057/3</f>
        <v>0.49203351251876604</v>
      </c>
      <c r="X1057" s="1" t="s">
        <v>18980</v>
      </c>
      <c r="Y1057" s="145" t="s">
        <v>5015</v>
      </c>
      <c r="Z1057" s="145" t="s">
        <v>18981</v>
      </c>
    </row>
    <row r="1058" spans="1:26" s="67" customFormat="1" ht="100.2" customHeight="1" x14ac:dyDescent="0.3">
      <c r="A1058" s="138" t="s">
        <v>23707</v>
      </c>
      <c r="B1058" s="141" t="s">
        <v>18982</v>
      </c>
      <c r="C1058" s="139" t="s">
        <v>18983</v>
      </c>
      <c r="D1058" s="139" t="s">
        <v>18984</v>
      </c>
      <c r="E1058" s="142">
        <v>170.10499999999999</v>
      </c>
      <c r="F1058" s="143" t="s">
        <v>18985</v>
      </c>
      <c r="G1058" s="143"/>
      <c r="H1058" s="143" t="s">
        <v>18986</v>
      </c>
      <c r="I1058" s="144" t="s">
        <v>5455</v>
      </c>
      <c r="J1058" s="145" t="s">
        <v>18898</v>
      </c>
      <c r="K1058" s="143" t="s">
        <v>30703</v>
      </c>
      <c r="L1058" s="144" t="s">
        <v>31</v>
      </c>
      <c r="M1058" s="144" t="s">
        <v>18987</v>
      </c>
      <c r="N1058" s="144" t="s">
        <v>33</v>
      </c>
      <c r="O1058" s="144" t="s">
        <v>34</v>
      </c>
      <c r="P1058" s="144">
        <v>90</v>
      </c>
      <c r="Q1058" s="144">
        <v>250</v>
      </c>
      <c r="R1058" s="147" t="s">
        <v>18988</v>
      </c>
      <c r="S1058" s="144" t="s">
        <v>36</v>
      </c>
      <c r="T1058" s="144" t="s">
        <v>49</v>
      </c>
      <c r="U1058" s="144">
        <v>250</v>
      </c>
      <c r="V1058" s="146">
        <f t="shared" si="59"/>
        <v>1.4696804914611565</v>
      </c>
      <c r="W1058" s="148">
        <f t="shared" si="60"/>
        <v>0.48989349715371883</v>
      </c>
      <c r="X1058" s="1" t="s">
        <v>18989</v>
      </c>
      <c r="Y1058" s="145" t="s">
        <v>18990</v>
      </c>
      <c r="Z1058" s="145" t="s">
        <v>18991</v>
      </c>
    </row>
    <row r="1059" spans="1:26" s="67" customFormat="1" ht="100.2" customHeight="1" x14ac:dyDescent="0.3">
      <c r="A1059" s="9" t="s">
        <v>16991</v>
      </c>
      <c r="B1059" s="10" t="s">
        <v>5847</v>
      </c>
      <c r="C1059" s="22" t="s">
        <v>5848</v>
      </c>
      <c r="D1059" s="19" t="s">
        <v>5849</v>
      </c>
      <c r="E1059" s="13">
        <v>520.69000000000005</v>
      </c>
      <c r="F1059" s="14" t="s">
        <v>5850</v>
      </c>
      <c r="G1059" s="14">
        <v>6.58</v>
      </c>
      <c r="H1059" s="14" t="s">
        <v>5851</v>
      </c>
      <c r="I1059" s="14" t="s">
        <v>5455</v>
      </c>
      <c r="J1059" s="15" t="s">
        <v>5549</v>
      </c>
      <c r="K1059" s="14" t="s">
        <v>30704</v>
      </c>
      <c r="L1059" s="14" t="s">
        <v>31</v>
      </c>
      <c r="M1059" s="14" t="s">
        <v>32</v>
      </c>
      <c r="N1059" s="14" t="s">
        <v>33</v>
      </c>
      <c r="O1059" s="16" t="s">
        <v>5852</v>
      </c>
      <c r="P1059" s="28">
        <v>90</v>
      </c>
      <c r="Q1059" s="14">
        <v>759</v>
      </c>
      <c r="R1059" s="15" t="s">
        <v>5853</v>
      </c>
      <c r="S1059" s="14" t="s">
        <v>143</v>
      </c>
      <c r="T1059" s="14">
        <v>1531</v>
      </c>
      <c r="U1059" s="28">
        <v>759</v>
      </c>
      <c r="V1059" s="13">
        <f t="shared" si="59"/>
        <v>1.4576811538535404</v>
      </c>
      <c r="W1059" s="33">
        <f t="shared" si="60"/>
        <v>0.48589371795118014</v>
      </c>
      <c r="X1059" s="19" t="s">
        <v>5854</v>
      </c>
      <c r="Y1059" s="21" t="s">
        <v>5855</v>
      </c>
      <c r="Z1059" s="19" t="s">
        <v>5856</v>
      </c>
    </row>
    <row r="1060" spans="1:26" s="67" customFormat="1" ht="100.2" customHeight="1" x14ac:dyDescent="0.3">
      <c r="A1060" s="138" t="s">
        <v>23707</v>
      </c>
      <c r="B1060" s="141" t="s">
        <v>18992</v>
      </c>
      <c r="C1060" s="139" t="s">
        <v>18993</v>
      </c>
      <c r="D1060" s="139" t="s">
        <v>18994</v>
      </c>
      <c r="E1060" s="142">
        <v>172.61</v>
      </c>
      <c r="F1060" s="143" t="s">
        <v>18995</v>
      </c>
      <c r="G1060" s="143"/>
      <c r="H1060" s="143" t="s">
        <v>18996</v>
      </c>
      <c r="I1060" s="144" t="s">
        <v>5455</v>
      </c>
      <c r="J1060" s="145" t="s">
        <v>7010</v>
      </c>
      <c r="K1060" s="143" t="s">
        <v>30705</v>
      </c>
      <c r="L1060" s="144" t="s">
        <v>31</v>
      </c>
      <c r="M1060" s="144" t="s">
        <v>18997</v>
      </c>
      <c r="N1060" s="144" t="s">
        <v>33</v>
      </c>
      <c r="O1060" s="144" t="s">
        <v>220</v>
      </c>
      <c r="P1060" s="144">
        <v>91</v>
      </c>
      <c r="Q1060" s="144">
        <v>250</v>
      </c>
      <c r="R1060" s="147" t="s">
        <v>18998</v>
      </c>
      <c r="S1060" s="144" t="s">
        <v>18999</v>
      </c>
      <c r="T1060" s="144">
        <v>500</v>
      </c>
      <c r="U1060" s="144">
        <v>250</v>
      </c>
      <c r="V1060" s="146">
        <f t="shared" si="59"/>
        <v>1.448351775679277</v>
      </c>
      <c r="W1060" s="148">
        <f t="shared" si="60"/>
        <v>0.48278392522642566</v>
      </c>
      <c r="X1060" s="1" t="s">
        <v>19000</v>
      </c>
      <c r="Y1060" s="145" t="s">
        <v>19001</v>
      </c>
      <c r="Z1060" s="145" t="s">
        <v>19002</v>
      </c>
    </row>
    <row r="1061" spans="1:26" s="67" customFormat="1" ht="100.2" customHeight="1" x14ac:dyDescent="0.3">
      <c r="A1061" s="138" t="s">
        <v>23707</v>
      </c>
      <c r="B1061" s="141" t="s">
        <v>19003</v>
      </c>
      <c r="C1061" s="139" t="s">
        <v>19004</v>
      </c>
      <c r="D1061" s="139" t="s">
        <v>19005</v>
      </c>
      <c r="E1061" s="142">
        <v>692.64099999999996</v>
      </c>
      <c r="F1061" s="143" t="s">
        <v>19006</v>
      </c>
      <c r="G1061" s="143"/>
      <c r="H1061" s="143" t="s">
        <v>19007</v>
      </c>
      <c r="I1061" s="144" t="s">
        <v>5455</v>
      </c>
      <c r="J1061" s="145" t="s">
        <v>19008</v>
      </c>
      <c r="K1061" s="143" t="s">
        <v>30706</v>
      </c>
      <c r="L1061" s="144" t="s">
        <v>31</v>
      </c>
      <c r="M1061" s="144" t="s">
        <v>5153</v>
      </c>
      <c r="N1061" s="144" t="s">
        <v>33</v>
      </c>
      <c r="O1061" s="144" t="s">
        <v>220</v>
      </c>
      <c r="P1061" s="144">
        <v>90</v>
      </c>
      <c r="Q1061" s="144">
        <v>1000</v>
      </c>
      <c r="R1061" s="147" t="s">
        <v>1288</v>
      </c>
      <c r="S1061" s="144" t="s">
        <v>49</v>
      </c>
      <c r="T1061" s="144" t="s">
        <v>49</v>
      </c>
      <c r="U1061" s="144">
        <v>1000</v>
      </c>
      <c r="V1061" s="148">
        <f t="shared" si="59"/>
        <v>1.4437493593362218</v>
      </c>
      <c r="W1061" s="149">
        <f t="shared" si="60"/>
        <v>0.48124978644540728</v>
      </c>
      <c r="X1061" s="1" t="s">
        <v>19009</v>
      </c>
      <c r="Y1061" s="145" t="s">
        <v>950</v>
      </c>
      <c r="Z1061" s="145" t="s">
        <v>19010</v>
      </c>
    </row>
    <row r="1062" spans="1:26" s="67" customFormat="1" ht="100.2" customHeight="1" x14ac:dyDescent="0.3">
      <c r="A1062" s="9" t="s">
        <v>16991</v>
      </c>
      <c r="B1062" s="10" t="s">
        <v>5857</v>
      </c>
      <c r="C1062" s="22" t="s">
        <v>5858</v>
      </c>
      <c r="D1062" s="19" t="s">
        <v>5859</v>
      </c>
      <c r="E1062" s="13">
        <v>100.12</v>
      </c>
      <c r="F1062" s="14" t="s">
        <v>1186</v>
      </c>
      <c r="G1062" s="13">
        <v>0.4</v>
      </c>
      <c r="H1062" s="14" t="s">
        <v>5860</v>
      </c>
      <c r="I1062" s="14" t="s">
        <v>5455</v>
      </c>
      <c r="J1062" s="15" t="s">
        <v>5861</v>
      </c>
      <c r="K1062" s="14" t="s">
        <v>30707</v>
      </c>
      <c r="L1062" s="14" t="s">
        <v>31</v>
      </c>
      <c r="M1062" s="14" t="s">
        <v>5862</v>
      </c>
      <c r="N1062" s="14" t="s">
        <v>33</v>
      </c>
      <c r="O1062" s="16" t="s">
        <v>1662</v>
      </c>
      <c r="P1062" s="28">
        <v>98</v>
      </c>
      <c r="Q1062" s="36">
        <v>144.1</v>
      </c>
      <c r="R1062" s="15" t="s">
        <v>5863</v>
      </c>
      <c r="S1062" s="14" t="s">
        <v>36</v>
      </c>
      <c r="T1062" s="14">
        <v>432.3</v>
      </c>
      <c r="U1062" s="36">
        <v>144.1</v>
      </c>
      <c r="V1062" s="30">
        <f t="shared" si="59"/>
        <v>1.4392728725529365</v>
      </c>
      <c r="W1062" s="33">
        <f t="shared" si="60"/>
        <v>0.47975762418431217</v>
      </c>
      <c r="X1062" s="19" t="s">
        <v>5864</v>
      </c>
      <c r="Y1062" s="21" t="s">
        <v>5865</v>
      </c>
      <c r="Z1062" s="19" t="s">
        <v>5866</v>
      </c>
    </row>
    <row r="1063" spans="1:26" s="67" customFormat="1" ht="100.2" customHeight="1" x14ac:dyDescent="0.3">
      <c r="A1063" s="9" t="s">
        <v>16991</v>
      </c>
      <c r="B1063" s="10" t="s">
        <v>5867</v>
      </c>
      <c r="C1063" s="22" t="s">
        <v>5868</v>
      </c>
      <c r="D1063" s="19" t="s">
        <v>5869</v>
      </c>
      <c r="E1063" s="13">
        <v>197.19</v>
      </c>
      <c r="F1063" s="14" t="s">
        <v>5870</v>
      </c>
      <c r="G1063" s="14"/>
      <c r="H1063" s="14" t="s">
        <v>5871</v>
      </c>
      <c r="I1063" s="14" t="s">
        <v>5455</v>
      </c>
      <c r="J1063" s="15" t="s">
        <v>5605</v>
      </c>
      <c r="K1063" s="14" t="s">
        <v>30708</v>
      </c>
      <c r="L1063" s="130" t="s">
        <v>425</v>
      </c>
      <c r="M1063" s="130" t="s">
        <v>839</v>
      </c>
      <c r="N1063" s="130" t="s">
        <v>46</v>
      </c>
      <c r="O1063" s="130" t="s">
        <v>220</v>
      </c>
      <c r="P1063" s="130">
        <v>728</v>
      </c>
      <c r="Q1063" s="130">
        <v>89.28</v>
      </c>
      <c r="R1063" s="1" t="s">
        <v>5872</v>
      </c>
      <c r="S1063" s="130" t="s">
        <v>143</v>
      </c>
      <c r="T1063" s="130">
        <v>178.6</v>
      </c>
      <c r="U1063" s="131">
        <v>89.28</v>
      </c>
      <c r="V1063" s="37">
        <f t="shared" si="59"/>
        <v>0.45276129621177547</v>
      </c>
      <c r="W1063" s="37">
        <f>V1063</f>
        <v>0.45276129621177547</v>
      </c>
      <c r="X1063" s="19" t="s">
        <v>5873</v>
      </c>
      <c r="Y1063" s="21" t="s">
        <v>3508</v>
      </c>
      <c r="Z1063" s="19" t="s">
        <v>5874</v>
      </c>
    </row>
    <row r="1064" spans="1:26" s="67" customFormat="1" ht="100.2" customHeight="1" x14ac:dyDescent="0.3">
      <c r="A1064" s="138" t="s">
        <v>23707</v>
      </c>
      <c r="B1064" s="141" t="s">
        <v>19011</v>
      </c>
      <c r="C1064" s="139" t="s">
        <v>19012</v>
      </c>
      <c r="D1064" s="139" t="s">
        <v>19013</v>
      </c>
      <c r="E1064" s="142">
        <v>226.27</v>
      </c>
      <c r="F1064" s="143" t="s">
        <v>2214</v>
      </c>
      <c r="G1064" s="143"/>
      <c r="H1064" s="143" t="s">
        <v>19014</v>
      </c>
      <c r="I1064" s="144" t="s">
        <v>5455</v>
      </c>
      <c r="J1064" s="145" t="s">
        <v>19015</v>
      </c>
      <c r="K1064" s="143" t="s">
        <v>30709</v>
      </c>
      <c r="L1064" s="144" t="s">
        <v>31</v>
      </c>
      <c r="M1064" s="144" t="s">
        <v>69</v>
      </c>
      <c r="N1064" s="144" t="s">
        <v>33</v>
      </c>
      <c r="O1064" s="144" t="s">
        <v>220</v>
      </c>
      <c r="P1064" s="144">
        <v>91</v>
      </c>
      <c r="Q1064" s="144">
        <v>300</v>
      </c>
      <c r="R1064" s="147" t="s">
        <v>5900</v>
      </c>
      <c r="S1064" s="144" t="s">
        <v>49</v>
      </c>
      <c r="T1064" s="144" t="s">
        <v>49</v>
      </c>
      <c r="U1064" s="144">
        <v>300</v>
      </c>
      <c r="V1064" s="146">
        <f t="shared" si="59"/>
        <v>1.325849648649843</v>
      </c>
      <c r="W1064" s="148">
        <f>V1064/3</f>
        <v>0.44194988288328102</v>
      </c>
      <c r="X1064" s="1" t="s">
        <v>19016</v>
      </c>
      <c r="Y1064" s="145" t="s">
        <v>8767</v>
      </c>
      <c r="Z1064" s="145" t="s">
        <v>19017</v>
      </c>
    </row>
    <row r="1065" spans="1:26" s="67" customFormat="1" ht="100.2" customHeight="1" x14ac:dyDescent="0.3">
      <c r="A1065" s="9" t="s">
        <v>16991</v>
      </c>
      <c r="B1065" s="10" t="s">
        <v>5875</v>
      </c>
      <c r="C1065" s="22" t="s">
        <v>5876</v>
      </c>
      <c r="D1065" s="12" t="s">
        <v>5877</v>
      </c>
      <c r="E1065" s="13">
        <v>206.33</v>
      </c>
      <c r="F1065" s="14" t="s">
        <v>4460</v>
      </c>
      <c r="G1065" s="14">
        <v>4.92</v>
      </c>
      <c r="H1065" s="18" t="s">
        <v>5878</v>
      </c>
      <c r="I1065" s="14" t="s">
        <v>5455</v>
      </c>
      <c r="J1065" s="15" t="s">
        <v>5879</v>
      </c>
      <c r="K1065" s="14" t="s">
        <v>28361</v>
      </c>
      <c r="L1065" s="14" t="s">
        <v>31</v>
      </c>
      <c r="M1065" s="14" t="s">
        <v>5880</v>
      </c>
      <c r="N1065" s="14" t="s">
        <v>70</v>
      </c>
      <c r="O1065" s="16" t="s">
        <v>34</v>
      </c>
      <c r="P1065" s="17" t="s">
        <v>1358</v>
      </c>
      <c r="Q1065" s="29" t="s">
        <v>4644</v>
      </c>
      <c r="R1065" s="15" t="s">
        <v>5881</v>
      </c>
      <c r="S1065" s="14" t="s">
        <v>49</v>
      </c>
      <c r="T1065" s="18" t="s">
        <v>49</v>
      </c>
      <c r="U1065" s="17">
        <v>270</v>
      </c>
      <c r="V1065" s="20">
        <f t="shared" si="59"/>
        <v>1.3085833373721707</v>
      </c>
      <c r="W1065" s="33">
        <f>V1065/3</f>
        <v>0.43619444579072358</v>
      </c>
      <c r="X1065" s="19" t="s">
        <v>5882</v>
      </c>
      <c r="Y1065" s="21" t="s">
        <v>4547</v>
      </c>
      <c r="Z1065" s="19" t="s">
        <v>5883</v>
      </c>
    </row>
    <row r="1066" spans="1:26" s="67" customFormat="1" ht="100.2" customHeight="1" x14ac:dyDescent="0.3">
      <c r="A1066" s="138" t="s">
        <v>23707</v>
      </c>
      <c r="B1066" s="141" t="s">
        <v>19018</v>
      </c>
      <c r="C1066" s="139" t="s">
        <v>19019</v>
      </c>
      <c r="D1066" s="139" t="s">
        <v>19020</v>
      </c>
      <c r="E1066" s="142">
        <v>266.31799999999998</v>
      </c>
      <c r="F1066" s="143" t="s">
        <v>7051</v>
      </c>
      <c r="G1066" s="143"/>
      <c r="H1066" s="143" t="s">
        <v>19021</v>
      </c>
      <c r="I1066" s="144" t="s">
        <v>5455</v>
      </c>
      <c r="J1066" s="145" t="s">
        <v>19022</v>
      </c>
      <c r="K1066" s="143" t="s">
        <v>28359</v>
      </c>
      <c r="L1066" s="144" t="s">
        <v>31</v>
      </c>
      <c r="M1066" s="144" t="s">
        <v>501</v>
      </c>
      <c r="N1066" s="144" t="s">
        <v>46</v>
      </c>
      <c r="O1066" s="144" t="s">
        <v>34</v>
      </c>
      <c r="P1066" s="144">
        <v>91</v>
      </c>
      <c r="Q1066" s="144">
        <v>346.1</v>
      </c>
      <c r="R1066" s="147" t="s">
        <v>19023</v>
      </c>
      <c r="S1066" s="144" t="s">
        <v>49</v>
      </c>
      <c r="T1066" s="144" t="s">
        <v>49</v>
      </c>
      <c r="U1066" s="144">
        <v>346.1</v>
      </c>
      <c r="V1066" s="148">
        <f t="shared" si="59"/>
        <v>1.2995741932576845</v>
      </c>
      <c r="W1066" s="149">
        <f>V1066/3</f>
        <v>0.43319139775256149</v>
      </c>
      <c r="X1066" s="1" t="s">
        <v>19024</v>
      </c>
      <c r="Y1066" s="145" t="s">
        <v>13667</v>
      </c>
      <c r="Z1066" s="145" t="s">
        <v>19025</v>
      </c>
    </row>
    <row r="1067" spans="1:26" s="67" customFormat="1" ht="100.2" customHeight="1" x14ac:dyDescent="0.3">
      <c r="A1067" s="9" t="s">
        <v>16991</v>
      </c>
      <c r="B1067" s="10" t="s">
        <v>5884</v>
      </c>
      <c r="C1067" s="22" t="s">
        <v>5885</v>
      </c>
      <c r="D1067" s="12" t="s">
        <v>5886</v>
      </c>
      <c r="E1067" s="13">
        <v>646.91999999999996</v>
      </c>
      <c r="F1067" s="14" t="s">
        <v>5887</v>
      </c>
      <c r="G1067" s="14">
        <v>17.559999999999999</v>
      </c>
      <c r="H1067" s="14" t="s">
        <v>5888</v>
      </c>
      <c r="I1067" s="14" t="s">
        <v>5455</v>
      </c>
      <c r="J1067" s="15" t="s">
        <v>5549</v>
      </c>
      <c r="K1067" s="14" t="s">
        <v>30704</v>
      </c>
      <c r="L1067" s="14" t="s">
        <v>31</v>
      </c>
      <c r="M1067" s="14" t="s">
        <v>163</v>
      </c>
      <c r="N1067" s="14" t="s">
        <v>46</v>
      </c>
      <c r="O1067" s="16" t="s">
        <v>220</v>
      </c>
      <c r="P1067" s="17" t="s">
        <v>5889</v>
      </c>
      <c r="Q1067" s="29" t="s">
        <v>5890</v>
      </c>
      <c r="R1067" s="15" t="s">
        <v>5891</v>
      </c>
      <c r="S1067" s="14" t="s">
        <v>396</v>
      </c>
      <c r="T1067" s="18">
        <v>702.6</v>
      </c>
      <c r="U1067" s="17">
        <v>279</v>
      </c>
      <c r="V1067" s="30">
        <f t="shared" si="59"/>
        <v>0.43127434613244298</v>
      </c>
      <c r="W1067" s="33">
        <f>V1067</f>
        <v>0.43127434613244298</v>
      </c>
      <c r="X1067" s="19" t="s">
        <v>5892</v>
      </c>
      <c r="Y1067" s="21" t="s">
        <v>5893</v>
      </c>
      <c r="Z1067" s="19" t="s">
        <v>27951</v>
      </c>
    </row>
    <row r="1068" spans="1:26" s="67" customFormat="1" ht="100.2" customHeight="1" x14ac:dyDescent="0.3">
      <c r="A1068" s="9" t="s">
        <v>16991</v>
      </c>
      <c r="B1068" s="10" t="s">
        <v>5894</v>
      </c>
      <c r="C1068" s="22" t="s">
        <v>5895</v>
      </c>
      <c r="D1068" s="57" t="s">
        <v>5896</v>
      </c>
      <c r="E1068" s="13">
        <v>58.04</v>
      </c>
      <c r="F1068" s="14" t="s">
        <v>5897</v>
      </c>
      <c r="G1068" s="14">
        <v>-0.85</v>
      </c>
      <c r="H1068" s="14" t="s">
        <v>5898</v>
      </c>
      <c r="I1068" s="14" t="s">
        <v>5455</v>
      </c>
      <c r="J1068" s="15" t="s">
        <v>5899</v>
      </c>
      <c r="K1068" s="14" t="s">
        <v>28362</v>
      </c>
      <c r="L1068" s="14" t="s">
        <v>31</v>
      </c>
      <c r="M1068" s="14" t="s">
        <v>32</v>
      </c>
      <c r="N1068" s="14" t="s">
        <v>33</v>
      </c>
      <c r="O1068" s="16" t="s">
        <v>47</v>
      </c>
      <c r="P1068" s="40">
        <v>730</v>
      </c>
      <c r="Q1068" s="41">
        <v>25</v>
      </c>
      <c r="R1068" s="15" t="s">
        <v>5900</v>
      </c>
      <c r="S1068" s="14" t="s">
        <v>36</v>
      </c>
      <c r="T1068" s="41">
        <v>75</v>
      </c>
      <c r="U1068" s="40">
        <v>25</v>
      </c>
      <c r="V1068" s="13">
        <f t="shared" si="59"/>
        <v>0.43073742246726399</v>
      </c>
      <c r="W1068" s="20">
        <f>V1068</f>
        <v>0.43073742246726399</v>
      </c>
      <c r="X1068" s="19" t="s">
        <v>5901</v>
      </c>
      <c r="Y1068" s="21" t="s">
        <v>975</v>
      </c>
      <c r="Z1068" s="19" t="s">
        <v>5902</v>
      </c>
    </row>
    <row r="1069" spans="1:26" s="67" customFormat="1" ht="100.2" customHeight="1" x14ac:dyDescent="0.3">
      <c r="A1069" s="9" t="s">
        <v>16991</v>
      </c>
      <c r="B1069" s="10" t="s">
        <v>5903</v>
      </c>
      <c r="C1069" s="22" t="s">
        <v>5904</v>
      </c>
      <c r="D1069" s="19" t="s">
        <v>5905</v>
      </c>
      <c r="E1069" s="13">
        <v>109.126108792113</v>
      </c>
      <c r="F1069" s="14" t="s">
        <v>5906</v>
      </c>
      <c r="G1069" s="14">
        <v>0.04</v>
      </c>
      <c r="H1069" s="14" t="s">
        <v>5907</v>
      </c>
      <c r="I1069" s="14" t="s">
        <v>5455</v>
      </c>
      <c r="J1069" s="15" t="s">
        <v>5832</v>
      </c>
      <c r="K1069" s="14" t="s">
        <v>30710</v>
      </c>
      <c r="L1069" s="14" t="s">
        <v>31</v>
      </c>
      <c r="M1069" s="14" t="s">
        <v>2535</v>
      </c>
      <c r="N1069" s="14" t="s">
        <v>476</v>
      </c>
      <c r="O1069" s="16" t="s">
        <v>34</v>
      </c>
      <c r="P1069" s="28">
        <v>189</v>
      </c>
      <c r="Q1069" s="14">
        <v>47</v>
      </c>
      <c r="R1069" s="15" t="s">
        <v>5908</v>
      </c>
      <c r="S1069" s="14" t="s">
        <v>5909</v>
      </c>
      <c r="T1069" s="14">
        <v>133</v>
      </c>
      <c r="U1069" s="14">
        <v>47</v>
      </c>
      <c r="V1069" s="13">
        <f t="shared" si="59"/>
        <v>0.43069436379827086</v>
      </c>
      <c r="W1069" s="13">
        <f>V1069</f>
        <v>0.43069436379827086</v>
      </c>
      <c r="X1069" s="19" t="s">
        <v>5910</v>
      </c>
      <c r="Y1069" s="21" t="s">
        <v>5911</v>
      </c>
      <c r="Z1069" s="19" t="s">
        <v>5912</v>
      </c>
    </row>
    <row r="1070" spans="1:26" s="67" customFormat="1" ht="100.2" customHeight="1" x14ac:dyDescent="0.3">
      <c r="A1070" s="138" t="s">
        <v>23707</v>
      </c>
      <c r="B1070" s="141" t="s">
        <v>19026</v>
      </c>
      <c r="C1070" s="139" t="s">
        <v>19027</v>
      </c>
      <c r="D1070" s="139" t="s">
        <v>27904</v>
      </c>
      <c r="E1070" s="142">
        <v>164.24799999999999</v>
      </c>
      <c r="F1070" s="143" t="s">
        <v>8065</v>
      </c>
      <c r="G1070" s="143"/>
      <c r="H1070" s="143" t="s">
        <v>19028</v>
      </c>
      <c r="I1070" s="144" t="s">
        <v>5455</v>
      </c>
      <c r="J1070" s="145" t="s">
        <v>5676</v>
      </c>
      <c r="K1070" s="143" t="s">
        <v>28357</v>
      </c>
      <c r="L1070" s="144" t="s">
        <v>31</v>
      </c>
      <c r="M1070" s="144" t="s">
        <v>19029</v>
      </c>
      <c r="N1070" s="144" t="s">
        <v>33</v>
      </c>
      <c r="O1070" s="144" t="s">
        <v>220</v>
      </c>
      <c r="P1070" s="144">
        <v>91</v>
      </c>
      <c r="Q1070" s="144">
        <v>200</v>
      </c>
      <c r="R1070" s="147" t="s">
        <v>19030</v>
      </c>
      <c r="S1070" s="144" t="s">
        <v>36</v>
      </c>
      <c r="T1070" s="144">
        <v>600</v>
      </c>
      <c r="U1070" s="144">
        <v>200</v>
      </c>
      <c r="V1070" s="146">
        <f t="shared" si="59"/>
        <v>1.2176708392187425</v>
      </c>
      <c r="W1070" s="148">
        <f>V1070/3</f>
        <v>0.40589027973958086</v>
      </c>
      <c r="X1070" s="1" t="s">
        <v>19031</v>
      </c>
      <c r="Y1070" s="145" t="s">
        <v>975</v>
      </c>
      <c r="Z1070" s="145" t="s">
        <v>19032</v>
      </c>
    </row>
    <row r="1071" spans="1:26" s="67" customFormat="1" ht="100.2" customHeight="1" x14ac:dyDescent="0.3">
      <c r="A1071" s="9" t="s">
        <v>16991</v>
      </c>
      <c r="B1071" s="10" t="s">
        <v>5913</v>
      </c>
      <c r="C1071" s="22" t="s">
        <v>5914</v>
      </c>
      <c r="D1071" s="19" t="s">
        <v>5915</v>
      </c>
      <c r="E1071" s="13">
        <v>154.12368110046199</v>
      </c>
      <c r="F1071" s="14" t="s">
        <v>5916</v>
      </c>
      <c r="G1071" s="14">
        <v>0.96</v>
      </c>
      <c r="H1071" s="14" t="s">
        <v>5917</v>
      </c>
      <c r="I1071" s="14" t="s">
        <v>5455</v>
      </c>
      <c r="J1071" s="15" t="s">
        <v>5605</v>
      </c>
      <c r="K1071" s="14" t="s">
        <v>30695</v>
      </c>
      <c r="L1071" s="14" t="s">
        <v>31</v>
      </c>
      <c r="M1071" s="14" t="s">
        <v>176</v>
      </c>
      <c r="N1071" s="14" t="s">
        <v>46</v>
      </c>
      <c r="O1071" s="16" t="s">
        <v>34</v>
      </c>
      <c r="P1071" s="28">
        <v>721</v>
      </c>
      <c r="Q1071" s="14">
        <v>62.5</v>
      </c>
      <c r="R1071" s="15" t="s">
        <v>5918</v>
      </c>
      <c r="S1071" s="14" t="s">
        <v>4725</v>
      </c>
      <c r="T1071" s="14">
        <v>125</v>
      </c>
      <c r="U1071" s="36">
        <v>62.5</v>
      </c>
      <c r="V1071" s="30">
        <f t="shared" si="59"/>
        <v>0.40551847421332227</v>
      </c>
      <c r="W1071" s="30">
        <f>V1071</f>
        <v>0.40551847421332227</v>
      </c>
      <c r="X1071" s="19" t="s">
        <v>5919</v>
      </c>
      <c r="Y1071" s="21" t="s">
        <v>5920</v>
      </c>
      <c r="Z1071" s="19" t="s">
        <v>5921</v>
      </c>
    </row>
    <row r="1072" spans="1:26" s="67" customFormat="1" ht="100.2" customHeight="1" x14ac:dyDescent="0.3">
      <c r="A1072" s="138" t="s">
        <v>23707</v>
      </c>
      <c r="B1072" s="141" t="s">
        <v>19033</v>
      </c>
      <c r="C1072" s="139" t="s">
        <v>19034</v>
      </c>
      <c r="D1072" s="139" t="s">
        <v>19035</v>
      </c>
      <c r="E1072" s="142">
        <v>823.09199999999998</v>
      </c>
      <c r="F1072" s="143" t="s">
        <v>19036</v>
      </c>
      <c r="G1072" s="143"/>
      <c r="H1072" s="143" t="s">
        <v>19037</v>
      </c>
      <c r="I1072" s="144" t="s">
        <v>5455</v>
      </c>
      <c r="J1072" s="145" t="s">
        <v>19038</v>
      </c>
      <c r="K1072" s="143" t="s">
        <v>30711</v>
      </c>
      <c r="L1072" s="144" t="s">
        <v>31</v>
      </c>
      <c r="M1072" s="144" t="s">
        <v>32</v>
      </c>
      <c r="N1072" s="144" t="s">
        <v>33</v>
      </c>
      <c r="O1072" s="144" t="s">
        <v>1214</v>
      </c>
      <c r="P1072" s="144">
        <v>90</v>
      </c>
      <c r="Q1072" s="144">
        <v>1000</v>
      </c>
      <c r="R1072" s="147" t="s">
        <v>19039</v>
      </c>
      <c r="S1072" s="144" t="s">
        <v>49</v>
      </c>
      <c r="T1072" s="144" t="s">
        <v>49</v>
      </c>
      <c r="U1072" s="144">
        <v>1000</v>
      </c>
      <c r="V1072" s="148">
        <f t="shared" si="59"/>
        <v>1.2149310162168991</v>
      </c>
      <c r="W1072" s="149">
        <f>V1072/3</f>
        <v>0.40497700540563303</v>
      </c>
      <c r="X1072" s="1" t="s">
        <v>19040</v>
      </c>
      <c r="Y1072" s="145" t="s">
        <v>950</v>
      </c>
      <c r="Z1072" s="145" t="s">
        <v>19041</v>
      </c>
    </row>
    <row r="1073" spans="1:26" s="67" customFormat="1" ht="100.2" customHeight="1" x14ac:dyDescent="0.3">
      <c r="A1073" s="9" t="s">
        <v>16991</v>
      </c>
      <c r="B1073" s="10" t="s">
        <v>5922</v>
      </c>
      <c r="C1073" s="22" t="s">
        <v>5923</v>
      </c>
      <c r="D1073" s="19" t="s">
        <v>5924</v>
      </c>
      <c r="E1073" s="13">
        <v>189.64</v>
      </c>
      <c r="F1073" s="14" t="s">
        <v>5925</v>
      </c>
      <c r="G1073" s="14">
        <v>0.877999999999999</v>
      </c>
      <c r="H1073" s="14" t="s">
        <v>5926</v>
      </c>
      <c r="I1073" s="14" t="s">
        <v>5455</v>
      </c>
      <c r="J1073" s="15" t="s">
        <v>5927</v>
      </c>
      <c r="K1073" s="14" t="s">
        <v>30712</v>
      </c>
      <c r="L1073" s="14" t="s">
        <v>31</v>
      </c>
      <c r="M1073" s="14" t="s">
        <v>176</v>
      </c>
      <c r="N1073" s="14" t="s">
        <v>1150</v>
      </c>
      <c r="O1073" s="16" t="s">
        <v>83</v>
      </c>
      <c r="P1073" s="28">
        <v>728</v>
      </c>
      <c r="Q1073" s="14">
        <v>75</v>
      </c>
      <c r="R1073" s="15" t="s">
        <v>5928</v>
      </c>
      <c r="S1073" s="14" t="s">
        <v>788</v>
      </c>
      <c r="T1073" s="14">
        <v>150</v>
      </c>
      <c r="U1073" s="28">
        <v>75</v>
      </c>
      <c r="V1073" s="13">
        <f t="shared" si="59"/>
        <v>0.39548618434929345</v>
      </c>
      <c r="W1073" s="13">
        <f>V1073</f>
        <v>0.39548618434929345</v>
      </c>
      <c r="X1073" s="19" t="s">
        <v>5929</v>
      </c>
      <c r="Y1073" s="21" t="s">
        <v>2288</v>
      </c>
      <c r="Z1073" s="19" t="s">
        <v>5930</v>
      </c>
    </row>
    <row r="1074" spans="1:26" s="67" customFormat="1" ht="100.2" customHeight="1" x14ac:dyDescent="0.3">
      <c r="A1074" s="9" t="s">
        <v>16991</v>
      </c>
      <c r="B1074" s="10" t="s">
        <v>5931</v>
      </c>
      <c r="C1074" s="22" t="s">
        <v>5932</v>
      </c>
      <c r="D1074" s="19" t="s">
        <v>5933</v>
      </c>
      <c r="E1074" s="13">
        <v>110.11</v>
      </c>
      <c r="F1074" s="14" t="s">
        <v>5934</v>
      </c>
      <c r="G1074" s="14">
        <v>0.75</v>
      </c>
      <c r="H1074" s="14" t="s">
        <v>5935</v>
      </c>
      <c r="I1074" s="14" t="s">
        <v>5455</v>
      </c>
      <c r="J1074" s="15" t="s">
        <v>5936</v>
      </c>
      <c r="K1074" s="14" t="s">
        <v>30713</v>
      </c>
      <c r="L1074" s="14" t="s">
        <v>31</v>
      </c>
      <c r="M1074" s="14" t="s">
        <v>5937</v>
      </c>
      <c r="N1074" s="14" t="s">
        <v>33</v>
      </c>
      <c r="O1074" s="16" t="s">
        <v>34</v>
      </c>
      <c r="P1074" s="28">
        <v>91</v>
      </c>
      <c r="Q1074" s="14">
        <v>130</v>
      </c>
      <c r="R1074" s="15" t="s">
        <v>5938</v>
      </c>
      <c r="S1074" s="14" t="s">
        <v>49</v>
      </c>
      <c r="T1074" s="14" t="s">
        <v>49</v>
      </c>
      <c r="U1074" s="28">
        <v>130</v>
      </c>
      <c r="V1074" s="13">
        <f t="shared" si="59"/>
        <v>1.1806375442739079</v>
      </c>
      <c r="W1074" s="30">
        <f>V1074/3</f>
        <v>0.39354584809130261</v>
      </c>
      <c r="X1074" s="19" t="s">
        <v>5939</v>
      </c>
      <c r="Y1074" s="21" t="s">
        <v>5940</v>
      </c>
      <c r="Z1074" s="19" t="s">
        <v>5941</v>
      </c>
    </row>
    <row r="1075" spans="1:26" s="67" customFormat="1" ht="100.2" customHeight="1" x14ac:dyDescent="0.3">
      <c r="A1075" s="9" t="s">
        <v>16991</v>
      </c>
      <c r="B1075" s="10" t="s">
        <v>5942</v>
      </c>
      <c r="C1075" s="22" t="s">
        <v>5943</v>
      </c>
      <c r="D1075" s="19" t="s">
        <v>5944</v>
      </c>
      <c r="E1075" s="13">
        <v>149.66</v>
      </c>
      <c r="F1075" s="14" t="s">
        <v>5945</v>
      </c>
      <c r="G1075" s="14">
        <v>-2.82</v>
      </c>
      <c r="H1075" s="14" t="s">
        <v>5946</v>
      </c>
      <c r="I1075" s="14" t="s">
        <v>5455</v>
      </c>
      <c r="J1075" s="15" t="s">
        <v>5696</v>
      </c>
      <c r="K1075" s="14" t="s">
        <v>30714</v>
      </c>
      <c r="L1075" s="14" t="s">
        <v>189</v>
      </c>
      <c r="M1075" s="14" t="s">
        <v>190</v>
      </c>
      <c r="N1075" s="14" t="s">
        <v>59</v>
      </c>
      <c r="O1075" s="16" t="s">
        <v>34</v>
      </c>
      <c r="P1075" s="28">
        <v>365</v>
      </c>
      <c r="Q1075" s="14">
        <v>58.4</v>
      </c>
      <c r="R1075" s="15" t="s">
        <v>5947</v>
      </c>
      <c r="S1075" s="14" t="s">
        <v>36</v>
      </c>
      <c r="T1075" s="14">
        <v>170</v>
      </c>
      <c r="U1075" s="14">
        <v>58.4</v>
      </c>
      <c r="V1075" s="30">
        <f>PRODUCT(U1075,1/E1075)</f>
        <v>0.39021782707470265</v>
      </c>
      <c r="W1075" s="30">
        <f>V1075</f>
        <v>0.39021782707470265</v>
      </c>
      <c r="X1075" s="19" t="s">
        <v>5948</v>
      </c>
      <c r="Y1075" s="21" t="s">
        <v>5949</v>
      </c>
      <c r="Z1075" s="19" t="s">
        <v>5950</v>
      </c>
    </row>
    <row r="1076" spans="1:26" s="67" customFormat="1" ht="100.2" customHeight="1" x14ac:dyDescent="0.3">
      <c r="A1076" s="9" t="s">
        <v>16991</v>
      </c>
      <c r="B1076" s="10" t="s">
        <v>5951</v>
      </c>
      <c r="C1076" s="22" t="s">
        <v>5952</v>
      </c>
      <c r="D1076" s="19" t="s">
        <v>5953</v>
      </c>
      <c r="E1076" s="13">
        <v>128.169250178564</v>
      </c>
      <c r="F1076" s="14" t="s">
        <v>5954</v>
      </c>
      <c r="G1076" s="14">
        <v>2.06</v>
      </c>
      <c r="H1076" s="14" t="s">
        <v>5955</v>
      </c>
      <c r="I1076" s="14" t="s">
        <v>5455</v>
      </c>
      <c r="J1076" s="15" t="s">
        <v>5956</v>
      </c>
      <c r="K1076" s="14" t="s">
        <v>30099</v>
      </c>
      <c r="L1076" s="14" t="s">
        <v>31</v>
      </c>
      <c r="M1076" s="14" t="s">
        <v>406</v>
      </c>
      <c r="N1076" s="14" t="s">
        <v>33</v>
      </c>
      <c r="O1076" s="16" t="s">
        <v>220</v>
      </c>
      <c r="P1076" s="28">
        <v>119</v>
      </c>
      <c r="Q1076" s="14">
        <v>50</v>
      </c>
      <c r="R1076" s="15" t="s">
        <v>5957</v>
      </c>
      <c r="S1076" s="14" t="s">
        <v>143</v>
      </c>
      <c r="T1076" s="14">
        <v>90</v>
      </c>
      <c r="U1076" s="28">
        <v>50</v>
      </c>
      <c r="V1076" s="13">
        <f t="shared" ref="V1076:V1107" si="61">U1076/E1076</f>
        <v>0.39010917150830288</v>
      </c>
      <c r="W1076" s="13">
        <f>V1076</f>
        <v>0.39010917150830288</v>
      </c>
      <c r="X1076" s="19" t="s">
        <v>5958</v>
      </c>
      <c r="Y1076" s="21" t="s">
        <v>409</v>
      </c>
      <c r="Z1076" s="19" t="s">
        <v>2591</v>
      </c>
    </row>
    <row r="1077" spans="1:26" s="67" customFormat="1" ht="100.2" customHeight="1" x14ac:dyDescent="0.3">
      <c r="A1077" s="9" t="s">
        <v>16991</v>
      </c>
      <c r="B1077" s="10" t="s">
        <v>5959</v>
      </c>
      <c r="C1077" s="22" t="s">
        <v>5960</v>
      </c>
      <c r="D1077" s="12" t="s">
        <v>5961</v>
      </c>
      <c r="E1077" s="13">
        <v>1177.6600000000001</v>
      </c>
      <c r="F1077" s="14" t="s">
        <v>5962</v>
      </c>
      <c r="G1077" s="14">
        <v>23</v>
      </c>
      <c r="H1077" s="14" t="s">
        <v>5963</v>
      </c>
      <c r="I1077" s="14" t="s">
        <v>5455</v>
      </c>
      <c r="J1077" s="15" t="s">
        <v>5964</v>
      </c>
      <c r="K1077" s="16" t="s">
        <v>30715</v>
      </c>
      <c r="L1077" s="14" t="s">
        <v>31</v>
      </c>
      <c r="M1077" s="14" t="s">
        <v>5965</v>
      </c>
      <c r="N1077" s="14" t="s">
        <v>70</v>
      </c>
      <c r="O1077" s="16" t="s">
        <v>34</v>
      </c>
      <c r="P1077" s="17">
        <v>730</v>
      </c>
      <c r="Q1077" s="29" t="s">
        <v>5966</v>
      </c>
      <c r="R1077" s="15" t="s">
        <v>5967</v>
      </c>
      <c r="S1077" s="14" t="s">
        <v>49</v>
      </c>
      <c r="T1077" s="18" t="s">
        <v>49</v>
      </c>
      <c r="U1077" s="17">
        <v>446</v>
      </c>
      <c r="V1077" s="33">
        <f t="shared" si="61"/>
        <v>0.37871711699471833</v>
      </c>
      <c r="W1077" s="33">
        <f>V1077</f>
        <v>0.37871711699471833</v>
      </c>
      <c r="X1077" s="19" t="s">
        <v>5968</v>
      </c>
      <c r="Y1077" s="21" t="s">
        <v>5969</v>
      </c>
      <c r="Z1077" s="74" t="s">
        <v>5970</v>
      </c>
    </row>
    <row r="1078" spans="1:26" s="67" customFormat="1" ht="100.2" customHeight="1" x14ac:dyDescent="0.3">
      <c r="A1078" s="9" t="s">
        <v>16991</v>
      </c>
      <c r="B1078" s="10" t="s">
        <v>5971</v>
      </c>
      <c r="C1078" s="22" t="s">
        <v>5972</v>
      </c>
      <c r="D1078" s="19" t="s">
        <v>5973</v>
      </c>
      <c r="E1078" s="13">
        <v>154.21100000000001</v>
      </c>
      <c r="F1078" s="14" t="s">
        <v>5350</v>
      </c>
      <c r="G1078" s="14">
        <v>3.92</v>
      </c>
      <c r="H1078" s="14" t="s">
        <v>5974</v>
      </c>
      <c r="I1078" s="14" t="s">
        <v>5455</v>
      </c>
      <c r="J1078" s="15" t="s">
        <v>5975</v>
      </c>
      <c r="K1078" s="14" t="s">
        <v>30716</v>
      </c>
      <c r="L1078" s="14" t="s">
        <v>425</v>
      </c>
      <c r="M1078" s="14" t="s">
        <v>3877</v>
      </c>
      <c r="N1078" s="14" t="s">
        <v>33</v>
      </c>
      <c r="O1078" s="16" t="s">
        <v>220</v>
      </c>
      <c r="P1078" s="28">
        <v>90</v>
      </c>
      <c r="Q1078" s="14">
        <v>175</v>
      </c>
      <c r="R1078" s="15" t="s">
        <v>5976</v>
      </c>
      <c r="S1078" s="14" t="s">
        <v>143</v>
      </c>
      <c r="T1078" s="14">
        <v>350</v>
      </c>
      <c r="U1078" s="28">
        <v>175</v>
      </c>
      <c r="V1078" s="13">
        <f t="shared" si="61"/>
        <v>1.1348088009285977</v>
      </c>
      <c r="W1078" s="33">
        <f>V1078/3</f>
        <v>0.37826960030953255</v>
      </c>
      <c r="X1078" s="19" t="s">
        <v>5977</v>
      </c>
      <c r="Y1078" s="21" t="s">
        <v>3881</v>
      </c>
      <c r="Z1078" s="19" t="s">
        <v>5978</v>
      </c>
    </row>
    <row r="1079" spans="1:26" s="67" customFormat="1" ht="100.2" customHeight="1" x14ac:dyDescent="0.3">
      <c r="A1079" s="9" t="s">
        <v>16991</v>
      </c>
      <c r="B1079" s="10" t="s">
        <v>5979</v>
      </c>
      <c r="C1079" s="19" t="s">
        <v>5980</v>
      </c>
      <c r="D1079" s="12" t="s">
        <v>5981</v>
      </c>
      <c r="E1079" s="13">
        <v>270.32</v>
      </c>
      <c r="F1079" s="14" t="s">
        <v>5982</v>
      </c>
      <c r="G1079" s="14">
        <v>5.53</v>
      </c>
      <c r="H1079" s="31" t="s">
        <v>5983</v>
      </c>
      <c r="I1079" s="14" t="s">
        <v>5455</v>
      </c>
      <c r="J1079" s="15" t="s">
        <v>5984</v>
      </c>
      <c r="K1079" s="14" t="s">
        <v>30717</v>
      </c>
      <c r="L1079" s="14" t="s">
        <v>31</v>
      </c>
      <c r="M1079" s="14" t="s">
        <v>230</v>
      </c>
      <c r="N1079" s="14" t="s">
        <v>33</v>
      </c>
      <c r="O1079" s="16" t="s">
        <v>34</v>
      </c>
      <c r="P1079" s="17">
        <v>730</v>
      </c>
      <c r="Q1079" s="18">
        <v>100</v>
      </c>
      <c r="R1079" s="15" t="s">
        <v>5985</v>
      </c>
      <c r="S1079" s="14" t="s">
        <v>788</v>
      </c>
      <c r="T1079" s="18">
        <v>500</v>
      </c>
      <c r="U1079" s="18">
        <v>100</v>
      </c>
      <c r="V1079" s="33">
        <f t="shared" si="61"/>
        <v>0.36993193252441553</v>
      </c>
      <c r="W1079" s="33">
        <f>V1079</f>
        <v>0.36993193252441553</v>
      </c>
      <c r="X1079" s="19" t="s">
        <v>5986</v>
      </c>
      <c r="Y1079" s="21" t="s">
        <v>5987</v>
      </c>
      <c r="Z1079" s="19" t="s">
        <v>5988</v>
      </c>
    </row>
    <row r="1080" spans="1:26" s="67" customFormat="1" ht="100.2" customHeight="1" x14ac:dyDescent="0.3">
      <c r="A1080" s="9" t="s">
        <v>16991</v>
      </c>
      <c r="B1080" s="10" t="s">
        <v>5989</v>
      </c>
      <c r="C1080" s="22" t="s">
        <v>5990</v>
      </c>
      <c r="D1080" s="19" t="s">
        <v>5991</v>
      </c>
      <c r="E1080" s="13">
        <v>370.567321100296</v>
      </c>
      <c r="F1080" s="14" t="s">
        <v>5992</v>
      </c>
      <c r="G1080" s="14">
        <v>8.1</v>
      </c>
      <c r="H1080" s="14" t="s">
        <v>5993</v>
      </c>
      <c r="I1080" s="14" t="s">
        <v>5455</v>
      </c>
      <c r="J1080" s="15" t="s">
        <v>5994</v>
      </c>
      <c r="K1080" s="14" t="s">
        <v>30083</v>
      </c>
      <c r="L1080" s="14" t="s">
        <v>425</v>
      </c>
      <c r="M1080" s="14" t="s">
        <v>839</v>
      </c>
      <c r="N1080" s="14" t="s">
        <v>46</v>
      </c>
      <c r="O1080" s="16" t="s">
        <v>34</v>
      </c>
      <c r="P1080" s="28">
        <v>91</v>
      </c>
      <c r="Q1080" s="14">
        <v>400</v>
      </c>
      <c r="R1080" s="15" t="s">
        <v>5995</v>
      </c>
      <c r="S1080" s="14" t="s">
        <v>788</v>
      </c>
      <c r="T1080" s="14">
        <v>700</v>
      </c>
      <c r="U1080" s="14">
        <v>400</v>
      </c>
      <c r="V1080" s="13">
        <f t="shared" si="61"/>
        <v>1.0794259969074227</v>
      </c>
      <c r="W1080" s="30">
        <f>V1080/3</f>
        <v>0.35980866563580755</v>
      </c>
      <c r="X1080" s="19" t="s">
        <v>5996</v>
      </c>
      <c r="Y1080" s="21" t="s">
        <v>1003</v>
      </c>
      <c r="Z1080" s="19" t="s">
        <v>5997</v>
      </c>
    </row>
    <row r="1081" spans="1:26" s="67" customFormat="1" ht="100.2" customHeight="1" x14ac:dyDescent="0.3">
      <c r="A1081" s="9" t="s">
        <v>16991</v>
      </c>
      <c r="B1081" s="10" t="s">
        <v>5998</v>
      </c>
      <c r="C1081" s="22" t="s">
        <v>5999</v>
      </c>
      <c r="D1081" s="19" t="s">
        <v>6000</v>
      </c>
      <c r="E1081" s="13">
        <v>178.06</v>
      </c>
      <c r="F1081" s="14" t="s">
        <v>6001</v>
      </c>
      <c r="G1081" s="14">
        <v>2.2200000000000002</v>
      </c>
      <c r="H1081" s="14" t="s">
        <v>6002</v>
      </c>
      <c r="I1081" s="14" t="s">
        <v>5455</v>
      </c>
      <c r="J1081" s="15" t="s">
        <v>6003</v>
      </c>
      <c r="K1081" s="14" t="s">
        <v>28363</v>
      </c>
      <c r="L1081" s="14" t="s">
        <v>31</v>
      </c>
      <c r="M1081" s="14" t="s">
        <v>176</v>
      </c>
      <c r="N1081" s="14" t="s">
        <v>33</v>
      </c>
      <c r="O1081" s="16" t="s">
        <v>34</v>
      </c>
      <c r="P1081" s="28">
        <v>749</v>
      </c>
      <c r="Q1081" s="14">
        <v>62.5</v>
      </c>
      <c r="R1081" s="15" t="s">
        <v>6004</v>
      </c>
      <c r="S1081" s="14" t="s">
        <v>619</v>
      </c>
      <c r="T1081" s="14">
        <v>250</v>
      </c>
      <c r="U1081" s="14">
        <v>62.5</v>
      </c>
      <c r="V1081" s="30">
        <f t="shared" si="61"/>
        <v>0.35100527911939794</v>
      </c>
      <c r="W1081" s="30">
        <f>V1081</f>
        <v>0.35100527911939794</v>
      </c>
      <c r="X1081" s="19" t="s">
        <v>6005</v>
      </c>
      <c r="Y1081" s="21" t="s">
        <v>2431</v>
      </c>
      <c r="Z1081" s="19" t="s">
        <v>6006</v>
      </c>
    </row>
    <row r="1082" spans="1:26" s="67" customFormat="1" ht="100.2" customHeight="1" x14ac:dyDescent="0.3">
      <c r="A1082" s="9" t="s">
        <v>16991</v>
      </c>
      <c r="B1082" s="10" t="s">
        <v>6007</v>
      </c>
      <c r="C1082" s="22" t="s">
        <v>6008</v>
      </c>
      <c r="D1082" s="19" t="s">
        <v>6009</v>
      </c>
      <c r="E1082" s="13">
        <v>123.15</v>
      </c>
      <c r="F1082" s="14" t="s">
        <v>6010</v>
      </c>
      <c r="G1082" s="14">
        <v>0.79</v>
      </c>
      <c r="H1082" s="14" t="s">
        <v>6011</v>
      </c>
      <c r="I1082" s="14" t="s">
        <v>5455</v>
      </c>
      <c r="J1082" s="15" t="s">
        <v>5832</v>
      </c>
      <c r="K1082" s="14" t="s">
        <v>30718</v>
      </c>
      <c r="L1082" s="14" t="s">
        <v>31</v>
      </c>
      <c r="M1082" s="14" t="s">
        <v>6012</v>
      </c>
      <c r="N1082" s="14" t="s">
        <v>33</v>
      </c>
      <c r="O1082" s="16" t="s">
        <v>220</v>
      </c>
      <c r="P1082" s="28">
        <v>91</v>
      </c>
      <c r="Q1082" s="14">
        <v>129</v>
      </c>
      <c r="R1082" s="15" t="s">
        <v>6013</v>
      </c>
      <c r="S1082" s="14" t="s">
        <v>49</v>
      </c>
      <c r="T1082" s="14" t="s">
        <v>49</v>
      </c>
      <c r="U1082" s="14">
        <v>129</v>
      </c>
      <c r="V1082" s="13">
        <f t="shared" si="61"/>
        <v>1.0475030450669913</v>
      </c>
      <c r="W1082" s="33">
        <f>V1082/3</f>
        <v>0.34916768168899709</v>
      </c>
      <c r="X1082" s="19" t="s">
        <v>6014</v>
      </c>
      <c r="Y1082" s="21" t="s">
        <v>6015</v>
      </c>
      <c r="Z1082" s="19" t="s">
        <v>6016</v>
      </c>
    </row>
    <row r="1083" spans="1:26" s="67" customFormat="1" ht="100.2" customHeight="1" x14ac:dyDescent="0.3">
      <c r="A1083" s="9" t="s">
        <v>16991</v>
      </c>
      <c r="B1083" s="10" t="s">
        <v>6017</v>
      </c>
      <c r="C1083" s="22" t="s">
        <v>6018</v>
      </c>
      <c r="D1083" s="19" t="s">
        <v>6019</v>
      </c>
      <c r="E1083" s="13">
        <v>86.089397965245496</v>
      </c>
      <c r="F1083" s="14" t="s">
        <v>1119</v>
      </c>
      <c r="G1083" s="14">
        <v>-1.34</v>
      </c>
      <c r="H1083" s="14" t="s">
        <v>6020</v>
      </c>
      <c r="I1083" s="14" t="s">
        <v>5455</v>
      </c>
      <c r="J1083" s="15" t="s">
        <v>6021</v>
      </c>
      <c r="K1083" s="14" t="s">
        <v>28364</v>
      </c>
      <c r="L1083" s="14" t="s">
        <v>31</v>
      </c>
      <c r="M1083" s="14" t="s">
        <v>2937</v>
      </c>
      <c r="N1083" s="14" t="s">
        <v>33</v>
      </c>
      <c r="O1083" s="16" t="s">
        <v>220</v>
      </c>
      <c r="P1083" s="28">
        <v>90</v>
      </c>
      <c r="Q1083" s="14">
        <v>90</v>
      </c>
      <c r="R1083" s="15" t="s">
        <v>6022</v>
      </c>
      <c r="S1083" s="14" t="s">
        <v>36</v>
      </c>
      <c r="T1083" s="14">
        <v>540</v>
      </c>
      <c r="U1083" s="28">
        <v>90</v>
      </c>
      <c r="V1083" s="36">
        <f t="shared" si="61"/>
        <v>1.0454248969929285</v>
      </c>
      <c r="W1083" s="20">
        <f>V1083/3</f>
        <v>0.34847496566430952</v>
      </c>
      <c r="X1083" s="19" t="s">
        <v>6023</v>
      </c>
      <c r="Y1083" s="21" t="s">
        <v>6024</v>
      </c>
      <c r="Z1083" s="19" t="s">
        <v>6025</v>
      </c>
    </row>
    <row r="1084" spans="1:26" s="67" customFormat="1" ht="100.2" customHeight="1" x14ac:dyDescent="0.3">
      <c r="A1084" s="9" t="s">
        <v>16991</v>
      </c>
      <c r="B1084" s="10" t="s">
        <v>6026</v>
      </c>
      <c r="C1084" s="22" t="s">
        <v>6027</v>
      </c>
      <c r="D1084" s="19" t="s">
        <v>6028</v>
      </c>
      <c r="E1084" s="13">
        <v>101.11</v>
      </c>
      <c r="F1084" s="14" t="s">
        <v>4495</v>
      </c>
      <c r="G1084" s="14">
        <v>-1.47</v>
      </c>
      <c r="H1084" s="14" t="s">
        <v>6029</v>
      </c>
      <c r="I1084" s="14" t="s">
        <v>5455</v>
      </c>
      <c r="J1084" s="15" t="s">
        <v>5861</v>
      </c>
      <c r="K1084" s="14" t="s">
        <v>30719</v>
      </c>
      <c r="L1084" s="14" t="s">
        <v>31</v>
      </c>
      <c r="M1084" s="14" t="s">
        <v>2245</v>
      </c>
      <c r="N1084" s="14" t="s">
        <v>33</v>
      </c>
      <c r="O1084" s="16" t="s">
        <v>34</v>
      </c>
      <c r="P1084" s="28">
        <v>90</v>
      </c>
      <c r="Q1084" s="14">
        <v>100</v>
      </c>
      <c r="R1084" s="15" t="s">
        <v>6030</v>
      </c>
      <c r="S1084" s="14" t="s">
        <v>36</v>
      </c>
      <c r="T1084" s="14">
        <v>500</v>
      </c>
      <c r="U1084" s="28">
        <v>100</v>
      </c>
      <c r="V1084" s="30">
        <f t="shared" si="61"/>
        <v>0.98902185738304815</v>
      </c>
      <c r="W1084" s="33">
        <f>V1084/3</f>
        <v>0.32967395246101605</v>
      </c>
      <c r="X1084" s="19" t="s">
        <v>6031</v>
      </c>
      <c r="Y1084" s="21" t="s">
        <v>6032</v>
      </c>
      <c r="Z1084" s="19" t="s">
        <v>27932</v>
      </c>
    </row>
    <row r="1085" spans="1:26" s="67" customFormat="1" ht="100.2" customHeight="1" x14ac:dyDescent="0.3">
      <c r="A1085" s="9" t="s">
        <v>16991</v>
      </c>
      <c r="B1085" s="10" t="s">
        <v>6033</v>
      </c>
      <c r="C1085" s="22" t="s">
        <v>6034</v>
      </c>
      <c r="D1085" s="19" t="s">
        <v>6035</v>
      </c>
      <c r="E1085" s="13">
        <v>152.14762798761799</v>
      </c>
      <c r="F1085" s="14" t="s">
        <v>491</v>
      </c>
      <c r="G1085" s="14">
        <v>2.5499999999999998</v>
      </c>
      <c r="H1085" s="14" t="s">
        <v>6036</v>
      </c>
      <c r="I1085" s="14" t="s">
        <v>5455</v>
      </c>
      <c r="J1085" s="15" t="s">
        <v>6037</v>
      </c>
      <c r="K1085" s="16" t="s">
        <v>30720</v>
      </c>
      <c r="L1085" s="14" t="s">
        <v>31</v>
      </c>
      <c r="M1085" s="14" t="s">
        <v>406</v>
      </c>
      <c r="N1085" s="14" t="s">
        <v>59</v>
      </c>
      <c r="O1085" s="16" t="s">
        <v>34</v>
      </c>
      <c r="P1085" s="28">
        <f>2*365</f>
        <v>730</v>
      </c>
      <c r="Q1085" s="14">
        <v>50</v>
      </c>
      <c r="R1085" s="15" t="s">
        <v>6038</v>
      </c>
      <c r="S1085" s="14" t="s">
        <v>6039</v>
      </c>
      <c r="T1085" s="14">
        <v>250</v>
      </c>
      <c r="U1085" s="28">
        <v>50</v>
      </c>
      <c r="V1085" s="13">
        <f t="shared" si="61"/>
        <v>0.32862819263977666</v>
      </c>
      <c r="W1085" s="13">
        <f>V1085</f>
        <v>0.32862819263977666</v>
      </c>
      <c r="X1085" s="19" t="s">
        <v>6040</v>
      </c>
      <c r="Y1085" s="21" t="s">
        <v>6041</v>
      </c>
      <c r="Z1085" s="19" t="s">
        <v>6042</v>
      </c>
    </row>
    <row r="1086" spans="1:26" s="67" customFormat="1" ht="100.2" customHeight="1" x14ac:dyDescent="0.3">
      <c r="A1086" s="9" t="s">
        <v>16991</v>
      </c>
      <c r="B1086" s="10" t="s">
        <v>6043</v>
      </c>
      <c r="C1086" s="22" t="s">
        <v>6044</v>
      </c>
      <c r="D1086" s="19" t="s">
        <v>6045</v>
      </c>
      <c r="E1086" s="13">
        <v>110.04903348306399</v>
      </c>
      <c r="F1086" s="14" t="s">
        <v>6046</v>
      </c>
      <c r="G1086" s="14">
        <v>-0.81</v>
      </c>
      <c r="H1086" s="14" t="s">
        <v>6047</v>
      </c>
      <c r="I1086" s="14" t="s">
        <v>5455</v>
      </c>
      <c r="J1086" s="15" t="s">
        <v>5501</v>
      </c>
      <c r="K1086" s="14" t="s">
        <v>28365</v>
      </c>
      <c r="L1086" s="14" t="s">
        <v>31</v>
      </c>
      <c r="M1086" s="14" t="s">
        <v>310</v>
      </c>
      <c r="N1086" s="14" t="s">
        <v>476</v>
      </c>
      <c r="O1086" s="16" t="s">
        <v>220</v>
      </c>
      <c r="P1086" s="28">
        <v>721</v>
      </c>
      <c r="Q1086" s="14">
        <v>36</v>
      </c>
      <c r="R1086" s="15" t="s">
        <v>6048</v>
      </c>
      <c r="S1086" s="14" t="s">
        <v>36</v>
      </c>
      <c r="T1086" s="14">
        <v>71.400000000000006</v>
      </c>
      <c r="U1086" s="14">
        <v>36</v>
      </c>
      <c r="V1086" s="13">
        <f t="shared" si="61"/>
        <v>0.32712690753018037</v>
      </c>
      <c r="W1086" s="13">
        <f>V1086</f>
        <v>0.32712690753018037</v>
      </c>
      <c r="X1086" s="19" t="s">
        <v>6049</v>
      </c>
      <c r="Y1086" s="21" t="s">
        <v>5755</v>
      </c>
      <c r="Z1086" s="19" t="s">
        <v>6050</v>
      </c>
    </row>
    <row r="1087" spans="1:26" s="67" customFormat="1" ht="100.2" customHeight="1" x14ac:dyDescent="0.3">
      <c r="A1087" s="138" t="s">
        <v>23707</v>
      </c>
      <c r="B1087" s="141" t="s">
        <v>19042</v>
      </c>
      <c r="C1087" s="139" t="s">
        <v>19043</v>
      </c>
      <c r="D1087" s="139" t="s">
        <v>19044</v>
      </c>
      <c r="E1087" s="142">
        <v>158.285</v>
      </c>
      <c r="F1087" s="143" t="s">
        <v>1836</v>
      </c>
      <c r="G1087" s="143"/>
      <c r="H1087" s="143" t="s">
        <v>19045</v>
      </c>
      <c r="I1087" s="144" t="s">
        <v>5455</v>
      </c>
      <c r="J1087" s="145" t="s">
        <v>5716</v>
      </c>
      <c r="K1087" s="143" t="s">
        <v>28312</v>
      </c>
      <c r="L1087" s="144" t="s">
        <v>31</v>
      </c>
      <c r="M1087" s="144" t="s">
        <v>176</v>
      </c>
      <c r="N1087" s="144" t="s">
        <v>33</v>
      </c>
      <c r="O1087" s="144" t="s">
        <v>220</v>
      </c>
      <c r="P1087" s="144">
        <v>90</v>
      </c>
      <c r="Q1087" s="144">
        <v>150</v>
      </c>
      <c r="R1087" s="147" t="s">
        <v>17822</v>
      </c>
      <c r="S1087" s="144" t="s">
        <v>36</v>
      </c>
      <c r="T1087" s="144">
        <v>600</v>
      </c>
      <c r="U1087" s="144">
        <v>150</v>
      </c>
      <c r="V1087" s="148">
        <f t="shared" si="61"/>
        <v>0.94765770603657962</v>
      </c>
      <c r="W1087" s="148">
        <f>V1087/3</f>
        <v>0.31588590201219319</v>
      </c>
      <c r="X1087" s="1" t="s">
        <v>19046</v>
      </c>
      <c r="Y1087" s="145" t="s">
        <v>17691</v>
      </c>
      <c r="Z1087" s="145" t="s">
        <v>27905</v>
      </c>
    </row>
    <row r="1088" spans="1:26" s="67" customFormat="1" ht="100.2" customHeight="1" x14ac:dyDescent="0.3">
      <c r="A1088" s="9" t="s">
        <v>16991</v>
      </c>
      <c r="B1088" s="10" t="s">
        <v>6051</v>
      </c>
      <c r="C1088" s="35" t="s">
        <v>6052</v>
      </c>
      <c r="D1088" s="19" t="s">
        <v>6053</v>
      </c>
      <c r="E1088" s="13">
        <v>154.12</v>
      </c>
      <c r="F1088" s="14" t="s">
        <v>5916</v>
      </c>
      <c r="G1088" s="14">
        <v>0.99</v>
      </c>
      <c r="H1088" s="14" t="s">
        <v>6054</v>
      </c>
      <c r="I1088" s="14" t="s">
        <v>5455</v>
      </c>
      <c r="J1088" s="15" t="s">
        <v>5605</v>
      </c>
      <c r="K1088" s="14" t="s">
        <v>30721</v>
      </c>
      <c r="L1088" s="14" t="s">
        <v>31</v>
      </c>
      <c r="M1088" s="14" t="s">
        <v>310</v>
      </c>
      <c r="N1088" s="14" t="s">
        <v>59</v>
      </c>
      <c r="O1088" s="16" t="s">
        <v>201</v>
      </c>
      <c r="P1088" s="28">
        <v>91</v>
      </c>
      <c r="Q1088" s="14">
        <v>142</v>
      </c>
      <c r="R1088" s="15" t="s">
        <v>6055</v>
      </c>
      <c r="S1088" s="14" t="s">
        <v>36</v>
      </c>
      <c r="T1088" s="14">
        <v>284</v>
      </c>
      <c r="U1088" s="28">
        <v>142</v>
      </c>
      <c r="V1088" s="30">
        <f t="shared" si="61"/>
        <v>0.92135997923695823</v>
      </c>
      <c r="W1088" s="30">
        <f>V1088/3</f>
        <v>0.30711999307898608</v>
      </c>
      <c r="X1088" s="19" t="s">
        <v>6056</v>
      </c>
      <c r="Y1088" s="21" t="s">
        <v>6057</v>
      </c>
      <c r="Z1088" s="19" t="s">
        <v>6058</v>
      </c>
    </row>
    <row r="1089" spans="1:26" s="67" customFormat="1" ht="100.2" customHeight="1" x14ac:dyDescent="0.3">
      <c r="A1089" s="138" t="s">
        <v>23707</v>
      </c>
      <c r="B1089" s="141" t="s">
        <v>19047</v>
      </c>
      <c r="C1089" s="139" t="s">
        <v>19048</v>
      </c>
      <c r="D1089" s="139" t="s">
        <v>19049</v>
      </c>
      <c r="E1089" s="142">
        <v>410.41</v>
      </c>
      <c r="F1089" s="143" t="s">
        <v>19050</v>
      </c>
      <c r="G1089" s="143"/>
      <c r="H1089" s="143" t="s">
        <v>19051</v>
      </c>
      <c r="I1089" s="144" t="s">
        <v>5455</v>
      </c>
      <c r="J1089" s="145" t="s">
        <v>5530</v>
      </c>
      <c r="K1089" s="143" t="s">
        <v>30722</v>
      </c>
      <c r="L1089" s="144" t="s">
        <v>189</v>
      </c>
      <c r="M1089" s="144" t="s">
        <v>190</v>
      </c>
      <c r="N1089" s="144" t="s">
        <v>46</v>
      </c>
      <c r="O1089" s="144" t="s">
        <v>34</v>
      </c>
      <c r="P1089" s="144">
        <v>365</v>
      </c>
      <c r="Q1089" s="144">
        <v>125</v>
      </c>
      <c r="R1089" s="147" t="s">
        <v>19052</v>
      </c>
      <c r="S1089" s="144" t="s">
        <v>93</v>
      </c>
      <c r="T1089" s="144">
        <v>500</v>
      </c>
      <c r="U1089" s="144">
        <v>125</v>
      </c>
      <c r="V1089" s="148">
        <f t="shared" si="61"/>
        <v>0.30457347530518258</v>
      </c>
      <c r="W1089" s="148">
        <f>V1089</f>
        <v>0.30457347530518258</v>
      </c>
      <c r="X1089" s="1" t="s">
        <v>19053</v>
      </c>
      <c r="Y1089" s="145" t="s">
        <v>19054</v>
      </c>
      <c r="Z1089" s="145" t="s">
        <v>19055</v>
      </c>
    </row>
    <row r="1090" spans="1:26" s="67" customFormat="1" ht="100.2" customHeight="1" x14ac:dyDescent="0.3">
      <c r="A1090" s="9" t="s">
        <v>16991</v>
      </c>
      <c r="B1090" s="10" t="s">
        <v>6059</v>
      </c>
      <c r="C1090" s="22" t="s">
        <v>6060</v>
      </c>
      <c r="D1090" s="12" t="s">
        <v>6061</v>
      </c>
      <c r="E1090" s="13">
        <v>144.17028992605501</v>
      </c>
      <c r="F1090" s="14" t="s">
        <v>6062</v>
      </c>
      <c r="G1090" s="14">
        <v>2.85</v>
      </c>
      <c r="H1090" s="18" t="s">
        <v>6063</v>
      </c>
      <c r="I1090" s="14" t="s">
        <v>5455</v>
      </c>
      <c r="J1090" s="15" t="s">
        <v>5975</v>
      </c>
      <c r="K1090" s="14" t="s">
        <v>30723</v>
      </c>
      <c r="L1090" s="14" t="s">
        <v>31</v>
      </c>
      <c r="M1090" s="14" t="s">
        <v>6064</v>
      </c>
      <c r="N1090" s="14" t="s">
        <v>59</v>
      </c>
      <c r="O1090" s="16" t="s">
        <v>220</v>
      </c>
      <c r="P1090" s="17" t="s">
        <v>164</v>
      </c>
      <c r="Q1090" s="29" t="s">
        <v>6065</v>
      </c>
      <c r="R1090" s="15" t="s">
        <v>6066</v>
      </c>
      <c r="S1090" s="14" t="s">
        <v>6067</v>
      </c>
      <c r="T1090" s="18">
        <v>400</v>
      </c>
      <c r="U1090" s="17">
        <v>130</v>
      </c>
      <c r="V1090" s="30">
        <f t="shared" si="61"/>
        <v>0.9017114418419846</v>
      </c>
      <c r="W1090" s="33">
        <f>V1090/3</f>
        <v>0.30057048061399488</v>
      </c>
      <c r="X1090" s="19" t="s">
        <v>6068</v>
      </c>
      <c r="Y1090" s="21" t="s">
        <v>6069</v>
      </c>
      <c r="Z1090" s="19" t="s">
        <v>6070</v>
      </c>
    </row>
    <row r="1091" spans="1:26" s="67" customFormat="1" ht="100.2" customHeight="1" x14ac:dyDescent="0.3">
      <c r="A1091" s="138" t="s">
        <v>23707</v>
      </c>
      <c r="B1091" s="141" t="s">
        <v>19056</v>
      </c>
      <c r="C1091" s="139" t="s">
        <v>19057</v>
      </c>
      <c r="D1091" s="139" t="s">
        <v>19058</v>
      </c>
      <c r="E1091" s="142">
        <v>338.4</v>
      </c>
      <c r="F1091" s="143" t="s">
        <v>19059</v>
      </c>
      <c r="G1091" s="143"/>
      <c r="H1091" s="143" t="s">
        <v>19060</v>
      </c>
      <c r="I1091" s="144" t="s">
        <v>5455</v>
      </c>
      <c r="J1091" s="145" t="s">
        <v>19061</v>
      </c>
      <c r="K1091" s="143" t="s">
        <v>30724</v>
      </c>
      <c r="L1091" s="144" t="s">
        <v>31</v>
      </c>
      <c r="M1091" s="144" t="s">
        <v>32</v>
      </c>
      <c r="N1091" s="144" t="s">
        <v>33</v>
      </c>
      <c r="O1091" s="144" t="s">
        <v>220</v>
      </c>
      <c r="P1091" s="144">
        <v>92</v>
      </c>
      <c r="Q1091" s="144">
        <v>300</v>
      </c>
      <c r="R1091" s="147" t="s">
        <v>19062</v>
      </c>
      <c r="S1091" s="144" t="s">
        <v>36</v>
      </c>
      <c r="T1091" s="144">
        <v>1000</v>
      </c>
      <c r="U1091" s="144">
        <v>300</v>
      </c>
      <c r="V1091" s="148">
        <f t="shared" si="61"/>
        <v>0.88652482269503552</v>
      </c>
      <c r="W1091" s="148">
        <f>V1091/3</f>
        <v>0.29550827423167852</v>
      </c>
      <c r="X1091" s="1" t="s">
        <v>19063</v>
      </c>
      <c r="Y1091" s="145" t="s">
        <v>966</v>
      </c>
      <c r="Z1091" s="145" t="s">
        <v>19064</v>
      </c>
    </row>
    <row r="1092" spans="1:26" s="67" customFormat="1" ht="100.2" customHeight="1" x14ac:dyDescent="0.3">
      <c r="A1092" s="9" t="s">
        <v>16991</v>
      </c>
      <c r="B1092" s="10" t="s">
        <v>6071</v>
      </c>
      <c r="C1092" s="22" t="s">
        <v>6072</v>
      </c>
      <c r="D1092" s="12" t="s">
        <v>6073</v>
      </c>
      <c r="E1092" s="13">
        <v>113.12</v>
      </c>
      <c r="F1092" s="14" t="s">
        <v>6074</v>
      </c>
      <c r="G1092" s="14">
        <v>0.06</v>
      </c>
      <c r="H1092" s="18" t="s">
        <v>6075</v>
      </c>
      <c r="I1092" s="14" t="s">
        <v>5455</v>
      </c>
      <c r="J1092" s="15" t="s">
        <v>6076</v>
      </c>
      <c r="K1092" s="14" t="s">
        <v>30725</v>
      </c>
      <c r="L1092" s="14" t="s">
        <v>31</v>
      </c>
      <c r="M1092" s="14" t="s">
        <v>32</v>
      </c>
      <c r="N1092" s="14" t="s">
        <v>476</v>
      </c>
      <c r="O1092" s="16" t="s">
        <v>220</v>
      </c>
      <c r="P1092" s="17" t="s">
        <v>164</v>
      </c>
      <c r="Q1092" s="29" t="s">
        <v>2044</v>
      </c>
      <c r="R1092" s="15" t="s">
        <v>6077</v>
      </c>
      <c r="S1092" s="14" t="s">
        <v>6078</v>
      </c>
      <c r="T1092" s="18">
        <v>300</v>
      </c>
      <c r="U1092" s="17">
        <v>100</v>
      </c>
      <c r="V1092" s="33">
        <f t="shared" si="61"/>
        <v>0.88401697312588401</v>
      </c>
      <c r="W1092" s="33">
        <f>V1092/3</f>
        <v>0.29467232437529467</v>
      </c>
      <c r="X1092" s="19" t="s">
        <v>6079</v>
      </c>
      <c r="Y1092" s="21" t="s">
        <v>6080</v>
      </c>
      <c r="Z1092" s="19" t="s">
        <v>6081</v>
      </c>
    </row>
    <row r="1093" spans="1:26" s="67" customFormat="1" ht="100.2" customHeight="1" x14ac:dyDescent="0.3">
      <c r="A1093" s="9" t="s">
        <v>16991</v>
      </c>
      <c r="B1093" s="10" t="s">
        <v>6082</v>
      </c>
      <c r="C1093" s="22" t="s">
        <v>6083</v>
      </c>
      <c r="D1093" s="12" t="s">
        <v>6084</v>
      </c>
      <c r="E1093" s="13">
        <v>206.33</v>
      </c>
      <c r="F1093" s="14" t="s">
        <v>6085</v>
      </c>
      <c r="G1093" s="13">
        <v>3.4</v>
      </c>
      <c r="H1093" s="14" t="s">
        <v>6086</v>
      </c>
      <c r="I1093" s="14" t="s">
        <v>5455</v>
      </c>
      <c r="J1093" s="15" t="s">
        <v>6087</v>
      </c>
      <c r="K1093" s="14" t="s">
        <v>30726</v>
      </c>
      <c r="L1093" s="14" t="s">
        <v>31</v>
      </c>
      <c r="M1093" s="14" t="s">
        <v>69</v>
      </c>
      <c r="N1093" s="14" t="s">
        <v>33</v>
      </c>
      <c r="O1093" s="16" t="s">
        <v>34</v>
      </c>
      <c r="P1093" s="17">
        <v>730</v>
      </c>
      <c r="Q1093" s="18">
        <v>60</v>
      </c>
      <c r="R1093" s="15" t="s">
        <v>6088</v>
      </c>
      <c r="S1093" s="14" t="s">
        <v>36</v>
      </c>
      <c r="T1093" s="18">
        <v>180</v>
      </c>
      <c r="U1093" s="17">
        <v>60</v>
      </c>
      <c r="V1093" s="20">
        <f t="shared" si="61"/>
        <v>0.29079629719381572</v>
      </c>
      <c r="W1093" s="20">
        <f>V1093</f>
        <v>0.29079629719381572</v>
      </c>
      <c r="X1093" s="19" t="s">
        <v>6089</v>
      </c>
      <c r="Y1093" s="21" t="s">
        <v>6090</v>
      </c>
      <c r="Z1093" s="19" t="s">
        <v>6091</v>
      </c>
    </row>
    <row r="1094" spans="1:26" s="67" customFormat="1" ht="100.2" customHeight="1" x14ac:dyDescent="0.3">
      <c r="A1094" s="9" t="s">
        <v>16991</v>
      </c>
      <c r="B1094" s="10" t="s">
        <v>6092</v>
      </c>
      <c r="C1094" s="22" t="s">
        <v>6093</v>
      </c>
      <c r="D1094" s="19" t="s">
        <v>6094</v>
      </c>
      <c r="E1094" s="13">
        <v>173.26</v>
      </c>
      <c r="F1094" s="14" t="s">
        <v>6095</v>
      </c>
      <c r="G1094" s="14">
        <v>2.93</v>
      </c>
      <c r="H1094" s="14" t="s">
        <v>6096</v>
      </c>
      <c r="I1094" s="14" t="s">
        <v>5455</v>
      </c>
      <c r="J1094" s="15" t="s">
        <v>2266</v>
      </c>
      <c r="K1094" s="16" t="s">
        <v>30727</v>
      </c>
      <c r="L1094" s="14" t="s">
        <v>31</v>
      </c>
      <c r="M1094" s="14" t="s">
        <v>32</v>
      </c>
      <c r="N1094" s="14" t="s">
        <v>33</v>
      </c>
      <c r="O1094" s="16" t="s">
        <v>34</v>
      </c>
      <c r="P1094" s="28">
        <v>730</v>
      </c>
      <c r="Q1094" s="14">
        <v>50</v>
      </c>
      <c r="R1094" s="15" t="s">
        <v>6097</v>
      </c>
      <c r="S1094" s="14" t="s">
        <v>143</v>
      </c>
      <c r="T1094" s="14">
        <v>250</v>
      </c>
      <c r="U1094" s="14">
        <v>50</v>
      </c>
      <c r="V1094" s="13">
        <f t="shared" si="61"/>
        <v>0.28858363153641925</v>
      </c>
      <c r="W1094" s="13">
        <f>V1094</f>
        <v>0.28858363153641925</v>
      </c>
      <c r="X1094" s="19" t="s">
        <v>6098</v>
      </c>
      <c r="Y1094" s="21" t="s">
        <v>6099</v>
      </c>
      <c r="Z1094" s="19" t="s">
        <v>6100</v>
      </c>
    </row>
    <row r="1095" spans="1:26" s="67" customFormat="1" ht="100.2" customHeight="1" x14ac:dyDescent="0.3">
      <c r="A1095" s="138" t="s">
        <v>23707</v>
      </c>
      <c r="B1095" s="141" t="s">
        <v>19065</v>
      </c>
      <c r="C1095" s="139" t="s">
        <v>19066</v>
      </c>
      <c r="D1095" s="139" t="s">
        <v>19067</v>
      </c>
      <c r="E1095" s="142">
        <v>142.19800000000001</v>
      </c>
      <c r="F1095" s="143" t="s">
        <v>6312</v>
      </c>
      <c r="G1095" s="143"/>
      <c r="H1095" s="143" t="s">
        <v>19068</v>
      </c>
      <c r="I1095" s="144" t="s">
        <v>5455</v>
      </c>
      <c r="J1095" s="145" t="s">
        <v>30728</v>
      </c>
      <c r="K1095" s="143" t="s">
        <v>30663</v>
      </c>
      <c r="L1095" s="144" t="s">
        <v>31</v>
      </c>
      <c r="M1095" s="144" t="s">
        <v>32</v>
      </c>
      <c r="N1095" s="144" t="s">
        <v>33</v>
      </c>
      <c r="O1095" s="144" t="s">
        <v>220</v>
      </c>
      <c r="P1095" s="144">
        <v>90</v>
      </c>
      <c r="Q1095" s="144">
        <v>120</v>
      </c>
      <c r="R1095" s="147" t="s">
        <v>19069</v>
      </c>
      <c r="S1095" s="144" t="s">
        <v>143</v>
      </c>
      <c r="T1095" s="144">
        <v>360</v>
      </c>
      <c r="U1095" s="144">
        <v>120</v>
      </c>
      <c r="V1095" s="148">
        <f t="shared" si="61"/>
        <v>0.84389372565014975</v>
      </c>
      <c r="W1095" s="148">
        <f>V1095/3</f>
        <v>0.28129790855004994</v>
      </c>
      <c r="X1095" s="1" t="s">
        <v>19070</v>
      </c>
      <c r="Y1095" s="145" t="s">
        <v>2482</v>
      </c>
      <c r="Z1095" s="145" t="s">
        <v>19071</v>
      </c>
    </row>
    <row r="1096" spans="1:26" s="67" customFormat="1" ht="100.2" customHeight="1" x14ac:dyDescent="0.3">
      <c r="A1096" s="9" t="s">
        <v>16991</v>
      </c>
      <c r="B1096" s="10" t="s">
        <v>6101</v>
      </c>
      <c r="C1096" s="22" t="s">
        <v>6102</v>
      </c>
      <c r="D1096" s="12" t="s">
        <v>6103</v>
      </c>
      <c r="E1096" s="13">
        <v>180.55</v>
      </c>
      <c r="F1096" s="14" t="s">
        <v>6104</v>
      </c>
      <c r="G1096" s="14">
        <v>3.46</v>
      </c>
      <c r="H1096" s="18" t="s">
        <v>6105</v>
      </c>
      <c r="I1096" s="14" t="s">
        <v>5455</v>
      </c>
      <c r="J1096" s="15" t="s">
        <v>5752</v>
      </c>
      <c r="K1096" s="14" t="s">
        <v>28757</v>
      </c>
      <c r="L1096" s="14" t="s">
        <v>31</v>
      </c>
      <c r="M1096" s="14" t="s">
        <v>1713</v>
      </c>
      <c r="N1096" s="14" t="s">
        <v>33</v>
      </c>
      <c r="O1096" s="16" t="s">
        <v>220</v>
      </c>
      <c r="P1096" s="17" t="s">
        <v>340</v>
      </c>
      <c r="Q1096" s="29" t="s">
        <v>2917</v>
      </c>
      <c r="R1096" s="15" t="s">
        <v>6106</v>
      </c>
      <c r="S1096" s="14" t="s">
        <v>36</v>
      </c>
      <c r="T1096" s="18">
        <v>500</v>
      </c>
      <c r="U1096" s="17">
        <v>150</v>
      </c>
      <c r="V1096" s="33">
        <f t="shared" si="61"/>
        <v>0.83079479368595954</v>
      </c>
      <c r="W1096" s="30">
        <f>V1096/3</f>
        <v>0.27693159789531985</v>
      </c>
      <c r="X1096" s="19" t="s">
        <v>6107</v>
      </c>
      <c r="Y1096" s="21" t="s">
        <v>6108</v>
      </c>
      <c r="Z1096" s="19" t="s">
        <v>6109</v>
      </c>
    </row>
    <row r="1097" spans="1:26" s="67" customFormat="1" ht="100.2" customHeight="1" x14ac:dyDescent="0.3">
      <c r="A1097" s="9" t="s">
        <v>16991</v>
      </c>
      <c r="B1097" s="10" t="s">
        <v>6110</v>
      </c>
      <c r="C1097" s="22" t="s">
        <v>6111</v>
      </c>
      <c r="D1097" s="19" t="s">
        <v>6112</v>
      </c>
      <c r="E1097" s="13">
        <v>130.228225670737</v>
      </c>
      <c r="F1097" s="14" t="s">
        <v>4679</v>
      </c>
      <c r="G1097" s="14">
        <v>2.8549999999999902</v>
      </c>
      <c r="H1097" s="14" t="s">
        <v>6113</v>
      </c>
      <c r="I1097" s="14" t="s">
        <v>5455</v>
      </c>
      <c r="J1097" s="15" t="s">
        <v>5716</v>
      </c>
      <c r="K1097" s="14" t="s">
        <v>28312</v>
      </c>
      <c r="L1097" s="14" t="s">
        <v>31</v>
      </c>
      <c r="M1097" s="14" t="s">
        <v>5717</v>
      </c>
      <c r="N1097" s="14" t="s">
        <v>59</v>
      </c>
      <c r="O1097" s="16" t="s">
        <v>201</v>
      </c>
      <c r="P1097" s="28">
        <v>730</v>
      </c>
      <c r="Q1097" s="14">
        <v>36</v>
      </c>
      <c r="R1097" s="15" t="s">
        <v>6114</v>
      </c>
      <c r="S1097" s="14" t="s">
        <v>36</v>
      </c>
      <c r="T1097" s="14">
        <v>107</v>
      </c>
      <c r="U1097" s="28">
        <v>36</v>
      </c>
      <c r="V1097" s="13">
        <f t="shared" si="61"/>
        <v>0.27643776773109641</v>
      </c>
      <c r="W1097" s="13">
        <f>V1097</f>
        <v>0.27643776773109641</v>
      </c>
      <c r="X1097" s="19" t="s">
        <v>6115</v>
      </c>
      <c r="Y1097" s="21" t="s">
        <v>6116</v>
      </c>
      <c r="Z1097" s="19" t="s">
        <v>6117</v>
      </c>
    </row>
    <row r="1098" spans="1:26" s="67" customFormat="1" ht="100.2" customHeight="1" x14ac:dyDescent="0.3">
      <c r="A1098" s="9" t="s">
        <v>16991</v>
      </c>
      <c r="B1098" s="10" t="s">
        <v>6118</v>
      </c>
      <c r="C1098" s="22" t="s">
        <v>6119</v>
      </c>
      <c r="D1098" s="19" t="s">
        <v>6120</v>
      </c>
      <c r="E1098" s="13">
        <v>150.21793444900999</v>
      </c>
      <c r="F1098" s="14" t="s">
        <v>2403</v>
      </c>
      <c r="G1098" s="14">
        <v>3.31</v>
      </c>
      <c r="H1098" s="14" t="s">
        <v>6121</v>
      </c>
      <c r="I1098" s="14" t="s">
        <v>5455</v>
      </c>
      <c r="J1098" s="15" t="s">
        <v>5676</v>
      </c>
      <c r="K1098" s="14" t="s">
        <v>28357</v>
      </c>
      <c r="L1098" s="14" t="s">
        <v>31</v>
      </c>
      <c r="M1098" s="14" t="s">
        <v>163</v>
      </c>
      <c r="N1098" s="14" t="s">
        <v>33</v>
      </c>
      <c r="O1098" s="16" t="s">
        <v>83</v>
      </c>
      <c r="P1098" s="28" t="s">
        <v>917</v>
      </c>
      <c r="Q1098" s="14">
        <v>40</v>
      </c>
      <c r="R1098" s="15" t="s">
        <v>6122</v>
      </c>
      <c r="S1098" s="14" t="s">
        <v>36</v>
      </c>
      <c r="T1098" s="14">
        <v>125</v>
      </c>
      <c r="U1098" s="14">
        <v>40</v>
      </c>
      <c r="V1098" s="20">
        <f t="shared" si="61"/>
        <v>0.26627978973827265</v>
      </c>
      <c r="W1098" s="13">
        <f>V1098</f>
        <v>0.26627978973827265</v>
      </c>
      <c r="X1098" s="19" t="s">
        <v>6123</v>
      </c>
      <c r="Y1098" s="21" t="s">
        <v>6124</v>
      </c>
      <c r="Z1098" s="19" t="s">
        <v>6125</v>
      </c>
    </row>
    <row r="1099" spans="1:26" s="67" customFormat="1" ht="100.2" customHeight="1" x14ac:dyDescent="0.3">
      <c r="A1099" s="9" t="s">
        <v>16991</v>
      </c>
      <c r="B1099" s="10" t="s">
        <v>6126</v>
      </c>
      <c r="C1099" s="22" t="s">
        <v>6127</v>
      </c>
      <c r="D1099" s="19" t="s">
        <v>6128</v>
      </c>
      <c r="E1099" s="13">
        <v>237.1</v>
      </c>
      <c r="F1099" s="14" t="s">
        <v>6129</v>
      </c>
      <c r="G1099" s="14">
        <v>1.62</v>
      </c>
      <c r="H1099" s="14" t="s">
        <v>6130</v>
      </c>
      <c r="I1099" s="14" t="s">
        <v>5455</v>
      </c>
      <c r="J1099" s="15" t="s">
        <v>6131</v>
      </c>
      <c r="K1099" s="14" t="s">
        <v>30730</v>
      </c>
      <c r="L1099" s="14" t="s">
        <v>31</v>
      </c>
      <c r="M1099" s="14" t="s">
        <v>176</v>
      </c>
      <c r="N1099" s="14" t="s">
        <v>33</v>
      </c>
      <c r="O1099" s="16" t="s">
        <v>34</v>
      </c>
      <c r="P1099" s="28">
        <v>721</v>
      </c>
      <c r="Q1099" s="14">
        <v>62.5</v>
      </c>
      <c r="R1099" s="15" t="s">
        <v>6132</v>
      </c>
      <c r="S1099" s="14" t="s">
        <v>6133</v>
      </c>
      <c r="T1099" s="14">
        <v>125</v>
      </c>
      <c r="U1099" s="14">
        <v>62.5</v>
      </c>
      <c r="V1099" s="30">
        <f t="shared" si="61"/>
        <v>0.26360185575706452</v>
      </c>
      <c r="W1099" s="30">
        <f>V1099</f>
        <v>0.26360185575706452</v>
      </c>
      <c r="X1099" s="19" t="s">
        <v>6134</v>
      </c>
      <c r="Y1099" s="21" t="s">
        <v>2431</v>
      </c>
      <c r="Z1099" s="19" t="s">
        <v>6135</v>
      </c>
    </row>
    <row r="1100" spans="1:26" s="67" customFormat="1" ht="100.2" customHeight="1" x14ac:dyDescent="0.3">
      <c r="A1100" s="138" t="s">
        <v>23707</v>
      </c>
      <c r="B1100" s="141" t="s">
        <v>19072</v>
      </c>
      <c r="C1100" s="139" t="s">
        <v>19073</v>
      </c>
      <c r="D1100" s="139" t="s">
        <v>19074</v>
      </c>
      <c r="E1100" s="142">
        <v>251.28200000000001</v>
      </c>
      <c r="F1100" s="143" t="s">
        <v>19075</v>
      </c>
      <c r="G1100" s="143"/>
      <c r="H1100" s="143" t="s">
        <v>19076</v>
      </c>
      <c r="I1100" s="144" t="s">
        <v>5455</v>
      </c>
      <c r="J1100" s="145" t="s">
        <v>19077</v>
      </c>
      <c r="K1100" s="143" t="s">
        <v>30729</v>
      </c>
      <c r="L1100" s="144" t="s">
        <v>31</v>
      </c>
      <c r="M1100" s="144" t="s">
        <v>281</v>
      </c>
      <c r="N1100" s="144" t="s">
        <v>33</v>
      </c>
      <c r="O1100" s="144" t="s">
        <v>34</v>
      </c>
      <c r="P1100" s="144">
        <v>730</v>
      </c>
      <c r="Q1100" s="144">
        <v>65</v>
      </c>
      <c r="R1100" s="147" t="s">
        <v>19078</v>
      </c>
      <c r="S1100" s="144" t="s">
        <v>36</v>
      </c>
      <c r="T1100" s="144">
        <v>250</v>
      </c>
      <c r="U1100" s="144">
        <v>65</v>
      </c>
      <c r="V1100" s="146">
        <f t="shared" si="61"/>
        <v>0.25867352217826983</v>
      </c>
      <c r="W1100" s="146">
        <f>V1100</f>
        <v>0.25867352217826983</v>
      </c>
      <c r="X1100" s="1" t="s">
        <v>19079</v>
      </c>
      <c r="Y1100" s="145" t="s">
        <v>19080</v>
      </c>
      <c r="Z1100" s="145" t="s">
        <v>19081</v>
      </c>
    </row>
    <row r="1101" spans="1:26" s="67" customFormat="1" ht="100.2" customHeight="1" x14ac:dyDescent="0.3">
      <c r="A1101" s="138" t="s">
        <v>23707</v>
      </c>
      <c r="B1101" s="141" t="s">
        <v>19082</v>
      </c>
      <c r="C1101" s="139" t="s">
        <v>19083</v>
      </c>
      <c r="D1101" s="139" t="s">
        <v>19084</v>
      </c>
      <c r="E1101" s="142">
        <v>130.13999999999999</v>
      </c>
      <c r="F1101" s="143" t="s">
        <v>1876</v>
      </c>
      <c r="G1101" s="143"/>
      <c r="H1101" s="143" t="s">
        <v>19085</v>
      </c>
      <c r="I1101" s="144" t="s">
        <v>5455</v>
      </c>
      <c r="J1101" s="145" t="s">
        <v>19086</v>
      </c>
      <c r="K1101" s="143" t="s">
        <v>30731</v>
      </c>
      <c r="L1101" s="144" t="s">
        <v>31</v>
      </c>
      <c r="M1101" s="144" t="s">
        <v>18204</v>
      </c>
      <c r="N1101" s="144" t="s">
        <v>33</v>
      </c>
      <c r="O1101" s="144" t="s">
        <v>220</v>
      </c>
      <c r="P1101" s="144">
        <v>90</v>
      </c>
      <c r="Q1101" s="144">
        <v>100</v>
      </c>
      <c r="R1101" s="147" t="s">
        <v>11199</v>
      </c>
      <c r="S1101" s="144" t="s">
        <v>49</v>
      </c>
      <c r="T1101" s="144" t="s">
        <v>49</v>
      </c>
      <c r="U1101" s="144">
        <v>100</v>
      </c>
      <c r="V1101" s="148">
        <f t="shared" si="61"/>
        <v>0.76840325802981413</v>
      </c>
      <c r="W1101" s="148">
        <f>V1101/3</f>
        <v>0.25613441934327136</v>
      </c>
      <c r="X1101" s="1" t="s">
        <v>19087</v>
      </c>
      <c r="Y1101" s="145" t="s">
        <v>8767</v>
      </c>
      <c r="Z1101" s="145" t="s">
        <v>19088</v>
      </c>
    </row>
    <row r="1102" spans="1:26" s="67" customFormat="1" ht="100.2" customHeight="1" x14ac:dyDescent="0.3">
      <c r="A1102" s="9" t="s">
        <v>16991</v>
      </c>
      <c r="B1102" s="10" t="s">
        <v>6136</v>
      </c>
      <c r="C1102" s="22" t="s">
        <v>6137</v>
      </c>
      <c r="D1102" s="19" t="s">
        <v>6138</v>
      </c>
      <c r="E1102" s="13">
        <v>236.24</v>
      </c>
      <c r="F1102" s="14" t="s">
        <v>6139</v>
      </c>
      <c r="G1102" s="14">
        <v>-0.31</v>
      </c>
      <c r="H1102" s="14" t="s">
        <v>6140</v>
      </c>
      <c r="I1102" s="14" t="s">
        <v>5455</v>
      </c>
      <c r="J1102" s="15" t="s">
        <v>5605</v>
      </c>
      <c r="K1102" s="14" t="s">
        <v>30732</v>
      </c>
      <c r="L1102" s="14" t="s">
        <v>31</v>
      </c>
      <c r="M1102" s="14" t="s">
        <v>176</v>
      </c>
      <c r="N1102" s="14" t="s">
        <v>33</v>
      </c>
      <c r="O1102" s="16" t="s">
        <v>34</v>
      </c>
      <c r="P1102" s="28">
        <v>546</v>
      </c>
      <c r="Q1102" s="14">
        <v>60</v>
      </c>
      <c r="R1102" s="15" t="s">
        <v>6141</v>
      </c>
      <c r="S1102" s="14" t="s">
        <v>6142</v>
      </c>
      <c r="T1102" s="14">
        <v>250</v>
      </c>
      <c r="U1102" s="14">
        <v>60</v>
      </c>
      <c r="V1102" s="13">
        <f t="shared" si="61"/>
        <v>0.25397900440230275</v>
      </c>
      <c r="W1102" s="13">
        <f>V1102</f>
        <v>0.25397900440230275</v>
      </c>
      <c r="X1102" s="19" t="s">
        <v>6143</v>
      </c>
      <c r="Y1102" s="21" t="s">
        <v>1207</v>
      </c>
      <c r="Z1102" s="19" t="s">
        <v>6144</v>
      </c>
    </row>
    <row r="1103" spans="1:26" s="67" customFormat="1" ht="100.2" customHeight="1" x14ac:dyDescent="0.3">
      <c r="A1103" s="138" t="s">
        <v>23707</v>
      </c>
      <c r="B1103" s="141" t="s">
        <v>19089</v>
      </c>
      <c r="C1103" s="139" t="s">
        <v>19090</v>
      </c>
      <c r="D1103" s="139" t="s">
        <v>19091</v>
      </c>
      <c r="E1103" s="142">
        <v>177.72</v>
      </c>
      <c r="F1103" s="143" t="s">
        <v>19092</v>
      </c>
      <c r="G1103" s="143"/>
      <c r="H1103" s="143" t="s">
        <v>19093</v>
      </c>
      <c r="I1103" s="144" t="s">
        <v>5455</v>
      </c>
      <c r="J1103" s="145" t="s">
        <v>5696</v>
      </c>
      <c r="K1103" s="143" t="s">
        <v>30733</v>
      </c>
      <c r="L1103" s="144" t="s">
        <v>425</v>
      </c>
      <c r="M1103" s="144" t="s">
        <v>18888</v>
      </c>
      <c r="N1103" s="144" t="s">
        <v>476</v>
      </c>
      <c r="O1103" s="144" t="s">
        <v>47</v>
      </c>
      <c r="P1103" s="144">
        <v>90</v>
      </c>
      <c r="Q1103" s="144">
        <v>130</v>
      </c>
      <c r="R1103" s="147" t="s">
        <v>19094</v>
      </c>
      <c r="S1103" s="144" t="s">
        <v>36</v>
      </c>
      <c r="T1103" s="144">
        <v>403</v>
      </c>
      <c r="U1103" s="144">
        <v>130</v>
      </c>
      <c r="V1103" s="148">
        <f t="shared" si="61"/>
        <v>0.7314877335133918</v>
      </c>
      <c r="W1103" s="148">
        <f>V1103/3</f>
        <v>0.24382924450446394</v>
      </c>
      <c r="X1103" s="1" t="s">
        <v>19095</v>
      </c>
      <c r="Y1103" s="145" t="s">
        <v>18891</v>
      </c>
      <c r="Z1103" s="145" t="s">
        <v>19096</v>
      </c>
    </row>
    <row r="1104" spans="1:26" s="67" customFormat="1" ht="100.2" customHeight="1" x14ac:dyDescent="0.3">
      <c r="A1104" s="138" t="s">
        <v>23707</v>
      </c>
      <c r="B1104" s="141" t="s">
        <v>19097</v>
      </c>
      <c r="C1104" s="139" t="s">
        <v>19098</v>
      </c>
      <c r="D1104" s="139" t="s">
        <v>27933</v>
      </c>
      <c r="E1104" s="142">
        <v>171.67</v>
      </c>
      <c r="F1104" s="143" t="s">
        <v>19099</v>
      </c>
      <c r="G1104" s="143"/>
      <c r="H1104" s="143" t="s">
        <v>19100</v>
      </c>
      <c r="I1104" s="144" t="s">
        <v>5455</v>
      </c>
      <c r="J1104" s="145" t="s">
        <v>7010</v>
      </c>
      <c r="K1104" s="143" t="s">
        <v>30734</v>
      </c>
      <c r="L1104" s="144" t="s">
        <v>425</v>
      </c>
      <c r="M1104" s="144" t="s">
        <v>18888</v>
      </c>
      <c r="N1104" s="144" t="s">
        <v>476</v>
      </c>
      <c r="O1104" s="144" t="s">
        <v>47</v>
      </c>
      <c r="P1104" s="144">
        <v>90</v>
      </c>
      <c r="Q1104" s="144">
        <v>125</v>
      </c>
      <c r="R1104" s="147" t="s">
        <v>19101</v>
      </c>
      <c r="S1104" s="144" t="s">
        <v>36</v>
      </c>
      <c r="T1104" s="144">
        <v>331</v>
      </c>
      <c r="U1104" s="144">
        <v>125</v>
      </c>
      <c r="V1104" s="148">
        <f t="shared" si="61"/>
        <v>0.72814120114172542</v>
      </c>
      <c r="W1104" s="148">
        <f>V1104/3</f>
        <v>0.24271373371390847</v>
      </c>
      <c r="X1104" s="1" t="s">
        <v>19102</v>
      </c>
      <c r="Y1104" s="145" t="s">
        <v>18891</v>
      </c>
      <c r="Z1104" s="145" t="s">
        <v>19096</v>
      </c>
    </row>
    <row r="1105" spans="1:26" s="67" customFormat="1" ht="100.2" customHeight="1" x14ac:dyDescent="0.3">
      <c r="A1105" s="9" t="s">
        <v>16991</v>
      </c>
      <c r="B1105" s="10" t="s">
        <v>6145</v>
      </c>
      <c r="C1105" s="22" t="s">
        <v>6146</v>
      </c>
      <c r="D1105" s="12" t="s">
        <v>6147</v>
      </c>
      <c r="E1105" s="13">
        <v>689</v>
      </c>
      <c r="F1105" s="14" t="s">
        <v>6148</v>
      </c>
      <c r="G1105" s="14">
        <v>13</v>
      </c>
      <c r="H1105" s="18" t="s">
        <v>6149</v>
      </c>
      <c r="I1105" s="14" t="s">
        <v>5455</v>
      </c>
      <c r="J1105" s="15" t="s">
        <v>5549</v>
      </c>
      <c r="K1105" s="14" t="s">
        <v>28366</v>
      </c>
      <c r="L1105" s="14" t="s">
        <v>31</v>
      </c>
      <c r="M1105" s="14" t="s">
        <v>230</v>
      </c>
      <c r="N1105" s="14" t="s">
        <v>59</v>
      </c>
      <c r="O1105" s="16" t="s">
        <v>5852</v>
      </c>
      <c r="P1105" s="17" t="s">
        <v>628</v>
      </c>
      <c r="Q1105" s="29" t="s">
        <v>6150</v>
      </c>
      <c r="R1105" s="15" t="s">
        <v>6151</v>
      </c>
      <c r="S1105" s="14" t="s">
        <v>6152</v>
      </c>
      <c r="T1105" s="18">
        <v>500</v>
      </c>
      <c r="U1105" s="17">
        <v>167</v>
      </c>
      <c r="V1105" s="33">
        <f t="shared" si="61"/>
        <v>0.24238026124818576</v>
      </c>
      <c r="W1105" s="33">
        <f>V1105</f>
        <v>0.24238026124818576</v>
      </c>
      <c r="X1105" s="19" t="s">
        <v>6153</v>
      </c>
      <c r="Y1105" s="21" t="s">
        <v>6154</v>
      </c>
      <c r="Z1105" s="19" t="s">
        <v>27934</v>
      </c>
    </row>
    <row r="1106" spans="1:26" s="67" customFormat="1" ht="100.2" customHeight="1" x14ac:dyDescent="0.3">
      <c r="A1106" s="9" t="s">
        <v>16991</v>
      </c>
      <c r="B1106" s="10" t="s">
        <v>6155</v>
      </c>
      <c r="C1106" s="22" t="s">
        <v>6156</v>
      </c>
      <c r="D1106" s="19" t="s">
        <v>6157</v>
      </c>
      <c r="E1106" s="13">
        <v>126.11</v>
      </c>
      <c r="F1106" s="14" t="s">
        <v>4670</v>
      </c>
      <c r="G1106" s="14">
        <v>0.09</v>
      </c>
      <c r="H1106" s="14" t="s">
        <v>6158</v>
      </c>
      <c r="I1106" s="14" t="s">
        <v>5455</v>
      </c>
      <c r="J1106" s="15" t="s">
        <v>5558</v>
      </c>
      <c r="K1106" s="14" t="s">
        <v>30735</v>
      </c>
      <c r="L1106" s="14" t="s">
        <v>425</v>
      </c>
      <c r="M1106" s="14" t="s">
        <v>6159</v>
      </c>
      <c r="N1106" s="14" t="s">
        <v>46</v>
      </c>
      <c r="O1106" s="16" t="s">
        <v>34</v>
      </c>
      <c r="P1106" s="28">
        <v>540</v>
      </c>
      <c r="Q1106" s="14">
        <v>30</v>
      </c>
      <c r="R1106" s="15" t="s">
        <v>6160</v>
      </c>
      <c r="S1106" s="14" t="s">
        <v>36</v>
      </c>
      <c r="T1106" s="14">
        <v>60</v>
      </c>
      <c r="U1106" s="28">
        <v>30</v>
      </c>
      <c r="V1106" s="13">
        <f t="shared" si="61"/>
        <v>0.23788755848069146</v>
      </c>
      <c r="W1106" s="13">
        <f>V1106</f>
        <v>0.23788755848069146</v>
      </c>
      <c r="X1106" s="19" t="s">
        <v>6161</v>
      </c>
      <c r="Y1106" s="21" t="s">
        <v>6162</v>
      </c>
      <c r="Z1106" s="19" t="s">
        <v>6163</v>
      </c>
    </row>
    <row r="1107" spans="1:26" s="67" customFormat="1" ht="100.2" customHeight="1" x14ac:dyDescent="0.3">
      <c r="A1107" s="138" t="s">
        <v>23707</v>
      </c>
      <c r="B1107" s="141" t="s">
        <v>19103</v>
      </c>
      <c r="C1107" s="139" t="s">
        <v>19104</v>
      </c>
      <c r="D1107" s="139" t="s">
        <v>19105</v>
      </c>
      <c r="E1107" s="142">
        <v>129.20699999999999</v>
      </c>
      <c r="F1107" s="143" t="s">
        <v>19106</v>
      </c>
      <c r="G1107" s="143"/>
      <c r="H1107" s="143" t="s">
        <v>19107</v>
      </c>
      <c r="I1107" s="144" t="s">
        <v>5455</v>
      </c>
      <c r="J1107" s="145" t="s">
        <v>2266</v>
      </c>
      <c r="K1107" s="143" t="s">
        <v>30736</v>
      </c>
      <c r="L1107" s="144" t="s">
        <v>31</v>
      </c>
      <c r="M1107" s="144" t="s">
        <v>18204</v>
      </c>
      <c r="N1107" s="144" t="s">
        <v>33</v>
      </c>
      <c r="O1107" s="144" t="s">
        <v>220</v>
      </c>
      <c r="P1107" s="144" t="s">
        <v>917</v>
      </c>
      <c r="Q1107" s="144">
        <v>30</v>
      </c>
      <c r="R1107" s="147" t="s">
        <v>19108</v>
      </c>
      <c r="S1107" s="144" t="s">
        <v>1316</v>
      </c>
      <c r="T1107" s="144">
        <v>100</v>
      </c>
      <c r="U1107" s="144">
        <v>30</v>
      </c>
      <c r="V1107" s="146">
        <f t="shared" si="61"/>
        <v>0.23218556270171123</v>
      </c>
      <c r="W1107" s="146">
        <f>V1107</f>
        <v>0.23218556270171123</v>
      </c>
      <c r="X1107" s="147" t="s">
        <v>19109</v>
      </c>
      <c r="Y1107" s="145" t="s">
        <v>4247</v>
      </c>
      <c r="Z1107" s="145" t="s">
        <v>19110</v>
      </c>
    </row>
    <row r="1108" spans="1:26" s="67" customFormat="1" ht="100.2" customHeight="1" x14ac:dyDescent="0.3">
      <c r="A1108" s="138" t="s">
        <v>23707</v>
      </c>
      <c r="B1108" s="141" t="s">
        <v>19111</v>
      </c>
      <c r="C1108" s="139" t="s">
        <v>19112</v>
      </c>
      <c r="D1108" s="196" t="s">
        <v>19113</v>
      </c>
      <c r="E1108" s="198">
        <v>174.67</v>
      </c>
      <c r="F1108" s="199" t="s">
        <v>19114</v>
      </c>
      <c r="G1108" s="199"/>
      <c r="H1108" s="199" t="s">
        <v>19115</v>
      </c>
      <c r="I1108" s="144" t="s">
        <v>5455</v>
      </c>
      <c r="J1108" s="145" t="s">
        <v>7010</v>
      </c>
      <c r="K1108" s="199" t="s">
        <v>29144</v>
      </c>
      <c r="L1108" s="186" t="s">
        <v>425</v>
      </c>
      <c r="M1108" s="186" t="s">
        <v>18888</v>
      </c>
      <c r="N1108" s="186" t="s">
        <v>46</v>
      </c>
      <c r="O1108" s="186" t="s">
        <v>47</v>
      </c>
      <c r="P1108" s="186">
        <v>90</v>
      </c>
      <c r="Q1108" s="186">
        <v>116</v>
      </c>
      <c r="R1108" s="206" t="s">
        <v>19116</v>
      </c>
      <c r="S1108" s="186" t="s">
        <v>36</v>
      </c>
      <c r="T1108" s="186">
        <v>262</v>
      </c>
      <c r="U1108" s="186">
        <v>116</v>
      </c>
      <c r="V1108" s="207">
        <f t="shared" ref="V1108:V1132" si="62">U1108/E1108</f>
        <v>0.66410946355985578</v>
      </c>
      <c r="W1108" s="207">
        <f>V1108/3</f>
        <v>0.2213698211866186</v>
      </c>
      <c r="X1108" s="211" t="s">
        <v>19117</v>
      </c>
      <c r="Y1108" s="185" t="s">
        <v>18891</v>
      </c>
      <c r="Z1108" s="185" t="s">
        <v>19096</v>
      </c>
    </row>
    <row r="1109" spans="1:26" s="67" customFormat="1" ht="100.2" customHeight="1" x14ac:dyDescent="0.3">
      <c r="A1109" s="9" t="s">
        <v>16991</v>
      </c>
      <c r="B1109" s="10" t="s">
        <v>6164</v>
      </c>
      <c r="C1109" s="22" t="s">
        <v>6165</v>
      </c>
      <c r="D1109" s="43" t="s">
        <v>6166</v>
      </c>
      <c r="E1109" s="13">
        <v>128.16999999999999</v>
      </c>
      <c r="F1109" s="14" t="s">
        <v>5954</v>
      </c>
      <c r="G1109" s="14">
        <v>2.36</v>
      </c>
      <c r="H1109" s="27" t="s">
        <v>6167</v>
      </c>
      <c r="I1109" s="14" t="s">
        <v>5455</v>
      </c>
      <c r="J1109" s="15" t="s">
        <v>6168</v>
      </c>
      <c r="K1109" s="14" t="s">
        <v>30737</v>
      </c>
      <c r="L1109" s="14" t="s">
        <v>31</v>
      </c>
      <c r="M1109" s="14" t="s">
        <v>6169</v>
      </c>
      <c r="N1109" s="14" t="s">
        <v>46</v>
      </c>
      <c r="O1109" s="16" t="s">
        <v>47</v>
      </c>
      <c r="P1109" s="53">
        <v>91</v>
      </c>
      <c r="Q1109" s="27">
        <v>84</v>
      </c>
      <c r="R1109" s="15" t="s">
        <v>6170</v>
      </c>
      <c r="S1109" s="14" t="s">
        <v>49</v>
      </c>
      <c r="T1109" s="27" t="s">
        <v>49</v>
      </c>
      <c r="U1109" s="53">
        <v>84</v>
      </c>
      <c r="V1109" s="13">
        <f t="shared" si="62"/>
        <v>0.65537957400327695</v>
      </c>
      <c r="W1109" s="88">
        <f>V1109/3</f>
        <v>0.21845985800109233</v>
      </c>
      <c r="X1109" s="19" t="s">
        <v>6171</v>
      </c>
      <c r="Y1109" s="21" t="s">
        <v>6172</v>
      </c>
      <c r="Z1109" s="19" t="s">
        <v>6173</v>
      </c>
    </row>
    <row r="1110" spans="1:26" s="67" customFormat="1" ht="100.2" customHeight="1" x14ac:dyDescent="0.3">
      <c r="A1110" s="9" t="s">
        <v>16991</v>
      </c>
      <c r="B1110" s="10" t="s">
        <v>6174</v>
      </c>
      <c r="C1110" s="221" t="s">
        <v>6175</v>
      </c>
      <c r="D1110" s="92" t="s">
        <v>6176</v>
      </c>
      <c r="E1110" s="88">
        <v>109.126108792113</v>
      </c>
      <c r="F1110" s="89" t="s">
        <v>5906</v>
      </c>
      <c r="G1110" s="89">
        <v>0.21</v>
      </c>
      <c r="H1110" s="217" t="s">
        <v>6177</v>
      </c>
      <c r="I1110" s="217" t="s">
        <v>5455</v>
      </c>
      <c r="J1110" s="54" t="s">
        <v>5832</v>
      </c>
      <c r="K1110" s="217" t="s">
        <v>30738</v>
      </c>
      <c r="L1110" s="89" t="s">
        <v>31</v>
      </c>
      <c r="M1110" s="89" t="s">
        <v>6178</v>
      </c>
      <c r="N1110" s="89" t="s">
        <v>476</v>
      </c>
      <c r="O1110" s="217" t="s">
        <v>34</v>
      </c>
      <c r="P1110" s="223">
        <v>91</v>
      </c>
      <c r="Q1110" s="89">
        <v>70</v>
      </c>
      <c r="R1110" s="90" t="s">
        <v>6179</v>
      </c>
      <c r="S1110" s="89" t="s">
        <v>36</v>
      </c>
      <c r="T1110" s="89">
        <v>200</v>
      </c>
      <c r="U1110" s="223">
        <v>70</v>
      </c>
      <c r="V1110" s="88">
        <f t="shared" si="62"/>
        <v>0.64145969076338216</v>
      </c>
      <c r="W1110" s="88">
        <f>V1110/3</f>
        <v>0.21381989692112738</v>
      </c>
      <c r="X1110" s="92" t="s">
        <v>6180</v>
      </c>
      <c r="Y1110" s="91" t="s">
        <v>6181</v>
      </c>
      <c r="Z1110" s="92" t="s">
        <v>27952</v>
      </c>
    </row>
    <row r="1111" spans="1:26" s="67" customFormat="1" ht="100.2" customHeight="1" x14ac:dyDescent="0.3">
      <c r="A1111" s="9" t="s">
        <v>16991</v>
      </c>
      <c r="B1111" s="10" t="s">
        <v>6182</v>
      </c>
      <c r="C1111" s="19" t="s">
        <v>6183</v>
      </c>
      <c r="D1111" s="12" t="s">
        <v>6184</v>
      </c>
      <c r="E1111" s="13">
        <v>330.74</v>
      </c>
      <c r="F1111" s="14" t="s">
        <v>6185</v>
      </c>
      <c r="G1111" s="14">
        <v>2.0299999999999998</v>
      </c>
      <c r="H1111" s="14" t="s">
        <v>6186</v>
      </c>
      <c r="I1111" s="14" t="s">
        <v>5455</v>
      </c>
      <c r="J1111" s="15" t="s">
        <v>6187</v>
      </c>
      <c r="K1111" s="14" t="s">
        <v>28758</v>
      </c>
      <c r="L1111" s="14" t="s">
        <v>425</v>
      </c>
      <c r="M1111" s="14" t="s">
        <v>2386</v>
      </c>
      <c r="N1111" s="14" t="s">
        <v>33</v>
      </c>
      <c r="O1111" s="16" t="s">
        <v>34</v>
      </c>
      <c r="P1111" s="17">
        <v>728</v>
      </c>
      <c r="Q1111" s="29" t="s">
        <v>5284</v>
      </c>
      <c r="R1111" s="15" t="s">
        <v>6188</v>
      </c>
      <c r="S1111" s="14" t="s">
        <v>36</v>
      </c>
      <c r="T1111" s="18">
        <v>140</v>
      </c>
      <c r="U1111" s="17">
        <v>70</v>
      </c>
      <c r="V1111" s="20">
        <f t="shared" si="62"/>
        <v>0.21164661063070689</v>
      </c>
      <c r="W1111" s="20">
        <f>V1111</f>
        <v>0.21164661063070689</v>
      </c>
      <c r="X1111" s="19" t="s">
        <v>6189</v>
      </c>
      <c r="Y1111" s="21" t="s">
        <v>930</v>
      </c>
      <c r="Z1111" s="19" t="s">
        <v>6190</v>
      </c>
    </row>
    <row r="1112" spans="1:26" s="67" customFormat="1" ht="100.2" customHeight="1" x14ac:dyDescent="0.3">
      <c r="A1112" s="9" t="s">
        <v>16991</v>
      </c>
      <c r="B1112" s="10" t="s">
        <v>6191</v>
      </c>
      <c r="C1112" s="22" t="s">
        <v>6192</v>
      </c>
      <c r="D1112" s="12" t="s">
        <v>6193</v>
      </c>
      <c r="E1112" s="13">
        <v>418.62</v>
      </c>
      <c r="F1112" s="14" t="s">
        <v>6194</v>
      </c>
      <c r="G1112" s="14">
        <v>9.77</v>
      </c>
      <c r="H1112" s="14" t="s">
        <v>6195</v>
      </c>
      <c r="I1112" s="14" t="s">
        <v>5455</v>
      </c>
      <c r="J1112" s="15" t="s">
        <v>5465</v>
      </c>
      <c r="K1112" s="14" t="s">
        <v>30739</v>
      </c>
      <c r="L1112" s="14" t="s">
        <v>31</v>
      </c>
      <c r="M1112" s="14" t="s">
        <v>176</v>
      </c>
      <c r="N1112" s="14" t="s">
        <v>70</v>
      </c>
      <c r="O1112" s="16" t="s">
        <v>34</v>
      </c>
      <c r="P1112" s="17" t="s">
        <v>72</v>
      </c>
      <c r="Q1112" s="29" t="s">
        <v>6196</v>
      </c>
      <c r="R1112" s="15" t="s">
        <v>6197</v>
      </c>
      <c r="S1112" s="14" t="s">
        <v>36</v>
      </c>
      <c r="T1112" s="18">
        <v>359</v>
      </c>
      <c r="U1112" s="34">
        <v>88.3</v>
      </c>
      <c r="V1112" s="33">
        <f t="shared" si="62"/>
        <v>0.21093115474654817</v>
      </c>
      <c r="W1112" s="33">
        <f>V1112</f>
        <v>0.21093115474654817</v>
      </c>
      <c r="X1112" s="19" t="s">
        <v>6198</v>
      </c>
      <c r="Y1112" s="21" t="s">
        <v>6199</v>
      </c>
      <c r="Z1112" s="19" t="s">
        <v>6200</v>
      </c>
    </row>
    <row r="1113" spans="1:26" s="67" customFormat="1" ht="100.2" customHeight="1" x14ac:dyDescent="0.3">
      <c r="A1113" s="138" t="s">
        <v>23707</v>
      </c>
      <c r="B1113" s="141" t="s">
        <v>19118</v>
      </c>
      <c r="C1113" s="139" t="s">
        <v>19119</v>
      </c>
      <c r="D1113" s="139" t="s">
        <v>19120</v>
      </c>
      <c r="E1113" s="142">
        <v>289.27999999999997</v>
      </c>
      <c r="F1113" s="143" t="s">
        <v>19121</v>
      </c>
      <c r="G1113" s="143"/>
      <c r="H1113" s="143" t="s">
        <v>19122</v>
      </c>
      <c r="I1113" s="144" t="s">
        <v>5455</v>
      </c>
      <c r="J1113" s="145" t="s">
        <v>5696</v>
      </c>
      <c r="K1113" s="143" t="s">
        <v>30740</v>
      </c>
      <c r="L1113" s="144" t="s">
        <v>31</v>
      </c>
      <c r="M1113" s="144" t="s">
        <v>7878</v>
      </c>
      <c r="N1113" s="144" t="s">
        <v>33</v>
      </c>
      <c r="O1113" s="144" t="s">
        <v>34</v>
      </c>
      <c r="P1113" s="144">
        <v>730</v>
      </c>
      <c r="Q1113" s="144">
        <v>60</v>
      </c>
      <c r="R1113" s="147" t="s">
        <v>19123</v>
      </c>
      <c r="S1113" s="144" t="s">
        <v>36</v>
      </c>
      <c r="T1113" s="144">
        <v>180</v>
      </c>
      <c r="U1113" s="144">
        <v>60</v>
      </c>
      <c r="V1113" s="146">
        <f t="shared" si="62"/>
        <v>0.20741150442477879</v>
      </c>
      <c r="W1113" s="146">
        <f>V1113</f>
        <v>0.20741150442477879</v>
      </c>
      <c r="X1113" s="1" t="s">
        <v>19124</v>
      </c>
      <c r="Y1113" s="145" t="s">
        <v>19125</v>
      </c>
      <c r="Z1113" s="145" t="s">
        <v>19126</v>
      </c>
    </row>
    <row r="1114" spans="1:26" s="67" customFormat="1" ht="100.2" customHeight="1" x14ac:dyDescent="0.3">
      <c r="A1114" s="9" t="s">
        <v>16991</v>
      </c>
      <c r="B1114" s="10" t="s">
        <v>6201</v>
      </c>
      <c r="C1114" s="22" t="s">
        <v>6202</v>
      </c>
      <c r="D1114" s="19" t="s">
        <v>6203</v>
      </c>
      <c r="E1114" s="13">
        <v>390.55702987856898</v>
      </c>
      <c r="F1114" s="14" t="s">
        <v>6204</v>
      </c>
      <c r="G1114" s="14">
        <v>8.39</v>
      </c>
      <c r="H1114" s="14" t="s">
        <v>6205</v>
      </c>
      <c r="I1114" s="14" t="s">
        <v>5455</v>
      </c>
      <c r="J1114" s="15" t="s">
        <v>6206</v>
      </c>
      <c r="K1114" s="14" t="s">
        <v>30741</v>
      </c>
      <c r="L1114" s="14" t="s">
        <v>31</v>
      </c>
      <c r="M1114" s="14" t="s">
        <v>176</v>
      </c>
      <c r="N1114" s="14" t="s">
        <v>46</v>
      </c>
      <c r="O1114" s="16" t="s">
        <v>34</v>
      </c>
      <c r="P1114" s="28">
        <v>728</v>
      </c>
      <c r="Q1114" s="14">
        <v>79</v>
      </c>
      <c r="R1114" s="15" t="s">
        <v>6207</v>
      </c>
      <c r="S1114" s="14" t="s">
        <v>36</v>
      </c>
      <c r="T1114" s="14">
        <v>324</v>
      </c>
      <c r="U1114" s="14">
        <v>79</v>
      </c>
      <c r="V1114" s="13">
        <f t="shared" si="62"/>
        <v>0.20227519659436802</v>
      </c>
      <c r="W1114" s="13">
        <f>V1114</f>
        <v>0.20227519659436802</v>
      </c>
      <c r="X1114" s="19" t="s">
        <v>6208</v>
      </c>
      <c r="Y1114" s="21" t="s">
        <v>6209</v>
      </c>
      <c r="Z1114" s="19" t="s">
        <v>6210</v>
      </c>
    </row>
    <row r="1115" spans="1:26" s="67" customFormat="1" ht="100.2" customHeight="1" x14ac:dyDescent="0.3">
      <c r="A1115" s="138" t="s">
        <v>23707</v>
      </c>
      <c r="B1115" s="141" t="s">
        <v>19127</v>
      </c>
      <c r="C1115" s="139" t="s">
        <v>19128</v>
      </c>
      <c r="D1115" s="139" t="s">
        <v>19129</v>
      </c>
      <c r="E1115" s="142">
        <v>198.30600000000001</v>
      </c>
      <c r="F1115" s="143" t="s">
        <v>1223</v>
      </c>
      <c r="G1115" s="143"/>
      <c r="H1115" s="143" t="s">
        <v>19130</v>
      </c>
      <c r="I1115" s="144" t="s">
        <v>5455</v>
      </c>
      <c r="J1115" s="145" t="s">
        <v>19131</v>
      </c>
      <c r="K1115" s="143" t="s">
        <v>30663</v>
      </c>
      <c r="L1115" s="144" t="s">
        <v>31</v>
      </c>
      <c r="M1115" s="144" t="s">
        <v>32</v>
      </c>
      <c r="N1115" s="144" t="s">
        <v>33</v>
      </c>
      <c r="O1115" s="144" t="s">
        <v>220</v>
      </c>
      <c r="P1115" s="144">
        <v>90</v>
      </c>
      <c r="Q1115" s="144">
        <v>120</v>
      </c>
      <c r="R1115" s="147" t="s">
        <v>19069</v>
      </c>
      <c r="S1115" s="144" t="s">
        <v>36</v>
      </c>
      <c r="T1115" s="144">
        <v>360</v>
      </c>
      <c r="U1115" s="144">
        <v>120</v>
      </c>
      <c r="V1115" s="148">
        <f t="shared" si="62"/>
        <v>0.60512541224168703</v>
      </c>
      <c r="W1115" s="148">
        <f>V1115/3</f>
        <v>0.201708470747229</v>
      </c>
      <c r="X1115" s="1" t="s">
        <v>19132</v>
      </c>
      <c r="Y1115" s="145" t="s">
        <v>1446</v>
      </c>
      <c r="Z1115" s="145" t="s">
        <v>19133</v>
      </c>
    </row>
    <row r="1116" spans="1:26" s="67" customFormat="1" ht="100.2" customHeight="1" x14ac:dyDescent="0.3">
      <c r="A1116" s="9" t="s">
        <v>16991</v>
      </c>
      <c r="B1116" s="10" t="s">
        <v>6211</v>
      </c>
      <c r="C1116" s="22" t="s">
        <v>6212</v>
      </c>
      <c r="D1116" s="12" t="s">
        <v>6213</v>
      </c>
      <c r="E1116" s="13">
        <v>159.05000000000001</v>
      </c>
      <c r="F1116" s="14" t="s">
        <v>6214</v>
      </c>
      <c r="G1116" s="14">
        <v>-1.5</v>
      </c>
      <c r="H1116" s="18" t="s">
        <v>6215</v>
      </c>
      <c r="I1116" s="14" t="s">
        <v>5455</v>
      </c>
      <c r="J1116" s="15" t="s">
        <v>6216</v>
      </c>
      <c r="K1116" s="14" t="s">
        <v>30742</v>
      </c>
      <c r="L1116" s="14" t="s">
        <v>189</v>
      </c>
      <c r="M1116" s="14" t="s">
        <v>190</v>
      </c>
      <c r="N1116" s="14" t="s">
        <v>33</v>
      </c>
      <c r="O1116" s="16" t="s">
        <v>34</v>
      </c>
      <c r="P1116" s="17">
        <v>91</v>
      </c>
      <c r="Q1116" s="29" t="s">
        <v>6217</v>
      </c>
      <c r="R1116" s="15" t="s">
        <v>6218</v>
      </c>
      <c r="S1116" s="14" t="s">
        <v>49</v>
      </c>
      <c r="T1116" s="18" t="s">
        <v>49</v>
      </c>
      <c r="U1116" s="34">
        <v>94.3</v>
      </c>
      <c r="V1116" s="33">
        <f t="shared" si="62"/>
        <v>0.59289531593838407</v>
      </c>
      <c r="W1116" s="30">
        <f>V1116/3</f>
        <v>0.19763177197946136</v>
      </c>
      <c r="X1116" s="19" t="s">
        <v>6219</v>
      </c>
      <c r="Y1116" s="21" t="s">
        <v>6220</v>
      </c>
      <c r="Z1116" s="19" t="s">
        <v>6221</v>
      </c>
    </row>
    <row r="1117" spans="1:26" s="67" customFormat="1" ht="100.2" customHeight="1" x14ac:dyDescent="0.3">
      <c r="A1117" s="9" t="s">
        <v>16991</v>
      </c>
      <c r="B1117" s="10" t="s">
        <v>6222</v>
      </c>
      <c r="C1117" s="22" t="s">
        <v>6223</v>
      </c>
      <c r="D1117" s="12" t="s">
        <v>6224</v>
      </c>
      <c r="E1117" s="13">
        <v>171.22</v>
      </c>
      <c r="F1117" s="14" t="s">
        <v>6225</v>
      </c>
      <c r="G1117" s="14">
        <v>0.82</v>
      </c>
      <c r="H1117" s="18" t="s">
        <v>6226</v>
      </c>
      <c r="I1117" s="14" t="s">
        <v>5455</v>
      </c>
      <c r="J1117" s="15" t="s">
        <v>6227</v>
      </c>
      <c r="K1117" s="14" t="s">
        <v>30743</v>
      </c>
      <c r="L1117" s="14" t="s">
        <v>31</v>
      </c>
      <c r="M1117" s="14" t="s">
        <v>6228</v>
      </c>
      <c r="N1117" s="14" t="s">
        <v>46</v>
      </c>
      <c r="O1117" s="16" t="s">
        <v>34</v>
      </c>
      <c r="P1117" s="17">
        <v>98</v>
      </c>
      <c r="Q1117" s="29" t="s">
        <v>2044</v>
      </c>
      <c r="R1117" s="15" t="s">
        <v>6229</v>
      </c>
      <c r="S1117" s="14" t="s">
        <v>6230</v>
      </c>
      <c r="T1117" s="18">
        <v>200</v>
      </c>
      <c r="U1117" s="17">
        <v>100</v>
      </c>
      <c r="V1117" s="33">
        <f t="shared" si="62"/>
        <v>0.58404392010279171</v>
      </c>
      <c r="W1117" s="30">
        <f>V1117/3</f>
        <v>0.19468130670093056</v>
      </c>
      <c r="X1117" s="19" t="s">
        <v>6231</v>
      </c>
      <c r="Y1117" s="21" t="s">
        <v>3599</v>
      </c>
      <c r="Z1117" s="19" t="s">
        <v>6232</v>
      </c>
    </row>
    <row r="1118" spans="1:26" s="67" customFormat="1" ht="100.2" customHeight="1" x14ac:dyDescent="0.3">
      <c r="A1118" s="138" t="s">
        <v>23707</v>
      </c>
      <c r="B1118" s="141" t="s">
        <v>19134</v>
      </c>
      <c r="C1118" s="139" t="s">
        <v>19135</v>
      </c>
      <c r="D1118" s="139" t="s">
        <v>19136</v>
      </c>
      <c r="E1118" s="142">
        <v>296.31900000000002</v>
      </c>
      <c r="F1118" s="143" t="s">
        <v>14784</v>
      </c>
      <c r="G1118" s="143"/>
      <c r="H1118" s="143" t="s">
        <v>19137</v>
      </c>
      <c r="I1118" s="144" t="s">
        <v>5455</v>
      </c>
      <c r="J1118" s="145" t="s">
        <v>19138</v>
      </c>
      <c r="K1118" s="143" t="s">
        <v>30744</v>
      </c>
      <c r="L1118" s="144" t="s">
        <v>31</v>
      </c>
      <c r="M1118" s="144" t="s">
        <v>19139</v>
      </c>
      <c r="N1118" s="144" t="s">
        <v>46</v>
      </c>
      <c r="O1118" s="144" t="s">
        <v>34</v>
      </c>
      <c r="P1118" s="144">
        <v>90</v>
      </c>
      <c r="Q1118" s="144">
        <v>173</v>
      </c>
      <c r="R1118" s="147" t="s">
        <v>19140</v>
      </c>
      <c r="S1118" s="144" t="s">
        <v>49</v>
      </c>
      <c r="T1118" s="144" t="s">
        <v>49</v>
      </c>
      <c r="U1118" s="144">
        <v>173</v>
      </c>
      <c r="V1118" s="148">
        <f t="shared" si="62"/>
        <v>0.58383026400602056</v>
      </c>
      <c r="W1118" s="148">
        <f>V1118/3</f>
        <v>0.19461008800200685</v>
      </c>
      <c r="X1118" s="1" t="s">
        <v>19141</v>
      </c>
      <c r="Y1118" s="145" t="s">
        <v>1362</v>
      </c>
      <c r="Z1118" s="145" t="s">
        <v>19142</v>
      </c>
    </row>
    <row r="1119" spans="1:26" s="67" customFormat="1" ht="100.2" customHeight="1" x14ac:dyDescent="0.3">
      <c r="A1119" s="138" t="s">
        <v>23707</v>
      </c>
      <c r="B1119" s="141" t="s">
        <v>19143</v>
      </c>
      <c r="C1119" s="139" t="s">
        <v>19144</v>
      </c>
      <c r="D1119" s="139" t="s">
        <v>19145</v>
      </c>
      <c r="E1119" s="142">
        <v>175.25899999999999</v>
      </c>
      <c r="F1119" s="143" t="s">
        <v>19146</v>
      </c>
      <c r="G1119" s="143"/>
      <c r="H1119" s="143" t="s">
        <v>19147</v>
      </c>
      <c r="I1119" s="144" t="s">
        <v>5455</v>
      </c>
      <c r="J1119" s="145" t="s">
        <v>19148</v>
      </c>
      <c r="K1119" s="143" t="s">
        <v>28368</v>
      </c>
      <c r="L1119" s="144" t="s">
        <v>31</v>
      </c>
      <c r="M1119" s="144" t="s">
        <v>18204</v>
      </c>
      <c r="N1119" s="144" t="s">
        <v>33</v>
      </c>
      <c r="O1119" s="144" t="s">
        <v>220</v>
      </c>
      <c r="P1119" s="144">
        <v>90</v>
      </c>
      <c r="Q1119" s="144">
        <v>100</v>
      </c>
      <c r="R1119" s="147" t="s">
        <v>19149</v>
      </c>
      <c r="S1119" s="144" t="s">
        <v>1388</v>
      </c>
      <c r="T1119" s="144">
        <v>300</v>
      </c>
      <c r="U1119" s="144">
        <v>100</v>
      </c>
      <c r="V1119" s="148">
        <f t="shared" si="62"/>
        <v>0.57058410695028505</v>
      </c>
      <c r="W1119" s="148">
        <f>V1119/3</f>
        <v>0.19019470231676169</v>
      </c>
      <c r="X1119" s="1" t="s">
        <v>19150</v>
      </c>
      <c r="Y1119" s="145" t="s">
        <v>1655</v>
      </c>
      <c r="Z1119" s="145" t="s">
        <v>19151</v>
      </c>
    </row>
    <row r="1120" spans="1:26" s="67" customFormat="1" ht="100.2" customHeight="1" x14ac:dyDescent="0.3">
      <c r="A1120" s="138" t="s">
        <v>23707</v>
      </c>
      <c r="B1120" s="141" t="s">
        <v>19152</v>
      </c>
      <c r="C1120" s="139" t="s">
        <v>19153</v>
      </c>
      <c r="D1120" s="139" t="s">
        <v>19154</v>
      </c>
      <c r="E1120" s="142">
        <v>268.36</v>
      </c>
      <c r="F1120" s="143" t="s">
        <v>13115</v>
      </c>
      <c r="G1120" s="143"/>
      <c r="H1120" s="143" t="s">
        <v>19155</v>
      </c>
      <c r="I1120" s="144" t="s">
        <v>5455</v>
      </c>
      <c r="J1120" s="145" t="s">
        <v>6131</v>
      </c>
      <c r="K1120" s="143" t="s">
        <v>30745</v>
      </c>
      <c r="L1120" s="144" t="s">
        <v>31</v>
      </c>
      <c r="M1120" s="144" t="s">
        <v>32</v>
      </c>
      <c r="N1120" s="144" t="s">
        <v>46</v>
      </c>
      <c r="O1120" s="144" t="s">
        <v>220</v>
      </c>
      <c r="P1120" s="144">
        <v>105</v>
      </c>
      <c r="Q1120" s="144">
        <v>50</v>
      </c>
      <c r="R1120" s="147" t="s">
        <v>19156</v>
      </c>
      <c r="S1120" s="144" t="s">
        <v>4536</v>
      </c>
      <c r="T1120" s="144">
        <v>150</v>
      </c>
      <c r="U1120" s="144">
        <v>50</v>
      </c>
      <c r="V1120" s="146">
        <f t="shared" si="62"/>
        <v>0.1863168877627068</v>
      </c>
      <c r="W1120" s="146">
        <f>V1120</f>
        <v>0.1863168877627068</v>
      </c>
      <c r="X1120" s="1" t="s">
        <v>19157</v>
      </c>
      <c r="Y1120" s="145" t="s">
        <v>4247</v>
      </c>
      <c r="Z1120" s="145" t="s">
        <v>19158</v>
      </c>
    </row>
    <row r="1121" spans="1:26" s="67" customFormat="1" ht="100.2" customHeight="1" x14ac:dyDescent="0.3">
      <c r="A1121" s="9" t="s">
        <v>16991</v>
      </c>
      <c r="B1121" s="10" t="s">
        <v>6233</v>
      </c>
      <c r="C1121" s="22" t="s">
        <v>6234</v>
      </c>
      <c r="D1121" s="19" t="s">
        <v>6235</v>
      </c>
      <c r="E1121" s="13">
        <v>164.2</v>
      </c>
      <c r="F1121" s="14" t="s">
        <v>2701</v>
      </c>
      <c r="G1121" s="14">
        <v>2.33</v>
      </c>
      <c r="H1121" s="14" t="s">
        <v>6236</v>
      </c>
      <c r="I1121" s="14" t="s">
        <v>5455</v>
      </c>
      <c r="J1121" s="15" t="s">
        <v>6237</v>
      </c>
      <c r="K1121" s="13" t="s">
        <v>28369</v>
      </c>
      <c r="L1121" s="14" t="s">
        <v>425</v>
      </c>
      <c r="M1121" s="14" t="s">
        <v>6238</v>
      </c>
      <c r="N1121" s="14" t="s">
        <v>33</v>
      </c>
      <c r="O1121" s="16" t="s">
        <v>47</v>
      </c>
      <c r="P1121" s="28">
        <v>90</v>
      </c>
      <c r="Q1121" s="14">
        <v>90</v>
      </c>
      <c r="R1121" s="15" t="s">
        <v>6239</v>
      </c>
      <c r="S1121" s="14" t="s">
        <v>6240</v>
      </c>
      <c r="T1121" s="14" t="s">
        <v>49</v>
      </c>
      <c r="U1121" s="14">
        <v>90</v>
      </c>
      <c r="V1121" s="13">
        <f t="shared" si="62"/>
        <v>0.54811205846528632</v>
      </c>
      <c r="W1121" s="20">
        <f>V1121/3</f>
        <v>0.18270401948842876</v>
      </c>
      <c r="X1121" s="19" t="s">
        <v>6241</v>
      </c>
      <c r="Y1121" s="21" t="s">
        <v>6242</v>
      </c>
      <c r="Z1121" s="19" t="s">
        <v>27953</v>
      </c>
    </row>
    <row r="1122" spans="1:26" s="67" customFormat="1" ht="100.2" customHeight="1" x14ac:dyDescent="0.3">
      <c r="A1122" s="9" t="s">
        <v>16991</v>
      </c>
      <c r="B1122" s="10" t="s">
        <v>6243</v>
      </c>
      <c r="C1122" s="22" t="s">
        <v>6244</v>
      </c>
      <c r="D1122" s="19" t="s">
        <v>6245</v>
      </c>
      <c r="E1122" s="13">
        <v>139.15</v>
      </c>
      <c r="F1122" s="14" t="s">
        <v>6246</v>
      </c>
      <c r="G1122" s="14">
        <v>-0.77</v>
      </c>
      <c r="H1122" s="14" t="s">
        <v>6247</v>
      </c>
      <c r="I1122" s="14" t="s">
        <v>5455</v>
      </c>
      <c r="J1122" s="15" t="s">
        <v>5558</v>
      </c>
      <c r="K1122" s="14" t="s">
        <v>30746</v>
      </c>
      <c r="L1122" s="14" t="s">
        <v>31</v>
      </c>
      <c r="M1122" s="14" t="s">
        <v>230</v>
      </c>
      <c r="N1122" s="14" t="s">
        <v>33</v>
      </c>
      <c r="O1122" s="16" t="s">
        <v>1214</v>
      </c>
      <c r="P1122" s="28">
        <v>91</v>
      </c>
      <c r="Q1122" s="14">
        <v>75</v>
      </c>
      <c r="R1122" s="15" t="s">
        <v>23565</v>
      </c>
      <c r="S1122" s="14" t="s">
        <v>6248</v>
      </c>
      <c r="T1122" s="14">
        <v>150</v>
      </c>
      <c r="U1122" s="28">
        <v>75</v>
      </c>
      <c r="V1122" s="13">
        <f t="shared" si="62"/>
        <v>0.5389867049946101</v>
      </c>
      <c r="W1122" s="13">
        <f>V1122/3</f>
        <v>0.17966223499820336</v>
      </c>
      <c r="X1122" s="19" t="s">
        <v>6249</v>
      </c>
      <c r="Y1122" s="21" t="s">
        <v>6250</v>
      </c>
      <c r="Z1122" s="19" t="s">
        <v>27954</v>
      </c>
    </row>
    <row r="1123" spans="1:26" s="67" customFormat="1" ht="100.2" customHeight="1" x14ac:dyDescent="0.3">
      <c r="A1123" s="9" t="s">
        <v>16991</v>
      </c>
      <c r="B1123" s="10" t="s">
        <v>6251</v>
      </c>
      <c r="C1123" s="22" t="s">
        <v>6252</v>
      </c>
      <c r="D1123" s="12" t="s">
        <v>6253</v>
      </c>
      <c r="E1123" s="13">
        <v>126.11</v>
      </c>
      <c r="F1123" s="14" t="s">
        <v>4670</v>
      </c>
      <c r="G1123" s="14">
        <v>-0.09</v>
      </c>
      <c r="H1123" s="14" t="s">
        <v>6254</v>
      </c>
      <c r="I1123" s="14" t="s">
        <v>5455</v>
      </c>
      <c r="J1123" s="15" t="s">
        <v>5492</v>
      </c>
      <c r="K1123" s="14" t="s">
        <v>30747</v>
      </c>
      <c r="L1123" s="14" t="s">
        <v>425</v>
      </c>
      <c r="M1123" s="14" t="s">
        <v>839</v>
      </c>
      <c r="N1123" s="14" t="s">
        <v>46</v>
      </c>
      <c r="O1123" s="16" t="s">
        <v>220</v>
      </c>
      <c r="P1123" s="17" t="s">
        <v>340</v>
      </c>
      <c r="Q1123" s="29" t="s">
        <v>6255</v>
      </c>
      <c r="R1123" s="15" t="s">
        <v>6256</v>
      </c>
      <c r="S1123" s="14" t="s">
        <v>1388</v>
      </c>
      <c r="T1123" s="18">
        <v>134</v>
      </c>
      <c r="U1123" s="18">
        <v>67</v>
      </c>
      <c r="V1123" s="20">
        <f t="shared" si="62"/>
        <v>0.53128221394021091</v>
      </c>
      <c r="W1123" s="20">
        <f>V1123/3</f>
        <v>0.17709407131340363</v>
      </c>
      <c r="X1123" s="19" t="s">
        <v>6257</v>
      </c>
      <c r="Y1123" s="21" t="s">
        <v>4438</v>
      </c>
      <c r="Z1123" s="19" t="s">
        <v>6258</v>
      </c>
    </row>
    <row r="1124" spans="1:26" s="67" customFormat="1" ht="100.2" customHeight="1" x14ac:dyDescent="0.3">
      <c r="A1124" s="138" t="s">
        <v>23707</v>
      </c>
      <c r="B1124" s="141" t="s">
        <v>19159</v>
      </c>
      <c r="C1124" s="139" t="s">
        <v>19160</v>
      </c>
      <c r="D1124" s="139" t="s">
        <v>19161</v>
      </c>
      <c r="E1124" s="142">
        <v>424.43</v>
      </c>
      <c r="F1124" s="143" t="s">
        <v>19162</v>
      </c>
      <c r="G1124" s="143"/>
      <c r="H1124" s="143" t="s">
        <v>19163</v>
      </c>
      <c r="I1124" s="144" t="s">
        <v>5455</v>
      </c>
      <c r="J1124" s="145" t="s">
        <v>5530</v>
      </c>
      <c r="K1124" s="143" t="s">
        <v>30748</v>
      </c>
      <c r="L1124" s="144" t="s">
        <v>189</v>
      </c>
      <c r="M1124" s="144" t="s">
        <v>190</v>
      </c>
      <c r="N1124" s="144" t="s">
        <v>33</v>
      </c>
      <c r="O1124" s="144" t="s">
        <v>3856</v>
      </c>
      <c r="P1124" s="144">
        <v>364</v>
      </c>
      <c r="Q1124" s="144">
        <v>75</v>
      </c>
      <c r="R1124" s="147" t="s">
        <v>19164</v>
      </c>
      <c r="S1124" s="144" t="s">
        <v>143</v>
      </c>
      <c r="T1124" s="144">
        <v>300</v>
      </c>
      <c r="U1124" s="144">
        <v>75</v>
      </c>
      <c r="V1124" s="146">
        <f t="shared" si="62"/>
        <v>0.17670758428951772</v>
      </c>
      <c r="W1124" s="146">
        <f>V1124</f>
        <v>0.17670758428951772</v>
      </c>
      <c r="X1124" s="1" t="s">
        <v>19165</v>
      </c>
      <c r="Y1124" s="145" t="s">
        <v>19166</v>
      </c>
      <c r="Z1124" s="145" t="s">
        <v>27955</v>
      </c>
    </row>
    <row r="1125" spans="1:26" s="67" customFormat="1" ht="100.2" customHeight="1" x14ac:dyDescent="0.3">
      <c r="A1125" s="138" t="s">
        <v>23707</v>
      </c>
      <c r="B1125" s="141" t="s">
        <v>19167</v>
      </c>
      <c r="C1125" s="139" t="s">
        <v>19168</v>
      </c>
      <c r="D1125" s="139" t="s">
        <v>19169</v>
      </c>
      <c r="E1125" s="142">
        <v>474.77</v>
      </c>
      <c r="F1125" s="143" t="s">
        <v>19170</v>
      </c>
      <c r="G1125" s="143"/>
      <c r="H1125" s="143" t="s">
        <v>19171</v>
      </c>
      <c r="I1125" s="144" t="s">
        <v>5455</v>
      </c>
      <c r="J1125" s="145" t="s">
        <v>19172</v>
      </c>
      <c r="K1125" s="143" t="s">
        <v>30749</v>
      </c>
      <c r="L1125" s="144" t="s">
        <v>31</v>
      </c>
      <c r="M1125" s="144" t="s">
        <v>501</v>
      </c>
      <c r="N1125" s="144" t="s">
        <v>476</v>
      </c>
      <c r="O1125" s="144" t="s">
        <v>34</v>
      </c>
      <c r="P1125" s="144">
        <v>91</v>
      </c>
      <c r="Q1125" s="144">
        <v>250</v>
      </c>
      <c r="R1125" s="147" t="s">
        <v>19173</v>
      </c>
      <c r="S1125" s="144" t="s">
        <v>143</v>
      </c>
      <c r="T1125" s="144">
        <v>500</v>
      </c>
      <c r="U1125" s="144">
        <v>250</v>
      </c>
      <c r="V1125" s="148">
        <f t="shared" si="62"/>
        <v>0.52657076057880658</v>
      </c>
      <c r="W1125" s="148">
        <f>V1125/3</f>
        <v>0.1755235868596022</v>
      </c>
      <c r="X1125" s="1" t="s">
        <v>19174</v>
      </c>
      <c r="Y1125" s="145" t="s">
        <v>8710</v>
      </c>
      <c r="Z1125" s="145" t="s">
        <v>19175</v>
      </c>
    </row>
    <row r="1126" spans="1:26" s="67" customFormat="1" ht="100.2" customHeight="1" x14ac:dyDescent="0.3">
      <c r="A1126" s="138" t="s">
        <v>23707</v>
      </c>
      <c r="B1126" s="141" t="s">
        <v>19176</v>
      </c>
      <c r="C1126" s="139" t="s">
        <v>19177</v>
      </c>
      <c r="D1126" s="139" t="s">
        <v>19178</v>
      </c>
      <c r="E1126" s="142">
        <v>143.18</v>
      </c>
      <c r="F1126" s="143" t="s">
        <v>14121</v>
      </c>
      <c r="G1126" s="143"/>
      <c r="H1126" s="143" t="s">
        <v>19179</v>
      </c>
      <c r="I1126" s="144" t="s">
        <v>5455</v>
      </c>
      <c r="J1126" s="145" t="s">
        <v>6751</v>
      </c>
      <c r="K1126" s="143" t="s">
        <v>30750</v>
      </c>
      <c r="L1126" s="144" t="s">
        <v>31</v>
      </c>
      <c r="M1126" s="144" t="s">
        <v>176</v>
      </c>
      <c r="N1126" s="144" t="s">
        <v>33</v>
      </c>
      <c r="O1126" s="144" t="s">
        <v>34</v>
      </c>
      <c r="P1126" s="144">
        <v>728</v>
      </c>
      <c r="Q1126" s="144">
        <v>25</v>
      </c>
      <c r="R1126" s="147" t="s">
        <v>19180</v>
      </c>
      <c r="S1126" s="144" t="s">
        <v>49</v>
      </c>
      <c r="T1126" s="144" t="s">
        <v>49</v>
      </c>
      <c r="U1126" s="144">
        <v>25</v>
      </c>
      <c r="V1126" s="146">
        <f t="shared" si="62"/>
        <v>0.17460539181449922</v>
      </c>
      <c r="W1126" s="146">
        <f>V1126</f>
        <v>0.17460539181449922</v>
      </c>
      <c r="X1126" s="1" t="s">
        <v>19181</v>
      </c>
      <c r="Y1126" s="145" t="s">
        <v>19182</v>
      </c>
      <c r="Z1126" s="145" t="s">
        <v>19183</v>
      </c>
    </row>
    <row r="1127" spans="1:26" s="67" customFormat="1" ht="100.2" customHeight="1" x14ac:dyDescent="0.3">
      <c r="A1127" s="9" t="s">
        <v>16991</v>
      </c>
      <c r="B1127" s="10" t="s">
        <v>6259</v>
      </c>
      <c r="C1127" s="22" t="s">
        <v>6260</v>
      </c>
      <c r="D1127" s="19" t="s">
        <v>6261</v>
      </c>
      <c r="E1127" s="13">
        <v>206.24</v>
      </c>
      <c r="F1127" s="14" t="s">
        <v>6262</v>
      </c>
      <c r="G1127" s="14">
        <v>2.4300000000000002</v>
      </c>
      <c r="H1127" s="14" t="s">
        <v>6263</v>
      </c>
      <c r="I1127" s="14" t="s">
        <v>5455</v>
      </c>
      <c r="J1127" s="15" t="s">
        <v>6264</v>
      </c>
      <c r="K1127" s="14" t="s">
        <v>30751</v>
      </c>
      <c r="L1127" s="14" t="s">
        <v>31</v>
      </c>
      <c r="M1127" s="14" t="s">
        <v>6265</v>
      </c>
      <c r="N1127" s="14" t="s">
        <v>46</v>
      </c>
      <c r="O1127" s="16" t="s">
        <v>34</v>
      </c>
      <c r="P1127" s="28">
        <v>730</v>
      </c>
      <c r="Q1127" s="14">
        <v>35</v>
      </c>
      <c r="R1127" s="15" t="s">
        <v>6266</v>
      </c>
      <c r="S1127" s="14" t="s">
        <v>36</v>
      </c>
      <c r="T1127" s="14">
        <v>180</v>
      </c>
      <c r="U1127" s="28">
        <v>35</v>
      </c>
      <c r="V1127" s="13">
        <f t="shared" si="62"/>
        <v>0.16970519782777346</v>
      </c>
      <c r="W1127" s="13">
        <f>V1127</f>
        <v>0.16970519782777346</v>
      </c>
      <c r="X1127" s="19" t="s">
        <v>6267</v>
      </c>
      <c r="Y1127" s="21" t="s">
        <v>6268</v>
      </c>
      <c r="Z1127" s="19" t="s">
        <v>6269</v>
      </c>
    </row>
    <row r="1128" spans="1:26" s="67" customFormat="1" ht="100.2" customHeight="1" x14ac:dyDescent="0.3">
      <c r="A1128" s="138" t="s">
        <v>23707</v>
      </c>
      <c r="B1128" s="141" t="s">
        <v>19184</v>
      </c>
      <c r="C1128" s="139" t="s">
        <v>19185</v>
      </c>
      <c r="D1128" s="139" t="s">
        <v>19186</v>
      </c>
      <c r="E1128" s="142">
        <v>339.56400000000002</v>
      </c>
      <c r="F1128" s="143" t="s">
        <v>19187</v>
      </c>
      <c r="G1128" s="143"/>
      <c r="H1128" s="143" t="s">
        <v>19188</v>
      </c>
      <c r="I1128" s="144" t="s">
        <v>5455</v>
      </c>
      <c r="J1128" s="145" t="s">
        <v>19189</v>
      </c>
      <c r="K1128" s="143" t="s">
        <v>30752</v>
      </c>
      <c r="L1128" s="144" t="s">
        <v>31</v>
      </c>
      <c r="M1128" s="144" t="s">
        <v>12508</v>
      </c>
      <c r="N1128" s="144" t="s">
        <v>46</v>
      </c>
      <c r="O1128" s="144" t="s">
        <v>34</v>
      </c>
      <c r="P1128" s="144">
        <v>92</v>
      </c>
      <c r="Q1128" s="144">
        <v>170</v>
      </c>
      <c r="R1128" s="147" t="s">
        <v>19190</v>
      </c>
      <c r="S1128" s="144" t="s">
        <v>19191</v>
      </c>
      <c r="T1128" s="144">
        <v>722</v>
      </c>
      <c r="U1128" s="144">
        <v>170</v>
      </c>
      <c r="V1128" s="148">
        <f t="shared" si="62"/>
        <v>0.50064199974084411</v>
      </c>
      <c r="W1128" s="148">
        <f>V1128/3</f>
        <v>0.16688066658028136</v>
      </c>
      <c r="X1128" s="1" t="s">
        <v>19192</v>
      </c>
      <c r="Y1128" s="145" t="s">
        <v>27957</v>
      </c>
      <c r="Z1128" s="145" t="s">
        <v>27956</v>
      </c>
    </row>
    <row r="1129" spans="1:26" s="67" customFormat="1" ht="100.2" customHeight="1" x14ac:dyDescent="0.3">
      <c r="A1129" s="9" t="s">
        <v>16991</v>
      </c>
      <c r="B1129" s="10" t="s">
        <v>6270</v>
      </c>
      <c r="C1129" s="22" t="s">
        <v>6271</v>
      </c>
      <c r="D1129" s="19" t="s">
        <v>6272</v>
      </c>
      <c r="E1129" s="13">
        <v>220.35</v>
      </c>
      <c r="F1129" s="14" t="s">
        <v>6273</v>
      </c>
      <c r="G1129" s="14">
        <v>3.6</v>
      </c>
      <c r="H1129" s="14" t="s">
        <v>6274</v>
      </c>
      <c r="I1129" s="14" t="s">
        <v>5455</v>
      </c>
      <c r="J1129" s="15" t="s">
        <v>6275</v>
      </c>
      <c r="K1129" s="14" t="s">
        <v>30753</v>
      </c>
      <c r="L1129" s="14" t="s">
        <v>31</v>
      </c>
      <c r="M1129" s="14" t="s">
        <v>6276</v>
      </c>
      <c r="N1129" s="14" t="s">
        <v>70</v>
      </c>
      <c r="O1129" s="16" t="s">
        <v>34</v>
      </c>
      <c r="P1129" s="28">
        <v>90</v>
      </c>
      <c r="Q1129" s="14">
        <v>109</v>
      </c>
      <c r="R1129" s="15" t="s">
        <v>6277</v>
      </c>
      <c r="S1129" s="14" t="s">
        <v>6278</v>
      </c>
      <c r="T1129" s="14">
        <v>672</v>
      </c>
      <c r="U1129" s="28">
        <v>109</v>
      </c>
      <c r="V1129" s="30">
        <f t="shared" si="62"/>
        <v>0.49466757431359204</v>
      </c>
      <c r="W1129" s="30">
        <f>V1129/3</f>
        <v>0.16488919143786401</v>
      </c>
      <c r="X1129" s="19" t="s">
        <v>6279</v>
      </c>
      <c r="Y1129" s="21" t="s">
        <v>6280</v>
      </c>
      <c r="Z1129" s="19" t="s">
        <v>6281</v>
      </c>
    </row>
    <row r="1130" spans="1:26" s="67" customFormat="1" ht="100.2" customHeight="1" x14ac:dyDescent="0.3">
      <c r="A1130" s="138" t="s">
        <v>23707</v>
      </c>
      <c r="B1130" s="141" t="s">
        <v>19193</v>
      </c>
      <c r="C1130" s="139" t="s">
        <v>19194</v>
      </c>
      <c r="D1130" s="139" t="s">
        <v>19195</v>
      </c>
      <c r="E1130" s="142">
        <v>212.33600000000001</v>
      </c>
      <c r="F1130" s="143" t="s">
        <v>19196</v>
      </c>
      <c r="G1130" s="143"/>
      <c r="H1130" s="143" t="s">
        <v>19197</v>
      </c>
      <c r="I1130" s="144" t="s">
        <v>5455</v>
      </c>
      <c r="J1130" s="145" t="s">
        <v>5975</v>
      </c>
      <c r="K1130" s="143" t="s">
        <v>30716</v>
      </c>
      <c r="L1130" s="144" t="s">
        <v>31</v>
      </c>
      <c r="M1130" s="144" t="s">
        <v>10441</v>
      </c>
      <c r="N1130" s="144" t="s">
        <v>46</v>
      </c>
      <c r="O1130" s="144" t="s">
        <v>34</v>
      </c>
      <c r="P1130" s="144">
        <v>90</v>
      </c>
      <c r="Q1130" s="144">
        <v>104.6</v>
      </c>
      <c r="R1130" s="147" t="s">
        <v>19198</v>
      </c>
      <c r="S1130" s="144" t="s">
        <v>36</v>
      </c>
      <c r="T1130" s="144">
        <v>207.6</v>
      </c>
      <c r="U1130" s="144">
        <v>104.6</v>
      </c>
      <c r="V1130" s="149">
        <f t="shared" si="62"/>
        <v>0.49261547735664224</v>
      </c>
      <c r="W1130" s="149">
        <f>V1130/3</f>
        <v>0.16420515911888076</v>
      </c>
      <c r="X1130" s="1" t="s">
        <v>19199</v>
      </c>
      <c r="Y1130" s="145" t="s">
        <v>19200</v>
      </c>
      <c r="Z1130" s="145" t="s">
        <v>19201</v>
      </c>
    </row>
    <row r="1131" spans="1:26" s="67" customFormat="1" ht="100.2" customHeight="1" x14ac:dyDescent="0.3">
      <c r="A1131" s="138" t="s">
        <v>27958</v>
      </c>
      <c r="B1131" s="141" t="s">
        <v>19202</v>
      </c>
      <c r="C1131" s="139" t="s">
        <v>19203</v>
      </c>
      <c r="D1131" s="139" t="s">
        <v>19204</v>
      </c>
      <c r="E1131" s="142">
        <v>206.285</v>
      </c>
      <c r="F1131" s="143" t="s">
        <v>19205</v>
      </c>
      <c r="G1131" s="143"/>
      <c r="H1131" s="143" t="s">
        <v>19206</v>
      </c>
      <c r="I1131" s="144" t="s">
        <v>5455</v>
      </c>
      <c r="J1131" s="145" t="s">
        <v>6275</v>
      </c>
      <c r="K1131" s="143" t="s">
        <v>28370</v>
      </c>
      <c r="L1131" s="144" t="s">
        <v>31</v>
      </c>
      <c r="M1131" s="144" t="s">
        <v>17186</v>
      </c>
      <c r="N1131" s="144" t="s">
        <v>33</v>
      </c>
      <c r="O1131" s="144" t="s">
        <v>220</v>
      </c>
      <c r="P1131" s="144">
        <v>90</v>
      </c>
      <c r="Q1131" s="144">
        <v>100</v>
      </c>
      <c r="R1131" s="147" t="s">
        <v>19207</v>
      </c>
      <c r="S1131" s="144" t="s">
        <v>36</v>
      </c>
      <c r="T1131" s="144">
        <v>500</v>
      </c>
      <c r="U1131" s="144">
        <v>100</v>
      </c>
      <c r="V1131" s="148">
        <f t="shared" si="62"/>
        <v>0.48476622148968662</v>
      </c>
      <c r="W1131" s="148">
        <f>V1131/3</f>
        <v>0.16158874049656222</v>
      </c>
      <c r="X1131" s="1" t="s">
        <v>19208</v>
      </c>
      <c r="Y1131" s="145" t="s">
        <v>7979</v>
      </c>
      <c r="Z1131" s="145" t="s">
        <v>19209</v>
      </c>
    </row>
    <row r="1132" spans="1:26" s="67" customFormat="1" ht="100.2" customHeight="1" x14ac:dyDescent="0.3">
      <c r="A1132" s="9" t="s">
        <v>16991</v>
      </c>
      <c r="B1132" s="10" t="s">
        <v>6282</v>
      </c>
      <c r="C1132" s="22" t="s">
        <v>6283</v>
      </c>
      <c r="D1132" s="19" t="s">
        <v>6284</v>
      </c>
      <c r="E1132" s="13">
        <v>82.1</v>
      </c>
      <c r="F1132" s="14" t="s">
        <v>6285</v>
      </c>
      <c r="G1132" s="14">
        <v>0.3</v>
      </c>
      <c r="H1132" s="14" t="s">
        <v>6286</v>
      </c>
      <c r="I1132" s="14" t="s">
        <v>5455</v>
      </c>
      <c r="J1132" s="15" t="s">
        <v>5492</v>
      </c>
      <c r="K1132" s="14" t="s">
        <v>29248</v>
      </c>
      <c r="L1132" s="14" t="s">
        <v>31</v>
      </c>
      <c r="M1132" s="14" t="s">
        <v>310</v>
      </c>
      <c r="N1132" s="14" t="s">
        <v>46</v>
      </c>
      <c r="O1132" s="16" t="s">
        <v>34</v>
      </c>
      <c r="P1132" s="28">
        <v>742</v>
      </c>
      <c r="Q1132" s="18">
        <v>13</v>
      </c>
      <c r="R1132" s="15" t="s">
        <v>6287</v>
      </c>
      <c r="S1132" s="14" t="s">
        <v>6288</v>
      </c>
      <c r="T1132" s="14">
        <v>40</v>
      </c>
      <c r="U1132" s="28">
        <v>13</v>
      </c>
      <c r="V1132" s="13">
        <f t="shared" si="62"/>
        <v>0.15834348355663827</v>
      </c>
      <c r="W1132" s="13">
        <f>V1132</f>
        <v>0.15834348355663827</v>
      </c>
      <c r="X1132" s="19" t="s">
        <v>6289</v>
      </c>
      <c r="Y1132" s="21" t="s">
        <v>2421</v>
      </c>
      <c r="Z1132" s="19" t="s">
        <v>27959</v>
      </c>
    </row>
    <row r="1133" spans="1:26" s="67" customFormat="1" ht="100.2" customHeight="1" x14ac:dyDescent="0.3">
      <c r="A1133" s="9" t="s">
        <v>16991</v>
      </c>
      <c r="B1133" s="10" t="s">
        <v>6290</v>
      </c>
      <c r="C1133" s="22" t="s">
        <v>6291</v>
      </c>
      <c r="D1133" s="43" t="s">
        <v>6292</v>
      </c>
      <c r="E1133" s="13">
        <v>129.24</v>
      </c>
      <c r="F1133" s="14" t="s">
        <v>6293</v>
      </c>
      <c r="G1133" s="14">
        <v>2.83</v>
      </c>
      <c r="H1133" s="14" t="s">
        <v>6294</v>
      </c>
      <c r="I1133" s="14" t="s">
        <v>5455</v>
      </c>
      <c r="J1133" s="15" t="s">
        <v>6295</v>
      </c>
      <c r="K1133" s="14" t="s">
        <v>28371</v>
      </c>
      <c r="L1133" s="14" t="s">
        <v>31</v>
      </c>
      <c r="M1133" s="14" t="s">
        <v>32</v>
      </c>
      <c r="N1133" s="14" t="s">
        <v>33</v>
      </c>
      <c r="O1133" s="16" t="s">
        <v>1662</v>
      </c>
      <c r="P1133" s="28">
        <v>91</v>
      </c>
      <c r="Q1133" s="14">
        <v>61.2</v>
      </c>
      <c r="R1133" s="15" t="s">
        <v>6296</v>
      </c>
      <c r="S1133" s="14" t="s">
        <v>6297</v>
      </c>
      <c r="T1133" s="14" t="s">
        <v>49</v>
      </c>
      <c r="U1133" s="14">
        <v>61.2</v>
      </c>
      <c r="V1133" s="30">
        <f>PRODUCT(U1133,1/E1133)</f>
        <v>0.47353760445682452</v>
      </c>
      <c r="W1133" s="33">
        <f>V1133/3</f>
        <v>0.15784586815227483</v>
      </c>
      <c r="X1133" s="19" t="s">
        <v>6298</v>
      </c>
      <c r="Y1133" s="21" t="s">
        <v>1922</v>
      </c>
      <c r="Z1133" s="19" t="s">
        <v>6299</v>
      </c>
    </row>
    <row r="1134" spans="1:26" s="67" customFormat="1" ht="100.2" customHeight="1" x14ac:dyDescent="0.3">
      <c r="A1134" s="9" t="s">
        <v>16991</v>
      </c>
      <c r="B1134" s="10" t="s">
        <v>6300</v>
      </c>
      <c r="C1134" s="22" t="s">
        <v>6301</v>
      </c>
      <c r="D1134" s="19" t="s">
        <v>6302</v>
      </c>
      <c r="E1134" s="13">
        <v>230.24</v>
      </c>
      <c r="F1134" s="14" t="s">
        <v>6303</v>
      </c>
      <c r="G1134" s="14">
        <v>0.53</v>
      </c>
      <c r="H1134" s="14" t="s">
        <v>6304</v>
      </c>
      <c r="I1134" s="14" t="s">
        <v>5455</v>
      </c>
      <c r="J1134" s="15" t="s">
        <v>6305</v>
      </c>
      <c r="K1134" s="14" t="s">
        <v>30754</v>
      </c>
      <c r="L1134" s="14" t="s">
        <v>31</v>
      </c>
      <c r="M1134" s="14" t="s">
        <v>3022</v>
      </c>
      <c r="N1134" s="14" t="s">
        <v>70</v>
      </c>
      <c r="O1134" s="16" t="s">
        <v>34</v>
      </c>
      <c r="P1134" s="28">
        <v>749</v>
      </c>
      <c r="Q1134" s="14">
        <v>36</v>
      </c>
      <c r="R1134" s="15" t="s">
        <v>6306</v>
      </c>
      <c r="S1134" s="14" t="s">
        <v>36</v>
      </c>
      <c r="T1134" s="14">
        <v>180</v>
      </c>
      <c r="U1134" s="28">
        <v>36</v>
      </c>
      <c r="V1134" s="13">
        <f t="shared" ref="V1134:V1143" si="63">U1134/E1134</f>
        <v>0.15635858234885336</v>
      </c>
      <c r="W1134" s="13">
        <f>V1134</f>
        <v>0.15635858234885336</v>
      </c>
      <c r="X1134" s="19" t="s">
        <v>6307</v>
      </c>
      <c r="Y1134" s="21" t="s">
        <v>6308</v>
      </c>
      <c r="Z1134" s="19" t="s">
        <v>27960</v>
      </c>
    </row>
    <row r="1135" spans="1:26" s="67" customFormat="1" ht="100.2" customHeight="1" x14ac:dyDescent="0.3">
      <c r="A1135" s="9" t="s">
        <v>16991</v>
      </c>
      <c r="B1135" s="10" t="s">
        <v>6309</v>
      </c>
      <c r="C1135" s="22" t="s">
        <v>6310</v>
      </c>
      <c r="D1135" s="19" t="s">
        <v>6311</v>
      </c>
      <c r="E1135" s="13">
        <v>142.19586758300301</v>
      </c>
      <c r="F1135" s="14" t="s">
        <v>6312</v>
      </c>
      <c r="G1135" s="14">
        <v>2.4</v>
      </c>
      <c r="H1135" s="14" t="s">
        <v>6313</v>
      </c>
      <c r="I1135" s="14" t="s">
        <v>5455</v>
      </c>
      <c r="J1135" s="15" t="s">
        <v>6314</v>
      </c>
      <c r="K1135" s="14" t="s">
        <v>30099</v>
      </c>
      <c r="L1135" s="14" t="s">
        <v>31</v>
      </c>
      <c r="M1135" s="14" t="s">
        <v>310</v>
      </c>
      <c r="N1135" s="14" t="s">
        <v>33</v>
      </c>
      <c r="O1135" s="16" t="s">
        <v>220</v>
      </c>
      <c r="P1135" s="28">
        <f>103*7</f>
        <v>721</v>
      </c>
      <c r="Q1135" s="14">
        <v>22</v>
      </c>
      <c r="R1135" s="15" t="s">
        <v>6315</v>
      </c>
      <c r="S1135" s="14" t="s">
        <v>6316</v>
      </c>
      <c r="T1135" s="14">
        <v>44</v>
      </c>
      <c r="U1135" s="28">
        <v>22</v>
      </c>
      <c r="V1135" s="13">
        <f t="shared" si="63"/>
        <v>0.15471616984338937</v>
      </c>
      <c r="W1135" s="13">
        <f>V1135</f>
        <v>0.15471616984338937</v>
      </c>
      <c r="X1135" s="19" t="s">
        <v>6317</v>
      </c>
      <c r="Y1135" s="21" t="s">
        <v>2708</v>
      </c>
      <c r="Z1135" s="19" t="s">
        <v>6318</v>
      </c>
    </row>
    <row r="1136" spans="1:26" s="67" customFormat="1" ht="100.2" customHeight="1" x14ac:dyDescent="0.3">
      <c r="A1136" s="138" t="s">
        <v>23707</v>
      </c>
      <c r="B1136" s="141" t="s">
        <v>19210</v>
      </c>
      <c r="C1136" s="139" t="s">
        <v>19211</v>
      </c>
      <c r="D1136" s="139" t="s">
        <v>19212</v>
      </c>
      <c r="E1136" s="142">
        <v>216.32</v>
      </c>
      <c r="F1136" s="143" t="s">
        <v>17192</v>
      </c>
      <c r="G1136" s="143"/>
      <c r="H1136" s="143" t="s">
        <v>19213</v>
      </c>
      <c r="I1136" s="144" t="s">
        <v>5455</v>
      </c>
      <c r="J1136" s="145" t="s">
        <v>19214</v>
      </c>
      <c r="K1136" s="143" t="s">
        <v>30755</v>
      </c>
      <c r="L1136" s="144" t="s">
        <v>31</v>
      </c>
      <c r="M1136" s="144" t="s">
        <v>32</v>
      </c>
      <c r="N1136" s="144" t="s">
        <v>33</v>
      </c>
      <c r="O1136" s="144" t="s">
        <v>220</v>
      </c>
      <c r="P1136" s="144">
        <v>91</v>
      </c>
      <c r="Q1136" s="144">
        <v>100</v>
      </c>
      <c r="R1136" s="147" t="s">
        <v>19215</v>
      </c>
      <c r="S1136" s="144" t="s">
        <v>16382</v>
      </c>
      <c r="T1136" s="144">
        <v>300</v>
      </c>
      <c r="U1136" s="144">
        <v>100</v>
      </c>
      <c r="V1136" s="148">
        <f t="shared" si="63"/>
        <v>0.46227810650887574</v>
      </c>
      <c r="W1136" s="148">
        <f>V1136/3</f>
        <v>0.15409270216962526</v>
      </c>
      <c r="X1136" s="1" t="s">
        <v>19216</v>
      </c>
      <c r="Y1136" s="145" t="s">
        <v>4247</v>
      </c>
      <c r="Z1136" s="145" t="s">
        <v>19217</v>
      </c>
    </row>
    <row r="1137" spans="1:26" s="67" customFormat="1" ht="100.2" customHeight="1" x14ac:dyDescent="0.3">
      <c r="A1137" s="9" t="s">
        <v>16991</v>
      </c>
      <c r="B1137" s="10" t="s">
        <v>6319</v>
      </c>
      <c r="C1137" s="22" t="s">
        <v>6320</v>
      </c>
      <c r="D1137" s="19" t="s">
        <v>6321</v>
      </c>
      <c r="E1137" s="13">
        <v>164.2</v>
      </c>
      <c r="F1137" s="14" t="s">
        <v>2701</v>
      </c>
      <c r="G1137" s="14">
        <v>1.89</v>
      </c>
      <c r="H1137" s="25" t="s">
        <v>6322</v>
      </c>
      <c r="I1137" s="14" t="s">
        <v>5455</v>
      </c>
      <c r="J1137" s="15" t="s">
        <v>5558</v>
      </c>
      <c r="K1137" s="14" t="s">
        <v>28372</v>
      </c>
      <c r="L1137" s="14" t="s">
        <v>31</v>
      </c>
      <c r="M1137" s="14" t="s">
        <v>815</v>
      </c>
      <c r="N1137" s="14" t="s">
        <v>70</v>
      </c>
      <c r="O1137" s="16" t="s">
        <v>34</v>
      </c>
      <c r="P1137" s="28">
        <v>728</v>
      </c>
      <c r="Q1137" s="14">
        <v>24.6</v>
      </c>
      <c r="R1137" s="15" t="s">
        <v>6323</v>
      </c>
      <c r="S1137" s="14" t="s">
        <v>49</v>
      </c>
      <c r="T1137" s="14" t="s">
        <v>49</v>
      </c>
      <c r="U1137" s="36">
        <v>24.6</v>
      </c>
      <c r="V1137" s="30">
        <f t="shared" si="63"/>
        <v>0.14981729598051158</v>
      </c>
      <c r="W1137" s="30">
        <f>V1137</f>
        <v>0.14981729598051158</v>
      </c>
      <c r="X1137" s="19" t="s">
        <v>6324</v>
      </c>
      <c r="Y1137" s="21" t="s">
        <v>6325</v>
      </c>
      <c r="Z1137" s="19" t="s">
        <v>6326</v>
      </c>
    </row>
    <row r="1138" spans="1:26" s="67" customFormat="1" ht="100.2" customHeight="1" x14ac:dyDescent="0.3">
      <c r="A1138" s="9" t="s">
        <v>16991</v>
      </c>
      <c r="B1138" s="10" t="s">
        <v>6327</v>
      </c>
      <c r="C1138" s="22" t="s">
        <v>6328</v>
      </c>
      <c r="D1138" s="19" t="s">
        <v>6329</v>
      </c>
      <c r="E1138" s="13">
        <v>170.24910239188199</v>
      </c>
      <c r="F1138" s="14" t="s">
        <v>1414</v>
      </c>
      <c r="G1138" s="14">
        <v>3.65</v>
      </c>
      <c r="H1138" s="14" t="s">
        <v>6330</v>
      </c>
      <c r="I1138" s="14" t="s">
        <v>5455</v>
      </c>
      <c r="J1138" s="15" t="s">
        <v>6331</v>
      </c>
      <c r="K1138" s="14" t="s">
        <v>30099</v>
      </c>
      <c r="L1138" s="14" t="s">
        <v>189</v>
      </c>
      <c r="M1138" s="14" t="s">
        <v>190</v>
      </c>
      <c r="N1138" s="14" t="s">
        <v>33</v>
      </c>
      <c r="O1138" s="16" t="s">
        <v>3856</v>
      </c>
      <c r="P1138" s="28">
        <f>1.5*365</f>
        <v>547.5</v>
      </c>
      <c r="Q1138" s="14">
        <v>25</v>
      </c>
      <c r="R1138" s="15" t="s">
        <v>6332</v>
      </c>
      <c r="S1138" s="14" t="s">
        <v>36</v>
      </c>
      <c r="T1138" s="14">
        <v>75</v>
      </c>
      <c r="U1138" s="28">
        <v>25</v>
      </c>
      <c r="V1138" s="13">
        <f t="shared" si="63"/>
        <v>0.14684365232337387</v>
      </c>
      <c r="W1138" s="13">
        <f>V1138</f>
        <v>0.14684365232337387</v>
      </c>
      <c r="X1138" s="19" t="s">
        <v>6333</v>
      </c>
      <c r="Y1138" s="21" t="s">
        <v>6334</v>
      </c>
      <c r="Z1138" s="19" t="s">
        <v>6335</v>
      </c>
    </row>
    <row r="1139" spans="1:26" s="67" customFormat="1" ht="100.2" customHeight="1" x14ac:dyDescent="0.3">
      <c r="A1139" s="9" t="s">
        <v>16991</v>
      </c>
      <c r="B1139" s="10" t="s">
        <v>6336</v>
      </c>
      <c r="C1139" s="22" t="s">
        <v>6337</v>
      </c>
      <c r="D1139" s="12" t="s">
        <v>6338</v>
      </c>
      <c r="E1139" s="13">
        <v>109.126</v>
      </c>
      <c r="F1139" s="14" t="s">
        <v>5906</v>
      </c>
      <c r="G1139" s="14">
        <v>0.88</v>
      </c>
      <c r="H1139" s="18" t="s">
        <v>6339</v>
      </c>
      <c r="I1139" s="14" t="s">
        <v>5455</v>
      </c>
      <c r="J1139" s="15" t="s">
        <v>5492</v>
      </c>
      <c r="K1139" s="14" t="s">
        <v>30756</v>
      </c>
      <c r="L1139" s="14" t="s">
        <v>31</v>
      </c>
      <c r="M1139" s="14" t="s">
        <v>501</v>
      </c>
      <c r="N1139" s="14" t="s">
        <v>46</v>
      </c>
      <c r="O1139" s="16" t="s">
        <v>34</v>
      </c>
      <c r="P1139" s="17">
        <v>91</v>
      </c>
      <c r="Q1139" s="29" t="s">
        <v>6340</v>
      </c>
      <c r="R1139" s="15" t="s">
        <v>6341</v>
      </c>
      <c r="S1139" s="14" t="s">
        <v>6342</v>
      </c>
      <c r="T1139" s="18">
        <v>107</v>
      </c>
      <c r="U1139" s="17">
        <v>48</v>
      </c>
      <c r="V1139" s="20">
        <f t="shared" si="63"/>
        <v>0.43985851217858252</v>
      </c>
      <c r="W1139" s="13">
        <f>V1139/3</f>
        <v>0.14661950405952751</v>
      </c>
      <c r="X1139" s="19" t="s">
        <v>6343</v>
      </c>
      <c r="Y1139" s="21" t="s">
        <v>4528</v>
      </c>
      <c r="Z1139" s="19" t="s">
        <v>6344</v>
      </c>
    </row>
    <row r="1140" spans="1:26" s="67" customFormat="1" ht="100.2" customHeight="1" x14ac:dyDescent="0.3">
      <c r="A1140" s="9" t="s">
        <v>16991</v>
      </c>
      <c r="B1140" s="10" t="s">
        <v>6345</v>
      </c>
      <c r="C1140" s="22" t="s">
        <v>6346</v>
      </c>
      <c r="D1140" s="19" t="s">
        <v>6347</v>
      </c>
      <c r="E1140" s="13">
        <v>76.09</v>
      </c>
      <c r="F1140" s="14" t="s">
        <v>100</v>
      </c>
      <c r="G1140" s="13">
        <v>-0.5</v>
      </c>
      <c r="H1140" s="14" t="s">
        <v>6348</v>
      </c>
      <c r="I1140" s="14" t="s">
        <v>5455</v>
      </c>
      <c r="J1140" s="15" t="s">
        <v>5511</v>
      </c>
      <c r="K1140" s="14" t="s">
        <v>28303</v>
      </c>
      <c r="L1140" s="14" t="s">
        <v>31</v>
      </c>
      <c r="M1140" s="14" t="s">
        <v>6349</v>
      </c>
      <c r="N1140" s="14" t="s">
        <v>33</v>
      </c>
      <c r="O1140" s="16" t="s">
        <v>2991</v>
      </c>
      <c r="P1140" s="28" t="s">
        <v>6350</v>
      </c>
      <c r="Q1140" s="14">
        <v>11</v>
      </c>
      <c r="R1140" s="15" t="s">
        <v>6351</v>
      </c>
      <c r="S1140" s="14" t="s">
        <v>2480</v>
      </c>
      <c r="T1140" s="14">
        <v>30</v>
      </c>
      <c r="U1140" s="28">
        <v>11</v>
      </c>
      <c r="V1140" s="13">
        <f t="shared" si="63"/>
        <v>0.14456564594559074</v>
      </c>
      <c r="W1140" s="20">
        <f>V1140</f>
        <v>0.14456564594559074</v>
      </c>
      <c r="X1140" s="19" t="s">
        <v>6352</v>
      </c>
      <c r="Y1140" s="21" t="s">
        <v>6353</v>
      </c>
      <c r="Z1140" s="19" t="s">
        <v>27961</v>
      </c>
    </row>
    <row r="1141" spans="1:26" s="67" customFormat="1" ht="100.2" customHeight="1" x14ac:dyDescent="0.3">
      <c r="A1141" s="9" t="s">
        <v>16991</v>
      </c>
      <c r="B1141" s="10" t="s">
        <v>6354</v>
      </c>
      <c r="C1141" s="22" t="s">
        <v>6355</v>
      </c>
      <c r="D1141" s="19" t="s">
        <v>6356</v>
      </c>
      <c r="E1141" s="13">
        <v>852.97</v>
      </c>
      <c r="F1141" s="14" t="s">
        <v>6357</v>
      </c>
      <c r="G1141" s="14">
        <v>15.75</v>
      </c>
      <c r="H1141" s="14" t="s">
        <v>6358</v>
      </c>
      <c r="I1141" s="14" t="s">
        <v>5455</v>
      </c>
      <c r="J1141" s="15" t="s">
        <v>5549</v>
      </c>
      <c r="K1141" s="14" t="s">
        <v>30757</v>
      </c>
      <c r="L1141" s="14" t="s">
        <v>31</v>
      </c>
      <c r="M1141" s="14" t="s">
        <v>6359</v>
      </c>
      <c r="N1141" s="14" t="s">
        <v>46</v>
      </c>
      <c r="O1141" s="16" t="s">
        <v>5852</v>
      </c>
      <c r="P1141" s="26">
        <v>91</v>
      </c>
      <c r="Q1141" s="14">
        <v>363</v>
      </c>
      <c r="R1141" s="15" t="s">
        <v>6360</v>
      </c>
      <c r="S1141" s="14" t="s">
        <v>49</v>
      </c>
      <c r="T1141" s="14" t="s">
        <v>49</v>
      </c>
      <c r="U1141" s="14">
        <v>363</v>
      </c>
      <c r="V1141" s="30">
        <f t="shared" si="63"/>
        <v>0.42557182550382777</v>
      </c>
      <c r="W1141" s="30">
        <f>V1141/3</f>
        <v>0.14185727516794258</v>
      </c>
      <c r="X1141" s="19" t="s">
        <v>6361</v>
      </c>
      <c r="Y1141" s="21" t="s">
        <v>6362</v>
      </c>
      <c r="Z1141" s="19" t="s">
        <v>6363</v>
      </c>
    </row>
    <row r="1142" spans="1:26" s="67" customFormat="1" ht="100.2" customHeight="1" x14ac:dyDescent="0.3">
      <c r="A1142" s="9" t="s">
        <v>16991</v>
      </c>
      <c r="B1142" s="10" t="s">
        <v>6364</v>
      </c>
      <c r="C1142" s="19" t="s">
        <v>6365</v>
      </c>
      <c r="D1142" s="12" t="s">
        <v>6366</v>
      </c>
      <c r="E1142" s="13">
        <v>546.77951486601205</v>
      </c>
      <c r="F1142" s="14" t="s">
        <v>6367</v>
      </c>
      <c r="G1142" s="14">
        <v>5.94</v>
      </c>
      <c r="H1142" s="18" t="s">
        <v>6368</v>
      </c>
      <c r="I1142" s="14" t="s">
        <v>5455</v>
      </c>
      <c r="J1142" s="54" t="s">
        <v>6369</v>
      </c>
      <c r="K1142" s="14" t="s">
        <v>30758</v>
      </c>
      <c r="L1142" s="14" t="s">
        <v>31</v>
      </c>
      <c r="M1142" s="14" t="s">
        <v>163</v>
      </c>
      <c r="N1142" s="14" t="s">
        <v>70</v>
      </c>
      <c r="O1142" s="16" t="s">
        <v>34</v>
      </c>
      <c r="P1142" s="17">
        <v>91</v>
      </c>
      <c r="Q1142" s="29" t="s">
        <v>6370</v>
      </c>
      <c r="R1142" s="15" t="s">
        <v>6371</v>
      </c>
      <c r="S1142" s="14" t="s">
        <v>143</v>
      </c>
      <c r="T1142" s="18">
        <v>992</v>
      </c>
      <c r="U1142" s="17">
        <v>226</v>
      </c>
      <c r="V1142" s="30">
        <f t="shared" si="63"/>
        <v>0.41332931072844076</v>
      </c>
      <c r="W1142" s="30">
        <f>V1142/3</f>
        <v>0.13777643690948024</v>
      </c>
      <c r="X1142" s="19" t="s">
        <v>6372</v>
      </c>
      <c r="Y1142" s="21" t="s">
        <v>1705</v>
      </c>
      <c r="Z1142" s="19" t="s">
        <v>6373</v>
      </c>
    </row>
    <row r="1143" spans="1:26" s="67" customFormat="1" ht="100.2" customHeight="1" x14ac:dyDescent="0.3">
      <c r="A1143" s="138" t="s">
        <v>23707</v>
      </c>
      <c r="B1143" s="141" t="s">
        <v>19218</v>
      </c>
      <c r="C1143" s="139" t="s">
        <v>19219</v>
      </c>
      <c r="D1143" s="139" t="s">
        <v>19220</v>
      </c>
      <c r="E1143" s="142">
        <v>294.32</v>
      </c>
      <c r="F1143" s="143" t="s">
        <v>19221</v>
      </c>
      <c r="G1143" s="143"/>
      <c r="H1143" s="143" t="s">
        <v>19222</v>
      </c>
      <c r="I1143" s="144" t="s">
        <v>5455</v>
      </c>
      <c r="J1143" s="145" t="s">
        <v>5832</v>
      </c>
      <c r="K1143" s="143" t="s">
        <v>30759</v>
      </c>
      <c r="L1143" s="144" t="s">
        <v>31</v>
      </c>
      <c r="M1143" s="144" t="s">
        <v>815</v>
      </c>
      <c r="N1143" s="144" t="s">
        <v>46</v>
      </c>
      <c r="O1143" s="144" t="s">
        <v>34</v>
      </c>
      <c r="P1143" s="144">
        <v>728</v>
      </c>
      <c r="Q1143" s="144">
        <v>40</v>
      </c>
      <c r="R1143" s="147" t="s">
        <v>19223</v>
      </c>
      <c r="S1143" s="144" t="s">
        <v>619</v>
      </c>
      <c r="T1143" s="144">
        <v>121</v>
      </c>
      <c r="U1143" s="144">
        <v>40</v>
      </c>
      <c r="V1143" s="148">
        <f t="shared" si="63"/>
        <v>0.1359064963305246</v>
      </c>
      <c r="W1143" s="148">
        <f>V1143</f>
        <v>0.1359064963305246</v>
      </c>
      <c r="X1143" s="1" t="s">
        <v>19224</v>
      </c>
      <c r="Y1143" s="145" t="s">
        <v>19225</v>
      </c>
      <c r="Z1143" s="145" t="s">
        <v>19226</v>
      </c>
    </row>
    <row r="1144" spans="1:26" s="67" customFormat="1" ht="100.2" customHeight="1" x14ac:dyDescent="0.3">
      <c r="A1144" s="9" t="s">
        <v>16991</v>
      </c>
      <c r="B1144" s="10" t="s">
        <v>6374</v>
      </c>
      <c r="C1144" s="22" t="s">
        <v>6375</v>
      </c>
      <c r="D1144" s="19" t="s">
        <v>6376</v>
      </c>
      <c r="E1144" s="13">
        <v>73.14</v>
      </c>
      <c r="F1144" s="14" t="s">
        <v>6377</v>
      </c>
      <c r="G1144" s="14">
        <v>0.57999999999999996</v>
      </c>
      <c r="H1144" s="14" t="s">
        <v>6378</v>
      </c>
      <c r="I1144" s="14" t="s">
        <v>5455</v>
      </c>
      <c r="J1144" s="15" t="s">
        <v>6295</v>
      </c>
      <c r="K1144" s="14" t="s">
        <v>28371</v>
      </c>
      <c r="L1144" s="14" t="s">
        <v>31</v>
      </c>
      <c r="M1144" s="14" t="s">
        <v>6379</v>
      </c>
      <c r="N1144" s="14" t="s">
        <v>476</v>
      </c>
      <c r="O1144" s="16" t="s">
        <v>1662</v>
      </c>
      <c r="P1144" s="28">
        <v>168</v>
      </c>
      <c r="Q1144" s="14">
        <v>9.9</v>
      </c>
      <c r="R1144" s="15" t="s">
        <v>6380</v>
      </c>
      <c r="S1144" s="14" t="s">
        <v>36</v>
      </c>
      <c r="T1144" s="14">
        <v>98.7</v>
      </c>
      <c r="U1144" s="14">
        <v>9.9</v>
      </c>
      <c r="V1144" s="13">
        <f>PRODUCT(U1144,1/E1144)</f>
        <v>0.13535684987694832</v>
      </c>
      <c r="W1144" s="13">
        <f>V1144</f>
        <v>0.13535684987694832</v>
      </c>
      <c r="X1144" s="19" t="s">
        <v>6381</v>
      </c>
      <c r="Y1144" s="21" t="s">
        <v>6382</v>
      </c>
      <c r="Z1144" s="19" t="s">
        <v>6383</v>
      </c>
    </row>
    <row r="1145" spans="1:26" s="67" customFormat="1" ht="100.2" customHeight="1" x14ac:dyDescent="0.3">
      <c r="A1145" s="9" t="s">
        <v>16991</v>
      </c>
      <c r="B1145" s="10" t="s">
        <v>6384</v>
      </c>
      <c r="C1145" s="22" t="s">
        <v>6385</v>
      </c>
      <c r="D1145" s="19" t="s">
        <v>6386</v>
      </c>
      <c r="E1145" s="13">
        <v>127.165576380712</v>
      </c>
      <c r="F1145" s="14" t="s">
        <v>6387</v>
      </c>
      <c r="G1145" s="14">
        <v>0.104</v>
      </c>
      <c r="H1145" s="14" t="s">
        <v>6388</v>
      </c>
      <c r="I1145" s="14" t="s">
        <v>5455</v>
      </c>
      <c r="J1145" s="15" t="s">
        <v>6389</v>
      </c>
      <c r="K1145" s="14" t="s">
        <v>30760</v>
      </c>
      <c r="L1145" s="14" t="s">
        <v>31</v>
      </c>
      <c r="M1145" s="14" t="s">
        <v>6390</v>
      </c>
      <c r="N1145" s="14" t="s">
        <v>46</v>
      </c>
      <c r="O1145" s="16" t="s">
        <v>34</v>
      </c>
      <c r="P1145" s="17" t="s">
        <v>164</v>
      </c>
      <c r="Q1145" s="29" t="s">
        <v>2097</v>
      </c>
      <c r="R1145" s="15" t="s">
        <v>6391</v>
      </c>
      <c r="S1145" s="14" t="s">
        <v>36</v>
      </c>
      <c r="T1145" s="18">
        <v>769</v>
      </c>
      <c r="U1145" s="17">
        <v>50</v>
      </c>
      <c r="V1145" s="20">
        <f t="shared" ref="V1145:V1167" si="64">U1145/E1145</f>
        <v>0.39318816792296485</v>
      </c>
      <c r="W1145" s="13">
        <f>V1145/3</f>
        <v>0.13106272264098828</v>
      </c>
      <c r="X1145" s="19" t="s">
        <v>6392</v>
      </c>
      <c r="Y1145" s="21" t="s">
        <v>5524</v>
      </c>
      <c r="Z1145" s="19" t="s">
        <v>27962</v>
      </c>
    </row>
    <row r="1146" spans="1:26" s="67" customFormat="1" ht="100.2" customHeight="1" x14ac:dyDescent="0.3">
      <c r="A1146" s="9" t="s">
        <v>16991</v>
      </c>
      <c r="B1146" s="10" t="s">
        <v>6393</v>
      </c>
      <c r="C1146" s="22" t="s">
        <v>6394</v>
      </c>
      <c r="D1146" s="35" t="s">
        <v>6395</v>
      </c>
      <c r="E1146" s="13">
        <v>514.71900000000005</v>
      </c>
      <c r="F1146" s="14" t="s">
        <v>6396</v>
      </c>
      <c r="G1146" s="14">
        <v>11.04</v>
      </c>
      <c r="H1146" s="14" t="s">
        <v>6397</v>
      </c>
      <c r="I1146" s="14" t="s">
        <v>5455</v>
      </c>
      <c r="J1146" s="15" t="s">
        <v>5549</v>
      </c>
      <c r="K1146" s="14" t="s">
        <v>30761</v>
      </c>
      <c r="L1146" s="14" t="s">
        <v>189</v>
      </c>
      <c r="M1146" s="14" t="s">
        <v>190</v>
      </c>
      <c r="N1146" s="14" t="s">
        <v>33</v>
      </c>
      <c r="O1146" s="16" t="s">
        <v>3856</v>
      </c>
      <c r="P1146" s="28">
        <v>92</v>
      </c>
      <c r="Q1146" s="14">
        <v>200</v>
      </c>
      <c r="R1146" s="15" t="s">
        <v>6398</v>
      </c>
      <c r="S1146" s="14" t="s">
        <v>143</v>
      </c>
      <c r="T1146" s="14">
        <v>1000</v>
      </c>
      <c r="U1146" s="28">
        <v>200</v>
      </c>
      <c r="V1146" s="30">
        <f t="shared" si="64"/>
        <v>0.38856152580339948</v>
      </c>
      <c r="W1146" s="30">
        <f>V1146/3</f>
        <v>0.12952050860113315</v>
      </c>
      <c r="X1146" s="19" t="s">
        <v>6399</v>
      </c>
      <c r="Y1146" s="21" t="s">
        <v>6400</v>
      </c>
      <c r="Z1146" s="19" t="s">
        <v>27963</v>
      </c>
    </row>
    <row r="1147" spans="1:26" s="67" customFormat="1" ht="100.2" customHeight="1" x14ac:dyDescent="0.3">
      <c r="A1147" s="9" t="s">
        <v>16991</v>
      </c>
      <c r="B1147" s="10" t="s">
        <v>6401</v>
      </c>
      <c r="C1147" s="22" t="s">
        <v>6402</v>
      </c>
      <c r="D1147" s="19" t="s">
        <v>6403</v>
      </c>
      <c r="E1147" s="13">
        <v>93.13</v>
      </c>
      <c r="F1147" s="14" t="s">
        <v>6404</v>
      </c>
      <c r="G1147" s="13">
        <v>1.2</v>
      </c>
      <c r="H1147" s="14" t="s">
        <v>6405</v>
      </c>
      <c r="I1147" s="14" t="s">
        <v>5455</v>
      </c>
      <c r="J1147" s="15" t="s">
        <v>5492</v>
      </c>
      <c r="K1147" s="14" t="s">
        <v>30762</v>
      </c>
      <c r="L1147" s="14" t="s">
        <v>31</v>
      </c>
      <c r="M1147" s="14" t="s">
        <v>310</v>
      </c>
      <c r="N1147" s="14" t="s">
        <v>46</v>
      </c>
      <c r="O1147" s="16" t="s">
        <v>47</v>
      </c>
      <c r="P1147" s="28">
        <v>728</v>
      </c>
      <c r="Q1147" s="14">
        <v>12</v>
      </c>
      <c r="R1147" s="15" t="s">
        <v>6406</v>
      </c>
      <c r="S1147" s="14" t="s">
        <v>6407</v>
      </c>
      <c r="T1147" s="14">
        <v>22</v>
      </c>
      <c r="U1147" s="14">
        <v>12</v>
      </c>
      <c r="V1147" s="13">
        <f t="shared" si="64"/>
        <v>0.12885214216686353</v>
      </c>
      <c r="W1147" s="13">
        <f>V1147</f>
        <v>0.12885214216686353</v>
      </c>
      <c r="X1147" s="19" t="s">
        <v>6408</v>
      </c>
      <c r="Y1147" s="21" t="s">
        <v>6409</v>
      </c>
      <c r="Z1147" s="19" t="s">
        <v>27964</v>
      </c>
    </row>
    <row r="1148" spans="1:26" s="67" customFormat="1" ht="100.2" customHeight="1" x14ac:dyDescent="0.3">
      <c r="A1148" s="9" t="s">
        <v>16991</v>
      </c>
      <c r="B1148" s="10" t="s">
        <v>6410</v>
      </c>
      <c r="C1148" s="19" t="s">
        <v>6411</v>
      </c>
      <c r="D1148" s="43" t="s">
        <v>6412</v>
      </c>
      <c r="E1148" s="24">
        <v>119.37</v>
      </c>
      <c r="F1148" s="14" t="s">
        <v>6413</v>
      </c>
      <c r="G1148" s="14">
        <v>1.97</v>
      </c>
      <c r="H1148" s="25" t="s">
        <v>6414</v>
      </c>
      <c r="I1148" s="14" t="s">
        <v>5455</v>
      </c>
      <c r="J1148" s="15" t="s">
        <v>5456</v>
      </c>
      <c r="K1148" s="14" t="s">
        <v>28373</v>
      </c>
      <c r="L1148" s="14" t="s">
        <v>425</v>
      </c>
      <c r="M1148" s="14" t="s">
        <v>6415</v>
      </c>
      <c r="N1148" s="14" t="s">
        <v>46</v>
      </c>
      <c r="O1148" s="16" t="s">
        <v>220</v>
      </c>
      <c r="P1148" s="26">
        <v>560</v>
      </c>
      <c r="Q1148" s="25">
        <v>15</v>
      </c>
      <c r="R1148" s="15" t="s">
        <v>6416</v>
      </c>
      <c r="S1148" s="14" t="s">
        <v>3124</v>
      </c>
      <c r="T1148" s="25">
        <v>51</v>
      </c>
      <c r="U1148" s="25">
        <v>15</v>
      </c>
      <c r="V1148" s="24">
        <f t="shared" si="64"/>
        <v>0.12565971349585323</v>
      </c>
      <c r="W1148" s="24">
        <f>V1148</f>
        <v>0.12565971349585323</v>
      </c>
      <c r="X1148" s="19" t="s">
        <v>6417</v>
      </c>
      <c r="Y1148" s="21" t="s">
        <v>4028</v>
      </c>
      <c r="Z1148" s="19" t="s">
        <v>27965</v>
      </c>
    </row>
    <row r="1149" spans="1:26" s="67" customFormat="1" ht="100.2" customHeight="1" x14ac:dyDescent="0.3">
      <c r="A1149" s="138" t="s">
        <v>23707</v>
      </c>
      <c r="B1149" s="141" t="s">
        <v>19227</v>
      </c>
      <c r="C1149" s="139" t="s">
        <v>19228</v>
      </c>
      <c r="D1149" s="139" t="s">
        <v>19229</v>
      </c>
      <c r="E1149" s="142">
        <v>167.12</v>
      </c>
      <c r="F1149" s="143" t="s">
        <v>19230</v>
      </c>
      <c r="G1149" s="143"/>
      <c r="H1149" s="143" t="s">
        <v>19231</v>
      </c>
      <c r="I1149" s="144" t="s">
        <v>5455</v>
      </c>
      <c r="J1149" s="145" t="s">
        <v>5832</v>
      </c>
      <c r="K1149" s="143" t="s">
        <v>30763</v>
      </c>
      <c r="L1149" s="144" t="s">
        <v>31</v>
      </c>
      <c r="M1149" s="144" t="s">
        <v>176</v>
      </c>
      <c r="N1149" s="144" t="s">
        <v>476</v>
      </c>
      <c r="O1149" s="144" t="s">
        <v>34</v>
      </c>
      <c r="P1149" s="144">
        <v>91</v>
      </c>
      <c r="Q1149" s="144">
        <v>62.5</v>
      </c>
      <c r="R1149" s="147" t="s">
        <v>19232</v>
      </c>
      <c r="S1149" s="144" t="s">
        <v>19233</v>
      </c>
      <c r="T1149" s="144">
        <v>125</v>
      </c>
      <c r="U1149" s="144">
        <v>62.5</v>
      </c>
      <c r="V1149" s="148">
        <f t="shared" si="64"/>
        <v>0.37398276687410242</v>
      </c>
      <c r="W1149" s="148">
        <f>V1149/3</f>
        <v>0.12466092229136748</v>
      </c>
      <c r="X1149" s="1" t="s">
        <v>19234</v>
      </c>
      <c r="Y1149" s="145" t="s">
        <v>19235</v>
      </c>
      <c r="Z1149" s="145" t="s">
        <v>19236</v>
      </c>
    </row>
    <row r="1150" spans="1:26" s="67" customFormat="1" ht="100.2" customHeight="1" x14ac:dyDescent="0.3">
      <c r="A1150" s="9" t="s">
        <v>16991</v>
      </c>
      <c r="B1150" s="10" t="s">
        <v>6418</v>
      </c>
      <c r="C1150" s="35" t="s">
        <v>6419</v>
      </c>
      <c r="D1150" s="12" t="s">
        <v>6420</v>
      </c>
      <c r="E1150" s="13">
        <v>121.18</v>
      </c>
      <c r="F1150" s="14" t="s">
        <v>6421</v>
      </c>
      <c r="G1150" s="14">
        <v>1.84</v>
      </c>
      <c r="H1150" s="18" t="s">
        <v>6422</v>
      </c>
      <c r="I1150" s="14" t="s">
        <v>5455</v>
      </c>
      <c r="J1150" s="15" t="s">
        <v>5804</v>
      </c>
      <c r="K1150" s="14" t="s">
        <v>30764</v>
      </c>
      <c r="L1150" s="14" t="s">
        <v>31</v>
      </c>
      <c r="M1150" s="14" t="s">
        <v>6423</v>
      </c>
      <c r="N1150" s="14" t="s">
        <v>33</v>
      </c>
      <c r="O1150" s="16" t="s">
        <v>34</v>
      </c>
      <c r="P1150" s="17">
        <v>714</v>
      </c>
      <c r="Q1150" s="29" t="s">
        <v>6424</v>
      </c>
      <c r="R1150" s="15" t="s">
        <v>6425</v>
      </c>
      <c r="S1150" s="14" t="s">
        <v>6426</v>
      </c>
      <c r="T1150" s="18">
        <v>50</v>
      </c>
      <c r="U1150" s="17">
        <v>15</v>
      </c>
      <c r="V1150" s="20">
        <f t="shared" si="64"/>
        <v>0.12378280244264729</v>
      </c>
      <c r="W1150" s="20">
        <f>V1150</f>
        <v>0.12378280244264729</v>
      </c>
      <c r="X1150" s="19" t="s">
        <v>6427</v>
      </c>
      <c r="Y1150" s="21" t="s">
        <v>1485</v>
      </c>
      <c r="Z1150" s="19" t="s">
        <v>6428</v>
      </c>
    </row>
    <row r="1151" spans="1:26" s="67" customFormat="1" ht="100.2" customHeight="1" x14ac:dyDescent="0.3">
      <c r="A1151" s="9" t="s">
        <v>16991</v>
      </c>
      <c r="B1151" s="10" t="s">
        <v>6429</v>
      </c>
      <c r="C1151" s="19" t="s">
        <v>6430</v>
      </c>
      <c r="D1151" s="12" t="s">
        <v>6431</v>
      </c>
      <c r="E1151" s="13">
        <v>122.16</v>
      </c>
      <c r="F1151" s="14" t="s">
        <v>6432</v>
      </c>
      <c r="G1151" s="14">
        <v>1.74</v>
      </c>
      <c r="H1151" s="14" t="s">
        <v>6433</v>
      </c>
      <c r="I1151" s="14" t="s">
        <v>5455</v>
      </c>
      <c r="J1151" s="15" t="s">
        <v>5492</v>
      </c>
      <c r="K1151" s="14" t="s">
        <v>28374</v>
      </c>
      <c r="L1151" s="14" t="s">
        <v>31</v>
      </c>
      <c r="M1151" s="14" t="s">
        <v>69</v>
      </c>
      <c r="N1151" s="14" t="s">
        <v>33</v>
      </c>
      <c r="O1151" s="16" t="s">
        <v>34</v>
      </c>
      <c r="P1151" s="17" t="s">
        <v>164</v>
      </c>
      <c r="Q1151" s="29" t="s">
        <v>6434</v>
      </c>
      <c r="R1151" s="15" t="s">
        <v>6435</v>
      </c>
      <c r="S1151" s="14" t="s">
        <v>6436</v>
      </c>
      <c r="T1151" s="18">
        <v>405</v>
      </c>
      <c r="U1151" s="17">
        <v>45</v>
      </c>
      <c r="V1151" s="20">
        <f t="shared" si="64"/>
        <v>0.36836935166994106</v>
      </c>
      <c r="W1151" s="13">
        <f>V1151/3</f>
        <v>0.12278978388998035</v>
      </c>
      <c r="X1151" s="19" t="s">
        <v>6437</v>
      </c>
      <c r="Y1151" s="21" t="s">
        <v>5572</v>
      </c>
      <c r="Z1151" s="19" t="s">
        <v>27966</v>
      </c>
    </row>
    <row r="1152" spans="1:26" s="67" customFormat="1" ht="100.2" customHeight="1" x14ac:dyDescent="0.3">
      <c r="A1152" s="9" t="s">
        <v>16991</v>
      </c>
      <c r="B1152" s="10" t="s">
        <v>6438</v>
      </c>
      <c r="C1152" s="22" t="s">
        <v>6439</v>
      </c>
      <c r="D1152" s="19" t="s">
        <v>6440</v>
      </c>
      <c r="E1152" s="13">
        <v>136.19</v>
      </c>
      <c r="F1152" s="14" t="s">
        <v>6441</v>
      </c>
      <c r="G1152" s="14">
        <v>1.56</v>
      </c>
      <c r="H1152" s="14" t="s">
        <v>6442</v>
      </c>
      <c r="I1152" s="14" t="s">
        <v>5455</v>
      </c>
      <c r="J1152" s="15" t="s">
        <v>5492</v>
      </c>
      <c r="K1152" s="14" t="s">
        <v>29927</v>
      </c>
      <c r="L1152" s="14" t="s">
        <v>31</v>
      </c>
      <c r="M1152" s="14" t="s">
        <v>69</v>
      </c>
      <c r="N1152" s="14" t="s">
        <v>46</v>
      </c>
      <c r="O1152" s="16" t="s">
        <v>34</v>
      </c>
      <c r="P1152" s="28">
        <v>90</v>
      </c>
      <c r="Q1152" s="14">
        <v>50</v>
      </c>
      <c r="R1152" s="15" t="s">
        <v>6443</v>
      </c>
      <c r="S1152" s="14" t="s">
        <v>6444</v>
      </c>
      <c r="T1152" s="14">
        <v>55</v>
      </c>
      <c r="U1152" s="28">
        <v>50</v>
      </c>
      <c r="V1152" s="13">
        <f t="shared" si="64"/>
        <v>0.36713415081870915</v>
      </c>
      <c r="W1152" s="13">
        <f>V1152/3</f>
        <v>0.12237805027290305</v>
      </c>
      <c r="X1152" s="19" t="s">
        <v>6445</v>
      </c>
      <c r="Y1152" s="21" t="s">
        <v>6446</v>
      </c>
      <c r="Z1152" s="19" t="s">
        <v>6447</v>
      </c>
    </row>
    <row r="1153" spans="1:26" s="67" customFormat="1" ht="100.2" customHeight="1" x14ac:dyDescent="0.3">
      <c r="A1153" s="138" t="s">
        <v>23707</v>
      </c>
      <c r="B1153" s="141" t="s">
        <v>19237</v>
      </c>
      <c r="C1153" s="139" t="s">
        <v>19238</v>
      </c>
      <c r="D1153" s="139" t="s">
        <v>19239</v>
      </c>
      <c r="E1153" s="142">
        <v>272.42899999999997</v>
      </c>
      <c r="F1153" s="143" t="s">
        <v>19240</v>
      </c>
      <c r="G1153" s="143"/>
      <c r="H1153" s="143" t="s">
        <v>19241</v>
      </c>
      <c r="I1153" s="144" t="s">
        <v>5455</v>
      </c>
      <c r="J1153" s="145" t="s">
        <v>19242</v>
      </c>
      <c r="K1153" s="143" t="s">
        <v>30755</v>
      </c>
      <c r="L1153" s="144" t="s">
        <v>31</v>
      </c>
      <c r="M1153" s="144" t="s">
        <v>19243</v>
      </c>
      <c r="N1153" s="144" t="s">
        <v>33</v>
      </c>
      <c r="O1153" s="144" t="s">
        <v>220</v>
      </c>
      <c r="P1153" s="144">
        <v>90</v>
      </c>
      <c r="Q1153" s="144">
        <v>100</v>
      </c>
      <c r="R1153" s="147" t="s">
        <v>19244</v>
      </c>
      <c r="S1153" s="144" t="s">
        <v>36</v>
      </c>
      <c r="T1153" s="144">
        <v>1000</v>
      </c>
      <c r="U1153" s="144">
        <v>100</v>
      </c>
      <c r="V1153" s="148">
        <f t="shared" si="64"/>
        <v>0.36706811683044027</v>
      </c>
      <c r="W1153" s="148">
        <f>V1153/3</f>
        <v>0.12235603894348009</v>
      </c>
      <c r="X1153" s="1" t="s">
        <v>19245</v>
      </c>
      <c r="Y1153" s="145" t="s">
        <v>8767</v>
      </c>
      <c r="Z1153" s="145" t="s">
        <v>19246</v>
      </c>
    </row>
    <row r="1154" spans="1:26" s="67" customFormat="1" ht="100.2" customHeight="1" x14ac:dyDescent="0.3">
      <c r="A1154" s="9" t="s">
        <v>16991</v>
      </c>
      <c r="B1154" s="10" t="s">
        <v>6448</v>
      </c>
      <c r="C1154" s="22" t="s">
        <v>6449</v>
      </c>
      <c r="D1154" s="19" t="s">
        <v>6450</v>
      </c>
      <c r="E1154" s="13">
        <v>124.14</v>
      </c>
      <c r="F1154" s="14" t="s">
        <v>6451</v>
      </c>
      <c r="G1154" s="14">
        <v>1.21</v>
      </c>
      <c r="H1154" s="14" t="s">
        <v>6452</v>
      </c>
      <c r="I1154" s="14" t="s">
        <v>5455</v>
      </c>
      <c r="J1154" s="15" t="s">
        <v>5936</v>
      </c>
      <c r="K1154" s="14" t="s">
        <v>30713</v>
      </c>
      <c r="L1154" s="14" t="s">
        <v>31</v>
      </c>
      <c r="M1154" s="14" t="s">
        <v>103</v>
      </c>
      <c r="N1154" s="14" t="s">
        <v>46</v>
      </c>
      <c r="O1154" s="16" t="s">
        <v>34</v>
      </c>
      <c r="P1154" s="28">
        <v>90</v>
      </c>
      <c r="Q1154" s="14">
        <v>45.3</v>
      </c>
      <c r="R1154" s="15" t="s">
        <v>6453</v>
      </c>
      <c r="S1154" s="14" t="s">
        <v>49</v>
      </c>
      <c r="T1154" s="14" t="s">
        <v>49</v>
      </c>
      <c r="U1154" s="36">
        <v>45.3</v>
      </c>
      <c r="V1154" s="30">
        <f t="shared" si="64"/>
        <v>0.36491058482358624</v>
      </c>
      <c r="W1154" s="30">
        <f>V1154/3</f>
        <v>0.12163686160786208</v>
      </c>
      <c r="X1154" s="19" t="s">
        <v>6454</v>
      </c>
      <c r="Y1154" s="21" t="s">
        <v>6455</v>
      </c>
      <c r="Z1154" s="19" t="s">
        <v>6456</v>
      </c>
    </row>
    <row r="1155" spans="1:26" s="67" customFormat="1" ht="100.2" customHeight="1" x14ac:dyDescent="0.3">
      <c r="A1155" s="138" t="s">
        <v>23707</v>
      </c>
      <c r="B1155" s="141" t="s">
        <v>19247</v>
      </c>
      <c r="C1155" s="139" t="s">
        <v>19248</v>
      </c>
      <c r="D1155" s="139" t="s">
        <v>19249</v>
      </c>
      <c r="E1155" s="143">
        <v>508.61</v>
      </c>
      <c r="F1155" s="144" t="s">
        <v>19250</v>
      </c>
      <c r="G1155" s="150"/>
      <c r="H1155" s="144" t="s">
        <v>19251</v>
      </c>
      <c r="I1155" s="144" t="s">
        <v>5455</v>
      </c>
      <c r="J1155" s="145" t="s">
        <v>18898</v>
      </c>
      <c r="K1155" s="144" t="s">
        <v>30765</v>
      </c>
      <c r="L1155" s="144" t="s">
        <v>31</v>
      </c>
      <c r="M1155" s="144" t="s">
        <v>19252</v>
      </c>
      <c r="N1155" s="144" t="s">
        <v>11416</v>
      </c>
      <c r="O1155" s="144" t="s">
        <v>34</v>
      </c>
      <c r="P1155" s="144" t="s">
        <v>19253</v>
      </c>
      <c r="Q1155" s="144">
        <v>184</v>
      </c>
      <c r="R1155" s="147" t="s">
        <v>19254</v>
      </c>
      <c r="S1155" s="144" t="s">
        <v>36</v>
      </c>
      <c r="T1155" s="144">
        <v>500</v>
      </c>
      <c r="U1155" s="144">
        <v>184</v>
      </c>
      <c r="V1155" s="148">
        <f t="shared" si="64"/>
        <v>0.36177031517272568</v>
      </c>
      <c r="W1155" s="148">
        <f>V1155/3</f>
        <v>0.12059010505757523</v>
      </c>
      <c r="X1155" s="147" t="s">
        <v>19255</v>
      </c>
      <c r="Y1155" s="145" t="s">
        <v>7979</v>
      </c>
      <c r="Z1155" s="145" t="s">
        <v>19256</v>
      </c>
    </row>
    <row r="1156" spans="1:26" s="67" customFormat="1" ht="100.2" customHeight="1" x14ac:dyDescent="0.3">
      <c r="A1156" s="9" t="s">
        <v>16991</v>
      </c>
      <c r="B1156" s="10" t="s">
        <v>6457</v>
      </c>
      <c r="C1156" s="22" t="s">
        <v>6458</v>
      </c>
      <c r="D1156" s="12" t="s">
        <v>6459</v>
      </c>
      <c r="E1156" s="13">
        <v>530.88</v>
      </c>
      <c r="F1156" s="14" t="s">
        <v>6460</v>
      </c>
      <c r="G1156" s="14">
        <v>13.93</v>
      </c>
      <c r="H1156" s="18" t="s">
        <v>6461</v>
      </c>
      <c r="I1156" s="14" t="s">
        <v>5455</v>
      </c>
      <c r="J1156" s="15" t="s">
        <v>6462</v>
      </c>
      <c r="K1156" s="16" t="s">
        <v>30766</v>
      </c>
      <c r="L1156" s="14" t="s">
        <v>31</v>
      </c>
      <c r="M1156" s="14" t="s">
        <v>6463</v>
      </c>
      <c r="N1156" s="14" t="s">
        <v>46</v>
      </c>
      <c r="O1156" s="16" t="s">
        <v>83</v>
      </c>
      <c r="P1156" s="17">
        <v>728</v>
      </c>
      <c r="Q1156" s="29" t="s">
        <v>6464</v>
      </c>
      <c r="R1156" s="15" t="s">
        <v>6465</v>
      </c>
      <c r="S1156" s="14" t="s">
        <v>6466</v>
      </c>
      <c r="T1156" s="18">
        <v>218</v>
      </c>
      <c r="U1156" s="17">
        <v>64</v>
      </c>
      <c r="V1156" s="20">
        <f t="shared" si="64"/>
        <v>0.12055455093429777</v>
      </c>
      <c r="W1156" s="20">
        <f>V1156</f>
        <v>0.12055455093429777</v>
      </c>
      <c r="X1156" s="19" t="s">
        <v>6467</v>
      </c>
      <c r="Y1156" s="21" t="s">
        <v>6468</v>
      </c>
      <c r="Z1156" s="19" t="s">
        <v>6469</v>
      </c>
    </row>
    <row r="1157" spans="1:26" s="67" customFormat="1" ht="100.2" customHeight="1" x14ac:dyDescent="0.3">
      <c r="A1157" s="9" t="s">
        <v>16991</v>
      </c>
      <c r="B1157" s="10" t="s">
        <v>6470</v>
      </c>
      <c r="C1157" s="22" t="s">
        <v>6471</v>
      </c>
      <c r="D1157" s="19" t="s">
        <v>6472</v>
      </c>
      <c r="E1157" s="13">
        <v>368.04</v>
      </c>
      <c r="F1157" s="14" t="s">
        <v>6473</v>
      </c>
      <c r="G1157" s="14">
        <v>3.91</v>
      </c>
      <c r="H1157" s="14" t="s">
        <v>6474</v>
      </c>
      <c r="I1157" s="14" t="s">
        <v>5455</v>
      </c>
      <c r="J1157" s="15" t="s">
        <v>5696</v>
      </c>
      <c r="K1157" s="14" t="s">
        <v>30767</v>
      </c>
      <c r="L1157" s="14" t="s">
        <v>31</v>
      </c>
      <c r="M1157" s="14" t="s">
        <v>69</v>
      </c>
      <c r="N1157" s="14" t="s">
        <v>46</v>
      </c>
      <c r="O1157" s="16" t="s">
        <v>34</v>
      </c>
      <c r="P1157" s="28">
        <v>728</v>
      </c>
      <c r="Q1157" s="14">
        <v>44</v>
      </c>
      <c r="R1157" s="15" t="s">
        <v>6475</v>
      </c>
      <c r="S1157" s="14" t="s">
        <v>619</v>
      </c>
      <c r="T1157" s="14">
        <v>88</v>
      </c>
      <c r="U1157" s="28">
        <v>44</v>
      </c>
      <c r="V1157" s="13">
        <f t="shared" si="64"/>
        <v>0.11955222258450168</v>
      </c>
      <c r="W1157" s="13">
        <f>V1157</f>
        <v>0.11955222258450168</v>
      </c>
      <c r="X1157" s="19" t="s">
        <v>6476</v>
      </c>
      <c r="Y1157" s="21" t="s">
        <v>6477</v>
      </c>
      <c r="Z1157" s="19" t="s">
        <v>27967</v>
      </c>
    </row>
    <row r="1158" spans="1:26" s="67" customFormat="1" ht="100.2" customHeight="1" x14ac:dyDescent="0.3">
      <c r="A1158" s="9" t="s">
        <v>16991</v>
      </c>
      <c r="B1158" s="10" t="s">
        <v>6478</v>
      </c>
      <c r="C1158" s="22" t="s">
        <v>6479</v>
      </c>
      <c r="D1158" s="35" t="s">
        <v>6480</v>
      </c>
      <c r="E1158" s="13">
        <f>694.84/2</f>
        <v>347.42</v>
      </c>
      <c r="F1158" s="14" t="s">
        <v>6481</v>
      </c>
      <c r="G1158" s="14">
        <v>4.34</v>
      </c>
      <c r="H1158" s="42" t="s">
        <v>6482</v>
      </c>
      <c r="I1158" s="14" t="s">
        <v>5455</v>
      </c>
      <c r="J1158" s="15" t="s">
        <v>5501</v>
      </c>
      <c r="K1158" s="14" t="s">
        <v>30768</v>
      </c>
      <c r="L1158" s="14" t="s">
        <v>31</v>
      </c>
      <c r="M1158" s="14" t="s">
        <v>501</v>
      </c>
      <c r="N1158" s="14" t="s">
        <v>46</v>
      </c>
      <c r="O1158" s="16" t="s">
        <v>34</v>
      </c>
      <c r="P1158" s="26">
        <v>91</v>
      </c>
      <c r="Q1158" s="25">
        <v>122</v>
      </c>
      <c r="R1158" s="15" t="s">
        <v>6483</v>
      </c>
      <c r="S1158" s="14" t="s">
        <v>36</v>
      </c>
      <c r="T1158" s="25">
        <v>376</v>
      </c>
      <c r="U1158" s="26">
        <v>122</v>
      </c>
      <c r="V1158" s="44">
        <f t="shared" si="64"/>
        <v>0.3511599792758045</v>
      </c>
      <c r="W1158" s="44">
        <f>V1158/3</f>
        <v>0.11705332642526817</v>
      </c>
      <c r="X1158" s="19" t="s">
        <v>6484</v>
      </c>
      <c r="Y1158" s="21" t="s">
        <v>6015</v>
      </c>
      <c r="Z1158" s="19" t="s">
        <v>6485</v>
      </c>
    </row>
    <row r="1159" spans="1:26" s="67" customFormat="1" ht="100.2" customHeight="1" x14ac:dyDescent="0.3">
      <c r="A1159" s="9" t="s">
        <v>16991</v>
      </c>
      <c r="B1159" s="10" t="s">
        <v>6486</v>
      </c>
      <c r="C1159" s="22" t="s">
        <v>6487</v>
      </c>
      <c r="D1159" s="19" t="s">
        <v>6488</v>
      </c>
      <c r="E1159" s="13">
        <v>104.14941320491</v>
      </c>
      <c r="F1159" s="14" t="s">
        <v>6489</v>
      </c>
      <c r="G1159" s="36">
        <v>3</v>
      </c>
      <c r="H1159" s="14" t="s">
        <v>6490</v>
      </c>
      <c r="I1159" s="14" t="s">
        <v>5455</v>
      </c>
      <c r="J1159" s="15" t="s">
        <v>6491</v>
      </c>
      <c r="K1159" s="14" t="s">
        <v>30769</v>
      </c>
      <c r="L1159" s="14" t="s">
        <v>31</v>
      </c>
      <c r="M1159" s="14" t="s">
        <v>6492</v>
      </c>
      <c r="N1159" s="14" t="s">
        <v>476</v>
      </c>
      <c r="O1159" s="16" t="s">
        <v>47</v>
      </c>
      <c r="P1159" s="28">
        <v>730</v>
      </c>
      <c r="Q1159" s="14">
        <v>12</v>
      </c>
      <c r="R1159" s="15" t="s">
        <v>6493</v>
      </c>
      <c r="S1159" s="14" t="s">
        <v>788</v>
      </c>
      <c r="T1159" s="14">
        <v>21</v>
      </c>
      <c r="U1159" s="14">
        <v>12</v>
      </c>
      <c r="V1159" s="13">
        <f t="shared" si="64"/>
        <v>0.11521908410938866</v>
      </c>
      <c r="W1159" s="13">
        <f>V1159</f>
        <v>0.11521908410938866</v>
      </c>
      <c r="X1159" s="19" t="s">
        <v>6494</v>
      </c>
      <c r="Y1159" s="21" t="s">
        <v>6495</v>
      </c>
      <c r="Z1159" s="19" t="s">
        <v>27968</v>
      </c>
    </row>
    <row r="1160" spans="1:26" s="67" customFormat="1" ht="100.2" customHeight="1" x14ac:dyDescent="0.3">
      <c r="A1160" s="138" t="s">
        <v>23707</v>
      </c>
      <c r="B1160" s="141" t="s">
        <v>19257</v>
      </c>
      <c r="C1160" s="139" t="s">
        <v>19258</v>
      </c>
      <c r="D1160" s="139" t="s">
        <v>19259</v>
      </c>
      <c r="E1160" s="142">
        <v>152.23699999999999</v>
      </c>
      <c r="F1160" s="143" t="s">
        <v>1630</v>
      </c>
      <c r="G1160" s="143"/>
      <c r="H1160" s="143" t="s">
        <v>19260</v>
      </c>
      <c r="I1160" s="144" t="s">
        <v>5455</v>
      </c>
      <c r="J1160" s="145" t="s">
        <v>19261</v>
      </c>
      <c r="K1160" s="143" t="s">
        <v>30147</v>
      </c>
      <c r="L1160" s="144" t="s">
        <v>31</v>
      </c>
      <c r="M1160" s="144" t="s">
        <v>19262</v>
      </c>
      <c r="N1160" s="144" t="s">
        <v>46</v>
      </c>
      <c r="O1160" s="144" t="s">
        <v>34</v>
      </c>
      <c r="P1160" s="144">
        <v>90</v>
      </c>
      <c r="Q1160" s="144">
        <v>52</v>
      </c>
      <c r="R1160" s="147" t="s">
        <v>19263</v>
      </c>
      <c r="S1160" s="144" t="s">
        <v>19264</v>
      </c>
      <c r="T1160" s="144">
        <v>105</v>
      </c>
      <c r="U1160" s="144">
        <v>52</v>
      </c>
      <c r="V1160" s="146">
        <f t="shared" si="64"/>
        <v>0.34157267944060904</v>
      </c>
      <c r="W1160" s="146">
        <f>V1160/3</f>
        <v>0.11385755981353635</v>
      </c>
      <c r="X1160" s="1" t="s">
        <v>19265</v>
      </c>
      <c r="Y1160" s="145" t="s">
        <v>7466</v>
      </c>
      <c r="Z1160" s="145" t="s">
        <v>27969</v>
      </c>
    </row>
    <row r="1161" spans="1:26" s="67" customFormat="1" ht="100.2" customHeight="1" x14ac:dyDescent="0.3">
      <c r="A1161" s="9" t="s">
        <v>16991</v>
      </c>
      <c r="B1161" s="10" t="s">
        <v>6496</v>
      </c>
      <c r="C1161" s="63" t="s">
        <v>6497</v>
      </c>
      <c r="D1161" s="43" t="s">
        <v>6498</v>
      </c>
      <c r="E1161" s="13">
        <v>220.35</v>
      </c>
      <c r="F1161" s="14" t="s">
        <v>6273</v>
      </c>
      <c r="G1161" s="14">
        <v>4.46</v>
      </c>
      <c r="H1161" s="14" t="s">
        <v>6499</v>
      </c>
      <c r="I1161" s="14" t="s">
        <v>5455</v>
      </c>
      <c r="J1161" s="15" t="s">
        <v>5879</v>
      </c>
      <c r="K1161" s="14" t="s">
        <v>28376</v>
      </c>
      <c r="L1161" s="14" t="s">
        <v>31</v>
      </c>
      <c r="M1161" s="14" t="s">
        <v>32</v>
      </c>
      <c r="N1161" s="14" t="s">
        <v>33</v>
      </c>
      <c r="O1161" s="16" t="s">
        <v>34</v>
      </c>
      <c r="P1161" s="28" t="s">
        <v>6500</v>
      </c>
      <c r="Q1161" s="14">
        <v>25</v>
      </c>
      <c r="R1161" s="15" t="s">
        <v>6501</v>
      </c>
      <c r="S1161" s="14" t="s">
        <v>1001</v>
      </c>
      <c r="T1161" s="14">
        <v>100</v>
      </c>
      <c r="U1161" s="28">
        <v>25</v>
      </c>
      <c r="V1161" s="13">
        <f t="shared" si="64"/>
        <v>0.11345586566825505</v>
      </c>
      <c r="W1161" s="13">
        <f>V1161</f>
        <v>0.11345586566825505</v>
      </c>
      <c r="X1161" s="19" t="s">
        <v>6502</v>
      </c>
      <c r="Y1161" s="21" t="s">
        <v>6503</v>
      </c>
      <c r="Z1161" s="19" t="s">
        <v>6504</v>
      </c>
    </row>
    <row r="1162" spans="1:26" s="67" customFormat="1" ht="100.2" customHeight="1" x14ac:dyDescent="0.3">
      <c r="A1162" s="9" t="s">
        <v>16991</v>
      </c>
      <c r="B1162" s="10" t="s">
        <v>6505</v>
      </c>
      <c r="C1162" s="22" t="s">
        <v>6506</v>
      </c>
      <c r="D1162" s="19" t="s">
        <v>6507</v>
      </c>
      <c r="E1162" s="13">
        <v>88.11</v>
      </c>
      <c r="F1162" s="14" t="s">
        <v>794</v>
      </c>
      <c r="G1162" s="14">
        <v>3.03</v>
      </c>
      <c r="H1162" s="14" t="s">
        <v>6508</v>
      </c>
      <c r="I1162" s="14" t="s">
        <v>5455</v>
      </c>
      <c r="J1162" s="15" t="s">
        <v>5473</v>
      </c>
      <c r="K1162" s="14" t="s">
        <v>30770</v>
      </c>
      <c r="L1162" s="14" t="s">
        <v>31</v>
      </c>
      <c r="M1162" s="14" t="s">
        <v>2858</v>
      </c>
      <c r="N1162" s="14" t="s">
        <v>46</v>
      </c>
      <c r="O1162" s="16" t="s">
        <v>47</v>
      </c>
      <c r="P1162" s="28">
        <v>716</v>
      </c>
      <c r="Q1162" s="14">
        <v>9.6</v>
      </c>
      <c r="R1162" s="15" t="s">
        <v>6509</v>
      </c>
      <c r="S1162" s="14" t="s">
        <v>3124</v>
      </c>
      <c r="T1162" s="14">
        <v>94</v>
      </c>
      <c r="U1162" s="14">
        <v>9.6</v>
      </c>
      <c r="V1162" s="13">
        <f t="shared" si="64"/>
        <v>0.10895471569628873</v>
      </c>
      <c r="W1162" s="13">
        <f>V1162</f>
        <v>0.10895471569628873</v>
      </c>
      <c r="X1162" s="19" t="s">
        <v>6510</v>
      </c>
      <c r="Y1162" s="21" t="s">
        <v>6511</v>
      </c>
      <c r="Z1162" s="19" t="s">
        <v>27970</v>
      </c>
    </row>
    <row r="1163" spans="1:26" s="67" customFormat="1" ht="100.2" customHeight="1" x14ac:dyDescent="0.3">
      <c r="A1163" s="9" t="s">
        <v>16991</v>
      </c>
      <c r="B1163" s="10" t="s">
        <v>6512</v>
      </c>
      <c r="C1163" s="35" t="s">
        <v>6513</v>
      </c>
      <c r="D1163" s="19" t="s">
        <v>6514</v>
      </c>
      <c r="E1163" s="13">
        <v>184.11</v>
      </c>
      <c r="F1163" s="14" t="s">
        <v>6515</v>
      </c>
      <c r="G1163" s="13">
        <v>1.67</v>
      </c>
      <c r="H1163" s="14" t="s">
        <v>6516</v>
      </c>
      <c r="I1163" s="14" t="s">
        <v>5455</v>
      </c>
      <c r="J1163" s="15" t="s">
        <v>5605</v>
      </c>
      <c r="K1163" s="14" t="s">
        <v>30771</v>
      </c>
      <c r="L1163" s="14" t="s">
        <v>31</v>
      </c>
      <c r="M1163" s="14" t="s">
        <v>261</v>
      </c>
      <c r="N1163" s="14" t="s">
        <v>46</v>
      </c>
      <c r="O1163" s="16" t="s">
        <v>34</v>
      </c>
      <c r="P1163" s="28">
        <v>600</v>
      </c>
      <c r="Q1163" s="14">
        <v>20</v>
      </c>
      <c r="R1163" s="15" t="s">
        <v>6517</v>
      </c>
      <c r="S1163" s="14" t="s">
        <v>6518</v>
      </c>
      <c r="T1163" s="14">
        <v>30</v>
      </c>
      <c r="U1163" s="28">
        <v>20</v>
      </c>
      <c r="V1163" s="13">
        <f t="shared" si="64"/>
        <v>0.1086307099016892</v>
      </c>
      <c r="W1163" s="13">
        <f>V1163</f>
        <v>0.1086307099016892</v>
      </c>
      <c r="X1163" s="19" t="s">
        <v>6519</v>
      </c>
      <c r="Y1163" s="21" t="s">
        <v>6520</v>
      </c>
      <c r="Z1163" s="19" t="s">
        <v>6521</v>
      </c>
    </row>
    <row r="1164" spans="1:26" s="67" customFormat="1" ht="100.2" customHeight="1" x14ac:dyDescent="0.3">
      <c r="A1164" s="138" t="s">
        <v>23707</v>
      </c>
      <c r="B1164" s="141" t="s">
        <v>19266</v>
      </c>
      <c r="C1164" s="139" t="s">
        <v>19267</v>
      </c>
      <c r="D1164" s="139" t="s">
        <v>19268</v>
      </c>
      <c r="E1164" s="142">
        <v>80.09</v>
      </c>
      <c r="F1164" s="143" t="s">
        <v>19269</v>
      </c>
      <c r="G1164" s="143"/>
      <c r="H1164" s="143" t="s">
        <v>19270</v>
      </c>
      <c r="I1164" s="144" t="s">
        <v>5455</v>
      </c>
      <c r="J1164" s="145" t="s">
        <v>6076</v>
      </c>
      <c r="K1164" s="143" t="s">
        <v>28377</v>
      </c>
      <c r="L1164" s="144" t="s">
        <v>31</v>
      </c>
      <c r="M1164" s="144" t="s">
        <v>69</v>
      </c>
      <c r="N1164" s="144" t="s">
        <v>46</v>
      </c>
      <c r="O1164" s="144" t="s">
        <v>47</v>
      </c>
      <c r="P1164" s="144">
        <v>84</v>
      </c>
      <c r="Q1164" s="144">
        <v>26</v>
      </c>
      <c r="R1164" s="147" t="s">
        <v>19271</v>
      </c>
      <c r="S1164" s="144" t="s">
        <v>19272</v>
      </c>
      <c r="T1164" s="144">
        <v>72.900000000000006</v>
      </c>
      <c r="U1164" s="144">
        <v>26</v>
      </c>
      <c r="V1164" s="146">
        <f t="shared" si="64"/>
        <v>0.32463478586590083</v>
      </c>
      <c r="W1164" s="146">
        <f>V1164/3</f>
        <v>0.10821159528863361</v>
      </c>
      <c r="X1164" s="1" t="s">
        <v>19273</v>
      </c>
      <c r="Y1164" s="145" t="s">
        <v>7979</v>
      </c>
      <c r="Z1164" s="145" t="s">
        <v>19274</v>
      </c>
    </row>
    <row r="1165" spans="1:26" s="67" customFormat="1" ht="100.2" customHeight="1" x14ac:dyDescent="0.3">
      <c r="A1165" s="138" t="s">
        <v>23707</v>
      </c>
      <c r="B1165" s="141" t="s">
        <v>19275</v>
      </c>
      <c r="C1165" s="139" t="s">
        <v>19276</v>
      </c>
      <c r="D1165" s="139" t="s">
        <v>19277</v>
      </c>
      <c r="E1165" s="142">
        <v>326.28800000000001</v>
      </c>
      <c r="F1165" s="143" t="s">
        <v>19278</v>
      </c>
      <c r="G1165" s="143"/>
      <c r="H1165" s="143" t="s">
        <v>19279</v>
      </c>
      <c r="I1165" s="144" t="s">
        <v>5455</v>
      </c>
      <c r="J1165" s="145" t="s">
        <v>5783</v>
      </c>
      <c r="K1165" s="143" t="s">
        <v>30664</v>
      </c>
      <c r="L1165" s="144" t="s">
        <v>31</v>
      </c>
      <c r="M1165" s="144" t="s">
        <v>32</v>
      </c>
      <c r="N1165" s="144" t="s">
        <v>46</v>
      </c>
      <c r="O1165" s="144" t="s">
        <v>34</v>
      </c>
      <c r="P1165" s="144">
        <v>90</v>
      </c>
      <c r="Q1165" s="144">
        <v>105</v>
      </c>
      <c r="R1165" s="147" t="s">
        <v>19280</v>
      </c>
      <c r="S1165" s="144" t="s">
        <v>143</v>
      </c>
      <c r="T1165" s="144">
        <v>583</v>
      </c>
      <c r="U1165" s="144">
        <v>105</v>
      </c>
      <c r="V1165" s="148">
        <f t="shared" si="64"/>
        <v>0.3218015985877507</v>
      </c>
      <c r="W1165" s="148">
        <f>V1165/3</f>
        <v>0.10726719952925023</v>
      </c>
      <c r="X1165" s="1" t="s">
        <v>19281</v>
      </c>
      <c r="Y1165" s="145" t="s">
        <v>966</v>
      </c>
      <c r="Z1165" s="145" t="s">
        <v>19282</v>
      </c>
    </row>
    <row r="1166" spans="1:26" s="67" customFormat="1" ht="100.2" customHeight="1" x14ac:dyDescent="0.3">
      <c r="A1166" s="9" t="s">
        <v>16991</v>
      </c>
      <c r="B1166" s="10" t="s">
        <v>6522</v>
      </c>
      <c r="C1166" s="22" t="s">
        <v>6523</v>
      </c>
      <c r="D1166" s="19" t="s">
        <v>6524</v>
      </c>
      <c r="E1166" s="13">
        <v>85.1</v>
      </c>
      <c r="F1166" s="14" t="s">
        <v>3233</v>
      </c>
      <c r="G1166" s="14">
        <v>-0.23</v>
      </c>
      <c r="H1166" s="14" t="s">
        <v>6525</v>
      </c>
      <c r="I1166" s="14" t="s">
        <v>5455</v>
      </c>
      <c r="J1166" s="15" t="s">
        <v>6526</v>
      </c>
      <c r="K1166" s="14" t="s">
        <v>30772</v>
      </c>
      <c r="L1166" s="14" t="s">
        <v>31</v>
      </c>
      <c r="M1166" s="14" t="s">
        <v>32</v>
      </c>
      <c r="N1166" s="14" t="s">
        <v>46</v>
      </c>
      <c r="O1166" s="16" t="s">
        <v>47</v>
      </c>
      <c r="P1166" s="28">
        <v>365</v>
      </c>
      <c r="Q1166" s="14">
        <v>9.1</v>
      </c>
      <c r="R1166" s="15" t="s">
        <v>6527</v>
      </c>
      <c r="S1166" s="14" t="s">
        <v>6528</v>
      </c>
      <c r="T1166" s="14">
        <v>19.5</v>
      </c>
      <c r="U1166" s="36">
        <v>9.1</v>
      </c>
      <c r="V1166" s="13">
        <f t="shared" si="64"/>
        <v>0.10693301997649823</v>
      </c>
      <c r="W1166" s="13">
        <f>V1166</f>
        <v>0.10693301997649823</v>
      </c>
      <c r="X1166" s="19" t="s">
        <v>6529</v>
      </c>
      <c r="Y1166" s="21" t="s">
        <v>6530</v>
      </c>
      <c r="Z1166" s="19" t="s">
        <v>27971</v>
      </c>
    </row>
    <row r="1167" spans="1:26" s="67" customFormat="1" ht="100.2" customHeight="1" x14ac:dyDescent="0.3">
      <c r="A1167" s="138" t="s">
        <v>23707</v>
      </c>
      <c r="B1167" s="141" t="s">
        <v>19283</v>
      </c>
      <c r="C1167" s="139" t="s">
        <v>19284</v>
      </c>
      <c r="D1167" s="139" t="s">
        <v>19285</v>
      </c>
      <c r="E1167" s="142">
        <v>160.172</v>
      </c>
      <c r="F1167" s="143" t="s">
        <v>8605</v>
      </c>
      <c r="G1167" s="143"/>
      <c r="H1167" s="143" t="s">
        <v>19286</v>
      </c>
      <c r="I1167" s="144" t="s">
        <v>5455</v>
      </c>
      <c r="J1167" s="145" t="s">
        <v>5975</v>
      </c>
      <c r="K1167" s="143" t="s">
        <v>30723</v>
      </c>
      <c r="L1167" s="144" t="s">
        <v>31</v>
      </c>
      <c r="M1167" s="144" t="s">
        <v>18799</v>
      </c>
      <c r="N1167" s="144" t="s">
        <v>33</v>
      </c>
      <c r="O1167" s="144" t="s">
        <v>220</v>
      </c>
      <c r="P1167" s="144">
        <v>91</v>
      </c>
      <c r="Q1167" s="144">
        <v>50</v>
      </c>
      <c r="R1167" s="147" t="s">
        <v>19287</v>
      </c>
      <c r="S1167" s="144" t="s">
        <v>1388</v>
      </c>
      <c r="T1167" s="144">
        <v>100</v>
      </c>
      <c r="U1167" s="144">
        <v>50</v>
      </c>
      <c r="V1167" s="146">
        <f t="shared" si="64"/>
        <v>0.31216442324501159</v>
      </c>
      <c r="W1167" s="146">
        <f>V1167/3</f>
        <v>0.1040548077483372</v>
      </c>
      <c r="X1167" s="1" t="s">
        <v>19288</v>
      </c>
      <c r="Y1167" s="145" t="s">
        <v>19289</v>
      </c>
      <c r="Z1167" s="145" t="s">
        <v>19290</v>
      </c>
    </row>
    <row r="1168" spans="1:26" s="67" customFormat="1" ht="100.2" customHeight="1" x14ac:dyDescent="0.3">
      <c r="A1168" s="9" t="s">
        <v>16991</v>
      </c>
      <c r="B1168" s="10" t="s">
        <v>6531</v>
      </c>
      <c r="C1168" s="35" t="s">
        <v>6532</v>
      </c>
      <c r="D1168" s="12" t="s">
        <v>6533</v>
      </c>
      <c r="E1168" s="13">
        <v>161.67258002073601</v>
      </c>
      <c r="F1168" s="14" t="s">
        <v>6534</v>
      </c>
      <c r="G1168" s="14">
        <v>-2.4900000000000002</v>
      </c>
      <c r="H1168" s="18" t="s">
        <v>6535</v>
      </c>
      <c r="I1168" s="14" t="s">
        <v>5455</v>
      </c>
      <c r="J1168" s="15" t="s">
        <v>5696</v>
      </c>
      <c r="K1168" s="14" t="s">
        <v>30773</v>
      </c>
      <c r="L1168" s="14" t="s">
        <v>31</v>
      </c>
      <c r="M1168" s="14" t="s">
        <v>69</v>
      </c>
      <c r="N1168" s="14" t="s">
        <v>59</v>
      </c>
      <c r="O1168" s="16" t="s">
        <v>34</v>
      </c>
      <c r="P1168" s="17" t="s">
        <v>340</v>
      </c>
      <c r="Q1168" s="29" t="s">
        <v>4116</v>
      </c>
      <c r="R1168" s="15" t="s">
        <v>6536</v>
      </c>
      <c r="S1168" s="14" t="s">
        <v>788</v>
      </c>
      <c r="T1168" s="18">
        <v>500</v>
      </c>
      <c r="U1168" s="17">
        <v>50</v>
      </c>
      <c r="V1168" s="20">
        <f>PRODUCT(U1168,1/E1168)</f>
        <v>0.30926703831649766</v>
      </c>
      <c r="W1168" s="20">
        <f>V1168/3</f>
        <v>0.10308901277216588</v>
      </c>
      <c r="X1168" s="19" t="s">
        <v>6537</v>
      </c>
      <c r="Y1168" s="21" t="s">
        <v>6538</v>
      </c>
      <c r="Z1168" s="19" t="s">
        <v>6539</v>
      </c>
    </row>
    <row r="1169" spans="1:26" s="67" customFormat="1" ht="100.2" customHeight="1" x14ac:dyDescent="0.3">
      <c r="A1169" s="9" t="s">
        <v>16991</v>
      </c>
      <c r="B1169" s="10" t="s">
        <v>6540</v>
      </c>
      <c r="C1169" s="22" t="s">
        <v>6541</v>
      </c>
      <c r="D1169" s="12" t="s">
        <v>6542</v>
      </c>
      <c r="E1169" s="13">
        <v>269.52</v>
      </c>
      <c r="F1169" s="14" t="s">
        <v>6543</v>
      </c>
      <c r="G1169" s="14">
        <v>7.7</v>
      </c>
      <c r="H1169" s="18" t="s">
        <v>6544</v>
      </c>
      <c r="I1169" s="14" t="s">
        <v>5455</v>
      </c>
      <c r="J1169" s="15" t="s">
        <v>6545</v>
      </c>
      <c r="K1169" s="14" t="s">
        <v>28240</v>
      </c>
      <c r="L1169" s="14" t="s">
        <v>31</v>
      </c>
      <c r="M1169" s="14" t="s">
        <v>163</v>
      </c>
      <c r="N1169" s="14" t="s">
        <v>70</v>
      </c>
      <c r="O1169" s="16" t="s">
        <v>83</v>
      </c>
      <c r="P1169" s="17" t="s">
        <v>628</v>
      </c>
      <c r="Q1169" s="29" t="s">
        <v>6546</v>
      </c>
      <c r="R1169" s="15" t="s">
        <v>6547</v>
      </c>
      <c r="S1169" s="14" t="s">
        <v>49</v>
      </c>
      <c r="T1169" s="18" t="s">
        <v>49</v>
      </c>
      <c r="U1169" s="20">
        <v>27.15</v>
      </c>
      <c r="V1169" s="37">
        <f>U1169/E1169</f>
        <v>0.10073463935886019</v>
      </c>
      <c r="W1169" s="37">
        <f>V1169</f>
        <v>0.10073463935886019</v>
      </c>
      <c r="X1169" s="19" t="s">
        <v>893</v>
      </c>
      <c r="Y1169" s="21" t="s">
        <v>6548</v>
      </c>
      <c r="Z1169" s="19" t="s">
        <v>27972</v>
      </c>
    </row>
    <row r="1170" spans="1:26" s="67" customFormat="1" ht="100.2" customHeight="1" x14ac:dyDescent="0.3">
      <c r="A1170" s="9" t="s">
        <v>16991</v>
      </c>
      <c r="B1170" s="10" t="s">
        <v>6549</v>
      </c>
      <c r="C1170" s="22" t="s">
        <v>6550</v>
      </c>
      <c r="D1170" s="12" t="s">
        <v>6551</v>
      </c>
      <c r="E1170" s="13">
        <v>192.21</v>
      </c>
      <c r="F1170" s="14" t="s">
        <v>6552</v>
      </c>
      <c r="G1170" s="14">
        <v>1.53</v>
      </c>
      <c r="H1170" s="31" t="s">
        <v>6553</v>
      </c>
      <c r="I1170" s="14" t="s">
        <v>5455</v>
      </c>
      <c r="J1170" s="15" t="s">
        <v>5483</v>
      </c>
      <c r="K1170" s="16" t="s">
        <v>30774</v>
      </c>
      <c r="L1170" s="14" t="s">
        <v>31</v>
      </c>
      <c r="M1170" s="14" t="s">
        <v>103</v>
      </c>
      <c r="N1170" s="14" t="s">
        <v>46</v>
      </c>
      <c r="O1170" s="16" t="s">
        <v>34</v>
      </c>
      <c r="P1170" s="17">
        <v>90</v>
      </c>
      <c r="Q1170" s="18">
        <v>57.3</v>
      </c>
      <c r="R1170" s="15" t="s">
        <v>6554</v>
      </c>
      <c r="S1170" s="14" t="s">
        <v>49</v>
      </c>
      <c r="T1170" s="18" t="s">
        <v>49</v>
      </c>
      <c r="U1170" s="34">
        <v>57.3</v>
      </c>
      <c r="V1170" s="30">
        <f>U1170/E1170</f>
        <v>0.29811144061183076</v>
      </c>
      <c r="W1170" s="39">
        <f>V1170/3</f>
        <v>9.9370480203943581E-2</v>
      </c>
      <c r="X1170" s="19" t="s">
        <v>50</v>
      </c>
      <c r="Y1170" s="21" t="s">
        <v>6455</v>
      </c>
      <c r="Z1170" s="19" t="s">
        <v>6456</v>
      </c>
    </row>
    <row r="1171" spans="1:26" s="67" customFormat="1" ht="100.2" customHeight="1" x14ac:dyDescent="0.3">
      <c r="A1171" s="138" t="s">
        <v>23707</v>
      </c>
      <c r="B1171" s="141" t="s">
        <v>19291</v>
      </c>
      <c r="C1171" s="139" t="s">
        <v>19292</v>
      </c>
      <c r="D1171" s="139" t="s">
        <v>19293</v>
      </c>
      <c r="E1171" s="142">
        <v>402.572</v>
      </c>
      <c r="F1171" s="143" t="s">
        <v>228</v>
      </c>
      <c r="G1171" s="143"/>
      <c r="H1171" s="143" t="s">
        <v>19294</v>
      </c>
      <c r="I1171" s="144" t="s">
        <v>5455</v>
      </c>
      <c r="J1171" s="145" t="s">
        <v>19295</v>
      </c>
      <c r="K1171" s="143" t="s">
        <v>30573</v>
      </c>
      <c r="L1171" s="144" t="s">
        <v>31</v>
      </c>
      <c r="M1171" s="144" t="s">
        <v>4296</v>
      </c>
      <c r="N1171" s="144" t="s">
        <v>476</v>
      </c>
      <c r="O1171" s="144" t="s">
        <v>220</v>
      </c>
      <c r="P1171" s="144">
        <v>90</v>
      </c>
      <c r="Q1171" s="144">
        <v>120</v>
      </c>
      <c r="R1171" s="147" t="s">
        <v>19296</v>
      </c>
      <c r="S1171" s="144" t="s">
        <v>36</v>
      </c>
      <c r="T1171" s="144">
        <v>480</v>
      </c>
      <c r="U1171" s="144">
        <v>120</v>
      </c>
      <c r="V1171" s="148">
        <f>U1171/E1171</f>
        <v>0.29808332422523176</v>
      </c>
      <c r="W1171" s="149">
        <f>V1171/3</f>
        <v>9.9361108075077254E-2</v>
      </c>
      <c r="X1171" s="1" t="s">
        <v>19297</v>
      </c>
      <c r="Y1171" s="145" t="s">
        <v>1672</v>
      </c>
      <c r="Z1171" s="145" t="s">
        <v>19298</v>
      </c>
    </row>
    <row r="1172" spans="1:26" s="67" customFormat="1" ht="100.2" customHeight="1" x14ac:dyDescent="0.3">
      <c r="A1172" s="9" t="s">
        <v>16991</v>
      </c>
      <c r="B1172" s="10" t="s">
        <v>6555</v>
      </c>
      <c r="C1172" s="22" t="s">
        <v>6556</v>
      </c>
      <c r="D1172" s="12" t="s">
        <v>6557</v>
      </c>
      <c r="E1172" s="13">
        <v>343.37773130391002</v>
      </c>
      <c r="F1172" s="14" t="s">
        <v>6558</v>
      </c>
      <c r="G1172" s="13">
        <v>0.8</v>
      </c>
      <c r="H1172" s="31" t="s">
        <v>6559</v>
      </c>
      <c r="I1172" s="14" t="s">
        <v>5455</v>
      </c>
      <c r="J1172" s="15" t="s">
        <v>6560</v>
      </c>
      <c r="K1172" s="14" t="s">
        <v>30775</v>
      </c>
      <c r="L1172" s="14" t="s">
        <v>31</v>
      </c>
      <c r="M1172" s="14" t="s">
        <v>6561</v>
      </c>
      <c r="N1172" s="14" t="s">
        <v>33</v>
      </c>
      <c r="O1172" s="16" t="s">
        <v>34</v>
      </c>
      <c r="P1172" s="17">
        <v>92</v>
      </c>
      <c r="Q1172" s="18">
        <v>100</v>
      </c>
      <c r="R1172" s="15" t="s">
        <v>6562</v>
      </c>
      <c r="S1172" s="14" t="s">
        <v>49</v>
      </c>
      <c r="T1172" s="18" t="s">
        <v>49</v>
      </c>
      <c r="U1172" s="17">
        <v>100</v>
      </c>
      <c r="V1172" s="33">
        <f>PRODUCT(U1172,1/E1172)</f>
        <v>0.29122447638135851</v>
      </c>
      <c r="W1172" s="37">
        <f>V1172/3</f>
        <v>9.7074825460452832E-2</v>
      </c>
      <c r="X1172" s="19" t="s">
        <v>893</v>
      </c>
      <c r="Y1172" s="21" t="s">
        <v>6563</v>
      </c>
      <c r="Z1172" s="19" t="s">
        <v>27973</v>
      </c>
    </row>
    <row r="1173" spans="1:26" s="67" customFormat="1" ht="100.2" customHeight="1" x14ac:dyDescent="0.3">
      <c r="A1173" s="9" t="s">
        <v>16991</v>
      </c>
      <c r="B1173" s="10" t="s">
        <v>6564</v>
      </c>
      <c r="C1173" s="22" t="s">
        <v>6565</v>
      </c>
      <c r="D1173" s="12" t="s">
        <v>6566</v>
      </c>
      <c r="E1173" s="13">
        <v>733.03</v>
      </c>
      <c r="F1173" s="14" t="s">
        <v>6567</v>
      </c>
      <c r="G1173" s="14">
        <v>15.05</v>
      </c>
      <c r="H1173" s="18" t="s">
        <v>6568</v>
      </c>
      <c r="I1173" s="14" t="s">
        <v>5455</v>
      </c>
      <c r="J1173" s="15" t="s">
        <v>5549</v>
      </c>
      <c r="K1173" s="14" t="s">
        <v>30776</v>
      </c>
      <c r="L1173" s="14" t="s">
        <v>31</v>
      </c>
      <c r="M1173" s="14" t="s">
        <v>4209</v>
      </c>
      <c r="N1173" s="14" t="s">
        <v>46</v>
      </c>
      <c r="O1173" s="16" t="s">
        <v>34</v>
      </c>
      <c r="P1173" s="17">
        <v>90</v>
      </c>
      <c r="Q1173" s="29">
        <v>212.9</v>
      </c>
      <c r="R1173" s="15" t="s">
        <v>6569</v>
      </c>
      <c r="S1173" s="14" t="s">
        <v>49</v>
      </c>
      <c r="T1173" s="18" t="s">
        <v>49</v>
      </c>
      <c r="U1173" s="17">
        <v>212.9</v>
      </c>
      <c r="V1173" s="30">
        <f t="shared" ref="V1173:V1213" si="65">U1173/E1173</f>
        <v>0.29043831766776257</v>
      </c>
      <c r="W1173" s="39">
        <f>V1173/3</f>
        <v>9.6812772555920856E-2</v>
      </c>
      <c r="X1173" s="19" t="s">
        <v>6570</v>
      </c>
      <c r="Y1173" s="21" t="s">
        <v>6571</v>
      </c>
      <c r="Z1173" s="19" t="s">
        <v>27974</v>
      </c>
    </row>
    <row r="1174" spans="1:26" s="67" customFormat="1" ht="100.2" customHeight="1" x14ac:dyDescent="0.3">
      <c r="A1174" s="9" t="s">
        <v>16991</v>
      </c>
      <c r="B1174" s="10" t="s">
        <v>6572</v>
      </c>
      <c r="C1174" s="22" t="s">
        <v>6573</v>
      </c>
      <c r="D1174" s="12" t="s">
        <v>6574</v>
      </c>
      <c r="E1174" s="13">
        <v>162.18557636127599</v>
      </c>
      <c r="F1174" s="14" t="s">
        <v>6575</v>
      </c>
      <c r="G1174" s="14">
        <v>1.153</v>
      </c>
      <c r="H1174" s="31" t="s">
        <v>6576</v>
      </c>
      <c r="I1174" s="14" t="s">
        <v>5455</v>
      </c>
      <c r="J1174" s="15" t="s">
        <v>6577</v>
      </c>
      <c r="K1174" s="14" t="s">
        <v>30777</v>
      </c>
      <c r="L1174" s="14" t="s">
        <v>31</v>
      </c>
      <c r="M1174" s="14" t="s">
        <v>103</v>
      </c>
      <c r="N1174" s="14" t="s">
        <v>46</v>
      </c>
      <c r="O1174" s="16" t="s">
        <v>34</v>
      </c>
      <c r="P1174" s="17">
        <v>90</v>
      </c>
      <c r="Q1174" s="18">
        <v>47.1</v>
      </c>
      <c r="R1174" s="15" t="s">
        <v>6578</v>
      </c>
      <c r="S1174" s="14" t="s">
        <v>49</v>
      </c>
      <c r="T1174" s="18" t="s">
        <v>49</v>
      </c>
      <c r="U1174" s="34">
        <v>47.1</v>
      </c>
      <c r="V1174" s="33">
        <f t="shared" si="65"/>
        <v>0.29040806868720892</v>
      </c>
      <c r="W1174" s="37">
        <f>V1174/3</f>
        <v>9.6802689562402969E-2</v>
      </c>
      <c r="X1174" s="19" t="s">
        <v>6454</v>
      </c>
      <c r="Y1174" s="21" t="s">
        <v>6579</v>
      </c>
      <c r="Z1174" s="19" t="s">
        <v>6580</v>
      </c>
    </row>
    <row r="1175" spans="1:26" s="67" customFormat="1" ht="100.2" customHeight="1" x14ac:dyDescent="0.3">
      <c r="A1175" s="9" t="s">
        <v>16991</v>
      </c>
      <c r="B1175" s="10" t="s">
        <v>6581</v>
      </c>
      <c r="C1175" s="22" t="s">
        <v>6582</v>
      </c>
      <c r="D1175" s="19" t="s">
        <v>6583</v>
      </c>
      <c r="E1175" s="13">
        <v>156.22248498744301</v>
      </c>
      <c r="F1175" s="14" t="s">
        <v>6584</v>
      </c>
      <c r="G1175" s="14">
        <v>3.12</v>
      </c>
      <c r="H1175" s="14" t="s">
        <v>6585</v>
      </c>
      <c r="I1175" s="14" t="s">
        <v>5455</v>
      </c>
      <c r="J1175" s="15" t="s">
        <v>6331</v>
      </c>
      <c r="K1175" s="14" t="s">
        <v>30099</v>
      </c>
      <c r="L1175" s="14" t="s">
        <v>31</v>
      </c>
      <c r="M1175" s="14" t="s">
        <v>406</v>
      </c>
      <c r="N1175" s="14" t="s">
        <v>33</v>
      </c>
      <c r="O1175" s="16" t="s">
        <v>220</v>
      </c>
      <c r="P1175" s="28">
        <v>126</v>
      </c>
      <c r="Q1175" s="14">
        <v>15</v>
      </c>
      <c r="R1175" s="15" t="s">
        <v>6586</v>
      </c>
      <c r="S1175" s="14" t="s">
        <v>143</v>
      </c>
      <c r="T1175" s="14">
        <v>65</v>
      </c>
      <c r="U1175" s="28">
        <v>15</v>
      </c>
      <c r="V1175" s="30">
        <f t="shared" si="65"/>
        <v>9.6016908201182971E-2</v>
      </c>
      <c r="W1175" s="30">
        <f>V1175</f>
        <v>9.6016908201182971E-2</v>
      </c>
      <c r="X1175" s="19" t="s">
        <v>6587</v>
      </c>
      <c r="Y1175" s="21" t="s">
        <v>409</v>
      </c>
      <c r="Z1175" s="19" t="s">
        <v>2591</v>
      </c>
    </row>
    <row r="1176" spans="1:26" s="67" customFormat="1" ht="100.2" customHeight="1" x14ac:dyDescent="0.3">
      <c r="A1176" s="138" t="s">
        <v>23707</v>
      </c>
      <c r="B1176" s="141" t="s">
        <v>19299</v>
      </c>
      <c r="C1176" s="139" t="s">
        <v>19300</v>
      </c>
      <c r="D1176" s="139" t="s">
        <v>19301</v>
      </c>
      <c r="E1176" s="142">
        <v>795.05</v>
      </c>
      <c r="F1176" s="143" t="s">
        <v>19302</v>
      </c>
      <c r="G1176" s="143"/>
      <c r="H1176" s="143" t="s">
        <v>19303</v>
      </c>
      <c r="I1176" s="144" t="s">
        <v>5455</v>
      </c>
      <c r="J1176" s="145" t="s">
        <v>19304</v>
      </c>
      <c r="K1176" s="143" t="s">
        <v>30778</v>
      </c>
      <c r="L1176" s="144" t="s">
        <v>189</v>
      </c>
      <c r="M1176" s="144" t="s">
        <v>190</v>
      </c>
      <c r="N1176" s="144" t="s">
        <v>476</v>
      </c>
      <c r="O1176" s="144" t="s">
        <v>34</v>
      </c>
      <c r="P1176" s="144">
        <v>730</v>
      </c>
      <c r="Q1176" s="144">
        <v>75.2</v>
      </c>
      <c r="R1176" s="147" t="s">
        <v>19305</v>
      </c>
      <c r="S1176" s="144" t="s">
        <v>49</v>
      </c>
      <c r="T1176" s="144" t="s">
        <v>49</v>
      </c>
      <c r="U1176" s="144">
        <v>75.2</v>
      </c>
      <c r="V1176" s="149">
        <f t="shared" si="65"/>
        <v>9.4585246210930132E-2</v>
      </c>
      <c r="W1176" s="149">
        <f>V1176</f>
        <v>9.4585246210930132E-2</v>
      </c>
      <c r="X1176" s="1" t="s">
        <v>19306</v>
      </c>
      <c r="Y1176" s="145" t="s">
        <v>8918</v>
      </c>
      <c r="Z1176" s="145" t="s">
        <v>19307</v>
      </c>
    </row>
    <row r="1177" spans="1:26" s="67" customFormat="1" ht="100.2" customHeight="1" x14ac:dyDescent="0.3">
      <c r="A1177" s="9" t="s">
        <v>16991</v>
      </c>
      <c r="B1177" s="10" t="s">
        <v>6588</v>
      </c>
      <c r="C1177" s="22" t="s">
        <v>6589</v>
      </c>
      <c r="D1177" s="19" t="s">
        <v>6590</v>
      </c>
      <c r="E1177" s="13">
        <v>324.45999999999998</v>
      </c>
      <c r="F1177" s="14" t="s">
        <v>6591</v>
      </c>
      <c r="G1177" s="14">
        <v>7.82</v>
      </c>
      <c r="H1177" s="14" t="s">
        <v>6592</v>
      </c>
      <c r="I1177" s="14" t="s">
        <v>5455</v>
      </c>
      <c r="J1177" s="15" t="s">
        <v>6593</v>
      </c>
      <c r="K1177" s="14" t="s">
        <v>30779</v>
      </c>
      <c r="L1177" s="14" t="s">
        <v>31</v>
      </c>
      <c r="M1177" s="14" t="s">
        <v>69</v>
      </c>
      <c r="N1177" s="14" t="s">
        <v>33</v>
      </c>
      <c r="O1177" s="16" t="s">
        <v>34</v>
      </c>
      <c r="P1177" s="28">
        <v>182</v>
      </c>
      <c r="Q1177" s="14">
        <v>30</v>
      </c>
      <c r="R1177" s="15" t="s">
        <v>6594</v>
      </c>
      <c r="S1177" s="14" t="s">
        <v>143</v>
      </c>
      <c r="T1177" s="14">
        <v>100</v>
      </c>
      <c r="U1177" s="14">
        <v>30</v>
      </c>
      <c r="V1177" s="30">
        <f t="shared" si="65"/>
        <v>9.2461320347654571E-2</v>
      </c>
      <c r="W1177" s="30">
        <f>V1177</f>
        <v>9.2461320347654571E-2</v>
      </c>
      <c r="X1177" s="19" t="s">
        <v>6595</v>
      </c>
      <c r="Y1177" s="21" t="s">
        <v>6596</v>
      </c>
      <c r="Z1177" s="19" t="s">
        <v>6597</v>
      </c>
    </row>
    <row r="1178" spans="1:26" s="67" customFormat="1" ht="100.2" customHeight="1" x14ac:dyDescent="0.3">
      <c r="A1178" s="138" t="s">
        <v>23707</v>
      </c>
      <c r="B1178" s="141" t="s">
        <v>19308</v>
      </c>
      <c r="C1178" s="139" t="s">
        <v>19309</v>
      </c>
      <c r="D1178" s="139" t="s">
        <v>19310</v>
      </c>
      <c r="E1178" s="142">
        <v>182.179</v>
      </c>
      <c r="F1178" s="143" t="s">
        <v>19311</v>
      </c>
      <c r="G1178" s="143"/>
      <c r="H1178" s="143" t="s">
        <v>19312</v>
      </c>
      <c r="I1178" s="144" t="s">
        <v>5455</v>
      </c>
      <c r="J1178" s="145" t="s">
        <v>5832</v>
      </c>
      <c r="K1178" s="143" t="s">
        <v>30780</v>
      </c>
      <c r="L1178" s="144" t="s">
        <v>31</v>
      </c>
      <c r="M1178" s="144" t="s">
        <v>19313</v>
      </c>
      <c r="N1178" s="144" t="s">
        <v>33</v>
      </c>
      <c r="O1178" s="144" t="s">
        <v>220</v>
      </c>
      <c r="P1178" s="144">
        <v>91</v>
      </c>
      <c r="Q1178" s="144">
        <v>50</v>
      </c>
      <c r="R1178" s="147" t="s">
        <v>19314</v>
      </c>
      <c r="S1178" s="144" t="s">
        <v>49</v>
      </c>
      <c r="T1178" s="144" t="s">
        <v>49</v>
      </c>
      <c r="U1178" s="144">
        <v>50</v>
      </c>
      <c r="V1178" s="146">
        <f t="shared" si="65"/>
        <v>0.27445534337108007</v>
      </c>
      <c r="W1178" s="148">
        <f>V1178/3</f>
        <v>9.1485114457026687E-2</v>
      </c>
      <c r="X1178" s="1" t="s">
        <v>19315</v>
      </c>
      <c r="Y1178" s="145" t="s">
        <v>19316</v>
      </c>
      <c r="Z1178" s="145" t="s">
        <v>19317</v>
      </c>
    </row>
    <row r="1179" spans="1:26" s="67" customFormat="1" ht="100.2" customHeight="1" x14ac:dyDescent="0.3">
      <c r="A1179" s="9" t="s">
        <v>16991</v>
      </c>
      <c r="B1179" s="10" t="s">
        <v>6598</v>
      </c>
      <c r="C1179" s="22" t="s">
        <v>6599</v>
      </c>
      <c r="D1179" s="19" t="s">
        <v>6600</v>
      </c>
      <c r="E1179" s="13">
        <v>316.14</v>
      </c>
      <c r="F1179" s="14" t="s">
        <v>6601</v>
      </c>
      <c r="G1179" s="14">
        <v>1.6</v>
      </c>
      <c r="H1179" s="14" t="s">
        <v>6602</v>
      </c>
      <c r="I1179" s="14" t="s">
        <v>5455</v>
      </c>
      <c r="J1179" s="15" t="s">
        <v>6603</v>
      </c>
      <c r="K1179" s="14" t="s">
        <v>30781</v>
      </c>
      <c r="L1179" s="14" t="s">
        <v>31</v>
      </c>
      <c r="M1179" s="14" t="s">
        <v>310</v>
      </c>
      <c r="N1179" s="14" t="s">
        <v>476</v>
      </c>
      <c r="O1179" s="16" t="s">
        <v>34</v>
      </c>
      <c r="P1179" s="28">
        <v>98</v>
      </c>
      <c r="Q1179" s="14">
        <v>85.56</v>
      </c>
      <c r="R1179" s="15" t="s">
        <v>6604</v>
      </c>
      <c r="S1179" s="14" t="s">
        <v>6605</v>
      </c>
      <c r="T1179" s="14">
        <v>200</v>
      </c>
      <c r="U1179" s="14">
        <v>85.56</v>
      </c>
      <c r="V1179" s="37">
        <f t="shared" si="65"/>
        <v>0.2706395900550389</v>
      </c>
      <c r="W1179" s="64">
        <f>V1179/3</f>
        <v>9.0213196685012972E-2</v>
      </c>
      <c r="X1179" s="19" t="s">
        <v>6606</v>
      </c>
      <c r="Y1179" s="21" t="s">
        <v>930</v>
      </c>
      <c r="Z1179" s="19" t="s">
        <v>6607</v>
      </c>
    </row>
    <row r="1180" spans="1:26" s="67" customFormat="1" ht="100.2" customHeight="1" x14ac:dyDescent="0.3">
      <c r="A1180" s="9" t="s">
        <v>16991</v>
      </c>
      <c r="B1180" s="10" t="s">
        <v>6608</v>
      </c>
      <c r="C1180" s="22" t="s">
        <v>6609</v>
      </c>
      <c r="D1180" s="19" t="s">
        <v>6610</v>
      </c>
      <c r="E1180" s="13">
        <v>121.13684468890099</v>
      </c>
      <c r="F1180" s="14" t="s">
        <v>6611</v>
      </c>
      <c r="G1180" s="14">
        <v>-0.246</v>
      </c>
      <c r="H1180" s="14" t="s">
        <v>6612</v>
      </c>
      <c r="I1180" s="14" t="s">
        <v>5455</v>
      </c>
      <c r="J1180" s="15" t="s">
        <v>5492</v>
      </c>
      <c r="K1180" s="14" t="s">
        <v>30782</v>
      </c>
      <c r="L1180" s="14" t="s">
        <v>31</v>
      </c>
      <c r="M1180" s="14" t="s">
        <v>261</v>
      </c>
      <c r="N1180" s="14" t="s">
        <v>476</v>
      </c>
      <c r="O1180" s="16" t="s">
        <v>220</v>
      </c>
      <c r="P1180" s="28">
        <v>91</v>
      </c>
      <c r="Q1180" s="14">
        <v>32</v>
      </c>
      <c r="R1180" s="15" t="s">
        <v>6613</v>
      </c>
      <c r="S1180" s="14" t="s">
        <v>6614</v>
      </c>
      <c r="T1180" s="14">
        <v>94.3</v>
      </c>
      <c r="U1180" s="14">
        <v>32</v>
      </c>
      <c r="V1180" s="13">
        <f t="shared" si="65"/>
        <v>0.26416405415033861</v>
      </c>
      <c r="W1180" s="30">
        <f>V1180/3</f>
        <v>8.8054684716779533E-2</v>
      </c>
      <c r="X1180" s="19" t="s">
        <v>6615</v>
      </c>
      <c r="Y1180" s="21" t="s">
        <v>6616</v>
      </c>
      <c r="Z1180" s="19" t="s">
        <v>27975</v>
      </c>
    </row>
    <row r="1181" spans="1:26" s="67" customFormat="1" ht="100.2" customHeight="1" x14ac:dyDescent="0.3">
      <c r="A1181" s="9" t="s">
        <v>16991</v>
      </c>
      <c r="B1181" s="10" t="s">
        <v>6617</v>
      </c>
      <c r="C1181" s="22" t="s">
        <v>6618</v>
      </c>
      <c r="D1181" s="19" t="s">
        <v>6619</v>
      </c>
      <c r="E1181" s="13">
        <v>58.079257140888103</v>
      </c>
      <c r="F1181" s="14" t="s">
        <v>3356</v>
      </c>
      <c r="G1181" s="14">
        <v>0.17</v>
      </c>
      <c r="H1181" s="14" t="s">
        <v>6620</v>
      </c>
      <c r="I1181" s="14" t="s">
        <v>5455</v>
      </c>
      <c r="J1181" s="15" t="s">
        <v>6621</v>
      </c>
      <c r="K1181" s="14" t="s">
        <v>28223</v>
      </c>
      <c r="L1181" s="14" t="s">
        <v>31</v>
      </c>
      <c r="M1181" s="14" t="s">
        <v>32</v>
      </c>
      <c r="N1181" s="14" t="s">
        <v>46</v>
      </c>
      <c r="O1181" s="16" t="s">
        <v>47</v>
      </c>
      <c r="P1181" s="28">
        <v>105</v>
      </c>
      <c r="Q1181" s="14">
        <v>4.8</v>
      </c>
      <c r="R1181" s="15" t="s">
        <v>6622</v>
      </c>
      <c r="S1181" s="14" t="s">
        <v>6623</v>
      </c>
      <c r="T1181" s="14">
        <v>8.3000000000000007</v>
      </c>
      <c r="U1181" s="36">
        <v>4.8</v>
      </c>
      <c r="V1181" s="33">
        <f t="shared" si="65"/>
        <v>8.2645685160128782E-2</v>
      </c>
      <c r="W1181" s="30">
        <f>V1181</f>
        <v>8.2645685160128782E-2</v>
      </c>
      <c r="X1181" s="19" t="s">
        <v>6624</v>
      </c>
      <c r="Y1181" s="21" t="s">
        <v>6625</v>
      </c>
      <c r="Z1181" s="19" t="s">
        <v>27976</v>
      </c>
    </row>
    <row r="1182" spans="1:26" s="67" customFormat="1" ht="100.2" customHeight="1" x14ac:dyDescent="0.3">
      <c r="A1182" s="138" t="s">
        <v>23707</v>
      </c>
      <c r="B1182" s="141" t="s">
        <v>19318</v>
      </c>
      <c r="C1182" s="139" t="s">
        <v>19319</v>
      </c>
      <c r="D1182" s="139" t="s">
        <v>19320</v>
      </c>
      <c r="E1182" s="142">
        <v>167.12</v>
      </c>
      <c r="F1182" s="143" t="s">
        <v>19230</v>
      </c>
      <c r="G1182" s="143"/>
      <c r="H1182" s="143" t="s">
        <v>19321</v>
      </c>
      <c r="I1182" s="144" t="s">
        <v>5455</v>
      </c>
      <c r="J1182" s="145" t="s">
        <v>5832</v>
      </c>
      <c r="K1182" s="143" t="s">
        <v>30763</v>
      </c>
      <c r="L1182" s="144" t="s">
        <v>31</v>
      </c>
      <c r="M1182" s="144" t="s">
        <v>310</v>
      </c>
      <c r="N1182" s="144" t="s">
        <v>33</v>
      </c>
      <c r="O1182" s="144" t="s">
        <v>34</v>
      </c>
      <c r="P1182" s="144">
        <v>91</v>
      </c>
      <c r="Q1182" s="144">
        <v>40</v>
      </c>
      <c r="R1182" s="147" t="s">
        <v>19322</v>
      </c>
      <c r="S1182" s="144" t="s">
        <v>7503</v>
      </c>
      <c r="T1182" s="144">
        <v>70</v>
      </c>
      <c r="U1182" s="144">
        <v>40</v>
      </c>
      <c r="V1182" s="146">
        <f t="shared" si="65"/>
        <v>0.23934897079942555</v>
      </c>
      <c r="W1182" s="148">
        <f>V1182/3</f>
        <v>7.9782990266475187E-2</v>
      </c>
      <c r="X1182" s="1" t="s">
        <v>19323</v>
      </c>
      <c r="Y1182" s="145" t="s">
        <v>7457</v>
      </c>
      <c r="Z1182" s="145" t="s">
        <v>19324</v>
      </c>
    </row>
    <row r="1183" spans="1:26" s="67" customFormat="1" ht="100.2" customHeight="1" x14ac:dyDescent="0.3">
      <c r="A1183" s="138" t="s">
        <v>23707</v>
      </c>
      <c r="B1183" s="141" t="s">
        <v>19325</v>
      </c>
      <c r="C1183" s="139" t="s">
        <v>19326</v>
      </c>
      <c r="D1183" s="139" t="s">
        <v>19327</v>
      </c>
      <c r="E1183" s="142">
        <v>334.28300000000002</v>
      </c>
      <c r="F1183" s="143" t="s">
        <v>19328</v>
      </c>
      <c r="G1183" s="143"/>
      <c r="H1183" s="143" t="s">
        <v>19329</v>
      </c>
      <c r="I1183" s="144" t="s">
        <v>5455</v>
      </c>
      <c r="J1183" s="145" t="s">
        <v>6131</v>
      </c>
      <c r="K1183" s="143" t="s">
        <v>28379</v>
      </c>
      <c r="L1183" s="144" t="s">
        <v>189</v>
      </c>
      <c r="M1183" s="144" t="s">
        <v>190</v>
      </c>
      <c r="N1183" s="144" t="s">
        <v>46</v>
      </c>
      <c r="O1183" s="144" t="s">
        <v>34</v>
      </c>
      <c r="P1183" s="144">
        <v>364</v>
      </c>
      <c r="Q1183" s="144">
        <v>26</v>
      </c>
      <c r="R1183" s="147" t="s">
        <v>19330</v>
      </c>
      <c r="S1183" s="144" t="s">
        <v>19331</v>
      </c>
      <c r="T1183" s="144">
        <v>299</v>
      </c>
      <c r="U1183" s="144">
        <v>26</v>
      </c>
      <c r="V1183" s="148">
        <f t="shared" si="65"/>
        <v>7.7778409311870481E-2</v>
      </c>
      <c r="W1183" s="148">
        <f>V1183</f>
        <v>7.7778409311870481E-2</v>
      </c>
      <c r="X1183" s="1" t="s">
        <v>19332</v>
      </c>
      <c r="Y1183" s="145" t="s">
        <v>19333</v>
      </c>
      <c r="Z1183" s="145" t="s">
        <v>19334</v>
      </c>
    </row>
    <row r="1184" spans="1:26" s="67" customFormat="1" ht="100.2" customHeight="1" x14ac:dyDescent="0.3">
      <c r="A1184" s="9" t="s">
        <v>16991</v>
      </c>
      <c r="B1184" s="10" t="s">
        <v>6626</v>
      </c>
      <c r="C1184" s="22" t="s">
        <v>6627</v>
      </c>
      <c r="D1184" s="19" t="s">
        <v>6628</v>
      </c>
      <c r="E1184" s="13">
        <v>241.11</v>
      </c>
      <c r="F1184" s="14" t="s">
        <v>6629</v>
      </c>
      <c r="G1184" s="14"/>
      <c r="H1184" s="14" t="s">
        <v>6630</v>
      </c>
      <c r="I1184" s="14" t="s">
        <v>5455</v>
      </c>
      <c r="J1184" s="15" t="s">
        <v>6631</v>
      </c>
      <c r="K1184" s="14" t="s">
        <v>30783</v>
      </c>
      <c r="L1184" s="14" t="s">
        <v>31</v>
      </c>
      <c r="M1184" s="14" t="s">
        <v>230</v>
      </c>
      <c r="N1184" s="14" t="s">
        <v>33</v>
      </c>
      <c r="O1184" s="16" t="s">
        <v>1214</v>
      </c>
      <c r="P1184" s="28">
        <v>91</v>
      </c>
      <c r="Q1184" s="14">
        <v>56</v>
      </c>
      <c r="R1184" s="15" t="s">
        <v>1786</v>
      </c>
      <c r="S1184" s="14" t="s">
        <v>49</v>
      </c>
      <c r="T1184" s="14" t="s">
        <v>49</v>
      </c>
      <c r="U1184" s="28">
        <v>56</v>
      </c>
      <c r="V1184" s="13">
        <f t="shared" si="65"/>
        <v>0.23225913483472274</v>
      </c>
      <c r="W1184" s="30">
        <f>V1184/3</f>
        <v>7.7419711611574252E-2</v>
      </c>
      <c r="X1184" s="19" t="s">
        <v>6632</v>
      </c>
      <c r="Y1184" s="21" t="s">
        <v>6633</v>
      </c>
      <c r="Z1184" s="19" t="s">
        <v>6634</v>
      </c>
    </row>
    <row r="1185" spans="1:26" s="67" customFormat="1" ht="100.2" customHeight="1" x14ac:dyDescent="0.3">
      <c r="A1185" s="9" t="s">
        <v>16991</v>
      </c>
      <c r="B1185" s="10" t="s">
        <v>6635</v>
      </c>
      <c r="C1185" s="22" t="s">
        <v>6636</v>
      </c>
      <c r="D1185" s="19" t="s">
        <v>6637</v>
      </c>
      <c r="E1185" s="13">
        <v>249.99</v>
      </c>
      <c r="F1185" s="14" t="s">
        <v>6638</v>
      </c>
      <c r="G1185" s="14">
        <v>-2.2799999999999998</v>
      </c>
      <c r="H1185" s="14" t="s">
        <v>6639</v>
      </c>
      <c r="I1185" s="14" t="s">
        <v>5455</v>
      </c>
      <c r="J1185" s="15" t="s">
        <v>5501</v>
      </c>
      <c r="K1185" s="14" t="s">
        <v>30784</v>
      </c>
      <c r="L1185" s="14" t="s">
        <v>31</v>
      </c>
      <c r="M1185" s="14" t="s">
        <v>230</v>
      </c>
      <c r="N1185" s="14" t="s">
        <v>46</v>
      </c>
      <c r="O1185" s="16" t="s">
        <v>34</v>
      </c>
      <c r="P1185" s="26">
        <v>730</v>
      </c>
      <c r="Q1185" s="14">
        <v>19</v>
      </c>
      <c r="R1185" s="15" t="s">
        <v>6640</v>
      </c>
      <c r="S1185" s="14" t="s">
        <v>1692</v>
      </c>
      <c r="T1185" s="14">
        <v>78</v>
      </c>
      <c r="U1185" s="28">
        <v>19</v>
      </c>
      <c r="V1185" s="30">
        <f t="shared" si="65"/>
        <v>7.6003040121604859E-2</v>
      </c>
      <c r="W1185" s="30">
        <f>V1185</f>
        <v>7.6003040121604859E-2</v>
      </c>
      <c r="X1185" s="19" t="s">
        <v>6641</v>
      </c>
      <c r="Y1185" s="21" t="s">
        <v>6642</v>
      </c>
      <c r="Z1185" s="19" t="s">
        <v>27977</v>
      </c>
    </row>
    <row r="1186" spans="1:26" s="67" customFormat="1" ht="100.2" customHeight="1" x14ac:dyDescent="0.3">
      <c r="A1186" s="9" t="s">
        <v>16991</v>
      </c>
      <c r="B1186" s="10" t="s">
        <v>6643</v>
      </c>
      <c r="C1186" s="22" t="s">
        <v>6644</v>
      </c>
      <c r="D1186" s="12" t="s">
        <v>6645</v>
      </c>
      <c r="E1186" s="13">
        <v>110.11</v>
      </c>
      <c r="F1186" s="14" t="s">
        <v>3363</v>
      </c>
      <c r="G1186" s="14">
        <v>0.52</v>
      </c>
      <c r="H1186" s="18" t="s">
        <v>6646</v>
      </c>
      <c r="I1186" s="14" t="s">
        <v>5455</v>
      </c>
      <c r="J1186" s="15" t="s">
        <v>5492</v>
      </c>
      <c r="K1186" s="14" t="s">
        <v>30785</v>
      </c>
      <c r="L1186" s="14" t="s">
        <v>31</v>
      </c>
      <c r="M1186" s="14" t="s">
        <v>69</v>
      </c>
      <c r="N1186" s="14" t="s">
        <v>46</v>
      </c>
      <c r="O1186" s="16" t="s">
        <v>34</v>
      </c>
      <c r="P1186" s="17" t="s">
        <v>164</v>
      </c>
      <c r="Q1186" s="29" t="s">
        <v>4169</v>
      </c>
      <c r="R1186" s="15" t="s">
        <v>6647</v>
      </c>
      <c r="S1186" s="14" t="s">
        <v>6648</v>
      </c>
      <c r="T1186" s="18">
        <v>100</v>
      </c>
      <c r="U1186" s="17">
        <v>25</v>
      </c>
      <c r="V1186" s="20">
        <f t="shared" si="65"/>
        <v>0.22704568159113614</v>
      </c>
      <c r="W1186" s="30">
        <f>V1186/3</f>
        <v>7.5681893863712046E-2</v>
      </c>
      <c r="X1186" s="19" t="s">
        <v>6649</v>
      </c>
      <c r="Y1186" s="21" t="s">
        <v>5572</v>
      </c>
      <c r="Z1186" s="19" t="s">
        <v>27978</v>
      </c>
    </row>
    <row r="1187" spans="1:26" s="67" customFormat="1" ht="100.2" customHeight="1" x14ac:dyDescent="0.3">
      <c r="A1187" s="9" t="s">
        <v>16991</v>
      </c>
      <c r="B1187" s="10" t="s">
        <v>6650</v>
      </c>
      <c r="C1187" s="22" t="s">
        <v>6651</v>
      </c>
      <c r="D1187" s="19" t="s">
        <v>6652</v>
      </c>
      <c r="E1187" s="13">
        <v>208.25</v>
      </c>
      <c r="F1187" s="14" t="s">
        <v>6653</v>
      </c>
      <c r="G1187" s="14">
        <v>4.18</v>
      </c>
      <c r="H1187" s="14" t="s">
        <v>6654</v>
      </c>
      <c r="I1187" s="14" t="s">
        <v>5455</v>
      </c>
      <c r="J1187" s="15" t="s">
        <v>6037</v>
      </c>
      <c r="K1187" s="16" t="s">
        <v>30693</v>
      </c>
      <c r="L1187" s="14" t="s">
        <v>31</v>
      </c>
      <c r="M1187" s="14" t="s">
        <v>446</v>
      </c>
      <c r="N1187" s="14" t="s">
        <v>476</v>
      </c>
      <c r="O1187" s="16" t="s">
        <v>34</v>
      </c>
      <c r="P1187" s="28">
        <f>13*7</f>
        <v>91</v>
      </c>
      <c r="Q1187" s="14">
        <v>47</v>
      </c>
      <c r="R1187" s="15" t="s">
        <v>6655</v>
      </c>
      <c r="S1187" s="14" t="s">
        <v>1776</v>
      </c>
      <c r="T1187" s="14">
        <v>480</v>
      </c>
      <c r="U1187" s="28">
        <v>47</v>
      </c>
      <c r="V1187" s="30">
        <f t="shared" si="65"/>
        <v>0.22569027611044418</v>
      </c>
      <c r="W1187" s="39">
        <f>V1187/3</f>
        <v>7.523009203681473E-2</v>
      </c>
      <c r="X1187" s="19" t="s">
        <v>6656</v>
      </c>
      <c r="Y1187" s="21" t="s">
        <v>6657</v>
      </c>
      <c r="Z1187" s="19" t="s">
        <v>6658</v>
      </c>
    </row>
    <row r="1188" spans="1:26" s="67" customFormat="1" ht="100.2" customHeight="1" x14ac:dyDescent="0.3">
      <c r="A1188" s="9" t="s">
        <v>16991</v>
      </c>
      <c r="B1188" s="10" t="s">
        <v>6659</v>
      </c>
      <c r="C1188" s="22" t="s">
        <v>6660</v>
      </c>
      <c r="D1188" s="19" t="s">
        <v>6661</v>
      </c>
      <c r="E1188" s="13">
        <v>94.05</v>
      </c>
      <c r="F1188" s="14" t="s">
        <v>6662</v>
      </c>
      <c r="G1188" s="13">
        <v>0.52899999999999903</v>
      </c>
      <c r="H1188" s="14" t="s">
        <v>6663</v>
      </c>
      <c r="I1188" s="14" t="s">
        <v>5455</v>
      </c>
      <c r="J1188" s="15" t="s">
        <v>6664</v>
      </c>
      <c r="K1188" s="14" t="s">
        <v>28380</v>
      </c>
      <c r="L1188" s="14" t="s">
        <v>31</v>
      </c>
      <c r="M1188" s="14" t="s">
        <v>310</v>
      </c>
      <c r="N1188" s="14" t="s">
        <v>476</v>
      </c>
      <c r="O1188" s="16" t="s">
        <v>220</v>
      </c>
      <c r="P1188" s="28">
        <v>91</v>
      </c>
      <c r="Q1188" s="14">
        <v>21</v>
      </c>
      <c r="R1188" s="15" t="s">
        <v>6665</v>
      </c>
      <c r="S1188" s="14" t="s">
        <v>1388</v>
      </c>
      <c r="T1188" s="14">
        <v>43</v>
      </c>
      <c r="U1188" s="38">
        <v>21</v>
      </c>
      <c r="V1188" s="13">
        <f t="shared" si="65"/>
        <v>0.2232854864433812</v>
      </c>
      <c r="W1188" s="30">
        <f>V1188/3</f>
        <v>7.4428495481127066E-2</v>
      </c>
      <c r="X1188" s="19" t="s">
        <v>6666</v>
      </c>
      <c r="Y1188" s="21" t="s">
        <v>3942</v>
      </c>
      <c r="Z1188" s="19" t="s">
        <v>6667</v>
      </c>
    </row>
    <row r="1189" spans="1:26" s="67" customFormat="1" ht="100.2" customHeight="1" x14ac:dyDescent="0.3">
      <c r="A1189" s="138" t="s">
        <v>23707</v>
      </c>
      <c r="B1189" s="141" t="s">
        <v>19335</v>
      </c>
      <c r="C1189" s="139" t="s">
        <v>19336</v>
      </c>
      <c r="D1189" s="139" t="s">
        <v>19337</v>
      </c>
      <c r="E1189" s="142">
        <v>69.106999999999999</v>
      </c>
      <c r="F1189" s="143" t="s">
        <v>7764</v>
      </c>
      <c r="G1189" s="143"/>
      <c r="H1189" s="143" t="s">
        <v>19338</v>
      </c>
      <c r="I1189" s="144" t="s">
        <v>5455</v>
      </c>
      <c r="J1189" s="145" t="s">
        <v>6076</v>
      </c>
      <c r="K1189" s="143" t="s">
        <v>28377</v>
      </c>
      <c r="L1189" s="144" t="s">
        <v>31</v>
      </c>
      <c r="M1189" s="144" t="s">
        <v>17194</v>
      </c>
      <c r="N1189" s="144" t="s">
        <v>46</v>
      </c>
      <c r="O1189" s="144" t="s">
        <v>220</v>
      </c>
      <c r="P1189" s="144">
        <v>90</v>
      </c>
      <c r="Q1189" s="144">
        <v>15</v>
      </c>
      <c r="R1189" s="147" t="s">
        <v>19339</v>
      </c>
      <c r="S1189" s="144" t="s">
        <v>36</v>
      </c>
      <c r="T1189" s="144">
        <v>30</v>
      </c>
      <c r="U1189" s="144">
        <v>15</v>
      </c>
      <c r="V1189" s="146">
        <f t="shared" si="65"/>
        <v>0.21705471225780312</v>
      </c>
      <c r="W1189" s="148">
        <f>V1189/3</f>
        <v>7.2351570752601041E-2</v>
      </c>
      <c r="X1189" s="1" t="s">
        <v>19340</v>
      </c>
      <c r="Y1189" s="145" t="s">
        <v>2751</v>
      </c>
      <c r="Z1189" s="145" t="s">
        <v>19341</v>
      </c>
    </row>
    <row r="1190" spans="1:26" s="67" customFormat="1" ht="100.2" customHeight="1" x14ac:dyDescent="0.3">
      <c r="A1190" s="138" t="s">
        <v>23707</v>
      </c>
      <c r="B1190" s="141" t="s">
        <v>19342</v>
      </c>
      <c r="C1190" s="139" t="s">
        <v>19343</v>
      </c>
      <c r="D1190" s="139" t="s">
        <v>19344</v>
      </c>
      <c r="E1190" s="142">
        <v>208.19</v>
      </c>
      <c r="F1190" s="143" t="s">
        <v>19345</v>
      </c>
      <c r="G1190" s="143"/>
      <c r="H1190" s="143" t="s">
        <v>19346</v>
      </c>
      <c r="I1190" s="144" t="s">
        <v>5455</v>
      </c>
      <c r="J1190" s="145" t="s">
        <v>19347</v>
      </c>
      <c r="K1190" s="143" t="s">
        <v>30786</v>
      </c>
      <c r="L1190" s="144" t="s">
        <v>189</v>
      </c>
      <c r="M1190" s="144" t="s">
        <v>190</v>
      </c>
      <c r="N1190" s="144" t="s">
        <v>46</v>
      </c>
      <c r="O1190" s="144" t="s">
        <v>3856</v>
      </c>
      <c r="P1190" s="144">
        <v>364</v>
      </c>
      <c r="Q1190" s="144">
        <v>15</v>
      </c>
      <c r="R1190" s="147" t="s">
        <v>19348</v>
      </c>
      <c r="S1190" s="144" t="s">
        <v>19349</v>
      </c>
      <c r="T1190" s="144">
        <v>75</v>
      </c>
      <c r="U1190" s="144">
        <v>15</v>
      </c>
      <c r="V1190" s="148">
        <f t="shared" si="65"/>
        <v>7.2049570104231714E-2</v>
      </c>
      <c r="W1190" s="148">
        <f>V1190</f>
        <v>7.2049570104231714E-2</v>
      </c>
      <c r="X1190" s="1" t="s">
        <v>19350</v>
      </c>
      <c r="Y1190" s="145" t="s">
        <v>19351</v>
      </c>
      <c r="Z1190" s="145" t="s">
        <v>19352</v>
      </c>
    </row>
    <row r="1191" spans="1:26" s="67" customFormat="1" ht="100.2" customHeight="1" x14ac:dyDescent="0.3">
      <c r="A1191" s="9" t="s">
        <v>16991</v>
      </c>
      <c r="B1191" s="10" t="s">
        <v>6668</v>
      </c>
      <c r="C1191" s="22" t="s">
        <v>6669</v>
      </c>
      <c r="D1191" s="12" t="s">
        <v>6670</v>
      </c>
      <c r="E1191" s="13">
        <v>642.92999999999995</v>
      </c>
      <c r="F1191" s="14" t="s">
        <v>6671</v>
      </c>
      <c r="G1191" s="14">
        <v>10.64</v>
      </c>
      <c r="H1191" s="14" t="s">
        <v>6672</v>
      </c>
      <c r="I1191" s="14" t="s">
        <v>5455</v>
      </c>
      <c r="J1191" s="15" t="s">
        <v>6673</v>
      </c>
      <c r="K1191" s="16" t="s">
        <v>30787</v>
      </c>
      <c r="L1191" s="14" t="s">
        <v>31</v>
      </c>
      <c r="M1191" s="14" t="s">
        <v>6674</v>
      </c>
      <c r="N1191" s="14" t="s">
        <v>70</v>
      </c>
      <c r="O1191" s="16" t="s">
        <v>83</v>
      </c>
      <c r="P1191" s="17" t="s">
        <v>6675</v>
      </c>
      <c r="Q1191" s="29" t="s">
        <v>6676</v>
      </c>
      <c r="R1191" s="15" t="s">
        <v>6677</v>
      </c>
      <c r="S1191" s="14" t="s">
        <v>49</v>
      </c>
      <c r="T1191" s="18" t="s">
        <v>49</v>
      </c>
      <c r="U1191" s="17">
        <v>138</v>
      </c>
      <c r="V1191" s="33">
        <f t="shared" si="65"/>
        <v>0.21464234053473941</v>
      </c>
      <c r="W1191" s="39">
        <f>V1191/3</f>
        <v>7.154744684491314E-2</v>
      </c>
      <c r="X1191" s="19" t="s">
        <v>6678</v>
      </c>
      <c r="Y1191" s="21" t="s">
        <v>6679</v>
      </c>
      <c r="Z1191" s="19" t="s">
        <v>6680</v>
      </c>
    </row>
    <row r="1192" spans="1:26" s="67" customFormat="1" ht="100.2" customHeight="1" x14ac:dyDescent="0.3">
      <c r="A1192" s="138" t="s">
        <v>23707</v>
      </c>
      <c r="B1192" s="141" t="s">
        <v>19353</v>
      </c>
      <c r="C1192" s="139" t="s">
        <v>19354</v>
      </c>
      <c r="D1192" s="139" t="s">
        <v>19355</v>
      </c>
      <c r="E1192" s="143">
        <v>236.35</v>
      </c>
      <c r="F1192" s="144" t="s">
        <v>19356</v>
      </c>
      <c r="G1192" s="150"/>
      <c r="H1192" s="144" t="s">
        <v>19357</v>
      </c>
      <c r="I1192" s="144" t="s">
        <v>5455</v>
      </c>
      <c r="J1192" s="145" t="s">
        <v>5676</v>
      </c>
      <c r="K1192" s="144" t="s">
        <v>30788</v>
      </c>
      <c r="L1192" s="144" t="s">
        <v>31</v>
      </c>
      <c r="M1192" s="144" t="s">
        <v>19358</v>
      </c>
      <c r="N1192" s="144" t="s">
        <v>33</v>
      </c>
      <c r="O1192" s="144" t="s">
        <v>34</v>
      </c>
      <c r="P1192" s="144">
        <v>90</v>
      </c>
      <c r="Q1192" s="144">
        <v>50</v>
      </c>
      <c r="R1192" s="147" t="s">
        <v>19359</v>
      </c>
      <c r="S1192" s="144" t="s">
        <v>19360</v>
      </c>
      <c r="T1192" s="144">
        <v>125</v>
      </c>
      <c r="U1192" s="144">
        <v>50</v>
      </c>
      <c r="V1192" s="146">
        <f t="shared" si="65"/>
        <v>0.21155066638459913</v>
      </c>
      <c r="W1192" s="148">
        <f>V1192/3</f>
        <v>7.0516888794866381E-2</v>
      </c>
      <c r="X1192" s="145" t="s">
        <v>19361</v>
      </c>
      <c r="Y1192" s="145" t="s">
        <v>19362</v>
      </c>
      <c r="Z1192" s="145" t="s">
        <v>19363</v>
      </c>
    </row>
    <row r="1193" spans="1:26" s="67" customFormat="1" ht="100.2" customHeight="1" x14ac:dyDescent="0.3">
      <c r="A1193" s="9" t="s">
        <v>16991</v>
      </c>
      <c r="B1193" s="10" t="s">
        <v>6681</v>
      </c>
      <c r="C1193" s="22" t="s">
        <v>6682</v>
      </c>
      <c r="D1193" s="19" t="s">
        <v>6683</v>
      </c>
      <c r="E1193" s="13">
        <v>215.00005835536101</v>
      </c>
      <c r="F1193" s="14" t="s">
        <v>6684</v>
      </c>
      <c r="G1193" s="14">
        <v>2.85</v>
      </c>
      <c r="H1193" s="18" t="s">
        <v>6685</v>
      </c>
      <c r="I1193" s="14" t="s">
        <v>5455</v>
      </c>
      <c r="J1193" s="15" t="s">
        <v>5752</v>
      </c>
      <c r="K1193" s="14" t="s">
        <v>28759</v>
      </c>
      <c r="L1193" s="14" t="s">
        <v>31</v>
      </c>
      <c r="M1193" s="14" t="s">
        <v>163</v>
      </c>
      <c r="N1193" s="14" t="s">
        <v>59</v>
      </c>
      <c r="O1193" s="16" t="s">
        <v>6686</v>
      </c>
      <c r="P1193" s="17" t="s">
        <v>164</v>
      </c>
      <c r="Q1193" s="29" t="s">
        <v>6434</v>
      </c>
      <c r="R1193" s="15" t="s">
        <v>6687</v>
      </c>
      <c r="S1193" s="14" t="s">
        <v>49</v>
      </c>
      <c r="T1193" s="18" t="s">
        <v>49</v>
      </c>
      <c r="U1193" s="17">
        <v>45</v>
      </c>
      <c r="V1193" s="20">
        <f t="shared" si="65"/>
        <v>0.20930226877251418</v>
      </c>
      <c r="W1193" s="33">
        <f>V1193/3</f>
        <v>6.9767422924171388E-2</v>
      </c>
      <c r="X1193" s="19" t="s">
        <v>27981</v>
      </c>
      <c r="Y1193" s="21" t="s">
        <v>27979</v>
      </c>
      <c r="Z1193" s="19" t="s">
        <v>27980</v>
      </c>
    </row>
    <row r="1194" spans="1:26" s="67" customFormat="1" ht="100.2" customHeight="1" x14ac:dyDescent="0.3">
      <c r="A1194" s="138" t="s">
        <v>23707</v>
      </c>
      <c r="B1194" s="141" t="s">
        <v>19364</v>
      </c>
      <c r="C1194" s="139" t="s">
        <v>19365</v>
      </c>
      <c r="D1194" s="139" t="s">
        <v>19366</v>
      </c>
      <c r="E1194" s="142">
        <v>394.51499999999999</v>
      </c>
      <c r="F1194" s="143" t="s">
        <v>19367</v>
      </c>
      <c r="G1194" s="143"/>
      <c r="H1194" s="143" t="s">
        <v>19368</v>
      </c>
      <c r="I1194" s="144" t="s">
        <v>5455</v>
      </c>
      <c r="J1194" s="145" t="s">
        <v>6131</v>
      </c>
      <c r="K1194" s="143" t="s">
        <v>30789</v>
      </c>
      <c r="L1194" s="144" t="s">
        <v>189</v>
      </c>
      <c r="M1194" s="144" t="s">
        <v>190</v>
      </c>
      <c r="N1194" s="144" t="s">
        <v>476</v>
      </c>
      <c r="O1194" s="144" t="s">
        <v>34</v>
      </c>
      <c r="P1194" s="144">
        <v>378</v>
      </c>
      <c r="Q1194" s="144">
        <v>27.2</v>
      </c>
      <c r="R1194" s="147" t="s">
        <v>19369</v>
      </c>
      <c r="S1194" s="144" t="s">
        <v>36</v>
      </c>
      <c r="T1194" s="144">
        <v>139.1</v>
      </c>
      <c r="U1194" s="144">
        <v>27.2</v>
      </c>
      <c r="V1194" s="149">
        <f t="shared" si="65"/>
        <v>6.8945413989328672E-2</v>
      </c>
      <c r="W1194" s="149">
        <f>V1194</f>
        <v>6.8945413989328672E-2</v>
      </c>
      <c r="X1194" s="1" t="s">
        <v>19370</v>
      </c>
      <c r="Y1194" s="145" t="s">
        <v>10488</v>
      </c>
      <c r="Z1194" s="145" t="s">
        <v>19371</v>
      </c>
    </row>
    <row r="1195" spans="1:26" s="67" customFormat="1" ht="100.2" customHeight="1" x14ac:dyDescent="0.3">
      <c r="A1195" s="138" t="s">
        <v>23707</v>
      </c>
      <c r="B1195" s="141" t="s">
        <v>19372</v>
      </c>
      <c r="C1195" s="139" t="s">
        <v>19373</v>
      </c>
      <c r="D1195" s="139" t="s">
        <v>28029</v>
      </c>
      <c r="E1195" s="142">
        <v>629.048</v>
      </c>
      <c r="F1195" s="143" t="s">
        <v>19374</v>
      </c>
      <c r="G1195" s="143"/>
      <c r="H1195" s="143" t="s">
        <v>19375</v>
      </c>
      <c r="I1195" s="144" t="s">
        <v>5455</v>
      </c>
      <c r="J1195" s="145" t="s">
        <v>19376</v>
      </c>
      <c r="K1195" s="143" t="s">
        <v>28378</v>
      </c>
      <c r="L1195" s="144" t="s">
        <v>31</v>
      </c>
      <c r="M1195" s="144" t="s">
        <v>32</v>
      </c>
      <c r="N1195" s="144" t="s">
        <v>46</v>
      </c>
      <c r="O1195" s="144" t="s">
        <v>220</v>
      </c>
      <c r="P1195" s="144">
        <v>90</v>
      </c>
      <c r="Q1195" s="144">
        <v>125</v>
      </c>
      <c r="R1195" s="147" t="s">
        <v>19377</v>
      </c>
      <c r="S1195" s="144" t="s">
        <v>19378</v>
      </c>
      <c r="T1195" s="144">
        <v>375</v>
      </c>
      <c r="U1195" s="144">
        <v>125</v>
      </c>
      <c r="V1195" s="148">
        <f t="shared" si="65"/>
        <v>0.19871297579834926</v>
      </c>
      <c r="W1195" s="149">
        <f>V1195/3</f>
        <v>6.6237658599449759E-2</v>
      </c>
      <c r="X1195" s="1" t="s">
        <v>19379</v>
      </c>
      <c r="Y1195" s="145" t="s">
        <v>8767</v>
      </c>
      <c r="Z1195" s="145" t="s">
        <v>19380</v>
      </c>
    </row>
    <row r="1196" spans="1:26" s="67" customFormat="1" ht="100.2" customHeight="1" x14ac:dyDescent="0.3">
      <c r="A1196" s="9" t="s">
        <v>16991</v>
      </c>
      <c r="B1196" s="10" t="s">
        <v>6688</v>
      </c>
      <c r="C1196" s="22" t="s">
        <v>6689</v>
      </c>
      <c r="D1196" s="19" t="s">
        <v>6690</v>
      </c>
      <c r="E1196" s="13">
        <v>170.21</v>
      </c>
      <c r="F1196" s="14" t="s">
        <v>3326</v>
      </c>
      <c r="G1196" s="13">
        <v>2.9</v>
      </c>
      <c r="H1196" s="14" t="s">
        <v>6691</v>
      </c>
      <c r="I1196" s="14" t="s">
        <v>5455</v>
      </c>
      <c r="J1196" s="15" t="s">
        <v>5975</v>
      </c>
      <c r="K1196" s="14" t="s">
        <v>28381</v>
      </c>
      <c r="L1196" s="14" t="s">
        <v>31</v>
      </c>
      <c r="M1196" s="14" t="s">
        <v>851</v>
      </c>
      <c r="N1196" s="14" t="s">
        <v>46</v>
      </c>
      <c r="O1196" s="16" t="s">
        <v>34</v>
      </c>
      <c r="P1196" s="28">
        <v>90</v>
      </c>
      <c r="Q1196" s="18">
        <v>33</v>
      </c>
      <c r="R1196" s="15" t="s">
        <v>6692</v>
      </c>
      <c r="S1196" s="14" t="s">
        <v>49</v>
      </c>
      <c r="T1196" s="14" t="s">
        <v>49</v>
      </c>
      <c r="U1196" s="28">
        <v>33</v>
      </c>
      <c r="V1196" s="20">
        <f t="shared" si="65"/>
        <v>0.19387815051994595</v>
      </c>
      <c r="W1196" s="33">
        <f>V1196/3</f>
        <v>6.4626050173315311E-2</v>
      </c>
      <c r="X1196" s="19" t="s">
        <v>50</v>
      </c>
      <c r="Y1196" s="21" t="s">
        <v>1768</v>
      </c>
      <c r="Z1196" s="19" t="s">
        <v>1769</v>
      </c>
    </row>
    <row r="1197" spans="1:26" s="67" customFormat="1" ht="100.2" customHeight="1" x14ac:dyDescent="0.3">
      <c r="A1197" s="138" t="s">
        <v>23707</v>
      </c>
      <c r="B1197" s="141" t="s">
        <v>19381</v>
      </c>
      <c r="C1197" s="139" t="s">
        <v>19382</v>
      </c>
      <c r="D1197" s="139" t="s">
        <v>19383</v>
      </c>
      <c r="E1197" s="142">
        <v>156.22</v>
      </c>
      <c r="F1197" s="143" t="s">
        <v>19384</v>
      </c>
      <c r="G1197" s="143"/>
      <c r="H1197" s="143" t="s">
        <v>19385</v>
      </c>
      <c r="I1197" s="144" t="s">
        <v>5455</v>
      </c>
      <c r="J1197" s="145" t="s">
        <v>5975</v>
      </c>
      <c r="K1197" s="143" t="s">
        <v>30716</v>
      </c>
      <c r="L1197" s="144" t="s">
        <v>31</v>
      </c>
      <c r="M1197" s="144" t="s">
        <v>281</v>
      </c>
      <c r="N1197" s="144" t="s">
        <v>476</v>
      </c>
      <c r="O1197" s="144" t="s">
        <v>34</v>
      </c>
      <c r="P1197" s="144">
        <v>728</v>
      </c>
      <c r="Q1197" s="144">
        <v>10</v>
      </c>
      <c r="R1197" s="147" t="s">
        <v>19386</v>
      </c>
      <c r="S1197" s="144" t="s">
        <v>1388</v>
      </c>
      <c r="T1197" s="144">
        <v>33</v>
      </c>
      <c r="U1197" s="144">
        <v>10</v>
      </c>
      <c r="V1197" s="148">
        <f t="shared" si="65"/>
        <v>6.4012290359749077E-2</v>
      </c>
      <c r="W1197" s="148">
        <f>V1197</f>
        <v>6.4012290359749077E-2</v>
      </c>
      <c r="X1197" s="1" t="s">
        <v>19387</v>
      </c>
      <c r="Y1197" s="145" t="s">
        <v>1705</v>
      </c>
      <c r="Z1197" s="145" t="s">
        <v>27982</v>
      </c>
    </row>
    <row r="1198" spans="1:26" s="67" customFormat="1" ht="100.2" customHeight="1" x14ac:dyDescent="0.3">
      <c r="A1198" s="9" t="s">
        <v>16991</v>
      </c>
      <c r="B1198" s="10" t="s">
        <v>6693</v>
      </c>
      <c r="C1198" s="22" t="s">
        <v>6694</v>
      </c>
      <c r="D1198" s="12" t="s">
        <v>6695</v>
      </c>
      <c r="E1198" s="13">
        <v>138.21</v>
      </c>
      <c r="F1198" s="14" t="s">
        <v>3683</v>
      </c>
      <c r="G1198" s="14">
        <v>3.96</v>
      </c>
      <c r="H1198" s="14" t="s">
        <v>6696</v>
      </c>
      <c r="I1198" s="14" t="s">
        <v>5455</v>
      </c>
      <c r="J1198" s="15" t="s">
        <v>5492</v>
      </c>
      <c r="K1198" s="14" t="s">
        <v>30024</v>
      </c>
      <c r="L1198" s="14" t="s">
        <v>31</v>
      </c>
      <c r="M1198" s="14" t="s">
        <v>6697</v>
      </c>
      <c r="N1198" s="14" t="s">
        <v>46</v>
      </c>
      <c r="O1198" s="16" t="s">
        <v>34</v>
      </c>
      <c r="P1198" s="17" t="s">
        <v>340</v>
      </c>
      <c r="Q1198" s="29" t="s">
        <v>6698</v>
      </c>
      <c r="R1198" s="15" t="s">
        <v>6699</v>
      </c>
      <c r="S1198" s="14" t="s">
        <v>49</v>
      </c>
      <c r="T1198" s="18" t="s">
        <v>49</v>
      </c>
      <c r="U1198" s="34">
        <v>25.6</v>
      </c>
      <c r="V1198" s="33">
        <f t="shared" si="65"/>
        <v>0.18522538166558136</v>
      </c>
      <c r="W1198" s="37">
        <f>V1198/3</f>
        <v>6.1741793888527123E-2</v>
      </c>
      <c r="X1198" s="19" t="s">
        <v>50</v>
      </c>
      <c r="Y1198" s="21" t="s">
        <v>6700</v>
      </c>
      <c r="Z1198" s="19" t="s">
        <v>27983</v>
      </c>
    </row>
    <row r="1199" spans="1:26" s="67" customFormat="1" ht="100.2" customHeight="1" x14ac:dyDescent="0.3">
      <c r="A1199" s="138" t="s">
        <v>23707</v>
      </c>
      <c r="B1199" s="141" t="s">
        <v>19388</v>
      </c>
      <c r="C1199" s="139" t="s">
        <v>19389</v>
      </c>
      <c r="D1199" s="139" t="s">
        <v>19390</v>
      </c>
      <c r="E1199" s="142">
        <v>369.37</v>
      </c>
      <c r="F1199" s="143" t="s">
        <v>19391</v>
      </c>
      <c r="G1199" s="143"/>
      <c r="H1199" s="143" t="s">
        <v>19392</v>
      </c>
      <c r="I1199" s="144" t="s">
        <v>5455</v>
      </c>
      <c r="J1199" s="145" t="s">
        <v>5530</v>
      </c>
      <c r="K1199" s="143" t="s">
        <v>30790</v>
      </c>
      <c r="L1199" s="144" t="s">
        <v>31</v>
      </c>
      <c r="M1199" s="144" t="s">
        <v>19393</v>
      </c>
      <c r="N1199" s="144" t="s">
        <v>46</v>
      </c>
      <c r="O1199" s="144" t="s">
        <v>34</v>
      </c>
      <c r="P1199" s="144">
        <v>120</v>
      </c>
      <c r="Q1199" s="144">
        <v>22.5</v>
      </c>
      <c r="R1199" s="147" t="s">
        <v>19394</v>
      </c>
      <c r="S1199" s="144" t="s">
        <v>36</v>
      </c>
      <c r="T1199" s="144">
        <v>113.2</v>
      </c>
      <c r="U1199" s="144">
        <v>22.5</v>
      </c>
      <c r="V1199" s="149">
        <f t="shared" si="65"/>
        <v>6.0914530145924142E-2</v>
      </c>
      <c r="W1199" s="149">
        <f>V1199</f>
        <v>6.0914530145924142E-2</v>
      </c>
      <c r="X1199" s="1" t="s">
        <v>19395</v>
      </c>
      <c r="Y1199" s="145" t="s">
        <v>19396</v>
      </c>
      <c r="Z1199" s="145" t="s">
        <v>19397</v>
      </c>
    </row>
    <row r="1200" spans="1:26" s="67" customFormat="1" ht="100.2" customHeight="1" x14ac:dyDescent="0.3">
      <c r="A1200" s="9" t="s">
        <v>16991</v>
      </c>
      <c r="B1200" s="10" t="s">
        <v>6701</v>
      </c>
      <c r="C1200" s="22" t="s">
        <v>6702</v>
      </c>
      <c r="D1200" s="19" t="s">
        <v>6703</v>
      </c>
      <c r="E1200" s="13">
        <v>169.07</v>
      </c>
      <c r="F1200" s="14" t="s">
        <v>6704</v>
      </c>
      <c r="G1200" s="14">
        <v>-3.4</v>
      </c>
      <c r="H1200" s="14" t="s">
        <v>6705</v>
      </c>
      <c r="I1200" s="14" t="s">
        <v>5455</v>
      </c>
      <c r="J1200" s="15" t="s">
        <v>5501</v>
      </c>
      <c r="K1200" s="14" t="s">
        <v>30791</v>
      </c>
      <c r="L1200" s="14" t="s">
        <v>721</v>
      </c>
      <c r="M1200" s="14" t="s">
        <v>6706</v>
      </c>
      <c r="N1200" s="14" t="s">
        <v>46</v>
      </c>
      <c r="O1200" s="16" t="s">
        <v>34</v>
      </c>
      <c r="P1200" s="17" t="s">
        <v>1554</v>
      </c>
      <c r="Q1200" s="14">
        <v>10</v>
      </c>
      <c r="R1200" s="15" t="s">
        <v>6707</v>
      </c>
      <c r="S1200" s="14" t="s">
        <v>1388</v>
      </c>
      <c r="T1200" s="14">
        <v>30</v>
      </c>
      <c r="U1200" s="14">
        <v>10</v>
      </c>
      <c r="V1200" s="30">
        <f t="shared" si="65"/>
        <v>5.9147098834802153E-2</v>
      </c>
      <c r="W1200" s="30">
        <f>V1200</f>
        <v>5.9147098834802153E-2</v>
      </c>
      <c r="X1200" s="19" t="s">
        <v>6708</v>
      </c>
      <c r="Y1200" s="21" t="s">
        <v>6709</v>
      </c>
      <c r="Z1200" s="19" t="s">
        <v>27984</v>
      </c>
    </row>
    <row r="1201" spans="1:26" s="67" customFormat="1" ht="100.2" customHeight="1" x14ac:dyDescent="0.3">
      <c r="A1201" s="9" t="s">
        <v>16991</v>
      </c>
      <c r="B1201" s="10" t="s">
        <v>6710</v>
      </c>
      <c r="C1201" s="22" t="s">
        <v>6711</v>
      </c>
      <c r="D1201" s="23" t="s">
        <v>6712</v>
      </c>
      <c r="E1201" s="26">
        <v>570</v>
      </c>
      <c r="F1201" s="14" t="s">
        <v>6713</v>
      </c>
      <c r="G1201" s="14">
        <v>3.8</v>
      </c>
      <c r="H1201" s="71" t="s">
        <v>6714</v>
      </c>
      <c r="I1201" s="14" t="s">
        <v>5455</v>
      </c>
      <c r="J1201" s="15" t="s">
        <v>5696</v>
      </c>
      <c r="K1201" s="14" t="s">
        <v>30773</v>
      </c>
      <c r="L1201" s="14" t="s">
        <v>189</v>
      </c>
      <c r="M1201" s="14" t="s">
        <v>190</v>
      </c>
      <c r="N1201" s="14" t="s">
        <v>59</v>
      </c>
      <c r="O1201" s="16" t="s">
        <v>6715</v>
      </c>
      <c r="P1201" s="69">
        <v>90</v>
      </c>
      <c r="Q1201" s="70" t="s">
        <v>2044</v>
      </c>
      <c r="R1201" s="15" t="s">
        <v>6716</v>
      </c>
      <c r="S1201" s="14" t="s">
        <v>49</v>
      </c>
      <c r="T1201" s="71" t="s">
        <v>49</v>
      </c>
      <c r="U1201" s="69">
        <v>100</v>
      </c>
      <c r="V1201" s="72">
        <f t="shared" si="65"/>
        <v>0.17543859649122806</v>
      </c>
      <c r="W1201" s="75">
        <f t="shared" ref="W1201:W1206" si="66">V1201/3</f>
        <v>5.8479532163742687E-2</v>
      </c>
      <c r="X1201" s="19" t="s">
        <v>50</v>
      </c>
      <c r="Y1201" s="21" t="s">
        <v>6717</v>
      </c>
      <c r="Z1201" s="19" t="s">
        <v>27985</v>
      </c>
    </row>
    <row r="1202" spans="1:26" s="67" customFormat="1" ht="100.2" customHeight="1" x14ac:dyDescent="0.3">
      <c r="A1202" s="9" t="s">
        <v>16991</v>
      </c>
      <c r="B1202" s="10" t="s">
        <v>6718</v>
      </c>
      <c r="C1202" s="22" t="s">
        <v>6719</v>
      </c>
      <c r="D1202" s="12" t="s">
        <v>6720</v>
      </c>
      <c r="E1202" s="13">
        <v>114.1</v>
      </c>
      <c r="F1202" s="14" t="s">
        <v>6721</v>
      </c>
      <c r="G1202" s="14"/>
      <c r="H1202" s="18" t="s">
        <v>6722</v>
      </c>
      <c r="I1202" s="14" t="s">
        <v>5455</v>
      </c>
      <c r="J1202" s="15" t="s">
        <v>6723</v>
      </c>
      <c r="K1202" s="14" t="s">
        <v>30792</v>
      </c>
      <c r="L1202" s="14" t="s">
        <v>31</v>
      </c>
      <c r="M1202" s="14" t="s">
        <v>163</v>
      </c>
      <c r="N1202" s="14" t="s">
        <v>33</v>
      </c>
      <c r="O1202" s="16" t="s">
        <v>220</v>
      </c>
      <c r="P1202" s="17" t="s">
        <v>164</v>
      </c>
      <c r="Q1202" s="29" t="s">
        <v>2098</v>
      </c>
      <c r="R1202" s="15" t="s">
        <v>6724</v>
      </c>
      <c r="S1202" s="14" t="s">
        <v>36</v>
      </c>
      <c r="T1202" s="18">
        <v>60</v>
      </c>
      <c r="U1202" s="17">
        <v>20</v>
      </c>
      <c r="V1202" s="20">
        <f t="shared" si="65"/>
        <v>0.17528483786152499</v>
      </c>
      <c r="W1202" s="30">
        <f t="shared" si="66"/>
        <v>5.8428279287174999E-2</v>
      </c>
      <c r="X1202" s="19" t="s">
        <v>6725</v>
      </c>
      <c r="Y1202" s="21" t="s">
        <v>6726</v>
      </c>
      <c r="Z1202" s="19" t="s">
        <v>6727</v>
      </c>
    </row>
    <row r="1203" spans="1:26" s="67" customFormat="1" ht="100.2" customHeight="1" x14ac:dyDescent="0.3">
      <c r="A1203" s="138" t="s">
        <v>23707</v>
      </c>
      <c r="B1203" s="141" t="s">
        <v>19398</v>
      </c>
      <c r="C1203" s="139" t="s">
        <v>19399</v>
      </c>
      <c r="D1203" s="139" t="s">
        <v>19400</v>
      </c>
      <c r="E1203" s="142">
        <v>82.105999999999995</v>
      </c>
      <c r="F1203" s="143" t="s">
        <v>6285</v>
      </c>
      <c r="G1203" s="143"/>
      <c r="H1203" s="143" t="s">
        <v>19401</v>
      </c>
      <c r="I1203" s="144" t="s">
        <v>5455</v>
      </c>
      <c r="J1203" s="145" t="s">
        <v>5492</v>
      </c>
      <c r="K1203" s="143" t="s">
        <v>30793</v>
      </c>
      <c r="L1203" s="144" t="s">
        <v>31</v>
      </c>
      <c r="M1203" s="144" t="s">
        <v>32</v>
      </c>
      <c r="N1203" s="144" t="s">
        <v>33</v>
      </c>
      <c r="O1203" s="144" t="s">
        <v>220</v>
      </c>
      <c r="P1203" s="144">
        <v>90</v>
      </c>
      <c r="Q1203" s="144">
        <v>14.3</v>
      </c>
      <c r="R1203" s="147" t="s">
        <v>19402</v>
      </c>
      <c r="S1203" s="144" t="s">
        <v>36</v>
      </c>
      <c r="T1203" s="144">
        <v>143</v>
      </c>
      <c r="U1203" s="144">
        <v>14.3</v>
      </c>
      <c r="V1203" s="148">
        <f t="shared" si="65"/>
        <v>0.17416510364650575</v>
      </c>
      <c r="W1203" s="148">
        <f t="shared" si="66"/>
        <v>5.8055034548835253E-2</v>
      </c>
      <c r="X1203" s="1" t="s">
        <v>19403</v>
      </c>
      <c r="Y1203" s="145" t="s">
        <v>27987</v>
      </c>
      <c r="Z1203" s="145" t="s">
        <v>27986</v>
      </c>
    </row>
    <row r="1204" spans="1:26" s="67" customFormat="1" ht="100.2" customHeight="1" x14ac:dyDescent="0.3">
      <c r="A1204" s="9" t="s">
        <v>16991</v>
      </c>
      <c r="B1204" s="10" t="s">
        <v>6728</v>
      </c>
      <c r="C1204" s="22" t="s">
        <v>23566</v>
      </c>
      <c r="D1204" s="12" t="s">
        <v>6729</v>
      </c>
      <c r="E1204" s="13">
        <v>287.43873721460199</v>
      </c>
      <c r="F1204" s="14" t="s">
        <v>6730</v>
      </c>
      <c r="G1204" s="14">
        <v>3.94</v>
      </c>
      <c r="H1204" s="18" t="s">
        <v>6731</v>
      </c>
      <c r="I1204" s="14" t="s">
        <v>5455</v>
      </c>
      <c r="J1204" s="15" t="s">
        <v>6732</v>
      </c>
      <c r="K1204" s="14" t="s">
        <v>30794</v>
      </c>
      <c r="L1204" s="14" t="s">
        <v>31</v>
      </c>
      <c r="M1204" s="14" t="s">
        <v>6733</v>
      </c>
      <c r="N1204" s="14" t="s">
        <v>59</v>
      </c>
      <c r="O1204" s="16" t="s">
        <v>34</v>
      </c>
      <c r="P1204" s="17" t="s">
        <v>251</v>
      </c>
      <c r="Q1204" s="29" t="s">
        <v>2097</v>
      </c>
      <c r="R1204" s="15" t="s">
        <v>6734</v>
      </c>
      <c r="S1204" s="14" t="s">
        <v>36</v>
      </c>
      <c r="T1204" s="18">
        <v>250</v>
      </c>
      <c r="U1204" s="17">
        <v>50</v>
      </c>
      <c r="V1204" s="20">
        <f t="shared" si="65"/>
        <v>0.17395011015049777</v>
      </c>
      <c r="W1204" s="33">
        <f t="shared" si="66"/>
        <v>5.7983370050165926E-2</v>
      </c>
      <c r="X1204" s="19" t="s">
        <v>6735</v>
      </c>
      <c r="Y1204" s="21" t="s">
        <v>6736</v>
      </c>
      <c r="Z1204" s="19" t="s">
        <v>6737</v>
      </c>
    </row>
    <row r="1205" spans="1:26" s="67" customFormat="1" ht="100.2" customHeight="1" x14ac:dyDescent="0.3">
      <c r="A1205" s="9" t="s">
        <v>16991</v>
      </c>
      <c r="B1205" s="10" t="s">
        <v>6738</v>
      </c>
      <c r="C1205" s="19" t="s">
        <v>6739</v>
      </c>
      <c r="D1205" s="19" t="s">
        <v>6740</v>
      </c>
      <c r="E1205" s="13">
        <v>112.56</v>
      </c>
      <c r="F1205" s="14" t="s">
        <v>6741</v>
      </c>
      <c r="G1205" s="14">
        <v>2.84</v>
      </c>
      <c r="H1205" s="14" t="s">
        <v>6742</v>
      </c>
      <c r="I1205" s="14" t="s">
        <v>5455</v>
      </c>
      <c r="J1205" s="15" t="s">
        <v>5752</v>
      </c>
      <c r="K1205" s="14" t="s">
        <v>28408</v>
      </c>
      <c r="L1205" s="14" t="s">
        <v>189</v>
      </c>
      <c r="M1205" s="14" t="s">
        <v>190</v>
      </c>
      <c r="N1205" s="14" t="s">
        <v>33</v>
      </c>
      <c r="O1205" s="16" t="s">
        <v>3856</v>
      </c>
      <c r="P1205" s="28">
        <v>91</v>
      </c>
      <c r="Q1205" s="14">
        <v>19</v>
      </c>
      <c r="R1205" s="15" t="s">
        <v>6743</v>
      </c>
      <c r="S1205" s="14" t="s">
        <v>143</v>
      </c>
      <c r="T1205" s="14">
        <v>39</v>
      </c>
      <c r="U1205" s="28">
        <v>19</v>
      </c>
      <c r="V1205" s="13">
        <f t="shared" si="65"/>
        <v>0.16879886282871356</v>
      </c>
      <c r="W1205" s="30">
        <f t="shared" si="66"/>
        <v>5.626628760957119E-2</v>
      </c>
      <c r="X1205" s="19" t="s">
        <v>6744</v>
      </c>
      <c r="Y1205" s="21" t="s">
        <v>6745</v>
      </c>
      <c r="Z1205" s="19" t="s">
        <v>27988</v>
      </c>
    </row>
    <row r="1206" spans="1:26" s="67" customFormat="1" ht="100.2" customHeight="1" x14ac:dyDescent="0.3">
      <c r="A1206" s="9" t="s">
        <v>16991</v>
      </c>
      <c r="B1206" s="10" t="s">
        <v>6746</v>
      </c>
      <c r="C1206" s="22" t="s">
        <v>6747</v>
      </c>
      <c r="D1206" s="12" t="s">
        <v>6748</v>
      </c>
      <c r="E1206" s="13">
        <v>146.143077449185</v>
      </c>
      <c r="F1206" s="14" t="s">
        <v>6749</v>
      </c>
      <c r="G1206" s="14">
        <v>1.022</v>
      </c>
      <c r="H1206" s="31" t="s">
        <v>6750</v>
      </c>
      <c r="I1206" s="14" t="s">
        <v>5455</v>
      </c>
      <c r="J1206" s="15" t="s">
        <v>6751</v>
      </c>
      <c r="K1206" s="14" t="s">
        <v>30795</v>
      </c>
      <c r="L1206" s="14" t="s">
        <v>31</v>
      </c>
      <c r="M1206" s="14" t="s">
        <v>103</v>
      </c>
      <c r="N1206" s="14" t="s">
        <v>46</v>
      </c>
      <c r="O1206" s="16" t="s">
        <v>34</v>
      </c>
      <c r="P1206" s="17">
        <v>90</v>
      </c>
      <c r="Q1206" s="18">
        <v>24.49</v>
      </c>
      <c r="R1206" s="15" t="s">
        <v>6752</v>
      </c>
      <c r="S1206" s="14" t="s">
        <v>49</v>
      </c>
      <c r="T1206" s="14" t="s">
        <v>49</v>
      </c>
      <c r="U1206" s="20">
        <v>24.49</v>
      </c>
      <c r="V1206" s="37">
        <f t="shared" si="65"/>
        <v>0.16757550496030404</v>
      </c>
      <c r="W1206" s="56">
        <f t="shared" si="66"/>
        <v>5.5858501653434679E-2</v>
      </c>
      <c r="X1206" s="19" t="s">
        <v>6454</v>
      </c>
      <c r="Y1206" s="21" t="s">
        <v>6455</v>
      </c>
      <c r="Z1206" s="19" t="s">
        <v>6753</v>
      </c>
    </row>
    <row r="1207" spans="1:26" s="67" customFormat="1" ht="100.2" customHeight="1" x14ac:dyDescent="0.3">
      <c r="A1207" s="9" t="s">
        <v>16991</v>
      </c>
      <c r="B1207" s="10" t="s">
        <v>6754</v>
      </c>
      <c r="C1207" s="63" t="s">
        <v>6755</v>
      </c>
      <c r="D1207" s="12" t="s">
        <v>23567</v>
      </c>
      <c r="E1207" s="13">
        <v>358.539307192286</v>
      </c>
      <c r="F1207" s="14" t="s">
        <v>6756</v>
      </c>
      <c r="G1207" s="14">
        <v>7.63</v>
      </c>
      <c r="H1207" s="18" t="s">
        <v>6757</v>
      </c>
      <c r="I1207" s="14" t="s">
        <v>5455</v>
      </c>
      <c r="J1207" s="15" t="s">
        <v>6758</v>
      </c>
      <c r="K1207" s="14" t="s">
        <v>30796</v>
      </c>
      <c r="L1207" s="14" t="s">
        <v>31</v>
      </c>
      <c r="M1207" s="14" t="s">
        <v>310</v>
      </c>
      <c r="N1207" s="14" t="s">
        <v>46</v>
      </c>
      <c r="O1207" s="16" t="s">
        <v>34</v>
      </c>
      <c r="P1207" s="17" t="s">
        <v>628</v>
      </c>
      <c r="Q1207" s="29" t="s">
        <v>2098</v>
      </c>
      <c r="R1207" s="15" t="s">
        <v>6759</v>
      </c>
      <c r="S1207" s="14" t="s">
        <v>143</v>
      </c>
      <c r="T1207" s="18">
        <v>40</v>
      </c>
      <c r="U1207" s="17">
        <v>20</v>
      </c>
      <c r="V1207" s="33">
        <f t="shared" si="65"/>
        <v>5.5781889457587205E-2</v>
      </c>
      <c r="W1207" s="33">
        <f>V1207</f>
        <v>5.5781889457587205E-2</v>
      </c>
      <c r="X1207" s="19" t="s">
        <v>6760</v>
      </c>
      <c r="Y1207" s="21" t="s">
        <v>6761</v>
      </c>
      <c r="Z1207" s="19" t="s">
        <v>6762</v>
      </c>
    </row>
    <row r="1208" spans="1:26" s="67" customFormat="1" ht="100.2" customHeight="1" x14ac:dyDescent="0.3">
      <c r="A1208" s="9" t="s">
        <v>16991</v>
      </c>
      <c r="B1208" s="10" t="s">
        <v>6763</v>
      </c>
      <c r="C1208" s="35" t="s">
        <v>6764</v>
      </c>
      <c r="D1208" s="12" t="s">
        <v>6765</v>
      </c>
      <c r="E1208" s="13">
        <v>342.52</v>
      </c>
      <c r="F1208" s="14" t="s">
        <v>6766</v>
      </c>
      <c r="G1208" s="14">
        <v>0.32</v>
      </c>
      <c r="H1208" s="14" t="s">
        <v>6767</v>
      </c>
      <c r="I1208" s="14" t="s">
        <v>5455</v>
      </c>
      <c r="J1208" s="15" t="s">
        <v>5696</v>
      </c>
      <c r="K1208" s="14" t="s">
        <v>30797</v>
      </c>
      <c r="L1208" s="14" t="s">
        <v>31</v>
      </c>
      <c r="M1208" s="14" t="s">
        <v>163</v>
      </c>
      <c r="N1208" s="14" t="s">
        <v>59</v>
      </c>
      <c r="O1208" s="16" t="s">
        <v>201</v>
      </c>
      <c r="P1208" s="17" t="s">
        <v>251</v>
      </c>
      <c r="Q1208" s="29" t="s">
        <v>6768</v>
      </c>
      <c r="R1208" s="15" t="s">
        <v>6769</v>
      </c>
      <c r="S1208" s="14" t="s">
        <v>5328</v>
      </c>
      <c r="T1208" s="18">
        <v>107</v>
      </c>
      <c r="U1208" s="17">
        <v>54</v>
      </c>
      <c r="V1208" s="20">
        <f t="shared" si="65"/>
        <v>0.15765502744365292</v>
      </c>
      <c r="W1208" s="33">
        <f>V1208/3</f>
        <v>5.2551675814550974E-2</v>
      </c>
      <c r="X1208" s="19" t="s">
        <v>6770</v>
      </c>
      <c r="Y1208" s="21" t="s">
        <v>6771</v>
      </c>
      <c r="Z1208" s="19" t="s">
        <v>27989</v>
      </c>
    </row>
    <row r="1209" spans="1:26" s="67" customFormat="1" ht="100.2" customHeight="1" x14ac:dyDescent="0.3">
      <c r="A1209" s="9" t="s">
        <v>16991</v>
      </c>
      <c r="B1209" s="10" t="s">
        <v>6772</v>
      </c>
      <c r="C1209" s="22" t="s">
        <v>6773</v>
      </c>
      <c r="D1209" s="19" t="s">
        <v>6774</v>
      </c>
      <c r="E1209" s="13">
        <v>158.21945366394999</v>
      </c>
      <c r="F1209" s="14" t="s">
        <v>6775</v>
      </c>
      <c r="G1209" s="14">
        <v>0.75</v>
      </c>
      <c r="H1209" s="14" t="s">
        <v>6776</v>
      </c>
      <c r="I1209" s="14" t="s">
        <v>5455</v>
      </c>
      <c r="J1209" s="15" t="s">
        <v>6777</v>
      </c>
      <c r="K1209" s="14" t="s">
        <v>30798</v>
      </c>
      <c r="L1209" s="14" t="s">
        <v>31</v>
      </c>
      <c r="M1209" s="14" t="s">
        <v>32</v>
      </c>
      <c r="N1209" s="14" t="s">
        <v>33</v>
      </c>
      <c r="O1209" s="16" t="s">
        <v>34</v>
      </c>
      <c r="P1209" s="28">
        <v>365</v>
      </c>
      <c r="Q1209" s="14">
        <v>8.3000000000000007</v>
      </c>
      <c r="R1209" s="15" t="s">
        <v>6778</v>
      </c>
      <c r="S1209" s="14" t="s">
        <v>49</v>
      </c>
      <c r="T1209" s="14" t="s">
        <v>49</v>
      </c>
      <c r="U1209" s="14">
        <v>8.3000000000000007</v>
      </c>
      <c r="V1209" s="30">
        <f t="shared" si="65"/>
        <v>5.2458783087626984E-2</v>
      </c>
      <c r="W1209" s="30">
        <f>V1209</f>
        <v>5.2458783087626984E-2</v>
      </c>
      <c r="X1209" s="19" t="s">
        <v>6779</v>
      </c>
      <c r="Y1209" s="21" t="s">
        <v>27990</v>
      </c>
      <c r="Z1209" s="19" t="s">
        <v>27991</v>
      </c>
    </row>
    <row r="1210" spans="1:26" s="67" customFormat="1" ht="100.2" customHeight="1" x14ac:dyDescent="0.3">
      <c r="A1210" s="9" t="s">
        <v>16991</v>
      </c>
      <c r="B1210" s="10" t="s">
        <v>6780</v>
      </c>
      <c r="C1210" s="22" t="s">
        <v>6781</v>
      </c>
      <c r="D1210" s="12" t="s">
        <v>6782</v>
      </c>
      <c r="E1210" s="13">
        <v>155.21881118959101</v>
      </c>
      <c r="F1210" s="14" t="s">
        <v>6783</v>
      </c>
      <c r="G1210" s="14">
        <v>0.505</v>
      </c>
      <c r="H1210" s="31" t="s">
        <v>6784</v>
      </c>
      <c r="I1210" s="14" t="s">
        <v>5455</v>
      </c>
      <c r="J1210" s="15" t="s">
        <v>6389</v>
      </c>
      <c r="K1210" s="14" t="s">
        <v>30799</v>
      </c>
      <c r="L1210" s="14" t="s">
        <v>31</v>
      </c>
      <c r="M1210" s="14" t="s">
        <v>69</v>
      </c>
      <c r="N1210" s="14" t="s">
        <v>476</v>
      </c>
      <c r="O1210" s="16" t="s">
        <v>34</v>
      </c>
      <c r="P1210" s="17" t="s">
        <v>164</v>
      </c>
      <c r="Q1210" s="18">
        <v>24.4</v>
      </c>
      <c r="R1210" s="15" t="s">
        <v>6785</v>
      </c>
      <c r="S1210" s="14" t="s">
        <v>49</v>
      </c>
      <c r="T1210" s="14" t="s">
        <v>49</v>
      </c>
      <c r="U1210" s="34">
        <v>24.4</v>
      </c>
      <c r="V1210" s="33">
        <f t="shared" si="65"/>
        <v>0.15719744155363216</v>
      </c>
      <c r="W1210" s="37">
        <f>V1210/3</f>
        <v>5.2399147184544054E-2</v>
      </c>
      <c r="X1210" s="19" t="s">
        <v>50</v>
      </c>
      <c r="Y1210" s="21" t="s">
        <v>6700</v>
      </c>
      <c r="Z1210" s="19" t="s">
        <v>27992</v>
      </c>
    </row>
    <row r="1211" spans="1:26" s="67" customFormat="1" ht="100.2" customHeight="1" x14ac:dyDescent="0.3">
      <c r="A1211" s="138" t="s">
        <v>23707</v>
      </c>
      <c r="B1211" s="141" t="s">
        <v>19404</v>
      </c>
      <c r="C1211" s="139" t="s">
        <v>19405</v>
      </c>
      <c r="D1211" s="139" t="s">
        <v>19406</v>
      </c>
      <c r="E1211" s="142">
        <v>210.27</v>
      </c>
      <c r="F1211" s="143" t="s">
        <v>19407</v>
      </c>
      <c r="G1211" s="143"/>
      <c r="H1211" s="143" t="s">
        <v>19408</v>
      </c>
      <c r="I1211" s="144" t="s">
        <v>5455</v>
      </c>
      <c r="J1211" s="145" t="s">
        <v>19409</v>
      </c>
      <c r="K1211" s="143" t="s">
        <v>30800</v>
      </c>
      <c r="L1211" s="144" t="s">
        <v>425</v>
      </c>
      <c r="M1211" s="144" t="s">
        <v>19410</v>
      </c>
      <c r="N1211" s="144" t="s">
        <v>476</v>
      </c>
      <c r="O1211" s="144" t="s">
        <v>34</v>
      </c>
      <c r="P1211" s="144">
        <v>547</v>
      </c>
      <c r="Q1211" s="144">
        <v>10.8</v>
      </c>
      <c r="R1211" s="147" t="s">
        <v>19411</v>
      </c>
      <c r="S1211" s="144" t="s">
        <v>36</v>
      </c>
      <c r="T1211" s="144">
        <v>234</v>
      </c>
      <c r="U1211" s="144">
        <v>10.8</v>
      </c>
      <c r="V1211" s="149">
        <f t="shared" si="65"/>
        <v>5.1362533885004995E-2</v>
      </c>
      <c r="W1211" s="149">
        <f>V1211</f>
        <v>5.1362533885004995E-2</v>
      </c>
      <c r="X1211" s="1" t="s">
        <v>19412</v>
      </c>
      <c r="Y1211" s="145" t="s">
        <v>17691</v>
      </c>
      <c r="Z1211" s="145" t="s">
        <v>19413</v>
      </c>
    </row>
    <row r="1212" spans="1:26" s="67" customFormat="1" ht="100.2" customHeight="1" x14ac:dyDescent="0.3">
      <c r="A1212" s="9" t="s">
        <v>16991</v>
      </c>
      <c r="B1212" s="10" t="s">
        <v>6786</v>
      </c>
      <c r="C1212" s="22" t="s">
        <v>6787</v>
      </c>
      <c r="D1212" s="19" t="s">
        <v>6788</v>
      </c>
      <c r="E1212" s="13">
        <v>114.142632774124</v>
      </c>
      <c r="F1212" s="14" t="s">
        <v>1917</v>
      </c>
      <c r="G1212" s="14">
        <v>-0.27</v>
      </c>
      <c r="H1212" s="14" t="s">
        <v>6789</v>
      </c>
      <c r="I1212" s="14" t="s">
        <v>5455</v>
      </c>
      <c r="J1212" s="15" t="s">
        <v>6021</v>
      </c>
      <c r="K1212" s="14" t="s">
        <v>28364</v>
      </c>
      <c r="L1212" s="14" t="s">
        <v>31</v>
      </c>
      <c r="M1212" s="14" t="s">
        <v>103</v>
      </c>
      <c r="N1212" s="14" t="s">
        <v>476</v>
      </c>
      <c r="O1212" s="16" t="s">
        <v>34</v>
      </c>
      <c r="P1212" s="28">
        <v>90</v>
      </c>
      <c r="Q1212" s="14">
        <v>17.34</v>
      </c>
      <c r="R1212" s="15" t="s">
        <v>6790</v>
      </c>
      <c r="S1212" s="14" t="s">
        <v>49</v>
      </c>
      <c r="T1212" s="14" t="s">
        <v>49</v>
      </c>
      <c r="U1212" s="13">
        <v>17.34</v>
      </c>
      <c r="V1212" s="37">
        <f t="shared" si="65"/>
        <v>0.15191519223421099</v>
      </c>
      <c r="W1212" s="64">
        <f>V1212/3</f>
        <v>5.0638397411403663E-2</v>
      </c>
      <c r="X1212" s="19" t="s">
        <v>50</v>
      </c>
      <c r="Y1212" s="21" t="s">
        <v>6455</v>
      </c>
      <c r="Z1212" s="19" t="s">
        <v>6791</v>
      </c>
    </row>
    <row r="1213" spans="1:26" s="67" customFormat="1" ht="100.2" customHeight="1" x14ac:dyDescent="0.3">
      <c r="A1213" s="9" t="s">
        <v>16991</v>
      </c>
      <c r="B1213" s="10" t="s">
        <v>6792</v>
      </c>
      <c r="C1213" s="22" t="s">
        <v>6793</v>
      </c>
      <c r="D1213" s="19" t="s">
        <v>6794</v>
      </c>
      <c r="E1213" s="13">
        <v>660.90499999999997</v>
      </c>
      <c r="F1213" s="14" t="s">
        <v>6795</v>
      </c>
      <c r="G1213" s="14">
        <v>12.76</v>
      </c>
      <c r="H1213" s="14" t="s">
        <v>6796</v>
      </c>
      <c r="I1213" s="14" t="s">
        <v>5455</v>
      </c>
      <c r="J1213" s="15" t="s">
        <v>5549</v>
      </c>
      <c r="K1213" s="14" t="s">
        <v>30801</v>
      </c>
      <c r="L1213" s="14" t="s">
        <v>31</v>
      </c>
      <c r="M1213" s="14" t="s">
        <v>4969</v>
      </c>
      <c r="N1213" s="14" t="s">
        <v>59</v>
      </c>
      <c r="O1213" s="16" t="s">
        <v>220</v>
      </c>
      <c r="P1213" s="28">
        <v>90</v>
      </c>
      <c r="Q1213" s="14">
        <v>100</v>
      </c>
      <c r="R1213" s="15" t="s">
        <v>1473</v>
      </c>
      <c r="S1213" s="14" t="s">
        <v>6797</v>
      </c>
      <c r="T1213" s="14">
        <v>300</v>
      </c>
      <c r="U1213" s="28">
        <v>100</v>
      </c>
      <c r="V1213" s="30">
        <f t="shared" si="65"/>
        <v>0.15130767659497205</v>
      </c>
      <c r="W1213" s="37">
        <f>V1213/3</f>
        <v>5.0435892198324013E-2</v>
      </c>
      <c r="X1213" s="19" t="s">
        <v>6798</v>
      </c>
      <c r="Y1213" s="21" t="s">
        <v>6799</v>
      </c>
      <c r="Z1213" s="19" t="s">
        <v>6800</v>
      </c>
    </row>
    <row r="1214" spans="1:26" s="67" customFormat="1" ht="100.2" customHeight="1" x14ac:dyDescent="0.3">
      <c r="A1214" s="9" t="s">
        <v>16991</v>
      </c>
      <c r="B1214" s="10" t="s">
        <v>6801</v>
      </c>
      <c r="C1214" s="22" t="s">
        <v>6802</v>
      </c>
      <c r="D1214" s="19" t="s">
        <v>6803</v>
      </c>
      <c r="E1214" s="13">
        <v>208.21</v>
      </c>
      <c r="F1214" s="14" t="s">
        <v>6804</v>
      </c>
      <c r="G1214" s="14">
        <v>3.39</v>
      </c>
      <c r="H1214" s="14" t="s">
        <v>6805</v>
      </c>
      <c r="I1214" s="14" t="s">
        <v>5455</v>
      </c>
      <c r="J1214" s="15" t="s">
        <v>6806</v>
      </c>
      <c r="K1214" s="14" t="s">
        <v>28289</v>
      </c>
      <c r="L1214" s="14" t="s">
        <v>31</v>
      </c>
      <c r="M1214" s="14" t="s">
        <v>176</v>
      </c>
      <c r="N1214" s="14" t="s">
        <v>33</v>
      </c>
      <c r="O1214" s="16" t="s">
        <v>34</v>
      </c>
      <c r="P1214" s="28">
        <v>91</v>
      </c>
      <c r="Q1214" s="14">
        <v>31.3</v>
      </c>
      <c r="R1214" s="15" t="s">
        <v>6807</v>
      </c>
      <c r="S1214" s="14" t="s">
        <v>6808</v>
      </c>
      <c r="T1214" s="14">
        <v>59.7</v>
      </c>
      <c r="U1214" s="14">
        <v>31.3</v>
      </c>
      <c r="V1214" s="30">
        <f>PRODUCT(U1214,1/E1214)</f>
        <v>0.1503289947649008</v>
      </c>
      <c r="W1214" s="39">
        <f>V1214/3</f>
        <v>5.0109664921633601E-2</v>
      </c>
      <c r="X1214" s="19" t="s">
        <v>6809</v>
      </c>
      <c r="Y1214" s="21" t="s">
        <v>6810</v>
      </c>
      <c r="Z1214" s="19" t="s">
        <v>6811</v>
      </c>
    </row>
    <row r="1215" spans="1:26" s="67" customFormat="1" ht="100.2" customHeight="1" x14ac:dyDescent="0.3">
      <c r="A1215" s="9" t="s">
        <v>16991</v>
      </c>
      <c r="B1215" s="10" t="s">
        <v>6812</v>
      </c>
      <c r="C1215" s="22" t="s">
        <v>27993</v>
      </c>
      <c r="D1215" s="19" t="s">
        <v>6813</v>
      </c>
      <c r="E1215" s="13">
        <v>100.116015369685</v>
      </c>
      <c r="F1215" s="14" t="s">
        <v>1186</v>
      </c>
      <c r="G1215" s="14">
        <v>1.32</v>
      </c>
      <c r="H1215" s="14" t="s">
        <v>6814</v>
      </c>
      <c r="I1215" s="14" t="s">
        <v>5455</v>
      </c>
      <c r="J1215" s="15" t="s">
        <v>6815</v>
      </c>
      <c r="K1215" s="14" t="s">
        <v>30737</v>
      </c>
      <c r="L1215" s="14" t="s">
        <v>31</v>
      </c>
      <c r="M1215" s="14" t="s">
        <v>607</v>
      </c>
      <c r="N1215" s="14" t="s">
        <v>33</v>
      </c>
      <c r="O1215" s="16" t="s">
        <v>47</v>
      </c>
      <c r="P1215" s="28">
        <v>730</v>
      </c>
      <c r="Q1215" s="14">
        <v>5</v>
      </c>
      <c r="R1215" s="15" t="s">
        <v>6816</v>
      </c>
      <c r="S1215" s="14" t="s">
        <v>788</v>
      </c>
      <c r="T1215" s="14">
        <v>150</v>
      </c>
      <c r="U1215" s="28">
        <v>5</v>
      </c>
      <c r="V1215" s="13">
        <f t="shared" ref="V1215:V1224" si="67">U1215/E1215</f>
        <v>4.9942059535002165E-2</v>
      </c>
      <c r="W1215" s="30">
        <f>V1215</f>
        <v>4.9942059535002165E-2</v>
      </c>
      <c r="X1215" s="19" t="s">
        <v>6817</v>
      </c>
      <c r="Y1215" s="21" t="s">
        <v>5591</v>
      </c>
      <c r="Z1215" s="19" t="s">
        <v>6818</v>
      </c>
    </row>
    <row r="1216" spans="1:26" s="67" customFormat="1" ht="100.2" customHeight="1" x14ac:dyDescent="0.3">
      <c r="A1216" s="9" t="s">
        <v>16991</v>
      </c>
      <c r="B1216" s="10" t="s">
        <v>6819</v>
      </c>
      <c r="C1216" s="19" t="s">
        <v>6820</v>
      </c>
      <c r="D1216" s="19" t="s">
        <v>6821</v>
      </c>
      <c r="E1216" s="13">
        <v>147.00205355239899</v>
      </c>
      <c r="F1216" s="14" t="s">
        <v>5750</v>
      </c>
      <c r="G1216" s="14">
        <v>3.44</v>
      </c>
      <c r="H1216" s="14" t="s">
        <v>6822</v>
      </c>
      <c r="I1216" s="14" t="s">
        <v>5455</v>
      </c>
      <c r="J1216" s="15" t="s">
        <v>5752</v>
      </c>
      <c r="K1216" s="14" t="s">
        <v>28756</v>
      </c>
      <c r="L1216" s="14" t="s">
        <v>189</v>
      </c>
      <c r="M1216" s="14" t="s">
        <v>190</v>
      </c>
      <c r="N1216" s="14" t="s">
        <v>33</v>
      </c>
      <c r="O1216" s="16" t="s">
        <v>3856</v>
      </c>
      <c r="P1216" s="28">
        <v>365</v>
      </c>
      <c r="Q1216" s="14">
        <v>7.14</v>
      </c>
      <c r="R1216" s="15" t="s">
        <v>6823</v>
      </c>
      <c r="S1216" s="14" t="s">
        <v>36</v>
      </c>
      <c r="T1216" s="14">
        <v>35.700000000000003</v>
      </c>
      <c r="U1216" s="13">
        <v>7.14</v>
      </c>
      <c r="V1216" s="37">
        <f t="shared" si="67"/>
        <v>4.8570750050474239E-2</v>
      </c>
      <c r="W1216" s="37">
        <f>V1216</f>
        <v>4.8570750050474239E-2</v>
      </c>
      <c r="X1216" s="19" t="s">
        <v>6824</v>
      </c>
      <c r="Y1216" s="21" t="s">
        <v>6825</v>
      </c>
      <c r="Z1216" s="19" t="s">
        <v>6826</v>
      </c>
    </row>
    <row r="1217" spans="1:26" s="67" customFormat="1" ht="100.2" customHeight="1" x14ac:dyDescent="0.3">
      <c r="A1217" s="138" t="s">
        <v>23707</v>
      </c>
      <c r="B1217" s="141" t="s">
        <v>19414</v>
      </c>
      <c r="C1217" s="139" t="s">
        <v>19415</v>
      </c>
      <c r="D1217" s="139" t="s">
        <v>19416</v>
      </c>
      <c r="E1217" s="142">
        <v>346.464</v>
      </c>
      <c r="F1217" s="143" t="s">
        <v>414</v>
      </c>
      <c r="G1217" s="143"/>
      <c r="H1217" s="143" t="s">
        <v>19417</v>
      </c>
      <c r="I1217" s="144" t="s">
        <v>5455</v>
      </c>
      <c r="J1217" s="145" t="s">
        <v>5511</v>
      </c>
      <c r="K1217" s="143" t="s">
        <v>30573</v>
      </c>
      <c r="L1217" s="144" t="s">
        <v>31</v>
      </c>
      <c r="M1217" s="144" t="s">
        <v>2749</v>
      </c>
      <c r="N1217" s="144" t="s">
        <v>33</v>
      </c>
      <c r="O1217" s="144" t="s">
        <v>220</v>
      </c>
      <c r="P1217" s="144">
        <v>90</v>
      </c>
      <c r="Q1217" s="144">
        <v>50</v>
      </c>
      <c r="R1217" s="147" t="s">
        <v>19418</v>
      </c>
      <c r="S1217" s="144" t="s">
        <v>7503</v>
      </c>
      <c r="T1217" s="144">
        <v>200</v>
      </c>
      <c r="U1217" s="144">
        <v>50</v>
      </c>
      <c r="V1217" s="146">
        <f t="shared" si="67"/>
        <v>0.1443151380807241</v>
      </c>
      <c r="W1217" s="148">
        <f t="shared" ref="W1217:W1224" si="68">V1217/3</f>
        <v>4.8105046026908037E-2</v>
      </c>
      <c r="X1217" s="1" t="s">
        <v>19419</v>
      </c>
      <c r="Y1217" s="145" t="s">
        <v>2751</v>
      </c>
      <c r="Z1217" s="145" t="s">
        <v>19420</v>
      </c>
    </row>
    <row r="1218" spans="1:26" s="67" customFormat="1" ht="100.2" customHeight="1" x14ac:dyDescent="0.3">
      <c r="A1218" s="9" t="s">
        <v>16991</v>
      </c>
      <c r="B1218" s="10" t="s">
        <v>6827</v>
      </c>
      <c r="C1218" s="22" t="s">
        <v>6828</v>
      </c>
      <c r="D1218" s="19" t="s">
        <v>6829</v>
      </c>
      <c r="E1218" s="13">
        <v>346.6</v>
      </c>
      <c r="F1218" s="14" t="s">
        <v>6830</v>
      </c>
      <c r="G1218" s="14">
        <v>10.65</v>
      </c>
      <c r="H1218" s="14" t="s">
        <v>6831</v>
      </c>
      <c r="I1218" s="14" t="s">
        <v>5455</v>
      </c>
      <c r="J1218" s="15" t="s">
        <v>5676</v>
      </c>
      <c r="K1218" s="14" t="s">
        <v>30802</v>
      </c>
      <c r="L1218" s="14" t="s">
        <v>31</v>
      </c>
      <c r="M1218" s="14" t="s">
        <v>3969</v>
      </c>
      <c r="N1218" s="14" t="s">
        <v>33</v>
      </c>
      <c r="O1218" s="16" t="s">
        <v>220</v>
      </c>
      <c r="P1218" s="28">
        <v>91</v>
      </c>
      <c r="Q1218" s="14">
        <v>50</v>
      </c>
      <c r="R1218" s="15" t="s">
        <v>6832</v>
      </c>
      <c r="S1218" s="14" t="s">
        <v>6288</v>
      </c>
      <c r="T1218" s="14">
        <v>250</v>
      </c>
      <c r="U1218" s="28">
        <v>50</v>
      </c>
      <c r="V1218" s="13">
        <f t="shared" si="67"/>
        <v>0.14425851125216388</v>
      </c>
      <c r="W1218" s="30">
        <f t="shared" si="68"/>
        <v>4.8086170417387962E-2</v>
      </c>
      <c r="X1218" s="19" t="s">
        <v>6833</v>
      </c>
      <c r="Y1218" s="21" t="s">
        <v>6834</v>
      </c>
      <c r="Z1218" s="19" t="s">
        <v>6835</v>
      </c>
    </row>
    <row r="1219" spans="1:26" s="67" customFormat="1" ht="100.2" customHeight="1" x14ac:dyDescent="0.3">
      <c r="A1219" s="9" t="s">
        <v>16991</v>
      </c>
      <c r="B1219" s="10" t="s">
        <v>6836</v>
      </c>
      <c r="C1219" s="22" t="s">
        <v>6837</v>
      </c>
      <c r="D1219" s="43" t="s">
        <v>6838</v>
      </c>
      <c r="E1219" s="24">
        <v>480.72</v>
      </c>
      <c r="F1219" s="14" t="s">
        <v>6839</v>
      </c>
      <c r="G1219" s="14">
        <v>7.32</v>
      </c>
      <c r="H1219" s="25" t="s">
        <v>6840</v>
      </c>
      <c r="I1219" s="14" t="s">
        <v>5455</v>
      </c>
      <c r="J1219" s="15" t="s">
        <v>6841</v>
      </c>
      <c r="K1219" s="16" t="s">
        <v>30803</v>
      </c>
      <c r="L1219" s="14" t="s">
        <v>189</v>
      </c>
      <c r="M1219" s="14" t="s">
        <v>190</v>
      </c>
      <c r="N1219" s="14" t="s">
        <v>46</v>
      </c>
      <c r="O1219" s="16" t="s">
        <v>34</v>
      </c>
      <c r="P1219" s="26">
        <v>91</v>
      </c>
      <c r="Q1219" s="25">
        <v>69</v>
      </c>
      <c r="R1219" s="15" t="s">
        <v>6842</v>
      </c>
      <c r="S1219" s="14" t="s">
        <v>619</v>
      </c>
      <c r="T1219" s="25">
        <v>150</v>
      </c>
      <c r="U1219" s="25">
        <v>69</v>
      </c>
      <c r="V1219" s="24">
        <f t="shared" si="67"/>
        <v>0.14353469795307039</v>
      </c>
      <c r="W1219" s="30">
        <f t="shared" si="68"/>
        <v>4.7844899317690127E-2</v>
      </c>
      <c r="X1219" s="19" t="s">
        <v>6843</v>
      </c>
      <c r="Y1219" s="21" t="s">
        <v>5969</v>
      </c>
      <c r="Z1219" s="19" t="s">
        <v>6844</v>
      </c>
    </row>
    <row r="1220" spans="1:26" s="67" customFormat="1" ht="100.2" customHeight="1" x14ac:dyDescent="0.3">
      <c r="A1220" s="9" t="s">
        <v>16991</v>
      </c>
      <c r="B1220" s="10" t="s">
        <v>6845</v>
      </c>
      <c r="C1220" s="22" t="s">
        <v>6846</v>
      </c>
      <c r="D1220" s="19" t="s">
        <v>6847</v>
      </c>
      <c r="E1220" s="13">
        <v>134.18</v>
      </c>
      <c r="F1220" s="14" t="s">
        <v>5644</v>
      </c>
      <c r="G1220" s="14">
        <v>1.41</v>
      </c>
      <c r="H1220" s="14" t="s">
        <v>6848</v>
      </c>
      <c r="I1220" s="14" t="s">
        <v>5455</v>
      </c>
      <c r="J1220" s="15" t="s">
        <v>6849</v>
      </c>
      <c r="K1220" s="14" t="s">
        <v>29927</v>
      </c>
      <c r="L1220" s="14" t="s">
        <v>31</v>
      </c>
      <c r="M1220" s="14" t="s">
        <v>230</v>
      </c>
      <c r="N1220" s="14" t="s">
        <v>33</v>
      </c>
      <c r="O1220" s="16" t="s">
        <v>34</v>
      </c>
      <c r="P1220" s="28">
        <v>90</v>
      </c>
      <c r="Q1220" s="14">
        <v>19</v>
      </c>
      <c r="R1220" s="15" t="s">
        <v>6850</v>
      </c>
      <c r="S1220" s="14" t="s">
        <v>49</v>
      </c>
      <c r="T1220" s="14" t="s">
        <v>49</v>
      </c>
      <c r="U1220" s="28">
        <v>19</v>
      </c>
      <c r="V1220" s="13">
        <f t="shared" si="67"/>
        <v>0.14160083469965717</v>
      </c>
      <c r="W1220" s="30">
        <f t="shared" si="68"/>
        <v>4.720027823321906E-2</v>
      </c>
      <c r="X1220" s="19" t="s">
        <v>50</v>
      </c>
      <c r="Y1220" s="21" t="s">
        <v>6851</v>
      </c>
      <c r="Z1220" s="19" t="s">
        <v>27996</v>
      </c>
    </row>
    <row r="1221" spans="1:26" s="67" customFormat="1" ht="100.2" customHeight="1" x14ac:dyDescent="0.3">
      <c r="A1221" s="138" t="s">
        <v>23707</v>
      </c>
      <c r="B1221" s="141" t="s">
        <v>19421</v>
      </c>
      <c r="C1221" s="139" t="s">
        <v>19422</v>
      </c>
      <c r="D1221" s="139" t="s">
        <v>19423</v>
      </c>
      <c r="E1221" s="142">
        <v>250.27</v>
      </c>
      <c r="F1221" s="143" t="s">
        <v>19424</v>
      </c>
      <c r="G1221" s="143"/>
      <c r="H1221" s="143" t="s">
        <v>19425</v>
      </c>
      <c r="I1221" s="144" t="s">
        <v>5455</v>
      </c>
      <c r="J1221" s="145" t="s">
        <v>5605</v>
      </c>
      <c r="K1221" s="143" t="s">
        <v>30804</v>
      </c>
      <c r="L1221" s="144" t="s">
        <v>31</v>
      </c>
      <c r="M1221" s="144" t="s">
        <v>19426</v>
      </c>
      <c r="N1221" s="144" t="s">
        <v>33</v>
      </c>
      <c r="O1221" s="144" t="s">
        <v>220</v>
      </c>
      <c r="P1221" s="144">
        <v>90</v>
      </c>
      <c r="Q1221" s="144">
        <v>35</v>
      </c>
      <c r="R1221" s="147" t="s">
        <v>19427</v>
      </c>
      <c r="S1221" s="144" t="s">
        <v>18413</v>
      </c>
      <c r="T1221" s="144">
        <v>55</v>
      </c>
      <c r="U1221" s="144">
        <v>35</v>
      </c>
      <c r="V1221" s="146">
        <f t="shared" si="67"/>
        <v>0.13984896311983058</v>
      </c>
      <c r="W1221" s="148">
        <f t="shared" si="68"/>
        <v>4.661632103994353E-2</v>
      </c>
      <c r="X1221" s="1" t="s">
        <v>19428</v>
      </c>
      <c r="Y1221" s="145" t="s">
        <v>19429</v>
      </c>
      <c r="Z1221" s="145" t="s">
        <v>19430</v>
      </c>
    </row>
    <row r="1222" spans="1:26" s="67" customFormat="1" ht="100.2" customHeight="1" x14ac:dyDescent="0.3">
      <c r="A1222" s="9" t="s">
        <v>16991</v>
      </c>
      <c r="B1222" s="10" t="s">
        <v>6852</v>
      </c>
      <c r="C1222" s="22" t="s">
        <v>6853</v>
      </c>
      <c r="D1222" s="19" t="s">
        <v>5933</v>
      </c>
      <c r="E1222" s="13">
        <v>122.16</v>
      </c>
      <c r="F1222" s="14" t="s">
        <v>6854</v>
      </c>
      <c r="G1222" s="13">
        <v>1.17</v>
      </c>
      <c r="H1222" s="14" t="s">
        <v>6855</v>
      </c>
      <c r="I1222" s="14" t="s">
        <v>5455</v>
      </c>
      <c r="J1222" s="15" t="s">
        <v>5492</v>
      </c>
      <c r="K1222" s="14" t="s">
        <v>29927</v>
      </c>
      <c r="L1222" s="14" t="s">
        <v>31</v>
      </c>
      <c r="M1222" s="14" t="s">
        <v>261</v>
      </c>
      <c r="N1222" s="14" t="s">
        <v>46</v>
      </c>
      <c r="O1222" s="16" t="s">
        <v>34</v>
      </c>
      <c r="P1222" s="28">
        <v>90</v>
      </c>
      <c r="Q1222" s="14">
        <v>17</v>
      </c>
      <c r="R1222" s="15" t="s">
        <v>6856</v>
      </c>
      <c r="S1222" s="14" t="s">
        <v>6857</v>
      </c>
      <c r="T1222" s="14">
        <v>18</v>
      </c>
      <c r="U1222" s="28">
        <v>17</v>
      </c>
      <c r="V1222" s="13">
        <f t="shared" si="67"/>
        <v>0.13916175507531106</v>
      </c>
      <c r="W1222" s="30">
        <f t="shared" si="68"/>
        <v>4.6387251691770354E-2</v>
      </c>
      <c r="X1222" s="19" t="s">
        <v>6858</v>
      </c>
      <c r="Y1222" s="21" t="s">
        <v>6446</v>
      </c>
      <c r="Z1222" s="19" t="s">
        <v>27994</v>
      </c>
    </row>
    <row r="1223" spans="1:26" s="67" customFormat="1" ht="100.2" customHeight="1" x14ac:dyDescent="0.3">
      <c r="A1223" s="9" t="s">
        <v>16991</v>
      </c>
      <c r="B1223" s="10" t="s">
        <v>6859</v>
      </c>
      <c r="C1223" s="22" t="s">
        <v>6860</v>
      </c>
      <c r="D1223" s="19" t="s">
        <v>6861</v>
      </c>
      <c r="E1223" s="13">
        <v>122.17</v>
      </c>
      <c r="F1223" s="14" t="s">
        <v>6854</v>
      </c>
      <c r="G1223" s="13">
        <v>1.1000000000000001</v>
      </c>
      <c r="H1223" s="14" t="s">
        <v>6862</v>
      </c>
      <c r="I1223" s="14" t="s">
        <v>5455</v>
      </c>
      <c r="J1223" s="15" t="s">
        <v>5492</v>
      </c>
      <c r="K1223" s="14" t="s">
        <v>29927</v>
      </c>
      <c r="L1223" s="14" t="s">
        <v>31</v>
      </c>
      <c r="M1223" s="14" t="s">
        <v>261</v>
      </c>
      <c r="N1223" s="14" t="s">
        <v>46</v>
      </c>
      <c r="O1223" s="16" t="s">
        <v>34</v>
      </c>
      <c r="P1223" s="28">
        <v>90</v>
      </c>
      <c r="Q1223" s="14">
        <v>17</v>
      </c>
      <c r="R1223" s="15" t="s">
        <v>6863</v>
      </c>
      <c r="S1223" s="14" t="s">
        <v>6857</v>
      </c>
      <c r="T1223" s="14">
        <v>18</v>
      </c>
      <c r="U1223" s="28">
        <v>17</v>
      </c>
      <c r="V1223" s="13">
        <f t="shared" si="67"/>
        <v>0.1391503642465417</v>
      </c>
      <c r="W1223" s="30">
        <f t="shared" si="68"/>
        <v>4.6383454748847232E-2</v>
      </c>
      <c r="X1223" s="19" t="s">
        <v>6864</v>
      </c>
      <c r="Y1223" s="21" t="s">
        <v>6446</v>
      </c>
      <c r="Z1223" s="19" t="s">
        <v>27995</v>
      </c>
    </row>
    <row r="1224" spans="1:26" s="67" customFormat="1" ht="100.2" customHeight="1" x14ac:dyDescent="0.3">
      <c r="A1224" s="138" t="s">
        <v>23707</v>
      </c>
      <c r="B1224" s="141" t="s">
        <v>19431</v>
      </c>
      <c r="C1224" s="139" t="s">
        <v>19432</v>
      </c>
      <c r="D1224" s="139" t="s">
        <v>19433</v>
      </c>
      <c r="E1224" s="142">
        <v>595.17999999999995</v>
      </c>
      <c r="F1224" s="143" t="s">
        <v>19434</v>
      </c>
      <c r="G1224" s="143"/>
      <c r="H1224" s="143" t="s">
        <v>19435</v>
      </c>
      <c r="I1224" s="144" t="s">
        <v>5455</v>
      </c>
      <c r="J1224" s="145" t="s">
        <v>18898</v>
      </c>
      <c r="K1224" s="143" t="s">
        <v>30805</v>
      </c>
      <c r="L1224" s="144" t="s">
        <v>31</v>
      </c>
      <c r="M1224" s="144" t="s">
        <v>19436</v>
      </c>
      <c r="N1224" s="144" t="s">
        <v>46</v>
      </c>
      <c r="O1224" s="144" t="s">
        <v>34</v>
      </c>
      <c r="P1224" s="144">
        <v>90</v>
      </c>
      <c r="Q1224" s="144">
        <v>82.5</v>
      </c>
      <c r="R1224" s="147" t="s">
        <v>19437</v>
      </c>
      <c r="S1224" s="144" t="s">
        <v>7503</v>
      </c>
      <c r="T1224" s="144">
        <v>841.9</v>
      </c>
      <c r="U1224" s="144">
        <v>82.5</v>
      </c>
      <c r="V1224" s="148">
        <f t="shared" si="67"/>
        <v>0.13861352868039922</v>
      </c>
      <c r="W1224" s="149">
        <f t="shared" si="68"/>
        <v>4.6204509560133077E-2</v>
      </c>
      <c r="X1224" s="1" t="s">
        <v>19438</v>
      </c>
      <c r="Y1224" s="145" t="s">
        <v>19439</v>
      </c>
      <c r="Z1224" s="145" t="s">
        <v>27997</v>
      </c>
    </row>
    <row r="1225" spans="1:26" s="67" customFormat="1" ht="100.2" customHeight="1" x14ac:dyDescent="0.3">
      <c r="A1225" s="9" t="s">
        <v>16991</v>
      </c>
      <c r="B1225" s="10" t="s">
        <v>6865</v>
      </c>
      <c r="C1225" s="22" t="s">
        <v>6866</v>
      </c>
      <c r="D1225" s="19" t="s">
        <v>6867</v>
      </c>
      <c r="E1225" s="13">
        <v>324.47800000000001</v>
      </c>
      <c r="F1225" s="14" t="s">
        <v>6868</v>
      </c>
      <c r="G1225" s="14">
        <v>4.8</v>
      </c>
      <c r="H1225" s="14" t="s">
        <v>6869</v>
      </c>
      <c r="I1225" s="14" t="s">
        <v>5455</v>
      </c>
      <c r="J1225" s="15" t="s">
        <v>5483</v>
      </c>
      <c r="K1225" s="14" t="s">
        <v>30806</v>
      </c>
      <c r="L1225" s="14" t="s">
        <v>425</v>
      </c>
      <c r="M1225" s="14" t="s">
        <v>839</v>
      </c>
      <c r="N1225" s="14" t="s">
        <v>476</v>
      </c>
      <c r="O1225" s="16" t="s">
        <v>34</v>
      </c>
      <c r="P1225" s="28">
        <v>728</v>
      </c>
      <c r="Q1225" s="14">
        <v>14.9</v>
      </c>
      <c r="R1225" s="15" t="s">
        <v>6870</v>
      </c>
      <c r="S1225" s="14" t="s">
        <v>788</v>
      </c>
      <c r="T1225" s="14">
        <v>37.5</v>
      </c>
      <c r="U1225" s="14">
        <v>14.9</v>
      </c>
      <c r="V1225" s="37">
        <f>PRODUCT(U1225,1/E1225)</f>
        <v>4.5919908283458356E-2</v>
      </c>
      <c r="W1225" s="37">
        <f>V1225</f>
        <v>4.5919908283458356E-2</v>
      </c>
      <c r="X1225" s="19" t="s">
        <v>6871</v>
      </c>
      <c r="Y1225" s="21" t="s">
        <v>2431</v>
      </c>
      <c r="Z1225" s="19" t="s">
        <v>6872</v>
      </c>
    </row>
    <row r="1226" spans="1:26" s="67" customFormat="1" ht="100.2" customHeight="1" x14ac:dyDescent="0.3">
      <c r="A1226" s="9" t="s">
        <v>16991</v>
      </c>
      <c r="B1226" s="10" t="s">
        <v>6873</v>
      </c>
      <c r="C1226" s="22" t="s">
        <v>6874</v>
      </c>
      <c r="D1226" s="19" t="s">
        <v>6875</v>
      </c>
      <c r="E1226" s="13">
        <v>114.143</v>
      </c>
      <c r="F1226" s="14" t="s">
        <v>1917</v>
      </c>
      <c r="G1226" s="14">
        <v>1.109</v>
      </c>
      <c r="H1226" s="14" t="s">
        <v>6876</v>
      </c>
      <c r="I1226" s="14" t="s">
        <v>5455</v>
      </c>
      <c r="J1226" s="15" t="s">
        <v>6331</v>
      </c>
      <c r="K1226" s="14" t="s">
        <v>30185</v>
      </c>
      <c r="L1226" s="14" t="s">
        <v>31</v>
      </c>
      <c r="M1226" s="14" t="s">
        <v>103</v>
      </c>
      <c r="N1226" s="14" t="s">
        <v>46</v>
      </c>
      <c r="O1226" s="16" t="s">
        <v>34</v>
      </c>
      <c r="P1226" s="28">
        <v>90</v>
      </c>
      <c r="Q1226" s="14">
        <v>15.54</v>
      </c>
      <c r="R1226" s="15" t="s">
        <v>6877</v>
      </c>
      <c r="S1226" s="14" t="s">
        <v>49</v>
      </c>
      <c r="T1226" s="14" t="s">
        <v>49</v>
      </c>
      <c r="U1226" s="13">
        <v>15.54</v>
      </c>
      <c r="V1226" s="37">
        <f>U1226/E1226</f>
        <v>0.13614501108258936</v>
      </c>
      <c r="W1226" s="64">
        <f>V1226/3</f>
        <v>4.5381670360863123E-2</v>
      </c>
      <c r="X1226" s="19" t="s">
        <v>6878</v>
      </c>
      <c r="Y1226" s="21" t="s">
        <v>6879</v>
      </c>
      <c r="Z1226" s="19" t="s">
        <v>27998</v>
      </c>
    </row>
    <row r="1227" spans="1:26" s="67" customFormat="1" ht="100.2" customHeight="1" x14ac:dyDescent="0.3">
      <c r="A1227" s="9" t="s">
        <v>16991</v>
      </c>
      <c r="B1227" s="10" t="s">
        <v>6880</v>
      </c>
      <c r="C1227" s="22" t="s">
        <v>6881</v>
      </c>
      <c r="D1227" s="19" t="s">
        <v>6882</v>
      </c>
      <c r="E1227" s="13">
        <v>197.062509416995</v>
      </c>
      <c r="F1227" s="14" t="s">
        <v>6883</v>
      </c>
      <c r="G1227" s="14">
        <v>1.226</v>
      </c>
      <c r="H1227" s="14" t="s">
        <v>6884</v>
      </c>
      <c r="I1227" s="14" t="s">
        <v>5455</v>
      </c>
      <c r="J1227" s="15" t="s">
        <v>6631</v>
      </c>
      <c r="K1227" s="14" t="s">
        <v>30807</v>
      </c>
      <c r="L1227" s="14" t="s">
        <v>31</v>
      </c>
      <c r="M1227" s="14" t="s">
        <v>310</v>
      </c>
      <c r="N1227" s="14" t="s">
        <v>59</v>
      </c>
      <c r="O1227" s="16" t="s">
        <v>220</v>
      </c>
      <c r="P1227" s="28">
        <v>721</v>
      </c>
      <c r="Q1227" s="14">
        <v>8.93</v>
      </c>
      <c r="R1227" s="15" t="s">
        <v>6885</v>
      </c>
      <c r="S1227" s="14" t="s">
        <v>36</v>
      </c>
      <c r="T1227" s="14">
        <v>18</v>
      </c>
      <c r="U1227" s="13">
        <v>8.93</v>
      </c>
      <c r="V1227" s="37">
        <f>U1227/E1227</f>
        <v>4.531557030517476E-2</v>
      </c>
      <c r="W1227" s="37">
        <f>V1227</f>
        <v>4.531557030517476E-2</v>
      </c>
      <c r="X1227" s="19" t="s">
        <v>6886</v>
      </c>
      <c r="Y1227" s="21" t="s">
        <v>1124</v>
      </c>
      <c r="Z1227" s="19" t="s">
        <v>6887</v>
      </c>
    </row>
    <row r="1228" spans="1:26" s="67" customFormat="1" ht="100.2" customHeight="1" x14ac:dyDescent="0.3">
      <c r="A1228" s="9" t="s">
        <v>16991</v>
      </c>
      <c r="B1228" s="10" t="s">
        <v>6888</v>
      </c>
      <c r="C1228" s="22" t="s">
        <v>6889</v>
      </c>
      <c r="D1228" s="19" t="s">
        <v>6890</v>
      </c>
      <c r="E1228" s="13">
        <v>105.137</v>
      </c>
      <c r="F1228" s="14" t="s">
        <v>6891</v>
      </c>
      <c r="G1228" s="14">
        <v>1.54</v>
      </c>
      <c r="H1228" s="14" t="s">
        <v>6892</v>
      </c>
      <c r="I1228" s="14" t="s">
        <v>5455</v>
      </c>
      <c r="J1228" s="15" t="s">
        <v>6893</v>
      </c>
      <c r="K1228" s="14" t="s">
        <v>29321</v>
      </c>
      <c r="L1228" s="14" t="s">
        <v>31</v>
      </c>
      <c r="M1228" s="14" t="s">
        <v>6894</v>
      </c>
      <c r="N1228" s="14" t="s">
        <v>33</v>
      </c>
      <c r="O1228" s="16" t="s">
        <v>220</v>
      </c>
      <c r="P1228" s="28">
        <v>92</v>
      </c>
      <c r="Q1228" s="18">
        <v>14</v>
      </c>
      <c r="R1228" s="15" t="s">
        <v>6895</v>
      </c>
      <c r="S1228" s="14" t="s">
        <v>5391</v>
      </c>
      <c r="T1228" s="14">
        <v>42</v>
      </c>
      <c r="U1228" s="28">
        <v>14</v>
      </c>
      <c r="V1228" s="13">
        <f>U1228/E1228</f>
        <v>0.13315959177073722</v>
      </c>
      <c r="W1228" s="30">
        <f>V1228/3</f>
        <v>4.4386530590245742E-2</v>
      </c>
      <c r="X1228" s="19" t="s">
        <v>6896</v>
      </c>
      <c r="Y1228" s="21" t="s">
        <v>6897</v>
      </c>
      <c r="Z1228" s="19" t="s">
        <v>27999</v>
      </c>
    </row>
    <row r="1229" spans="1:26" s="67" customFormat="1" ht="100.2" customHeight="1" x14ac:dyDescent="0.3">
      <c r="A1229" s="9" t="s">
        <v>16991</v>
      </c>
      <c r="B1229" s="10" t="s">
        <v>6898</v>
      </c>
      <c r="C1229" s="22" t="s">
        <v>6899</v>
      </c>
      <c r="D1229" s="19" t="s">
        <v>6900</v>
      </c>
      <c r="E1229" s="13">
        <v>226.33</v>
      </c>
      <c r="F1229" s="14" t="s">
        <v>6901</v>
      </c>
      <c r="G1229" s="14">
        <v>1.92</v>
      </c>
      <c r="H1229" s="14" t="s">
        <v>6902</v>
      </c>
      <c r="I1229" s="14" t="s">
        <v>5455</v>
      </c>
      <c r="J1229" s="15" t="s">
        <v>6903</v>
      </c>
      <c r="K1229" s="14" t="s">
        <v>30808</v>
      </c>
      <c r="L1229" s="14" t="s">
        <v>31</v>
      </c>
      <c r="M1229" s="14" t="s">
        <v>6904</v>
      </c>
      <c r="N1229" s="14" t="s">
        <v>33</v>
      </c>
      <c r="O1229" s="16" t="s">
        <v>220</v>
      </c>
      <c r="P1229" s="28">
        <v>365</v>
      </c>
      <c r="Q1229" s="14">
        <v>10</v>
      </c>
      <c r="R1229" s="15" t="s">
        <v>6905</v>
      </c>
      <c r="S1229" s="14" t="s">
        <v>143</v>
      </c>
      <c r="T1229" s="14">
        <v>30</v>
      </c>
      <c r="U1229" s="28">
        <v>10</v>
      </c>
      <c r="V1229" s="30">
        <f>U1229/E1229</f>
        <v>4.4183272213140105E-2</v>
      </c>
      <c r="W1229" s="30">
        <f>V1229</f>
        <v>4.4183272213140105E-2</v>
      </c>
      <c r="X1229" s="19" t="s">
        <v>6906</v>
      </c>
      <c r="Y1229" s="21" t="s">
        <v>6907</v>
      </c>
      <c r="Z1229" s="19" t="s">
        <v>6908</v>
      </c>
    </row>
    <row r="1230" spans="1:26" s="67" customFormat="1" ht="100.2" customHeight="1" x14ac:dyDescent="0.3">
      <c r="A1230" s="9" t="s">
        <v>16991</v>
      </c>
      <c r="B1230" s="10" t="s">
        <v>6909</v>
      </c>
      <c r="C1230" s="22" t="s">
        <v>6910</v>
      </c>
      <c r="D1230" s="12" t="s">
        <v>6911</v>
      </c>
      <c r="E1230" s="13">
        <v>139.10903713960101</v>
      </c>
      <c r="F1230" s="14" t="s">
        <v>6912</v>
      </c>
      <c r="G1230" s="14">
        <v>1.91</v>
      </c>
      <c r="H1230" s="18" t="s">
        <v>6913</v>
      </c>
      <c r="I1230" s="14" t="s">
        <v>5455</v>
      </c>
      <c r="J1230" s="15" t="s">
        <v>5832</v>
      </c>
      <c r="K1230" s="14" t="s">
        <v>30809</v>
      </c>
      <c r="L1230" s="14" t="s">
        <v>31</v>
      </c>
      <c r="M1230" s="14" t="s">
        <v>6914</v>
      </c>
      <c r="N1230" s="14" t="s">
        <v>59</v>
      </c>
      <c r="O1230" s="16" t="s">
        <v>220</v>
      </c>
      <c r="P1230" s="17" t="s">
        <v>340</v>
      </c>
      <c r="Q1230" s="29" t="s">
        <v>6915</v>
      </c>
      <c r="R1230" s="15" t="s">
        <v>6916</v>
      </c>
      <c r="S1230" s="14" t="s">
        <v>36</v>
      </c>
      <c r="T1230" s="18">
        <v>50</v>
      </c>
      <c r="U1230" s="17">
        <v>18</v>
      </c>
      <c r="V1230" s="13">
        <f>U1230/E1230</f>
        <v>0.129394900361048</v>
      </c>
      <c r="W1230" s="33">
        <f>V1230/3</f>
        <v>4.313163345368267E-2</v>
      </c>
      <c r="X1230" s="19" t="s">
        <v>6917</v>
      </c>
      <c r="Y1230" s="21" t="s">
        <v>6918</v>
      </c>
      <c r="Z1230" s="19" t="s">
        <v>28000</v>
      </c>
    </row>
    <row r="1231" spans="1:26" s="67" customFormat="1" ht="100.2" customHeight="1" x14ac:dyDescent="0.3">
      <c r="A1231" s="9" t="s">
        <v>16991</v>
      </c>
      <c r="B1231" s="10" t="s">
        <v>6919</v>
      </c>
      <c r="C1231" s="22" t="s">
        <v>6920</v>
      </c>
      <c r="D1231" s="19" t="s">
        <v>6921</v>
      </c>
      <c r="E1231" s="13">
        <v>165.18948442535</v>
      </c>
      <c r="F1231" s="14" t="s">
        <v>2114</v>
      </c>
      <c r="G1231" s="14">
        <v>2.69</v>
      </c>
      <c r="H1231" s="14" t="s">
        <v>6922</v>
      </c>
      <c r="I1231" s="14" t="s">
        <v>5455</v>
      </c>
      <c r="J1231" s="15" t="s">
        <v>6037</v>
      </c>
      <c r="K1231" s="14" t="s">
        <v>30810</v>
      </c>
      <c r="L1231" s="14" t="s">
        <v>31</v>
      </c>
      <c r="M1231" s="14" t="s">
        <v>2937</v>
      </c>
      <c r="N1231" s="14" t="s">
        <v>46</v>
      </c>
      <c r="O1231" s="16" t="s">
        <v>34</v>
      </c>
      <c r="P1231" s="28">
        <v>91</v>
      </c>
      <c r="Q1231" s="14">
        <v>21</v>
      </c>
      <c r="R1231" s="15" t="s">
        <v>6923</v>
      </c>
      <c r="S1231" s="14" t="s">
        <v>1388</v>
      </c>
      <c r="T1231" s="14">
        <v>82</v>
      </c>
      <c r="U1231" s="14">
        <v>21</v>
      </c>
      <c r="V1231" s="30">
        <f>PRODUCT(U1231,1/E1231)</f>
        <v>0.12712673614215445</v>
      </c>
      <c r="W1231" s="30">
        <f>V1231/3</f>
        <v>4.2375578714051482E-2</v>
      </c>
      <c r="X1231" s="19" t="s">
        <v>6924</v>
      </c>
      <c r="Y1231" s="21" t="s">
        <v>6925</v>
      </c>
      <c r="Z1231" s="19" t="s">
        <v>28001</v>
      </c>
    </row>
    <row r="1232" spans="1:26" s="67" customFormat="1" ht="100.2" customHeight="1" x14ac:dyDescent="0.3">
      <c r="A1232" s="138" t="s">
        <v>23707</v>
      </c>
      <c r="B1232" s="141" t="s">
        <v>19440</v>
      </c>
      <c r="C1232" s="139" t="s">
        <v>19441</v>
      </c>
      <c r="D1232" s="139" t="s">
        <v>19442</v>
      </c>
      <c r="E1232" s="142">
        <v>197.322</v>
      </c>
      <c r="F1232" s="143" t="s">
        <v>19443</v>
      </c>
      <c r="G1232" s="143"/>
      <c r="H1232" s="143" t="s">
        <v>19444</v>
      </c>
      <c r="I1232" s="144" t="s">
        <v>5455</v>
      </c>
      <c r="J1232" s="145" t="s">
        <v>19445</v>
      </c>
      <c r="K1232" s="143" t="s">
        <v>30811</v>
      </c>
      <c r="L1232" s="144" t="s">
        <v>31</v>
      </c>
      <c r="M1232" s="144" t="s">
        <v>69</v>
      </c>
      <c r="N1232" s="144" t="s">
        <v>33</v>
      </c>
      <c r="O1232" s="144" t="s">
        <v>220</v>
      </c>
      <c r="P1232" s="144">
        <v>90</v>
      </c>
      <c r="Q1232" s="144">
        <v>25</v>
      </c>
      <c r="R1232" s="147" t="s">
        <v>19446</v>
      </c>
      <c r="S1232" s="144" t="s">
        <v>143</v>
      </c>
      <c r="T1232" s="144">
        <v>125</v>
      </c>
      <c r="U1232" s="144">
        <v>25</v>
      </c>
      <c r="V1232" s="146">
        <f t="shared" ref="V1232:V1242" si="69">U1232/E1232</f>
        <v>0.12669646567539353</v>
      </c>
      <c r="W1232" s="148">
        <f>V1232/3</f>
        <v>4.2232155225131178E-2</v>
      </c>
      <c r="X1232" s="1" t="s">
        <v>19447</v>
      </c>
      <c r="Y1232" s="145" t="s">
        <v>19448</v>
      </c>
      <c r="Z1232" s="145" t="s">
        <v>19449</v>
      </c>
    </row>
    <row r="1233" spans="1:26" s="67" customFormat="1" ht="100.2" customHeight="1" x14ac:dyDescent="0.3">
      <c r="A1233" s="9" t="s">
        <v>16991</v>
      </c>
      <c r="B1233" s="10" t="s">
        <v>6926</v>
      </c>
      <c r="C1233" s="22" t="s">
        <v>6927</v>
      </c>
      <c r="D1233" s="12" t="s">
        <v>6928</v>
      </c>
      <c r="E1233" s="13">
        <v>604.69527511070896</v>
      </c>
      <c r="F1233" s="14" t="s">
        <v>6929</v>
      </c>
      <c r="G1233" s="14">
        <v>8.1519999999999992</v>
      </c>
      <c r="H1233" s="18" t="s">
        <v>6930</v>
      </c>
      <c r="I1233" s="14" t="s">
        <v>5455</v>
      </c>
      <c r="J1233" s="15" t="s">
        <v>5549</v>
      </c>
      <c r="K1233" s="14" t="s">
        <v>30812</v>
      </c>
      <c r="L1233" s="14" t="s">
        <v>31</v>
      </c>
      <c r="M1233" s="14" t="s">
        <v>1546</v>
      </c>
      <c r="N1233" s="14" t="s">
        <v>59</v>
      </c>
      <c r="O1233" s="16" t="s">
        <v>83</v>
      </c>
      <c r="P1233" s="17">
        <v>728</v>
      </c>
      <c r="Q1233" s="29" t="s">
        <v>4169</v>
      </c>
      <c r="R1233" s="15" t="s">
        <v>6931</v>
      </c>
      <c r="S1233" s="14" t="s">
        <v>49</v>
      </c>
      <c r="T1233" s="18" t="s">
        <v>49</v>
      </c>
      <c r="U1233" s="17">
        <v>25</v>
      </c>
      <c r="V1233" s="33">
        <f t="shared" si="69"/>
        <v>4.1343137657926868E-2</v>
      </c>
      <c r="W1233" s="33">
        <f>V1233</f>
        <v>4.1343137657926868E-2</v>
      </c>
      <c r="X1233" s="19" t="s">
        <v>50</v>
      </c>
      <c r="Y1233" s="21" t="s">
        <v>6932</v>
      </c>
      <c r="Z1233" s="19" t="s">
        <v>28002</v>
      </c>
    </row>
    <row r="1234" spans="1:26" s="67" customFormat="1" ht="100.2" customHeight="1" x14ac:dyDescent="0.3">
      <c r="A1234" s="9" t="s">
        <v>16991</v>
      </c>
      <c r="B1234" s="10" t="s">
        <v>6933</v>
      </c>
      <c r="C1234" s="22" t="s">
        <v>6934</v>
      </c>
      <c r="D1234" s="19" t="s">
        <v>6935</v>
      </c>
      <c r="E1234" s="13">
        <v>100.12</v>
      </c>
      <c r="F1234" s="14" t="s">
        <v>1186</v>
      </c>
      <c r="G1234" s="14">
        <v>-0.33</v>
      </c>
      <c r="H1234" s="14" t="s">
        <v>6936</v>
      </c>
      <c r="I1234" s="14" t="s">
        <v>5455</v>
      </c>
      <c r="J1234" s="15" t="s">
        <v>5899</v>
      </c>
      <c r="K1234" s="14" t="s">
        <v>30293</v>
      </c>
      <c r="L1234" s="14" t="s">
        <v>31</v>
      </c>
      <c r="M1234" s="14" t="s">
        <v>176</v>
      </c>
      <c r="N1234" s="14" t="s">
        <v>46</v>
      </c>
      <c r="O1234" s="16" t="s">
        <v>47</v>
      </c>
      <c r="P1234" s="28">
        <v>728</v>
      </c>
      <c r="Q1234" s="14">
        <v>4</v>
      </c>
      <c r="R1234" s="15" t="s">
        <v>6937</v>
      </c>
      <c r="S1234" s="14" t="s">
        <v>36</v>
      </c>
      <c r="T1234" s="14">
        <v>17</v>
      </c>
      <c r="U1234" s="14">
        <v>4</v>
      </c>
      <c r="V1234" s="13">
        <f t="shared" si="69"/>
        <v>3.9952057530962842E-2</v>
      </c>
      <c r="W1234" s="13">
        <f>V1234</f>
        <v>3.9952057530962842E-2</v>
      </c>
      <c r="X1234" s="19" t="s">
        <v>6938</v>
      </c>
      <c r="Y1234" s="21" t="s">
        <v>6939</v>
      </c>
      <c r="Z1234" s="19" t="s">
        <v>6940</v>
      </c>
    </row>
    <row r="1235" spans="1:26" s="67" customFormat="1" ht="100.2" customHeight="1" x14ac:dyDescent="0.3">
      <c r="A1235" s="9" t="s">
        <v>16991</v>
      </c>
      <c r="B1235" s="10" t="s">
        <v>6941</v>
      </c>
      <c r="C1235" s="22" t="s">
        <v>6942</v>
      </c>
      <c r="D1235" s="12" t="s">
        <v>6943</v>
      </c>
      <c r="E1235" s="13">
        <v>98.1</v>
      </c>
      <c r="F1235" s="14" t="s">
        <v>6944</v>
      </c>
      <c r="G1235" s="14">
        <v>0.28000000000000003</v>
      </c>
      <c r="H1235" s="14" t="s">
        <v>6945</v>
      </c>
      <c r="I1235" s="14" t="s">
        <v>5455</v>
      </c>
      <c r="J1235" s="15" t="s">
        <v>5492</v>
      </c>
      <c r="K1235" s="14" t="s">
        <v>30813</v>
      </c>
      <c r="L1235" s="14" t="s">
        <v>31</v>
      </c>
      <c r="M1235" s="14" t="s">
        <v>2704</v>
      </c>
      <c r="N1235" s="14" t="s">
        <v>476</v>
      </c>
      <c r="O1235" s="16" t="s">
        <v>1662</v>
      </c>
      <c r="P1235" s="17">
        <v>735</v>
      </c>
      <c r="Q1235" s="18">
        <v>3.9</v>
      </c>
      <c r="R1235" s="15" t="s">
        <v>6946</v>
      </c>
      <c r="S1235" s="14" t="s">
        <v>1388</v>
      </c>
      <c r="T1235" s="18">
        <v>15.6</v>
      </c>
      <c r="U1235" s="34">
        <v>3.9</v>
      </c>
      <c r="V1235" s="33">
        <f t="shared" si="69"/>
        <v>3.9755351681957186E-2</v>
      </c>
      <c r="W1235" s="33">
        <f>V1235</f>
        <v>3.9755351681957186E-2</v>
      </c>
      <c r="X1235" s="19" t="s">
        <v>6947</v>
      </c>
      <c r="Y1235" s="21" t="s">
        <v>6948</v>
      </c>
      <c r="Z1235" s="19" t="s">
        <v>6949</v>
      </c>
    </row>
    <row r="1236" spans="1:26" s="67" customFormat="1" ht="100.2" customHeight="1" x14ac:dyDescent="0.3">
      <c r="A1236" s="9" t="s">
        <v>16991</v>
      </c>
      <c r="B1236" s="10" t="s">
        <v>6950</v>
      </c>
      <c r="C1236" s="22" t="s">
        <v>6951</v>
      </c>
      <c r="D1236" s="19" t="s">
        <v>6952</v>
      </c>
      <c r="E1236" s="13">
        <v>144.16999999999999</v>
      </c>
      <c r="F1236" s="14" t="s">
        <v>6953</v>
      </c>
      <c r="G1236" s="14">
        <v>1.76</v>
      </c>
      <c r="H1236" s="14" t="s">
        <v>6954</v>
      </c>
      <c r="I1236" s="14" t="s">
        <v>5455</v>
      </c>
      <c r="J1236" s="15" t="s">
        <v>6751</v>
      </c>
      <c r="K1236" s="14" t="s">
        <v>30814</v>
      </c>
      <c r="L1236" s="14" t="s">
        <v>31</v>
      </c>
      <c r="M1236" s="14" t="s">
        <v>103</v>
      </c>
      <c r="N1236" s="14" t="s">
        <v>33</v>
      </c>
      <c r="O1236" s="16" t="s">
        <v>34</v>
      </c>
      <c r="P1236" s="28">
        <v>90</v>
      </c>
      <c r="Q1236" s="14">
        <v>17.100000000000001</v>
      </c>
      <c r="R1236" s="15" t="s">
        <v>6955</v>
      </c>
      <c r="S1236" s="14" t="s">
        <v>49</v>
      </c>
      <c r="T1236" s="14" t="s">
        <v>49</v>
      </c>
      <c r="U1236" s="36">
        <v>17.100000000000001</v>
      </c>
      <c r="V1236" s="30">
        <f t="shared" si="69"/>
        <v>0.11860997433585353</v>
      </c>
      <c r="W1236" s="37">
        <f>V1236/3</f>
        <v>3.953665811195118E-2</v>
      </c>
      <c r="X1236" s="19" t="s">
        <v>6956</v>
      </c>
      <c r="Y1236" s="21" t="s">
        <v>6957</v>
      </c>
      <c r="Z1236" s="19" t="s">
        <v>6958</v>
      </c>
    </row>
    <row r="1237" spans="1:26" s="67" customFormat="1" ht="100.2" customHeight="1" x14ac:dyDescent="0.3">
      <c r="A1237" s="9" t="s">
        <v>16991</v>
      </c>
      <c r="B1237" s="10" t="s">
        <v>6959</v>
      </c>
      <c r="C1237" s="22" t="s">
        <v>6960</v>
      </c>
      <c r="D1237" s="12" t="s">
        <v>6961</v>
      </c>
      <c r="E1237" s="13">
        <v>148.16</v>
      </c>
      <c r="F1237" s="14" t="s">
        <v>3898</v>
      </c>
      <c r="G1237" s="14">
        <v>0.82</v>
      </c>
      <c r="H1237" s="31" t="s">
        <v>6962</v>
      </c>
      <c r="I1237" s="14" t="s">
        <v>5455</v>
      </c>
      <c r="J1237" s="15" t="s">
        <v>6963</v>
      </c>
      <c r="K1237" s="14" t="s">
        <v>30815</v>
      </c>
      <c r="L1237" s="14" t="s">
        <v>31</v>
      </c>
      <c r="M1237" s="14" t="s">
        <v>6964</v>
      </c>
      <c r="N1237" s="14" t="s">
        <v>476</v>
      </c>
      <c r="O1237" s="16" t="s">
        <v>34</v>
      </c>
      <c r="P1237" s="17">
        <v>90</v>
      </c>
      <c r="Q1237" s="18">
        <v>17.260000000000002</v>
      </c>
      <c r="R1237" s="15" t="s">
        <v>6965</v>
      </c>
      <c r="S1237" s="14" t="s">
        <v>49</v>
      </c>
      <c r="T1237" s="14" t="s">
        <v>49</v>
      </c>
      <c r="U1237" s="20">
        <v>17.260000000000002</v>
      </c>
      <c r="V1237" s="39">
        <f t="shared" si="69"/>
        <v>0.11649568034557237</v>
      </c>
      <c r="W1237" s="64">
        <f>V1237/3</f>
        <v>3.883189344852412E-2</v>
      </c>
      <c r="X1237" s="19" t="s">
        <v>6966</v>
      </c>
      <c r="Y1237" s="21" t="s">
        <v>6455</v>
      </c>
      <c r="Z1237" s="19" t="s">
        <v>6580</v>
      </c>
    </row>
    <row r="1238" spans="1:26" s="67" customFormat="1" ht="100.2" customHeight="1" x14ac:dyDescent="0.3">
      <c r="A1238" s="9" t="s">
        <v>16991</v>
      </c>
      <c r="B1238" s="10" t="s">
        <v>6967</v>
      </c>
      <c r="C1238" s="22" t="s">
        <v>6968</v>
      </c>
      <c r="D1238" s="19" t="s">
        <v>6969</v>
      </c>
      <c r="E1238" s="13">
        <v>140.21</v>
      </c>
      <c r="F1238" s="14" t="s">
        <v>6970</v>
      </c>
      <c r="G1238" s="14">
        <v>0.38</v>
      </c>
      <c r="H1238" s="14" t="s">
        <v>6971</v>
      </c>
      <c r="I1238" s="14" t="s">
        <v>5455</v>
      </c>
      <c r="J1238" s="15" t="s">
        <v>6972</v>
      </c>
      <c r="K1238" s="14" t="s">
        <v>30816</v>
      </c>
      <c r="L1238" s="14" t="s">
        <v>31</v>
      </c>
      <c r="M1238" s="14" t="s">
        <v>6973</v>
      </c>
      <c r="N1238" s="14" t="s">
        <v>476</v>
      </c>
      <c r="O1238" s="16" t="s">
        <v>34</v>
      </c>
      <c r="P1238" s="28">
        <v>91</v>
      </c>
      <c r="Q1238" s="13">
        <v>16.3</v>
      </c>
      <c r="R1238" s="15" t="s">
        <v>6974</v>
      </c>
      <c r="S1238" s="14" t="s">
        <v>49</v>
      </c>
      <c r="T1238" s="14" t="s">
        <v>49</v>
      </c>
      <c r="U1238" s="13">
        <v>16.3</v>
      </c>
      <c r="V1238" s="37">
        <f t="shared" si="69"/>
        <v>0.11625419014335639</v>
      </c>
      <c r="W1238" s="64">
        <f>V1238/3</f>
        <v>3.875139671445213E-2</v>
      </c>
      <c r="X1238" s="19" t="s">
        <v>6975</v>
      </c>
      <c r="Y1238" s="21" t="s">
        <v>6976</v>
      </c>
      <c r="Z1238" s="19" t="s">
        <v>28003</v>
      </c>
    </row>
    <row r="1239" spans="1:26" s="67" customFormat="1" ht="100.2" customHeight="1" x14ac:dyDescent="0.3">
      <c r="A1239" s="9" t="s">
        <v>16991</v>
      </c>
      <c r="B1239" s="10" t="s">
        <v>6977</v>
      </c>
      <c r="C1239" s="22" t="s">
        <v>6978</v>
      </c>
      <c r="D1239" s="19" t="s">
        <v>6979</v>
      </c>
      <c r="E1239" s="13">
        <v>398.48</v>
      </c>
      <c r="F1239" s="14" t="s">
        <v>6980</v>
      </c>
      <c r="G1239" s="13">
        <v>3.75</v>
      </c>
      <c r="H1239" s="14" t="s">
        <v>6981</v>
      </c>
      <c r="I1239" s="14" t="s">
        <v>5455</v>
      </c>
      <c r="J1239" s="15" t="s">
        <v>5783</v>
      </c>
      <c r="K1239" s="14" t="s">
        <v>28383</v>
      </c>
      <c r="L1239" s="14" t="s">
        <v>31</v>
      </c>
      <c r="M1239" s="14" t="s">
        <v>69</v>
      </c>
      <c r="N1239" s="14" t="s">
        <v>33</v>
      </c>
      <c r="O1239" s="16" t="s">
        <v>34</v>
      </c>
      <c r="P1239" s="28">
        <v>126</v>
      </c>
      <c r="Q1239" s="14">
        <v>15</v>
      </c>
      <c r="R1239" s="15" t="s">
        <v>6982</v>
      </c>
      <c r="S1239" s="14" t="s">
        <v>6983</v>
      </c>
      <c r="T1239" s="14">
        <v>150</v>
      </c>
      <c r="U1239" s="14">
        <v>15</v>
      </c>
      <c r="V1239" s="30">
        <f t="shared" si="69"/>
        <v>3.7643043565549088E-2</v>
      </c>
      <c r="W1239" s="30">
        <f>V1239</f>
        <v>3.7643043565549088E-2</v>
      </c>
      <c r="X1239" s="19" t="s">
        <v>6984</v>
      </c>
      <c r="Y1239" s="21" t="s">
        <v>6985</v>
      </c>
      <c r="Z1239" s="19" t="s">
        <v>28004</v>
      </c>
    </row>
    <row r="1240" spans="1:26" s="67" customFormat="1" ht="100.2" customHeight="1" x14ac:dyDescent="0.3">
      <c r="A1240" s="138" t="s">
        <v>23707</v>
      </c>
      <c r="B1240" s="141" t="s">
        <v>19450</v>
      </c>
      <c r="C1240" s="139" t="s">
        <v>19451</v>
      </c>
      <c r="D1240" s="139" t="s">
        <v>19452</v>
      </c>
      <c r="E1240" s="142">
        <v>340.5</v>
      </c>
      <c r="F1240" s="143" t="s">
        <v>19453</v>
      </c>
      <c r="G1240" s="143"/>
      <c r="H1240" s="143" t="s">
        <v>19454</v>
      </c>
      <c r="I1240" s="144" t="s">
        <v>5455</v>
      </c>
      <c r="J1240" s="145" t="s">
        <v>19455</v>
      </c>
      <c r="K1240" s="143" t="s">
        <v>30817</v>
      </c>
      <c r="L1240" s="144" t="s">
        <v>31</v>
      </c>
      <c r="M1240" s="144" t="s">
        <v>32</v>
      </c>
      <c r="N1240" s="144" t="s">
        <v>46</v>
      </c>
      <c r="O1240" s="144" t="s">
        <v>34</v>
      </c>
      <c r="P1240" s="144">
        <v>547</v>
      </c>
      <c r="Q1240" s="144">
        <v>12.7</v>
      </c>
      <c r="R1240" s="147" t="s">
        <v>19456</v>
      </c>
      <c r="S1240" s="144" t="s">
        <v>36</v>
      </c>
      <c r="T1240" s="144">
        <v>42.3</v>
      </c>
      <c r="U1240" s="144">
        <v>12.7</v>
      </c>
      <c r="V1240" s="149">
        <f t="shared" si="69"/>
        <v>3.7298091042584434E-2</v>
      </c>
      <c r="W1240" s="149">
        <f>V1240</f>
        <v>3.7298091042584434E-2</v>
      </c>
      <c r="X1240" s="1" t="s">
        <v>19457</v>
      </c>
      <c r="Y1240" s="145" t="s">
        <v>19458</v>
      </c>
      <c r="Z1240" s="145" t="s">
        <v>19459</v>
      </c>
    </row>
    <row r="1241" spans="1:26" s="67" customFormat="1" ht="100.2" customHeight="1" x14ac:dyDescent="0.3">
      <c r="A1241" s="9" t="s">
        <v>16991</v>
      </c>
      <c r="B1241" s="10" t="s">
        <v>6986</v>
      </c>
      <c r="C1241" s="22" t="s">
        <v>6987</v>
      </c>
      <c r="D1241" s="19" t="s">
        <v>6988</v>
      </c>
      <c r="E1241" s="13">
        <v>163.82807977783099</v>
      </c>
      <c r="F1241" s="14" t="s">
        <v>6989</v>
      </c>
      <c r="G1241" s="13">
        <v>2</v>
      </c>
      <c r="H1241" s="14" t="s">
        <v>6990</v>
      </c>
      <c r="I1241" s="14" t="s">
        <v>5455</v>
      </c>
      <c r="J1241" s="15" t="s">
        <v>5456</v>
      </c>
      <c r="K1241" s="14" t="s">
        <v>28384</v>
      </c>
      <c r="L1241" s="14" t="s">
        <v>31</v>
      </c>
      <c r="M1241" s="14" t="s">
        <v>310</v>
      </c>
      <c r="N1241" s="14" t="s">
        <v>46</v>
      </c>
      <c r="O1241" s="16" t="s">
        <v>47</v>
      </c>
      <c r="P1241" s="28">
        <v>730</v>
      </c>
      <c r="Q1241" s="14">
        <v>6</v>
      </c>
      <c r="R1241" s="15" t="s">
        <v>6991</v>
      </c>
      <c r="S1241" s="14" t="s">
        <v>143</v>
      </c>
      <c r="T1241" s="14">
        <v>12</v>
      </c>
      <c r="U1241" s="28">
        <v>6</v>
      </c>
      <c r="V1241" s="13">
        <f t="shared" si="69"/>
        <v>3.6623758321141675E-2</v>
      </c>
      <c r="W1241" s="13">
        <f>V1241</f>
        <v>3.6623758321141675E-2</v>
      </c>
      <c r="X1241" s="19" t="s">
        <v>6992</v>
      </c>
      <c r="Y1241" s="21" t="s">
        <v>6993</v>
      </c>
      <c r="Z1241" s="19" t="s">
        <v>6994</v>
      </c>
    </row>
    <row r="1242" spans="1:26" s="67" customFormat="1" ht="100.2" customHeight="1" x14ac:dyDescent="0.3">
      <c r="A1242" s="9" t="s">
        <v>16991</v>
      </c>
      <c r="B1242" s="10" t="s">
        <v>6995</v>
      </c>
      <c r="C1242" s="22" t="s">
        <v>6996</v>
      </c>
      <c r="D1242" s="12" t="s">
        <v>6997</v>
      </c>
      <c r="E1242" s="13">
        <v>206.32</v>
      </c>
      <c r="F1242" s="14" t="s">
        <v>4460</v>
      </c>
      <c r="G1242" s="14">
        <v>4.97</v>
      </c>
      <c r="H1242" s="18" t="s">
        <v>6998</v>
      </c>
      <c r="I1242" s="14" t="s">
        <v>5455</v>
      </c>
      <c r="J1242" s="15" t="s">
        <v>5676</v>
      </c>
      <c r="K1242" s="143" t="s">
        <v>28357</v>
      </c>
      <c r="L1242" s="14" t="s">
        <v>31</v>
      </c>
      <c r="M1242" s="14" t="s">
        <v>6999</v>
      </c>
      <c r="N1242" s="14" t="s">
        <v>70</v>
      </c>
      <c r="O1242" s="16" t="s">
        <v>34</v>
      </c>
      <c r="P1242" s="17" t="s">
        <v>164</v>
      </c>
      <c r="Q1242" s="29" t="s">
        <v>7000</v>
      </c>
      <c r="R1242" s="15" t="s">
        <v>7001</v>
      </c>
      <c r="S1242" s="14" t="s">
        <v>7002</v>
      </c>
      <c r="T1242" s="18">
        <v>227.9</v>
      </c>
      <c r="U1242" s="34">
        <v>22.5</v>
      </c>
      <c r="V1242" s="33">
        <f t="shared" si="69"/>
        <v>0.10905389685924777</v>
      </c>
      <c r="W1242" s="37">
        <f>V1242/3</f>
        <v>3.6351298953082589E-2</v>
      </c>
      <c r="X1242" s="19" t="s">
        <v>7003</v>
      </c>
      <c r="Y1242" s="21" t="s">
        <v>7004</v>
      </c>
      <c r="Z1242" s="19" t="s">
        <v>28005</v>
      </c>
    </row>
    <row r="1243" spans="1:26" s="67" customFormat="1" ht="100.2" customHeight="1" x14ac:dyDescent="0.3">
      <c r="A1243" s="9" t="s">
        <v>16991</v>
      </c>
      <c r="B1243" s="10" t="s">
        <v>7005</v>
      </c>
      <c r="C1243" s="22" t="s">
        <v>7006</v>
      </c>
      <c r="D1243" s="19" t="s">
        <v>7007</v>
      </c>
      <c r="E1243" s="13">
        <v>337.26900000000001</v>
      </c>
      <c r="F1243" s="14" t="s">
        <v>7008</v>
      </c>
      <c r="G1243" s="14">
        <v>-0.46099999999999902</v>
      </c>
      <c r="H1243" s="14" t="s">
        <v>7009</v>
      </c>
      <c r="I1243" s="14" t="s">
        <v>5455</v>
      </c>
      <c r="J1243" s="15" t="s">
        <v>7010</v>
      </c>
      <c r="K1243" s="14" t="s">
        <v>30818</v>
      </c>
      <c r="L1243" s="14" t="s">
        <v>31</v>
      </c>
      <c r="M1243" s="14" t="s">
        <v>851</v>
      </c>
      <c r="N1243" s="14" t="s">
        <v>33</v>
      </c>
      <c r="O1243" s="16" t="s">
        <v>34</v>
      </c>
      <c r="P1243" s="28">
        <v>90</v>
      </c>
      <c r="Q1243" s="14">
        <v>36.5</v>
      </c>
      <c r="R1243" s="15" t="s">
        <v>7011</v>
      </c>
      <c r="S1243" s="14" t="s">
        <v>49</v>
      </c>
      <c r="T1243" s="14" t="s">
        <v>49</v>
      </c>
      <c r="U1243" s="14">
        <v>36.5</v>
      </c>
      <c r="V1243" s="30">
        <f>PRODUCT(U1243,1/E1243)</f>
        <v>0.10822222024556066</v>
      </c>
      <c r="W1243" s="37">
        <f>V1243/3</f>
        <v>3.607407341518689E-2</v>
      </c>
      <c r="X1243" s="19" t="s">
        <v>7012</v>
      </c>
      <c r="Y1243" s="21" t="s">
        <v>7013</v>
      </c>
      <c r="Z1243" s="19" t="s">
        <v>28006</v>
      </c>
    </row>
    <row r="1244" spans="1:26" s="67" customFormat="1" ht="100.2" customHeight="1" x14ac:dyDescent="0.3">
      <c r="A1244" s="9" t="s">
        <v>16991</v>
      </c>
      <c r="B1244" s="10"/>
      <c r="C1244" s="22" t="s">
        <v>7014</v>
      </c>
      <c r="D1244" s="19" t="s">
        <v>7015</v>
      </c>
      <c r="E1244" s="13">
        <v>561.48</v>
      </c>
      <c r="F1244" s="14" t="s">
        <v>7016</v>
      </c>
      <c r="G1244" s="14"/>
      <c r="H1244" s="14" t="s">
        <v>7017</v>
      </c>
      <c r="I1244" s="14" t="s">
        <v>5455</v>
      </c>
      <c r="J1244" s="15" t="s">
        <v>7018</v>
      </c>
      <c r="K1244" s="14" t="s">
        <v>28385</v>
      </c>
      <c r="L1244" s="14" t="s">
        <v>31</v>
      </c>
      <c r="M1244" s="14" t="s">
        <v>69</v>
      </c>
      <c r="N1244" s="14" t="s">
        <v>476</v>
      </c>
      <c r="O1244" s="16" t="s">
        <v>34</v>
      </c>
      <c r="P1244" s="28">
        <v>203</v>
      </c>
      <c r="Q1244" s="14">
        <v>20</v>
      </c>
      <c r="R1244" s="15" t="s">
        <v>7019</v>
      </c>
      <c r="S1244" s="14" t="s">
        <v>36</v>
      </c>
      <c r="T1244" s="14">
        <v>50</v>
      </c>
      <c r="U1244" s="14">
        <v>20</v>
      </c>
      <c r="V1244" s="30">
        <f>U1244/E1244</f>
        <v>3.5620146755004627E-2</v>
      </c>
      <c r="W1244" s="30">
        <f>V1244</f>
        <v>3.5620146755004627E-2</v>
      </c>
      <c r="X1244" s="19" t="s">
        <v>7020</v>
      </c>
      <c r="Y1244" s="21" t="s">
        <v>7021</v>
      </c>
      <c r="Z1244" s="19" t="s">
        <v>28007</v>
      </c>
    </row>
    <row r="1245" spans="1:26" s="67" customFormat="1" ht="100.2" customHeight="1" x14ac:dyDescent="0.3">
      <c r="A1245" s="9" t="s">
        <v>16991</v>
      </c>
      <c r="B1245" s="10" t="s">
        <v>7022</v>
      </c>
      <c r="C1245" s="22" t="s">
        <v>7023</v>
      </c>
      <c r="D1245" s="19" t="s">
        <v>7024</v>
      </c>
      <c r="E1245" s="13">
        <v>346.36</v>
      </c>
      <c r="F1245" s="14" t="s">
        <v>7025</v>
      </c>
      <c r="G1245" s="14">
        <v>3.73</v>
      </c>
      <c r="H1245" s="14" t="s">
        <v>7026</v>
      </c>
      <c r="I1245" s="14" t="s">
        <v>5455</v>
      </c>
      <c r="J1245" s="15" t="s">
        <v>7027</v>
      </c>
      <c r="K1245" s="14" t="s">
        <v>28386</v>
      </c>
      <c r="L1245" s="14" t="s">
        <v>31</v>
      </c>
      <c r="M1245" s="14" t="s">
        <v>176</v>
      </c>
      <c r="N1245" s="14" t="s">
        <v>46</v>
      </c>
      <c r="O1245" s="16" t="s">
        <v>34</v>
      </c>
      <c r="P1245" s="28">
        <v>730</v>
      </c>
      <c r="Q1245" s="14">
        <v>12.16</v>
      </c>
      <c r="R1245" s="15" t="s">
        <v>7028</v>
      </c>
      <c r="S1245" s="14" t="s">
        <v>7029</v>
      </c>
      <c r="T1245" s="14">
        <v>36.86</v>
      </c>
      <c r="U1245" s="14">
        <v>12.16</v>
      </c>
      <c r="V1245" s="64">
        <f>U1245/E1245</f>
        <v>3.5107980136274398E-2</v>
      </c>
      <c r="W1245" s="64">
        <f>V1245</f>
        <v>3.5107980136274398E-2</v>
      </c>
      <c r="X1245" s="19" t="s">
        <v>7030</v>
      </c>
      <c r="Y1245" s="21" t="s">
        <v>7031</v>
      </c>
      <c r="Z1245" s="19" t="s">
        <v>28008</v>
      </c>
    </row>
    <row r="1246" spans="1:26" s="67" customFormat="1" ht="100.2" customHeight="1" x14ac:dyDescent="0.3">
      <c r="A1246" s="9" t="s">
        <v>16991</v>
      </c>
      <c r="B1246" s="10" t="s">
        <v>7032</v>
      </c>
      <c r="C1246" s="22" t="s">
        <v>7033</v>
      </c>
      <c r="D1246" s="19" t="s">
        <v>28387</v>
      </c>
      <c r="E1246" s="13">
        <v>198.16</v>
      </c>
      <c r="F1246" s="14" t="s">
        <v>7034</v>
      </c>
      <c r="G1246" s="14">
        <v>-3.9020000000000001</v>
      </c>
      <c r="H1246" s="14" t="s">
        <v>7035</v>
      </c>
      <c r="I1246" s="14" t="s">
        <v>5455</v>
      </c>
      <c r="J1246" s="15" t="s">
        <v>5501</v>
      </c>
      <c r="K1246" s="14" t="s">
        <v>30819</v>
      </c>
      <c r="L1246" s="14" t="s">
        <v>31</v>
      </c>
      <c r="M1246" s="14" t="s">
        <v>7036</v>
      </c>
      <c r="N1246" s="14" t="s">
        <v>46</v>
      </c>
      <c r="O1246" s="16" t="s">
        <v>34</v>
      </c>
      <c r="P1246" s="28">
        <v>910</v>
      </c>
      <c r="Q1246" s="14">
        <v>6.8</v>
      </c>
      <c r="R1246" s="15" t="s">
        <v>7037</v>
      </c>
      <c r="S1246" s="14" t="s">
        <v>36</v>
      </c>
      <c r="T1246" s="14">
        <v>24.4</v>
      </c>
      <c r="U1246" s="14">
        <v>6.8</v>
      </c>
      <c r="V1246" s="30">
        <f>PRODUCT(U1246,1/E1246)</f>
        <v>3.431570448122729E-2</v>
      </c>
      <c r="W1246" s="33">
        <f>V1246</f>
        <v>3.431570448122729E-2</v>
      </c>
      <c r="X1246" s="19" t="s">
        <v>7038</v>
      </c>
      <c r="Y1246" s="21" t="s">
        <v>7039</v>
      </c>
      <c r="Z1246" s="19" t="s">
        <v>7040</v>
      </c>
    </row>
    <row r="1247" spans="1:26" s="67" customFormat="1" ht="100.2" customHeight="1" x14ac:dyDescent="0.3">
      <c r="A1247" s="138" t="s">
        <v>23707</v>
      </c>
      <c r="B1247" s="141" t="s">
        <v>19460</v>
      </c>
      <c r="C1247" s="139" t="s">
        <v>19461</v>
      </c>
      <c r="D1247" s="139" t="s">
        <v>19462</v>
      </c>
      <c r="E1247" s="142">
        <v>488.7</v>
      </c>
      <c r="F1247" s="143" t="s">
        <v>19463</v>
      </c>
      <c r="G1247" s="143"/>
      <c r="H1247" s="143" t="s">
        <v>19464</v>
      </c>
      <c r="I1247" s="144" t="s">
        <v>5455</v>
      </c>
      <c r="J1247" s="145" t="s">
        <v>19465</v>
      </c>
      <c r="K1247" s="143" t="s">
        <v>30820</v>
      </c>
      <c r="L1247" s="144" t="s">
        <v>31</v>
      </c>
      <c r="M1247" s="144" t="s">
        <v>19466</v>
      </c>
      <c r="N1247" s="144" t="s">
        <v>33</v>
      </c>
      <c r="O1247" s="144" t="s">
        <v>220</v>
      </c>
      <c r="P1247" s="144">
        <v>91</v>
      </c>
      <c r="Q1247" s="144">
        <v>50</v>
      </c>
      <c r="R1247" s="147" t="s">
        <v>19467</v>
      </c>
      <c r="S1247" s="144" t="s">
        <v>36</v>
      </c>
      <c r="T1247" s="144">
        <v>200</v>
      </c>
      <c r="U1247" s="144">
        <v>50</v>
      </c>
      <c r="V1247" s="146">
        <f t="shared" ref="V1247:V1261" si="70">U1247/E1247</f>
        <v>0.10231225700838961</v>
      </c>
      <c r="W1247" s="148">
        <f>V1247/3</f>
        <v>3.4104085669463206E-2</v>
      </c>
      <c r="X1247" s="1" t="s">
        <v>19468</v>
      </c>
      <c r="Y1247" s="145" t="s">
        <v>966</v>
      </c>
      <c r="Z1247" s="145" t="s">
        <v>19469</v>
      </c>
    </row>
    <row r="1248" spans="1:26" s="67" customFormat="1" ht="100.2" customHeight="1" x14ac:dyDescent="0.3">
      <c r="A1248" s="9" t="s">
        <v>16991</v>
      </c>
      <c r="B1248" s="10" t="s">
        <v>7041</v>
      </c>
      <c r="C1248" s="22" t="s">
        <v>7042</v>
      </c>
      <c r="D1248" s="19" t="s">
        <v>7043</v>
      </c>
      <c r="E1248" s="13">
        <v>208.27867017049701</v>
      </c>
      <c r="F1248" s="14" t="s">
        <v>7044</v>
      </c>
      <c r="G1248" s="14">
        <v>2.16</v>
      </c>
      <c r="H1248" s="14" t="s">
        <v>7045</v>
      </c>
      <c r="I1248" s="14" t="s">
        <v>5455</v>
      </c>
      <c r="J1248" s="15" t="s">
        <v>5456</v>
      </c>
      <c r="K1248" s="14" t="s">
        <v>28384</v>
      </c>
      <c r="L1248" s="14" t="s">
        <v>31</v>
      </c>
      <c r="M1248" s="14" t="s">
        <v>310</v>
      </c>
      <c r="N1248" s="14" t="s">
        <v>46</v>
      </c>
      <c r="O1248" s="16" t="s">
        <v>220</v>
      </c>
      <c r="P1248" s="28">
        <v>91</v>
      </c>
      <c r="Q1248" s="14">
        <v>21</v>
      </c>
      <c r="R1248" s="15" t="s">
        <v>7046</v>
      </c>
      <c r="S1248" s="14" t="s">
        <v>36</v>
      </c>
      <c r="T1248" s="14">
        <v>43</v>
      </c>
      <c r="U1248" s="14">
        <v>21</v>
      </c>
      <c r="V1248" s="13">
        <f t="shared" si="70"/>
        <v>0.10082645516609738</v>
      </c>
      <c r="W1248" s="30">
        <f>V1248/3</f>
        <v>3.3608818388699127E-2</v>
      </c>
      <c r="X1248" s="19" t="s">
        <v>7047</v>
      </c>
      <c r="Y1248" s="21" t="s">
        <v>5755</v>
      </c>
      <c r="Z1248" s="19" t="s">
        <v>28009</v>
      </c>
    </row>
    <row r="1249" spans="1:26" s="67" customFormat="1" ht="100.2" customHeight="1" x14ac:dyDescent="0.3">
      <c r="A1249" s="9" t="s">
        <v>16991</v>
      </c>
      <c r="B1249" s="10" t="s">
        <v>7048</v>
      </c>
      <c r="C1249" s="22" t="s">
        <v>7049</v>
      </c>
      <c r="D1249" s="12" t="s">
        <v>7050</v>
      </c>
      <c r="E1249" s="13">
        <v>266.31461245502902</v>
      </c>
      <c r="F1249" s="14" t="s">
        <v>7051</v>
      </c>
      <c r="G1249" s="13">
        <v>4</v>
      </c>
      <c r="H1249" s="18" t="s">
        <v>7052</v>
      </c>
      <c r="I1249" s="14" t="s">
        <v>5455</v>
      </c>
      <c r="J1249" s="15" t="s">
        <v>5783</v>
      </c>
      <c r="K1249" s="14" t="s">
        <v>28359</v>
      </c>
      <c r="L1249" s="14" t="s">
        <v>31</v>
      </c>
      <c r="M1249" s="14" t="s">
        <v>7053</v>
      </c>
      <c r="N1249" s="14" t="s">
        <v>46</v>
      </c>
      <c r="O1249" s="16" t="s">
        <v>34</v>
      </c>
      <c r="P1249" s="17" t="s">
        <v>72</v>
      </c>
      <c r="Q1249" s="29" t="s">
        <v>7054</v>
      </c>
      <c r="R1249" s="15" t="s">
        <v>7055</v>
      </c>
      <c r="S1249" s="14" t="s">
        <v>7056</v>
      </c>
      <c r="T1249" s="18">
        <v>32.5</v>
      </c>
      <c r="U1249" s="34">
        <v>8.9</v>
      </c>
      <c r="V1249" s="30">
        <f t="shared" si="70"/>
        <v>3.3419120032337282E-2</v>
      </c>
      <c r="W1249" s="30">
        <f>V1249</f>
        <v>3.3419120032337282E-2</v>
      </c>
      <c r="X1249" s="19" t="s">
        <v>7057</v>
      </c>
      <c r="Y1249" s="21" t="s">
        <v>7058</v>
      </c>
      <c r="Z1249" s="19" t="s">
        <v>28010</v>
      </c>
    </row>
    <row r="1250" spans="1:26" s="67" customFormat="1" ht="100.2" customHeight="1" x14ac:dyDescent="0.3">
      <c r="A1250" s="9" t="s">
        <v>16991</v>
      </c>
      <c r="B1250" s="10" t="s">
        <v>7059</v>
      </c>
      <c r="C1250" s="22" t="s">
        <v>7060</v>
      </c>
      <c r="D1250" s="19" t="s">
        <v>7061</v>
      </c>
      <c r="E1250" s="36">
        <f>1016.2/2</f>
        <v>508.1</v>
      </c>
      <c r="F1250" s="14" t="s">
        <v>7062</v>
      </c>
      <c r="G1250" s="14">
        <v>20.79</v>
      </c>
      <c r="H1250" s="14" t="s">
        <v>7063</v>
      </c>
      <c r="I1250" s="14" t="s">
        <v>5455</v>
      </c>
      <c r="J1250" s="15" t="s">
        <v>5783</v>
      </c>
      <c r="K1250" s="14" t="s">
        <v>30821</v>
      </c>
      <c r="L1250" s="14" t="s">
        <v>31</v>
      </c>
      <c r="M1250" s="14" t="s">
        <v>69</v>
      </c>
      <c r="N1250" s="14" t="s">
        <v>70</v>
      </c>
      <c r="O1250" s="16" t="s">
        <v>220</v>
      </c>
      <c r="P1250" s="28">
        <v>90</v>
      </c>
      <c r="Q1250" s="14">
        <v>50</v>
      </c>
      <c r="R1250" s="15" t="s">
        <v>4835</v>
      </c>
      <c r="S1250" s="14" t="s">
        <v>619</v>
      </c>
      <c r="T1250" s="14">
        <v>150</v>
      </c>
      <c r="U1250" s="28">
        <v>50</v>
      </c>
      <c r="V1250" s="30">
        <f t="shared" si="70"/>
        <v>9.8405825624876986E-2</v>
      </c>
      <c r="W1250" s="30">
        <f>V1250/3</f>
        <v>3.2801941874958995E-2</v>
      </c>
      <c r="X1250" s="19" t="s">
        <v>7064</v>
      </c>
      <c r="Y1250" s="21" t="s">
        <v>7065</v>
      </c>
      <c r="Z1250" s="19" t="s">
        <v>28011</v>
      </c>
    </row>
    <row r="1251" spans="1:26" s="67" customFormat="1" ht="100.2" customHeight="1" x14ac:dyDescent="0.3">
      <c r="A1251" s="9" t="s">
        <v>16991</v>
      </c>
      <c r="B1251" s="10" t="s">
        <v>7066</v>
      </c>
      <c r="C1251" s="22" t="s">
        <v>7067</v>
      </c>
      <c r="D1251" s="12" t="s">
        <v>7068</v>
      </c>
      <c r="E1251" s="13">
        <v>185.69405181431199</v>
      </c>
      <c r="F1251" s="14" t="s">
        <v>7069</v>
      </c>
      <c r="G1251" s="14">
        <v>-2.17</v>
      </c>
      <c r="H1251" s="18" t="s">
        <v>7070</v>
      </c>
      <c r="I1251" s="14" t="s">
        <v>5455</v>
      </c>
      <c r="J1251" s="15" t="s">
        <v>5696</v>
      </c>
      <c r="K1251" s="14" t="s">
        <v>30822</v>
      </c>
      <c r="L1251" s="14" t="s">
        <v>31</v>
      </c>
      <c r="M1251" s="14" t="s">
        <v>310</v>
      </c>
      <c r="N1251" s="14" t="s">
        <v>59</v>
      </c>
      <c r="O1251" s="16" t="s">
        <v>201</v>
      </c>
      <c r="P1251" s="17" t="s">
        <v>340</v>
      </c>
      <c r="Q1251" s="29" t="s">
        <v>6915</v>
      </c>
      <c r="R1251" s="15" t="s">
        <v>7071</v>
      </c>
      <c r="S1251" s="14" t="s">
        <v>7072</v>
      </c>
      <c r="T1251" s="18">
        <v>36</v>
      </c>
      <c r="U1251" s="17">
        <v>18</v>
      </c>
      <c r="V1251" s="20">
        <f t="shared" si="70"/>
        <v>9.6933638014422854E-2</v>
      </c>
      <c r="W1251" s="33">
        <f>V1251/3</f>
        <v>3.2311212671474285E-2</v>
      </c>
      <c r="X1251" s="19" t="s">
        <v>7073</v>
      </c>
      <c r="Y1251" s="21" t="s">
        <v>5459</v>
      </c>
      <c r="Z1251" s="19" t="s">
        <v>7074</v>
      </c>
    </row>
    <row r="1252" spans="1:26" s="67" customFormat="1" ht="100.2" customHeight="1" x14ac:dyDescent="0.3">
      <c r="A1252" s="9" t="s">
        <v>16991</v>
      </c>
      <c r="B1252" s="10" t="s">
        <v>7075</v>
      </c>
      <c r="C1252" s="22" t="s">
        <v>7076</v>
      </c>
      <c r="D1252" s="12" t="s">
        <v>7077</v>
      </c>
      <c r="E1252" s="13">
        <v>390.55702987856898</v>
      </c>
      <c r="F1252" s="14" t="s">
        <v>6204</v>
      </c>
      <c r="G1252" s="14">
        <v>8.1980000000000004</v>
      </c>
      <c r="H1252" s="18" t="s">
        <v>7078</v>
      </c>
      <c r="I1252" s="14" t="s">
        <v>5455</v>
      </c>
      <c r="J1252" s="15" t="s">
        <v>5465</v>
      </c>
      <c r="K1252" s="14" t="s">
        <v>29810</v>
      </c>
      <c r="L1252" s="14" t="s">
        <v>31</v>
      </c>
      <c r="M1252" s="14" t="s">
        <v>163</v>
      </c>
      <c r="N1252" s="14" t="s">
        <v>70</v>
      </c>
      <c r="O1252" s="16" t="s">
        <v>34</v>
      </c>
      <c r="P1252" s="17" t="s">
        <v>340</v>
      </c>
      <c r="Q1252" s="29" t="s">
        <v>7079</v>
      </c>
      <c r="R1252" s="15" t="s">
        <v>7080</v>
      </c>
      <c r="S1252" s="14" t="s">
        <v>6288</v>
      </c>
      <c r="T1252" s="18">
        <v>350.1</v>
      </c>
      <c r="U1252" s="34">
        <v>36.799999999999997</v>
      </c>
      <c r="V1252" s="39">
        <f t="shared" si="70"/>
        <v>9.4224395375604328E-2</v>
      </c>
      <c r="W1252" s="39">
        <f>V1252/3</f>
        <v>3.1408131791868112E-2</v>
      </c>
      <c r="X1252" s="19" t="s">
        <v>7081</v>
      </c>
      <c r="Y1252" s="21" t="s">
        <v>7082</v>
      </c>
      <c r="Z1252" s="19" t="s">
        <v>7083</v>
      </c>
    </row>
    <row r="1253" spans="1:26" s="67" customFormat="1" ht="100.2" customHeight="1" x14ac:dyDescent="0.3">
      <c r="A1253" s="9" t="s">
        <v>16991</v>
      </c>
      <c r="B1253" s="10" t="s">
        <v>7084</v>
      </c>
      <c r="C1253" s="22" t="s">
        <v>7085</v>
      </c>
      <c r="D1253" s="57" t="s">
        <v>7086</v>
      </c>
      <c r="E1253" s="13">
        <v>128.22</v>
      </c>
      <c r="F1253" s="14" t="s">
        <v>7087</v>
      </c>
      <c r="G1253" s="14">
        <v>2.64</v>
      </c>
      <c r="H1253" s="14" t="s">
        <v>7088</v>
      </c>
      <c r="I1253" s="14" t="s">
        <v>5455</v>
      </c>
      <c r="J1253" s="15" t="s">
        <v>7089</v>
      </c>
      <c r="K1253" s="14" t="s">
        <v>28388</v>
      </c>
      <c r="L1253" s="14" t="s">
        <v>31</v>
      </c>
      <c r="M1253" s="14" t="s">
        <v>5309</v>
      </c>
      <c r="N1253" s="14" t="s">
        <v>46</v>
      </c>
      <c r="O1253" s="16" t="s">
        <v>34</v>
      </c>
      <c r="P1253" s="40">
        <v>90</v>
      </c>
      <c r="Q1253" s="41">
        <v>12</v>
      </c>
      <c r="R1253" s="15" t="s">
        <v>7090</v>
      </c>
      <c r="S1253" s="14" t="s">
        <v>49</v>
      </c>
      <c r="T1253" s="41" t="s">
        <v>49</v>
      </c>
      <c r="U1253" s="40">
        <v>12</v>
      </c>
      <c r="V1253" s="58">
        <f t="shared" si="70"/>
        <v>9.3589143659335516E-2</v>
      </c>
      <c r="W1253" s="30">
        <f>V1253/3</f>
        <v>3.1196381219778507E-2</v>
      </c>
      <c r="X1253" s="19" t="s">
        <v>50</v>
      </c>
      <c r="Y1253" s="21" t="s">
        <v>7091</v>
      </c>
      <c r="Z1253" s="19" t="s">
        <v>28012</v>
      </c>
    </row>
    <row r="1254" spans="1:26" s="67" customFormat="1" ht="100.2" customHeight="1" x14ac:dyDescent="0.3">
      <c r="A1254" s="138" t="s">
        <v>23707</v>
      </c>
      <c r="B1254" s="141" t="s">
        <v>19470</v>
      </c>
      <c r="C1254" s="139" t="s">
        <v>19471</v>
      </c>
      <c r="D1254" s="139" t="s">
        <v>19472</v>
      </c>
      <c r="E1254" s="142">
        <v>109.6</v>
      </c>
      <c r="F1254" s="143" t="s">
        <v>4661</v>
      </c>
      <c r="G1254" s="143"/>
      <c r="H1254" s="143" t="s">
        <v>19473</v>
      </c>
      <c r="I1254" s="144" t="s">
        <v>5455</v>
      </c>
      <c r="J1254" s="145" t="s">
        <v>5696</v>
      </c>
      <c r="K1254" s="143" t="s">
        <v>30773</v>
      </c>
      <c r="L1254" s="144" t="s">
        <v>31</v>
      </c>
      <c r="M1254" s="144" t="s">
        <v>19474</v>
      </c>
      <c r="N1254" s="144" t="s">
        <v>33</v>
      </c>
      <c r="O1254" s="144" t="s">
        <v>220</v>
      </c>
      <c r="P1254" s="144">
        <v>90</v>
      </c>
      <c r="Q1254" s="144">
        <v>10</v>
      </c>
      <c r="R1254" s="147" t="s">
        <v>19475</v>
      </c>
      <c r="S1254" s="144" t="s">
        <v>36</v>
      </c>
      <c r="T1254" s="144">
        <v>30</v>
      </c>
      <c r="U1254" s="144">
        <v>10</v>
      </c>
      <c r="V1254" s="148">
        <f t="shared" si="70"/>
        <v>9.1240875912408759E-2</v>
      </c>
      <c r="W1254" s="148">
        <f>V1254/3</f>
        <v>3.0413625304136254E-2</v>
      </c>
      <c r="X1254" s="1" t="s">
        <v>19476</v>
      </c>
      <c r="Y1254" s="145" t="s">
        <v>2751</v>
      </c>
      <c r="Z1254" s="145" t="s">
        <v>19477</v>
      </c>
    </row>
    <row r="1255" spans="1:26" s="67" customFormat="1" ht="100.2" customHeight="1" x14ac:dyDescent="0.3">
      <c r="A1255" s="9" t="s">
        <v>16991</v>
      </c>
      <c r="B1255" s="10" t="s">
        <v>7092</v>
      </c>
      <c r="C1255" s="22" t="s">
        <v>7093</v>
      </c>
      <c r="D1255" s="19" t="s">
        <v>7094</v>
      </c>
      <c r="E1255" s="13">
        <v>181.44705037675701</v>
      </c>
      <c r="F1255" s="14" t="s">
        <v>7095</v>
      </c>
      <c r="G1255" s="14">
        <v>3.0840000000000001</v>
      </c>
      <c r="H1255" s="14" t="s">
        <v>7096</v>
      </c>
      <c r="I1255" s="14" t="s">
        <v>5455</v>
      </c>
      <c r="J1255" s="15" t="s">
        <v>5752</v>
      </c>
      <c r="K1255" s="14" t="s">
        <v>28408</v>
      </c>
      <c r="L1255" s="14" t="s">
        <v>31</v>
      </c>
      <c r="M1255" s="14" t="s">
        <v>7097</v>
      </c>
      <c r="N1255" s="14" t="s">
        <v>46</v>
      </c>
      <c r="O1255" s="16" t="s">
        <v>34</v>
      </c>
      <c r="P1255" s="28">
        <v>728</v>
      </c>
      <c r="Q1255" s="14">
        <v>5.5</v>
      </c>
      <c r="R1255" s="15" t="s">
        <v>7098</v>
      </c>
      <c r="S1255" s="14" t="s">
        <v>3124</v>
      </c>
      <c r="T1255" s="14">
        <v>18.899999999999999</v>
      </c>
      <c r="U1255" s="36">
        <v>5.5</v>
      </c>
      <c r="V1255" s="30">
        <f t="shared" si="70"/>
        <v>3.0311873290746746E-2</v>
      </c>
      <c r="W1255" s="30">
        <f>V1255</f>
        <v>3.0311873290746746E-2</v>
      </c>
      <c r="X1255" s="19" t="s">
        <v>7099</v>
      </c>
      <c r="Y1255" s="21" t="s">
        <v>7100</v>
      </c>
      <c r="Z1255" s="19" t="s">
        <v>7101</v>
      </c>
    </row>
    <row r="1256" spans="1:26" s="67" customFormat="1" ht="100.2" customHeight="1" x14ac:dyDescent="0.3">
      <c r="A1256" s="9" t="s">
        <v>16991</v>
      </c>
      <c r="B1256" s="10" t="s">
        <v>7102</v>
      </c>
      <c r="C1256" s="22" t="s">
        <v>7103</v>
      </c>
      <c r="D1256" s="19" t="s">
        <v>7104</v>
      </c>
      <c r="E1256" s="13">
        <v>136.19</v>
      </c>
      <c r="F1256" s="14" t="s">
        <v>6441</v>
      </c>
      <c r="G1256" s="14">
        <v>1.63</v>
      </c>
      <c r="H1256" s="14" t="s">
        <v>7105</v>
      </c>
      <c r="I1256" s="14" t="s">
        <v>5455</v>
      </c>
      <c r="J1256" s="15" t="s">
        <v>5492</v>
      </c>
      <c r="K1256" s="14" t="s">
        <v>29927</v>
      </c>
      <c r="L1256" s="14" t="s">
        <v>31</v>
      </c>
      <c r="M1256" s="14" t="s">
        <v>103</v>
      </c>
      <c r="N1256" s="14" t="s">
        <v>476</v>
      </c>
      <c r="O1256" s="16" t="s">
        <v>34</v>
      </c>
      <c r="P1256" s="28">
        <v>84</v>
      </c>
      <c r="Q1256" s="14">
        <v>12.33</v>
      </c>
      <c r="R1256" s="15" t="s">
        <v>7106</v>
      </c>
      <c r="S1256" s="14" t="s">
        <v>49</v>
      </c>
      <c r="T1256" s="14" t="s">
        <v>49</v>
      </c>
      <c r="U1256" s="13">
        <v>12.33</v>
      </c>
      <c r="V1256" s="64">
        <f t="shared" si="70"/>
        <v>9.0535281591893682E-2</v>
      </c>
      <c r="W1256" s="64">
        <f>V1256/3</f>
        <v>3.0178427197297894E-2</v>
      </c>
      <c r="X1256" s="19" t="s">
        <v>6454</v>
      </c>
      <c r="Y1256" s="21" t="s">
        <v>6976</v>
      </c>
      <c r="Z1256" s="19" t="s">
        <v>28013</v>
      </c>
    </row>
    <row r="1257" spans="1:26" s="67" customFormat="1" ht="100.2" customHeight="1" x14ac:dyDescent="0.3">
      <c r="A1257" s="9" t="s">
        <v>16991</v>
      </c>
      <c r="B1257" s="10" t="s">
        <v>7107</v>
      </c>
      <c r="C1257" s="22" t="s">
        <v>7108</v>
      </c>
      <c r="D1257" s="19" t="s">
        <v>7109</v>
      </c>
      <c r="E1257" s="13">
        <v>102.15</v>
      </c>
      <c r="F1257" s="14" t="s">
        <v>7110</v>
      </c>
      <c r="G1257" s="14">
        <v>0.31</v>
      </c>
      <c r="H1257" s="14" t="s">
        <v>7111</v>
      </c>
      <c r="I1257" s="16" t="s">
        <v>5455</v>
      </c>
      <c r="J1257" s="15" t="s">
        <v>2266</v>
      </c>
      <c r="K1257" s="16" t="s">
        <v>28389</v>
      </c>
      <c r="L1257" s="14" t="s">
        <v>31</v>
      </c>
      <c r="M1257" s="14" t="s">
        <v>69</v>
      </c>
      <c r="N1257" s="14" t="s">
        <v>33</v>
      </c>
      <c r="O1257" s="16" t="s">
        <v>220</v>
      </c>
      <c r="P1257" s="28">
        <v>90</v>
      </c>
      <c r="Q1257" s="14">
        <v>9.16</v>
      </c>
      <c r="R1257" s="15" t="s">
        <v>7112</v>
      </c>
      <c r="S1257" s="14" t="s">
        <v>49</v>
      </c>
      <c r="T1257" s="14" t="s">
        <v>49</v>
      </c>
      <c r="U1257" s="13">
        <v>9.16</v>
      </c>
      <c r="V1257" s="37">
        <f t="shared" si="70"/>
        <v>8.9672050905531084E-2</v>
      </c>
      <c r="W1257" s="37">
        <f>V1257/3</f>
        <v>2.9890683635177027E-2</v>
      </c>
      <c r="X1257" s="19" t="s">
        <v>50</v>
      </c>
      <c r="Y1257" s="21" t="s">
        <v>7113</v>
      </c>
      <c r="Z1257" s="19" t="s">
        <v>28014</v>
      </c>
    </row>
    <row r="1258" spans="1:26" s="67" customFormat="1" ht="100.2" customHeight="1" x14ac:dyDescent="0.3">
      <c r="A1258" s="9" t="s">
        <v>16991</v>
      </c>
      <c r="B1258" s="10" t="s">
        <v>7114</v>
      </c>
      <c r="C1258" s="22" t="s">
        <v>7115</v>
      </c>
      <c r="D1258" s="57" t="s">
        <v>7116</v>
      </c>
      <c r="E1258" s="13">
        <v>158.069487647079</v>
      </c>
      <c r="F1258" s="14" t="s">
        <v>7117</v>
      </c>
      <c r="G1258" s="13">
        <v>-3.8</v>
      </c>
      <c r="H1258" s="14" t="s">
        <v>7118</v>
      </c>
      <c r="I1258" s="14" t="s">
        <v>5455</v>
      </c>
      <c r="J1258" s="15" t="s">
        <v>5696</v>
      </c>
      <c r="K1258" s="14" t="s">
        <v>28390</v>
      </c>
      <c r="L1258" s="14" t="s">
        <v>189</v>
      </c>
      <c r="M1258" s="14" t="s">
        <v>190</v>
      </c>
      <c r="N1258" s="14" t="s">
        <v>46</v>
      </c>
      <c r="O1258" s="16" t="s">
        <v>34</v>
      </c>
      <c r="P1258" s="40">
        <v>365</v>
      </c>
      <c r="Q1258" s="41">
        <v>4.7</v>
      </c>
      <c r="R1258" s="15" t="s">
        <v>7119</v>
      </c>
      <c r="S1258" s="14" t="s">
        <v>7120</v>
      </c>
      <c r="T1258" s="41">
        <v>9.1999999999999993</v>
      </c>
      <c r="U1258" s="76">
        <v>4.7</v>
      </c>
      <c r="V1258" s="30">
        <f t="shared" si="70"/>
        <v>2.9733758677662498E-2</v>
      </c>
      <c r="W1258" s="30">
        <f>V1258</f>
        <v>2.9733758677662498E-2</v>
      </c>
      <c r="X1258" s="19" t="s">
        <v>7121</v>
      </c>
      <c r="Y1258" s="21" t="s">
        <v>7122</v>
      </c>
      <c r="Z1258" s="19" t="s">
        <v>28015</v>
      </c>
    </row>
    <row r="1259" spans="1:26" s="67" customFormat="1" ht="100.2" customHeight="1" x14ac:dyDescent="0.3">
      <c r="A1259" s="138" t="s">
        <v>23707</v>
      </c>
      <c r="B1259" s="141" t="s">
        <v>19478</v>
      </c>
      <c r="C1259" s="139" t="s">
        <v>19479</v>
      </c>
      <c r="D1259" s="139" t="s">
        <v>19480</v>
      </c>
      <c r="E1259" s="142">
        <v>164.208</v>
      </c>
      <c r="F1259" s="143" t="s">
        <v>19481</v>
      </c>
      <c r="G1259" s="143"/>
      <c r="H1259" s="143" t="s">
        <v>19482</v>
      </c>
      <c r="I1259" s="144" t="s">
        <v>5455</v>
      </c>
      <c r="J1259" s="145" t="s">
        <v>6131</v>
      </c>
      <c r="K1259" s="143" t="s">
        <v>30823</v>
      </c>
      <c r="L1259" s="144" t="s">
        <v>31</v>
      </c>
      <c r="M1259" s="144" t="s">
        <v>32</v>
      </c>
      <c r="N1259" s="144" t="s">
        <v>33</v>
      </c>
      <c r="O1259" s="144" t="s">
        <v>220</v>
      </c>
      <c r="P1259" s="144">
        <v>90</v>
      </c>
      <c r="Q1259" s="144">
        <v>14.3</v>
      </c>
      <c r="R1259" s="147" t="s">
        <v>19483</v>
      </c>
      <c r="S1259" s="144" t="s">
        <v>36</v>
      </c>
      <c r="T1259" s="144">
        <v>71.400000000000006</v>
      </c>
      <c r="U1259" s="144">
        <v>14.3</v>
      </c>
      <c r="V1259" s="149">
        <f t="shared" si="70"/>
        <v>8.7084673097534843E-2</v>
      </c>
      <c r="W1259" s="149">
        <f>V1259/3</f>
        <v>2.9028224365844946E-2</v>
      </c>
      <c r="X1259" s="1" t="s">
        <v>19484</v>
      </c>
      <c r="Y1259" s="145" t="s">
        <v>9325</v>
      </c>
      <c r="Z1259" s="145" t="s">
        <v>19485</v>
      </c>
    </row>
    <row r="1260" spans="1:26" s="67" customFormat="1" ht="100.2" customHeight="1" x14ac:dyDescent="0.3">
      <c r="A1260" s="9" t="s">
        <v>16991</v>
      </c>
      <c r="B1260" s="10" t="s">
        <v>7123</v>
      </c>
      <c r="C1260" s="22" t="s">
        <v>7124</v>
      </c>
      <c r="D1260" s="19" t="s">
        <v>7125</v>
      </c>
      <c r="E1260" s="13">
        <v>100.12</v>
      </c>
      <c r="F1260" s="14" t="s">
        <v>7126</v>
      </c>
      <c r="G1260" s="14">
        <v>0.97</v>
      </c>
      <c r="H1260" s="14" t="s">
        <v>7127</v>
      </c>
      <c r="I1260" s="14" t="s">
        <v>5455</v>
      </c>
      <c r="J1260" s="15" t="s">
        <v>6331</v>
      </c>
      <c r="K1260" s="14" t="s">
        <v>30185</v>
      </c>
      <c r="L1260" s="14" t="s">
        <v>31</v>
      </c>
      <c r="M1260" s="14" t="s">
        <v>310</v>
      </c>
      <c r="N1260" s="14" t="s">
        <v>33</v>
      </c>
      <c r="O1260" s="16" t="s">
        <v>220</v>
      </c>
      <c r="P1260" s="28">
        <v>98</v>
      </c>
      <c r="Q1260" s="14">
        <v>8.6</v>
      </c>
      <c r="R1260" s="15" t="s">
        <v>7128</v>
      </c>
      <c r="S1260" s="14" t="s">
        <v>36</v>
      </c>
      <c r="T1260" s="14">
        <v>18</v>
      </c>
      <c r="U1260" s="36">
        <v>8.6</v>
      </c>
      <c r="V1260" s="30">
        <f t="shared" si="70"/>
        <v>8.5896923691570107E-2</v>
      </c>
      <c r="W1260" s="30">
        <f>V1260/3</f>
        <v>2.8632307897190037E-2</v>
      </c>
      <c r="X1260" s="19" t="s">
        <v>7129</v>
      </c>
      <c r="Y1260" s="21" t="s">
        <v>6993</v>
      </c>
      <c r="Z1260" s="19" t="s">
        <v>7130</v>
      </c>
    </row>
    <row r="1261" spans="1:26" s="67" customFormat="1" ht="100.2" customHeight="1" x14ac:dyDescent="0.3">
      <c r="A1261" s="9" t="s">
        <v>16991</v>
      </c>
      <c r="B1261" s="10" t="s">
        <v>7131</v>
      </c>
      <c r="C1261" s="22" t="s">
        <v>7132</v>
      </c>
      <c r="D1261" s="19" t="s">
        <v>7133</v>
      </c>
      <c r="E1261" s="13">
        <v>143.21</v>
      </c>
      <c r="F1261" s="14" t="s">
        <v>7134</v>
      </c>
      <c r="G1261" s="14">
        <v>0.124</v>
      </c>
      <c r="H1261" s="14" t="s">
        <v>7135</v>
      </c>
      <c r="I1261" s="14" t="s">
        <v>5455</v>
      </c>
      <c r="J1261" s="15" t="s">
        <v>6389</v>
      </c>
      <c r="K1261" s="14" t="s">
        <v>30824</v>
      </c>
      <c r="L1261" s="14" t="s">
        <v>31</v>
      </c>
      <c r="M1261" s="14" t="s">
        <v>851</v>
      </c>
      <c r="N1261" s="14" t="s">
        <v>33</v>
      </c>
      <c r="O1261" s="16" t="s">
        <v>34</v>
      </c>
      <c r="P1261" s="28">
        <v>90</v>
      </c>
      <c r="Q1261" s="28">
        <v>12</v>
      </c>
      <c r="R1261" s="15" t="s">
        <v>7136</v>
      </c>
      <c r="S1261" s="14" t="s">
        <v>49</v>
      </c>
      <c r="T1261" s="14" t="s">
        <v>49</v>
      </c>
      <c r="U1261" s="28">
        <v>12</v>
      </c>
      <c r="V1261" s="30">
        <f t="shared" si="70"/>
        <v>8.3793031212904129E-2</v>
      </c>
      <c r="W1261" s="33">
        <f>V1261/3</f>
        <v>2.7931010404301376E-2</v>
      </c>
      <c r="X1261" s="19" t="s">
        <v>580</v>
      </c>
      <c r="Y1261" s="21" t="s">
        <v>7013</v>
      </c>
      <c r="Z1261" s="19" t="s">
        <v>28016</v>
      </c>
    </row>
    <row r="1262" spans="1:26" s="67" customFormat="1" ht="100.2" customHeight="1" x14ac:dyDescent="0.3">
      <c r="A1262" s="9" t="s">
        <v>16991</v>
      </c>
      <c r="B1262" s="10" t="s">
        <v>10366</v>
      </c>
      <c r="C1262" s="35" t="s">
        <v>10367</v>
      </c>
      <c r="D1262" s="12" t="s">
        <v>10368</v>
      </c>
      <c r="E1262" s="13">
        <v>362.07698669819302</v>
      </c>
      <c r="F1262" s="14" t="s">
        <v>10369</v>
      </c>
      <c r="G1262" s="14">
        <v>2.59</v>
      </c>
      <c r="H1262" s="18" t="s">
        <v>10370</v>
      </c>
      <c r="I1262" s="14" t="s">
        <v>5455</v>
      </c>
      <c r="J1262" s="15" t="s">
        <v>5696</v>
      </c>
      <c r="K1262" s="14" t="s">
        <v>30773</v>
      </c>
      <c r="L1262" s="14" t="s">
        <v>189</v>
      </c>
      <c r="M1262" s="14" t="s">
        <v>1680</v>
      </c>
      <c r="N1262" s="14" t="s">
        <v>59</v>
      </c>
      <c r="O1262" s="16" t="s">
        <v>1214</v>
      </c>
      <c r="P1262" s="17" t="s">
        <v>10371</v>
      </c>
      <c r="Q1262" s="29" t="s">
        <v>1801</v>
      </c>
      <c r="R1262" s="15" t="s">
        <v>10372</v>
      </c>
      <c r="S1262" s="14" t="s">
        <v>36</v>
      </c>
      <c r="T1262" s="18">
        <v>20</v>
      </c>
      <c r="U1262" s="17">
        <v>10</v>
      </c>
      <c r="V1262" s="33">
        <f>PRODUCT(U1262,1/E1262)</f>
        <v>2.7618435767461348E-2</v>
      </c>
      <c r="W1262" s="33">
        <f>V1262</f>
        <v>2.7618435767461348E-2</v>
      </c>
      <c r="X1262" s="19" t="s">
        <v>10373</v>
      </c>
      <c r="Y1262" s="21" t="s">
        <v>10374</v>
      </c>
      <c r="Z1262" s="19" t="s">
        <v>10375</v>
      </c>
    </row>
    <row r="1263" spans="1:26" s="67" customFormat="1" ht="100.2" customHeight="1" x14ac:dyDescent="0.3">
      <c r="A1263" s="138" t="s">
        <v>23707</v>
      </c>
      <c r="B1263" s="141" t="s">
        <v>19486</v>
      </c>
      <c r="C1263" s="139" t="s">
        <v>19487</v>
      </c>
      <c r="D1263" s="139" t="s">
        <v>19488</v>
      </c>
      <c r="E1263" s="142">
        <v>431.44</v>
      </c>
      <c r="F1263" s="143" t="s">
        <v>19489</v>
      </c>
      <c r="G1263" s="143"/>
      <c r="H1263" s="143" t="s">
        <v>19490</v>
      </c>
      <c r="I1263" s="144" t="s">
        <v>5455</v>
      </c>
      <c r="J1263" s="145" t="s">
        <v>5530</v>
      </c>
      <c r="K1263" s="143" t="s">
        <v>28391</v>
      </c>
      <c r="L1263" s="144" t="s">
        <v>31</v>
      </c>
      <c r="M1263" s="144" t="s">
        <v>10940</v>
      </c>
      <c r="N1263" s="144" t="s">
        <v>46</v>
      </c>
      <c r="O1263" s="144" t="s">
        <v>34</v>
      </c>
      <c r="P1263" s="144">
        <v>730</v>
      </c>
      <c r="Q1263" s="144">
        <v>11.8</v>
      </c>
      <c r="R1263" s="147" t="s">
        <v>19491</v>
      </c>
      <c r="S1263" s="144" t="s">
        <v>36</v>
      </c>
      <c r="T1263" s="144">
        <v>121</v>
      </c>
      <c r="U1263" s="144">
        <v>11.8</v>
      </c>
      <c r="V1263" s="149">
        <f>U1263/E1263</f>
        <v>2.735026886704988E-2</v>
      </c>
      <c r="W1263" s="149">
        <f>V1263</f>
        <v>2.735026886704988E-2</v>
      </c>
      <c r="X1263" s="1" t="s">
        <v>19492</v>
      </c>
      <c r="Y1263" s="145" t="s">
        <v>19493</v>
      </c>
      <c r="Z1263" s="145" t="s">
        <v>19494</v>
      </c>
    </row>
    <row r="1264" spans="1:26" s="67" customFormat="1" ht="100.2" customHeight="1" x14ac:dyDescent="0.3">
      <c r="A1264" s="9" t="s">
        <v>16991</v>
      </c>
      <c r="B1264" s="10" t="s">
        <v>7137</v>
      </c>
      <c r="C1264" s="63" t="s">
        <v>7138</v>
      </c>
      <c r="D1264" s="12" t="s">
        <v>7139</v>
      </c>
      <c r="E1264" s="13">
        <v>214.28</v>
      </c>
      <c r="F1264" s="14" t="s">
        <v>7140</v>
      </c>
      <c r="G1264" s="14"/>
      <c r="H1264" s="14" t="s">
        <v>7141</v>
      </c>
      <c r="I1264" s="16" t="s">
        <v>5455</v>
      </c>
      <c r="J1264" s="15" t="s">
        <v>7142</v>
      </c>
      <c r="K1264" s="14" t="s">
        <v>28392</v>
      </c>
      <c r="L1264" s="14" t="s">
        <v>31</v>
      </c>
      <c r="M1264" s="14" t="s">
        <v>230</v>
      </c>
      <c r="N1264" s="14" t="s">
        <v>33</v>
      </c>
      <c r="O1264" s="16" t="s">
        <v>83</v>
      </c>
      <c r="P1264" s="17" t="s">
        <v>164</v>
      </c>
      <c r="Q1264" s="29" t="s">
        <v>7143</v>
      </c>
      <c r="R1264" s="15" t="s">
        <v>7144</v>
      </c>
      <c r="S1264" s="14" t="s">
        <v>49</v>
      </c>
      <c r="T1264" s="14" t="s">
        <v>49</v>
      </c>
      <c r="U1264" s="17">
        <v>17</v>
      </c>
      <c r="V1264" s="33">
        <f>U1264/E1264</f>
        <v>7.9335448945305212E-2</v>
      </c>
      <c r="W1264" s="30">
        <f>V1264/3</f>
        <v>2.6445149648435071E-2</v>
      </c>
      <c r="X1264" s="19" t="s">
        <v>580</v>
      </c>
      <c r="Y1264" s="21" t="s">
        <v>7145</v>
      </c>
      <c r="Z1264" s="19" t="s">
        <v>28017</v>
      </c>
    </row>
    <row r="1265" spans="1:26" s="67" customFormat="1" ht="100.2" customHeight="1" x14ac:dyDescent="0.3">
      <c r="A1265" s="138" t="s">
        <v>23707</v>
      </c>
      <c r="B1265" s="141" t="s">
        <v>19495</v>
      </c>
      <c r="C1265" s="139" t="s">
        <v>19496</v>
      </c>
      <c r="D1265" s="139" t="s">
        <v>28018</v>
      </c>
      <c r="E1265" s="143">
        <v>586.79999999999995</v>
      </c>
      <c r="F1265" s="144" t="s">
        <v>19497</v>
      </c>
      <c r="G1265" s="150"/>
      <c r="H1265" s="144" t="s">
        <v>19498</v>
      </c>
      <c r="I1265" s="144" t="s">
        <v>5455</v>
      </c>
      <c r="J1265" s="145" t="s">
        <v>19499</v>
      </c>
      <c r="K1265" s="144" t="s">
        <v>28393</v>
      </c>
      <c r="L1265" s="144" t="s">
        <v>31</v>
      </c>
      <c r="M1265" s="144" t="s">
        <v>3950</v>
      </c>
      <c r="N1265" s="144" t="s">
        <v>46</v>
      </c>
      <c r="O1265" s="144" t="s">
        <v>34</v>
      </c>
      <c r="P1265" s="144">
        <v>730</v>
      </c>
      <c r="Q1265" s="144">
        <v>15.2</v>
      </c>
      <c r="R1265" s="147" t="s">
        <v>19500</v>
      </c>
      <c r="S1265" s="144" t="s">
        <v>6288</v>
      </c>
      <c r="T1265" s="144">
        <v>49.9</v>
      </c>
      <c r="U1265" s="144">
        <v>15.2</v>
      </c>
      <c r="V1265" s="149">
        <f>U1265/E1265</f>
        <v>2.5903203817314247E-2</v>
      </c>
      <c r="W1265" s="149">
        <f>V1265</f>
        <v>2.5903203817314247E-2</v>
      </c>
      <c r="X1265" s="147" t="s">
        <v>19501</v>
      </c>
      <c r="Y1265" s="145" t="s">
        <v>19502</v>
      </c>
      <c r="Z1265" s="145" t="s">
        <v>19503</v>
      </c>
    </row>
    <row r="1266" spans="1:26" s="67" customFormat="1" ht="100.2" customHeight="1" x14ac:dyDescent="0.3">
      <c r="A1266" s="9" t="s">
        <v>16991</v>
      </c>
      <c r="B1266" s="10" t="s">
        <v>7146</v>
      </c>
      <c r="C1266" s="22" t="s">
        <v>7147</v>
      </c>
      <c r="D1266" s="19" t="s">
        <v>7148</v>
      </c>
      <c r="E1266" s="13">
        <v>129.24</v>
      </c>
      <c r="F1266" s="14" t="s">
        <v>6293</v>
      </c>
      <c r="G1266" s="14">
        <v>2.34</v>
      </c>
      <c r="H1266" s="14" t="s">
        <v>7149</v>
      </c>
      <c r="I1266" s="14" t="s">
        <v>5455</v>
      </c>
      <c r="J1266" s="15" t="s">
        <v>6295</v>
      </c>
      <c r="K1266" s="14" t="s">
        <v>28371</v>
      </c>
      <c r="L1266" s="14" t="s">
        <v>31</v>
      </c>
      <c r="M1266" s="14" t="s">
        <v>261</v>
      </c>
      <c r="N1266" s="14" t="s">
        <v>476</v>
      </c>
      <c r="O1266" s="16" t="s">
        <v>34</v>
      </c>
      <c r="P1266" s="28">
        <v>90</v>
      </c>
      <c r="Q1266" s="14">
        <v>10</v>
      </c>
      <c r="R1266" s="15" t="s">
        <v>7150</v>
      </c>
      <c r="S1266" s="14" t="s">
        <v>5764</v>
      </c>
      <c r="T1266" s="14">
        <v>23</v>
      </c>
      <c r="U1266" s="14">
        <v>10</v>
      </c>
      <c r="V1266" s="30">
        <f>PRODUCT(U1266,1/E1266)</f>
        <v>7.7375425564840603E-2</v>
      </c>
      <c r="W1266" s="33">
        <f>V1266/3</f>
        <v>2.5791808521613533E-2</v>
      </c>
      <c r="X1266" s="19" t="s">
        <v>7151</v>
      </c>
      <c r="Y1266" s="21" t="s">
        <v>7152</v>
      </c>
      <c r="Z1266" s="19" t="s">
        <v>28019</v>
      </c>
    </row>
    <row r="1267" spans="1:26" s="67" customFormat="1" ht="100.2" customHeight="1" x14ac:dyDescent="0.3">
      <c r="A1267" s="9" t="s">
        <v>16991</v>
      </c>
      <c r="B1267" s="10" t="s">
        <v>7153</v>
      </c>
      <c r="C1267" s="22" t="s">
        <v>7154</v>
      </c>
      <c r="D1267" s="12" t="s">
        <v>7155</v>
      </c>
      <c r="E1267" s="13">
        <v>202.35</v>
      </c>
      <c r="F1267" s="14" t="s">
        <v>6273</v>
      </c>
      <c r="G1267" s="14">
        <v>6.01</v>
      </c>
      <c r="H1267" s="18" t="s">
        <v>7156</v>
      </c>
      <c r="I1267" s="14" t="s">
        <v>5455</v>
      </c>
      <c r="J1267" s="15" t="s">
        <v>5676</v>
      </c>
      <c r="K1267" s="14" t="s">
        <v>28277</v>
      </c>
      <c r="L1267" s="14" t="s">
        <v>31</v>
      </c>
      <c r="M1267" s="14" t="s">
        <v>7157</v>
      </c>
      <c r="N1267" s="14" t="s">
        <v>59</v>
      </c>
      <c r="O1267" s="16" t="s">
        <v>83</v>
      </c>
      <c r="P1267" s="17">
        <v>84</v>
      </c>
      <c r="Q1267" s="29" t="s">
        <v>7158</v>
      </c>
      <c r="R1267" s="15" t="s">
        <v>7159</v>
      </c>
      <c r="S1267" s="14" t="s">
        <v>1388</v>
      </c>
      <c r="T1267" s="18">
        <v>49</v>
      </c>
      <c r="U1267" s="17">
        <v>15</v>
      </c>
      <c r="V1267" s="30">
        <f>U1267/E1267</f>
        <v>7.412898443291327E-2</v>
      </c>
      <c r="W1267" s="30">
        <f>V1267/3</f>
        <v>2.4709661477637757E-2</v>
      </c>
      <c r="X1267" s="19" t="s">
        <v>7160</v>
      </c>
      <c r="Y1267" s="21" t="s">
        <v>7161</v>
      </c>
      <c r="Z1267" s="19" t="s">
        <v>7162</v>
      </c>
    </row>
    <row r="1268" spans="1:26" s="67" customFormat="1" ht="100.2" customHeight="1" x14ac:dyDescent="0.3">
      <c r="A1268" s="9" t="s">
        <v>16991</v>
      </c>
      <c r="B1268" s="10" t="s">
        <v>7163</v>
      </c>
      <c r="C1268" s="22" t="s">
        <v>7164</v>
      </c>
      <c r="D1268" s="12" t="s">
        <v>7165</v>
      </c>
      <c r="E1268" s="13">
        <v>270.24</v>
      </c>
      <c r="F1268" s="14" t="s">
        <v>4605</v>
      </c>
      <c r="G1268" s="14">
        <v>5.03</v>
      </c>
      <c r="H1268" s="14" t="s">
        <v>7166</v>
      </c>
      <c r="I1268" s="14" t="s">
        <v>5455</v>
      </c>
      <c r="J1268" s="15" t="s">
        <v>6806</v>
      </c>
      <c r="K1268" s="14" t="s">
        <v>28394</v>
      </c>
      <c r="L1268" s="14" t="s">
        <v>31</v>
      </c>
      <c r="M1268" s="14" t="s">
        <v>310</v>
      </c>
      <c r="N1268" s="14" t="s">
        <v>33</v>
      </c>
      <c r="O1268" s="16" t="s">
        <v>34</v>
      </c>
      <c r="P1268" s="17" t="s">
        <v>2545</v>
      </c>
      <c r="Q1268" s="29" t="s">
        <v>2098</v>
      </c>
      <c r="R1268" s="15" t="s">
        <v>7167</v>
      </c>
      <c r="S1268" s="14" t="s">
        <v>36</v>
      </c>
      <c r="T1268" s="18">
        <v>40</v>
      </c>
      <c r="U1268" s="17">
        <v>20</v>
      </c>
      <c r="V1268" s="33">
        <f>PRODUCT(U1268,1/E1268)</f>
        <v>7.4008288928359978E-2</v>
      </c>
      <c r="W1268" s="33">
        <f>V1268/3</f>
        <v>2.466942964278666E-2</v>
      </c>
      <c r="X1268" s="19" t="s">
        <v>7168</v>
      </c>
      <c r="Y1268" s="21" t="s">
        <v>7169</v>
      </c>
      <c r="Z1268" s="19" t="s">
        <v>7170</v>
      </c>
    </row>
    <row r="1269" spans="1:26" s="67" customFormat="1" ht="100.2" customHeight="1" x14ac:dyDescent="0.3">
      <c r="A1269" s="9" t="s">
        <v>16991</v>
      </c>
      <c r="B1269" s="10" t="s">
        <v>7171</v>
      </c>
      <c r="C1269" s="22" t="s">
        <v>7172</v>
      </c>
      <c r="D1269" s="12" t="s">
        <v>7173</v>
      </c>
      <c r="E1269" s="13">
        <v>246.25909281886999</v>
      </c>
      <c r="F1269" s="14" t="s">
        <v>7174</v>
      </c>
      <c r="G1269" s="14">
        <v>2.1760000000000002</v>
      </c>
      <c r="H1269" s="14" t="s">
        <v>7175</v>
      </c>
      <c r="I1269" s="14" t="s">
        <v>5455</v>
      </c>
      <c r="J1269" s="15" t="s">
        <v>7176</v>
      </c>
      <c r="K1269" s="14" t="s">
        <v>29810</v>
      </c>
      <c r="L1269" s="14" t="s">
        <v>31</v>
      </c>
      <c r="M1269" s="14" t="s">
        <v>310</v>
      </c>
      <c r="N1269" s="14" t="s">
        <v>46</v>
      </c>
      <c r="O1269" s="16" t="s">
        <v>220</v>
      </c>
      <c r="P1269" s="28">
        <v>91</v>
      </c>
      <c r="Q1269" s="14">
        <v>18</v>
      </c>
      <c r="R1269" s="15" t="s">
        <v>7177</v>
      </c>
      <c r="S1269" s="14" t="s">
        <v>143</v>
      </c>
      <c r="T1269" s="14">
        <v>36</v>
      </c>
      <c r="U1269" s="28">
        <v>18</v>
      </c>
      <c r="V1269" s="30">
        <f t="shared" ref="V1269:V1278" si="71">U1269/E1269</f>
        <v>7.3093747702707046E-2</v>
      </c>
      <c r="W1269" s="30">
        <f>V1269/3</f>
        <v>2.4364582567569015E-2</v>
      </c>
      <c r="X1269" s="19" t="s">
        <v>7178</v>
      </c>
      <c r="Y1269" s="21" t="s">
        <v>5755</v>
      </c>
      <c r="Z1269" s="19" t="s">
        <v>7179</v>
      </c>
    </row>
    <row r="1270" spans="1:26" s="67" customFormat="1" ht="100.2" customHeight="1" x14ac:dyDescent="0.3">
      <c r="A1270" s="9" t="s">
        <v>16991</v>
      </c>
      <c r="B1270" s="10" t="s">
        <v>7180</v>
      </c>
      <c r="C1270" s="22" t="s">
        <v>7181</v>
      </c>
      <c r="D1270" s="12" t="s">
        <v>7182</v>
      </c>
      <c r="E1270" s="13">
        <v>638.92999999999995</v>
      </c>
      <c r="F1270" s="14" t="s">
        <v>7183</v>
      </c>
      <c r="G1270" s="14">
        <v>11.74</v>
      </c>
      <c r="H1270" s="14" t="s">
        <v>7184</v>
      </c>
      <c r="I1270" s="14" t="s">
        <v>5455</v>
      </c>
      <c r="J1270" s="15" t="s">
        <v>7185</v>
      </c>
      <c r="K1270" s="16" t="s">
        <v>28395</v>
      </c>
      <c r="L1270" s="14" t="s">
        <v>31</v>
      </c>
      <c r="M1270" s="14" t="s">
        <v>163</v>
      </c>
      <c r="N1270" s="14" t="s">
        <v>70</v>
      </c>
      <c r="O1270" s="16" t="s">
        <v>34</v>
      </c>
      <c r="P1270" s="17" t="s">
        <v>72</v>
      </c>
      <c r="Q1270" s="29" t="s">
        <v>7186</v>
      </c>
      <c r="R1270" s="15" t="s">
        <v>7187</v>
      </c>
      <c r="S1270" s="14" t="s">
        <v>49</v>
      </c>
      <c r="T1270" s="18" t="s">
        <v>49</v>
      </c>
      <c r="U1270" s="34">
        <v>15.4</v>
      </c>
      <c r="V1270" s="37">
        <f t="shared" si="71"/>
        <v>2.4102796863506176E-2</v>
      </c>
      <c r="W1270" s="37">
        <f>V1270</f>
        <v>2.4102796863506176E-2</v>
      </c>
      <c r="X1270" s="19" t="s">
        <v>7188</v>
      </c>
      <c r="Y1270" s="21" t="s">
        <v>7189</v>
      </c>
      <c r="Z1270" s="19" t="s">
        <v>28020</v>
      </c>
    </row>
    <row r="1271" spans="1:26" s="67" customFormat="1" ht="100.2" customHeight="1" x14ac:dyDescent="0.3">
      <c r="A1271" s="9" t="s">
        <v>16991</v>
      </c>
      <c r="B1271" s="10" t="s">
        <v>7190</v>
      </c>
      <c r="C1271" s="19" t="s">
        <v>7191</v>
      </c>
      <c r="D1271" s="19" t="s">
        <v>7192</v>
      </c>
      <c r="E1271" s="13">
        <v>252.729260563163</v>
      </c>
      <c r="F1271" s="14" t="s">
        <v>7193</v>
      </c>
      <c r="G1271" s="14">
        <v>2.38</v>
      </c>
      <c r="H1271" s="14" t="s">
        <v>7194</v>
      </c>
      <c r="I1271" s="14" t="s">
        <v>5455</v>
      </c>
      <c r="J1271" s="15" t="s">
        <v>5456</v>
      </c>
      <c r="K1271" s="14" t="s">
        <v>28396</v>
      </c>
      <c r="L1271" s="14" t="s">
        <v>31</v>
      </c>
      <c r="M1271" s="14" t="s">
        <v>310</v>
      </c>
      <c r="N1271" s="14" t="s">
        <v>46</v>
      </c>
      <c r="O1271" s="16" t="s">
        <v>220</v>
      </c>
      <c r="P1271" s="28">
        <v>91</v>
      </c>
      <c r="Q1271" s="14">
        <v>18</v>
      </c>
      <c r="R1271" s="15" t="s">
        <v>7195</v>
      </c>
      <c r="S1271" s="14" t="s">
        <v>143</v>
      </c>
      <c r="T1271" s="14">
        <v>36</v>
      </c>
      <c r="U1271" s="14">
        <v>18</v>
      </c>
      <c r="V1271" s="30">
        <f t="shared" si="71"/>
        <v>7.1222461379779084E-2</v>
      </c>
      <c r="W1271" s="30">
        <f>V1271/3</f>
        <v>2.374082045992636E-2</v>
      </c>
      <c r="X1271" s="19" t="s">
        <v>7196</v>
      </c>
      <c r="Y1271" s="21" t="s">
        <v>930</v>
      </c>
      <c r="Z1271" s="19" t="s">
        <v>28021</v>
      </c>
    </row>
    <row r="1272" spans="1:26" s="67" customFormat="1" ht="100.2" customHeight="1" x14ac:dyDescent="0.3">
      <c r="A1272" s="9" t="s">
        <v>16991</v>
      </c>
      <c r="B1272" s="10" t="s">
        <v>7197</v>
      </c>
      <c r="C1272" s="22" t="s">
        <v>7198</v>
      </c>
      <c r="D1272" s="19" t="s">
        <v>7199</v>
      </c>
      <c r="E1272" s="13">
        <v>596.85</v>
      </c>
      <c r="F1272" s="14" t="s">
        <v>7200</v>
      </c>
      <c r="G1272" s="14">
        <v>13.27</v>
      </c>
      <c r="H1272" s="14" t="s">
        <v>7201</v>
      </c>
      <c r="I1272" s="14" t="s">
        <v>5455</v>
      </c>
      <c r="J1272" s="15" t="s">
        <v>7202</v>
      </c>
      <c r="K1272" s="14" t="s">
        <v>30825</v>
      </c>
      <c r="L1272" s="14" t="s">
        <v>425</v>
      </c>
      <c r="M1272" s="14" t="s">
        <v>7203</v>
      </c>
      <c r="N1272" s="14" t="s">
        <v>33</v>
      </c>
      <c r="O1272" s="16" t="s">
        <v>34</v>
      </c>
      <c r="P1272" s="28">
        <v>560</v>
      </c>
      <c r="Q1272" s="14">
        <v>14</v>
      </c>
      <c r="R1272" s="15" t="s">
        <v>7204</v>
      </c>
      <c r="S1272" s="14" t="s">
        <v>619</v>
      </c>
      <c r="T1272" s="14">
        <v>300</v>
      </c>
      <c r="U1272" s="28">
        <v>14</v>
      </c>
      <c r="V1272" s="30">
        <f t="shared" si="71"/>
        <v>2.3456479852559269E-2</v>
      </c>
      <c r="W1272" s="30">
        <f>V1272</f>
        <v>2.3456479852559269E-2</v>
      </c>
      <c r="X1272" s="19" t="s">
        <v>7205</v>
      </c>
      <c r="Y1272" s="21" t="s">
        <v>7206</v>
      </c>
      <c r="Z1272" s="19" t="s">
        <v>28022</v>
      </c>
    </row>
    <row r="1273" spans="1:26" s="67" customFormat="1" ht="100.2" customHeight="1" x14ac:dyDescent="0.3">
      <c r="A1273" s="9" t="s">
        <v>16991</v>
      </c>
      <c r="B1273" s="10" t="s">
        <v>7207</v>
      </c>
      <c r="C1273" s="22" t="s">
        <v>7208</v>
      </c>
      <c r="D1273" s="12" t="s">
        <v>7209</v>
      </c>
      <c r="E1273" s="13">
        <v>143.19</v>
      </c>
      <c r="F1273" s="14" t="s">
        <v>7210</v>
      </c>
      <c r="G1273" s="14">
        <v>0.95</v>
      </c>
      <c r="H1273" s="18" t="s">
        <v>7211</v>
      </c>
      <c r="I1273" s="14" t="s">
        <v>5455</v>
      </c>
      <c r="J1273" s="15" t="s">
        <v>7212</v>
      </c>
      <c r="K1273" s="14" t="s">
        <v>28498</v>
      </c>
      <c r="L1273" s="14" t="s">
        <v>31</v>
      </c>
      <c r="M1273" s="14" t="s">
        <v>163</v>
      </c>
      <c r="N1273" s="14" t="s">
        <v>59</v>
      </c>
      <c r="O1273" s="16" t="s">
        <v>201</v>
      </c>
      <c r="P1273" s="17" t="s">
        <v>340</v>
      </c>
      <c r="Q1273" s="29" t="s">
        <v>7213</v>
      </c>
      <c r="R1273" s="15" t="s">
        <v>28023</v>
      </c>
      <c r="S1273" s="14" t="s">
        <v>36</v>
      </c>
      <c r="T1273" s="18">
        <v>50</v>
      </c>
      <c r="U1273" s="17">
        <v>10</v>
      </c>
      <c r="V1273" s="33">
        <f t="shared" si="71"/>
        <v>6.9837279139604719E-2</v>
      </c>
      <c r="W1273" s="30">
        <f>V1273/3</f>
        <v>2.3279093046534905E-2</v>
      </c>
      <c r="X1273" s="19" t="s">
        <v>7214</v>
      </c>
      <c r="Y1273" s="21" t="s">
        <v>7215</v>
      </c>
      <c r="Z1273" s="19" t="s">
        <v>28024</v>
      </c>
    </row>
    <row r="1274" spans="1:26" s="67" customFormat="1" ht="100.2" customHeight="1" x14ac:dyDescent="0.3">
      <c r="A1274" s="9" t="s">
        <v>16991</v>
      </c>
      <c r="B1274" s="10" t="s">
        <v>7216</v>
      </c>
      <c r="C1274" s="22" t="s">
        <v>7217</v>
      </c>
      <c r="D1274" s="19" t="s">
        <v>23568</v>
      </c>
      <c r="E1274" s="13">
        <v>368.56</v>
      </c>
      <c r="F1274" s="14" t="s">
        <v>7218</v>
      </c>
      <c r="G1274" s="14">
        <v>6.3689999999999998</v>
      </c>
      <c r="H1274" s="14" t="s">
        <v>7219</v>
      </c>
      <c r="I1274" s="14" t="s">
        <v>5455</v>
      </c>
      <c r="J1274" s="15" t="s">
        <v>7220</v>
      </c>
      <c r="K1274" s="14" t="s">
        <v>28397</v>
      </c>
      <c r="L1274" s="14" t="s">
        <v>31</v>
      </c>
      <c r="M1274" s="14" t="s">
        <v>7221</v>
      </c>
      <c r="N1274" s="14" t="s">
        <v>46</v>
      </c>
      <c r="O1274" s="16" t="s">
        <v>34</v>
      </c>
      <c r="P1274" s="28">
        <v>90</v>
      </c>
      <c r="Q1274" s="14">
        <v>25</v>
      </c>
      <c r="R1274" s="15" t="s">
        <v>7222</v>
      </c>
      <c r="S1274" s="14" t="s">
        <v>5391</v>
      </c>
      <c r="T1274" s="14">
        <v>73</v>
      </c>
      <c r="U1274" s="28">
        <v>25</v>
      </c>
      <c r="V1274" s="30">
        <f t="shared" si="71"/>
        <v>6.7831560668547855E-2</v>
      </c>
      <c r="W1274" s="30">
        <f>V1274/3</f>
        <v>2.2610520222849286E-2</v>
      </c>
      <c r="X1274" s="19" t="s">
        <v>7223</v>
      </c>
      <c r="Y1274" s="21" t="s">
        <v>7224</v>
      </c>
      <c r="Z1274" s="19" t="s">
        <v>7225</v>
      </c>
    </row>
    <row r="1275" spans="1:26" s="67" customFormat="1" ht="100.2" customHeight="1" x14ac:dyDescent="0.3">
      <c r="A1275" s="9" t="s">
        <v>16991</v>
      </c>
      <c r="B1275" s="10" t="s">
        <v>7226</v>
      </c>
      <c r="C1275" s="22" t="s">
        <v>7227</v>
      </c>
      <c r="D1275" s="19" t="s">
        <v>7228</v>
      </c>
      <c r="E1275" s="13">
        <v>448.09</v>
      </c>
      <c r="F1275" s="14" t="s">
        <v>7229</v>
      </c>
      <c r="G1275" s="36">
        <v>4</v>
      </c>
      <c r="H1275" s="14" t="s">
        <v>7230</v>
      </c>
      <c r="I1275" s="14" t="s">
        <v>5455</v>
      </c>
      <c r="J1275" s="15" t="s">
        <v>5696</v>
      </c>
      <c r="K1275" s="14" t="s">
        <v>30826</v>
      </c>
      <c r="L1275" s="14" t="s">
        <v>31</v>
      </c>
      <c r="M1275" s="14" t="s">
        <v>261</v>
      </c>
      <c r="N1275" s="14" t="s">
        <v>33</v>
      </c>
      <c r="O1275" s="16" t="s">
        <v>34</v>
      </c>
      <c r="P1275" s="28">
        <v>730</v>
      </c>
      <c r="Q1275" s="14">
        <v>10</v>
      </c>
      <c r="R1275" s="15" t="s">
        <v>7231</v>
      </c>
      <c r="S1275" s="14" t="s">
        <v>7232</v>
      </c>
      <c r="T1275" s="14">
        <v>50</v>
      </c>
      <c r="U1275" s="14">
        <v>10</v>
      </c>
      <c r="V1275" s="30">
        <f t="shared" si="71"/>
        <v>2.2316945256533285E-2</v>
      </c>
      <c r="W1275" s="30">
        <f>V1275</f>
        <v>2.2316945256533285E-2</v>
      </c>
      <c r="X1275" s="19" t="s">
        <v>7233</v>
      </c>
      <c r="Y1275" s="21" t="s">
        <v>7234</v>
      </c>
      <c r="Z1275" s="19" t="s">
        <v>28025</v>
      </c>
    </row>
    <row r="1276" spans="1:26" s="67" customFormat="1" ht="100.2" customHeight="1" x14ac:dyDescent="0.3">
      <c r="A1276" s="9" t="s">
        <v>16991</v>
      </c>
      <c r="B1276" s="10" t="s">
        <v>7235</v>
      </c>
      <c r="C1276" s="22" t="s">
        <v>7236</v>
      </c>
      <c r="D1276" s="12" t="s">
        <v>7237</v>
      </c>
      <c r="E1276" s="13">
        <v>129.18145788836301</v>
      </c>
      <c r="F1276" s="14" t="s">
        <v>7238</v>
      </c>
      <c r="G1276" s="14">
        <v>0.36</v>
      </c>
      <c r="H1276" s="31" t="s">
        <v>7239</v>
      </c>
      <c r="I1276" s="14" t="s">
        <v>5455</v>
      </c>
      <c r="J1276" s="15" t="s">
        <v>6389</v>
      </c>
      <c r="K1276" s="14" t="s">
        <v>30827</v>
      </c>
      <c r="L1276" s="14" t="s">
        <v>31</v>
      </c>
      <c r="M1276" s="14" t="s">
        <v>501</v>
      </c>
      <c r="N1276" s="14" t="s">
        <v>476</v>
      </c>
      <c r="O1276" s="16" t="s">
        <v>34</v>
      </c>
      <c r="P1276" s="17">
        <v>91</v>
      </c>
      <c r="Q1276" s="18">
        <v>8.6300000000000008</v>
      </c>
      <c r="R1276" s="15" t="s">
        <v>7240</v>
      </c>
      <c r="S1276" s="14" t="s">
        <v>49</v>
      </c>
      <c r="T1276" s="18" t="s">
        <v>49</v>
      </c>
      <c r="U1276" s="20">
        <v>8.6300000000000008</v>
      </c>
      <c r="V1276" s="39">
        <f t="shared" si="71"/>
        <v>6.6805253176953142E-2</v>
      </c>
      <c r="W1276" s="37">
        <f>V1276/3</f>
        <v>2.2268417725651048E-2</v>
      </c>
      <c r="X1276" s="19" t="s">
        <v>50</v>
      </c>
      <c r="Y1276" s="21" t="s">
        <v>6976</v>
      </c>
      <c r="Z1276" s="19" t="s">
        <v>7241</v>
      </c>
    </row>
    <row r="1277" spans="1:26" s="67" customFormat="1" ht="100.2" customHeight="1" x14ac:dyDescent="0.3">
      <c r="A1277" s="138" t="s">
        <v>23707</v>
      </c>
      <c r="B1277" s="141" t="s">
        <v>19504</v>
      </c>
      <c r="C1277" s="139" t="s">
        <v>19505</v>
      </c>
      <c r="D1277" s="139" t="s">
        <v>19506</v>
      </c>
      <c r="E1277" s="142">
        <v>122.127</v>
      </c>
      <c r="F1277" s="143" t="s">
        <v>7885</v>
      </c>
      <c r="G1277" s="143"/>
      <c r="H1277" s="143" t="s">
        <v>19507</v>
      </c>
      <c r="I1277" s="144" t="s">
        <v>5455</v>
      </c>
      <c r="J1277" s="145" t="s">
        <v>5492</v>
      </c>
      <c r="K1277" s="143" t="s">
        <v>30828</v>
      </c>
      <c r="L1277" s="144" t="s">
        <v>31</v>
      </c>
      <c r="M1277" s="144" t="s">
        <v>6973</v>
      </c>
      <c r="N1277" s="144" t="s">
        <v>476</v>
      </c>
      <c r="O1277" s="144" t="s">
        <v>34</v>
      </c>
      <c r="P1277" s="144">
        <v>91</v>
      </c>
      <c r="Q1277" s="144">
        <v>8.15</v>
      </c>
      <c r="R1277" s="147" t="s">
        <v>19508</v>
      </c>
      <c r="S1277" s="144" t="s">
        <v>49</v>
      </c>
      <c r="T1277" s="144" t="s">
        <v>49</v>
      </c>
      <c r="U1277" s="144">
        <v>8.15</v>
      </c>
      <c r="V1277" s="149">
        <f t="shared" si="71"/>
        <v>6.6733809886429712E-2</v>
      </c>
      <c r="W1277" s="149">
        <f>V1277/3</f>
        <v>2.2244603295476572E-2</v>
      </c>
      <c r="X1277" s="1" t="s">
        <v>19509</v>
      </c>
      <c r="Y1277" s="145" t="s">
        <v>6976</v>
      </c>
      <c r="Z1277" s="145" t="s">
        <v>28026</v>
      </c>
    </row>
    <row r="1278" spans="1:26" s="67" customFormat="1" ht="100.2" customHeight="1" x14ac:dyDescent="0.3">
      <c r="A1278" s="9" t="s">
        <v>16991</v>
      </c>
      <c r="B1278" s="10" t="s">
        <v>7242</v>
      </c>
      <c r="C1278" s="22" t="s">
        <v>7243</v>
      </c>
      <c r="D1278" s="19" t="s">
        <v>7244</v>
      </c>
      <c r="E1278" s="13">
        <v>104.17</v>
      </c>
      <c r="F1278" s="14" t="s">
        <v>4887</v>
      </c>
      <c r="G1278" s="14">
        <v>1.26</v>
      </c>
      <c r="H1278" s="14" t="s">
        <v>7245</v>
      </c>
      <c r="I1278" s="14" t="s">
        <v>5455</v>
      </c>
      <c r="J1278" s="15" t="s">
        <v>7246</v>
      </c>
      <c r="K1278" s="14" t="s">
        <v>30829</v>
      </c>
      <c r="L1278" s="14" t="s">
        <v>31</v>
      </c>
      <c r="M1278" s="14" t="s">
        <v>230</v>
      </c>
      <c r="N1278" s="14" t="s">
        <v>33</v>
      </c>
      <c r="O1278" s="16" t="s">
        <v>34</v>
      </c>
      <c r="P1278" s="28">
        <v>91</v>
      </c>
      <c r="Q1278" s="14">
        <v>6.5</v>
      </c>
      <c r="R1278" s="15" t="s">
        <v>7247</v>
      </c>
      <c r="S1278" s="14" t="s">
        <v>49</v>
      </c>
      <c r="T1278" s="14" t="s">
        <v>49</v>
      </c>
      <c r="U1278" s="36">
        <v>6.5</v>
      </c>
      <c r="V1278" s="30">
        <f t="shared" si="71"/>
        <v>6.2398003263895552E-2</v>
      </c>
      <c r="W1278" s="33">
        <f>V1278/3</f>
        <v>2.0799334421298516E-2</v>
      </c>
      <c r="X1278" s="19" t="s">
        <v>7248</v>
      </c>
      <c r="Y1278" s="21" t="s">
        <v>3808</v>
      </c>
      <c r="Z1278" s="19" t="s">
        <v>28027</v>
      </c>
    </row>
    <row r="1279" spans="1:26" s="67" customFormat="1" ht="100.2" customHeight="1" x14ac:dyDescent="0.3">
      <c r="A1279" s="9" t="s">
        <v>16991</v>
      </c>
      <c r="B1279" s="10" t="s">
        <v>7249</v>
      </c>
      <c r="C1279" s="63" t="s">
        <v>7250</v>
      </c>
      <c r="D1279" s="19" t="s">
        <v>7251</v>
      </c>
      <c r="E1279" s="13">
        <v>290.91564184147302</v>
      </c>
      <c r="F1279" s="14" t="s">
        <v>7252</v>
      </c>
      <c r="G1279" s="13">
        <v>2.62299999999999</v>
      </c>
      <c r="H1279" s="14" t="s">
        <v>7253</v>
      </c>
      <c r="I1279" s="14" t="s">
        <v>5455</v>
      </c>
      <c r="J1279" s="15" t="s">
        <v>7254</v>
      </c>
      <c r="K1279" s="14" t="s">
        <v>28760</v>
      </c>
      <c r="L1279" s="14" t="s">
        <v>31</v>
      </c>
      <c r="M1279" s="14" t="s">
        <v>176</v>
      </c>
      <c r="N1279" s="14" t="s">
        <v>33</v>
      </c>
      <c r="O1279" s="16" t="s">
        <v>34</v>
      </c>
      <c r="P1279" s="28">
        <v>728</v>
      </c>
      <c r="Q1279" s="14">
        <v>6</v>
      </c>
      <c r="R1279" s="15" t="s">
        <v>7255</v>
      </c>
      <c r="S1279" s="14" t="s">
        <v>49</v>
      </c>
      <c r="T1279" s="14" t="s">
        <v>49</v>
      </c>
      <c r="U1279" s="28">
        <v>6</v>
      </c>
      <c r="V1279" s="13">
        <f>PRODUCT(U1279,1/E1279)</f>
        <v>2.0624535559588594E-2</v>
      </c>
      <c r="W1279" s="13">
        <f>V1279</f>
        <v>2.0624535559588594E-2</v>
      </c>
      <c r="X1279" s="19" t="s">
        <v>7256</v>
      </c>
      <c r="Y1279" s="21" t="s">
        <v>1207</v>
      </c>
      <c r="Z1279" s="19" t="s">
        <v>28030</v>
      </c>
    </row>
    <row r="1280" spans="1:26" s="67" customFormat="1" ht="100.2" customHeight="1" x14ac:dyDescent="0.3">
      <c r="A1280" s="9" t="s">
        <v>16991</v>
      </c>
      <c r="B1280" s="45" t="s">
        <v>7257</v>
      </c>
      <c r="C1280" s="46" t="s">
        <v>7258</v>
      </c>
      <c r="D1280" s="12" t="s">
        <v>7259</v>
      </c>
      <c r="E1280" s="13">
        <v>34.08</v>
      </c>
      <c r="F1280" s="14" t="s">
        <v>7260</v>
      </c>
      <c r="G1280" s="14">
        <v>-1.38</v>
      </c>
      <c r="H1280" s="18" t="s">
        <v>7261</v>
      </c>
      <c r="I1280" s="14" t="s">
        <v>5455</v>
      </c>
      <c r="J1280" s="15" t="s">
        <v>7262</v>
      </c>
      <c r="K1280" s="14" t="s">
        <v>28398</v>
      </c>
      <c r="L1280" s="14" t="s">
        <v>31</v>
      </c>
      <c r="M1280" s="14" t="s">
        <v>163</v>
      </c>
      <c r="N1280" s="14" t="s">
        <v>59</v>
      </c>
      <c r="O1280" s="16" t="s">
        <v>71</v>
      </c>
      <c r="P1280" s="17" t="s">
        <v>251</v>
      </c>
      <c r="Q1280" s="29" t="s">
        <v>7263</v>
      </c>
      <c r="R1280" s="15" t="s">
        <v>23569</v>
      </c>
      <c r="S1280" s="14" t="s">
        <v>788</v>
      </c>
      <c r="T1280" s="18">
        <v>6.5</v>
      </c>
      <c r="U1280" s="34">
        <v>2.1</v>
      </c>
      <c r="V1280" s="30">
        <f>PRODUCT(U1280,1/E1280)</f>
        <v>6.1619718309859156E-2</v>
      </c>
      <c r="W1280" s="33">
        <f t="shared" ref="W1280:W1294" si="72">V1280/3</f>
        <v>2.0539906103286387E-2</v>
      </c>
      <c r="X1280" s="19" t="s">
        <v>7264</v>
      </c>
      <c r="Y1280" s="21" t="s">
        <v>7265</v>
      </c>
      <c r="Z1280" s="19" t="s">
        <v>28028</v>
      </c>
    </row>
    <row r="1281" spans="1:26" s="67" customFormat="1" ht="100.2" customHeight="1" x14ac:dyDescent="0.3">
      <c r="A1281" s="9" t="s">
        <v>16991</v>
      </c>
      <c r="B1281" s="10" t="s">
        <v>7266</v>
      </c>
      <c r="C1281" s="22" t="s">
        <v>23570</v>
      </c>
      <c r="D1281" s="23" t="s">
        <v>7267</v>
      </c>
      <c r="E1281" s="13">
        <v>147.00205355239899</v>
      </c>
      <c r="F1281" s="14" t="s">
        <v>5750</v>
      </c>
      <c r="G1281" s="14">
        <v>3.53</v>
      </c>
      <c r="H1281" s="18" t="s">
        <v>7268</v>
      </c>
      <c r="I1281" s="14" t="s">
        <v>5455</v>
      </c>
      <c r="J1281" s="15" t="s">
        <v>5752</v>
      </c>
      <c r="K1281" s="14" t="s">
        <v>28756</v>
      </c>
      <c r="L1281" s="14" t="s">
        <v>31</v>
      </c>
      <c r="M1281" s="14" t="s">
        <v>163</v>
      </c>
      <c r="N1281" s="14" t="s">
        <v>59</v>
      </c>
      <c r="O1281" s="16" t="s">
        <v>220</v>
      </c>
      <c r="P1281" s="17" t="s">
        <v>251</v>
      </c>
      <c r="Q1281" s="29" t="s">
        <v>7269</v>
      </c>
      <c r="R1281" s="15" t="s">
        <v>7270</v>
      </c>
      <c r="S1281" s="14" t="s">
        <v>36</v>
      </c>
      <c r="T1281" s="18">
        <v>37</v>
      </c>
      <c r="U1281" s="17">
        <v>9</v>
      </c>
      <c r="V1281" s="20">
        <f t="shared" ref="V1281:V1292" si="73">U1281/E1281</f>
        <v>6.12236345174045E-2</v>
      </c>
      <c r="W1281" s="13">
        <f t="shared" si="72"/>
        <v>2.0407878172468166E-2</v>
      </c>
      <c r="X1281" s="19" t="s">
        <v>7271</v>
      </c>
      <c r="Y1281" s="21" t="s">
        <v>7272</v>
      </c>
      <c r="Z1281" s="19" t="s">
        <v>7273</v>
      </c>
    </row>
    <row r="1282" spans="1:26" s="67" customFormat="1" ht="100.2" customHeight="1" x14ac:dyDescent="0.3">
      <c r="A1282" s="138" t="s">
        <v>23707</v>
      </c>
      <c r="B1282" s="141" t="s">
        <v>19510</v>
      </c>
      <c r="C1282" s="139" t="s">
        <v>19511</v>
      </c>
      <c r="D1282" s="139" t="s">
        <v>19512</v>
      </c>
      <c r="E1282" s="142">
        <v>215.38499999999999</v>
      </c>
      <c r="F1282" s="143" t="s">
        <v>19513</v>
      </c>
      <c r="G1282" s="143"/>
      <c r="H1282" s="143" t="s">
        <v>19514</v>
      </c>
      <c r="I1282" s="144" t="s">
        <v>5455</v>
      </c>
      <c r="J1282" s="145" t="s">
        <v>6295</v>
      </c>
      <c r="K1282" s="143" t="s">
        <v>28399</v>
      </c>
      <c r="L1282" s="144" t="s">
        <v>31</v>
      </c>
      <c r="M1282" s="144" t="s">
        <v>69</v>
      </c>
      <c r="N1282" s="144" t="s">
        <v>33</v>
      </c>
      <c r="O1282" s="144" t="s">
        <v>220</v>
      </c>
      <c r="P1282" s="144">
        <v>91</v>
      </c>
      <c r="Q1282" s="144">
        <v>13</v>
      </c>
      <c r="R1282" s="147" t="s">
        <v>19515</v>
      </c>
      <c r="S1282" s="144" t="s">
        <v>19516</v>
      </c>
      <c r="T1282" s="144">
        <v>32.5</v>
      </c>
      <c r="U1282" s="144">
        <v>13</v>
      </c>
      <c r="V1282" s="148">
        <f t="shared" si="73"/>
        <v>6.0357035076723083E-2</v>
      </c>
      <c r="W1282" s="148">
        <f t="shared" si="72"/>
        <v>2.0119011692241028E-2</v>
      </c>
      <c r="X1282" s="1" t="s">
        <v>19517</v>
      </c>
      <c r="Y1282" s="145" t="s">
        <v>9325</v>
      </c>
      <c r="Z1282" s="145" t="s">
        <v>19518</v>
      </c>
    </row>
    <row r="1283" spans="1:26" s="67" customFormat="1" ht="100.2" customHeight="1" x14ac:dyDescent="0.3">
      <c r="A1283" s="9" t="s">
        <v>16991</v>
      </c>
      <c r="B1283" s="10" t="s">
        <v>7274</v>
      </c>
      <c r="C1283" s="22" t="s">
        <v>7275</v>
      </c>
      <c r="D1283" s="19" t="s">
        <v>7276</v>
      </c>
      <c r="E1283" s="13">
        <v>216.24</v>
      </c>
      <c r="F1283" s="14" t="s">
        <v>7277</v>
      </c>
      <c r="G1283" s="14">
        <v>3.29</v>
      </c>
      <c r="H1283" s="14" t="s">
        <v>7278</v>
      </c>
      <c r="I1283" s="14" t="s">
        <v>5455</v>
      </c>
      <c r="J1283" s="15" t="s">
        <v>7279</v>
      </c>
      <c r="K1283" s="14" t="s">
        <v>28400</v>
      </c>
      <c r="L1283" s="14" t="s">
        <v>31</v>
      </c>
      <c r="M1283" s="14" t="s">
        <v>32</v>
      </c>
      <c r="N1283" s="14" t="s">
        <v>33</v>
      </c>
      <c r="O1283" s="16" t="s">
        <v>34</v>
      </c>
      <c r="P1283" s="28">
        <v>90</v>
      </c>
      <c r="Q1283" s="14">
        <v>13</v>
      </c>
      <c r="R1283" s="15" t="s">
        <v>7280</v>
      </c>
      <c r="S1283" s="14" t="s">
        <v>49</v>
      </c>
      <c r="T1283" s="14" t="s">
        <v>49</v>
      </c>
      <c r="U1283" s="14">
        <v>13</v>
      </c>
      <c r="V1283" s="30">
        <f t="shared" si="73"/>
        <v>6.0118386977432478E-2</v>
      </c>
      <c r="W1283" s="30">
        <f t="shared" si="72"/>
        <v>2.0039462325810827E-2</v>
      </c>
      <c r="X1283" s="19" t="s">
        <v>50</v>
      </c>
      <c r="Y1283" s="21" t="s">
        <v>6455</v>
      </c>
      <c r="Z1283" s="19" t="s">
        <v>28031</v>
      </c>
    </row>
    <row r="1284" spans="1:26" s="67" customFormat="1" ht="100.2" customHeight="1" x14ac:dyDescent="0.3">
      <c r="A1284" s="9" t="s">
        <v>16991</v>
      </c>
      <c r="B1284" s="10" t="s">
        <v>7281</v>
      </c>
      <c r="C1284" s="22" t="s">
        <v>7282</v>
      </c>
      <c r="D1284" s="19" t="s">
        <v>7283</v>
      </c>
      <c r="E1284" s="13">
        <v>94.19</v>
      </c>
      <c r="F1284" s="14" t="s">
        <v>7284</v>
      </c>
      <c r="G1284" s="14">
        <v>1.77</v>
      </c>
      <c r="H1284" s="14" t="s">
        <v>7285</v>
      </c>
      <c r="I1284" s="14" t="s">
        <v>5455</v>
      </c>
      <c r="J1284" s="15" t="s">
        <v>7246</v>
      </c>
      <c r="K1284" s="14" t="s">
        <v>28401</v>
      </c>
      <c r="L1284" s="14" t="s">
        <v>31</v>
      </c>
      <c r="M1284" s="14" t="s">
        <v>176</v>
      </c>
      <c r="N1284" s="14" t="s">
        <v>46</v>
      </c>
      <c r="O1284" s="16" t="s">
        <v>1662</v>
      </c>
      <c r="P1284" s="28">
        <v>91</v>
      </c>
      <c r="Q1284" s="14">
        <v>5.6</v>
      </c>
      <c r="R1284" s="15" t="s">
        <v>7286</v>
      </c>
      <c r="S1284" s="14" t="s">
        <v>36</v>
      </c>
      <c r="T1284" s="14">
        <v>27.8</v>
      </c>
      <c r="U1284" s="36">
        <v>5.6</v>
      </c>
      <c r="V1284" s="30">
        <f t="shared" si="73"/>
        <v>5.9454294511094595E-2</v>
      </c>
      <c r="W1284" s="30">
        <f t="shared" si="72"/>
        <v>1.9818098170364864E-2</v>
      </c>
      <c r="X1284" s="19" t="s">
        <v>7287</v>
      </c>
      <c r="Y1284" s="21" t="s">
        <v>7288</v>
      </c>
      <c r="Z1284" s="19" t="s">
        <v>7289</v>
      </c>
    </row>
    <row r="1285" spans="1:26" s="67" customFormat="1" ht="100.2" customHeight="1" x14ac:dyDescent="0.3">
      <c r="A1285" s="9" t="s">
        <v>16991</v>
      </c>
      <c r="B1285" s="10" t="s">
        <v>7290</v>
      </c>
      <c r="C1285" s="22" t="s">
        <v>7291</v>
      </c>
      <c r="D1285" s="12" t="s">
        <v>7292</v>
      </c>
      <c r="E1285" s="13">
        <v>48.1</v>
      </c>
      <c r="F1285" s="14" t="s">
        <v>7293</v>
      </c>
      <c r="G1285" s="14">
        <v>0.78</v>
      </c>
      <c r="H1285" s="18" t="s">
        <v>7294</v>
      </c>
      <c r="I1285" s="14" t="s">
        <v>5455</v>
      </c>
      <c r="J1285" s="15" t="s">
        <v>7246</v>
      </c>
      <c r="K1285" s="14" t="s">
        <v>28402</v>
      </c>
      <c r="L1285" s="14" t="s">
        <v>31</v>
      </c>
      <c r="M1285" s="14" t="s">
        <v>163</v>
      </c>
      <c r="N1285" s="14" t="s">
        <v>70</v>
      </c>
      <c r="O1285" s="16" t="s">
        <v>71</v>
      </c>
      <c r="P1285" s="17" t="s">
        <v>164</v>
      </c>
      <c r="Q1285" s="29" t="s">
        <v>7295</v>
      </c>
      <c r="R1285" s="15" t="s">
        <v>7296</v>
      </c>
      <c r="S1285" s="14" t="s">
        <v>788</v>
      </c>
      <c r="T1285" s="18">
        <v>8.6</v>
      </c>
      <c r="U1285" s="34">
        <v>2.6</v>
      </c>
      <c r="V1285" s="33">
        <f t="shared" si="73"/>
        <v>5.4054054054054057E-2</v>
      </c>
      <c r="W1285" s="33">
        <f t="shared" si="72"/>
        <v>1.8018018018018018E-2</v>
      </c>
      <c r="X1285" s="19" t="s">
        <v>7297</v>
      </c>
      <c r="Y1285" s="21" t="s">
        <v>7298</v>
      </c>
      <c r="Z1285" s="19" t="s">
        <v>7299</v>
      </c>
    </row>
    <row r="1286" spans="1:26" s="67" customFormat="1" ht="100.2" customHeight="1" x14ac:dyDescent="0.3">
      <c r="A1286" s="9" t="s">
        <v>16991</v>
      </c>
      <c r="B1286" s="10" t="s">
        <v>7300</v>
      </c>
      <c r="C1286" s="22" t="s">
        <v>7301</v>
      </c>
      <c r="D1286" s="57" t="s">
        <v>7302</v>
      </c>
      <c r="E1286" s="13">
        <v>126.2</v>
      </c>
      <c r="F1286" s="14" t="s">
        <v>4155</v>
      </c>
      <c r="G1286" s="14">
        <v>2.16</v>
      </c>
      <c r="H1286" s="14" t="s">
        <v>7303</v>
      </c>
      <c r="I1286" s="14" t="s">
        <v>5455</v>
      </c>
      <c r="J1286" s="15" t="s">
        <v>7304</v>
      </c>
      <c r="K1286" s="14" t="s">
        <v>28403</v>
      </c>
      <c r="L1286" s="14" t="s">
        <v>31</v>
      </c>
      <c r="M1286" s="14" t="s">
        <v>32</v>
      </c>
      <c r="N1286" s="14" t="s">
        <v>33</v>
      </c>
      <c r="O1286" s="16" t="s">
        <v>34</v>
      </c>
      <c r="P1286" s="40">
        <v>90</v>
      </c>
      <c r="Q1286" s="41">
        <v>6.7</v>
      </c>
      <c r="R1286" s="15" t="s">
        <v>7305</v>
      </c>
      <c r="S1286" s="14" t="s">
        <v>49</v>
      </c>
      <c r="T1286" s="41" t="s">
        <v>49</v>
      </c>
      <c r="U1286" s="76">
        <v>6.7</v>
      </c>
      <c r="V1286" s="58">
        <f t="shared" si="73"/>
        <v>5.3090332805071312E-2</v>
      </c>
      <c r="W1286" s="33">
        <f t="shared" si="72"/>
        <v>1.7696777601690437E-2</v>
      </c>
      <c r="X1286" s="19" t="s">
        <v>50</v>
      </c>
      <c r="Y1286" s="21" t="s">
        <v>7306</v>
      </c>
      <c r="Z1286" s="19" t="s">
        <v>28032</v>
      </c>
    </row>
    <row r="1287" spans="1:26" s="67" customFormat="1" ht="100.2" customHeight="1" x14ac:dyDescent="0.3">
      <c r="A1287" s="9" t="s">
        <v>16991</v>
      </c>
      <c r="B1287" s="10" t="s">
        <v>7307</v>
      </c>
      <c r="C1287" s="35" t="s">
        <v>7308</v>
      </c>
      <c r="D1287" s="19" t="s">
        <v>7309</v>
      </c>
      <c r="E1287" s="13">
        <v>339.99</v>
      </c>
      <c r="F1287" s="14" t="s">
        <v>7310</v>
      </c>
      <c r="G1287" s="14">
        <v>1.71</v>
      </c>
      <c r="H1287" s="14" t="s">
        <v>30830</v>
      </c>
      <c r="I1287" s="14" t="s">
        <v>5455</v>
      </c>
      <c r="J1287" s="15" t="s">
        <v>7010</v>
      </c>
      <c r="K1287" s="14" t="s">
        <v>30018</v>
      </c>
      <c r="L1287" s="14" t="s">
        <v>31</v>
      </c>
      <c r="M1287" s="14" t="s">
        <v>69</v>
      </c>
      <c r="N1287" s="14" t="s">
        <v>46</v>
      </c>
      <c r="O1287" s="16" t="s">
        <v>34</v>
      </c>
      <c r="P1287" s="28">
        <v>91</v>
      </c>
      <c r="Q1287" s="14">
        <v>18</v>
      </c>
      <c r="R1287" s="15" t="s">
        <v>7311</v>
      </c>
      <c r="S1287" s="14" t="s">
        <v>2158</v>
      </c>
      <c r="T1287" s="14">
        <v>35</v>
      </c>
      <c r="U1287" s="28">
        <v>18</v>
      </c>
      <c r="V1287" s="30">
        <f t="shared" si="73"/>
        <v>5.2942733609812054E-2</v>
      </c>
      <c r="W1287" s="30">
        <f t="shared" si="72"/>
        <v>1.7647577869937352E-2</v>
      </c>
      <c r="X1287" s="19" t="s">
        <v>7312</v>
      </c>
      <c r="Y1287" s="21" t="s">
        <v>7313</v>
      </c>
      <c r="Z1287" s="19" t="s">
        <v>7314</v>
      </c>
    </row>
    <row r="1288" spans="1:26" s="67" customFormat="1" ht="100.2" customHeight="1" x14ac:dyDescent="0.3">
      <c r="A1288" s="9" t="s">
        <v>16991</v>
      </c>
      <c r="B1288" s="10" t="s">
        <v>7315</v>
      </c>
      <c r="C1288" s="22" t="s">
        <v>7316</v>
      </c>
      <c r="D1288" s="19" t="s">
        <v>7317</v>
      </c>
      <c r="E1288" s="13">
        <v>90.18</v>
      </c>
      <c r="F1288" s="14" t="s">
        <v>7318</v>
      </c>
      <c r="G1288" s="14">
        <v>2.2799999999999998</v>
      </c>
      <c r="H1288" s="14" t="s">
        <v>7319</v>
      </c>
      <c r="I1288" s="14" t="s">
        <v>5455</v>
      </c>
      <c r="J1288" s="15" t="s">
        <v>7246</v>
      </c>
      <c r="K1288" s="14" t="s">
        <v>28402</v>
      </c>
      <c r="L1288" s="14" t="s">
        <v>31</v>
      </c>
      <c r="M1288" s="14" t="s">
        <v>69</v>
      </c>
      <c r="N1288" s="14" t="s">
        <v>33</v>
      </c>
      <c r="O1288" s="16" t="s">
        <v>1662</v>
      </c>
      <c r="P1288" s="28">
        <v>91</v>
      </c>
      <c r="Q1288" s="14">
        <v>4.5999999999999996</v>
      </c>
      <c r="R1288" s="15" t="s">
        <v>7320</v>
      </c>
      <c r="S1288" s="14" t="s">
        <v>7321</v>
      </c>
      <c r="T1288" s="14">
        <v>35.4</v>
      </c>
      <c r="U1288" s="36">
        <v>4.5999999999999996</v>
      </c>
      <c r="V1288" s="30">
        <f t="shared" si="73"/>
        <v>5.1009092925260582E-2</v>
      </c>
      <c r="W1288" s="30">
        <f t="shared" si="72"/>
        <v>1.7003030975086861E-2</v>
      </c>
      <c r="X1288" s="19" t="s">
        <v>7322</v>
      </c>
      <c r="Y1288" s="21" t="s">
        <v>7323</v>
      </c>
      <c r="Z1288" s="19" t="s">
        <v>28033</v>
      </c>
    </row>
    <row r="1289" spans="1:26" s="67" customFormat="1" ht="100.2" customHeight="1" x14ac:dyDescent="0.3">
      <c r="A1289" s="9" t="s">
        <v>16991</v>
      </c>
      <c r="B1289" s="10" t="s">
        <v>7324</v>
      </c>
      <c r="C1289" s="22" t="s">
        <v>7325</v>
      </c>
      <c r="D1289" s="19" t="s">
        <v>7326</v>
      </c>
      <c r="E1289" s="13">
        <v>157.01</v>
      </c>
      <c r="F1289" s="14" t="s">
        <v>7327</v>
      </c>
      <c r="G1289" s="14">
        <v>2.99</v>
      </c>
      <c r="H1289" s="14" t="s">
        <v>7328</v>
      </c>
      <c r="I1289" s="14" t="s">
        <v>5455</v>
      </c>
      <c r="J1289" s="15" t="s">
        <v>5752</v>
      </c>
      <c r="K1289" s="14" t="s">
        <v>28404</v>
      </c>
      <c r="L1289" s="14" t="s">
        <v>31</v>
      </c>
      <c r="M1289" s="14" t="s">
        <v>310</v>
      </c>
      <c r="N1289" s="14" t="s">
        <v>476</v>
      </c>
      <c r="O1289" s="16" t="s">
        <v>1662</v>
      </c>
      <c r="P1289" s="28">
        <v>91</v>
      </c>
      <c r="Q1289" s="14">
        <v>7.82</v>
      </c>
      <c r="R1289" s="15" t="s">
        <v>7329</v>
      </c>
      <c r="S1289" s="14" t="s">
        <v>3124</v>
      </c>
      <c r="T1289" s="14">
        <v>23.5</v>
      </c>
      <c r="U1289" s="14">
        <v>7.82</v>
      </c>
      <c r="V1289" s="37">
        <f t="shared" si="73"/>
        <v>4.9805744857015478E-2</v>
      </c>
      <c r="W1289" s="37">
        <f t="shared" si="72"/>
        <v>1.6601914952338492E-2</v>
      </c>
      <c r="X1289" s="19" t="s">
        <v>7330</v>
      </c>
      <c r="Y1289" s="21" t="s">
        <v>7331</v>
      </c>
      <c r="Z1289" s="19" t="s">
        <v>28034</v>
      </c>
    </row>
    <row r="1290" spans="1:26" s="67" customFormat="1" ht="100.2" customHeight="1" x14ac:dyDescent="0.3">
      <c r="A1290" s="9" t="s">
        <v>16991</v>
      </c>
      <c r="B1290" s="10" t="s">
        <v>7332</v>
      </c>
      <c r="C1290" s="22" t="s">
        <v>7333</v>
      </c>
      <c r="D1290" s="19" t="s">
        <v>7334</v>
      </c>
      <c r="E1290" s="13">
        <v>202.20645308242101</v>
      </c>
      <c r="F1290" s="14" t="s">
        <v>7335</v>
      </c>
      <c r="G1290" s="14">
        <v>2.5299999999999998</v>
      </c>
      <c r="H1290" s="14" t="s">
        <v>7336</v>
      </c>
      <c r="I1290" s="14" t="s">
        <v>5455</v>
      </c>
      <c r="J1290" s="15" t="s">
        <v>5975</v>
      </c>
      <c r="K1290" s="14" t="s">
        <v>30831</v>
      </c>
      <c r="L1290" s="14" t="s">
        <v>31</v>
      </c>
      <c r="M1290" s="14" t="s">
        <v>230</v>
      </c>
      <c r="N1290" s="14" t="s">
        <v>281</v>
      </c>
      <c r="O1290" s="16" t="s">
        <v>1214</v>
      </c>
      <c r="P1290" s="28">
        <v>90</v>
      </c>
      <c r="Q1290" s="14">
        <v>10</v>
      </c>
      <c r="R1290" s="15" t="s">
        <v>7337</v>
      </c>
      <c r="S1290" s="14" t="s">
        <v>7338</v>
      </c>
      <c r="T1290" s="14" t="s">
        <v>281</v>
      </c>
      <c r="U1290" s="28">
        <v>10</v>
      </c>
      <c r="V1290" s="30">
        <f t="shared" si="73"/>
        <v>4.9454405868658992E-2</v>
      </c>
      <c r="W1290" s="30">
        <f t="shared" si="72"/>
        <v>1.6484801956219663E-2</v>
      </c>
      <c r="X1290" s="19" t="s">
        <v>7339</v>
      </c>
      <c r="Y1290" s="21" t="s">
        <v>1705</v>
      </c>
      <c r="Z1290" s="19" t="s">
        <v>28035</v>
      </c>
    </row>
    <row r="1291" spans="1:26" s="67" customFormat="1" ht="100.2" customHeight="1" x14ac:dyDescent="0.3">
      <c r="A1291" s="9" t="s">
        <v>16991</v>
      </c>
      <c r="B1291" s="10" t="s">
        <v>7340</v>
      </c>
      <c r="C1291" s="22" t="s">
        <v>7341</v>
      </c>
      <c r="D1291" s="19" t="s">
        <v>7342</v>
      </c>
      <c r="E1291" s="13">
        <v>150.307755920364</v>
      </c>
      <c r="F1291" s="14" t="s">
        <v>7343</v>
      </c>
      <c r="G1291" s="14">
        <v>2.9980000000000002</v>
      </c>
      <c r="H1291" s="14" t="s">
        <v>7344</v>
      </c>
      <c r="I1291" s="14" t="s">
        <v>5455</v>
      </c>
      <c r="J1291" s="15" t="s">
        <v>7246</v>
      </c>
      <c r="K1291" s="14" t="s">
        <v>30832</v>
      </c>
      <c r="L1291" s="14" t="s">
        <v>31</v>
      </c>
      <c r="M1291" s="14" t="s">
        <v>103</v>
      </c>
      <c r="N1291" s="14" t="s">
        <v>46</v>
      </c>
      <c r="O1291" s="16" t="s">
        <v>34</v>
      </c>
      <c r="P1291" s="28">
        <v>90</v>
      </c>
      <c r="Q1291" s="14">
        <v>7.29</v>
      </c>
      <c r="R1291" s="15" t="s">
        <v>7345</v>
      </c>
      <c r="S1291" s="14" t="s">
        <v>49</v>
      </c>
      <c r="T1291" s="14" t="s">
        <v>49</v>
      </c>
      <c r="U1291" s="13">
        <v>7.29</v>
      </c>
      <c r="V1291" s="37">
        <f t="shared" si="73"/>
        <v>4.8500491244526232E-2</v>
      </c>
      <c r="W1291" s="37">
        <f t="shared" si="72"/>
        <v>1.6166830414842077E-2</v>
      </c>
      <c r="X1291" s="19" t="s">
        <v>7346</v>
      </c>
      <c r="Y1291" s="21" t="s">
        <v>6455</v>
      </c>
      <c r="Z1291" s="19" t="s">
        <v>6580</v>
      </c>
    </row>
    <row r="1292" spans="1:26" s="67" customFormat="1" ht="100.2" customHeight="1" x14ac:dyDescent="0.3">
      <c r="A1292" s="138" t="s">
        <v>23707</v>
      </c>
      <c r="B1292" s="141" t="s">
        <v>19519</v>
      </c>
      <c r="C1292" s="139" t="s">
        <v>19520</v>
      </c>
      <c r="D1292" s="139" t="s">
        <v>19521</v>
      </c>
      <c r="E1292" s="142">
        <v>362.40600000000001</v>
      </c>
      <c r="F1292" s="143" t="s">
        <v>19522</v>
      </c>
      <c r="G1292" s="143"/>
      <c r="H1292" s="143" t="s">
        <v>19523</v>
      </c>
      <c r="I1292" s="144" t="s">
        <v>5455</v>
      </c>
      <c r="J1292" s="145" t="s">
        <v>19524</v>
      </c>
      <c r="K1292" s="143" t="s">
        <v>28405</v>
      </c>
      <c r="L1292" s="144" t="s">
        <v>31</v>
      </c>
      <c r="M1292" s="144" t="s">
        <v>69</v>
      </c>
      <c r="N1292" s="144" t="s">
        <v>46</v>
      </c>
      <c r="O1292" s="144" t="s">
        <v>34</v>
      </c>
      <c r="P1292" s="144">
        <v>90</v>
      </c>
      <c r="Q1292" s="144">
        <v>17.3</v>
      </c>
      <c r="R1292" s="147" t="s">
        <v>19525</v>
      </c>
      <c r="S1292" s="144" t="s">
        <v>143</v>
      </c>
      <c r="T1292" s="144">
        <v>463</v>
      </c>
      <c r="U1292" s="144">
        <v>17.3</v>
      </c>
      <c r="V1292" s="149">
        <f t="shared" si="73"/>
        <v>4.7736516503589899E-2</v>
      </c>
      <c r="W1292" s="149">
        <f t="shared" si="72"/>
        <v>1.5912172167863298E-2</v>
      </c>
      <c r="X1292" s="1" t="s">
        <v>19526</v>
      </c>
      <c r="Y1292" s="145" t="s">
        <v>2696</v>
      </c>
      <c r="Z1292" s="145" t="s">
        <v>19527</v>
      </c>
    </row>
    <row r="1293" spans="1:26" s="67" customFormat="1" ht="100.2" customHeight="1" x14ac:dyDescent="0.3">
      <c r="A1293" s="9" t="s">
        <v>16991</v>
      </c>
      <c r="B1293" s="10" t="s">
        <v>7347</v>
      </c>
      <c r="C1293" s="22" t="s">
        <v>7348</v>
      </c>
      <c r="D1293" s="35" t="s">
        <v>7349</v>
      </c>
      <c r="E1293" s="13">
        <v>552.79</v>
      </c>
      <c r="F1293" s="14" t="s">
        <v>7350</v>
      </c>
      <c r="G1293" s="14">
        <v>8.3699999999999992</v>
      </c>
      <c r="H1293" s="14" t="s">
        <v>7351</v>
      </c>
      <c r="I1293" s="14" t="s">
        <v>5455</v>
      </c>
      <c r="J1293" s="15" t="s">
        <v>6131</v>
      </c>
      <c r="K1293" s="14" t="s">
        <v>28406</v>
      </c>
      <c r="L1293" s="14" t="s">
        <v>31</v>
      </c>
      <c r="M1293" s="14" t="s">
        <v>7352</v>
      </c>
      <c r="N1293" s="14" t="s">
        <v>46</v>
      </c>
      <c r="O1293" s="16" t="s">
        <v>34</v>
      </c>
      <c r="P1293" s="26">
        <v>90</v>
      </c>
      <c r="Q1293" s="25">
        <v>25</v>
      </c>
      <c r="R1293" s="15" t="s">
        <v>7353</v>
      </c>
      <c r="S1293" s="14" t="s">
        <v>7354</v>
      </c>
      <c r="T1293" s="25">
        <v>123</v>
      </c>
      <c r="U1293" s="25">
        <v>25</v>
      </c>
      <c r="V1293" s="44">
        <f>PRODUCT(U1293,1/E1293)</f>
        <v>4.5225130700627725E-2</v>
      </c>
      <c r="W1293" s="30">
        <f t="shared" si="72"/>
        <v>1.5075043566875909E-2</v>
      </c>
      <c r="X1293" s="19" t="s">
        <v>7355</v>
      </c>
      <c r="Y1293" s="21" t="s">
        <v>7356</v>
      </c>
      <c r="Z1293" s="19" t="s">
        <v>28036</v>
      </c>
    </row>
    <row r="1294" spans="1:26" s="67" customFormat="1" ht="100.2" customHeight="1" x14ac:dyDescent="0.3">
      <c r="A1294" s="9" t="s">
        <v>16991</v>
      </c>
      <c r="B1294" s="10" t="s">
        <v>7357</v>
      </c>
      <c r="C1294" s="22" t="s">
        <v>7358</v>
      </c>
      <c r="D1294" s="12" t="s">
        <v>7359</v>
      </c>
      <c r="E1294" s="13">
        <v>221.17</v>
      </c>
      <c r="F1294" s="14" t="s">
        <v>23571</v>
      </c>
      <c r="G1294" s="14">
        <v>1.56</v>
      </c>
      <c r="H1294" s="18" t="s">
        <v>7360</v>
      </c>
      <c r="I1294" s="14" t="s">
        <v>5455</v>
      </c>
      <c r="J1294" s="15" t="s">
        <v>5501</v>
      </c>
      <c r="K1294" s="14" t="s">
        <v>28407</v>
      </c>
      <c r="L1294" s="14" t="s">
        <v>31</v>
      </c>
      <c r="M1294" s="14" t="s">
        <v>230</v>
      </c>
      <c r="N1294" s="14" t="s">
        <v>46</v>
      </c>
      <c r="O1294" s="16" t="s">
        <v>34</v>
      </c>
      <c r="P1294" s="28">
        <v>90</v>
      </c>
      <c r="Q1294" s="29" t="s">
        <v>1801</v>
      </c>
      <c r="R1294" s="15" t="s">
        <v>7361</v>
      </c>
      <c r="S1294" s="14" t="s">
        <v>36</v>
      </c>
      <c r="T1294" s="18">
        <v>100</v>
      </c>
      <c r="U1294" s="17">
        <v>10</v>
      </c>
      <c r="V1294" s="30">
        <f t="shared" ref="V1294:V1312" si="74">U1294/E1294</f>
        <v>4.5214088710042052E-2</v>
      </c>
      <c r="W1294" s="30">
        <f t="shared" si="72"/>
        <v>1.5071362903347351E-2</v>
      </c>
      <c r="X1294" s="19" t="s">
        <v>7362</v>
      </c>
      <c r="Y1294" s="21" t="s">
        <v>1705</v>
      </c>
      <c r="Z1294" s="19" t="s">
        <v>28037</v>
      </c>
    </row>
    <row r="1295" spans="1:26" s="67" customFormat="1" ht="100.2" customHeight="1" x14ac:dyDescent="0.3">
      <c r="A1295" s="138" t="s">
        <v>23707</v>
      </c>
      <c r="B1295" s="141" t="s">
        <v>19528</v>
      </c>
      <c r="C1295" s="139" t="s">
        <v>19529</v>
      </c>
      <c r="D1295" s="139" t="s">
        <v>19530</v>
      </c>
      <c r="E1295" s="142">
        <v>206.28899999999999</v>
      </c>
      <c r="F1295" s="143" t="s">
        <v>19531</v>
      </c>
      <c r="G1295" s="143"/>
      <c r="H1295" s="143" t="s">
        <v>19532</v>
      </c>
      <c r="I1295" s="144" t="s">
        <v>5455</v>
      </c>
      <c r="J1295" s="145" t="s">
        <v>6131</v>
      </c>
      <c r="K1295" s="143" t="s">
        <v>30833</v>
      </c>
      <c r="L1295" s="144" t="s">
        <v>31</v>
      </c>
      <c r="M1295" s="144" t="s">
        <v>281</v>
      </c>
      <c r="N1295" s="144" t="s">
        <v>46</v>
      </c>
      <c r="O1295" s="144" t="s">
        <v>34</v>
      </c>
      <c r="P1295" s="144">
        <v>728</v>
      </c>
      <c r="Q1295" s="144">
        <v>3.1</v>
      </c>
      <c r="R1295" s="147" t="s">
        <v>19533</v>
      </c>
      <c r="S1295" s="144" t="s">
        <v>36</v>
      </c>
      <c r="T1295" s="144">
        <v>15.2</v>
      </c>
      <c r="U1295" s="144">
        <v>3.1</v>
      </c>
      <c r="V1295" s="148">
        <f t="shared" si="74"/>
        <v>1.5027461473951594E-2</v>
      </c>
      <c r="W1295" s="148">
        <f>V1295</f>
        <v>1.5027461473951594E-2</v>
      </c>
      <c r="X1295" s="1" t="s">
        <v>19534</v>
      </c>
      <c r="Y1295" s="145" t="s">
        <v>19535</v>
      </c>
      <c r="Z1295" s="145" t="s">
        <v>19536</v>
      </c>
    </row>
    <row r="1296" spans="1:26" s="67" customFormat="1" ht="100.2" customHeight="1" x14ac:dyDescent="0.3">
      <c r="A1296" s="9" t="s">
        <v>16991</v>
      </c>
      <c r="B1296" s="10" t="s">
        <v>7363</v>
      </c>
      <c r="C1296" s="22" t="s">
        <v>7364</v>
      </c>
      <c r="D1296" s="19" t="s">
        <v>7365</v>
      </c>
      <c r="E1296" s="13">
        <v>450.63400000000001</v>
      </c>
      <c r="F1296" s="14" t="s">
        <v>7366</v>
      </c>
      <c r="G1296" s="14">
        <v>10.79</v>
      </c>
      <c r="H1296" s="14" t="s">
        <v>7367</v>
      </c>
      <c r="I1296" s="14" t="s">
        <v>5455</v>
      </c>
      <c r="J1296" s="15" t="s">
        <v>5549</v>
      </c>
      <c r="K1296" s="14" t="s">
        <v>30834</v>
      </c>
      <c r="L1296" s="14" t="s">
        <v>31</v>
      </c>
      <c r="M1296" s="14" t="s">
        <v>501</v>
      </c>
      <c r="N1296" s="14" t="s">
        <v>33</v>
      </c>
      <c r="O1296" s="16" t="s">
        <v>220</v>
      </c>
      <c r="P1296" s="28">
        <v>90</v>
      </c>
      <c r="Q1296" s="14">
        <v>20</v>
      </c>
      <c r="R1296" s="15" t="s">
        <v>7368</v>
      </c>
      <c r="S1296" s="14" t="s">
        <v>6797</v>
      </c>
      <c r="T1296" s="14">
        <v>60</v>
      </c>
      <c r="U1296" s="14">
        <v>20</v>
      </c>
      <c r="V1296" s="30">
        <f t="shared" si="74"/>
        <v>4.4381915257171008E-2</v>
      </c>
      <c r="W1296" s="30">
        <f t="shared" ref="W1296:W1302" si="75">V1296/3</f>
        <v>1.4793971752390335E-2</v>
      </c>
      <c r="X1296" s="19" t="s">
        <v>7369</v>
      </c>
      <c r="Y1296" s="21" t="s">
        <v>28039</v>
      </c>
      <c r="Z1296" s="21" t="s">
        <v>28038</v>
      </c>
    </row>
    <row r="1297" spans="1:26" s="67" customFormat="1" ht="100.2" customHeight="1" x14ac:dyDescent="0.3">
      <c r="A1297" s="9" t="s">
        <v>16991</v>
      </c>
      <c r="B1297" s="10" t="s">
        <v>7370</v>
      </c>
      <c r="C1297" s="22" t="s">
        <v>7371</v>
      </c>
      <c r="D1297" s="19" t="s">
        <v>7372</v>
      </c>
      <c r="E1297" s="13">
        <v>152.22999999999999</v>
      </c>
      <c r="F1297" s="14" t="s">
        <v>1630</v>
      </c>
      <c r="G1297" s="14">
        <v>3.08</v>
      </c>
      <c r="H1297" s="14" t="s">
        <v>7373</v>
      </c>
      <c r="I1297" s="14" t="s">
        <v>5455</v>
      </c>
      <c r="J1297" s="15" t="s">
        <v>7374</v>
      </c>
      <c r="K1297" s="14" t="s">
        <v>30835</v>
      </c>
      <c r="L1297" s="14" t="s">
        <v>31</v>
      </c>
      <c r="M1297" s="14" t="s">
        <v>310</v>
      </c>
      <c r="N1297" s="14" t="s">
        <v>33</v>
      </c>
      <c r="O1297" s="16" t="s">
        <v>220</v>
      </c>
      <c r="P1297" s="28">
        <v>98</v>
      </c>
      <c r="Q1297" s="13">
        <v>6.7</v>
      </c>
      <c r="R1297" s="15" t="s">
        <v>7375</v>
      </c>
      <c r="S1297" s="14" t="s">
        <v>36</v>
      </c>
      <c r="T1297" s="14">
        <v>13.4</v>
      </c>
      <c r="U1297" s="13">
        <v>6.7</v>
      </c>
      <c r="V1297" s="37">
        <f t="shared" si="74"/>
        <v>4.4012349733955201E-2</v>
      </c>
      <c r="W1297" s="37">
        <f t="shared" si="75"/>
        <v>1.4670783244651734E-2</v>
      </c>
      <c r="X1297" s="19" t="s">
        <v>7376</v>
      </c>
      <c r="Y1297" s="21" t="s">
        <v>1634</v>
      </c>
      <c r="Z1297" s="19" t="s">
        <v>28040</v>
      </c>
    </row>
    <row r="1298" spans="1:26" s="67" customFormat="1" ht="100.2" customHeight="1" x14ac:dyDescent="0.3">
      <c r="A1298" s="138" t="s">
        <v>23707</v>
      </c>
      <c r="B1298" s="141" t="s">
        <v>19537</v>
      </c>
      <c r="C1298" s="139" t="s">
        <v>19538</v>
      </c>
      <c r="D1298" s="139" t="s">
        <v>19539</v>
      </c>
      <c r="E1298" s="142">
        <v>122.17100000000001</v>
      </c>
      <c r="F1298" s="143" t="s">
        <v>6854</v>
      </c>
      <c r="G1298" s="143"/>
      <c r="H1298" s="143" t="s">
        <v>19540</v>
      </c>
      <c r="I1298" s="144" t="s">
        <v>5455</v>
      </c>
      <c r="J1298" s="145" t="s">
        <v>19541</v>
      </c>
      <c r="K1298" s="143" t="s">
        <v>29927</v>
      </c>
      <c r="L1298" s="144" t="s">
        <v>31</v>
      </c>
      <c r="M1298" s="144" t="s">
        <v>103</v>
      </c>
      <c r="N1298" s="144" t="s">
        <v>476</v>
      </c>
      <c r="O1298" s="144" t="s">
        <v>34</v>
      </c>
      <c r="P1298" s="144">
        <v>90</v>
      </c>
      <c r="Q1298" s="144">
        <v>5.22</v>
      </c>
      <c r="R1298" s="147" t="s">
        <v>19542</v>
      </c>
      <c r="S1298" s="144" t="s">
        <v>49</v>
      </c>
      <c r="T1298" s="144" t="s">
        <v>49</v>
      </c>
      <c r="U1298" s="144">
        <v>5.22</v>
      </c>
      <c r="V1298" s="149">
        <f t="shared" si="74"/>
        <v>4.2726997405276204E-2</v>
      </c>
      <c r="W1298" s="149">
        <f t="shared" si="75"/>
        <v>1.4242332468425401E-2</v>
      </c>
      <c r="X1298" s="1" t="s">
        <v>19543</v>
      </c>
      <c r="Y1298" s="145" t="s">
        <v>6455</v>
      </c>
      <c r="Z1298" s="145" t="s">
        <v>28041</v>
      </c>
    </row>
    <row r="1299" spans="1:26" s="67" customFormat="1" ht="100.2" customHeight="1" x14ac:dyDescent="0.3">
      <c r="A1299" s="9" t="s">
        <v>16991</v>
      </c>
      <c r="B1299" s="10" t="s">
        <v>7377</v>
      </c>
      <c r="C1299" s="22" t="s">
        <v>7378</v>
      </c>
      <c r="D1299" s="19" t="s">
        <v>7379</v>
      </c>
      <c r="E1299" s="13">
        <v>181.44705037675701</v>
      </c>
      <c r="F1299" s="14" t="s">
        <v>7095</v>
      </c>
      <c r="G1299" s="14">
        <v>4.05</v>
      </c>
      <c r="H1299" s="18" t="s">
        <v>7380</v>
      </c>
      <c r="I1299" s="14" t="s">
        <v>5455</v>
      </c>
      <c r="J1299" s="15" t="s">
        <v>5752</v>
      </c>
      <c r="K1299" s="14" t="s">
        <v>28408</v>
      </c>
      <c r="L1299" s="14" t="s">
        <v>31</v>
      </c>
      <c r="M1299" s="14" t="s">
        <v>163</v>
      </c>
      <c r="N1299" s="14" t="s">
        <v>46</v>
      </c>
      <c r="O1299" s="16" t="s">
        <v>83</v>
      </c>
      <c r="P1299" s="17" t="s">
        <v>340</v>
      </c>
      <c r="Q1299" s="29" t="s">
        <v>7381</v>
      </c>
      <c r="R1299" s="15" t="s">
        <v>7382</v>
      </c>
      <c r="S1299" s="14" t="s">
        <v>36</v>
      </c>
      <c r="T1299" s="18">
        <v>78</v>
      </c>
      <c r="U1299" s="34">
        <v>7.7</v>
      </c>
      <c r="V1299" s="30">
        <f t="shared" si="74"/>
        <v>4.2436622607045449E-2</v>
      </c>
      <c r="W1299" s="30">
        <f t="shared" si="75"/>
        <v>1.414554086901515E-2</v>
      </c>
      <c r="X1299" s="19" t="s">
        <v>7383</v>
      </c>
      <c r="Y1299" s="21" t="s">
        <v>7384</v>
      </c>
      <c r="Z1299" s="19" t="s">
        <v>7385</v>
      </c>
    </row>
    <row r="1300" spans="1:26" s="67" customFormat="1" ht="100.2" customHeight="1" x14ac:dyDescent="0.3">
      <c r="A1300" s="9" t="s">
        <v>16991</v>
      </c>
      <c r="B1300" s="10" t="s">
        <v>7386</v>
      </c>
      <c r="C1300" s="19" t="s">
        <v>7387</v>
      </c>
      <c r="D1300" s="19" t="s">
        <v>23572</v>
      </c>
      <c r="E1300" s="13">
        <v>235.90323433773099</v>
      </c>
      <c r="F1300" s="14" t="s">
        <v>7388</v>
      </c>
      <c r="G1300" s="14">
        <v>3.79</v>
      </c>
      <c r="H1300" s="14" t="s">
        <v>7389</v>
      </c>
      <c r="I1300" s="14" t="s">
        <v>5455</v>
      </c>
      <c r="J1300" s="15" t="s">
        <v>5752</v>
      </c>
      <c r="K1300" s="14" t="s">
        <v>28404</v>
      </c>
      <c r="L1300" s="14" t="s">
        <v>31</v>
      </c>
      <c r="M1300" s="14" t="s">
        <v>69</v>
      </c>
      <c r="N1300" s="14" t="s">
        <v>46</v>
      </c>
      <c r="O1300" s="16" t="s">
        <v>220</v>
      </c>
      <c r="P1300" s="28">
        <v>90</v>
      </c>
      <c r="Q1300" s="14">
        <v>10</v>
      </c>
      <c r="R1300" s="15" t="s">
        <v>7390</v>
      </c>
      <c r="S1300" s="14" t="s">
        <v>143</v>
      </c>
      <c r="T1300" s="14">
        <v>20</v>
      </c>
      <c r="U1300" s="28">
        <v>10</v>
      </c>
      <c r="V1300" s="30">
        <f t="shared" si="74"/>
        <v>4.2390262380563613E-2</v>
      </c>
      <c r="W1300" s="30">
        <f t="shared" si="75"/>
        <v>1.4130087460187872E-2</v>
      </c>
      <c r="X1300" s="19" t="s">
        <v>7391</v>
      </c>
      <c r="Y1300" s="21" t="s">
        <v>7392</v>
      </c>
      <c r="Z1300" s="19" t="s">
        <v>7393</v>
      </c>
    </row>
    <row r="1301" spans="1:26" s="67" customFormat="1" ht="100.2" customHeight="1" x14ac:dyDescent="0.3">
      <c r="A1301" s="138" t="s">
        <v>23707</v>
      </c>
      <c r="B1301" s="141" t="s">
        <v>19544</v>
      </c>
      <c r="C1301" s="139" t="s">
        <v>19545</v>
      </c>
      <c r="D1301" s="139" t="s">
        <v>19546</v>
      </c>
      <c r="E1301" s="142">
        <v>118.19</v>
      </c>
      <c r="F1301" s="143" t="s">
        <v>5520</v>
      </c>
      <c r="G1301" s="143"/>
      <c r="H1301" s="143" t="s">
        <v>19547</v>
      </c>
      <c r="I1301" s="144" t="s">
        <v>5455</v>
      </c>
      <c r="J1301" s="145" t="s">
        <v>19548</v>
      </c>
      <c r="K1301" s="143" t="s">
        <v>30836</v>
      </c>
      <c r="L1301" s="144" t="s">
        <v>31</v>
      </c>
      <c r="M1301" s="144" t="s">
        <v>17194</v>
      </c>
      <c r="N1301" s="144" t="s">
        <v>33</v>
      </c>
      <c r="O1301" s="144" t="s">
        <v>220</v>
      </c>
      <c r="P1301" s="144">
        <v>90</v>
      </c>
      <c r="Q1301" s="144">
        <v>5</v>
      </c>
      <c r="R1301" s="147" t="s">
        <v>19549</v>
      </c>
      <c r="S1301" s="144" t="s">
        <v>36</v>
      </c>
      <c r="T1301" s="144">
        <v>55</v>
      </c>
      <c r="U1301" s="144">
        <v>5</v>
      </c>
      <c r="V1301" s="146">
        <f t="shared" si="74"/>
        <v>4.2304763516371947E-2</v>
      </c>
      <c r="W1301" s="146">
        <f t="shared" si="75"/>
        <v>1.4101587838790649E-2</v>
      </c>
      <c r="X1301" s="1" t="s">
        <v>19550</v>
      </c>
      <c r="Y1301" s="145" t="s">
        <v>19551</v>
      </c>
      <c r="Z1301" s="145" t="s">
        <v>19552</v>
      </c>
    </row>
    <row r="1302" spans="1:26" s="67" customFormat="1" ht="100.2" customHeight="1" x14ac:dyDescent="0.3">
      <c r="A1302" s="9" t="s">
        <v>16991</v>
      </c>
      <c r="B1302" s="10" t="s">
        <v>7394</v>
      </c>
      <c r="C1302" s="22" t="s">
        <v>7395</v>
      </c>
      <c r="D1302" s="19" t="s">
        <v>7396</v>
      </c>
      <c r="E1302" s="13">
        <v>181.44705037675701</v>
      </c>
      <c r="F1302" s="14" t="s">
        <v>7095</v>
      </c>
      <c r="G1302" s="14">
        <v>4.1500000000000004</v>
      </c>
      <c r="H1302" s="14" t="s">
        <v>7397</v>
      </c>
      <c r="I1302" s="14" t="s">
        <v>5455</v>
      </c>
      <c r="J1302" s="15" t="s">
        <v>5752</v>
      </c>
      <c r="K1302" s="14" t="s">
        <v>28408</v>
      </c>
      <c r="L1302" s="14" t="s">
        <v>31</v>
      </c>
      <c r="M1302" s="14" t="s">
        <v>163</v>
      </c>
      <c r="N1302" s="14" t="s">
        <v>46</v>
      </c>
      <c r="O1302" s="16" t="s">
        <v>83</v>
      </c>
      <c r="P1302" s="28" t="s">
        <v>340</v>
      </c>
      <c r="Q1302" s="14" t="s">
        <v>7398</v>
      </c>
      <c r="R1302" s="15" t="s">
        <v>7399</v>
      </c>
      <c r="S1302" s="14" t="s">
        <v>36</v>
      </c>
      <c r="T1302" s="14">
        <v>78</v>
      </c>
      <c r="U1302" s="14">
        <v>7.6</v>
      </c>
      <c r="V1302" s="30">
        <f t="shared" si="74"/>
        <v>4.1885497638122778E-2</v>
      </c>
      <c r="W1302" s="30">
        <f t="shared" si="75"/>
        <v>1.3961832546040926E-2</v>
      </c>
      <c r="X1302" s="19" t="s">
        <v>7400</v>
      </c>
      <c r="Y1302" s="21" t="s">
        <v>7384</v>
      </c>
      <c r="Z1302" s="19" t="s">
        <v>7401</v>
      </c>
    </row>
    <row r="1303" spans="1:26" s="67" customFormat="1" ht="100.2" customHeight="1" x14ac:dyDescent="0.3">
      <c r="A1303" s="9" t="s">
        <v>16991</v>
      </c>
      <c r="B1303" s="10" t="s">
        <v>7402</v>
      </c>
      <c r="C1303" s="46" t="s">
        <v>7403</v>
      </c>
      <c r="D1303" s="12" t="s">
        <v>7404</v>
      </c>
      <c r="E1303" s="13">
        <v>227.09</v>
      </c>
      <c r="F1303" s="14" t="s">
        <v>7405</v>
      </c>
      <c r="G1303" s="14">
        <v>1.62</v>
      </c>
      <c r="H1303" s="18" t="s">
        <v>7406</v>
      </c>
      <c r="I1303" s="14" t="s">
        <v>5455</v>
      </c>
      <c r="J1303" s="15" t="s">
        <v>6603</v>
      </c>
      <c r="K1303" s="14" t="s">
        <v>30837</v>
      </c>
      <c r="L1303" s="14" t="s">
        <v>31</v>
      </c>
      <c r="M1303" s="14" t="s">
        <v>103</v>
      </c>
      <c r="N1303" s="14" t="s">
        <v>70</v>
      </c>
      <c r="O1303" s="16" t="s">
        <v>34</v>
      </c>
      <c r="P1303" s="17">
        <v>728</v>
      </c>
      <c r="Q1303" s="29" t="s">
        <v>7407</v>
      </c>
      <c r="R1303" s="15" t="s">
        <v>7408</v>
      </c>
      <c r="S1303" s="14" t="s">
        <v>36</v>
      </c>
      <c r="T1303" s="18">
        <v>31.5</v>
      </c>
      <c r="U1303" s="20">
        <v>3.04</v>
      </c>
      <c r="V1303" s="33">
        <f t="shared" si="74"/>
        <v>1.3386762957417763E-2</v>
      </c>
      <c r="W1303" s="33">
        <f>V1303</f>
        <v>1.3386762957417763E-2</v>
      </c>
      <c r="X1303" s="19" t="s">
        <v>7409</v>
      </c>
      <c r="Y1303" s="21" t="s">
        <v>7410</v>
      </c>
      <c r="Z1303" s="19" t="s">
        <v>28042</v>
      </c>
    </row>
    <row r="1304" spans="1:26" s="67" customFormat="1" ht="100.2" customHeight="1" x14ac:dyDescent="0.3">
      <c r="A1304" s="138" t="s">
        <v>23707</v>
      </c>
      <c r="B1304" s="141" t="s">
        <v>19553</v>
      </c>
      <c r="C1304" s="139" t="s">
        <v>19554</v>
      </c>
      <c r="D1304" s="139" t="s">
        <v>19555</v>
      </c>
      <c r="E1304" s="142">
        <v>299.54700000000003</v>
      </c>
      <c r="F1304" s="143" t="s">
        <v>19556</v>
      </c>
      <c r="G1304" s="143"/>
      <c r="H1304" s="143" t="s">
        <v>19557</v>
      </c>
      <c r="I1304" s="144" t="s">
        <v>5455</v>
      </c>
      <c r="J1304" s="145" t="s">
        <v>6545</v>
      </c>
      <c r="K1304" s="143" t="s">
        <v>28409</v>
      </c>
      <c r="L1304" s="144" t="s">
        <v>31</v>
      </c>
      <c r="M1304" s="144" t="s">
        <v>4969</v>
      </c>
      <c r="N1304" s="144" t="s">
        <v>46</v>
      </c>
      <c r="O1304" s="144" t="s">
        <v>34</v>
      </c>
      <c r="P1304" s="144">
        <v>728</v>
      </c>
      <c r="Q1304" s="144">
        <v>3.97</v>
      </c>
      <c r="R1304" s="147" t="s">
        <v>19558</v>
      </c>
      <c r="S1304" s="144" t="s">
        <v>36</v>
      </c>
      <c r="T1304" s="144">
        <v>8.01</v>
      </c>
      <c r="U1304" s="144">
        <v>3.97</v>
      </c>
      <c r="V1304" s="149">
        <f t="shared" si="74"/>
        <v>1.325334588562062E-2</v>
      </c>
      <c r="W1304" s="149">
        <f>V1304</f>
        <v>1.325334588562062E-2</v>
      </c>
      <c r="X1304" s="1" t="s">
        <v>19559</v>
      </c>
      <c r="Y1304" s="145" t="s">
        <v>19560</v>
      </c>
      <c r="Z1304" s="145" t="s">
        <v>19561</v>
      </c>
    </row>
    <row r="1305" spans="1:26" s="67" customFormat="1" ht="100.2" customHeight="1" x14ac:dyDescent="0.3">
      <c r="A1305" s="9" t="s">
        <v>16991</v>
      </c>
      <c r="B1305" s="10" t="s">
        <v>7411</v>
      </c>
      <c r="C1305" s="22" t="s">
        <v>7412</v>
      </c>
      <c r="D1305" s="12" t="s">
        <v>7413</v>
      </c>
      <c r="E1305" s="13">
        <v>287.500101214599</v>
      </c>
      <c r="F1305" s="14" t="s">
        <v>7414</v>
      </c>
      <c r="G1305" s="14">
        <v>8.609</v>
      </c>
      <c r="H1305" s="18" t="s">
        <v>7415</v>
      </c>
      <c r="I1305" s="14" t="s">
        <v>5455</v>
      </c>
      <c r="J1305" s="15" t="s">
        <v>7416</v>
      </c>
      <c r="K1305" s="14" t="s">
        <v>28240</v>
      </c>
      <c r="L1305" s="14" t="s">
        <v>31</v>
      </c>
      <c r="M1305" s="14" t="s">
        <v>891</v>
      </c>
      <c r="N1305" s="14" t="s">
        <v>1150</v>
      </c>
      <c r="O1305" s="16" t="s">
        <v>34</v>
      </c>
      <c r="P1305" s="17" t="s">
        <v>628</v>
      </c>
      <c r="Q1305" s="29" t="s">
        <v>7417</v>
      </c>
      <c r="R1305" s="15" t="s">
        <v>7418</v>
      </c>
      <c r="S1305" s="14" t="s">
        <v>36</v>
      </c>
      <c r="T1305" s="18">
        <v>17.46</v>
      </c>
      <c r="U1305" s="20">
        <v>3.72</v>
      </c>
      <c r="V1305" s="39">
        <f t="shared" si="74"/>
        <v>1.2939125879553263E-2</v>
      </c>
      <c r="W1305" s="39">
        <f>V1305</f>
        <v>1.2939125879553263E-2</v>
      </c>
      <c r="X1305" s="19" t="s">
        <v>7419</v>
      </c>
      <c r="Y1305" s="21" t="s">
        <v>7420</v>
      </c>
      <c r="Z1305" s="19" t="s">
        <v>7421</v>
      </c>
    </row>
    <row r="1306" spans="1:26" s="67" customFormat="1" ht="100.2" customHeight="1" x14ac:dyDescent="0.3">
      <c r="A1306" s="9" t="s">
        <v>16991</v>
      </c>
      <c r="B1306" s="10" t="s">
        <v>7422</v>
      </c>
      <c r="C1306" s="22" t="s">
        <v>7423</v>
      </c>
      <c r="D1306" s="12" t="s">
        <v>7424</v>
      </c>
      <c r="E1306" s="13">
        <v>152.19</v>
      </c>
      <c r="F1306" s="14" t="s">
        <v>7425</v>
      </c>
      <c r="G1306" s="14">
        <v>2.0099999999999998</v>
      </c>
      <c r="H1306" s="18" t="s">
        <v>7426</v>
      </c>
      <c r="I1306" s="14" t="s">
        <v>5455</v>
      </c>
      <c r="J1306" s="15" t="s">
        <v>7427</v>
      </c>
      <c r="K1306" s="14" t="s">
        <v>28410</v>
      </c>
      <c r="L1306" s="14" t="s">
        <v>31</v>
      </c>
      <c r="M1306" s="14" t="s">
        <v>1357</v>
      </c>
      <c r="N1306" s="14" t="s">
        <v>46</v>
      </c>
      <c r="O1306" s="16" t="s">
        <v>34</v>
      </c>
      <c r="P1306" s="17">
        <v>90</v>
      </c>
      <c r="Q1306" s="29" t="s">
        <v>7428</v>
      </c>
      <c r="R1306" s="15" t="s">
        <v>7429</v>
      </c>
      <c r="S1306" s="14" t="s">
        <v>143</v>
      </c>
      <c r="T1306" s="18">
        <v>30</v>
      </c>
      <c r="U1306" s="34">
        <v>5.9</v>
      </c>
      <c r="V1306" s="33">
        <f t="shared" si="74"/>
        <v>3.8767330310795718E-2</v>
      </c>
      <c r="W1306" s="33">
        <f>V1306/3</f>
        <v>1.2922443436931906E-2</v>
      </c>
      <c r="X1306" s="19" t="s">
        <v>7430</v>
      </c>
      <c r="Y1306" s="21" t="s">
        <v>7431</v>
      </c>
      <c r="Z1306" s="19" t="s">
        <v>28043</v>
      </c>
    </row>
    <row r="1307" spans="1:26" s="67" customFormat="1" ht="100.2" customHeight="1" x14ac:dyDescent="0.3">
      <c r="A1307" s="138" t="s">
        <v>23707</v>
      </c>
      <c r="B1307" s="141" t="s">
        <v>19562</v>
      </c>
      <c r="C1307" s="139" t="s">
        <v>19563</v>
      </c>
      <c r="D1307" s="139" t="s">
        <v>19564</v>
      </c>
      <c r="E1307" s="142">
        <v>335.83</v>
      </c>
      <c r="F1307" s="143" t="s">
        <v>19565</v>
      </c>
      <c r="G1307" s="143"/>
      <c r="H1307" s="143" t="s">
        <v>19566</v>
      </c>
      <c r="I1307" s="144" t="s">
        <v>5455</v>
      </c>
      <c r="J1307" s="145" t="s">
        <v>19567</v>
      </c>
      <c r="K1307" s="143" t="s">
        <v>28411</v>
      </c>
      <c r="L1307" s="144" t="s">
        <v>31</v>
      </c>
      <c r="M1307" s="144" t="s">
        <v>19568</v>
      </c>
      <c r="N1307" s="144" t="s">
        <v>476</v>
      </c>
      <c r="O1307" s="144" t="s">
        <v>34</v>
      </c>
      <c r="P1307" s="144">
        <v>728</v>
      </c>
      <c r="Q1307" s="144">
        <v>4.3310000000000004</v>
      </c>
      <c r="R1307" s="147" t="s">
        <v>19569</v>
      </c>
      <c r="S1307" s="144" t="s">
        <v>314</v>
      </c>
      <c r="T1307" s="144">
        <v>41.25</v>
      </c>
      <c r="U1307" s="144">
        <v>4.3310000000000004</v>
      </c>
      <c r="V1307" s="153">
        <f t="shared" si="74"/>
        <v>1.2896405919661735E-2</v>
      </c>
      <c r="W1307" s="153">
        <f>V1307</f>
        <v>1.2896405919661735E-2</v>
      </c>
      <c r="X1307" s="1" t="s">
        <v>19570</v>
      </c>
      <c r="Y1307" s="145" t="s">
        <v>2696</v>
      </c>
      <c r="Z1307" s="145" t="s">
        <v>19571</v>
      </c>
    </row>
    <row r="1308" spans="1:26" s="67" customFormat="1" ht="100.2" customHeight="1" x14ac:dyDescent="0.3">
      <c r="A1308" s="9" t="s">
        <v>16991</v>
      </c>
      <c r="B1308" s="10" t="s">
        <v>7432</v>
      </c>
      <c r="C1308" s="22" t="s">
        <v>7433</v>
      </c>
      <c r="D1308" s="19" t="s">
        <v>7434</v>
      </c>
      <c r="E1308" s="13">
        <v>267.83999999999997</v>
      </c>
      <c r="F1308" s="14" t="s">
        <v>7435</v>
      </c>
      <c r="G1308" s="14">
        <v>2.69</v>
      </c>
      <c r="H1308" s="14" t="s">
        <v>7436</v>
      </c>
      <c r="I1308" s="14" t="s">
        <v>5455</v>
      </c>
      <c r="J1308" s="15" t="s">
        <v>7416</v>
      </c>
      <c r="K1308" s="14" t="s">
        <v>28412</v>
      </c>
      <c r="L1308" s="14" t="s">
        <v>31</v>
      </c>
      <c r="M1308" s="14" t="s">
        <v>3950</v>
      </c>
      <c r="N1308" s="14" t="s">
        <v>33</v>
      </c>
      <c r="O1308" s="16" t="s">
        <v>220</v>
      </c>
      <c r="P1308" s="26">
        <v>91</v>
      </c>
      <c r="Q1308" s="14">
        <v>10</v>
      </c>
      <c r="R1308" s="15" t="s">
        <v>3582</v>
      </c>
      <c r="S1308" s="14" t="s">
        <v>36</v>
      </c>
      <c r="T1308" s="14">
        <v>40</v>
      </c>
      <c r="U1308" s="28">
        <v>10</v>
      </c>
      <c r="V1308" s="30">
        <f t="shared" si="74"/>
        <v>3.733572281959379E-2</v>
      </c>
      <c r="W1308" s="30">
        <f>V1308/3</f>
        <v>1.2445240939864597E-2</v>
      </c>
      <c r="X1308" s="19" t="s">
        <v>7437</v>
      </c>
      <c r="Y1308" s="21" t="s">
        <v>7438</v>
      </c>
      <c r="Z1308" s="19" t="s">
        <v>28044</v>
      </c>
    </row>
    <row r="1309" spans="1:26" s="67" customFormat="1" ht="100.2" customHeight="1" x14ac:dyDescent="0.3">
      <c r="A1309" s="9" t="s">
        <v>16991</v>
      </c>
      <c r="B1309" s="10" t="s">
        <v>7439</v>
      </c>
      <c r="C1309" s="11" t="s">
        <v>7440</v>
      </c>
      <c r="D1309" s="12" t="s">
        <v>7441</v>
      </c>
      <c r="E1309" s="13">
        <v>356</v>
      </c>
      <c r="F1309" s="14" t="s">
        <v>7442</v>
      </c>
      <c r="G1309" s="14"/>
      <c r="H1309" s="18" t="s">
        <v>7443</v>
      </c>
      <c r="I1309" s="14" t="s">
        <v>5455</v>
      </c>
      <c r="J1309" s="15" t="s">
        <v>6545</v>
      </c>
      <c r="K1309" s="14" t="s">
        <v>28413</v>
      </c>
      <c r="L1309" s="14" t="s">
        <v>189</v>
      </c>
      <c r="M1309" s="14" t="s">
        <v>190</v>
      </c>
      <c r="N1309" s="14" t="s">
        <v>59</v>
      </c>
      <c r="O1309" s="16" t="s">
        <v>34</v>
      </c>
      <c r="P1309" s="17">
        <v>90</v>
      </c>
      <c r="Q1309" s="29" t="s">
        <v>7444</v>
      </c>
      <c r="R1309" s="15" t="s">
        <v>7445</v>
      </c>
      <c r="S1309" s="14" t="s">
        <v>36</v>
      </c>
      <c r="T1309" s="18">
        <v>40</v>
      </c>
      <c r="U1309" s="17">
        <v>13</v>
      </c>
      <c r="V1309" s="30">
        <f t="shared" si="74"/>
        <v>3.6516853932584269E-2</v>
      </c>
      <c r="W1309" s="33">
        <f>V1309/3</f>
        <v>1.2172284644194757E-2</v>
      </c>
      <c r="X1309" s="19" t="s">
        <v>7446</v>
      </c>
      <c r="Y1309" s="21" t="s">
        <v>7447</v>
      </c>
      <c r="Z1309" s="19" t="s">
        <v>28045</v>
      </c>
    </row>
    <row r="1310" spans="1:26" s="67" customFormat="1" ht="100.2" customHeight="1" x14ac:dyDescent="0.3">
      <c r="A1310" s="9" t="s">
        <v>16991</v>
      </c>
      <c r="B1310" s="10" t="s">
        <v>7448</v>
      </c>
      <c r="C1310" s="22" t="s">
        <v>7449</v>
      </c>
      <c r="D1310" s="12" t="s">
        <v>7450</v>
      </c>
      <c r="E1310" s="13">
        <v>368.36359100316599</v>
      </c>
      <c r="F1310" s="14" t="s">
        <v>7451</v>
      </c>
      <c r="G1310" s="14">
        <v>5.48</v>
      </c>
      <c r="H1310" s="18" t="s">
        <v>7452</v>
      </c>
      <c r="I1310" s="14" t="s">
        <v>5455</v>
      </c>
      <c r="J1310" s="15" t="s">
        <v>5783</v>
      </c>
      <c r="K1310" s="14" t="s">
        <v>30838</v>
      </c>
      <c r="L1310" s="14" t="s">
        <v>31</v>
      </c>
      <c r="M1310" s="14" t="s">
        <v>310</v>
      </c>
      <c r="N1310" s="14" t="s">
        <v>476</v>
      </c>
      <c r="O1310" s="16" t="s">
        <v>34</v>
      </c>
      <c r="P1310" s="17">
        <v>728</v>
      </c>
      <c r="Q1310" s="29" t="s">
        <v>7453</v>
      </c>
      <c r="R1310" s="15" t="s">
        <v>7454</v>
      </c>
      <c r="S1310" s="14" t="s">
        <v>7455</v>
      </c>
      <c r="T1310" s="18">
        <v>7</v>
      </c>
      <c r="U1310" s="17">
        <v>4</v>
      </c>
      <c r="V1310" s="20">
        <f t="shared" si="74"/>
        <v>1.0858836480301391E-2</v>
      </c>
      <c r="W1310" s="13">
        <f>V1310</f>
        <v>1.0858836480301391E-2</v>
      </c>
      <c r="X1310" s="19" t="s">
        <v>7456</v>
      </c>
      <c r="Y1310" s="21" t="s">
        <v>7457</v>
      </c>
      <c r="Z1310" s="19" t="s">
        <v>28046</v>
      </c>
    </row>
    <row r="1311" spans="1:26" s="67" customFormat="1" ht="100.2" customHeight="1" x14ac:dyDescent="0.3">
      <c r="A1311" s="9" t="s">
        <v>16991</v>
      </c>
      <c r="B1311" s="10" t="s">
        <v>7458</v>
      </c>
      <c r="C1311" s="22" t="s">
        <v>7459</v>
      </c>
      <c r="D1311" s="12" t="s">
        <v>7460</v>
      </c>
      <c r="E1311" s="13">
        <v>289.54000000000002</v>
      </c>
      <c r="F1311" s="14" t="s">
        <v>7461</v>
      </c>
      <c r="G1311" s="14">
        <v>6.08</v>
      </c>
      <c r="H1311" s="31" t="s">
        <v>7462</v>
      </c>
      <c r="I1311" s="14" t="s">
        <v>5455</v>
      </c>
      <c r="J1311" s="15" t="s">
        <v>2266</v>
      </c>
      <c r="K1311" s="16" t="s">
        <v>30839</v>
      </c>
      <c r="L1311" s="14" t="s">
        <v>31</v>
      </c>
      <c r="M1311" s="14" t="s">
        <v>6276</v>
      </c>
      <c r="N1311" s="14" t="s">
        <v>46</v>
      </c>
      <c r="O1311" s="16" t="s">
        <v>34</v>
      </c>
      <c r="P1311" s="17">
        <v>90</v>
      </c>
      <c r="Q1311" s="18">
        <v>9.3000000000000007</v>
      </c>
      <c r="R1311" s="15" t="s">
        <v>7463</v>
      </c>
      <c r="S1311" s="14" t="s">
        <v>7464</v>
      </c>
      <c r="T1311" s="18">
        <v>67.900000000000006</v>
      </c>
      <c r="U1311" s="34">
        <v>9.3000000000000007</v>
      </c>
      <c r="V1311" s="33">
        <f t="shared" si="74"/>
        <v>3.2119914346895075E-2</v>
      </c>
      <c r="W1311" s="30">
        <f>V1311/3</f>
        <v>1.0706638115631691E-2</v>
      </c>
      <c r="X1311" s="19" t="s">
        <v>7465</v>
      </c>
      <c r="Y1311" s="21" t="s">
        <v>7466</v>
      </c>
      <c r="Z1311" s="19" t="s">
        <v>28047</v>
      </c>
    </row>
    <row r="1312" spans="1:26" s="67" customFormat="1" ht="100.2" customHeight="1" x14ac:dyDescent="0.3">
      <c r="A1312" s="9" t="s">
        <v>16991</v>
      </c>
      <c r="B1312" s="10" t="s">
        <v>7467</v>
      </c>
      <c r="C1312" s="22" t="s">
        <v>7468</v>
      </c>
      <c r="D1312" s="19" t="s">
        <v>7469</v>
      </c>
      <c r="E1312" s="13">
        <v>172.22</v>
      </c>
      <c r="F1312" s="14" t="s">
        <v>7470</v>
      </c>
      <c r="G1312" s="14">
        <v>3.9</v>
      </c>
      <c r="H1312" s="14" t="s">
        <v>7471</v>
      </c>
      <c r="I1312" s="14" t="s">
        <v>5455</v>
      </c>
      <c r="J1312" s="15" t="s">
        <v>5975</v>
      </c>
      <c r="K1312" s="14" t="s">
        <v>28414</v>
      </c>
      <c r="L1312" s="14" t="s">
        <v>31</v>
      </c>
      <c r="M1312" s="14" t="s">
        <v>7472</v>
      </c>
      <c r="N1312" s="14" t="s">
        <v>70</v>
      </c>
      <c r="O1312" s="16" t="s">
        <v>34</v>
      </c>
      <c r="P1312" s="28">
        <v>90</v>
      </c>
      <c r="Q1312" s="14">
        <v>5.0999999999999996</v>
      </c>
      <c r="R1312" s="15" t="s">
        <v>7473</v>
      </c>
      <c r="S1312" s="14" t="s">
        <v>49</v>
      </c>
      <c r="T1312" s="14" t="s">
        <v>49</v>
      </c>
      <c r="U1312" s="14">
        <v>5.0999999999999996</v>
      </c>
      <c r="V1312" s="30">
        <f t="shared" si="74"/>
        <v>2.9613285332713967E-2</v>
      </c>
      <c r="W1312" s="30">
        <f>V1312/3</f>
        <v>9.8710951109046551E-3</v>
      </c>
      <c r="X1312" s="19" t="s">
        <v>50</v>
      </c>
      <c r="Y1312" s="21" t="s">
        <v>1768</v>
      </c>
      <c r="Z1312" s="19" t="s">
        <v>28048</v>
      </c>
    </row>
    <row r="1313" spans="1:28" s="67" customFormat="1" ht="100.2" customHeight="1" x14ac:dyDescent="0.3">
      <c r="A1313" s="9" t="s">
        <v>16991</v>
      </c>
      <c r="B1313" s="10" t="s">
        <v>7474</v>
      </c>
      <c r="C1313" s="22" t="s">
        <v>7475</v>
      </c>
      <c r="D1313" s="19" t="s">
        <v>7476</v>
      </c>
      <c r="E1313" s="13">
        <v>210.26</v>
      </c>
      <c r="F1313" s="14" t="s">
        <v>7477</v>
      </c>
      <c r="G1313" s="14">
        <v>-0.17</v>
      </c>
      <c r="H1313" s="14" t="s">
        <v>7478</v>
      </c>
      <c r="I1313" s="14" t="s">
        <v>5455</v>
      </c>
      <c r="J1313" s="15" t="s">
        <v>2266</v>
      </c>
      <c r="K1313" s="14" t="s">
        <v>28415</v>
      </c>
      <c r="L1313" s="14" t="s">
        <v>31</v>
      </c>
      <c r="M1313" s="14" t="s">
        <v>69</v>
      </c>
      <c r="N1313" s="14" t="s">
        <v>33</v>
      </c>
      <c r="O1313" s="16" t="s">
        <v>34</v>
      </c>
      <c r="P1313" s="28">
        <v>728</v>
      </c>
      <c r="Q1313" s="14">
        <v>2</v>
      </c>
      <c r="R1313" s="15" t="s">
        <v>7479</v>
      </c>
      <c r="S1313" s="14" t="s">
        <v>143</v>
      </c>
      <c r="T1313" s="14">
        <v>10</v>
      </c>
      <c r="U1313" s="14">
        <v>2</v>
      </c>
      <c r="V1313" s="13">
        <f>PRODUCT(U1313,1/E1313)</f>
        <v>9.5120327213925621E-3</v>
      </c>
      <c r="W1313" s="13">
        <f>V1313</f>
        <v>9.5120327213925621E-3</v>
      </c>
      <c r="X1313" s="19" t="s">
        <v>7480</v>
      </c>
      <c r="Y1313" s="21" t="s">
        <v>7481</v>
      </c>
      <c r="Z1313" s="19" t="s">
        <v>28049</v>
      </c>
    </row>
    <row r="1314" spans="1:28" s="67" customFormat="1" ht="100.2" customHeight="1" x14ac:dyDescent="0.3">
      <c r="A1314" s="9" t="s">
        <v>16991</v>
      </c>
      <c r="B1314" s="10" t="s">
        <v>7482</v>
      </c>
      <c r="C1314" s="22" t="s">
        <v>7483</v>
      </c>
      <c r="D1314" s="19" t="s">
        <v>23573</v>
      </c>
      <c r="E1314" s="13">
        <v>217.31</v>
      </c>
      <c r="F1314" s="14" t="s">
        <v>7484</v>
      </c>
      <c r="G1314" s="14" t="s">
        <v>7485</v>
      </c>
      <c r="H1314" s="14" t="s">
        <v>7486</v>
      </c>
      <c r="I1314" s="14" t="s">
        <v>5455</v>
      </c>
      <c r="J1314" s="15" t="s">
        <v>2266</v>
      </c>
      <c r="K1314" s="16" t="s">
        <v>30727</v>
      </c>
      <c r="L1314" s="14" t="s">
        <v>189</v>
      </c>
      <c r="M1314" s="14" t="s">
        <v>230</v>
      </c>
      <c r="N1314" s="14" t="s">
        <v>59</v>
      </c>
      <c r="O1314" s="16" t="s">
        <v>3856</v>
      </c>
      <c r="P1314" s="28">
        <v>356</v>
      </c>
      <c r="Q1314" s="14">
        <v>2</v>
      </c>
      <c r="R1314" s="15" t="s">
        <v>7487</v>
      </c>
      <c r="S1314" s="14" t="s">
        <v>4574</v>
      </c>
      <c r="T1314" s="14">
        <v>7.1</v>
      </c>
      <c r="U1314" s="14">
        <v>2</v>
      </c>
      <c r="V1314" s="30">
        <f>U1314/E1314</f>
        <v>9.2034420873406651E-3</v>
      </c>
      <c r="W1314" s="30">
        <f>V1314</f>
        <v>9.2034420873406651E-3</v>
      </c>
      <c r="X1314" s="19" t="s">
        <v>7488</v>
      </c>
      <c r="Y1314" s="21" t="s">
        <v>28051</v>
      </c>
      <c r="Z1314" s="19" t="s">
        <v>28050</v>
      </c>
    </row>
    <row r="1315" spans="1:28" s="67" customFormat="1" ht="100.2" customHeight="1" x14ac:dyDescent="0.3">
      <c r="A1315" s="9" t="s">
        <v>16991</v>
      </c>
      <c r="B1315" s="77" t="s">
        <v>7489</v>
      </c>
      <c r="C1315" s="11" t="s">
        <v>7490</v>
      </c>
      <c r="D1315" s="21" t="s">
        <v>7491</v>
      </c>
      <c r="E1315" s="62">
        <v>125.19</v>
      </c>
      <c r="F1315" s="16" t="s">
        <v>7492</v>
      </c>
      <c r="G1315" s="16">
        <v>1.25</v>
      </c>
      <c r="H1315" s="16" t="s">
        <v>7493</v>
      </c>
      <c r="I1315" s="16" t="s">
        <v>5455</v>
      </c>
      <c r="J1315" s="54" t="s">
        <v>6972</v>
      </c>
      <c r="K1315" s="16" t="s">
        <v>28416</v>
      </c>
      <c r="L1315" s="16" t="s">
        <v>31</v>
      </c>
      <c r="M1315" s="16" t="s">
        <v>103</v>
      </c>
      <c r="N1315" s="16" t="s">
        <v>33</v>
      </c>
      <c r="O1315" s="16" t="s">
        <v>34</v>
      </c>
      <c r="P1315" s="38">
        <v>90</v>
      </c>
      <c r="Q1315" s="16">
        <v>3.4</v>
      </c>
      <c r="R1315" s="54" t="s">
        <v>7494</v>
      </c>
      <c r="S1315" s="16" t="s">
        <v>49</v>
      </c>
      <c r="T1315" s="16" t="s">
        <v>49</v>
      </c>
      <c r="U1315" s="16">
        <v>3.4</v>
      </c>
      <c r="V1315" s="78">
        <f>U1315/E1315</f>
        <v>2.7158718747503793E-2</v>
      </c>
      <c r="W1315" s="79">
        <f>V1315/3</f>
        <v>9.0529062491679305E-3</v>
      </c>
      <c r="X1315" s="21" t="s">
        <v>50</v>
      </c>
      <c r="Y1315" s="21" t="s">
        <v>6455</v>
      </c>
      <c r="Z1315" s="21" t="s">
        <v>6580</v>
      </c>
      <c r="AA1315" s="121"/>
      <c r="AB1315" s="121"/>
    </row>
    <row r="1316" spans="1:28" s="67" customFormat="1" ht="100.2" customHeight="1" x14ac:dyDescent="0.3">
      <c r="A1316" s="9" t="s">
        <v>16991</v>
      </c>
      <c r="B1316" s="10" t="s">
        <v>7495</v>
      </c>
      <c r="C1316" s="22" t="s">
        <v>7496</v>
      </c>
      <c r="D1316" s="12" t="s">
        <v>7497</v>
      </c>
      <c r="E1316" s="13">
        <v>111.14</v>
      </c>
      <c r="F1316" s="14" t="s">
        <v>7498</v>
      </c>
      <c r="G1316" s="14">
        <v>0.4</v>
      </c>
      <c r="H1316" s="18" t="s">
        <v>7499</v>
      </c>
      <c r="I1316" s="14" t="s">
        <v>5455</v>
      </c>
      <c r="J1316" s="15" t="s">
        <v>7500</v>
      </c>
      <c r="K1316" s="16" t="s">
        <v>30840</v>
      </c>
      <c r="L1316" s="14" t="s">
        <v>31</v>
      </c>
      <c r="M1316" s="14" t="s">
        <v>32</v>
      </c>
      <c r="N1316" s="14" t="s">
        <v>46</v>
      </c>
      <c r="O1316" s="16" t="s">
        <v>47</v>
      </c>
      <c r="P1316" s="17" t="s">
        <v>340</v>
      </c>
      <c r="Q1316" s="29" t="s">
        <v>7501</v>
      </c>
      <c r="R1316" s="15" t="s">
        <v>7502</v>
      </c>
      <c r="S1316" s="14" t="s">
        <v>7503</v>
      </c>
      <c r="T1316" s="34">
        <v>7.5</v>
      </c>
      <c r="U1316" s="34">
        <v>3</v>
      </c>
      <c r="V1316" s="13">
        <f>U1316/E1316</f>
        <v>2.6992981824725572E-2</v>
      </c>
      <c r="W1316" s="30">
        <f>V1316/3</f>
        <v>8.9976606082418573E-3</v>
      </c>
      <c r="X1316" s="19" t="s">
        <v>7504</v>
      </c>
      <c r="Y1316" s="21" t="s">
        <v>7505</v>
      </c>
      <c r="Z1316" s="19" t="s">
        <v>7506</v>
      </c>
    </row>
    <row r="1317" spans="1:28" s="67" customFormat="1" ht="100.2" customHeight="1" x14ac:dyDescent="0.3">
      <c r="A1317" s="9" t="s">
        <v>16991</v>
      </c>
      <c r="B1317" s="10" t="s">
        <v>7507</v>
      </c>
      <c r="C1317" s="22" t="s">
        <v>7508</v>
      </c>
      <c r="D1317" s="19" t="s">
        <v>7509</v>
      </c>
      <c r="E1317" s="13">
        <v>564.84</v>
      </c>
      <c r="F1317" s="14" t="s">
        <v>7510</v>
      </c>
      <c r="G1317" s="14">
        <v>10.788</v>
      </c>
      <c r="H1317" s="14" t="s">
        <v>7511</v>
      </c>
      <c r="I1317" s="14" t="s">
        <v>5455</v>
      </c>
      <c r="J1317" s="15" t="s">
        <v>7202</v>
      </c>
      <c r="K1317" s="16" t="s">
        <v>30841</v>
      </c>
      <c r="L1317" s="14" t="s">
        <v>31</v>
      </c>
      <c r="M1317" s="14" t="s">
        <v>6706</v>
      </c>
      <c r="N1317" s="14" t="s">
        <v>33</v>
      </c>
      <c r="O1317" s="16" t="s">
        <v>34</v>
      </c>
      <c r="P1317" s="28">
        <v>728</v>
      </c>
      <c r="Q1317" s="14">
        <v>5</v>
      </c>
      <c r="R1317" s="15" t="s">
        <v>7512</v>
      </c>
      <c r="S1317" s="14" t="s">
        <v>143</v>
      </c>
      <c r="T1317" s="14">
        <v>25</v>
      </c>
      <c r="U1317" s="14">
        <v>5</v>
      </c>
      <c r="V1317" s="30">
        <f>PRODUCT(U1317,1/E1317)</f>
        <v>8.852064301395084E-3</v>
      </c>
      <c r="W1317" s="33">
        <f>V1317</f>
        <v>8.852064301395084E-3</v>
      </c>
      <c r="X1317" s="19" t="s">
        <v>7513</v>
      </c>
      <c r="Y1317" s="21" t="s">
        <v>7514</v>
      </c>
      <c r="Z1317" s="19" t="s">
        <v>28052</v>
      </c>
    </row>
    <row r="1318" spans="1:28" s="67" customFormat="1" ht="100.2" customHeight="1" x14ac:dyDescent="0.3">
      <c r="A1318" s="9" t="s">
        <v>16991</v>
      </c>
      <c r="B1318" s="10" t="s">
        <v>7515</v>
      </c>
      <c r="C1318" s="11" t="s">
        <v>7516</v>
      </c>
      <c r="D1318" s="19" t="s">
        <v>7517</v>
      </c>
      <c r="E1318" s="13">
        <v>943.17</v>
      </c>
      <c r="F1318" s="14" t="s">
        <v>7518</v>
      </c>
      <c r="G1318" s="14">
        <v>8.58</v>
      </c>
      <c r="H1318" s="14" t="s">
        <v>7519</v>
      </c>
      <c r="I1318" s="14" t="s">
        <v>5455</v>
      </c>
      <c r="J1318" s="15" t="s">
        <v>5615</v>
      </c>
      <c r="K1318" s="14" t="s">
        <v>28417</v>
      </c>
      <c r="L1318" s="14" t="s">
        <v>31</v>
      </c>
      <c r="M1318" s="14" t="s">
        <v>7520</v>
      </c>
      <c r="N1318" s="14" t="s">
        <v>7521</v>
      </c>
      <c r="O1318" s="16" t="s">
        <v>34</v>
      </c>
      <c r="P1318" s="28">
        <v>91</v>
      </c>
      <c r="Q1318" s="14">
        <v>25</v>
      </c>
      <c r="R1318" s="15" t="s">
        <v>7522</v>
      </c>
      <c r="S1318" s="14" t="s">
        <v>143</v>
      </c>
      <c r="T1318" s="28">
        <v>100</v>
      </c>
      <c r="U1318" s="28">
        <v>25</v>
      </c>
      <c r="V1318" s="30">
        <f t="shared" ref="V1318:V1327" si="76">U1318/E1318</f>
        <v>2.6506356224222569E-2</v>
      </c>
      <c r="W1318" s="37">
        <f>V1318/3</f>
        <v>8.8354520747408564E-3</v>
      </c>
      <c r="X1318" s="19" t="s">
        <v>7523</v>
      </c>
      <c r="Y1318" s="21" t="s">
        <v>7524</v>
      </c>
      <c r="Z1318" s="19" t="s">
        <v>28053</v>
      </c>
    </row>
    <row r="1319" spans="1:28" s="67" customFormat="1" ht="100.2" customHeight="1" x14ac:dyDescent="0.3">
      <c r="A1319" s="138" t="s">
        <v>23707</v>
      </c>
      <c r="B1319" s="141" t="s">
        <v>19572</v>
      </c>
      <c r="C1319" s="139" t="s">
        <v>19573</v>
      </c>
      <c r="D1319" s="139" t="s">
        <v>19574</v>
      </c>
      <c r="E1319" s="142">
        <v>155.22</v>
      </c>
      <c r="F1319" s="143" t="s">
        <v>6783</v>
      </c>
      <c r="G1319" s="143"/>
      <c r="H1319" s="143" t="s">
        <v>19575</v>
      </c>
      <c r="I1319" s="144" t="s">
        <v>5455</v>
      </c>
      <c r="J1319" s="145" t="s">
        <v>5646</v>
      </c>
      <c r="K1319" s="143" t="s">
        <v>30641</v>
      </c>
      <c r="L1319" s="144" t="s">
        <v>31</v>
      </c>
      <c r="M1319" s="144" t="s">
        <v>19576</v>
      </c>
      <c r="N1319" s="144" t="s">
        <v>46</v>
      </c>
      <c r="O1319" s="144" t="s">
        <v>34</v>
      </c>
      <c r="P1319" s="144">
        <v>91</v>
      </c>
      <c r="Q1319" s="144">
        <v>4.0999999999999996</v>
      </c>
      <c r="R1319" s="147" t="s">
        <v>19577</v>
      </c>
      <c r="S1319" s="144" t="s">
        <v>19578</v>
      </c>
      <c r="T1319" s="144">
        <v>20.7</v>
      </c>
      <c r="U1319" s="144">
        <v>4.0999999999999996</v>
      </c>
      <c r="V1319" s="148">
        <f t="shared" si="76"/>
        <v>2.6414121891508824E-2</v>
      </c>
      <c r="W1319" s="149">
        <f>V1319/3</f>
        <v>8.8047072971696085E-3</v>
      </c>
      <c r="X1319" s="1" t="s">
        <v>19579</v>
      </c>
      <c r="Y1319" s="145" t="s">
        <v>19580</v>
      </c>
      <c r="Z1319" s="145" t="s">
        <v>19581</v>
      </c>
    </row>
    <row r="1320" spans="1:28" s="67" customFormat="1" ht="100.2" customHeight="1" x14ac:dyDescent="0.3">
      <c r="A1320" s="9" t="s">
        <v>16991</v>
      </c>
      <c r="B1320" s="10" t="s">
        <v>7525</v>
      </c>
      <c r="C1320" s="22" t="s">
        <v>7526</v>
      </c>
      <c r="D1320" s="12" t="s">
        <v>7527</v>
      </c>
      <c r="E1320" s="13">
        <v>114.16</v>
      </c>
      <c r="F1320" s="14" t="s">
        <v>7528</v>
      </c>
      <c r="G1320" s="14">
        <v>1.9</v>
      </c>
      <c r="H1320" s="14" t="s">
        <v>7529</v>
      </c>
      <c r="I1320" s="14" t="s">
        <v>5455</v>
      </c>
      <c r="J1320" s="15" t="s">
        <v>6972</v>
      </c>
      <c r="K1320" s="14" t="s">
        <v>28418</v>
      </c>
      <c r="L1320" s="14" t="s">
        <v>31</v>
      </c>
      <c r="M1320" s="14" t="s">
        <v>7530</v>
      </c>
      <c r="N1320" s="14" t="s">
        <v>33</v>
      </c>
      <c r="O1320" s="16" t="s">
        <v>220</v>
      </c>
      <c r="P1320" s="17" t="s">
        <v>340</v>
      </c>
      <c r="Q1320" s="29" t="s">
        <v>7531</v>
      </c>
      <c r="R1320" s="15" t="s">
        <v>7532</v>
      </c>
      <c r="S1320" s="14" t="s">
        <v>396</v>
      </c>
      <c r="T1320" s="18">
        <v>30</v>
      </c>
      <c r="U1320" s="17">
        <v>3</v>
      </c>
      <c r="V1320" s="20">
        <f t="shared" si="76"/>
        <v>2.6278906797477224E-2</v>
      </c>
      <c r="W1320" s="30">
        <f>V1320/3</f>
        <v>8.7596355991590748E-3</v>
      </c>
      <c r="X1320" s="19" t="s">
        <v>7533</v>
      </c>
      <c r="Y1320" s="21" t="s">
        <v>7534</v>
      </c>
      <c r="Z1320" s="19" t="s">
        <v>7535</v>
      </c>
    </row>
    <row r="1321" spans="1:28" s="67" customFormat="1" ht="100.2" customHeight="1" x14ac:dyDescent="0.3">
      <c r="A1321" s="9" t="s">
        <v>16991</v>
      </c>
      <c r="B1321" s="10" t="s">
        <v>7536</v>
      </c>
      <c r="C1321" s="22" t="s">
        <v>7537</v>
      </c>
      <c r="D1321" s="35" t="s">
        <v>7538</v>
      </c>
      <c r="E1321" s="24">
        <v>390.61</v>
      </c>
      <c r="F1321" s="14" t="s">
        <v>7539</v>
      </c>
      <c r="G1321" s="14">
        <v>8.6199999999999992</v>
      </c>
      <c r="H1321" s="42" t="s">
        <v>7540</v>
      </c>
      <c r="I1321" s="14" t="s">
        <v>5455</v>
      </c>
      <c r="J1321" s="15" t="s">
        <v>7541</v>
      </c>
      <c r="K1321" s="16" t="s">
        <v>28375</v>
      </c>
      <c r="L1321" s="14" t="s">
        <v>31</v>
      </c>
      <c r="M1321" s="14" t="s">
        <v>7542</v>
      </c>
      <c r="N1321" s="14" t="s">
        <v>33</v>
      </c>
      <c r="O1321" s="16" t="s">
        <v>1214</v>
      </c>
      <c r="P1321" s="26">
        <v>90</v>
      </c>
      <c r="Q1321" s="25">
        <v>10</v>
      </c>
      <c r="R1321" s="15" t="s">
        <v>7543</v>
      </c>
      <c r="S1321" s="14" t="s">
        <v>4536</v>
      </c>
      <c r="T1321" s="25">
        <v>30</v>
      </c>
      <c r="U1321" s="26">
        <v>10</v>
      </c>
      <c r="V1321" s="44">
        <f t="shared" si="76"/>
        <v>2.5600983077750186E-2</v>
      </c>
      <c r="W1321" s="37">
        <f>V1321/3</f>
        <v>8.5336610259167285E-3</v>
      </c>
      <c r="X1321" s="19" t="s">
        <v>7544</v>
      </c>
      <c r="Y1321" s="21" t="s">
        <v>5015</v>
      </c>
      <c r="Z1321" s="19" t="s">
        <v>7545</v>
      </c>
    </row>
    <row r="1322" spans="1:28" s="67" customFormat="1" ht="100.2" customHeight="1" x14ac:dyDescent="0.3">
      <c r="A1322" s="138" t="s">
        <v>23707</v>
      </c>
      <c r="B1322" s="141" t="s">
        <v>19582</v>
      </c>
      <c r="C1322" s="139" t="s">
        <v>19583</v>
      </c>
      <c r="D1322" s="139" t="s">
        <v>19584</v>
      </c>
      <c r="E1322" s="142">
        <v>424.66899999999998</v>
      </c>
      <c r="F1322" s="143" t="s">
        <v>19585</v>
      </c>
      <c r="G1322" s="143"/>
      <c r="H1322" s="143" t="s">
        <v>19586</v>
      </c>
      <c r="I1322" s="144" t="s">
        <v>5455</v>
      </c>
      <c r="J1322" s="145" t="s">
        <v>7220</v>
      </c>
      <c r="K1322" s="143" t="s">
        <v>28397</v>
      </c>
      <c r="L1322" s="144" t="s">
        <v>31</v>
      </c>
      <c r="M1322" s="144" t="s">
        <v>5153</v>
      </c>
      <c r="N1322" s="144" t="s">
        <v>46</v>
      </c>
      <c r="O1322" s="144" t="s">
        <v>34</v>
      </c>
      <c r="P1322" s="144">
        <v>728</v>
      </c>
      <c r="Q1322" s="144">
        <v>3.56</v>
      </c>
      <c r="R1322" s="147" t="s">
        <v>19587</v>
      </c>
      <c r="S1322" s="144" t="s">
        <v>143</v>
      </c>
      <c r="T1322" s="144">
        <v>18.13</v>
      </c>
      <c r="U1322" s="144">
        <v>3.56</v>
      </c>
      <c r="V1322" s="153">
        <f t="shared" si="76"/>
        <v>8.3829994654660463E-3</v>
      </c>
      <c r="W1322" s="153">
        <f>V1322</f>
        <v>8.3829994654660463E-3</v>
      </c>
      <c r="X1322" s="1" t="s">
        <v>19588</v>
      </c>
      <c r="Y1322" s="145" t="s">
        <v>17833</v>
      </c>
      <c r="Z1322" s="145" t="s">
        <v>19589</v>
      </c>
    </row>
    <row r="1323" spans="1:28" s="67" customFormat="1" ht="100.2" customHeight="1" x14ac:dyDescent="0.3">
      <c r="A1323" s="9" t="s">
        <v>16991</v>
      </c>
      <c r="B1323" s="10" t="s">
        <v>7546</v>
      </c>
      <c r="C1323" s="11" t="s">
        <v>7547</v>
      </c>
      <c r="D1323" s="12" t="s">
        <v>7548</v>
      </c>
      <c r="E1323" s="13">
        <v>120.171364465935</v>
      </c>
      <c r="F1323" s="14" t="s">
        <v>7549</v>
      </c>
      <c r="G1323" s="14">
        <v>-0.77</v>
      </c>
      <c r="H1323" s="18" t="s">
        <v>7550</v>
      </c>
      <c r="I1323" s="14" t="s">
        <v>5455</v>
      </c>
      <c r="J1323" s="15" t="s">
        <v>2266</v>
      </c>
      <c r="K1323" s="13" t="s">
        <v>28419</v>
      </c>
      <c r="L1323" s="14" t="s">
        <v>31</v>
      </c>
      <c r="M1323" s="14" t="s">
        <v>3022</v>
      </c>
      <c r="N1323" s="14" t="s">
        <v>476</v>
      </c>
      <c r="O1323" s="16" t="s">
        <v>47</v>
      </c>
      <c r="P1323" s="17">
        <v>91</v>
      </c>
      <c r="Q1323" s="29" t="s">
        <v>7551</v>
      </c>
      <c r="R1323" s="15" t="s">
        <v>7552</v>
      </c>
      <c r="S1323" s="14" t="s">
        <v>7553</v>
      </c>
      <c r="T1323" s="18">
        <v>10.6</v>
      </c>
      <c r="U1323" s="34">
        <v>2.9</v>
      </c>
      <c r="V1323" s="30">
        <f t="shared" si="76"/>
        <v>2.4132204979848287E-2</v>
      </c>
      <c r="W1323" s="37">
        <f>V1323/3</f>
        <v>8.044068326616095E-3</v>
      </c>
      <c r="X1323" s="19" t="s">
        <v>7554</v>
      </c>
      <c r="Y1323" s="21" t="s">
        <v>7555</v>
      </c>
      <c r="Z1323" s="19" t="s">
        <v>28054</v>
      </c>
    </row>
    <row r="1324" spans="1:28" s="67" customFormat="1" ht="100.2" customHeight="1" x14ac:dyDescent="0.3">
      <c r="A1324" s="9" t="s">
        <v>16991</v>
      </c>
      <c r="B1324" s="10" t="s">
        <v>7556</v>
      </c>
      <c r="C1324" s="22" t="s">
        <v>7557</v>
      </c>
      <c r="D1324" s="19" t="s">
        <v>7558</v>
      </c>
      <c r="E1324" s="13">
        <v>140.075055815073</v>
      </c>
      <c r="F1324" s="14" t="s">
        <v>7559</v>
      </c>
      <c r="G1324" s="14">
        <v>-0.69</v>
      </c>
      <c r="H1324" s="14" t="s">
        <v>7560</v>
      </c>
      <c r="I1324" s="14" t="s">
        <v>5455</v>
      </c>
      <c r="J1324" s="15" t="s">
        <v>5783</v>
      </c>
      <c r="K1324" s="14" t="s">
        <v>28359</v>
      </c>
      <c r="L1324" s="14" t="s">
        <v>31</v>
      </c>
      <c r="M1324" s="14" t="s">
        <v>7561</v>
      </c>
      <c r="N1324" s="14" t="s">
        <v>46</v>
      </c>
      <c r="O1324" s="16" t="s">
        <v>47</v>
      </c>
      <c r="P1324" s="28">
        <v>912</v>
      </c>
      <c r="Q1324" s="14">
        <v>1</v>
      </c>
      <c r="R1324" s="15" t="s">
        <v>7562</v>
      </c>
      <c r="S1324" s="14" t="s">
        <v>7563</v>
      </c>
      <c r="T1324" s="14">
        <v>10</v>
      </c>
      <c r="U1324" s="14">
        <v>1</v>
      </c>
      <c r="V1324" s="30">
        <f t="shared" si="76"/>
        <v>7.139029816416417E-3</v>
      </c>
      <c r="W1324" s="33">
        <f>V1324</f>
        <v>7.139029816416417E-3</v>
      </c>
      <c r="X1324" s="19" t="s">
        <v>7564</v>
      </c>
      <c r="Y1324" s="21" t="s">
        <v>7565</v>
      </c>
      <c r="Z1324" s="19" t="s">
        <v>28055</v>
      </c>
    </row>
    <row r="1325" spans="1:28" s="67" customFormat="1" ht="100.2" customHeight="1" x14ac:dyDescent="0.3">
      <c r="A1325" s="9" t="s">
        <v>16991</v>
      </c>
      <c r="B1325" s="10" t="s">
        <v>7566</v>
      </c>
      <c r="C1325" s="22" t="s">
        <v>7567</v>
      </c>
      <c r="D1325" s="19" t="s">
        <v>7568</v>
      </c>
      <c r="E1325" s="13">
        <v>1755.63</v>
      </c>
      <c r="F1325" s="14" t="s">
        <v>7569</v>
      </c>
      <c r="G1325" s="14"/>
      <c r="H1325" s="14" t="s">
        <v>7570</v>
      </c>
      <c r="I1325" s="14" t="s">
        <v>5455</v>
      </c>
      <c r="J1325" s="15" t="s">
        <v>5501</v>
      </c>
      <c r="K1325" s="14" t="s">
        <v>28761</v>
      </c>
      <c r="L1325" s="14" t="s">
        <v>31</v>
      </c>
      <c r="M1325" s="14" t="s">
        <v>281</v>
      </c>
      <c r="N1325" s="14" t="s">
        <v>33</v>
      </c>
      <c r="O1325" s="16" t="s">
        <v>1433</v>
      </c>
      <c r="P1325" s="28">
        <v>182</v>
      </c>
      <c r="Q1325" s="14">
        <v>12.5</v>
      </c>
      <c r="R1325" s="15" t="s">
        <v>7571</v>
      </c>
      <c r="S1325" s="14" t="s">
        <v>36</v>
      </c>
      <c r="T1325" s="14">
        <v>50</v>
      </c>
      <c r="U1325" s="36">
        <v>12.5</v>
      </c>
      <c r="V1325" s="64">
        <f t="shared" si="76"/>
        <v>7.11995124257389E-3</v>
      </c>
      <c r="W1325" s="64">
        <f>V1325</f>
        <v>7.11995124257389E-3</v>
      </c>
      <c r="X1325" s="19" t="s">
        <v>7572</v>
      </c>
      <c r="Y1325" s="21" t="s">
        <v>7573</v>
      </c>
      <c r="Z1325" s="19" t="s">
        <v>28056</v>
      </c>
    </row>
    <row r="1326" spans="1:28" s="67" customFormat="1" ht="100.2" customHeight="1" x14ac:dyDescent="0.3">
      <c r="A1326" s="138" t="s">
        <v>23707</v>
      </c>
      <c r="B1326" s="141" t="s">
        <v>19590</v>
      </c>
      <c r="C1326" s="139" t="s">
        <v>19591</v>
      </c>
      <c r="D1326" s="139" t="s">
        <v>19592</v>
      </c>
      <c r="E1326" s="142">
        <v>234.38300000000001</v>
      </c>
      <c r="F1326" s="143" t="s">
        <v>19593</v>
      </c>
      <c r="G1326" s="143"/>
      <c r="H1326" s="143" t="s">
        <v>19594</v>
      </c>
      <c r="I1326" s="144" t="s">
        <v>5455</v>
      </c>
      <c r="J1326" s="145" t="s">
        <v>5676</v>
      </c>
      <c r="K1326" s="143" t="s">
        <v>28357</v>
      </c>
      <c r="L1326" s="144" t="s">
        <v>31</v>
      </c>
      <c r="M1326" s="144" t="s">
        <v>32</v>
      </c>
      <c r="N1326" s="144" t="s">
        <v>33</v>
      </c>
      <c r="O1326" s="144" t="s">
        <v>220</v>
      </c>
      <c r="P1326" s="144">
        <v>90</v>
      </c>
      <c r="Q1326" s="144">
        <v>5</v>
      </c>
      <c r="R1326" s="147" t="s">
        <v>19595</v>
      </c>
      <c r="S1326" s="144" t="s">
        <v>143</v>
      </c>
      <c r="T1326" s="144">
        <v>20</v>
      </c>
      <c r="U1326" s="144">
        <v>5</v>
      </c>
      <c r="V1326" s="146">
        <f t="shared" si="76"/>
        <v>2.1332605180409841E-2</v>
      </c>
      <c r="W1326" s="148">
        <f>V1326/3</f>
        <v>7.110868393469947E-3</v>
      </c>
      <c r="X1326" s="1" t="s">
        <v>19596</v>
      </c>
      <c r="Y1326" s="145" t="s">
        <v>1705</v>
      </c>
      <c r="Z1326" s="145" t="s">
        <v>19597</v>
      </c>
    </row>
    <row r="1327" spans="1:28" s="67" customFormat="1" ht="100.2" customHeight="1" x14ac:dyDescent="0.3">
      <c r="A1327" s="138" t="s">
        <v>23707</v>
      </c>
      <c r="B1327" s="141" t="s">
        <v>19598</v>
      </c>
      <c r="C1327" s="139" t="s">
        <v>19599</v>
      </c>
      <c r="D1327" s="139" t="s">
        <v>19600</v>
      </c>
      <c r="E1327" s="143">
        <v>720.3</v>
      </c>
      <c r="F1327" s="144" t="s">
        <v>19601</v>
      </c>
      <c r="G1327" s="150"/>
      <c r="H1327" s="144" t="s">
        <v>19602</v>
      </c>
      <c r="I1327" s="144" t="s">
        <v>5455</v>
      </c>
      <c r="J1327" s="145" t="s">
        <v>14685</v>
      </c>
      <c r="K1327" s="144" t="s">
        <v>28762</v>
      </c>
      <c r="L1327" s="144" t="s">
        <v>10359</v>
      </c>
      <c r="M1327" s="144" t="s">
        <v>18283</v>
      </c>
      <c r="N1327" s="144" t="s">
        <v>33</v>
      </c>
      <c r="O1327" s="144" t="s">
        <v>220</v>
      </c>
      <c r="P1327" s="144">
        <v>364</v>
      </c>
      <c r="Q1327" s="144">
        <v>5</v>
      </c>
      <c r="R1327" s="147" t="s">
        <v>19603</v>
      </c>
      <c r="S1327" s="144" t="s">
        <v>36</v>
      </c>
      <c r="T1327" s="144">
        <v>15</v>
      </c>
      <c r="U1327" s="144">
        <v>5</v>
      </c>
      <c r="V1327" s="148">
        <f t="shared" si="76"/>
        <v>6.9415521310565043E-3</v>
      </c>
      <c r="W1327" s="148">
        <f>V1327</f>
        <v>6.9415521310565043E-3</v>
      </c>
      <c r="X1327" s="147" t="s">
        <v>19604</v>
      </c>
      <c r="Y1327" s="145" t="s">
        <v>4686</v>
      </c>
      <c r="Z1327" s="145" t="s">
        <v>19605</v>
      </c>
    </row>
    <row r="1328" spans="1:28" s="67" customFormat="1" ht="100.2" customHeight="1" x14ac:dyDescent="0.3">
      <c r="A1328" s="9" t="s">
        <v>16991</v>
      </c>
      <c r="B1328" s="10" t="s">
        <v>7574</v>
      </c>
      <c r="C1328" s="22" t="s">
        <v>7575</v>
      </c>
      <c r="D1328" s="19" t="s">
        <v>7576</v>
      </c>
      <c r="E1328" s="13">
        <v>252.31</v>
      </c>
      <c r="F1328" s="14" t="s">
        <v>7577</v>
      </c>
      <c r="G1328" s="14">
        <v>1.2489999999999899</v>
      </c>
      <c r="H1328" s="14" t="s">
        <v>7578</v>
      </c>
      <c r="I1328" s="14" t="s">
        <v>5455</v>
      </c>
      <c r="J1328" s="15" t="s">
        <v>7579</v>
      </c>
      <c r="K1328" s="14" t="s">
        <v>28420</v>
      </c>
      <c r="L1328" s="14" t="s">
        <v>31</v>
      </c>
      <c r="M1328" s="14" t="s">
        <v>7580</v>
      </c>
      <c r="N1328" s="14" t="s">
        <v>33</v>
      </c>
      <c r="O1328" s="16" t="s">
        <v>220</v>
      </c>
      <c r="P1328" s="28">
        <v>90</v>
      </c>
      <c r="Q1328" s="14">
        <v>5</v>
      </c>
      <c r="R1328" s="15" t="s">
        <v>1737</v>
      </c>
      <c r="S1328" s="14" t="s">
        <v>1019</v>
      </c>
      <c r="T1328" s="14">
        <v>50</v>
      </c>
      <c r="U1328" s="28">
        <v>5</v>
      </c>
      <c r="V1328" s="13">
        <f>PRODUCT(U1328,1/E1328)</f>
        <v>1.9816891918671475E-2</v>
      </c>
      <c r="W1328" s="30">
        <f>V1328/3</f>
        <v>6.6056306395571585E-3</v>
      </c>
      <c r="X1328" s="19" t="s">
        <v>7581</v>
      </c>
      <c r="Y1328" s="21" t="s">
        <v>7582</v>
      </c>
      <c r="Z1328" s="19" t="s">
        <v>28057</v>
      </c>
    </row>
    <row r="1329" spans="1:26" s="67" customFormat="1" ht="100.2" customHeight="1" x14ac:dyDescent="0.3">
      <c r="A1329" s="9" t="s">
        <v>16991</v>
      </c>
      <c r="B1329" s="10" t="s">
        <v>7583</v>
      </c>
      <c r="C1329" s="22" t="s">
        <v>7584</v>
      </c>
      <c r="D1329" s="19" t="s">
        <v>23574</v>
      </c>
      <c r="E1329" s="13">
        <v>204.31</v>
      </c>
      <c r="F1329" s="14" t="s">
        <v>7585</v>
      </c>
      <c r="G1329" s="14">
        <v>4.07</v>
      </c>
      <c r="H1329" s="14" t="s">
        <v>7586</v>
      </c>
      <c r="I1329" s="14" t="s">
        <v>5455</v>
      </c>
      <c r="J1329" s="15" t="s">
        <v>7587</v>
      </c>
      <c r="K1329" s="14" t="s">
        <v>28421</v>
      </c>
      <c r="L1329" s="14" t="s">
        <v>31</v>
      </c>
      <c r="M1329" s="14" t="s">
        <v>261</v>
      </c>
      <c r="N1329" s="14" t="s">
        <v>33</v>
      </c>
      <c r="O1329" s="16" t="s">
        <v>220</v>
      </c>
      <c r="P1329" s="28">
        <v>91</v>
      </c>
      <c r="Q1329" s="18">
        <v>3.7</v>
      </c>
      <c r="R1329" s="15" t="s">
        <v>7588</v>
      </c>
      <c r="S1329" s="14" t="s">
        <v>36</v>
      </c>
      <c r="T1329" s="14">
        <v>18</v>
      </c>
      <c r="U1329" s="36">
        <v>3.7</v>
      </c>
      <c r="V1329" s="30">
        <f t="shared" ref="V1329:V1339" si="77">U1329/E1329</f>
        <v>1.8109735206304146E-2</v>
      </c>
      <c r="W1329" s="37">
        <f>V1329/3</f>
        <v>6.0365784021013816E-3</v>
      </c>
      <c r="X1329" s="19" t="s">
        <v>7589</v>
      </c>
      <c r="Y1329" s="21" t="s">
        <v>7590</v>
      </c>
      <c r="Z1329" s="19" t="s">
        <v>28058</v>
      </c>
    </row>
    <row r="1330" spans="1:26" s="67" customFormat="1" ht="100.2" customHeight="1" x14ac:dyDescent="0.3">
      <c r="A1330" s="9" t="s">
        <v>16991</v>
      </c>
      <c r="B1330" s="10" t="s">
        <v>7591</v>
      </c>
      <c r="C1330" s="22" t="s">
        <v>7592</v>
      </c>
      <c r="D1330" s="19" t="s">
        <v>7593</v>
      </c>
      <c r="E1330" s="13">
        <v>144.49</v>
      </c>
      <c r="F1330" s="14" t="s">
        <v>7594</v>
      </c>
      <c r="G1330" s="14">
        <v>-0.22</v>
      </c>
      <c r="H1330" s="14" t="s">
        <v>7595</v>
      </c>
      <c r="I1330" s="14" t="s">
        <v>5455</v>
      </c>
      <c r="J1330" s="15" t="s">
        <v>5501</v>
      </c>
      <c r="K1330" s="14" t="s">
        <v>28422</v>
      </c>
      <c r="L1330" s="14" t="s">
        <v>189</v>
      </c>
      <c r="M1330" s="14" t="s">
        <v>190</v>
      </c>
      <c r="N1330" s="14" t="s">
        <v>46</v>
      </c>
      <c r="O1330" s="16" t="s">
        <v>34</v>
      </c>
      <c r="P1330" s="28">
        <v>728</v>
      </c>
      <c r="Q1330" s="14">
        <v>0.86</v>
      </c>
      <c r="R1330" s="15" t="s">
        <v>7596</v>
      </c>
      <c r="S1330" s="14" t="s">
        <v>7597</v>
      </c>
      <c r="T1330" s="14">
        <v>7.6</v>
      </c>
      <c r="U1330" s="14">
        <v>0.86</v>
      </c>
      <c r="V1330" s="37">
        <f t="shared" si="77"/>
        <v>5.9519689943940751E-3</v>
      </c>
      <c r="W1330" s="37">
        <f>V1330</f>
        <v>5.9519689943940751E-3</v>
      </c>
      <c r="X1330" s="19" t="s">
        <v>7598</v>
      </c>
      <c r="Y1330" s="21" t="s">
        <v>7599</v>
      </c>
      <c r="Z1330" s="19" t="s">
        <v>28059</v>
      </c>
    </row>
    <row r="1331" spans="1:26" s="67" customFormat="1" ht="100.2" customHeight="1" x14ac:dyDescent="0.3">
      <c r="A1331" s="138" t="s">
        <v>23707</v>
      </c>
      <c r="B1331" s="141" t="s">
        <v>19606</v>
      </c>
      <c r="C1331" s="139" t="s">
        <v>19607</v>
      </c>
      <c r="D1331" s="139" t="s">
        <v>19608</v>
      </c>
      <c r="E1331" s="142">
        <v>170.21100000000001</v>
      </c>
      <c r="F1331" s="143" t="s">
        <v>3326</v>
      </c>
      <c r="G1331" s="143"/>
      <c r="H1331" s="143" t="s">
        <v>19609</v>
      </c>
      <c r="I1331" s="144" t="s">
        <v>5455</v>
      </c>
      <c r="J1331" s="145" t="s">
        <v>5975</v>
      </c>
      <c r="K1331" s="143" t="s">
        <v>28381</v>
      </c>
      <c r="L1331" s="144" t="s">
        <v>31</v>
      </c>
      <c r="M1331" s="144" t="s">
        <v>281</v>
      </c>
      <c r="N1331" s="144" t="s">
        <v>281</v>
      </c>
      <c r="O1331" s="144" t="s">
        <v>34</v>
      </c>
      <c r="P1331" s="144">
        <v>245</v>
      </c>
      <c r="Q1331" s="144">
        <v>1</v>
      </c>
      <c r="R1331" s="147" t="s">
        <v>19610</v>
      </c>
      <c r="S1331" s="144" t="s">
        <v>49</v>
      </c>
      <c r="T1331" s="144" t="s">
        <v>49</v>
      </c>
      <c r="U1331" s="144">
        <v>1</v>
      </c>
      <c r="V1331" s="148">
        <f t="shared" si="77"/>
        <v>5.8750609537573948E-3</v>
      </c>
      <c r="W1331" s="148">
        <f>V1331</f>
        <v>5.8750609537573948E-3</v>
      </c>
      <c r="X1331" s="1" t="s">
        <v>19611</v>
      </c>
      <c r="Y1331" s="145" t="s">
        <v>19612</v>
      </c>
      <c r="Z1331" s="145" t="s">
        <v>28060</v>
      </c>
    </row>
    <row r="1332" spans="1:26" s="67" customFormat="1" ht="100.2" customHeight="1" x14ac:dyDescent="0.3">
      <c r="A1332" s="9" t="s">
        <v>16991</v>
      </c>
      <c r="B1332" s="10" t="s">
        <v>7600</v>
      </c>
      <c r="C1332" s="22" t="s">
        <v>7601</v>
      </c>
      <c r="D1332" s="12" t="s">
        <v>7602</v>
      </c>
      <c r="E1332" s="13">
        <v>286.30432123330201</v>
      </c>
      <c r="F1332" s="14" t="s">
        <v>7603</v>
      </c>
      <c r="G1332" s="14">
        <v>3.23</v>
      </c>
      <c r="H1332" s="18" t="s">
        <v>7604</v>
      </c>
      <c r="I1332" s="14" t="s">
        <v>5455</v>
      </c>
      <c r="J1332" s="15" t="s">
        <v>5783</v>
      </c>
      <c r="K1332" s="14" t="s">
        <v>28423</v>
      </c>
      <c r="L1332" s="14" t="s">
        <v>31</v>
      </c>
      <c r="M1332" s="14" t="s">
        <v>7605</v>
      </c>
      <c r="N1332" s="14" t="s">
        <v>59</v>
      </c>
      <c r="O1332" s="16" t="s">
        <v>34</v>
      </c>
      <c r="P1332" s="17" t="s">
        <v>1358</v>
      </c>
      <c r="Q1332" s="29" t="s">
        <v>4564</v>
      </c>
      <c r="R1332" s="15" t="s">
        <v>7606</v>
      </c>
      <c r="S1332" s="14" t="s">
        <v>36</v>
      </c>
      <c r="T1332" s="18">
        <v>50</v>
      </c>
      <c r="U1332" s="17">
        <v>5</v>
      </c>
      <c r="V1332" s="20">
        <f t="shared" si="77"/>
        <v>1.7463934803574371E-2</v>
      </c>
      <c r="W1332" s="30">
        <f>V1332/3</f>
        <v>5.8213116011914569E-3</v>
      </c>
      <c r="X1332" s="19" t="s">
        <v>7607</v>
      </c>
      <c r="Y1332" s="21" t="s">
        <v>7608</v>
      </c>
      <c r="Z1332" s="19" t="s">
        <v>7609</v>
      </c>
    </row>
    <row r="1333" spans="1:26" s="67" customFormat="1" ht="100.2" customHeight="1" x14ac:dyDescent="0.3">
      <c r="A1333" s="9" t="s">
        <v>16991</v>
      </c>
      <c r="B1333" s="10" t="s">
        <v>7610</v>
      </c>
      <c r="C1333" s="22" t="s">
        <v>7611</v>
      </c>
      <c r="D1333" s="12" t="s">
        <v>7612</v>
      </c>
      <c r="E1333" s="13">
        <v>262.44</v>
      </c>
      <c r="F1333" s="14" t="s">
        <v>7613</v>
      </c>
      <c r="G1333" s="14">
        <v>6.06</v>
      </c>
      <c r="H1333" s="18" t="s">
        <v>7614</v>
      </c>
      <c r="I1333" s="14" t="s">
        <v>5455</v>
      </c>
      <c r="J1333" s="15" t="s">
        <v>5879</v>
      </c>
      <c r="K1333" s="14" t="s">
        <v>28424</v>
      </c>
      <c r="L1333" s="14" t="s">
        <v>31</v>
      </c>
      <c r="M1333" s="14" t="s">
        <v>1546</v>
      </c>
      <c r="N1333" s="14" t="s">
        <v>59</v>
      </c>
      <c r="O1333" s="16" t="s">
        <v>83</v>
      </c>
      <c r="P1333" s="17" t="s">
        <v>628</v>
      </c>
      <c r="Q1333" s="29" t="s">
        <v>7615</v>
      </c>
      <c r="R1333" s="15" t="s">
        <v>7616</v>
      </c>
      <c r="S1333" s="14" t="s">
        <v>143</v>
      </c>
      <c r="T1333" s="18">
        <v>5</v>
      </c>
      <c r="U1333" s="34">
        <v>1.5</v>
      </c>
      <c r="V1333" s="39">
        <f t="shared" si="77"/>
        <v>5.7155921353452214E-3</v>
      </c>
      <c r="W1333" s="39">
        <f>V1333</f>
        <v>5.7155921353452214E-3</v>
      </c>
      <c r="X1333" s="19" t="s">
        <v>7617</v>
      </c>
      <c r="Y1333" s="21" t="s">
        <v>7618</v>
      </c>
      <c r="Z1333" s="19" t="s">
        <v>7619</v>
      </c>
    </row>
    <row r="1334" spans="1:26" s="67" customFormat="1" ht="100.2" customHeight="1" x14ac:dyDescent="0.3">
      <c r="A1334" s="138" t="s">
        <v>23707</v>
      </c>
      <c r="B1334" s="141" t="s">
        <v>19613</v>
      </c>
      <c r="C1334" s="139" t="s">
        <v>19614</v>
      </c>
      <c r="D1334" s="139" t="s">
        <v>19615</v>
      </c>
      <c r="E1334" s="142">
        <v>226.33</v>
      </c>
      <c r="F1334" s="143" t="s">
        <v>19616</v>
      </c>
      <c r="G1334" s="143"/>
      <c r="H1334" s="143" t="s">
        <v>19617</v>
      </c>
      <c r="I1334" s="144" t="s">
        <v>5455</v>
      </c>
      <c r="J1334" s="145" t="s">
        <v>5492</v>
      </c>
      <c r="K1334" s="143" t="s">
        <v>28425</v>
      </c>
      <c r="L1334" s="144" t="s">
        <v>31</v>
      </c>
      <c r="M1334" s="144" t="s">
        <v>32</v>
      </c>
      <c r="N1334" s="144" t="s">
        <v>33</v>
      </c>
      <c r="O1334" s="144" t="s">
        <v>34</v>
      </c>
      <c r="P1334" s="144">
        <v>90</v>
      </c>
      <c r="Q1334" s="144">
        <v>3.76</v>
      </c>
      <c r="R1334" s="147" t="s">
        <v>19618</v>
      </c>
      <c r="S1334" s="144" t="s">
        <v>49</v>
      </c>
      <c r="T1334" s="144" t="s">
        <v>49</v>
      </c>
      <c r="U1334" s="144">
        <v>3.76</v>
      </c>
      <c r="V1334" s="149">
        <f t="shared" si="77"/>
        <v>1.6612910352140679E-2</v>
      </c>
      <c r="W1334" s="153">
        <f>V1334/3</f>
        <v>5.5376367840468928E-3</v>
      </c>
      <c r="X1334" s="1" t="s">
        <v>19619</v>
      </c>
      <c r="Y1334" s="145" t="s">
        <v>19620</v>
      </c>
      <c r="Z1334" s="145" t="s">
        <v>28061</v>
      </c>
    </row>
    <row r="1335" spans="1:26" s="67" customFormat="1" ht="100.2" customHeight="1" x14ac:dyDescent="0.3">
      <c r="A1335" s="138" t="s">
        <v>23707</v>
      </c>
      <c r="B1335" s="141" t="s">
        <v>19621</v>
      </c>
      <c r="C1335" s="139" t="s">
        <v>19622</v>
      </c>
      <c r="D1335" s="139" t="s">
        <v>19623</v>
      </c>
      <c r="E1335" s="142">
        <v>303.18</v>
      </c>
      <c r="F1335" s="143" t="s">
        <v>19624</v>
      </c>
      <c r="G1335" s="143"/>
      <c r="H1335" s="143" t="s">
        <v>19625</v>
      </c>
      <c r="I1335" s="144" t="s">
        <v>5455</v>
      </c>
      <c r="J1335" s="145" t="s">
        <v>19626</v>
      </c>
      <c r="K1335" s="143" t="s">
        <v>28426</v>
      </c>
      <c r="L1335" s="144" t="s">
        <v>31</v>
      </c>
      <c r="M1335" s="144" t="s">
        <v>32</v>
      </c>
      <c r="N1335" s="144" t="s">
        <v>33</v>
      </c>
      <c r="O1335" s="144" t="s">
        <v>220</v>
      </c>
      <c r="P1335" s="144">
        <v>91</v>
      </c>
      <c r="Q1335" s="144">
        <v>5</v>
      </c>
      <c r="R1335" s="147" t="s">
        <v>19627</v>
      </c>
      <c r="S1335" s="144" t="s">
        <v>1388</v>
      </c>
      <c r="T1335" s="144">
        <v>15</v>
      </c>
      <c r="U1335" s="144">
        <v>5</v>
      </c>
      <c r="V1335" s="146">
        <f t="shared" si="77"/>
        <v>1.6491853024605846E-2</v>
      </c>
      <c r="W1335" s="148">
        <f>V1335/3</f>
        <v>5.4972843415352817E-3</v>
      </c>
      <c r="X1335" s="1" t="s">
        <v>19628</v>
      </c>
      <c r="Y1335" s="145" t="s">
        <v>19629</v>
      </c>
      <c r="Z1335" s="145" t="s">
        <v>19630</v>
      </c>
    </row>
    <row r="1336" spans="1:26" s="67" customFormat="1" ht="100.2" customHeight="1" x14ac:dyDescent="0.3">
      <c r="A1336" s="9" t="s">
        <v>16991</v>
      </c>
      <c r="B1336" s="10" t="s">
        <v>7620</v>
      </c>
      <c r="C1336" s="19" t="s">
        <v>7621</v>
      </c>
      <c r="D1336" s="19" t="s">
        <v>5933</v>
      </c>
      <c r="E1336" s="13">
        <v>314.79882155475502</v>
      </c>
      <c r="F1336" s="14" t="s">
        <v>7622</v>
      </c>
      <c r="G1336" s="14">
        <v>4.38</v>
      </c>
      <c r="H1336" s="14" t="s">
        <v>7623</v>
      </c>
      <c r="I1336" s="14" t="s">
        <v>5455</v>
      </c>
      <c r="J1336" s="15" t="s">
        <v>5752</v>
      </c>
      <c r="K1336" s="14" t="s">
        <v>28404</v>
      </c>
      <c r="L1336" s="14" t="s">
        <v>31</v>
      </c>
      <c r="M1336" s="14" t="s">
        <v>69</v>
      </c>
      <c r="N1336" s="14" t="s">
        <v>46</v>
      </c>
      <c r="O1336" s="16" t="s">
        <v>220</v>
      </c>
      <c r="P1336" s="28">
        <v>90</v>
      </c>
      <c r="Q1336" s="14">
        <v>5</v>
      </c>
      <c r="R1336" s="15" t="s">
        <v>7624</v>
      </c>
      <c r="S1336" s="14" t="s">
        <v>36</v>
      </c>
      <c r="T1336" s="14">
        <v>10</v>
      </c>
      <c r="U1336" s="28">
        <v>5</v>
      </c>
      <c r="V1336" s="13">
        <f t="shared" si="77"/>
        <v>1.5883159839371625E-2</v>
      </c>
      <c r="W1336" s="30">
        <f>V1336/3</f>
        <v>5.2943866131238753E-3</v>
      </c>
      <c r="X1336" s="19" t="s">
        <v>7625</v>
      </c>
      <c r="Y1336" s="21" t="s">
        <v>7392</v>
      </c>
      <c r="Z1336" s="19" t="s">
        <v>28062</v>
      </c>
    </row>
    <row r="1337" spans="1:26" s="67" customFormat="1" ht="100.2" customHeight="1" x14ac:dyDescent="0.3">
      <c r="A1337" s="9" t="s">
        <v>16991</v>
      </c>
      <c r="B1337" s="10" t="s">
        <v>7626</v>
      </c>
      <c r="C1337" s="19" t="s">
        <v>7627</v>
      </c>
      <c r="D1337" s="19" t="s">
        <v>7628</v>
      </c>
      <c r="E1337" s="13">
        <v>122.16</v>
      </c>
      <c r="F1337" s="14" t="s">
        <v>3669</v>
      </c>
      <c r="G1337" s="14">
        <v>2.36</v>
      </c>
      <c r="H1337" s="14" t="s">
        <v>7629</v>
      </c>
      <c r="I1337" s="14" t="s">
        <v>5455</v>
      </c>
      <c r="J1337" s="15" t="s">
        <v>7630</v>
      </c>
      <c r="K1337" s="14" t="s">
        <v>30842</v>
      </c>
      <c r="L1337" s="14" t="s">
        <v>31</v>
      </c>
      <c r="M1337" s="14" t="s">
        <v>7631</v>
      </c>
      <c r="N1337" s="14" t="s">
        <v>33</v>
      </c>
      <c r="O1337" s="16" t="s">
        <v>1214</v>
      </c>
      <c r="P1337" s="28">
        <v>243</v>
      </c>
      <c r="Q1337" s="14">
        <v>0.6</v>
      </c>
      <c r="R1337" s="15" t="s">
        <v>7632</v>
      </c>
      <c r="S1337" s="14" t="s">
        <v>36</v>
      </c>
      <c r="T1337" s="36">
        <v>6</v>
      </c>
      <c r="U1337" s="14">
        <v>0.6</v>
      </c>
      <c r="V1337" s="30">
        <f t="shared" si="77"/>
        <v>4.911591355599214E-3</v>
      </c>
      <c r="W1337" s="30">
        <f>V1337</f>
        <v>4.911591355599214E-3</v>
      </c>
      <c r="X1337" s="19" t="s">
        <v>7633</v>
      </c>
      <c r="Y1337" s="21" t="s">
        <v>4629</v>
      </c>
      <c r="Z1337" s="19" t="s">
        <v>28063</v>
      </c>
    </row>
    <row r="1338" spans="1:26" s="67" customFormat="1" ht="100.2" customHeight="1" x14ac:dyDescent="0.3">
      <c r="A1338" s="138" t="s">
        <v>23707</v>
      </c>
      <c r="B1338" s="141" t="s">
        <v>29613</v>
      </c>
      <c r="C1338" s="139" t="s">
        <v>19631</v>
      </c>
      <c r="D1338" s="139" t="s">
        <v>19632</v>
      </c>
      <c r="E1338" s="156">
        <v>329.76</v>
      </c>
      <c r="F1338" s="143" t="s">
        <v>19633</v>
      </c>
      <c r="G1338" s="143"/>
      <c r="H1338" s="143" t="s">
        <v>19634</v>
      </c>
      <c r="I1338" s="144" t="s">
        <v>5455</v>
      </c>
      <c r="J1338" s="145" t="s">
        <v>19635</v>
      </c>
      <c r="K1338" s="143" t="s">
        <v>28763</v>
      </c>
      <c r="L1338" s="144" t="s">
        <v>189</v>
      </c>
      <c r="M1338" s="144" t="s">
        <v>190</v>
      </c>
      <c r="N1338" s="144" t="s">
        <v>46</v>
      </c>
      <c r="O1338" s="144" t="s">
        <v>34</v>
      </c>
      <c r="P1338" s="144">
        <v>365</v>
      </c>
      <c r="Q1338" s="144">
        <v>1.6</v>
      </c>
      <c r="R1338" s="147" t="s">
        <v>19636</v>
      </c>
      <c r="S1338" s="144" t="s">
        <v>36</v>
      </c>
      <c r="T1338" s="144">
        <v>14.4</v>
      </c>
      <c r="U1338" s="144">
        <v>1.6</v>
      </c>
      <c r="V1338" s="149">
        <f t="shared" si="77"/>
        <v>4.8520135856380403E-3</v>
      </c>
      <c r="W1338" s="149">
        <f>V1338</f>
        <v>4.8520135856380403E-3</v>
      </c>
      <c r="X1338" s="1" t="s">
        <v>19637</v>
      </c>
      <c r="Y1338" s="145" t="s">
        <v>19638</v>
      </c>
      <c r="Z1338" s="145" t="s">
        <v>19639</v>
      </c>
    </row>
    <row r="1339" spans="1:26" s="67" customFormat="1" ht="100.2" customHeight="1" x14ac:dyDescent="0.3">
      <c r="A1339" s="138" t="s">
        <v>23707</v>
      </c>
      <c r="B1339" s="141" t="s">
        <v>19640</v>
      </c>
      <c r="C1339" s="139" t="s">
        <v>19641</v>
      </c>
      <c r="D1339" s="139" t="s">
        <v>19642</v>
      </c>
      <c r="E1339" s="142">
        <v>129.18</v>
      </c>
      <c r="F1339" s="143" t="s">
        <v>7238</v>
      </c>
      <c r="G1339" s="143"/>
      <c r="H1339" s="143" t="s">
        <v>19643</v>
      </c>
      <c r="I1339" s="144" t="s">
        <v>5455</v>
      </c>
      <c r="J1339" s="145" t="s">
        <v>2266</v>
      </c>
      <c r="K1339" s="143" t="s">
        <v>30843</v>
      </c>
      <c r="L1339" s="144" t="s">
        <v>31</v>
      </c>
      <c r="M1339" s="144" t="s">
        <v>281</v>
      </c>
      <c r="N1339" s="144" t="s">
        <v>33</v>
      </c>
      <c r="O1339" s="144" t="s">
        <v>34</v>
      </c>
      <c r="P1339" s="144">
        <v>90</v>
      </c>
      <c r="Q1339" s="144">
        <v>1.8</v>
      </c>
      <c r="R1339" s="147" t="s">
        <v>19644</v>
      </c>
      <c r="S1339" s="144" t="s">
        <v>49</v>
      </c>
      <c r="T1339" s="144" t="s">
        <v>49</v>
      </c>
      <c r="U1339" s="144">
        <v>1.8</v>
      </c>
      <c r="V1339" s="148">
        <f t="shared" si="77"/>
        <v>1.3934045517882025E-2</v>
      </c>
      <c r="W1339" s="149">
        <f>V1339/3</f>
        <v>4.6446818392940079E-3</v>
      </c>
      <c r="X1339" s="1" t="s">
        <v>19645</v>
      </c>
      <c r="Y1339" s="145" t="s">
        <v>19646</v>
      </c>
      <c r="Z1339" s="145" t="s">
        <v>28064</v>
      </c>
    </row>
    <row r="1340" spans="1:26" s="67" customFormat="1" ht="100.2" customHeight="1" x14ac:dyDescent="0.3">
      <c r="A1340" s="9" t="s">
        <v>16991</v>
      </c>
      <c r="B1340" s="10" t="s">
        <v>7634</v>
      </c>
      <c r="C1340" s="22" t="s">
        <v>7635</v>
      </c>
      <c r="D1340" s="12" t="s">
        <v>7636</v>
      </c>
      <c r="E1340" s="13">
        <v>382.59</v>
      </c>
      <c r="F1340" s="14" t="s">
        <v>7637</v>
      </c>
      <c r="G1340" s="14">
        <v>9.09</v>
      </c>
      <c r="H1340" s="18" t="s">
        <v>7638</v>
      </c>
      <c r="I1340" s="14" t="s">
        <v>5455</v>
      </c>
      <c r="J1340" s="15" t="s">
        <v>7639</v>
      </c>
      <c r="K1340" s="14" t="s">
        <v>28427</v>
      </c>
      <c r="L1340" s="14" t="s">
        <v>31</v>
      </c>
      <c r="M1340" s="14" t="s">
        <v>163</v>
      </c>
      <c r="N1340" s="14" t="s">
        <v>59</v>
      </c>
      <c r="O1340" s="16" t="s">
        <v>34</v>
      </c>
      <c r="P1340" s="17" t="s">
        <v>340</v>
      </c>
      <c r="Q1340" s="29" t="s">
        <v>7640</v>
      </c>
      <c r="R1340" s="15" t="s">
        <v>7641</v>
      </c>
      <c r="S1340" s="14" t="s">
        <v>36</v>
      </c>
      <c r="T1340" s="18">
        <v>25</v>
      </c>
      <c r="U1340" s="17">
        <v>5</v>
      </c>
      <c r="V1340" s="20">
        <f>PRODUCT(U1340,1/E1340)</f>
        <v>1.3068820408269951E-2</v>
      </c>
      <c r="W1340" s="30">
        <f>V1340/3</f>
        <v>4.356273469423317E-3</v>
      </c>
      <c r="X1340" s="19" t="s">
        <v>7642</v>
      </c>
      <c r="Y1340" s="21" t="s">
        <v>7643</v>
      </c>
      <c r="Z1340" s="19" t="s">
        <v>28065</v>
      </c>
    </row>
    <row r="1341" spans="1:26" s="67" customFormat="1" ht="100.2" customHeight="1" x14ac:dyDescent="0.3">
      <c r="A1341" s="138" t="s">
        <v>23707</v>
      </c>
      <c r="B1341" s="141" t="s">
        <v>19647</v>
      </c>
      <c r="C1341" s="139" t="s">
        <v>19648</v>
      </c>
      <c r="D1341" s="139" t="s">
        <v>19649</v>
      </c>
      <c r="E1341" s="142">
        <v>126.18</v>
      </c>
      <c r="F1341" s="143" t="s">
        <v>19650</v>
      </c>
      <c r="G1341" s="143"/>
      <c r="H1341" s="143" t="s">
        <v>19651</v>
      </c>
      <c r="I1341" s="144" t="s">
        <v>5455</v>
      </c>
      <c r="J1341" s="145" t="s">
        <v>5492</v>
      </c>
      <c r="K1341" s="143" t="s">
        <v>28428</v>
      </c>
      <c r="L1341" s="144" t="s">
        <v>31</v>
      </c>
      <c r="M1341" s="144" t="s">
        <v>501</v>
      </c>
      <c r="N1341" s="144" t="s">
        <v>476</v>
      </c>
      <c r="O1341" s="144" t="s">
        <v>34</v>
      </c>
      <c r="P1341" s="144">
        <v>91</v>
      </c>
      <c r="Q1341" s="144">
        <v>1.63</v>
      </c>
      <c r="R1341" s="147" t="s">
        <v>19652</v>
      </c>
      <c r="S1341" s="144" t="s">
        <v>49</v>
      </c>
      <c r="T1341" s="144" t="s">
        <v>49</v>
      </c>
      <c r="U1341" s="144">
        <v>1.63</v>
      </c>
      <c r="V1341" s="149">
        <f t="shared" ref="V1341:V1348" si="78">U1341/E1341</f>
        <v>1.2918053574258993E-2</v>
      </c>
      <c r="W1341" s="153">
        <f>V1341/3</f>
        <v>4.3060178580863308E-3</v>
      </c>
      <c r="X1341" s="1" t="s">
        <v>19653</v>
      </c>
      <c r="Y1341" s="145" t="s">
        <v>6976</v>
      </c>
      <c r="Z1341" s="145" t="s">
        <v>28066</v>
      </c>
    </row>
    <row r="1342" spans="1:26" s="67" customFormat="1" ht="100.2" customHeight="1" x14ac:dyDescent="0.3">
      <c r="A1342" s="138" t="s">
        <v>23707</v>
      </c>
      <c r="B1342" s="141" t="s">
        <v>19654</v>
      </c>
      <c r="C1342" s="139" t="s">
        <v>19655</v>
      </c>
      <c r="D1342" s="139" t="s">
        <v>19656</v>
      </c>
      <c r="E1342" s="143">
        <v>278.39</v>
      </c>
      <c r="F1342" s="144" t="s">
        <v>19657</v>
      </c>
      <c r="G1342" s="150"/>
      <c r="H1342" s="144" t="s">
        <v>19658</v>
      </c>
      <c r="I1342" s="144" t="s">
        <v>5455</v>
      </c>
      <c r="J1342" s="145" t="s">
        <v>5676</v>
      </c>
      <c r="K1342" s="144" t="s">
        <v>28429</v>
      </c>
      <c r="L1342" s="144" t="s">
        <v>31</v>
      </c>
      <c r="M1342" s="144" t="s">
        <v>7542</v>
      </c>
      <c r="N1342" s="144" t="s">
        <v>33</v>
      </c>
      <c r="O1342" s="144" t="s">
        <v>220</v>
      </c>
      <c r="P1342" s="144">
        <v>91</v>
      </c>
      <c r="Q1342" s="144">
        <v>3</v>
      </c>
      <c r="R1342" s="147" t="s">
        <v>7543</v>
      </c>
      <c r="S1342" s="144" t="s">
        <v>143</v>
      </c>
      <c r="T1342" s="144">
        <v>10</v>
      </c>
      <c r="U1342" s="144">
        <v>3</v>
      </c>
      <c r="V1342" s="146">
        <f t="shared" si="78"/>
        <v>1.0776249146880277E-2</v>
      </c>
      <c r="W1342" s="148">
        <f>V1342/3</f>
        <v>3.5920830489600923E-3</v>
      </c>
      <c r="X1342" s="145" t="s">
        <v>19659</v>
      </c>
      <c r="Y1342" s="145" t="s">
        <v>19660</v>
      </c>
      <c r="Z1342" s="145" t="s">
        <v>19661</v>
      </c>
    </row>
    <row r="1343" spans="1:26" s="67" customFormat="1" ht="100.2" customHeight="1" x14ac:dyDescent="0.3">
      <c r="A1343" s="138" t="s">
        <v>23707</v>
      </c>
      <c r="B1343" s="141" t="s">
        <v>19662</v>
      </c>
      <c r="C1343" s="139" t="s">
        <v>19663</v>
      </c>
      <c r="D1343" s="139" t="s">
        <v>19664</v>
      </c>
      <c r="E1343" s="142">
        <v>446.59100000000001</v>
      </c>
      <c r="F1343" s="143" t="s">
        <v>19665</v>
      </c>
      <c r="G1343" s="143"/>
      <c r="H1343" s="143" t="s">
        <v>19666</v>
      </c>
      <c r="I1343" s="144" t="s">
        <v>5455</v>
      </c>
      <c r="J1343" s="145" t="s">
        <v>19667</v>
      </c>
      <c r="K1343" s="143" t="s">
        <v>28430</v>
      </c>
      <c r="L1343" s="144" t="s">
        <v>10359</v>
      </c>
      <c r="M1343" s="144" t="s">
        <v>19668</v>
      </c>
      <c r="N1343" s="144" t="s">
        <v>33</v>
      </c>
      <c r="O1343" s="144" t="s">
        <v>220</v>
      </c>
      <c r="P1343" s="144">
        <v>365</v>
      </c>
      <c r="Q1343" s="144">
        <v>1.6</v>
      </c>
      <c r="R1343" s="147" t="s">
        <v>19669</v>
      </c>
      <c r="S1343" s="144" t="s">
        <v>1029</v>
      </c>
      <c r="T1343" s="144">
        <v>8</v>
      </c>
      <c r="U1343" s="144">
        <v>1.6</v>
      </c>
      <c r="V1343" s="149">
        <f t="shared" si="78"/>
        <v>3.5826964717157309E-3</v>
      </c>
      <c r="W1343" s="149">
        <f>V1343</f>
        <v>3.5826964717157309E-3</v>
      </c>
      <c r="X1343" s="1" t="s">
        <v>19670</v>
      </c>
      <c r="Y1343" s="145" t="s">
        <v>19671</v>
      </c>
      <c r="Z1343" s="145" t="s">
        <v>19672</v>
      </c>
    </row>
    <row r="1344" spans="1:26" s="67" customFormat="1" ht="100.2" customHeight="1" x14ac:dyDescent="0.3">
      <c r="A1344" s="138" t="s">
        <v>23707</v>
      </c>
      <c r="B1344" s="141" t="s">
        <v>19673</v>
      </c>
      <c r="C1344" s="139" t="s">
        <v>19674</v>
      </c>
      <c r="D1344" s="139" t="s">
        <v>19675</v>
      </c>
      <c r="E1344" s="142">
        <v>93.129000000000005</v>
      </c>
      <c r="F1344" s="143" t="s">
        <v>6404</v>
      </c>
      <c r="G1344" s="143"/>
      <c r="H1344" s="143" t="s">
        <v>19676</v>
      </c>
      <c r="I1344" s="144" t="s">
        <v>5455</v>
      </c>
      <c r="J1344" s="145" t="s">
        <v>5492</v>
      </c>
      <c r="K1344" s="143" t="s">
        <v>30762</v>
      </c>
      <c r="L1344" s="144" t="s">
        <v>31</v>
      </c>
      <c r="M1344" s="144" t="s">
        <v>69</v>
      </c>
      <c r="N1344" s="144" t="s">
        <v>33</v>
      </c>
      <c r="O1344" s="144" t="s">
        <v>220</v>
      </c>
      <c r="P1344" s="144">
        <v>89</v>
      </c>
      <c r="Q1344" s="144">
        <v>1</v>
      </c>
      <c r="R1344" s="147" t="s">
        <v>19677</v>
      </c>
      <c r="S1344" s="144" t="s">
        <v>36</v>
      </c>
      <c r="T1344" s="144">
        <v>10</v>
      </c>
      <c r="U1344" s="144">
        <v>1</v>
      </c>
      <c r="V1344" s="146">
        <f t="shared" si="78"/>
        <v>1.0737793812883204E-2</v>
      </c>
      <c r="W1344" s="148">
        <f>V1344/3</f>
        <v>3.5792646042944014E-3</v>
      </c>
      <c r="X1344" s="1" t="s">
        <v>19678</v>
      </c>
      <c r="Y1344" s="145" t="s">
        <v>1871</v>
      </c>
      <c r="Z1344" s="145" t="s">
        <v>19679</v>
      </c>
    </row>
    <row r="1345" spans="1:31" s="67" customFormat="1" ht="100.2" customHeight="1" x14ac:dyDescent="0.3">
      <c r="A1345" s="138" t="s">
        <v>23707</v>
      </c>
      <c r="B1345" s="141" t="s">
        <v>19680</v>
      </c>
      <c r="C1345" s="139" t="s">
        <v>19681</v>
      </c>
      <c r="D1345" s="139" t="s">
        <v>19682</v>
      </c>
      <c r="E1345" s="142">
        <v>66.06</v>
      </c>
      <c r="F1345" s="143" t="s">
        <v>19683</v>
      </c>
      <c r="G1345" s="143"/>
      <c r="H1345" s="143" t="s">
        <v>19684</v>
      </c>
      <c r="I1345" s="144" t="s">
        <v>5455</v>
      </c>
      <c r="J1345" s="145" t="s">
        <v>6076</v>
      </c>
      <c r="K1345" s="143" t="s">
        <v>28377</v>
      </c>
      <c r="L1345" s="144" t="s">
        <v>31</v>
      </c>
      <c r="M1345" s="144" t="s">
        <v>674</v>
      </c>
      <c r="N1345" s="144" t="s">
        <v>33</v>
      </c>
      <c r="O1345" s="144" t="s">
        <v>220</v>
      </c>
      <c r="P1345" s="144">
        <v>90</v>
      </c>
      <c r="Q1345" s="144">
        <v>0.4</v>
      </c>
      <c r="R1345" s="147" t="s">
        <v>19685</v>
      </c>
      <c r="S1345" s="144" t="s">
        <v>143</v>
      </c>
      <c r="T1345" s="144">
        <v>2</v>
      </c>
      <c r="U1345" s="144">
        <v>0.4</v>
      </c>
      <c r="V1345" s="148">
        <f t="shared" si="78"/>
        <v>6.0551014229488342E-3</v>
      </c>
      <c r="W1345" s="148">
        <f>V1345/3</f>
        <v>2.0183671409829446E-3</v>
      </c>
      <c r="X1345" s="1" t="s">
        <v>19686</v>
      </c>
      <c r="Y1345" s="145" t="s">
        <v>19687</v>
      </c>
      <c r="Z1345" s="145" t="s">
        <v>19688</v>
      </c>
    </row>
    <row r="1346" spans="1:31" s="67" customFormat="1" ht="100.2" customHeight="1" x14ac:dyDescent="0.3">
      <c r="A1346" s="138" t="s">
        <v>23707</v>
      </c>
      <c r="B1346" s="141" t="s">
        <v>19689</v>
      </c>
      <c r="C1346" s="139" t="s">
        <v>19690</v>
      </c>
      <c r="D1346" s="139" t="s">
        <v>19691</v>
      </c>
      <c r="E1346" s="142">
        <v>222.42</v>
      </c>
      <c r="F1346" s="143" t="s">
        <v>19692</v>
      </c>
      <c r="G1346" s="143"/>
      <c r="H1346" s="143" t="s">
        <v>19693</v>
      </c>
      <c r="I1346" s="144" t="s">
        <v>5455</v>
      </c>
      <c r="J1346" s="145" t="s">
        <v>2266</v>
      </c>
      <c r="K1346" s="143" t="s">
        <v>30844</v>
      </c>
      <c r="L1346" s="144" t="s">
        <v>31</v>
      </c>
      <c r="M1346" s="144" t="s">
        <v>69</v>
      </c>
      <c r="N1346" s="144" t="s">
        <v>33</v>
      </c>
      <c r="O1346" s="144" t="s">
        <v>34</v>
      </c>
      <c r="P1346" s="144">
        <v>90</v>
      </c>
      <c r="Q1346" s="144">
        <v>0.2</v>
      </c>
      <c r="R1346" s="147" t="s">
        <v>19694</v>
      </c>
      <c r="S1346" s="144" t="s">
        <v>49</v>
      </c>
      <c r="T1346" s="144" t="s">
        <v>49</v>
      </c>
      <c r="U1346" s="144">
        <v>0.2</v>
      </c>
      <c r="V1346" s="149">
        <f t="shared" si="78"/>
        <v>8.9919971225609215E-4</v>
      </c>
      <c r="W1346" s="149">
        <f>V1346/3</f>
        <v>2.9973323741869738E-4</v>
      </c>
      <c r="X1346" s="1" t="s">
        <v>50</v>
      </c>
      <c r="Y1346" s="145" t="s">
        <v>19695</v>
      </c>
      <c r="Z1346" s="145" t="s">
        <v>19696</v>
      </c>
    </row>
    <row r="1347" spans="1:31" s="67" customFormat="1" ht="100.2" customHeight="1" x14ac:dyDescent="0.3">
      <c r="A1347" s="9" t="s">
        <v>16991</v>
      </c>
      <c r="B1347" s="10" t="s">
        <v>7644</v>
      </c>
      <c r="C1347" s="22" t="s">
        <v>7645</v>
      </c>
      <c r="D1347" s="12" t="s">
        <v>7646</v>
      </c>
      <c r="E1347" s="13">
        <v>131.16999999999999</v>
      </c>
      <c r="F1347" s="14" t="s">
        <v>7647</v>
      </c>
      <c r="G1347" s="14">
        <v>2.6</v>
      </c>
      <c r="H1347" s="18" t="s">
        <v>7648</v>
      </c>
      <c r="I1347" s="14" t="s">
        <v>5455</v>
      </c>
      <c r="J1347" s="15" t="s">
        <v>6751</v>
      </c>
      <c r="K1347" s="14" t="s">
        <v>28431</v>
      </c>
      <c r="L1347" s="14" t="s">
        <v>425</v>
      </c>
      <c r="M1347" s="14" t="s">
        <v>7649</v>
      </c>
      <c r="N1347" s="14" t="s">
        <v>46</v>
      </c>
      <c r="O1347" s="16" t="s">
        <v>220</v>
      </c>
      <c r="P1347" s="17">
        <v>4</v>
      </c>
      <c r="Q1347" s="29" t="s">
        <v>2044</v>
      </c>
      <c r="R1347" s="15" t="s">
        <v>7650</v>
      </c>
      <c r="S1347" s="14" t="s">
        <v>7651</v>
      </c>
      <c r="T1347" s="18">
        <v>200</v>
      </c>
      <c r="U1347" s="17">
        <v>100</v>
      </c>
      <c r="V1347" s="33">
        <f t="shared" si="78"/>
        <v>0.76236944423267528</v>
      </c>
      <c r="W1347" s="47"/>
      <c r="X1347" s="19" t="s">
        <v>7652</v>
      </c>
      <c r="Y1347" s="21" t="s">
        <v>7653</v>
      </c>
      <c r="Z1347" s="19" t="s">
        <v>7654</v>
      </c>
    </row>
    <row r="1348" spans="1:31" s="67" customFormat="1" ht="100.2" customHeight="1" x14ac:dyDescent="0.3">
      <c r="A1348" s="9" t="s">
        <v>16991</v>
      </c>
      <c r="B1348" s="10" t="s">
        <v>7655</v>
      </c>
      <c r="C1348" s="22" t="s">
        <v>7656</v>
      </c>
      <c r="D1348" s="12" t="s">
        <v>7657</v>
      </c>
      <c r="E1348" s="13">
        <v>162.22999999999999</v>
      </c>
      <c r="F1348" s="14" t="s">
        <v>7658</v>
      </c>
      <c r="G1348" s="14">
        <v>3.33</v>
      </c>
      <c r="H1348" s="14" t="s">
        <v>7659</v>
      </c>
      <c r="I1348" s="14" t="s">
        <v>5455</v>
      </c>
      <c r="J1348" s="15" t="s">
        <v>7660</v>
      </c>
      <c r="K1348" s="14" t="s">
        <v>28432</v>
      </c>
      <c r="L1348" s="14" t="s">
        <v>31</v>
      </c>
      <c r="M1348" s="14" t="s">
        <v>7661</v>
      </c>
      <c r="N1348" s="14" t="s">
        <v>7662</v>
      </c>
      <c r="O1348" s="16" t="s">
        <v>220</v>
      </c>
      <c r="P1348" s="17" t="s">
        <v>4564</v>
      </c>
      <c r="Q1348" s="29" t="s">
        <v>7663</v>
      </c>
      <c r="R1348" s="15" t="s">
        <v>7664</v>
      </c>
      <c r="S1348" s="14" t="s">
        <v>5503</v>
      </c>
      <c r="T1348" s="18">
        <v>25</v>
      </c>
      <c r="U1348" s="34">
        <v>12.5</v>
      </c>
      <c r="V1348" s="39">
        <f t="shared" si="78"/>
        <v>7.7051100289712141E-2</v>
      </c>
      <c r="W1348" s="48"/>
      <c r="X1348" s="19" t="s">
        <v>7665</v>
      </c>
      <c r="Y1348" s="21" t="s">
        <v>7666</v>
      </c>
      <c r="Z1348" s="19" t="s">
        <v>28067</v>
      </c>
    </row>
    <row r="1349" spans="1:31" s="67" customFormat="1" ht="100.2" customHeight="1" x14ac:dyDescent="0.3">
      <c r="A1349" s="9" t="s">
        <v>16991</v>
      </c>
      <c r="B1349" s="10" t="s">
        <v>7667</v>
      </c>
      <c r="C1349" s="22" t="s">
        <v>7668</v>
      </c>
      <c r="D1349" s="19" t="s">
        <v>7669</v>
      </c>
      <c r="E1349" s="13">
        <v>132.16</v>
      </c>
      <c r="F1349" s="14" t="s">
        <v>7670</v>
      </c>
      <c r="G1349" s="14">
        <v>0.24</v>
      </c>
      <c r="H1349" s="14" t="s">
        <v>7671</v>
      </c>
      <c r="I1349" s="14" t="s">
        <v>5455</v>
      </c>
      <c r="J1349" s="15" t="s">
        <v>5511</v>
      </c>
      <c r="K1349" s="14" t="s">
        <v>28326</v>
      </c>
      <c r="L1349" s="14" t="s">
        <v>31</v>
      </c>
      <c r="M1349" s="14" t="s">
        <v>69</v>
      </c>
      <c r="N1349" s="14" t="s">
        <v>476</v>
      </c>
      <c r="O1349" s="16" t="s">
        <v>1662</v>
      </c>
      <c r="P1349" s="28">
        <v>9</v>
      </c>
      <c r="Q1349" s="14" t="s">
        <v>49</v>
      </c>
      <c r="R1349" s="15" t="s">
        <v>7672</v>
      </c>
      <c r="S1349" s="14" t="s">
        <v>7673</v>
      </c>
      <c r="T1349" s="14">
        <v>70</v>
      </c>
      <c r="U1349" s="36" t="s">
        <v>49</v>
      </c>
      <c r="V1349" s="30"/>
      <c r="W1349" s="47"/>
      <c r="X1349" s="19" t="s">
        <v>7674</v>
      </c>
      <c r="Y1349" s="21" t="s">
        <v>7675</v>
      </c>
      <c r="Z1349" s="19" t="s">
        <v>7676</v>
      </c>
    </row>
    <row r="1350" spans="1:31" s="67" customFormat="1" ht="100.2" customHeight="1" x14ac:dyDescent="0.3">
      <c r="A1350" s="9" t="s">
        <v>16991</v>
      </c>
      <c r="B1350" s="10" t="s">
        <v>7677</v>
      </c>
      <c r="C1350" s="19" t="s">
        <v>7678</v>
      </c>
      <c r="D1350" s="19" t="s">
        <v>7679</v>
      </c>
      <c r="E1350" s="13">
        <v>459.75</v>
      </c>
      <c r="F1350" s="14" t="s">
        <v>7680</v>
      </c>
      <c r="G1350" s="14">
        <v>8.1999999999999993</v>
      </c>
      <c r="H1350" s="14" t="s">
        <v>7681</v>
      </c>
      <c r="I1350" s="14" t="s">
        <v>5455</v>
      </c>
      <c r="J1350" s="15" t="s">
        <v>5615</v>
      </c>
      <c r="K1350" s="14" t="s">
        <v>28601</v>
      </c>
      <c r="L1350" s="14" t="s">
        <v>31</v>
      </c>
      <c r="M1350" s="14" t="s">
        <v>7682</v>
      </c>
      <c r="N1350" s="14" t="s">
        <v>476</v>
      </c>
      <c r="O1350" s="16" t="s">
        <v>220</v>
      </c>
      <c r="P1350" s="28">
        <v>10</v>
      </c>
      <c r="Q1350" s="14">
        <v>100</v>
      </c>
      <c r="R1350" s="15" t="s">
        <v>7683</v>
      </c>
      <c r="S1350" s="14" t="s">
        <v>7684</v>
      </c>
      <c r="T1350" s="14">
        <v>500</v>
      </c>
      <c r="U1350" s="14">
        <v>100</v>
      </c>
      <c r="V1350" s="30">
        <f t="shared" ref="V1350:V1360" si="79">U1350/E1350</f>
        <v>0.21750951604132682</v>
      </c>
      <c r="W1350" s="47"/>
      <c r="X1350" s="19" t="s">
        <v>7685</v>
      </c>
      <c r="Y1350" s="21" t="s">
        <v>7686</v>
      </c>
      <c r="Z1350" s="19" t="s">
        <v>7687</v>
      </c>
    </row>
    <row r="1351" spans="1:31" s="121" customFormat="1" ht="100.2" customHeight="1" x14ac:dyDescent="0.3">
      <c r="A1351" s="9" t="s">
        <v>16991</v>
      </c>
      <c r="B1351" s="10" t="s">
        <v>7688</v>
      </c>
      <c r="C1351" s="11" t="s">
        <v>7689</v>
      </c>
      <c r="D1351" s="19" t="s">
        <v>7690</v>
      </c>
      <c r="E1351" s="13">
        <v>267.5</v>
      </c>
      <c r="F1351" s="14" t="s">
        <v>7691</v>
      </c>
      <c r="G1351" s="14">
        <v>7.85</v>
      </c>
      <c r="H1351" s="14" t="s">
        <v>7692</v>
      </c>
      <c r="I1351" s="14" t="s">
        <v>5455</v>
      </c>
      <c r="J1351" s="15" t="s">
        <v>6545</v>
      </c>
      <c r="K1351" s="14" t="s">
        <v>28240</v>
      </c>
      <c r="L1351" s="14" t="s">
        <v>31</v>
      </c>
      <c r="M1351" s="14" t="s">
        <v>7693</v>
      </c>
      <c r="N1351" s="14" t="s">
        <v>476</v>
      </c>
      <c r="O1351" s="16" t="s">
        <v>220</v>
      </c>
      <c r="P1351" s="28">
        <v>10</v>
      </c>
      <c r="Q1351" s="14">
        <v>10</v>
      </c>
      <c r="R1351" s="15" t="s">
        <v>7694</v>
      </c>
      <c r="S1351" s="14" t="s">
        <v>1803</v>
      </c>
      <c r="T1351" s="14">
        <v>40</v>
      </c>
      <c r="U1351" s="14">
        <v>10</v>
      </c>
      <c r="V1351" s="30">
        <f t="shared" si="79"/>
        <v>3.7383177570093455E-2</v>
      </c>
      <c r="W1351" s="47"/>
      <c r="X1351" s="19" t="s">
        <v>7695</v>
      </c>
      <c r="Y1351" s="21" t="s">
        <v>7696</v>
      </c>
      <c r="Z1351" s="19" t="s">
        <v>28068</v>
      </c>
      <c r="AA1351" s="67"/>
      <c r="AB1351" s="67"/>
      <c r="AC1351" s="67"/>
      <c r="AD1351" s="67"/>
      <c r="AE1351" s="67"/>
    </row>
    <row r="1352" spans="1:31" s="67" customFormat="1" ht="100.2" customHeight="1" x14ac:dyDescent="0.3">
      <c r="A1352" s="9" t="s">
        <v>16991</v>
      </c>
      <c r="B1352" s="10" t="s">
        <v>7697</v>
      </c>
      <c r="C1352" s="22" t="s">
        <v>7698</v>
      </c>
      <c r="D1352" s="19" t="s">
        <v>7699</v>
      </c>
      <c r="E1352" s="13">
        <v>171.29</v>
      </c>
      <c r="F1352" s="14" t="s">
        <v>7700</v>
      </c>
      <c r="G1352" s="14">
        <v>1.72</v>
      </c>
      <c r="H1352" s="14" t="s">
        <v>7701</v>
      </c>
      <c r="I1352" s="14" t="s">
        <v>5455</v>
      </c>
      <c r="J1352" s="15" t="s">
        <v>2266</v>
      </c>
      <c r="K1352" s="16" t="s">
        <v>30845</v>
      </c>
      <c r="L1352" s="14" t="s">
        <v>31</v>
      </c>
      <c r="M1352" s="14" t="s">
        <v>7702</v>
      </c>
      <c r="N1352" s="14" t="s">
        <v>476</v>
      </c>
      <c r="O1352" s="16" t="s">
        <v>220</v>
      </c>
      <c r="P1352" s="28">
        <v>10</v>
      </c>
      <c r="Q1352" s="14">
        <v>75</v>
      </c>
      <c r="R1352" s="15" t="s">
        <v>7703</v>
      </c>
      <c r="S1352" s="14" t="s">
        <v>919</v>
      </c>
      <c r="T1352" s="14">
        <v>150</v>
      </c>
      <c r="U1352" s="28">
        <v>75</v>
      </c>
      <c r="V1352" s="13">
        <f t="shared" si="79"/>
        <v>0.43785393192830874</v>
      </c>
      <c r="W1352" s="47"/>
      <c r="X1352" s="19" t="s">
        <v>7704</v>
      </c>
      <c r="Y1352" s="21" t="s">
        <v>7705</v>
      </c>
      <c r="Z1352" s="19" t="s">
        <v>28069</v>
      </c>
    </row>
    <row r="1353" spans="1:31" s="67" customFormat="1" ht="100.2" customHeight="1" x14ac:dyDescent="0.3">
      <c r="A1353" s="9" t="s">
        <v>16991</v>
      </c>
      <c r="B1353" s="10" t="s">
        <v>7706</v>
      </c>
      <c r="C1353" s="22" t="s">
        <v>7707</v>
      </c>
      <c r="D1353" s="12" t="s">
        <v>7708</v>
      </c>
      <c r="E1353" s="13">
        <v>115.13</v>
      </c>
      <c r="F1353" s="14" t="s">
        <v>7709</v>
      </c>
      <c r="G1353" s="14">
        <v>-1.05</v>
      </c>
      <c r="H1353" s="31" t="s">
        <v>7710</v>
      </c>
      <c r="I1353" s="14" t="s">
        <v>5455</v>
      </c>
      <c r="J1353" s="15" t="s">
        <v>7711</v>
      </c>
      <c r="K1353" s="14" t="s">
        <v>28433</v>
      </c>
      <c r="L1353" s="14" t="s">
        <v>31</v>
      </c>
      <c r="M1353" s="14" t="s">
        <v>230</v>
      </c>
      <c r="N1353" s="14" t="s">
        <v>33</v>
      </c>
      <c r="O1353" s="16" t="s">
        <v>34</v>
      </c>
      <c r="P1353" s="17">
        <v>10</v>
      </c>
      <c r="Q1353" s="18">
        <v>90</v>
      </c>
      <c r="R1353" s="15" t="s">
        <v>7712</v>
      </c>
      <c r="S1353" s="14" t="s">
        <v>93</v>
      </c>
      <c r="T1353" s="18">
        <v>940</v>
      </c>
      <c r="U1353" s="17">
        <v>90</v>
      </c>
      <c r="V1353" s="13">
        <f t="shared" si="79"/>
        <v>0.78172500651437504</v>
      </c>
      <c r="W1353" s="48"/>
      <c r="X1353" s="19" t="s">
        <v>7713</v>
      </c>
      <c r="Y1353" s="21" t="s">
        <v>7714</v>
      </c>
      <c r="Z1353" s="19" t="s">
        <v>28070</v>
      </c>
    </row>
    <row r="1354" spans="1:31" s="67" customFormat="1" ht="100.2" customHeight="1" x14ac:dyDescent="0.3">
      <c r="A1354" s="9" t="s">
        <v>16991</v>
      </c>
      <c r="B1354" s="10" t="s">
        <v>7715</v>
      </c>
      <c r="C1354" s="35" t="s">
        <v>7716</v>
      </c>
      <c r="D1354" s="19" t="s">
        <v>7717</v>
      </c>
      <c r="E1354" s="13">
        <v>208.26</v>
      </c>
      <c r="F1354" s="14" t="s">
        <v>6653</v>
      </c>
      <c r="G1354" s="14">
        <v>3.03</v>
      </c>
      <c r="H1354" s="14" t="s">
        <v>7718</v>
      </c>
      <c r="I1354" s="14" t="s">
        <v>5455</v>
      </c>
      <c r="J1354" s="15" t="s">
        <v>6577</v>
      </c>
      <c r="K1354" s="14" t="s">
        <v>28434</v>
      </c>
      <c r="L1354" s="14" t="s">
        <v>425</v>
      </c>
      <c r="M1354" s="14" t="s">
        <v>3877</v>
      </c>
      <c r="N1354" s="14" t="s">
        <v>33</v>
      </c>
      <c r="O1354" s="16" t="s">
        <v>220</v>
      </c>
      <c r="P1354" s="28">
        <v>10</v>
      </c>
      <c r="Q1354" s="14">
        <v>5</v>
      </c>
      <c r="R1354" s="15" t="s">
        <v>7719</v>
      </c>
      <c r="S1354" s="14" t="s">
        <v>7720</v>
      </c>
      <c r="T1354" s="14">
        <v>15</v>
      </c>
      <c r="U1354" s="14">
        <v>5</v>
      </c>
      <c r="V1354" s="13">
        <f t="shared" si="79"/>
        <v>2.400845097474311E-2</v>
      </c>
      <c r="W1354" s="47"/>
      <c r="X1354" s="19" t="s">
        <v>7721</v>
      </c>
      <c r="Y1354" s="21" t="s">
        <v>7722</v>
      </c>
      <c r="Z1354" s="19" t="s">
        <v>7723</v>
      </c>
    </row>
    <row r="1355" spans="1:31" s="67" customFormat="1" ht="100.2" customHeight="1" x14ac:dyDescent="0.3">
      <c r="A1355" s="9" t="s">
        <v>16991</v>
      </c>
      <c r="B1355" s="10" t="s">
        <v>7724</v>
      </c>
      <c r="C1355" s="22" t="s">
        <v>7725</v>
      </c>
      <c r="D1355" s="19" t="s">
        <v>7726</v>
      </c>
      <c r="E1355" s="13">
        <v>139.11000000000001</v>
      </c>
      <c r="F1355" s="14" t="s">
        <v>6912</v>
      </c>
      <c r="G1355" s="14">
        <v>1.79</v>
      </c>
      <c r="H1355" s="14" t="s">
        <v>7727</v>
      </c>
      <c r="I1355" s="14" t="s">
        <v>5455</v>
      </c>
      <c r="J1355" s="15" t="s">
        <v>5832</v>
      </c>
      <c r="K1355" s="14" t="s">
        <v>30846</v>
      </c>
      <c r="L1355" s="14" t="s">
        <v>31</v>
      </c>
      <c r="M1355" s="14" t="s">
        <v>7728</v>
      </c>
      <c r="N1355" s="14" t="s">
        <v>476</v>
      </c>
      <c r="O1355" s="16" t="s">
        <v>220</v>
      </c>
      <c r="P1355" s="28">
        <v>11</v>
      </c>
      <c r="Q1355" s="14">
        <v>125</v>
      </c>
      <c r="R1355" s="15" t="s">
        <v>7729</v>
      </c>
      <c r="S1355" s="14" t="s">
        <v>1803</v>
      </c>
      <c r="T1355" s="14">
        <v>250</v>
      </c>
      <c r="U1355" s="28">
        <v>125</v>
      </c>
      <c r="V1355" s="30">
        <f t="shared" si="79"/>
        <v>0.89856947739199189</v>
      </c>
      <c r="W1355" s="47"/>
      <c r="X1355" s="19" t="s">
        <v>7730</v>
      </c>
      <c r="Y1355" s="21" t="s">
        <v>7731</v>
      </c>
      <c r="Z1355" s="19" t="s">
        <v>28071</v>
      </c>
    </row>
    <row r="1356" spans="1:31" s="67" customFormat="1" ht="100.2" customHeight="1" x14ac:dyDescent="0.3">
      <c r="A1356" s="9" t="s">
        <v>16991</v>
      </c>
      <c r="B1356" s="10" t="s">
        <v>7732</v>
      </c>
      <c r="C1356" s="22" t="s">
        <v>7733</v>
      </c>
      <c r="D1356" s="23" t="s">
        <v>7734</v>
      </c>
      <c r="E1356" s="24">
        <v>263.89</v>
      </c>
      <c r="F1356" s="14" t="s">
        <v>7735</v>
      </c>
      <c r="G1356" s="14"/>
      <c r="H1356" s="71" t="s">
        <v>7736</v>
      </c>
      <c r="I1356" s="14" t="s">
        <v>5455</v>
      </c>
      <c r="J1356" s="15" t="s">
        <v>5696</v>
      </c>
      <c r="K1356" s="14" t="s">
        <v>30773</v>
      </c>
      <c r="L1356" s="14" t="s">
        <v>7737</v>
      </c>
      <c r="M1356" s="14" t="s">
        <v>7738</v>
      </c>
      <c r="N1356" s="14" t="s">
        <v>476</v>
      </c>
      <c r="O1356" s="16" t="s">
        <v>220</v>
      </c>
      <c r="P1356" s="69" t="s">
        <v>7444</v>
      </c>
      <c r="Q1356" s="70" t="s">
        <v>7739</v>
      </c>
      <c r="R1356" s="15" t="s">
        <v>7740</v>
      </c>
      <c r="S1356" s="14" t="s">
        <v>49</v>
      </c>
      <c r="T1356" s="71" t="s">
        <v>49</v>
      </c>
      <c r="U1356" s="69">
        <v>24</v>
      </c>
      <c r="V1356" s="72">
        <f t="shared" si="79"/>
        <v>9.0946985486376905E-2</v>
      </c>
      <c r="W1356" s="72"/>
      <c r="X1356" s="19" t="s">
        <v>7741</v>
      </c>
      <c r="Y1356" s="21" t="s">
        <v>7742</v>
      </c>
      <c r="Z1356" s="19" t="s">
        <v>28072</v>
      </c>
    </row>
    <row r="1357" spans="1:31" s="67" customFormat="1" ht="100.2" customHeight="1" x14ac:dyDescent="0.3">
      <c r="A1357" s="9" t="s">
        <v>16991</v>
      </c>
      <c r="B1357" s="10" t="s">
        <v>7743</v>
      </c>
      <c r="C1357" s="22" t="s">
        <v>7744</v>
      </c>
      <c r="D1357" s="12" t="s">
        <v>7745</v>
      </c>
      <c r="E1357" s="13">
        <v>41.05</v>
      </c>
      <c r="F1357" s="14" t="s">
        <v>7746</v>
      </c>
      <c r="G1357" s="14">
        <v>-0.34</v>
      </c>
      <c r="H1357" s="18" t="s">
        <v>7747</v>
      </c>
      <c r="I1357" s="14" t="s">
        <v>5455</v>
      </c>
      <c r="J1357" s="15" t="s">
        <v>6076</v>
      </c>
      <c r="K1357" s="14" t="s">
        <v>28377</v>
      </c>
      <c r="L1357" s="14" t="s">
        <v>7737</v>
      </c>
      <c r="M1357" s="14" t="s">
        <v>7748</v>
      </c>
      <c r="N1357" s="14" t="s">
        <v>476</v>
      </c>
      <c r="O1357" s="16" t="s">
        <v>220</v>
      </c>
      <c r="P1357" s="17">
        <v>13</v>
      </c>
      <c r="Q1357" s="29" t="s">
        <v>6424</v>
      </c>
      <c r="R1357" s="15" t="s">
        <v>7749</v>
      </c>
      <c r="S1357" s="14" t="s">
        <v>4171</v>
      </c>
      <c r="T1357" s="18">
        <v>30</v>
      </c>
      <c r="U1357" s="17">
        <v>15</v>
      </c>
      <c r="V1357" s="20">
        <f t="shared" si="79"/>
        <v>0.36540803897685753</v>
      </c>
      <c r="W1357" s="20"/>
      <c r="X1357" s="19" t="s">
        <v>7750</v>
      </c>
      <c r="Y1357" s="21" t="s">
        <v>7751</v>
      </c>
      <c r="Z1357" s="19" t="s">
        <v>28073</v>
      </c>
    </row>
    <row r="1358" spans="1:31" s="67" customFormat="1" ht="100.2" customHeight="1" x14ac:dyDescent="0.3">
      <c r="A1358" s="9" t="s">
        <v>16991</v>
      </c>
      <c r="B1358" s="10" t="s">
        <v>7752</v>
      </c>
      <c r="C1358" s="22" t="s">
        <v>7753</v>
      </c>
      <c r="D1358" s="19" t="s">
        <v>7754</v>
      </c>
      <c r="E1358" s="13">
        <v>170.16</v>
      </c>
      <c r="F1358" s="14" t="s">
        <v>7755</v>
      </c>
      <c r="G1358" s="14">
        <v>0.12</v>
      </c>
      <c r="H1358" s="14" t="s">
        <v>7756</v>
      </c>
      <c r="I1358" s="14" t="s">
        <v>5455</v>
      </c>
      <c r="J1358" s="15" t="s">
        <v>7757</v>
      </c>
      <c r="K1358" s="14" t="s">
        <v>28435</v>
      </c>
      <c r="L1358" s="14" t="s">
        <v>31</v>
      </c>
      <c r="M1358" s="14" t="s">
        <v>7758</v>
      </c>
      <c r="N1358" s="14" t="s">
        <v>476</v>
      </c>
      <c r="O1358" s="16" t="s">
        <v>34</v>
      </c>
      <c r="P1358" s="28">
        <v>14</v>
      </c>
      <c r="Q1358" s="14">
        <v>20</v>
      </c>
      <c r="R1358" s="15" t="s">
        <v>7759</v>
      </c>
      <c r="S1358" s="14" t="s">
        <v>49</v>
      </c>
      <c r="T1358" s="14" t="s">
        <v>49</v>
      </c>
      <c r="U1358" s="28">
        <v>20</v>
      </c>
      <c r="V1358" s="13">
        <f t="shared" si="79"/>
        <v>0.11753643629525153</v>
      </c>
      <c r="W1358" s="47"/>
      <c r="X1358" s="19" t="s">
        <v>50</v>
      </c>
      <c r="Y1358" s="21" t="s">
        <v>7760</v>
      </c>
      <c r="Z1358" s="19" t="s">
        <v>28074</v>
      </c>
    </row>
    <row r="1359" spans="1:31" s="67" customFormat="1" ht="100.2" customHeight="1" x14ac:dyDescent="0.3">
      <c r="A1359" s="9" t="s">
        <v>16991</v>
      </c>
      <c r="B1359" s="10" t="s">
        <v>7761</v>
      </c>
      <c r="C1359" s="22" t="s">
        <v>7762</v>
      </c>
      <c r="D1359" s="12" t="s">
        <v>7763</v>
      </c>
      <c r="E1359" s="13">
        <v>69.11</v>
      </c>
      <c r="F1359" s="14" t="s">
        <v>7764</v>
      </c>
      <c r="G1359" s="14">
        <v>-0.78</v>
      </c>
      <c r="H1359" s="14" t="s">
        <v>7765</v>
      </c>
      <c r="I1359" s="14" t="s">
        <v>5455</v>
      </c>
      <c r="J1359" s="15" t="s">
        <v>5473</v>
      </c>
      <c r="K1359" s="14" t="s">
        <v>28436</v>
      </c>
      <c r="L1359" s="14" t="s">
        <v>31</v>
      </c>
      <c r="M1359" s="14" t="s">
        <v>7682</v>
      </c>
      <c r="N1359" s="14" t="s">
        <v>33</v>
      </c>
      <c r="O1359" s="16" t="s">
        <v>34</v>
      </c>
      <c r="P1359" s="28">
        <v>14</v>
      </c>
      <c r="Q1359" s="14">
        <v>12.2</v>
      </c>
      <c r="R1359" s="15" t="s">
        <v>7766</v>
      </c>
      <c r="S1359" s="14" t="s">
        <v>49</v>
      </c>
      <c r="T1359" s="14" t="s">
        <v>49</v>
      </c>
      <c r="U1359" s="14">
        <v>12.2</v>
      </c>
      <c r="V1359" s="13">
        <f t="shared" si="79"/>
        <v>0.17653016929532628</v>
      </c>
      <c r="W1359" s="47"/>
      <c r="X1359" s="19" t="s">
        <v>50</v>
      </c>
      <c r="Y1359" s="21" t="s">
        <v>7767</v>
      </c>
      <c r="Z1359" s="19" t="s">
        <v>28075</v>
      </c>
    </row>
    <row r="1360" spans="1:31" s="67" customFormat="1" ht="100.2" customHeight="1" x14ac:dyDescent="0.3">
      <c r="A1360" s="9" t="s">
        <v>16991</v>
      </c>
      <c r="B1360" s="10" t="s">
        <v>7768</v>
      </c>
      <c r="C1360" s="22" t="s">
        <v>7769</v>
      </c>
      <c r="D1360" s="12" t="s">
        <v>7770</v>
      </c>
      <c r="E1360" s="13">
        <v>74.078662068457504</v>
      </c>
      <c r="F1360" s="14" t="s">
        <v>328</v>
      </c>
      <c r="G1360" s="14">
        <v>-0.24299999999999999</v>
      </c>
      <c r="H1360" s="18" t="s">
        <v>7771</v>
      </c>
      <c r="I1360" s="14" t="s">
        <v>5455</v>
      </c>
      <c r="J1360" s="15" t="s">
        <v>7772</v>
      </c>
      <c r="K1360" s="13" t="s">
        <v>28437</v>
      </c>
      <c r="L1360" s="14" t="s">
        <v>31</v>
      </c>
      <c r="M1360" s="14" t="s">
        <v>7773</v>
      </c>
      <c r="N1360" s="14" t="s">
        <v>33</v>
      </c>
      <c r="O1360" s="16" t="s">
        <v>220</v>
      </c>
      <c r="P1360" s="17">
        <v>14</v>
      </c>
      <c r="Q1360" s="29" t="s">
        <v>1555</v>
      </c>
      <c r="R1360" s="15" t="s">
        <v>7774</v>
      </c>
      <c r="S1360" s="14" t="s">
        <v>7775</v>
      </c>
      <c r="T1360" s="18">
        <v>250</v>
      </c>
      <c r="U1360" s="17">
        <v>75</v>
      </c>
      <c r="V1360" s="20">
        <f t="shared" si="79"/>
        <v>1.0124372917357911</v>
      </c>
      <c r="W1360" s="48"/>
      <c r="X1360" s="19" t="s">
        <v>7776</v>
      </c>
      <c r="Y1360" s="21" t="s">
        <v>7777</v>
      </c>
      <c r="Z1360" s="19" t="s">
        <v>28076</v>
      </c>
      <c r="AD1360" s="121"/>
      <c r="AE1360" s="121"/>
    </row>
    <row r="1361" spans="1:29" s="67" customFormat="1" ht="100.2" customHeight="1" x14ac:dyDescent="0.3">
      <c r="A1361" s="9" t="s">
        <v>16991</v>
      </c>
      <c r="B1361" s="10" t="s">
        <v>7778</v>
      </c>
      <c r="C1361" s="22" t="s">
        <v>7779</v>
      </c>
      <c r="D1361" s="19" t="s">
        <v>7780</v>
      </c>
      <c r="E1361" s="13">
        <v>129.18</v>
      </c>
      <c r="F1361" s="14" t="s">
        <v>7238</v>
      </c>
      <c r="G1361" s="14">
        <v>0.38</v>
      </c>
      <c r="H1361" s="14" t="s">
        <v>7781</v>
      </c>
      <c r="I1361" s="14" t="s">
        <v>5455</v>
      </c>
      <c r="J1361" s="15" t="s">
        <v>7782</v>
      </c>
      <c r="K1361" s="14" t="s">
        <v>30847</v>
      </c>
      <c r="L1361" s="14" t="s">
        <v>31</v>
      </c>
      <c r="M1361" s="14" t="s">
        <v>69</v>
      </c>
      <c r="N1361" s="14" t="s">
        <v>46</v>
      </c>
      <c r="O1361" s="16" t="s">
        <v>5698</v>
      </c>
      <c r="P1361" s="28">
        <v>14</v>
      </c>
      <c r="Q1361" s="14" t="s">
        <v>49</v>
      </c>
      <c r="R1361" s="15" t="s">
        <v>7783</v>
      </c>
      <c r="S1361" s="14" t="s">
        <v>143</v>
      </c>
      <c r="T1361" s="14">
        <v>3</v>
      </c>
      <c r="U1361" s="28" t="s">
        <v>49</v>
      </c>
      <c r="V1361" s="30"/>
      <c r="W1361" s="47"/>
      <c r="X1361" s="19" t="s">
        <v>7784</v>
      </c>
      <c r="Y1361" s="21" t="s">
        <v>7785</v>
      </c>
      <c r="Z1361" s="19" t="s">
        <v>7786</v>
      </c>
    </row>
    <row r="1362" spans="1:29" s="67" customFormat="1" ht="100.2" customHeight="1" x14ac:dyDescent="0.3">
      <c r="A1362" s="9" t="s">
        <v>16991</v>
      </c>
      <c r="B1362" s="10" t="s">
        <v>7787</v>
      </c>
      <c r="C1362" s="22" t="s">
        <v>7788</v>
      </c>
      <c r="D1362" s="12" t="s">
        <v>7789</v>
      </c>
      <c r="E1362" s="13">
        <v>536.01</v>
      </c>
      <c r="F1362" s="14" t="s">
        <v>7790</v>
      </c>
      <c r="G1362" s="14">
        <v>18.695</v>
      </c>
      <c r="H1362" s="18" t="s">
        <v>7791</v>
      </c>
      <c r="I1362" s="14" t="s">
        <v>5455</v>
      </c>
      <c r="J1362" s="15" t="s">
        <v>6545</v>
      </c>
      <c r="K1362" s="14" t="s">
        <v>28264</v>
      </c>
      <c r="L1362" s="14" t="s">
        <v>7737</v>
      </c>
      <c r="M1362" s="14" t="s">
        <v>7792</v>
      </c>
      <c r="N1362" s="14" t="s">
        <v>476</v>
      </c>
      <c r="O1362" s="16" t="s">
        <v>220</v>
      </c>
      <c r="P1362" s="26">
        <v>15</v>
      </c>
      <c r="Q1362" s="25">
        <v>50</v>
      </c>
      <c r="R1362" s="15" t="s">
        <v>7793</v>
      </c>
      <c r="S1362" s="14" t="s">
        <v>1803</v>
      </c>
      <c r="T1362" s="18">
        <v>250</v>
      </c>
      <c r="U1362" s="17">
        <v>50</v>
      </c>
      <c r="V1362" s="33">
        <f>U1362/E1362</f>
        <v>9.3281841756683651E-2</v>
      </c>
      <c r="W1362" s="48"/>
      <c r="X1362" s="19" t="s">
        <v>7794</v>
      </c>
      <c r="Y1362" s="21" t="s">
        <v>7795</v>
      </c>
      <c r="Z1362" s="19" t="s">
        <v>28077</v>
      </c>
    </row>
    <row r="1363" spans="1:29" s="67" customFormat="1" ht="100.2" customHeight="1" x14ac:dyDescent="0.3">
      <c r="A1363" s="9" t="s">
        <v>16991</v>
      </c>
      <c r="B1363" s="10" t="s">
        <v>7796</v>
      </c>
      <c r="C1363" s="22" t="s">
        <v>7797</v>
      </c>
      <c r="D1363" s="12" t="s">
        <v>7798</v>
      </c>
      <c r="E1363" s="13">
        <v>244.28957088545499</v>
      </c>
      <c r="F1363" s="14" t="s">
        <v>7799</v>
      </c>
      <c r="G1363" s="14">
        <v>4.74</v>
      </c>
      <c r="H1363" s="18" t="s">
        <v>7800</v>
      </c>
      <c r="I1363" s="14" t="s">
        <v>5455</v>
      </c>
      <c r="J1363" s="15" t="s">
        <v>7801</v>
      </c>
      <c r="K1363" s="14" t="s">
        <v>30848</v>
      </c>
      <c r="L1363" s="14" t="s">
        <v>31</v>
      </c>
      <c r="M1363" s="14" t="s">
        <v>163</v>
      </c>
      <c r="N1363" s="14" t="s">
        <v>59</v>
      </c>
      <c r="O1363" s="16" t="s">
        <v>201</v>
      </c>
      <c r="P1363" s="17" t="s">
        <v>7802</v>
      </c>
      <c r="Q1363" s="29" t="s">
        <v>2917</v>
      </c>
      <c r="R1363" s="15" t="s">
        <v>7803</v>
      </c>
      <c r="S1363" s="14" t="s">
        <v>7804</v>
      </c>
      <c r="T1363" s="18">
        <v>250</v>
      </c>
      <c r="U1363" s="17">
        <v>150</v>
      </c>
      <c r="V1363" s="33">
        <f>U1363/E1363</f>
        <v>0.61402539394665168</v>
      </c>
      <c r="W1363" s="47"/>
      <c r="X1363" s="19" t="s">
        <v>7805</v>
      </c>
      <c r="Y1363" s="21" t="s">
        <v>7806</v>
      </c>
      <c r="Z1363" s="19" t="s">
        <v>28078</v>
      </c>
    </row>
    <row r="1364" spans="1:29" s="67" customFormat="1" ht="100.2" customHeight="1" x14ac:dyDescent="0.3">
      <c r="A1364" s="9" t="s">
        <v>16991</v>
      </c>
      <c r="B1364" s="10" t="s">
        <v>7807</v>
      </c>
      <c r="C1364" s="22" t="s">
        <v>7808</v>
      </c>
      <c r="D1364" s="19" t="s">
        <v>7809</v>
      </c>
      <c r="E1364" s="13">
        <v>198.18</v>
      </c>
      <c r="F1364" s="14" t="s">
        <v>7810</v>
      </c>
      <c r="G1364" s="14">
        <v>-2.5</v>
      </c>
      <c r="H1364" s="14" t="s">
        <v>7811</v>
      </c>
      <c r="I1364" s="14" t="s">
        <v>5455</v>
      </c>
      <c r="J1364" s="15" t="s">
        <v>5558</v>
      </c>
      <c r="K1364" s="14" t="s">
        <v>28438</v>
      </c>
      <c r="L1364" s="14" t="s">
        <v>31</v>
      </c>
      <c r="M1364" s="14" t="s">
        <v>7812</v>
      </c>
      <c r="N1364" s="14" t="s">
        <v>3213</v>
      </c>
      <c r="O1364" s="16" t="s">
        <v>34</v>
      </c>
      <c r="P1364" s="28">
        <v>19</v>
      </c>
      <c r="Q1364" s="14">
        <v>150</v>
      </c>
      <c r="R1364" s="15" t="s">
        <v>7813</v>
      </c>
      <c r="S1364" s="14" t="s">
        <v>919</v>
      </c>
      <c r="T1364" s="14">
        <v>250</v>
      </c>
      <c r="U1364" s="28">
        <v>150</v>
      </c>
      <c r="V1364" s="30">
        <f>U1364/E1364</f>
        <v>0.75688767786860423</v>
      </c>
      <c r="W1364" s="47"/>
      <c r="X1364" s="19" t="s">
        <v>7814</v>
      </c>
      <c r="Y1364" s="21" t="s">
        <v>7815</v>
      </c>
      <c r="Z1364" s="19" t="s">
        <v>7816</v>
      </c>
    </row>
    <row r="1365" spans="1:29" s="67" customFormat="1" ht="100.2" customHeight="1" x14ac:dyDescent="0.3">
      <c r="A1365" s="9" t="s">
        <v>16991</v>
      </c>
      <c r="B1365" s="10" t="s">
        <v>7817</v>
      </c>
      <c r="C1365" s="35" t="s">
        <v>7818</v>
      </c>
      <c r="D1365" s="12" t="s">
        <v>7819</v>
      </c>
      <c r="E1365" s="13">
        <v>177.29</v>
      </c>
      <c r="F1365" s="14" t="s">
        <v>7820</v>
      </c>
      <c r="G1365" s="14">
        <v>3.2</v>
      </c>
      <c r="H1365" s="18" t="s">
        <v>7821</v>
      </c>
      <c r="I1365" s="14" t="s">
        <v>5455</v>
      </c>
      <c r="J1365" s="15" t="s">
        <v>5804</v>
      </c>
      <c r="K1365" s="14" t="s">
        <v>28439</v>
      </c>
      <c r="L1365" s="14" t="s">
        <v>31</v>
      </c>
      <c r="M1365" s="14" t="s">
        <v>1713</v>
      </c>
      <c r="N1365" s="14" t="s">
        <v>46</v>
      </c>
      <c r="O1365" s="16" t="s">
        <v>7822</v>
      </c>
      <c r="P1365" s="17">
        <v>20</v>
      </c>
      <c r="Q1365" s="29" t="s">
        <v>49</v>
      </c>
      <c r="R1365" s="15" t="s">
        <v>7823</v>
      </c>
      <c r="S1365" s="14" t="s">
        <v>7824</v>
      </c>
      <c r="T1365" s="18">
        <v>801</v>
      </c>
      <c r="U1365" s="20" t="s">
        <v>49</v>
      </c>
      <c r="V1365" s="20"/>
      <c r="W1365" s="47"/>
      <c r="X1365" s="19" t="s">
        <v>7825</v>
      </c>
      <c r="Y1365" s="21" t="s">
        <v>7826</v>
      </c>
      <c r="Z1365" s="19" t="s">
        <v>7827</v>
      </c>
    </row>
    <row r="1366" spans="1:29" s="67" customFormat="1" ht="100.2" customHeight="1" x14ac:dyDescent="0.3">
      <c r="A1366" s="9" t="s">
        <v>16991</v>
      </c>
      <c r="B1366" s="10" t="s">
        <v>7828</v>
      </c>
      <c r="C1366" s="22" t="s">
        <v>7829</v>
      </c>
      <c r="D1366" s="12" t="s">
        <v>7830</v>
      </c>
      <c r="E1366" s="13">
        <v>55.0786146665289</v>
      </c>
      <c r="F1366" s="14" t="s">
        <v>7831</v>
      </c>
      <c r="G1366" s="14">
        <v>0.28399999999999997</v>
      </c>
      <c r="H1366" s="18" t="s">
        <v>7832</v>
      </c>
      <c r="I1366" s="14" t="s">
        <v>5455</v>
      </c>
      <c r="J1366" s="15" t="s">
        <v>6076</v>
      </c>
      <c r="K1366" s="14" t="s">
        <v>28377</v>
      </c>
      <c r="L1366" s="14" t="s">
        <v>31</v>
      </c>
      <c r="M1366" s="14" t="s">
        <v>261</v>
      </c>
      <c r="N1366" s="14" t="s">
        <v>33</v>
      </c>
      <c r="O1366" s="16" t="s">
        <v>47</v>
      </c>
      <c r="P1366" s="17">
        <v>28</v>
      </c>
      <c r="Q1366" s="29" t="s">
        <v>7833</v>
      </c>
      <c r="R1366" s="15" t="s">
        <v>7834</v>
      </c>
      <c r="S1366" s="14" t="s">
        <v>6444</v>
      </c>
      <c r="T1366" s="18">
        <v>3.72</v>
      </c>
      <c r="U1366" s="20">
        <v>1.34</v>
      </c>
      <c r="V1366" s="39">
        <f>U1366/E1366</f>
        <v>2.4328861720886996E-2</v>
      </c>
      <c r="W1366" s="33"/>
      <c r="X1366" s="19" t="s">
        <v>7835</v>
      </c>
      <c r="Y1366" s="21" t="s">
        <v>7836</v>
      </c>
      <c r="Z1366" s="19" t="s">
        <v>28079</v>
      </c>
    </row>
    <row r="1367" spans="1:29" s="67" customFormat="1" ht="100.2" customHeight="1" x14ac:dyDescent="0.3">
      <c r="A1367" s="9" t="s">
        <v>16991</v>
      </c>
      <c r="B1367" s="10" t="s">
        <v>7837</v>
      </c>
      <c r="C1367" s="22" t="s">
        <v>7838</v>
      </c>
      <c r="D1367" s="12" t="s">
        <v>7839</v>
      </c>
      <c r="E1367" s="13">
        <v>343.38</v>
      </c>
      <c r="F1367" s="14" t="s">
        <v>6558</v>
      </c>
      <c r="G1367" s="13">
        <v>0.8</v>
      </c>
      <c r="H1367" s="31" t="s">
        <v>7840</v>
      </c>
      <c r="I1367" s="14" t="s">
        <v>5455</v>
      </c>
      <c r="J1367" s="15" t="s">
        <v>6560</v>
      </c>
      <c r="K1367" s="14" t="s">
        <v>28440</v>
      </c>
      <c r="L1367" s="14" t="s">
        <v>31</v>
      </c>
      <c r="M1367" s="14" t="s">
        <v>7841</v>
      </c>
      <c r="N1367" s="14" t="s">
        <v>33</v>
      </c>
      <c r="O1367" s="16" t="s">
        <v>220</v>
      </c>
      <c r="P1367" s="17">
        <v>28</v>
      </c>
      <c r="Q1367" s="18">
        <v>140</v>
      </c>
      <c r="R1367" s="15" t="s">
        <v>7842</v>
      </c>
      <c r="S1367" s="14" t="s">
        <v>49</v>
      </c>
      <c r="T1367" s="18" t="s">
        <v>49</v>
      </c>
      <c r="U1367" s="17">
        <v>140</v>
      </c>
      <c r="V1367" s="33">
        <f>U1367/E1367</f>
        <v>0.4077115731842274</v>
      </c>
      <c r="W1367" s="47"/>
      <c r="X1367" s="19" t="s">
        <v>50</v>
      </c>
      <c r="Y1367" s="21" t="s">
        <v>7843</v>
      </c>
      <c r="Z1367" s="19" t="s">
        <v>28081</v>
      </c>
    </row>
    <row r="1368" spans="1:29" s="67" customFormat="1" ht="100.2" customHeight="1" x14ac:dyDescent="0.3">
      <c r="A1368" s="9" t="s">
        <v>16991</v>
      </c>
      <c r="B1368" s="10" t="s">
        <v>7844</v>
      </c>
      <c r="C1368" s="22" t="s">
        <v>7845</v>
      </c>
      <c r="D1368" s="12" t="s">
        <v>7846</v>
      </c>
      <c r="E1368" s="13">
        <v>184.32</v>
      </c>
      <c r="F1368" s="14" t="s">
        <v>971</v>
      </c>
      <c r="G1368" s="14">
        <v>5.2</v>
      </c>
      <c r="H1368" s="18" t="s">
        <v>7847</v>
      </c>
      <c r="I1368" s="14" t="s">
        <v>5455</v>
      </c>
      <c r="J1368" s="15" t="s">
        <v>6275</v>
      </c>
      <c r="K1368" s="14" t="s">
        <v>29812</v>
      </c>
      <c r="L1368" s="14" t="s">
        <v>31</v>
      </c>
      <c r="M1368" s="14" t="s">
        <v>32</v>
      </c>
      <c r="N1368" s="14" t="s">
        <v>59</v>
      </c>
      <c r="O1368" s="16" t="s">
        <v>220</v>
      </c>
      <c r="P1368" s="17" t="s">
        <v>1907</v>
      </c>
      <c r="Q1368" s="29" t="s">
        <v>3661</v>
      </c>
      <c r="R1368" s="15" t="s">
        <v>7848</v>
      </c>
      <c r="S1368" s="14" t="s">
        <v>36</v>
      </c>
      <c r="T1368" s="18">
        <v>750</v>
      </c>
      <c r="U1368" s="17">
        <v>250</v>
      </c>
      <c r="V1368" s="20">
        <f>U1368/E1368</f>
        <v>1.3563368055555556</v>
      </c>
      <c r="W1368" s="47"/>
      <c r="X1368" s="19" t="s">
        <v>7849</v>
      </c>
      <c r="Y1368" s="21" t="s">
        <v>966</v>
      </c>
      <c r="Z1368" s="19" t="s">
        <v>7850</v>
      </c>
    </row>
    <row r="1369" spans="1:29" s="67" customFormat="1" ht="100.2" customHeight="1" x14ac:dyDescent="0.3">
      <c r="A1369" s="9" t="s">
        <v>16991</v>
      </c>
      <c r="B1369" s="10" t="s">
        <v>7851</v>
      </c>
      <c r="C1369" s="22" t="s">
        <v>7852</v>
      </c>
      <c r="D1369" s="19" t="s">
        <v>7853</v>
      </c>
      <c r="E1369" s="13">
        <v>98.143227846555305</v>
      </c>
      <c r="F1369" s="14" t="s">
        <v>2346</v>
      </c>
      <c r="G1369" s="14">
        <v>1.66</v>
      </c>
      <c r="H1369" s="14" t="s">
        <v>7854</v>
      </c>
      <c r="I1369" s="14" t="s">
        <v>5455</v>
      </c>
      <c r="J1369" s="15" t="s">
        <v>6275</v>
      </c>
      <c r="K1369" s="14" t="s">
        <v>30849</v>
      </c>
      <c r="L1369" s="14" t="s">
        <v>31</v>
      </c>
      <c r="M1369" s="14" t="s">
        <v>7855</v>
      </c>
      <c r="N1369" s="14" t="s">
        <v>46</v>
      </c>
      <c r="O1369" s="16" t="s">
        <v>220</v>
      </c>
      <c r="P1369" s="28">
        <v>28</v>
      </c>
      <c r="Q1369" s="14">
        <v>71.400000000000006</v>
      </c>
      <c r="R1369" s="15" t="s">
        <v>7856</v>
      </c>
      <c r="S1369" s="14" t="s">
        <v>49</v>
      </c>
      <c r="T1369" s="14" t="s">
        <v>49</v>
      </c>
      <c r="U1369" s="36">
        <v>71.400000000000006</v>
      </c>
      <c r="V1369" s="30">
        <f>U1369/E1369</f>
        <v>0.72750816909784422</v>
      </c>
      <c r="W1369" s="47"/>
      <c r="X1369" s="19" t="s">
        <v>50</v>
      </c>
      <c r="Y1369" s="21" t="s">
        <v>7857</v>
      </c>
      <c r="Z1369" s="19" t="s">
        <v>23575</v>
      </c>
    </row>
    <row r="1370" spans="1:29" s="67" customFormat="1" ht="100.2" customHeight="1" x14ac:dyDescent="0.3">
      <c r="A1370" s="9" t="s">
        <v>16991</v>
      </c>
      <c r="B1370" s="10" t="s">
        <v>7858</v>
      </c>
      <c r="C1370" s="22" t="s">
        <v>7859</v>
      </c>
      <c r="D1370" s="19" t="s">
        <v>7860</v>
      </c>
      <c r="E1370" s="13">
        <v>166.22</v>
      </c>
      <c r="F1370" s="14" t="s">
        <v>3560</v>
      </c>
      <c r="G1370" s="14"/>
      <c r="H1370" s="14" t="s">
        <v>7861</v>
      </c>
      <c r="I1370" s="14" t="s">
        <v>5455</v>
      </c>
      <c r="J1370" s="15" t="s">
        <v>6275</v>
      </c>
      <c r="K1370" s="14" t="s">
        <v>28441</v>
      </c>
      <c r="L1370" s="14" t="s">
        <v>31</v>
      </c>
      <c r="M1370" s="14" t="s">
        <v>7862</v>
      </c>
      <c r="N1370" s="14" t="s">
        <v>46</v>
      </c>
      <c r="O1370" s="16" t="s">
        <v>34</v>
      </c>
      <c r="P1370" s="28">
        <v>28</v>
      </c>
      <c r="Q1370" s="14">
        <v>48</v>
      </c>
      <c r="R1370" s="15" t="s">
        <v>7863</v>
      </c>
      <c r="S1370" s="14" t="s">
        <v>49</v>
      </c>
      <c r="T1370" s="14" t="s">
        <v>49</v>
      </c>
      <c r="U1370" s="28">
        <v>48</v>
      </c>
      <c r="V1370" s="13">
        <f>U1370/E1370</f>
        <v>0.28877391408976055</v>
      </c>
      <c r="W1370" s="47"/>
      <c r="X1370" s="19" t="s">
        <v>50</v>
      </c>
      <c r="Y1370" s="21" t="s">
        <v>4231</v>
      </c>
      <c r="Z1370" s="19" t="s">
        <v>28082</v>
      </c>
    </row>
    <row r="1371" spans="1:29" s="67" customFormat="1" ht="100.2" customHeight="1" x14ac:dyDescent="0.3">
      <c r="A1371" s="9" t="s">
        <v>16991</v>
      </c>
      <c r="B1371" s="10" t="s">
        <v>7864</v>
      </c>
      <c r="C1371" s="22" t="s">
        <v>7865</v>
      </c>
      <c r="D1371" s="19" t="s">
        <v>7866</v>
      </c>
      <c r="E1371" s="13">
        <v>167.2</v>
      </c>
      <c r="F1371" s="14" t="s">
        <v>7867</v>
      </c>
      <c r="G1371" s="14">
        <v>0.85</v>
      </c>
      <c r="H1371" s="14" t="s">
        <v>7868</v>
      </c>
      <c r="I1371" s="14" t="s">
        <v>5455</v>
      </c>
      <c r="J1371" s="15" t="s">
        <v>5558</v>
      </c>
      <c r="K1371" s="14" t="s">
        <v>28442</v>
      </c>
      <c r="L1371" s="14" t="s">
        <v>31</v>
      </c>
      <c r="M1371" s="14" t="s">
        <v>69</v>
      </c>
      <c r="N1371" s="14" t="s">
        <v>33</v>
      </c>
      <c r="O1371" s="16" t="s">
        <v>220</v>
      </c>
      <c r="P1371" s="28">
        <v>28</v>
      </c>
      <c r="Q1371" s="14" t="s">
        <v>49</v>
      </c>
      <c r="R1371" s="15" t="s">
        <v>7869</v>
      </c>
      <c r="S1371" s="14" t="s">
        <v>36</v>
      </c>
      <c r="T1371" s="14">
        <v>50</v>
      </c>
      <c r="U1371" s="28" t="s">
        <v>49</v>
      </c>
      <c r="V1371" s="13"/>
      <c r="W1371" s="47"/>
      <c r="X1371" s="19" t="s">
        <v>7870</v>
      </c>
      <c r="Y1371" s="21" t="s">
        <v>7871</v>
      </c>
      <c r="Z1371" s="19" t="s">
        <v>7872</v>
      </c>
    </row>
    <row r="1372" spans="1:29" s="67" customFormat="1" ht="100.2" customHeight="1" x14ac:dyDescent="0.3">
      <c r="A1372" s="9" t="s">
        <v>16991</v>
      </c>
      <c r="B1372" s="10" t="s">
        <v>7873</v>
      </c>
      <c r="C1372" s="22" t="s">
        <v>7874</v>
      </c>
      <c r="D1372" s="19" t="s">
        <v>7875</v>
      </c>
      <c r="E1372" s="13">
        <v>123.11</v>
      </c>
      <c r="F1372" s="14" t="s">
        <v>7876</v>
      </c>
      <c r="G1372" s="14">
        <v>-2.34</v>
      </c>
      <c r="H1372" s="14" t="s">
        <v>7877</v>
      </c>
      <c r="I1372" s="14" t="s">
        <v>5455</v>
      </c>
      <c r="J1372" s="15" t="s">
        <v>5492</v>
      </c>
      <c r="K1372" s="14" t="s">
        <v>30850</v>
      </c>
      <c r="L1372" s="14" t="s">
        <v>31</v>
      </c>
      <c r="M1372" s="14" t="s">
        <v>7878</v>
      </c>
      <c r="N1372" s="14" t="s">
        <v>33</v>
      </c>
      <c r="O1372" s="16" t="s">
        <v>34</v>
      </c>
      <c r="P1372" s="28">
        <v>28</v>
      </c>
      <c r="Q1372" s="14">
        <v>50</v>
      </c>
      <c r="R1372" s="15" t="s">
        <v>2848</v>
      </c>
      <c r="S1372" s="14" t="s">
        <v>7879</v>
      </c>
      <c r="T1372" s="14">
        <v>250</v>
      </c>
      <c r="U1372" s="28">
        <v>50</v>
      </c>
      <c r="V1372" s="13">
        <f t="shared" ref="V1372:V1390" si="80">U1372/E1372</f>
        <v>0.40614084964665748</v>
      </c>
      <c r="W1372" s="47"/>
      <c r="X1372" s="19" t="s">
        <v>7880</v>
      </c>
      <c r="Y1372" s="21" t="s">
        <v>7881</v>
      </c>
      <c r="Z1372" s="19" t="s">
        <v>28083</v>
      </c>
    </row>
    <row r="1373" spans="1:29" s="67" customFormat="1" ht="100.2" customHeight="1" x14ac:dyDescent="0.3">
      <c r="A1373" s="9" t="s">
        <v>16991</v>
      </c>
      <c r="B1373" s="10" t="s">
        <v>7882</v>
      </c>
      <c r="C1373" s="22" t="s">
        <v>7883</v>
      </c>
      <c r="D1373" s="19" t="s">
        <v>7884</v>
      </c>
      <c r="E1373" s="13">
        <v>122.12</v>
      </c>
      <c r="F1373" s="14" t="s">
        <v>7885</v>
      </c>
      <c r="G1373" s="14">
        <v>-0.38</v>
      </c>
      <c r="H1373" s="14" t="s">
        <v>7886</v>
      </c>
      <c r="I1373" s="14" t="s">
        <v>5455</v>
      </c>
      <c r="J1373" s="15" t="s">
        <v>5492</v>
      </c>
      <c r="K1373" s="14" t="s">
        <v>30851</v>
      </c>
      <c r="L1373" s="14" t="s">
        <v>31</v>
      </c>
      <c r="M1373" s="14" t="s">
        <v>32</v>
      </c>
      <c r="N1373" s="14" t="s">
        <v>59</v>
      </c>
      <c r="O1373" s="16" t="s">
        <v>201</v>
      </c>
      <c r="P1373" s="28">
        <v>28</v>
      </c>
      <c r="Q1373" s="14">
        <v>215</v>
      </c>
      <c r="R1373" s="15" t="s">
        <v>7887</v>
      </c>
      <c r="S1373" s="14" t="s">
        <v>36</v>
      </c>
      <c r="T1373" s="14">
        <v>1000</v>
      </c>
      <c r="U1373" s="28">
        <v>215</v>
      </c>
      <c r="V1373" s="13">
        <f t="shared" si="80"/>
        <v>1.76056338028169</v>
      </c>
      <c r="W1373" s="47"/>
      <c r="X1373" s="19" t="s">
        <v>7888</v>
      </c>
      <c r="Y1373" s="21" t="s">
        <v>7889</v>
      </c>
      <c r="Z1373" s="19" t="s">
        <v>28084</v>
      </c>
    </row>
    <row r="1374" spans="1:29" s="67" customFormat="1" ht="100.2" customHeight="1" x14ac:dyDescent="0.3">
      <c r="A1374" s="9" t="s">
        <v>16991</v>
      </c>
      <c r="B1374" s="10" t="s">
        <v>7890</v>
      </c>
      <c r="C1374" s="22" t="s">
        <v>7891</v>
      </c>
      <c r="D1374" s="19" t="s">
        <v>7892</v>
      </c>
      <c r="E1374" s="13">
        <v>121.18</v>
      </c>
      <c r="F1374" s="14" t="s">
        <v>6421</v>
      </c>
      <c r="G1374" s="14">
        <v>2.1800000000000002</v>
      </c>
      <c r="H1374" s="14" t="s">
        <v>7893</v>
      </c>
      <c r="I1374" s="14" t="s">
        <v>5455</v>
      </c>
      <c r="J1374" s="15" t="s">
        <v>5492</v>
      </c>
      <c r="K1374" s="14" t="s">
        <v>30762</v>
      </c>
      <c r="L1374" s="14" t="s">
        <v>31</v>
      </c>
      <c r="M1374" s="14" t="s">
        <v>69</v>
      </c>
      <c r="N1374" s="14" t="s">
        <v>33</v>
      </c>
      <c r="O1374" s="16" t="s">
        <v>220</v>
      </c>
      <c r="P1374" s="28">
        <v>28</v>
      </c>
      <c r="Q1374" s="18">
        <v>30</v>
      </c>
      <c r="R1374" s="15" t="s">
        <v>7894</v>
      </c>
      <c r="S1374" s="14" t="s">
        <v>36</v>
      </c>
      <c r="T1374" s="14">
        <v>95</v>
      </c>
      <c r="U1374" s="28">
        <v>30</v>
      </c>
      <c r="V1374" s="13">
        <f t="shared" si="80"/>
        <v>0.24756560488529458</v>
      </c>
      <c r="W1374" s="47"/>
      <c r="X1374" s="19" t="s">
        <v>7895</v>
      </c>
      <c r="Y1374" s="21" t="s">
        <v>7896</v>
      </c>
      <c r="Z1374" s="19" t="s">
        <v>28085</v>
      </c>
      <c r="AC1374" s="121"/>
    </row>
    <row r="1375" spans="1:29" s="67" customFormat="1" ht="100.2" customHeight="1" x14ac:dyDescent="0.3">
      <c r="A1375" s="9" t="s">
        <v>16991</v>
      </c>
      <c r="B1375" s="10" t="s">
        <v>29615</v>
      </c>
      <c r="C1375" s="22" t="s">
        <v>7897</v>
      </c>
      <c r="D1375" s="12" t="s">
        <v>29614</v>
      </c>
      <c r="E1375" s="13">
        <v>133.15</v>
      </c>
      <c r="F1375" s="14" t="s">
        <v>7898</v>
      </c>
      <c r="G1375" s="14"/>
      <c r="H1375" s="14" t="s">
        <v>7899</v>
      </c>
      <c r="I1375" s="14" t="s">
        <v>5455</v>
      </c>
      <c r="J1375" s="15" t="s">
        <v>6751</v>
      </c>
      <c r="K1375" s="14" t="s">
        <v>30852</v>
      </c>
      <c r="L1375" s="14" t="s">
        <v>31</v>
      </c>
      <c r="M1375" s="14" t="s">
        <v>1546</v>
      </c>
      <c r="N1375" s="14" t="s">
        <v>33</v>
      </c>
      <c r="O1375" s="16" t="s">
        <v>220</v>
      </c>
      <c r="P1375" s="17" t="s">
        <v>1907</v>
      </c>
      <c r="Q1375" s="29" t="s">
        <v>7900</v>
      </c>
      <c r="R1375" s="15" t="s">
        <v>7901</v>
      </c>
      <c r="S1375" s="14" t="s">
        <v>36</v>
      </c>
      <c r="T1375" s="18">
        <v>450</v>
      </c>
      <c r="U1375" s="17">
        <v>150</v>
      </c>
      <c r="V1375" s="20">
        <f t="shared" si="80"/>
        <v>1.1265490048817124</v>
      </c>
      <c r="W1375" s="48"/>
      <c r="X1375" s="19" t="s">
        <v>7902</v>
      </c>
      <c r="Y1375" s="21" t="s">
        <v>7903</v>
      </c>
      <c r="Z1375" s="19" t="s">
        <v>7904</v>
      </c>
    </row>
    <row r="1376" spans="1:29" s="67" customFormat="1" ht="100.2" customHeight="1" x14ac:dyDescent="0.3">
      <c r="A1376" s="9" t="s">
        <v>16991</v>
      </c>
      <c r="B1376" s="10" t="s">
        <v>29616</v>
      </c>
      <c r="C1376" s="22" t="s">
        <v>7905</v>
      </c>
      <c r="D1376" s="12" t="s">
        <v>7906</v>
      </c>
      <c r="E1376" s="13">
        <v>243.39</v>
      </c>
      <c r="F1376" s="14" t="s">
        <v>7907</v>
      </c>
      <c r="G1376" s="14"/>
      <c r="H1376" s="14" t="s">
        <v>7908</v>
      </c>
      <c r="I1376" s="14" t="s">
        <v>5455</v>
      </c>
      <c r="J1376" s="15" t="s">
        <v>6732</v>
      </c>
      <c r="K1376" s="14" t="s">
        <v>30676</v>
      </c>
      <c r="L1376" s="14" t="s">
        <v>31</v>
      </c>
      <c r="M1376" s="14" t="s">
        <v>1546</v>
      </c>
      <c r="N1376" s="14" t="s">
        <v>59</v>
      </c>
      <c r="O1376" s="16" t="s">
        <v>220</v>
      </c>
      <c r="P1376" s="17">
        <v>28</v>
      </c>
      <c r="Q1376" s="29" t="s">
        <v>7909</v>
      </c>
      <c r="R1376" s="15" t="s">
        <v>7910</v>
      </c>
      <c r="S1376" s="14" t="s">
        <v>49</v>
      </c>
      <c r="T1376" s="18" t="s">
        <v>49</v>
      </c>
      <c r="U1376" s="17">
        <v>804</v>
      </c>
      <c r="V1376" s="13">
        <f t="shared" si="80"/>
        <v>3.3033403180081353</v>
      </c>
      <c r="W1376" s="47"/>
      <c r="X1376" s="19" t="s">
        <v>7911</v>
      </c>
      <c r="Y1376" s="21" t="s">
        <v>7912</v>
      </c>
      <c r="Z1376" s="19" t="s">
        <v>28086</v>
      </c>
    </row>
    <row r="1377" spans="1:26" s="67" customFormat="1" ht="100.2" customHeight="1" x14ac:dyDescent="0.3">
      <c r="A1377" s="9" t="s">
        <v>16991</v>
      </c>
      <c r="B1377" s="10" t="s">
        <v>7913</v>
      </c>
      <c r="C1377" s="22" t="s">
        <v>7914</v>
      </c>
      <c r="D1377" s="12" t="s">
        <v>7915</v>
      </c>
      <c r="E1377" s="13">
        <v>186.22959448830699</v>
      </c>
      <c r="F1377" s="14" t="s">
        <v>7916</v>
      </c>
      <c r="G1377" s="13">
        <v>2.4</v>
      </c>
      <c r="H1377" s="31" t="s">
        <v>7917</v>
      </c>
      <c r="I1377" s="14" t="s">
        <v>5455</v>
      </c>
      <c r="J1377" s="15" t="s">
        <v>7918</v>
      </c>
      <c r="K1377" s="14" t="s">
        <v>28443</v>
      </c>
      <c r="L1377" s="14" t="s">
        <v>31</v>
      </c>
      <c r="M1377" s="14" t="s">
        <v>32</v>
      </c>
      <c r="N1377" s="14" t="s">
        <v>33</v>
      </c>
      <c r="O1377" s="16" t="s">
        <v>220</v>
      </c>
      <c r="P1377" s="17" t="s">
        <v>1907</v>
      </c>
      <c r="Q1377" s="18">
        <v>8</v>
      </c>
      <c r="R1377" s="15" t="s">
        <v>7919</v>
      </c>
      <c r="S1377" s="14" t="s">
        <v>36</v>
      </c>
      <c r="T1377" s="18">
        <v>32</v>
      </c>
      <c r="U1377" s="17">
        <v>8</v>
      </c>
      <c r="V1377" s="13">
        <f t="shared" si="80"/>
        <v>4.2957726573916291E-2</v>
      </c>
      <c r="W1377" s="47"/>
      <c r="X1377" s="19" t="s">
        <v>7920</v>
      </c>
      <c r="Y1377" s="21" t="s">
        <v>7921</v>
      </c>
      <c r="Z1377" s="19" t="s">
        <v>28087</v>
      </c>
    </row>
    <row r="1378" spans="1:26" s="67" customFormat="1" ht="100.2" customHeight="1" x14ac:dyDescent="0.3">
      <c r="A1378" s="9" t="s">
        <v>16991</v>
      </c>
      <c r="B1378" s="10" t="s">
        <v>7922</v>
      </c>
      <c r="C1378" s="22" t="s">
        <v>7923</v>
      </c>
      <c r="D1378" s="19" t="s">
        <v>7924</v>
      </c>
      <c r="E1378" s="36">
        <v>418.6</v>
      </c>
      <c r="F1378" s="14" t="s">
        <v>6194</v>
      </c>
      <c r="G1378" s="14">
        <v>9.52</v>
      </c>
      <c r="H1378" s="14" t="s">
        <v>7925</v>
      </c>
      <c r="I1378" s="14" t="s">
        <v>5455</v>
      </c>
      <c r="J1378" s="15" t="s">
        <v>5465</v>
      </c>
      <c r="K1378" s="14" t="s">
        <v>30853</v>
      </c>
      <c r="L1378" s="14" t="s">
        <v>31</v>
      </c>
      <c r="M1378" s="14" t="s">
        <v>176</v>
      </c>
      <c r="N1378" s="14" t="s">
        <v>46</v>
      </c>
      <c r="O1378" s="16" t="s">
        <v>34</v>
      </c>
      <c r="P1378" s="28">
        <v>28</v>
      </c>
      <c r="Q1378" s="14">
        <v>500</v>
      </c>
      <c r="R1378" s="15" t="s">
        <v>7926</v>
      </c>
      <c r="S1378" s="14" t="s">
        <v>143</v>
      </c>
      <c r="T1378" s="14">
        <v>750</v>
      </c>
      <c r="U1378" s="14">
        <v>500</v>
      </c>
      <c r="V1378" s="13">
        <f t="shared" si="80"/>
        <v>1.1944577161968466</v>
      </c>
      <c r="W1378" s="47"/>
      <c r="X1378" s="19" t="s">
        <v>7927</v>
      </c>
      <c r="Y1378" s="21" t="s">
        <v>7928</v>
      </c>
      <c r="Z1378" s="19" t="s">
        <v>7929</v>
      </c>
    </row>
    <row r="1379" spans="1:26" s="67" customFormat="1" ht="100.2" customHeight="1" x14ac:dyDescent="0.3">
      <c r="A1379" s="9" t="s">
        <v>16991</v>
      </c>
      <c r="B1379" s="10" t="s">
        <v>7930</v>
      </c>
      <c r="C1379" s="22" t="s">
        <v>7931</v>
      </c>
      <c r="D1379" s="19" t="s">
        <v>7932</v>
      </c>
      <c r="E1379" s="13">
        <v>254.24</v>
      </c>
      <c r="F1379" s="14" t="s">
        <v>4371</v>
      </c>
      <c r="G1379" s="14">
        <v>5.03</v>
      </c>
      <c r="H1379" s="14" t="s">
        <v>7933</v>
      </c>
      <c r="I1379" s="14" t="s">
        <v>5455</v>
      </c>
      <c r="J1379" s="15" t="s">
        <v>6806</v>
      </c>
      <c r="K1379" s="14" t="s">
        <v>30854</v>
      </c>
      <c r="L1379" s="14" t="s">
        <v>31</v>
      </c>
      <c r="M1379" s="14" t="s">
        <v>7934</v>
      </c>
      <c r="N1379" s="14" t="s">
        <v>46</v>
      </c>
      <c r="O1379" s="16" t="s">
        <v>220</v>
      </c>
      <c r="P1379" s="28">
        <v>28</v>
      </c>
      <c r="Q1379" s="14">
        <v>50</v>
      </c>
      <c r="R1379" s="15" t="s">
        <v>7935</v>
      </c>
      <c r="S1379" s="14" t="s">
        <v>36</v>
      </c>
      <c r="T1379" s="14">
        <v>125</v>
      </c>
      <c r="U1379" s="28">
        <v>50</v>
      </c>
      <c r="V1379" s="13">
        <f t="shared" si="80"/>
        <v>0.19666456891126494</v>
      </c>
      <c r="W1379" s="47"/>
      <c r="X1379" s="19" t="s">
        <v>7936</v>
      </c>
      <c r="Y1379" s="21" t="s">
        <v>7937</v>
      </c>
      <c r="Z1379" s="19" t="s">
        <v>28088</v>
      </c>
    </row>
    <row r="1380" spans="1:26" s="67" customFormat="1" ht="100.2" customHeight="1" x14ac:dyDescent="0.3">
      <c r="A1380" s="9" t="s">
        <v>16991</v>
      </c>
      <c r="B1380" s="10" t="s">
        <v>7938</v>
      </c>
      <c r="C1380" s="22" t="s">
        <v>7939</v>
      </c>
      <c r="D1380" s="19" t="s">
        <v>7940</v>
      </c>
      <c r="E1380" s="13">
        <v>109.13</v>
      </c>
      <c r="F1380" s="14" t="s">
        <v>5906</v>
      </c>
      <c r="G1380" s="14">
        <v>0.62</v>
      </c>
      <c r="H1380" s="14" t="s">
        <v>7941</v>
      </c>
      <c r="I1380" s="14" t="s">
        <v>5455</v>
      </c>
      <c r="J1380" s="15" t="s">
        <v>5832</v>
      </c>
      <c r="K1380" s="14" t="s">
        <v>30855</v>
      </c>
      <c r="L1380" s="14" t="s">
        <v>31</v>
      </c>
      <c r="M1380" s="14" t="s">
        <v>7942</v>
      </c>
      <c r="N1380" s="14" t="s">
        <v>33</v>
      </c>
      <c r="O1380" s="16" t="s">
        <v>220</v>
      </c>
      <c r="P1380" s="28">
        <v>28</v>
      </c>
      <c r="Q1380" s="14">
        <v>5</v>
      </c>
      <c r="R1380" s="15" t="s">
        <v>7943</v>
      </c>
      <c r="S1380" s="14" t="s">
        <v>314</v>
      </c>
      <c r="T1380" s="14">
        <v>15</v>
      </c>
      <c r="U1380" s="14">
        <v>5</v>
      </c>
      <c r="V1380" s="13">
        <f t="shared" si="80"/>
        <v>4.5816915605241454E-2</v>
      </c>
      <c r="W1380" s="47"/>
      <c r="X1380" s="19" t="s">
        <v>7944</v>
      </c>
      <c r="Y1380" s="21" t="s">
        <v>7945</v>
      </c>
      <c r="Z1380" s="19" t="s">
        <v>28089</v>
      </c>
    </row>
    <row r="1381" spans="1:26" s="67" customFormat="1" ht="100.2" customHeight="1" x14ac:dyDescent="0.3">
      <c r="A1381" s="9" t="s">
        <v>16991</v>
      </c>
      <c r="B1381" s="10" t="s">
        <v>7946</v>
      </c>
      <c r="C1381" s="15" t="s">
        <v>7947</v>
      </c>
      <c r="D1381" s="19" t="s">
        <v>7948</v>
      </c>
      <c r="E1381" s="14">
        <v>123.15</v>
      </c>
      <c r="F1381" s="14" t="s">
        <v>6010</v>
      </c>
      <c r="G1381" s="14">
        <v>1.2</v>
      </c>
      <c r="H1381" s="14" t="s">
        <v>7949</v>
      </c>
      <c r="I1381" s="14" t="s">
        <v>5455</v>
      </c>
      <c r="J1381" s="15" t="s">
        <v>5832</v>
      </c>
      <c r="K1381" s="14" t="s">
        <v>30856</v>
      </c>
      <c r="L1381" s="14" t="s">
        <v>31</v>
      </c>
      <c r="M1381" s="14" t="s">
        <v>32</v>
      </c>
      <c r="N1381" s="14" t="s">
        <v>33</v>
      </c>
      <c r="O1381" s="16" t="s">
        <v>220</v>
      </c>
      <c r="P1381" s="28">
        <v>28</v>
      </c>
      <c r="Q1381" s="14">
        <v>16</v>
      </c>
      <c r="R1381" s="15" t="s">
        <v>7950</v>
      </c>
      <c r="S1381" s="14" t="s">
        <v>7951</v>
      </c>
      <c r="T1381" s="14">
        <v>80</v>
      </c>
      <c r="U1381" s="28">
        <v>16</v>
      </c>
      <c r="V1381" s="13">
        <f t="shared" si="80"/>
        <v>0.12992285830288267</v>
      </c>
      <c r="W1381" s="47"/>
      <c r="X1381" s="19" t="s">
        <v>7952</v>
      </c>
      <c r="Y1381" s="21" t="s">
        <v>7953</v>
      </c>
      <c r="Z1381" s="19" t="s">
        <v>28090</v>
      </c>
    </row>
    <row r="1382" spans="1:26" s="67" customFormat="1" ht="100.2" customHeight="1" x14ac:dyDescent="0.3">
      <c r="A1382" s="9" t="s">
        <v>16991</v>
      </c>
      <c r="B1382" s="10" t="s">
        <v>7954</v>
      </c>
      <c r="C1382" s="22" t="s">
        <v>7955</v>
      </c>
      <c r="D1382" s="19" t="s">
        <v>7956</v>
      </c>
      <c r="E1382" s="13">
        <v>182.21</v>
      </c>
      <c r="F1382" s="14" t="s">
        <v>7957</v>
      </c>
      <c r="G1382" s="14">
        <v>-0.3</v>
      </c>
      <c r="H1382" s="14" t="s">
        <v>7958</v>
      </c>
      <c r="I1382" s="14" t="s">
        <v>5455</v>
      </c>
      <c r="J1382" s="15" t="s">
        <v>7959</v>
      </c>
      <c r="K1382" s="14" t="s">
        <v>28444</v>
      </c>
      <c r="L1382" s="14" t="s">
        <v>425</v>
      </c>
      <c r="M1382" s="14" t="s">
        <v>7649</v>
      </c>
      <c r="N1382" s="14" t="s">
        <v>476</v>
      </c>
      <c r="O1382" s="16" t="s">
        <v>220</v>
      </c>
      <c r="P1382" s="28">
        <v>30</v>
      </c>
      <c r="Q1382" s="14">
        <v>400</v>
      </c>
      <c r="R1382" s="15" t="s">
        <v>7960</v>
      </c>
      <c r="S1382" s="14" t="s">
        <v>919</v>
      </c>
      <c r="T1382" s="14">
        <v>800</v>
      </c>
      <c r="U1382" s="14">
        <v>400</v>
      </c>
      <c r="V1382" s="13">
        <f t="shared" si="80"/>
        <v>2.1952691948850225</v>
      </c>
      <c r="W1382" s="47"/>
      <c r="X1382" s="19" t="s">
        <v>7961</v>
      </c>
      <c r="Y1382" s="21" t="s">
        <v>7962</v>
      </c>
      <c r="Z1382" s="19" t="s">
        <v>7963</v>
      </c>
    </row>
    <row r="1383" spans="1:26" s="67" customFormat="1" ht="100.2" customHeight="1" x14ac:dyDescent="0.3">
      <c r="A1383" s="9" t="s">
        <v>16991</v>
      </c>
      <c r="B1383" s="10" t="s">
        <v>7964</v>
      </c>
      <c r="C1383" s="22" t="s">
        <v>7965</v>
      </c>
      <c r="D1383" s="12" t="s">
        <v>7966</v>
      </c>
      <c r="E1383" s="13">
        <v>142.09</v>
      </c>
      <c r="F1383" s="14" t="s">
        <v>7967</v>
      </c>
      <c r="G1383" s="14">
        <v>0.04</v>
      </c>
      <c r="H1383" s="18" t="s">
        <v>7968</v>
      </c>
      <c r="I1383" s="14" t="s">
        <v>5455</v>
      </c>
      <c r="J1383" s="15" t="s">
        <v>5501</v>
      </c>
      <c r="K1383" s="14" t="s">
        <v>28445</v>
      </c>
      <c r="L1383" s="14" t="s">
        <v>31</v>
      </c>
      <c r="M1383" s="14" t="s">
        <v>4488</v>
      </c>
      <c r="N1383" s="14" t="s">
        <v>46</v>
      </c>
      <c r="O1383" s="16" t="s">
        <v>34</v>
      </c>
      <c r="P1383" s="17" t="s">
        <v>5092</v>
      </c>
      <c r="Q1383" s="29" t="s">
        <v>7969</v>
      </c>
      <c r="R1383" s="15" t="s">
        <v>7970</v>
      </c>
      <c r="S1383" s="14" t="s">
        <v>49</v>
      </c>
      <c r="T1383" s="18" t="s">
        <v>49</v>
      </c>
      <c r="U1383" s="17">
        <v>779</v>
      </c>
      <c r="V1383" s="20">
        <f t="shared" si="80"/>
        <v>5.4824407065944119</v>
      </c>
      <c r="W1383" s="47"/>
      <c r="X1383" s="19" t="s">
        <v>28092</v>
      </c>
      <c r="Y1383" s="21" t="s">
        <v>7971</v>
      </c>
      <c r="Z1383" s="19" t="s">
        <v>28091</v>
      </c>
    </row>
    <row r="1384" spans="1:26" s="67" customFormat="1" ht="100.2" customHeight="1" x14ac:dyDescent="0.3">
      <c r="A1384" s="9" t="s">
        <v>16991</v>
      </c>
      <c r="B1384" s="10" t="s">
        <v>7972</v>
      </c>
      <c r="C1384" s="22" t="s">
        <v>7973</v>
      </c>
      <c r="D1384" s="12" t="s">
        <v>7974</v>
      </c>
      <c r="E1384" s="13">
        <v>96.102522369856899</v>
      </c>
      <c r="F1384" s="14" t="s">
        <v>7975</v>
      </c>
      <c r="G1384" s="14">
        <v>2.27</v>
      </c>
      <c r="H1384" s="18" t="s">
        <v>7976</v>
      </c>
      <c r="I1384" s="14" t="s">
        <v>5455</v>
      </c>
      <c r="J1384" s="15" t="s">
        <v>5752</v>
      </c>
      <c r="K1384" s="14" t="s">
        <v>28446</v>
      </c>
      <c r="L1384" s="14" t="s">
        <v>31</v>
      </c>
      <c r="M1384" s="14" t="s">
        <v>2306</v>
      </c>
      <c r="N1384" s="14" t="s">
        <v>33</v>
      </c>
      <c r="O1384" s="16" t="s">
        <v>220</v>
      </c>
      <c r="P1384" s="17" t="s">
        <v>5092</v>
      </c>
      <c r="Q1384" s="29" t="s">
        <v>1908</v>
      </c>
      <c r="R1384" s="15" t="s">
        <v>7977</v>
      </c>
      <c r="S1384" s="14" t="s">
        <v>49</v>
      </c>
      <c r="T1384" s="18" t="s">
        <v>49</v>
      </c>
      <c r="U1384" s="17">
        <v>200</v>
      </c>
      <c r="V1384" s="20">
        <f t="shared" si="80"/>
        <v>2.0811108290195213</v>
      </c>
      <c r="W1384" s="48"/>
      <c r="X1384" s="19" t="s">
        <v>7978</v>
      </c>
      <c r="Y1384" s="21" t="s">
        <v>7979</v>
      </c>
      <c r="Z1384" s="19" t="s">
        <v>7980</v>
      </c>
    </row>
    <row r="1385" spans="1:26" s="67" customFormat="1" ht="100.2" customHeight="1" x14ac:dyDescent="0.3">
      <c r="A1385" s="9" t="s">
        <v>16991</v>
      </c>
      <c r="B1385" s="10" t="s">
        <v>7981</v>
      </c>
      <c r="C1385" s="22" t="s">
        <v>7982</v>
      </c>
      <c r="D1385" s="12" t="s">
        <v>7983</v>
      </c>
      <c r="E1385" s="13">
        <v>192.3</v>
      </c>
      <c r="F1385" s="14" t="s">
        <v>4588</v>
      </c>
      <c r="G1385" s="14">
        <v>5.01</v>
      </c>
      <c r="H1385" s="14" t="s">
        <v>7984</v>
      </c>
      <c r="I1385" s="14" t="s">
        <v>5455</v>
      </c>
      <c r="J1385" s="15" t="s">
        <v>5676</v>
      </c>
      <c r="K1385" s="14" t="s">
        <v>28277</v>
      </c>
      <c r="L1385" s="14" t="s">
        <v>31</v>
      </c>
      <c r="M1385" s="14" t="s">
        <v>7985</v>
      </c>
      <c r="N1385" s="14" t="s">
        <v>59</v>
      </c>
      <c r="O1385" s="16" t="s">
        <v>220</v>
      </c>
      <c r="P1385" s="17">
        <v>31</v>
      </c>
      <c r="Q1385" s="29" t="s">
        <v>3986</v>
      </c>
      <c r="R1385" s="15" t="s">
        <v>7986</v>
      </c>
      <c r="S1385" s="14" t="s">
        <v>36</v>
      </c>
      <c r="T1385" s="18">
        <v>160</v>
      </c>
      <c r="U1385" s="17">
        <v>80</v>
      </c>
      <c r="V1385" s="20">
        <f t="shared" si="80"/>
        <v>0.4160166406656266</v>
      </c>
      <c r="W1385" s="48"/>
      <c r="X1385" s="19" t="s">
        <v>7987</v>
      </c>
      <c r="Y1385" s="21" t="s">
        <v>975</v>
      </c>
      <c r="Z1385" s="19" t="s">
        <v>28093</v>
      </c>
    </row>
    <row r="1386" spans="1:26" s="67" customFormat="1" ht="100.2" customHeight="1" x14ac:dyDescent="0.3">
      <c r="A1386" s="9" t="s">
        <v>16991</v>
      </c>
      <c r="B1386" s="10" t="s">
        <v>7988</v>
      </c>
      <c r="C1386" s="22" t="s">
        <v>7989</v>
      </c>
      <c r="D1386" s="19" t="s">
        <v>7990</v>
      </c>
      <c r="E1386" s="13">
        <v>166.16</v>
      </c>
      <c r="F1386" s="14" t="s">
        <v>7991</v>
      </c>
      <c r="G1386" s="14">
        <v>0.74</v>
      </c>
      <c r="H1386" s="14" t="s">
        <v>7992</v>
      </c>
      <c r="I1386" s="14" t="s">
        <v>5455</v>
      </c>
      <c r="J1386" s="15" t="s">
        <v>5549</v>
      </c>
      <c r="K1386" s="14" t="s">
        <v>28378</v>
      </c>
      <c r="L1386" s="14" t="s">
        <v>31</v>
      </c>
      <c r="M1386" s="14" t="s">
        <v>32</v>
      </c>
      <c r="N1386" s="14" t="s">
        <v>33</v>
      </c>
      <c r="O1386" s="16" t="s">
        <v>220</v>
      </c>
      <c r="P1386" s="28">
        <v>32</v>
      </c>
      <c r="Q1386" s="14">
        <v>150</v>
      </c>
      <c r="R1386" s="15" t="s">
        <v>7993</v>
      </c>
      <c r="S1386" s="14" t="s">
        <v>36</v>
      </c>
      <c r="T1386" s="14">
        <v>750</v>
      </c>
      <c r="U1386" s="28">
        <v>150</v>
      </c>
      <c r="V1386" s="30">
        <f t="shared" si="80"/>
        <v>0.90274434280211846</v>
      </c>
      <c r="W1386" s="47"/>
      <c r="X1386" s="19" t="s">
        <v>7994</v>
      </c>
      <c r="Y1386" s="21" t="s">
        <v>7995</v>
      </c>
      <c r="Z1386" s="19" t="s">
        <v>28094</v>
      </c>
    </row>
    <row r="1387" spans="1:26" s="67" customFormat="1" ht="100.2" customHeight="1" x14ac:dyDescent="0.3">
      <c r="A1387" s="9" t="s">
        <v>16991</v>
      </c>
      <c r="B1387" s="10" t="s">
        <v>7996</v>
      </c>
      <c r="C1387" s="22" t="s">
        <v>7997</v>
      </c>
      <c r="D1387" s="12" t="s">
        <v>7998</v>
      </c>
      <c r="E1387" s="13">
        <v>175.225797979086</v>
      </c>
      <c r="F1387" s="14" t="s">
        <v>7999</v>
      </c>
      <c r="G1387" s="14">
        <v>5.24</v>
      </c>
      <c r="H1387" s="18" t="s">
        <v>8000</v>
      </c>
      <c r="I1387" s="14" t="s">
        <v>5455</v>
      </c>
      <c r="J1387" s="15" t="s">
        <v>6603</v>
      </c>
      <c r="K1387" s="14" t="s">
        <v>30837</v>
      </c>
      <c r="L1387" s="14" t="s">
        <v>31</v>
      </c>
      <c r="M1387" s="14" t="s">
        <v>163</v>
      </c>
      <c r="N1387" s="14" t="s">
        <v>33</v>
      </c>
      <c r="O1387" s="16" t="s">
        <v>201</v>
      </c>
      <c r="P1387" s="17">
        <v>34</v>
      </c>
      <c r="Q1387" s="29" t="s">
        <v>2098</v>
      </c>
      <c r="R1387" s="15" t="s">
        <v>8001</v>
      </c>
      <c r="S1387" s="14" t="s">
        <v>36</v>
      </c>
      <c r="T1387" s="18">
        <v>100</v>
      </c>
      <c r="U1387" s="17">
        <v>20</v>
      </c>
      <c r="V1387" s="20">
        <f t="shared" si="80"/>
        <v>0.11413844439953466</v>
      </c>
      <c r="W1387" s="47"/>
      <c r="X1387" s="19" t="s">
        <v>8002</v>
      </c>
      <c r="Y1387" s="21" t="s">
        <v>8003</v>
      </c>
      <c r="Z1387" s="19" t="s">
        <v>28095</v>
      </c>
    </row>
    <row r="1388" spans="1:26" s="67" customFormat="1" ht="100.2" customHeight="1" x14ac:dyDescent="0.3">
      <c r="A1388" s="9" t="s">
        <v>16991</v>
      </c>
      <c r="B1388" s="10" t="s">
        <v>8004</v>
      </c>
      <c r="C1388" s="22" t="s">
        <v>8005</v>
      </c>
      <c r="D1388" s="19" t="s">
        <v>8006</v>
      </c>
      <c r="E1388" s="13">
        <v>456.58</v>
      </c>
      <c r="F1388" s="14" t="s">
        <v>8007</v>
      </c>
      <c r="G1388" s="14">
        <v>0.65</v>
      </c>
      <c r="H1388" s="14" t="s">
        <v>8008</v>
      </c>
      <c r="I1388" s="14" t="s">
        <v>5455</v>
      </c>
      <c r="J1388" s="15" t="s">
        <v>6305</v>
      </c>
      <c r="K1388" s="14" t="s">
        <v>28447</v>
      </c>
      <c r="L1388" s="14" t="s">
        <v>31</v>
      </c>
      <c r="M1388" s="14" t="s">
        <v>69</v>
      </c>
      <c r="N1388" s="14" t="s">
        <v>33</v>
      </c>
      <c r="O1388" s="16" t="s">
        <v>1214</v>
      </c>
      <c r="P1388" s="28">
        <v>35</v>
      </c>
      <c r="Q1388" s="14">
        <v>600</v>
      </c>
      <c r="R1388" s="15" t="s">
        <v>8009</v>
      </c>
      <c r="S1388" s="14" t="s">
        <v>36</v>
      </c>
      <c r="T1388" s="14">
        <v>2000</v>
      </c>
      <c r="U1388" s="28">
        <v>600</v>
      </c>
      <c r="V1388" s="13">
        <f t="shared" si="80"/>
        <v>1.3141180077971002</v>
      </c>
      <c r="W1388" s="47"/>
      <c r="X1388" s="19" t="s">
        <v>8010</v>
      </c>
      <c r="Y1388" s="21" t="s">
        <v>8011</v>
      </c>
      <c r="Z1388" s="19" t="s">
        <v>8012</v>
      </c>
    </row>
    <row r="1389" spans="1:26" s="67" customFormat="1" ht="100.2" customHeight="1" x14ac:dyDescent="0.3">
      <c r="A1389" s="9" t="s">
        <v>16991</v>
      </c>
      <c r="B1389" s="10" t="s">
        <v>8013</v>
      </c>
      <c r="C1389" s="19" t="s">
        <v>8014</v>
      </c>
      <c r="D1389" s="12" t="s">
        <v>8015</v>
      </c>
      <c r="E1389" s="13">
        <v>148.25</v>
      </c>
      <c r="F1389" s="14" t="s">
        <v>8016</v>
      </c>
      <c r="G1389" s="14">
        <v>4.3499999999999996</v>
      </c>
      <c r="H1389" s="14" t="s">
        <v>8017</v>
      </c>
      <c r="I1389" s="14" t="s">
        <v>5455</v>
      </c>
      <c r="J1389" s="15" t="s">
        <v>7660</v>
      </c>
      <c r="K1389" s="14" t="s">
        <v>30857</v>
      </c>
      <c r="L1389" s="14" t="s">
        <v>31</v>
      </c>
      <c r="M1389" s="14" t="s">
        <v>8018</v>
      </c>
      <c r="N1389" s="14" t="s">
        <v>476</v>
      </c>
      <c r="O1389" s="16" t="s">
        <v>220</v>
      </c>
      <c r="P1389" s="17">
        <v>41</v>
      </c>
      <c r="Q1389" s="29" t="s">
        <v>7615</v>
      </c>
      <c r="R1389" s="15" t="s">
        <v>8019</v>
      </c>
      <c r="S1389" s="14" t="s">
        <v>36</v>
      </c>
      <c r="T1389" s="18">
        <v>5</v>
      </c>
      <c r="U1389" s="34">
        <v>1.5</v>
      </c>
      <c r="V1389" s="33">
        <f t="shared" si="80"/>
        <v>1.0118043844856661E-2</v>
      </c>
      <c r="W1389" s="48"/>
      <c r="X1389" s="19" t="s">
        <v>8020</v>
      </c>
      <c r="Y1389" s="21" t="s">
        <v>8021</v>
      </c>
      <c r="Z1389" s="19" t="s">
        <v>28096</v>
      </c>
    </row>
    <row r="1390" spans="1:26" s="67" customFormat="1" ht="100.2" customHeight="1" x14ac:dyDescent="0.3">
      <c r="A1390" s="9" t="s">
        <v>16991</v>
      </c>
      <c r="B1390" s="10" t="s">
        <v>8022</v>
      </c>
      <c r="C1390" s="22" t="s">
        <v>8023</v>
      </c>
      <c r="D1390" s="12" t="s">
        <v>8024</v>
      </c>
      <c r="E1390" s="13">
        <v>145.25</v>
      </c>
      <c r="F1390" s="14" t="s">
        <v>8025</v>
      </c>
      <c r="G1390" s="14">
        <v>-0.84</v>
      </c>
      <c r="H1390" s="31" t="s">
        <v>8026</v>
      </c>
      <c r="I1390" s="14" t="s">
        <v>5455</v>
      </c>
      <c r="J1390" s="15" t="s">
        <v>6295</v>
      </c>
      <c r="K1390" s="13" t="s">
        <v>28399</v>
      </c>
      <c r="L1390" s="14" t="s">
        <v>31</v>
      </c>
      <c r="M1390" s="14" t="s">
        <v>8027</v>
      </c>
      <c r="N1390" s="14" t="s">
        <v>33</v>
      </c>
      <c r="O1390" s="16" t="s">
        <v>34</v>
      </c>
      <c r="P1390" s="17">
        <v>42</v>
      </c>
      <c r="Q1390" s="18">
        <v>83</v>
      </c>
      <c r="R1390" s="15" t="s">
        <v>8028</v>
      </c>
      <c r="S1390" s="14" t="s">
        <v>36</v>
      </c>
      <c r="T1390" s="18">
        <v>830</v>
      </c>
      <c r="U1390" s="17">
        <v>83</v>
      </c>
      <c r="V1390" s="20">
        <f t="shared" si="80"/>
        <v>0.5714285714285714</v>
      </c>
      <c r="W1390" s="48"/>
      <c r="X1390" s="19" t="s">
        <v>8029</v>
      </c>
      <c r="Y1390" s="21" t="s">
        <v>5165</v>
      </c>
      <c r="Z1390" s="19" t="s">
        <v>8030</v>
      </c>
    </row>
    <row r="1391" spans="1:26" s="67" customFormat="1" ht="100.2" customHeight="1" x14ac:dyDescent="0.3">
      <c r="A1391" s="9" t="s">
        <v>16991</v>
      </c>
      <c r="B1391" s="10" t="s">
        <v>8031</v>
      </c>
      <c r="C1391" s="22" t="s">
        <v>8032</v>
      </c>
      <c r="D1391" s="12" t="s">
        <v>8033</v>
      </c>
      <c r="E1391" s="13">
        <v>202.35</v>
      </c>
      <c r="F1391" s="14" t="s">
        <v>8034</v>
      </c>
      <c r="G1391" s="14">
        <v>-0.7</v>
      </c>
      <c r="H1391" s="31" t="s">
        <v>8035</v>
      </c>
      <c r="I1391" s="14" t="s">
        <v>5455</v>
      </c>
      <c r="J1391" s="15" t="s">
        <v>6295</v>
      </c>
      <c r="K1391" s="13" t="s">
        <v>28399</v>
      </c>
      <c r="L1391" s="14" t="s">
        <v>31</v>
      </c>
      <c r="M1391" s="14" t="s">
        <v>8027</v>
      </c>
      <c r="N1391" s="14" t="s">
        <v>33</v>
      </c>
      <c r="O1391" s="16" t="s">
        <v>34</v>
      </c>
      <c r="P1391" s="17">
        <v>42</v>
      </c>
      <c r="Q1391" s="18">
        <v>19</v>
      </c>
      <c r="R1391" s="15" t="s">
        <v>8036</v>
      </c>
      <c r="S1391" s="14" t="s">
        <v>36</v>
      </c>
      <c r="T1391" s="18">
        <v>190</v>
      </c>
      <c r="U1391" s="17">
        <v>19</v>
      </c>
      <c r="V1391" s="30">
        <f>PRODUCT(U1391,1/E1391)</f>
        <v>9.3896713615023483E-2</v>
      </c>
      <c r="W1391" s="48"/>
      <c r="X1391" s="19" t="s">
        <v>8037</v>
      </c>
      <c r="Y1391" s="21" t="s">
        <v>5165</v>
      </c>
      <c r="Z1391" s="19" t="s">
        <v>8030</v>
      </c>
    </row>
    <row r="1392" spans="1:26" s="67" customFormat="1" ht="100.2" customHeight="1" x14ac:dyDescent="0.3">
      <c r="A1392" s="9" t="s">
        <v>16991</v>
      </c>
      <c r="B1392" s="10" t="s">
        <v>8038</v>
      </c>
      <c r="C1392" s="22" t="s">
        <v>8039</v>
      </c>
      <c r="D1392" s="12" t="s">
        <v>8040</v>
      </c>
      <c r="E1392" s="13">
        <v>412.66</v>
      </c>
      <c r="F1392" s="14" t="s">
        <v>8041</v>
      </c>
      <c r="G1392" s="14">
        <v>9.33</v>
      </c>
      <c r="H1392" s="18" t="s">
        <v>8042</v>
      </c>
      <c r="I1392" s="14" t="s">
        <v>5455</v>
      </c>
      <c r="J1392" s="15" t="s">
        <v>8043</v>
      </c>
      <c r="K1392" s="14" t="s">
        <v>30083</v>
      </c>
      <c r="L1392" s="14" t="s">
        <v>31</v>
      </c>
      <c r="M1392" s="14" t="s">
        <v>2043</v>
      </c>
      <c r="N1392" s="14" t="s">
        <v>33</v>
      </c>
      <c r="O1392" s="16" t="s">
        <v>220</v>
      </c>
      <c r="P1392" s="17" t="s">
        <v>5178</v>
      </c>
      <c r="Q1392" s="29" t="s">
        <v>1359</v>
      </c>
      <c r="R1392" s="15" t="s">
        <v>8044</v>
      </c>
      <c r="S1392" s="14" t="s">
        <v>36</v>
      </c>
      <c r="T1392" s="18">
        <v>1000</v>
      </c>
      <c r="U1392" s="17">
        <v>300</v>
      </c>
      <c r="V1392" s="33">
        <f t="shared" ref="V1392:V1410" si="81">U1392/E1392</f>
        <v>0.72699074298453925</v>
      </c>
      <c r="W1392" s="48"/>
      <c r="X1392" s="19" t="s">
        <v>8045</v>
      </c>
      <c r="Y1392" s="21" t="s">
        <v>8046</v>
      </c>
      <c r="Z1392" s="19" t="s">
        <v>28097</v>
      </c>
    </row>
    <row r="1393" spans="1:26" s="67" customFormat="1" ht="100.2" customHeight="1" x14ac:dyDescent="0.3">
      <c r="A1393" s="9" t="s">
        <v>16991</v>
      </c>
      <c r="B1393" s="10" t="s">
        <v>8047</v>
      </c>
      <c r="C1393" s="22" t="s">
        <v>8048</v>
      </c>
      <c r="D1393" s="19" t="s">
        <v>8049</v>
      </c>
      <c r="E1393" s="13">
        <v>90.18</v>
      </c>
      <c r="F1393" s="14" t="s">
        <v>7318</v>
      </c>
      <c r="G1393" s="14">
        <v>2.14</v>
      </c>
      <c r="H1393" s="14" t="s">
        <v>8050</v>
      </c>
      <c r="I1393" s="14" t="s">
        <v>5455</v>
      </c>
      <c r="J1393" s="15" t="s">
        <v>7246</v>
      </c>
      <c r="K1393" s="14" t="s">
        <v>28402</v>
      </c>
      <c r="L1393" s="14" t="s">
        <v>31</v>
      </c>
      <c r="M1393" s="14" t="s">
        <v>1357</v>
      </c>
      <c r="N1393" s="14" t="s">
        <v>33</v>
      </c>
      <c r="O1393" s="16" t="s">
        <v>220</v>
      </c>
      <c r="P1393" s="28">
        <v>42</v>
      </c>
      <c r="Q1393" s="14">
        <v>50</v>
      </c>
      <c r="R1393" s="15" t="s">
        <v>8051</v>
      </c>
      <c r="S1393" s="14" t="s">
        <v>36</v>
      </c>
      <c r="T1393" s="14">
        <v>200</v>
      </c>
      <c r="U1393" s="14">
        <v>50</v>
      </c>
      <c r="V1393" s="13">
        <f t="shared" si="81"/>
        <v>0.55444666223109329</v>
      </c>
      <c r="W1393" s="47"/>
      <c r="X1393" s="19" t="s">
        <v>8052</v>
      </c>
      <c r="Y1393" s="21" t="s">
        <v>8053</v>
      </c>
      <c r="Z1393" s="19" t="s">
        <v>28098</v>
      </c>
    </row>
    <row r="1394" spans="1:26" s="67" customFormat="1" ht="100.2" customHeight="1" x14ac:dyDescent="0.3">
      <c r="A1394" s="9" t="s">
        <v>16991</v>
      </c>
      <c r="B1394" s="10" t="s">
        <v>8054</v>
      </c>
      <c r="C1394" s="35" t="s">
        <v>8055</v>
      </c>
      <c r="D1394" s="12" t="s">
        <v>8056</v>
      </c>
      <c r="E1394" s="13">
        <v>530.83000000000004</v>
      </c>
      <c r="F1394" s="14" t="s">
        <v>8057</v>
      </c>
      <c r="G1394" s="14">
        <v>13.45</v>
      </c>
      <c r="H1394" s="14" t="s">
        <v>8058</v>
      </c>
      <c r="I1394" s="14" t="s">
        <v>5455</v>
      </c>
      <c r="J1394" s="15" t="s">
        <v>5465</v>
      </c>
      <c r="K1394" s="14" t="s">
        <v>29810</v>
      </c>
      <c r="L1394" s="14" t="s">
        <v>31</v>
      </c>
      <c r="M1394" s="14" t="s">
        <v>8059</v>
      </c>
      <c r="N1394" s="14" t="s">
        <v>33</v>
      </c>
      <c r="O1394" s="16" t="s">
        <v>220</v>
      </c>
      <c r="P1394" s="17" t="s">
        <v>5178</v>
      </c>
      <c r="Q1394" s="29" t="s">
        <v>2097</v>
      </c>
      <c r="R1394" s="15" t="s">
        <v>8060</v>
      </c>
      <c r="S1394" s="14" t="s">
        <v>36</v>
      </c>
      <c r="T1394" s="18">
        <v>250</v>
      </c>
      <c r="U1394" s="17">
        <v>50</v>
      </c>
      <c r="V1394" s="30">
        <f t="shared" si="81"/>
        <v>9.4192114236196139E-2</v>
      </c>
      <c r="W1394" s="47"/>
      <c r="X1394" s="19" t="s">
        <v>8061</v>
      </c>
      <c r="Y1394" s="21" t="s">
        <v>28100</v>
      </c>
      <c r="Z1394" s="19" t="s">
        <v>28099</v>
      </c>
    </row>
    <row r="1395" spans="1:26" s="67" customFormat="1" ht="100.2" customHeight="1" x14ac:dyDescent="0.3">
      <c r="A1395" s="9" t="s">
        <v>16991</v>
      </c>
      <c r="B1395" s="10" t="s">
        <v>8062</v>
      </c>
      <c r="C1395" s="22" t="s">
        <v>8063</v>
      </c>
      <c r="D1395" s="19" t="s">
        <v>8064</v>
      </c>
      <c r="E1395" s="13">
        <v>164.25</v>
      </c>
      <c r="F1395" s="14" t="s">
        <v>8065</v>
      </c>
      <c r="G1395" s="14">
        <v>4.1100000000000003</v>
      </c>
      <c r="H1395" s="14" t="s">
        <v>8066</v>
      </c>
      <c r="I1395" s="14" t="s">
        <v>5455</v>
      </c>
      <c r="J1395" s="15" t="s">
        <v>8067</v>
      </c>
      <c r="K1395" s="14" t="s">
        <v>28448</v>
      </c>
      <c r="L1395" s="14" t="s">
        <v>31</v>
      </c>
      <c r="M1395" s="14" t="s">
        <v>8068</v>
      </c>
      <c r="N1395" s="14" t="s">
        <v>33</v>
      </c>
      <c r="O1395" s="16" t="s">
        <v>220</v>
      </c>
      <c r="P1395" s="28">
        <v>42</v>
      </c>
      <c r="Q1395" s="14">
        <v>12.5</v>
      </c>
      <c r="R1395" s="15" t="s">
        <v>8069</v>
      </c>
      <c r="S1395" s="14" t="s">
        <v>4427</v>
      </c>
      <c r="T1395" s="14">
        <v>60</v>
      </c>
      <c r="U1395" s="14">
        <v>12.5</v>
      </c>
      <c r="V1395" s="37">
        <f t="shared" si="81"/>
        <v>7.6103500761035003E-2</v>
      </c>
      <c r="W1395" s="47"/>
      <c r="X1395" s="19" t="s">
        <v>8070</v>
      </c>
      <c r="Y1395" s="21" t="s">
        <v>8071</v>
      </c>
      <c r="Z1395" s="19" t="s">
        <v>28101</v>
      </c>
    </row>
    <row r="1396" spans="1:26" s="67" customFormat="1" ht="100.2" customHeight="1" x14ac:dyDescent="0.3">
      <c r="A1396" s="9" t="s">
        <v>16991</v>
      </c>
      <c r="B1396" s="10" t="s">
        <v>8072</v>
      </c>
      <c r="C1396" s="35" t="s">
        <v>8073</v>
      </c>
      <c r="D1396" s="19" t="s">
        <v>8074</v>
      </c>
      <c r="E1396" s="14">
        <v>168.15</v>
      </c>
      <c r="F1396" s="14" t="s">
        <v>8075</v>
      </c>
      <c r="G1396" s="14">
        <v>1.94</v>
      </c>
      <c r="H1396" s="14" t="s">
        <v>8076</v>
      </c>
      <c r="I1396" s="14" t="s">
        <v>5455</v>
      </c>
      <c r="J1396" s="15" t="s">
        <v>5605</v>
      </c>
      <c r="K1396" s="14" t="s">
        <v>28449</v>
      </c>
      <c r="L1396" s="14" t="s">
        <v>31</v>
      </c>
      <c r="M1396" s="14" t="s">
        <v>1357</v>
      </c>
      <c r="N1396" s="14" t="s">
        <v>33</v>
      </c>
      <c r="O1396" s="16" t="s">
        <v>220</v>
      </c>
      <c r="P1396" s="28">
        <v>42</v>
      </c>
      <c r="Q1396" s="14">
        <v>75</v>
      </c>
      <c r="R1396" s="15" t="s">
        <v>8077</v>
      </c>
      <c r="S1396" s="14" t="s">
        <v>36</v>
      </c>
      <c r="T1396" s="14">
        <v>450</v>
      </c>
      <c r="U1396" s="28">
        <v>75</v>
      </c>
      <c r="V1396" s="13">
        <f t="shared" si="81"/>
        <v>0.44603033006244425</v>
      </c>
      <c r="W1396" s="47"/>
      <c r="X1396" s="19" t="s">
        <v>8078</v>
      </c>
      <c r="Y1396" s="21" t="s">
        <v>8079</v>
      </c>
      <c r="Z1396" s="19" t="s">
        <v>8080</v>
      </c>
    </row>
    <row r="1397" spans="1:26" s="67" customFormat="1" ht="100.2" customHeight="1" x14ac:dyDescent="0.3">
      <c r="A1397" s="9" t="s">
        <v>16991</v>
      </c>
      <c r="B1397" s="10" t="s">
        <v>8081</v>
      </c>
      <c r="C1397" s="22" t="s">
        <v>8082</v>
      </c>
      <c r="D1397" s="19" t="s">
        <v>8083</v>
      </c>
      <c r="E1397" s="14">
        <v>123.15</v>
      </c>
      <c r="F1397" s="14" t="s">
        <v>6010</v>
      </c>
      <c r="G1397" s="14">
        <v>1.01</v>
      </c>
      <c r="H1397" s="14" t="s">
        <v>8084</v>
      </c>
      <c r="I1397" s="14" t="s">
        <v>5455</v>
      </c>
      <c r="J1397" s="15" t="s">
        <v>5832</v>
      </c>
      <c r="K1397" s="14" t="s">
        <v>30856</v>
      </c>
      <c r="L1397" s="14" t="s">
        <v>31</v>
      </c>
      <c r="M1397" s="14" t="s">
        <v>4969</v>
      </c>
      <c r="N1397" s="14" t="s">
        <v>33</v>
      </c>
      <c r="O1397" s="16" t="s">
        <v>220</v>
      </c>
      <c r="P1397" s="28">
        <v>42</v>
      </c>
      <c r="Q1397" s="14">
        <v>2.4</v>
      </c>
      <c r="R1397" s="15" t="s">
        <v>8085</v>
      </c>
      <c r="S1397" s="14" t="s">
        <v>8086</v>
      </c>
      <c r="T1397" s="14">
        <v>12</v>
      </c>
      <c r="U1397" s="36">
        <v>2.4</v>
      </c>
      <c r="V1397" s="30">
        <f t="shared" si="81"/>
        <v>1.9488428745432398E-2</v>
      </c>
      <c r="W1397" s="47"/>
      <c r="X1397" s="19" t="s">
        <v>8087</v>
      </c>
      <c r="Y1397" s="21" t="s">
        <v>28102</v>
      </c>
      <c r="Z1397" s="19" t="s">
        <v>28103</v>
      </c>
    </row>
    <row r="1398" spans="1:26" s="67" customFormat="1" ht="100.2" customHeight="1" x14ac:dyDescent="0.3">
      <c r="A1398" s="9" t="s">
        <v>16991</v>
      </c>
      <c r="B1398" s="10" t="s">
        <v>8088</v>
      </c>
      <c r="C1398" s="22" t="s">
        <v>8089</v>
      </c>
      <c r="D1398" s="12" t="s">
        <v>8090</v>
      </c>
      <c r="E1398" s="13">
        <v>210.21</v>
      </c>
      <c r="F1398" s="14" t="s">
        <v>8091</v>
      </c>
      <c r="G1398" s="14">
        <v>2.29</v>
      </c>
      <c r="H1398" s="18" t="s">
        <v>8092</v>
      </c>
      <c r="I1398" s="14" t="s">
        <v>5455</v>
      </c>
      <c r="J1398" s="15" t="s">
        <v>5501</v>
      </c>
      <c r="K1398" s="14" t="s">
        <v>28450</v>
      </c>
      <c r="L1398" s="14" t="s">
        <v>31</v>
      </c>
      <c r="M1398" s="14" t="s">
        <v>2082</v>
      </c>
      <c r="N1398" s="14" t="s">
        <v>59</v>
      </c>
      <c r="O1398" s="16" t="s">
        <v>201</v>
      </c>
      <c r="P1398" s="17" t="s">
        <v>8093</v>
      </c>
      <c r="Q1398" s="29" t="s">
        <v>5426</v>
      </c>
      <c r="R1398" s="15" t="s">
        <v>8094</v>
      </c>
      <c r="S1398" s="14" t="s">
        <v>36</v>
      </c>
      <c r="T1398" s="18">
        <v>100</v>
      </c>
      <c r="U1398" s="17">
        <v>30</v>
      </c>
      <c r="V1398" s="33">
        <f t="shared" si="81"/>
        <v>0.14271442842871412</v>
      </c>
      <c r="W1398" s="48"/>
      <c r="X1398" s="19" t="s">
        <v>8095</v>
      </c>
      <c r="Y1398" s="21" t="s">
        <v>8096</v>
      </c>
      <c r="Z1398" s="19" t="s">
        <v>28104</v>
      </c>
    </row>
    <row r="1399" spans="1:26" s="67" customFormat="1" ht="100.2" customHeight="1" x14ac:dyDescent="0.3">
      <c r="A1399" s="9" t="s">
        <v>16991</v>
      </c>
      <c r="B1399" s="10" t="s">
        <v>8097</v>
      </c>
      <c r="C1399" s="22" t="s">
        <v>8098</v>
      </c>
      <c r="D1399" s="12" t="s">
        <v>23576</v>
      </c>
      <c r="E1399" s="13">
        <v>191.226837726577</v>
      </c>
      <c r="F1399" s="14" t="s">
        <v>8099</v>
      </c>
      <c r="G1399" s="14">
        <v>1.31</v>
      </c>
      <c r="H1399" s="18" t="s">
        <v>8100</v>
      </c>
      <c r="I1399" s="14" t="s">
        <v>5455</v>
      </c>
      <c r="J1399" s="15" t="s">
        <v>8101</v>
      </c>
      <c r="K1399" s="14" t="s">
        <v>28451</v>
      </c>
      <c r="L1399" s="14" t="s">
        <v>31</v>
      </c>
      <c r="M1399" s="14" t="s">
        <v>4969</v>
      </c>
      <c r="N1399" s="14" t="s">
        <v>33</v>
      </c>
      <c r="O1399" s="16" t="s">
        <v>201</v>
      </c>
      <c r="P1399" s="17" t="s">
        <v>8093</v>
      </c>
      <c r="Q1399" s="29" t="s">
        <v>4169</v>
      </c>
      <c r="R1399" s="15" t="s">
        <v>8102</v>
      </c>
      <c r="S1399" s="14" t="s">
        <v>8103</v>
      </c>
      <c r="T1399" s="18">
        <v>80</v>
      </c>
      <c r="U1399" s="17">
        <v>25</v>
      </c>
      <c r="V1399" s="20">
        <f t="shared" si="81"/>
        <v>0.13073478752886086</v>
      </c>
      <c r="W1399" s="48"/>
      <c r="X1399" s="19" t="s">
        <v>8104</v>
      </c>
      <c r="Y1399" s="21" t="s">
        <v>28106</v>
      </c>
      <c r="Z1399" s="19" t="s">
        <v>28105</v>
      </c>
    </row>
    <row r="1400" spans="1:26" s="67" customFormat="1" ht="100.2" customHeight="1" x14ac:dyDescent="0.3">
      <c r="A1400" s="9" t="s">
        <v>16991</v>
      </c>
      <c r="B1400" s="10" t="s">
        <v>8105</v>
      </c>
      <c r="C1400" s="22" t="s">
        <v>8106</v>
      </c>
      <c r="D1400" s="19" t="s">
        <v>8107</v>
      </c>
      <c r="E1400" s="13">
        <v>130.19</v>
      </c>
      <c r="F1400" s="14" t="s">
        <v>8108</v>
      </c>
      <c r="G1400" s="14">
        <v>3.8</v>
      </c>
      <c r="H1400" s="14" t="s">
        <v>8109</v>
      </c>
      <c r="I1400" s="14" t="s">
        <v>5455</v>
      </c>
      <c r="J1400" s="15" t="s">
        <v>6491</v>
      </c>
      <c r="K1400" s="14" t="s">
        <v>30858</v>
      </c>
      <c r="L1400" s="14" t="s">
        <v>31</v>
      </c>
      <c r="M1400" s="14" t="s">
        <v>2043</v>
      </c>
      <c r="N1400" s="14" t="s">
        <v>33</v>
      </c>
      <c r="O1400" s="16" t="s">
        <v>220</v>
      </c>
      <c r="P1400" s="28">
        <v>49</v>
      </c>
      <c r="Q1400" s="14">
        <v>30</v>
      </c>
      <c r="R1400" s="15" t="s">
        <v>8110</v>
      </c>
      <c r="S1400" s="14" t="s">
        <v>919</v>
      </c>
      <c r="T1400" s="14">
        <v>100</v>
      </c>
      <c r="U1400" s="14">
        <v>30</v>
      </c>
      <c r="V1400" s="13">
        <f t="shared" si="81"/>
        <v>0.23043244488824027</v>
      </c>
      <c r="W1400" s="47"/>
      <c r="X1400" s="19" t="s">
        <v>8111</v>
      </c>
      <c r="Y1400" s="21" t="s">
        <v>8112</v>
      </c>
      <c r="Z1400" s="19" t="s">
        <v>8113</v>
      </c>
    </row>
    <row r="1401" spans="1:26" s="67" customFormat="1" ht="100.2" customHeight="1" x14ac:dyDescent="0.3">
      <c r="A1401" s="9" t="s">
        <v>16991</v>
      </c>
      <c r="B1401" s="10" t="s">
        <v>8114</v>
      </c>
      <c r="C1401" s="22" t="s">
        <v>8115</v>
      </c>
      <c r="D1401" s="12" t="s">
        <v>8116</v>
      </c>
      <c r="E1401" s="13">
        <v>78.13</v>
      </c>
      <c r="F1401" s="14" t="s">
        <v>2203</v>
      </c>
      <c r="G1401" s="14">
        <v>-0.3</v>
      </c>
      <c r="H1401" s="18" t="s">
        <v>8117</v>
      </c>
      <c r="I1401" s="14" t="s">
        <v>5455</v>
      </c>
      <c r="J1401" s="15" t="s">
        <v>7959</v>
      </c>
      <c r="K1401" s="14" t="s">
        <v>28452</v>
      </c>
      <c r="L1401" s="14" t="s">
        <v>31</v>
      </c>
      <c r="M1401" s="14" t="s">
        <v>2927</v>
      </c>
      <c r="N1401" s="14" t="s">
        <v>33</v>
      </c>
      <c r="O1401" s="16" t="s">
        <v>201</v>
      </c>
      <c r="P1401" s="17" t="s">
        <v>2083</v>
      </c>
      <c r="Q1401" s="29" t="s">
        <v>6424</v>
      </c>
      <c r="R1401" s="15" t="s">
        <v>8118</v>
      </c>
      <c r="S1401" s="14" t="s">
        <v>8119</v>
      </c>
      <c r="T1401" s="18">
        <v>50</v>
      </c>
      <c r="U1401" s="17">
        <v>15</v>
      </c>
      <c r="V1401" s="20">
        <f t="shared" si="81"/>
        <v>0.19198771278638169</v>
      </c>
      <c r="W1401" s="47"/>
      <c r="X1401" s="19" t="s">
        <v>8120</v>
      </c>
      <c r="Y1401" s="21" t="s">
        <v>8121</v>
      </c>
      <c r="Z1401" s="19" t="s">
        <v>28107</v>
      </c>
    </row>
    <row r="1402" spans="1:26" s="67" customFormat="1" ht="100.2" customHeight="1" x14ac:dyDescent="0.3">
      <c r="A1402" s="9" t="s">
        <v>16991</v>
      </c>
      <c r="B1402" s="10" t="s">
        <v>8122</v>
      </c>
      <c r="C1402" s="22" t="s">
        <v>23577</v>
      </c>
      <c r="D1402" s="19" t="s">
        <v>8123</v>
      </c>
      <c r="E1402" s="13">
        <v>168.150298504902</v>
      </c>
      <c r="F1402" s="14" t="s">
        <v>8075</v>
      </c>
      <c r="G1402" s="14">
        <v>1.47</v>
      </c>
      <c r="H1402" s="14" t="s">
        <v>8124</v>
      </c>
      <c r="I1402" s="14" t="s">
        <v>5455</v>
      </c>
      <c r="J1402" s="15" t="s">
        <v>5605</v>
      </c>
      <c r="K1402" s="14" t="s">
        <v>28978</v>
      </c>
      <c r="L1402" s="14" t="s">
        <v>31</v>
      </c>
      <c r="M1402" s="14" t="s">
        <v>176</v>
      </c>
      <c r="N1402" s="14" t="s">
        <v>476</v>
      </c>
      <c r="O1402" s="16" t="s">
        <v>34</v>
      </c>
      <c r="P1402" s="28">
        <v>49</v>
      </c>
      <c r="Q1402" s="14">
        <v>100</v>
      </c>
      <c r="R1402" s="15" t="s">
        <v>8125</v>
      </c>
      <c r="S1402" s="14" t="s">
        <v>8126</v>
      </c>
      <c r="T1402" s="14">
        <v>200</v>
      </c>
      <c r="U1402" s="28">
        <v>100</v>
      </c>
      <c r="V1402" s="30">
        <f t="shared" si="81"/>
        <v>0.59470605100998231</v>
      </c>
      <c r="W1402" s="47"/>
      <c r="X1402" s="19" t="s">
        <v>8127</v>
      </c>
      <c r="Y1402" s="21" t="s">
        <v>1207</v>
      </c>
      <c r="Z1402" s="19" t="s">
        <v>8128</v>
      </c>
    </row>
    <row r="1403" spans="1:26" s="67" customFormat="1" ht="100.2" customHeight="1" x14ac:dyDescent="0.3">
      <c r="A1403" s="9" t="s">
        <v>16991</v>
      </c>
      <c r="B1403" s="10" t="s">
        <v>8129</v>
      </c>
      <c r="C1403" s="22" t="s">
        <v>8130</v>
      </c>
      <c r="D1403" s="19" t="s">
        <v>8131</v>
      </c>
      <c r="E1403" s="13">
        <v>137.18</v>
      </c>
      <c r="F1403" s="14" t="s">
        <v>8132</v>
      </c>
      <c r="G1403" s="14">
        <v>1.23</v>
      </c>
      <c r="H1403" s="14" t="s">
        <v>8133</v>
      </c>
      <c r="I1403" s="14" t="s">
        <v>5455</v>
      </c>
      <c r="J1403" s="15" t="s">
        <v>5832</v>
      </c>
      <c r="K1403" s="14" t="s">
        <v>28453</v>
      </c>
      <c r="L1403" s="14" t="s">
        <v>425</v>
      </c>
      <c r="M1403" s="14" t="s">
        <v>839</v>
      </c>
      <c r="N1403" s="14" t="s">
        <v>476</v>
      </c>
      <c r="O1403" s="16" t="s">
        <v>220</v>
      </c>
      <c r="P1403" s="28">
        <v>49</v>
      </c>
      <c r="Q1403" s="14">
        <v>57</v>
      </c>
      <c r="R1403" s="15" t="s">
        <v>8134</v>
      </c>
      <c r="S1403" s="14" t="s">
        <v>8135</v>
      </c>
      <c r="T1403" s="14">
        <v>107</v>
      </c>
      <c r="U1403" s="14">
        <v>57</v>
      </c>
      <c r="V1403" s="13">
        <f t="shared" si="81"/>
        <v>0.41551246537396119</v>
      </c>
      <c r="W1403" s="47"/>
      <c r="X1403" s="19" t="s">
        <v>8136</v>
      </c>
      <c r="Y1403" s="21" t="s">
        <v>379</v>
      </c>
      <c r="Z1403" s="19" t="s">
        <v>8137</v>
      </c>
    </row>
    <row r="1404" spans="1:26" s="67" customFormat="1" ht="100.2" customHeight="1" x14ac:dyDescent="0.3">
      <c r="A1404" s="9" t="s">
        <v>16991</v>
      </c>
      <c r="B1404" s="10" t="s">
        <v>8138</v>
      </c>
      <c r="C1404" s="22" t="s">
        <v>8139</v>
      </c>
      <c r="D1404" s="12" t="s">
        <v>8140</v>
      </c>
      <c r="E1404" s="13">
        <v>502.794320807372</v>
      </c>
      <c r="F1404" s="14" t="s">
        <v>8141</v>
      </c>
      <c r="G1404" s="14">
        <v>13.818</v>
      </c>
      <c r="H1404" s="18" t="s">
        <v>8142</v>
      </c>
      <c r="I1404" s="14" t="s">
        <v>5455</v>
      </c>
      <c r="J1404" s="15" t="s">
        <v>5549</v>
      </c>
      <c r="K1404" s="14" t="s">
        <v>28378</v>
      </c>
      <c r="L1404" s="14" t="s">
        <v>31</v>
      </c>
      <c r="M1404" s="14" t="s">
        <v>163</v>
      </c>
      <c r="N1404" s="14" t="s">
        <v>59</v>
      </c>
      <c r="O1404" s="16" t="s">
        <v>220</v>
      </c>
      <c r="P1404" s="17" t="s">
        <v>5248</v>
      </c>
      <c r="Q1404" s="29" t="s">
        <v>675</v>
      </c>
      <c r="R1404" s="15" t="s">
        <v>8143</v>
      </c>
      <c r="S1404" s="14" t="s">
        <v>49</v>
      </c>
      <c r="T1404" s="18" t="s">
        <v>49</v>
      </c>
      <c r="U1404" s="17">
        <v>1000</v>
      </c>
      <c r="V1404" s="33">
        <f t="shared" si="81"/>
        <v>1.9888848354417172</v>
      </c>
      <c r="W1404" s="47"/>
      <c r="X1404" s="19" t="s">
        <v>8144</v>
      </c>
      <c r="Y1404" s="21" t="s">
        <v>8145</v>
      </c>
      <c r="Z1404" s="19" t="s">
        <v>28108</v>
      </c>
    </row>
    <row r="1405" spans="1:26" s="67" customFormat="1" ht="100.2" customHeight="1" x14ac:dyDescent="0.3">
      <c r="A1405" s="9" t="s">
        <v>16991</v>
      </c>
      <c r="B1405" s="10" t="s">
        <v>8146</v>
      </c>
      <c r="C1405" s="22" t="s">
        <v>8147</v>
      </c>
      <c r="D1405" s="19" t="s">
        <v>8148</v>
      </c>
      <c r="E1405" s="13">
        <v>126.16</v>
      </c>
      <c r="F1405" s="14" t="s">
        <v>2524</v>
      </c>
      <c r="G1405" s="14">
        <v>2.12</v>
      </c>
      <c r="H1405" s="14" t="s">
        <v>8149</v>
      </c>
      <c r="I1405" s="14" t="s">
        <v>5455</v>
      </c>
      <c r="J1405" s="15" t="s">
        <v>8150</v>
      </c>
      <c r="K1405" s="14" t="s">
        <v>30859</v>
      </c>
      <c r="L1405" s="14" t="s">
        <v>31</v>
      </c>
      <c r="M1405" s="14" t="s">
        <v>163</v>
      </c>
      <c r="N1405" s="14" t="s">
        <v>33</v>
      </c>
      <c r="O1405" s="16" t="s">
        <v>201</v>
      </c>
      <c r="P1405" s="28">
        <v>56</v>
      </c>
      <c r="Q1405" s="14">
        <v>15</v>
      </c>
      <c r="R1405" s="15" t="s">
        <v>8151</v>
      </c>
      <c r="S1405" s="14" t="s">
        <v>143</v>
      </c>
      <c r="T1405" s="14">
        <v>60</v>
      </c>
      <c r="U1405" s="28">
        <v>15</v>
      </c>
      <c r="V1405" s="13">
        <f t="shared" si="81"/>
        <v>0.11889663918833228</v>
      </c>
      <c r="W1405" s="47"/>
      <c r="X1405" s="19" t="s">
        <v>8152</v>
      </c>
      <c r="Y1405" s="21" t="s">
        <v>8153</v>
      </c>
      <c r="Z1405" s="19" t="s">
        <v>28109</v>
      </c>
    </row>
    <row r="1406" spans="1:26" s="67" customFormat="1" ht="100.2" customHeight="1" x14ac:dyDescent="0.3">
      <c r="A1406" s="9" t="s">
        <v>16991</v>
      </c>
      <c r="B1406" s="10" t="s">
        <v>8154</v>
      </c>
      <c r="C1406" s="22" t="s">
        <v>8155</v>
      </c>
      <c r="D1406" s="19" t="s">
        <v>8156</v>
      </c>
      <c r="E1406" s="13">
        <v>159.613604528563</v>
      </c>
      <c r="F1406" s="14" t="s">
        <v>8157</v>
      </c>
      <c r="G1406" s="14">
        <v>0.95</v>
      </c>
      <c r="H1406" s="14" t="s">
        <v>8158</v>
      </c>
      <c r="I1406" s="14" t="s">
        <v>5455</v>
      </c>
      <c r="J1406" s="15" t="s">
        <v>5927</v>
      </c>
      <c r="K1406" s="14" t="s">
        <v>28454</v>
      </c>
      <c r="L1406" s="14" t="s">
        <v>31</v>
      </c>
      <c r="M1406" s="14" t="s">
        <v>176</v>
      </c>
      <c r="N1406" s="14" t="s">
        <v>33</v>
      </c>
      <c r="O1406" s="16" t="s">
        <v>34</v>
      </c>
      <c r="P1406" s="28">
        <v>56</v>
      </c>
      <c r="Q1406" s="14">
        <v>150</v>
      </c>
      <c r="R1406" s="15" t="s">
        <v>8159</v>
      </c>
      <c r="S1406" s="14" t="s">
        <v>8160</v>
      </c>
      <c r="T1406" s="14">
        <v>500</v>
      </c>
      <c r="U1406" s="14">
        <v>150</v>
      </c>
      <c r="V1406" s="30">
        <f t="shared" si="81"/>
        <v>0.9397695167842498</v>
      </c>
      <c r="W1406" s="47"/>
      <c r="X1406" s="19" t="s">
        <v>8161</v>
      </c>
      <c r="Y1406" s="21" t="s">
        <v>379</v>
      </c>
      <c r="Z1406" s="19" t="s">
        <v>8162</v>
      </c>
    </row>
    <row r="1407" spans="1:26" s="67" customFormat="1" ht="100.2" customHeight="1" x14ac:dyDescent="0.3">
      <c r="A1407" s="9" t="s">
        <v>16991</v>
      </c>
      <c r="B1407" s="10" t="s">
        <v>8163</v>
      </c>
      <c r="C1407" s="22" t="s">
        <v>8164</v>
      </c>
      <c r="D1407" s="19" t="s">
        <v>8165</v>
      </c>
      <c r="E1407" s="13">
        <v>190.29</v>
      </c>
      <c r="F1407" s="14" t="s">
        <v>4335</v>
      </c>
      <c r="G1407" s="14">
        <v>3.72</v>
      </c>
      <c r="H1407" s="14" t="s">
        <v>8166</v>
      </c>
      <c r="I1407" s="14" t="s">
        <v>5455</v>
      </c>
      <c r="J1407" s="15" t="s">
        <v>7587</v>
      </c>
      <c r="K1407" s="14" t="s">
        <v>28455</v>
      </c>
      <c r="L1407" s="14" t="s">
        <v>31</v>
      </c>
      <c r="M1407" s="14" t="s">
        <v>1357</v>
      </c>
      <c r="N1407" s="14" t="s">
        <v>33</v>
      </c>
      <c r="O1407" s="16" t="s">
        <v>220</v>
      </c>
      <c r="P1407" s="28">
        <v>60</v>
      </c>
      <c r="Q1407" s="18">
        <v>25</v>
      </c>
      <c r="R1407" s="15" t="s">
        <v>8167</v>
      </c>
      <c r="S1407" s="14" t="s">
        <v>36</v>
      </c>
      <c r="T1407" s="14">
        <v>75</v>
      </c>
      <c r="U1407" s="28">
        <v>25</v>
      </c>
      <c r="V1407" s="13">
        <f t="shared" si="81"/>
        <v>0.13137842240790373</v>
      </c>
      <c r="W1407" s="47"/>
      <c r="X1407" s="19" t="s">
        <v>8168</v>
      </c>
      <c r="Y1407" s="21" t="s">
        <v>8169</v>
      </c>
      <c r="Z1407" s="19" t="s">
        <v>28110</v>
      </c>
    </row>
    <row r="1408" spans="1:26" s="67" customFormat="1" ht="100.2" customHeight="1" x14ac:dyDescent="0.3">
      <c r="A1408" s="9" t="s">
        <v>16991</v>
      </c>
      <c r="B1408" s="10" t="s">
        <v>8170</v>
      </c>
      <c r="C1408" s="22" t="s">
        <v>7154</v>
      </c>
      <c r="D1408" s="12" t="s">
        <v>8171</v>
      </c>
      <c r="E1408" s="13">
        <v>220.35</v>
      </c>
      <c r="F1408" s="14" t="s">
        <v>6273</v>
      </c>
      <c r="G1408" s="14">
        <v>5.76</v>
      </c>
      <c r="H1408" s="18" t="s">
        <v>8172</v>
      </c>
      <c r="I1408" s="14" t="s">
        <v>5455</v>
      </c>
      <c r="J1408" s="15" t="s">
        <v>5676</v>
      </c>
      <c r="K1408" s="14" t="s">
        <v>28277</v>
      </c>
      <c r="L1408" s="14" t="s">
        <v>31</v>
      </c>
      <c r="M1408" s="14" t="s">
        <v>163</v>
      </c>
      <c r="N1408" s="14" t="s">
        <v>476</v>
      </c>
      <c r="O1408" s="16" t="s">
        <v>83</v>
      </c>
      <c r="P1408" s="17" t="s">
        <v>8173</v>
      </c>
      <c r="Q1408" s="29" t="s">
        <v>8174</v>
      </c>
      <c r="R1408" s="15" t="s">
        <v>8175</v>
      </c>
      <c r="S1408" s="14" t="s">
        <v>1776</v>
      </c>
      <c r="T1408" s="18">
        <v>61.49</v>
      </c>
      <c r="U1408" s="20">
        <v>35.35</v>
      </c>
      <c r="V1408" s="37">
        <f t="shared" si="81"/>
        <v>0.16042659405491266</v>
      </c>
      <c r="W1408" s="47"/>
      <c r="X1408" s="19" t="s">
        <v>8176</v>
      </c>
      <c r="Y1408" s="21" t="s">
        <v>8177</v>
      </c>
      <c r="Z1408" s="19" t="s">
        <v>8178</v>
      </c>
    </row>
    <row r="1409" spans="1:26" s="67" customFormat="1" ht="100.2" customHeight="1" x14ac:dyDescent="0.3">
      <c r="A1409" s="9" t="s">
        <v>16991</v>
      </c>
      <c r="B1409" s="10" t="s">
        <v>8179</v>
      </c>
      <c r="C1409" s="22" t="s">
        <v>8180</v>
      </c>
      <c r="D1409" s="12" t="s">
        <v>8181</v>
      </c>
      <c r="E1409" s="13">
        <v>310.284333862278</v>
      </c>
      <c r="F1409" s="14" t="s">
        <v>8182</v>
      </c>
      <c r="G1409" s="14">
        <v>3.45</v>
      </c>
      <c r="H1409" s="18" t="s">
        <v>8183</v>
      </c>
      <c r="I1409" s="14" t="s">
        <v>5455</v>
      </c>
      <c r="J1409" s="15" t="s">
        <v>5549</v>
      </c>
      <c r="K1409" s="14" t="s">
        <v>28366</v>
      </c>
      <c r="L1409" s="14" t="s">
        <v>31</v>
      </c>
      <c r="M1409" s="14" t="s">
        <v>4098</v>
      </c>
      <c r="N1409" s="14" t="s">
        <v>1150</v>
      </c>
      <c r="O1409" s="16" t="s">
        <v>220</v>
      </c>
      <c r="P1409" s="17">
        <v>70</v>
      </c>
      <c r="Q1409" s="29" t="s">
        <v>7158</v>
      </c>
      <c r="R1409" s="15" t="s">
        <v>8184</v>
      </c>
      <c r="S1409" s="14" t="s">
        <v>6152</v>
      </c>
      <c r="T1409" s="18">
        <v>40</v>
      </c>
      <c r="U1409" s="17">
        <v>15</v>
      </c>
      <c r="V1409" s="33">
        <f t="shared" si="81"/>
        <v>4.8342756507513074E-2</v>
      </c>
      <c r="W1409" s="33"/>
      <c r="X1409" s="19" t="s">
        <v>8185</v>
      </c>
      <c r="Y1409" s="21" t="s">
        <v>8186</v>
      </c>
      <c r="Z1409" s="19" t="s">
        <v>28111</v>
      </c>
    </row>
    <row r="1410" spans="1:26" s="67" customFormat="1" ht="100.2" customHeight="1" x14ac:dyDescent="0.3">
      <c r="A1410" s="9" t="s">
        <v>16991</v>
      </c>
      <c r="B1410" s="45" t="s">
        <v>8187</v>
      </c>
      <c r="C1410" s="22" t="s">
        <v>8188</v>
      </c>
      <c r="D1410" s="12" t="s">
        <v>8189</v>
      </c>
      <c r="E1410" s="13">
        <v>130.18</v>
      </c>
      <c r="F1410" s="14" t="s">
        <v>727</v>
      </c>
      <c r="G1410" s="14">
        <v>0.63</v>
      </c>
      <c r="H1410" s="18" t="s">
        <v>8190</v>
      </c>
      <c r="I1410" s="14" t="s">
        <v>5455</v>
      </c>
      <c r="J1410" s="15" t="s">
        <v>6275</v>
      </c>
      <c r="K1410" s="14" t="s">
        <v>28456</v>
      </c>
      <c r="L1410" s="14" t="s">
        <v>31</v>
      </c>
      <c r="M1410" s="14" t="s">
        <v>230</v>
      </c>
      <c r="N1410" s="14" t="s">
        <v>46</v>
      </c>
      <c r="O1410" s="16" t="s">
        <v>71</v>
      </c>
      <c r="P1410" s="17" t="s">
        <v>5284</v>
      </c>
      <c r="Q1410" s="29" t="s">
        <v>8191</v>
      </c>
      <c r="R1410" s="15" t="s">
        <v>23578</v>
      </c>
      <c r="S1410" s="14" t="s">
        <v>8192</v>
      </c>
      <c r="T1410" s="18">
        <v>272</v>
      </c>
      <c r="U1410" s="17">
        <v>136</v>
      </c>
      <c r="V1410" s="20">
        <f t="shared" si="81"/>
        <v>1.0447073283146413</v>
      </c>
      <c r="W1410" s="48"/>
      <c r="X1410" s="19" t="s">
        <v>8193</v>
      </c>
      <c r="Y1410" s="21" t="s">
        <v>8194</v>
      </c>
      <c r="Z1410" s="19" t="s">
        <v>28112</v>
      </c>
    </row>
    <row r="1411" spans="1:26" s="67" customFormat="1" ht="100.2" customHeight="1" x14ac:dyDescent="0.3">
      <c r="A1411" s="9" t="s">
        <v>16991</v>
      </c>
      <c r="B1411" s="10" t="s">
        <v>8195</v>
      </c>
      <c r="C1411" s="22" t="s">
        <v>8196</v>
      </c>
      <c r="D1411" s="19" t="s">
        <v>8197</v>
      </c>
      <c r="E1411" s="13">
        <v>120.23</v>
      </c>
      <c r="F1411" s="14" t="s">
        <v>8198</v>
      </c>
      <c r="G1411" s="14">
        <v>0.77</v>
      </c>
      <c r="H1411" s="14" t="s">
        <v>8199</v>
      </c>
      <c r="I1411" s="14" t="s">
        <v>5455</v>
      </c>
      <c r="J1411" s="15" t="s">
        <v>5473</v>
      </c>
      <c r="K1411" s="14" t="s">
        <v>30860</v>
      </c>
      <c r="L1411" s="14" t="s">
        <v>31</v>
      </c>
      <c r="M1411" s="14" t="s">
        <v>1257</v>
      </c>
      <c r="N1411" s="14" t="s">
        <v>33</v>
      </c>
      <c r="O1411" s="16" t="s">
        <v>220</v>
      </c>
      <c r="P1411" s="28">
        <v>90</v>
      </c>
      <c r="Q1411" s="14" t="s">
        <v>49</v>
      </c>
      <c r="R1411" s="15" t="s">
        <v>8200</v>
      </c>
      <c r="S1411" s="14" t="s">
        <v>36</v>
      </c>
      <c r="T1411" s="14">
        <v>105</v>
      </c>
      <c r="U1411" s="14" t="s">
        <v>49</v>
      </c>
      <c r="V1411" s="51"/>
      <c r="W1411" s="47"/>
      <c r="X1411" s="19" t="s">
        <v>8201</v>
      </c>
      <c r="Y1411" s="21" t="s">
        <v>8202</v>
      </c>
      <c r="Z1411" s="19" t="s">
        <v>28113</v>
      </c>
    </row>
    <row r="1412" spans="1:26" s="67" customFormat="1" ht="100.2" customHeight="1" x14ac:dyDescent="0.3">
      <c r="A1412" s="9" t="s">
        <v>16991</v>
      </c>
      <c r="B1412" s="10" t="s">
        <v>8203</v>
      </c>
      <c r="C1412" s="22" t="s">
        <v>8204</v>
      </c>
      <c r="D1412" s="19" t="s">
        <v>8205</v>
      </c>
      <c r="E1412" s="13">
        <v>96.084252354381903</v>
      </c>
      <c r="F1412" s="14" t="s">
        <v>8206</v>
      </c>
      <c r="G1412" s="14">
        <v>0.41799999999999998</v>
      </c>
      <c r="H1412" s="27" t="s">
        <v>8207</v>
      </c>
      <c r="I1412" s="14" t="s">
        <v>5455</v>
      </c>
      <c r="J1412" s="15" t="s">
        <v>5492</v>
      </c>
      <c r="K1412" s="14" t="s">
        <v>28457</v>
      </c>
      <c r="L1412" s="14" t="s">
        <v>31</v>
      </c>
      <c r="M1412" s="14" t="s">
        <v>310</v>
      </c>
      <c r="N1412" s="14" t="s">
        <v>33</v>
      </c>
      <c r="O1412" s="16" t="s">
        <v>220</v>
      </c>
      <c r="P1412" s="28">
        <v>90</v>
      </c>
      <c r="Q1412" s="14" t="s">
        <v>49</v>
      </c>
      <c r="R1412" s="15" t="s">
        <v>8208</v>
      </c>
      <c r="S1412" s="14" t="s">
        <v>143</v>
      </c>
      <c r="T1412" s="14">
        <v>7.9</v>
      </c>
      <c r="U1412" s="28" t="s">
        <v>49</v>
      </c>
      <c r="V1412" s="13"/>
      <c r="W1412" s="13"/>
      <c r="X1412" s="19" t="s">
        <v>8209</v>
      </c>
      <c r="Y1412" s="21" t="s">
        <v>1485</v>
      </c>
      <c r="Z1412" s="19" t="s">
        <v>8210</v>
      </c>
    </row>
    <row r="1413" spans="1:26" s="67" customFormat="1" ht="100.2" customHeight="1" x14ac:dyDescent="0.3">
      <c r="A1413" s="9" t="s">
        <v>16991</v>
      </c>
      <c r="B1413" s="10" t="s">
        <v>8211</v>
      </c>
      <c r="C1413" s="22" t="s">
        <v>8212</v>
      </c>
      <c r="D1413" s="19" t="s">
        <v>8213</v>
      </c>
      <c r="E1413" s="13">
        <v>178.22</v>
      </c>
      <c r="F1413" s="14" t="s">
        <v>3959</v>
      </c>
      <c r="G1413" s="14">
        <v>3.85</v>
      </c>
      <c r="H1413" s="14" t="s">
        <v>8214</v>
      </c>
      <c r="I1413" s="14" t="s">
        <v>5455</v>
      </c>
      <c r="J1413" s="15" t="s">
        <v>7660</v>
      </c>
      <c r="K1413" s="14" t="s">
        <v>28458</v>
      </c>
      <c r="L1413" s="14" t="s">
        <v>31</v>
      </c>
      <c r="M1413" s="14" t="s">
        <v>8215</v>
      </c>
      <c r="N1413" s="14" t="s">
        <v>70</v>
      </c>
      <c r="O1413" s="16" t="s">
        <v>34</v>
      </c>
      <c r="P1413" s="28">
        <v>90</v>
      </c>
      <c r="Q1413" s="18" t="s">
        <v>49</v>
      </c>
      <c r="R1413" s="15" t="s">
        <v>8216</v>
      </c>
      <c r="S1413" s="14" t="s">
        <v>8217</v>
      </c>
      <c r="T1413" s="14">
        <v>6</v>
      </c>
      <c r="U1413" s="36" t="s">
        <v>49</v>
      </c>
      <c r="V1413" s="37"/>
      <c r="W1413" s="47"/>
      <c r="X1413" s="19" t="s">
        <v>8218</v>
      </c>
      <c r="Y1413" s="21" t="s">
        <v>8219</v>
      </c>
      <c r="Z1413" s="19" t="s">
        <v>8220</v>
      </c>
    </row>
    <row r="1414" spans="1:26" s="67" customFormat="1" ht="100.2" customHeight="1" x14ac:dyDescent="0.3">
      <c r="A1414" s="9" t="s">
        <v>16991</v>
      </c>
      <c r="B1414" s="10" t="s">
        <v>8221</v>
      </c>
      <c r="C1414" s="22" t="s">
        <v>8222</v>
      </c>
      <c r="D1414" s="19" t="s">
        <v>8223</v>
      </c>
      <c r="E1414" s="13">
        <v>118.17</v>
      </c>
      <c r="F1414" s="14" t="s">
        <v>8224</v>
      </c>
      <c r="G1414" s="14" t="s">
        <v>8225</v>
      </c>
      <c r="H1414" s="14" t="s">
        <v>8226</v>
      </c>
      <c r="I1414" s="14" t="s">
        <v>5455</v>
      </c>
      <c r="J1414" s="15" t="s">
        <v>5511</v>
      </c>
      <c r="K1414" s="14" t="s">
        <v>28303</v>
      </c>
      <c r="L1414" s="14" t="s">
        <v>890</v>
      </c>
      <c r="M1414" s="14" t="s">
        <v>5437</v>
      </c>
      <c r="N1414" s="14" t="s">
        <v>70</v>
      </c>
      <c r="O1414" s="16" t="s">
        <v>2991</v>
      </c>
      <c r="P1414" s="28">
        <v>91</v>
      </c>
      <c r="Q1414" s="14" t="s">
        <v>49</v>
      </c>
      <c r="R1414" s="15" t="s">
        <v>8227</v>
      </c>
      <c r="S1414" s="14" t="s">
        <v>8228</v>
      </c>
      <c r="T1414" s="14">
        <v>69</v>
      </c>
      <c r="U1414" s="14" t="s">
        <v>49</v>
      </c>
      <c r="V1414" s="13"/>
      <c r="W1414" s="33"/>
      <c r="X1414" s="19" t="s">
        <v>8229</v>
      </c>
      <c r="Y1414" s="21" t="s">
        <v>808</v>
      </c>
      <c r="Z1414" s="19" t="s">
        <v>28114</v>
      </c>
    </row>
    <row r="1415" spans="1:26" s="67" customFormat="1" ht="100.2" customHeight="1" x14ac:dyDescent="0.3">
      <c r="A1415" s="9" t="s">
        <v>16991</v>
      </c>
      <c r="B1415" s="10" t="s">
        <v>8230</v>
      </c>
      <c r="C1415" s="22" t="s">
        <v>8231</v>
      </c>
      <c r="D1415" s="12" t="s">
        <v>8232</v>
      </c>
      <c r="E1415" s="13">
        <v>147.16999999999999</v>
      </c>
      <c r="F1415" s="14" t="s">
        <v>8233</v>
      </c>
      <c r="G1415" s="14">
        <v>0.96</v>
      </c>
      <c r="H1415" s="18" t="s">
        <v>8234</v>
      </c>
      <c r="I1415" s="14" t="s">
        <v>5455</v>
      </c>
      <c r="J1415" s="15" t="s">
        <v>6751</v>
      </c>
      <c r="K1415" s="14" t="s">
        <v>28459</v>
      </c>
      <c r="L1415" s="14" t="s">
        <v>31</v>
      </c>
      <c r="M1415" s="14" t="s">
        <v>310</v>
      </c>
      <c r="N1415" s="14" t="s">
        <v>33</v>
      </c>
      <c r="O1415" s="16" t="s">
        <v>220</v>
      </c>
      <c r="P1415" s="17">
        <v>98</v>
      </c>
      <c r="Q1415" s="29" t="s">
        <v>49</v>
      </c>
      <c r="R1415" s="15" t="s">
        <v>8235</v>
      </c>
      <c r="S1415" s="14" t="s">
        <v>36</v>
      </c>
      <c r="T1415" s="18">
        <v>13.39</v>
      </c>
      <c r="U1415" s="17" t="s">
        <v>49</v>
      </c>
      <c r="V1415" s="20"/>
      <c r="W1415" s="20"/>
      <c r="X1415" s="19" t="s">
        <v>8236</v>
      </c>
      <c r="Y1415" s="21" t="s">
        <v>8237</v>
      </c>
      <c r="Z1415" s="19" t="s">
        <v>8238</v>
      </c>
    </row>
    <row r="1416" spans="1:26" s="67" customFormat="1" ht="100.2" customHeight="1" x14ac:dyDescent="0.3">
      <c r="A1416" s="9" t="s">
        <v>16991</v>
      </c>
      <c r="B1416" s="10" t="s">
        <v>8239</v>
      </c>
      <c r="C1416" s="22" t="s">
        <v>8240</v>
      </c>
      <c r="D1416" s="19" t="s">
        <v>8241</v>
      </c>
      <c r="E1416" s="13">
        <v>205.64</v>
      </c>
      <c r="F1416" s="14" t="s">
        <v>8242</v>
      </c>
      <c r="G1416" s="14">
        <v>-0.77</v>
      </c>
      <c r="H1416" s="14" t="s">
        <v>8243</v>
      </c>
      <c r="I1416" s="14" t="s">
        <v>5455</v>
      </c>
      <c r="J1416" s="15" t="s">
        <v>8244</v>
      </c>
      <c r="K1416" s="14" t="s">
        <v>28460</v>
      </c>
      <c r="L1416" s="14" t="s">
        <v>189</v>
      </c>
      <c r="M1416" s="14" t="s">
        <v>190</v>
      </c>
      <c r="N1416" s="14" t="s">
        <v>33</v>
      </c>
      <c r="O1416" s="16" t="s">
        <v>3856</v>
      </c>
      <c r="P1416" s="28">
        <v>107</v>
      </c>
      <c r="Q1416" s="14" t="s">
        <v>49</v>
      </c>
      <c r="R1416" s="15" t="s">
        <v>8245</v>
      </c>
      <c r="S1416" s="14" t="s">
        <v>8246</v>
      </c>
      <c r="T1416" s="14">
        <v>50</v>
      </c>
      <c r="U1416" s="28" t="s">
        <v>49</v>
      </c>
      <c r="V1416" s="13"/>
      <c r="W1416" s="47"/>
      <c r="X1416" s="19" t="s">
        <v>8247</v>
      </c>
      <c r="Y1416" s="21" t="s">
        <v>8248</v>
      </c>
      <c r="Z1416" s="19" t="s">
        <v>8249</v>
      </c>
    </row>
    <row r="1417" spans="1:26" s="67" customFormat="1" ht="100.2" customHeight="1" x14ac:dyDescent="0.3">
      <c r="A1417" s="9" t="s">
        <v>16991</v>
      </c>
      <c r="B1417" s="10" t="s">
        <v>8250</v>
      </c>
      <c r="C1417" s="22" t="s">
        <v>8251</v>
      </c>
      <c r="D1417" s="19" t="s">
        <v>8252</v>
      </c>
      <c r="E1417" s="13">
        <v>110.17</v>
      </c>
      <c r="F1417" s="14" t="s">
        <v>8253</v>
      </c>
      <c r="G1417" s="14">
        <v>2.52</v>
      </c>
      <c r="H1417" s="14" t="s">
        <v>8254</v>
      </c>
      <c r="I1417" s="14" t="s">
        <v>5455</v>
      </c>
      <c r="J1417" s="15" t="s">
        <v>8255</v>
      </c>
      <c r="K1417" s="14" t="s">
        <v>30861</v>
      </c>
      <c r="L1417" s="14" t="s">
        <v>31</v>
      </c>
      <c r="M1417" s="14" t="s">
        <v>69</v>
      </c>
      <c r="N1417" s="14" t="s">
        <v>33</v>
      </c>
      <c r="O1417" s="16" t="s">
        <v>220</v>
      </c>
      <c r="P1417" s="28">
        <v>126</v>
      </c>
      <c r="Q1417" s="14" t="s">
        <v>49</v>
      </c>
      <c r="R1417" s="15" t="s">
        <v>8256</v>
      </c>
      <c r="S1417" s="14" t="s">
        <v>1350</v>
      </c>
      <c r="T1417" s="14">
        <v>9</v>
      </c>
      <c r="U1417" s="28" t="s">
        <v>49</v>
      </c>
      <c r="V1417" s="30"/>
      <c r="W1417" s="47"/>
      <c r="X1417" s="19" t="s">
        <v>8257</v>
      </c>
      <c r="Y1417" s="21" t="s">
        <v>8258</v>
      </c>
      <c r="Z1417" s="19" t="s">
        <v>8259</v>
      </c>
    </row>
    <row r="1418" spans="1:26" s="67" customFormat="1" ht="100.2" customHeight="1" x14ac:dyDescent="0.3">
      <c r="A1418" s="9" t="s">
        <v>16991</v>
      </c>
      <c r="B1418" s="10" t="s">
        <v>8260</v>
      </c>
      <c r="C1418" s="22" t="s">
        <v>8261</v>
      </c>
      <c r="D1418" s="19" t="s">
        <v>28115</v>
      </c>
      <c r="E1418" s="13">
        <v>164.25</v>
      </c>
      <c r="F1418" s="14" t="s">
        <v>8065</v>
      </c>
      <c r="G1418" s="14">
        <v>3.63</v>
      </c>
      <c r="H1418" s="14" t="s">
        <v>8262</v>
      </c>
      <c r="I1418" s="14" t="s">
        <v>5455</v>
      </c>
      <c r="J1418" s="15" t="s">
        <v>5676</v>
      </c>
      <c r="K1418" s="14" t="s">
        <v>28461</v>
      </c>
      <c r="L1418" s="14" t="s">
        <v>474</v>
      </c>
      <c r="M1418" s="14" t="s">
        <v>475</v>
      </c>
      <c r="N1418" s="14" t="s">
        <v>46</v>
      </c>
      <c r="O1418" s="16" t="s">
        <v>34</v>
      </c>
      <c r="P1418" s="28">
        <v>140</v>
      </c>
      <c r="Q1418" s="14" t="s">
        <v>49</v>
      </c>
      <c r="R1418" s="15" t="s">
        <v>8263</v>
      </c>
      <c r="S1418" s="14" t="s">
        <v>5328</v>
      </c>
      <c r="T1418" s="14">
        <v>450</v>
      </c>
      <c r="U1418" s="14" t="s">
        <v>49</v>
      </c>
      <c r="V1418" s="14"/>
      <c r="W1418" s="13"/>
      <c r="X1418" s="19" t="s">
        <v>8264</v>
      </c>
      <c r="Y1418" s="21" t="s">
        <v>3780</v>
      </c>
      <c r="Z1418" s="19" t="s">
        <v>8265</v>
      </c>
    </row>
    <row r="1419" spans="1:26" s="67" customFormat="1" ht="100.2" customHeight="1" x14ac:dyDescent="0.3">
      <c r="A1419" s="9" t="s">
        <v>16991</v>
      </c>
      <c r="B1419" s="10" t="s">
        <v>8266</v>
      </c>
      <c r="C1419" s="22" t="s">
        <v>8267</v>
      </c>
      <c r="D1419" s="19" t="s">
        <v>8268</v>
      </c>
      <c r="E1419" s="13">
        <v>93.13</v>
      </c>
      <c r="F1419" s="14" t="s">
        <v>6404</v>
      </c>
      <c r="G1419" s="14">
        <v>1.1100000000000001</v>
      </c>
      <c r="H1419" s="14" t="s">
        <v>8269</v>
      </c>
      <c r="I1419" s="14" t="s">
        <v>5455</v>
      </c>
      <c r="J1419" s="15" t="s">
        <v>5492</v>
      </c>
      <c r="K1419" s="14" t="s">
        <v>30762</v>
      </c>
      <c r="L1419" s="14" t="s">
        <v>31</v>
      </c>
      <c r="M1419" s="14" t="s">
        <v>230</v>
      </c>
      <c r="N1419" s="14" t="s">
        <v>33</v>
      </c>
      <c r="O1419" s="16" t="s">
        <v>1214</v>
      </c>
      <c r="P1419" s="28">
        <v>182</v>
      </c>
      <c r="Q1419" s="14" t="s">
        <v>49</v>
      </c>
      <c r="R1419" s="15" t="s">
        <v>8270</v>
      </c>
      <c r="S1419" s="14" t="s">
        <v>1514</v>
      </c>
      <c r="T1419" s="14">
        <v>2.5000000000000001E-3</v>
      </c>
      <c r="U1419" s="14" t="s">
        <v>49</v>
      </c>
      <c r="V1419" s="30"/>
      <c r="W1419" s="30"/>
      <c r="X1419" s="19" t="s">
        <v>8271</v>
      </c>
      <c r="Y1419" s="21" t="s">
        <v>8272</v>
      </c>
      <c r="Z1419" s="19" t="s">
        <v>8273</v>
      </c>
    </row>
    <row r="1420" spans="1:26" s="67" customFormat="1" ht="100.2" customHeight="1" x14ac:dyDescent="0.3">
      <c r="A1420" s="9" t="s">
        <v>16991</v>
      </c>
      <c r="B1420" s="10" t="s">
        <v>8274</v>
      </c>
      <c r="C1420" s="22" t="s">
        <v>8275</v>
      </c>
      <c r="D1420" s="19" t="s">
        <v>8276</v>
      </c>
      <c r="E1420" s="13">
        <v>278.33614988922602</v>
      </c>
      <c r="F1420" s="14" t="s">
        <v>8277</v>
      </c>
      <c r="G1420" s="14">
        <v>3.49799999999999</v>
      </c>
      <c r="H1420" s="14" t="s">
        <v>8278</v>
      </c>
      <c r="I1420" s="14" t="s">
        <v>5455</v>
      </c>
      <c r="J1420" s="15" t="s">
        <v>6037</v>
      </c>
      <c r="K1420" s="14" t="s">
        <v>30862</v>
      </c>
      <c r="L1420" s="14" t="s">
        <v>31</v>
      </c>
      <c r="M1420" s="14" t="s">
        <v>69</v>
      </c>
      <c r="N1420" s="14" t="s">
        <v>33</v>
      </c>
      <c r="O1420" s="16" t="s">
        <v>34</v>
      </c>
      <c r="P1420" s="28">
        <v>182</v>
      </c>
      <c r="Q1420" s="14" t="s">
        <v>49</v>
      </c>
      <c r="R1420" s="15" t="s">
        <v>8279</v>
      </c>
      <c r="S1420" s="14" t="s">
        <v>36</v>
      </c>
      <c r="T1420" s="14">
        <v>0.05</v>
      </c>
      <c r="U1420" s="14" t="s">
        <v>49</v>
      </c>
      <c r="V1420" s="64"/>
      <c r="W1420" s="64"/>
      <c r="X1420" s="19" t="s">
        <v>8280</v>
      </c>
      <c r="Y1420" s="21" t="s">
        <v>8281</v>
      </c>
      <c r="Z1420" s="19" t="s">
        <v>8282</v>
      </c>
    </row>
    <row r="1421" spans="1:26" s="67" customFormat="1" ht="100.2" customHeight="1" x14ac:dyDescent="0.3">
      <c r="A1421" s="9" t="s">
        <v>16991</v>
      </c>
      <c r="B1421" s="10" t="s">
        <v>8283</v>
      </c>
      <c r="C1421" s="22" t="s">
        <v>8284</v>
      </c>
      <c r="D1421" s="12" t="s">
        <v>8285</v>
      </c>
      <c r="E1421" s="13">
        <v>224.21</v>
      </c>
      <c r="F1421" s="14" t="s">
        <v>8286</v>
      </c>
      <c r="G1421" s="14">
        <v>3.52</v>
      </c>
      <c r="H1421" s="14" t="s">
        <v>8287</v>
      </c>
      <c r="I1421" s="14" t="s">
        <v>5455</v>
      </c>
      <c r="J1421" s="15" t="s">
        <v>6806</v>
      </c>
      <c r="K1421" s="14" t="s">
        <v>30854</v>
      </c>
      <c r="L1421" s="14" t="s">
        <v>31</v>
      </c>
      <c r="M1421" s="14" t="s">
        <v>8288</v>
      </c>
      <c r="N1421" s="14" t="s">
        <v>33</v>
      </c>
      <c r="O1421" s="16" t="s">
        <v>34</v>
      </c>
      <c r="P1421" s="17">
        <v>294</v>
      </c>
      <c r="Q1421" s="14" t="s">
        <v>49</v>
      </c>
      <c r="R1421" s="15" t="s">
        <v>8289</v>
      </c>
      <c r="S1421" s="14" t="s">
        <v>36</v>
      </c>
      <c r="T1421" s="18">
        <v>500</v>
      </c>
      <c r="U1421" s="20" t="s">
        <v>49</v>
      </c>
      <c r="V1421" s="39"/>
      <c r="W1421" s="48"/>
      <c r="X1421" s="19" t="s">
        <v>8290</v>
      </c>
      <c r="Y1421" s="21" t="s">
        <v>8291</v>
      </c>
      <c r="Z1421" s="19" t="s">
        <v>8292</v>
      </c>
    </row>
    <row r="1422" spans="1:26" s="67" customFormat="1" ht="100.2" customHeight="1" x14ac:dyDescent="0.3">
      <c r="A1422" s="9" t="s">
        <v>16991</v>
      </c>
      <c r="B1422" s="10" t="s">
        <v>8293</v>
      </c>
      <c r="C1422" s="22" t="s">
        <v>8294</v>
      </c>
      <c r="D1422" s="19" t="s">
        <v>8295</v>
      </c>
      <c r="E1422" s="13">
        <v>142.11000000000001</v>
      </c>
      <c r="F1422" s="14" t="s">
        <v>8296</v>
      </c>
      <c r="G1422" s="14">
        <v>-0.64</v>
      </c>
      <c r="H1422" s="14" t="s">
        <v>8297</v>
      </c>
      <c r="I1422" s="14" t="s">
        <v>5455</v>
      </c>
      <c r="J1422" s="15" t="s">
        <v>5558</v>
      </c>
      <c r="K1422" s="14" t="s">
        <v>28462</v>
      </c>
      <c r="L1422" s="14" t="s">
        <v>31</v>
      </c>
      <c r="M1422" s="14" t="s">
        <v>815</v>
      </c>
      <c r="N1422" s="14" t="s">
        <v>46</v>
      </c>
      <c r="O1422" s="16" t="s">
        <v>34</v>
      </c>
      <c r="P1422" s="28">
        <v>385</v>
      </c>
      <c r="Q1422" s="14" t="s">
        <v>49</v>
      </c>
      <c r="R1422" s="15" t="s">
        <v>8298</v>
      </c>
      <c r="S1422" s="14" t="s">
        <v>36</v>
      </c>
      <c r="T1422" s="14">
        <v>227</v>
      </c>
      <c r="U1422" s="28" t="s">
        <v>49</v>
      </c>
      <c r="V1422" s="30"/>
      <c r="W1422" s="13"/>
      <c r="X1422" s="19" t="s">
        <v>8299</v>
      </c>
      <c r="Y1422" s="21" t="s">
        <v>8300</v>
      </c>
      <c r="Z1422" s="19" t="s">
        <v>8301</v>
      </c>
    </row>
    <row r="1423" spans="1:26" s="67" customFormat="1" ht="100.2" customHeight="1" x14ac:dyDescent="0.3">
      <c r="A1423" s="9" t="s">
        <v>16991</v>
      </c>
      <c r="B1423" s="10" t="s">
        <v>8302</v>
      </c>
      <c r="C1423" s="22" t="s">
        <v>8303</v>
      </c>
      <c r="D1423" s="12" t="s">
        <v>8304</v>
      </c>
      <c r="E1423" s="13">
        <v>88.062185488375306</v>
      </c>
      <c r="F1423" s="14" t="s">
        <v>8305</v>
      </c>
      <c r="G1423" s="13">
        <v>-0.9</v>
      </c>
      <c r="H1423" s="18" t="s">
        <v>8306</v>
      </c>
      <c r="I1423" s="14" t="s">
        <v>5455</v>
      </c>
      <c r="J1423" s="15" t="s">
        <v>8307</v>
      </c>
      <c r="K1423" s="14" t="s">
        <v>30093</v>
      </c>
      <c r="L1423" s="14" t="s">
        <v>31</v>
      </c>
      <c r="M1423" s="14" t="s">
        <v>8308</v>
      </c>
      <c r="N1423" s="14" t="s">
        <v>70</v>
      </c>
      <c r="O1423" s="16" t="s">
        <v>34</v>
      </c>
      <c r="P1423" s="17" t="s">
        <v>376</v>
      </c>
      <c r="Q1423" s="29" t="s">
        <v>49</v>
      </c>
      <c r="R1423" s="15" t="s">
        <v>8309</v>
      </c>
      <c r="S1423" s="14" t="s">
        <v>36</v>
      </c>
      <c r="T1423" s="18">
        <v>1250</v>
      </c>
      <c r="U1423" s="17" t="s">
        <v>49</v>
      </c>
      <c r="V1423" s="20"/>
      <c r="W1423" s="20"/>
      <c r="X1423" s="19" t="s">
        <v>8310</v>
      </c>
      <c r="Y1423" s="21" t="s">
        <v>8311</v>
      </c>
      <c r="Z1423" s="19" t="s">
        <v>8312</v>
      </c>
    </row>
    <row r="1424" spans="1:26" s="67" customFormat="1" ht="100.2" customHeight="1" x14ac:dyDescent="0.3">
      <c r="A1424" s="9" t="s">
        <v>16991</v>
      </c>
      <c r="B1424" s="10" t="s">
        <v>8313</v>
      </c>
      <c r="C1424" s="22" t="s">
        <v>8314</v>
      </c>
      <c r="D1424" s="19" t="s">
        <v>8315</v>
      </c>
      <c r="E1424" s="13">
        <v>224.213674138138</v>
      </c>
      <c r="F1424" s="14" t="s">
        <v>8316</v>
      </c>
      <c r="G1424" s="14">
        <v>1.2749999999999999</v>
      </c>
      <c r="H1424" s="14" t="s">
        <v>8317</v>
      </c>
      <c r="I1424" s="14" t="s">
        <v>5455</v>
      </c>
      <c r="J1424" s="15" t="s">
        <v>5605</v>
      </c>
      <c r="K1424" s="14" t="s">
        <v>28463</v>
      </c>
      <c r="L1424" s="14" t="s">
        <v>31</v>
      </c>
      <c r="M1424" s="14" t="s">
        <v>176</v>
      </c>
      <c r="N1424" s="14" t="s">
        <v>59</v>
      </c>
      <c r="O1424" s="16" t="s">
        <v>34</v>
      </c>
      <c r="P1424" s="28">
        <v>546</v>
      </c>
      <c r="Q1424" s="14" t="s">
        <v>49</v>
      </c>
      <c r="R1424" s="15" t="s">
        <v>8318</v>
      </c>
      <c r="S1424" s="14" t="s">
        <v>788</v>
      </c>
      <c r="T1424" s="14">
        <v>90</v>
      </c>
      <c r="U1424" s="28" t="s">
        <v>49</v>
      </c>
      <c r="V1424" s="13"/>
      <c r="W1424" s="13"/>
      <c r="X1424" s="19" t="s">
        <v>8319</v>
      </c>
      <c r="Y1424" s="21" t="s">
        <v>8320</v>
      </c>
      <c r="Z1424" s="19" t="s">
        <v>8321</v>
      </c>
    </row>
    <row r="1425" spans="1:26" s="67" customFormat="1" ht="100.2" customHeight="1" x14ac:dyDescent="0.3">
      <c r="A1425" s="9" t="s">
        <v>16991</v>
      </c>
      <c r="B1425" s="10" t="s">
        <v>8322</v>
      </c>
      <c r="C1425" s="22" t="s">
        <v>8323</v>
      </c>
      <c r="D1425" s="23" t="s">
        <v>8324</v>
      </c>
      <c r="E1425" s="24">
        <v>206.02</v>
      </c>
      <c r="F1425" s="14" t="s">
        <v>8325</v>
      </c>
      <c r="G1425" s="14">
        <v>1.1100000000000001</v>
      </c>
      <c r="H1425" s="25" t="s">
        <v>8326</v>
      </c>
      <c r="I1425" s="14" t="s">
        <v>5455</v>
      </c>
      <c r="J1425" s="15" t="s">
        <v>7254</v>
      </c>
      <c r="K1425" s="14" t="s">
        <v>28764</v>
      </c>
      <c r="L1425" s="14" t="s">
        <v>425</v>
      </c>
      <c r="M1425" s="14" t="s">
        <v>8327</v>
      </c>
      <c r="N1425" s="14" t="s">
        <v>33</v>
      </c>
      <c r="O1425" s="16" t="s">
        <v>34</v>
      </c>
      <c r="P1425" s="28">
        <v>546</v>
      </c>
      <c r="Q1425" s="14" t="s">
        <v>49</v>
      </c>
      <c r="R1425" s="15" t="s">
        <v>8328</v>
      </c>
      <c r="S1425" s="14" t="s">
        <v>143</v>
      </c>
      <c r="T1425" s="14">
        <v>15</v>
      </c>
      <c r="U1425" s="14" t="s">
        <v>49</v>
      </c>
      <c r="V1425" s="13"/>
      <c r="W1425" s="13"/>
      <c r="X1425" s="19" t="s">
        <v>8329</v>
      </c>
      <c r="Y1425" s="21" t="s">
        <v>8330</v>
      </c>
      <c r="Z1425" s="19" t="s">
        <v>8331</v>
      </c>
    </row>
    <row r="1426" spans="1:26" s="67" customFormat="1" ht="100.2" customHeight="1" x14ac:dyDescent="0.3">
      <c r="A1426" s="9" t="s">
        <v>16991</v>
      </c>
      <c r="B1426" s="10" t="s">
        <v>8332</v>
      </c>
      <c r="C1426" s="22" t="s">
        <v>8333</v>
      </c>
      <c r="D1426" s="19" t="s">
        <v>8334</v>
      </c>
      <c r="E1426" s="13">
        <v>142.19999999999999</v>
      </c>
      <c r="F1426" s="14" t="s">
        <v>8335</v>
      </c>
      <c r="G1426" s="14">
        <v>3.87</v>
      </c>
      <c r="H1426" s="14" t="s">
        <v>8336</v>
      </c>
      <c r="I1426" s="14" t="s">
        <v>5455</v>
      </c>
      <c r="J1426" s="15" t="s">
        <v>5975</v>
      </c>
      <c r="K1426" s="14" t="s">
        <v>30716</v>
      </c>
      <c r="L1426" s="14" t="s">
        <v>425</v>
      </c>
      <c r="M1426" s="14" t="s">
        <v>839</v>
      </c>
      <c r="N1426" s="14" t="s">
        <v>46</v>
      </c>
      <c r="O1426" s="16" t="s">
        <v>34</v>
      </c>
      <c r="P1426" s="28">
        <v>567</v>
      </c>
      <c r="Q1426" s="14" t="s">
        <v>49</v>
      </c>
      <c r="R1426" s="15" t="s">
        <v>8337</v>
      </c>
      <c r="S1426" s="14" t="s">
        <v>8338</v>
      </c>
      <c r="T1426" s="14">
        <v>40.6</v>
      </c>
      <c r="U1426" s="28" t="s">
        <v>49</v>
      </c>
      <c r="V1426" s="13"/>
      <c r="W1426" s="30"/>
      <c r="X1426" s="19" t="s">
        <v>8339</v>
      </c>
      <c r="Y1426" s="21" t="s">
        <v>8340</v>
      </c>
      <c r="Z1426" s="19" t="s">
        <v>8341</v>
      </c>
    </row>
    <row r="1427" spans="1:26" s="67" customFormat="1" ht="100.2" customHeight="1" x14ac:dyDescent="0.3">
      <c r="A1427" s="9" t="s">
        <v>16991</v>
      </c>
      <c r="B1427" s="10" t="s">
        <v>8342</v>
      </c>
      <c r="C1427" s="22" t="s">
        <v>8343</v>
      </c>
      <c r="D1427" s="19" t="s">
        <v>8344</v>
      </c>
      <c r="E1427" s="13">
        <v>142.19999999999999</v>
      </c>
      <c r="F1427" s="14" t="s">
        <v>8335</v>
      </c>
      <c r="G1427" s="14">
        <v>3.86</v>
      </c>
      <c r="H1427" s="14" t="s">
        <v>8345</v>
      </c>
      <c r="I1427" s="14" t="s">
        <v>5455</v>
      </c>
      <c r="J1427" s="15" t="s">
        <v>5975</v>
      </c>
      <c r="K1427" s="14" t="s">
        <v>30716</v>
      </c>
      <c r="L1427" s="14" t="s">
        <v>425</v>
      </c>
      <c r="M1427" s="14" t="s">
        <v>839</v>
      </c>
      <c r="N1427" s="14" t="s">
        <v>476</v>
      </c>
      <c r="O1427" s="16" t="s">
        <v>34</v>
      </c>
      <c r="P1427" s="28">
        <v>567</v>
      </c>
      <c r="Q1427" s="14" t="s">
        <v>49</v>
      </c>
      <c r="R1427" s="15" t="s">
        <v>8346</v>
      </c>
      <c r="S1427" s="14" t="s">
        <v>7321</v>
      </c>
      <c r="T1427" s="14">
        <v>50.3</v>
      </c>
      <c r="U1427" s="36" t="s">
        <v>49</v>
      </c>
      <c r="V1427" s="30"/>
      <c r="W1427" s="30"/>
      <c r="X1427" s="19" t="s">
        <v>8347</v>
      </c>
      <c r="Y1427" s="21" t="s">
        <v>8348</v>
      </c>
      <c r="Z1427" s="19" t="s">
        <v>28116</v>
      </c>
    </row>
    <row r="1428" spans="1:26" s="67" customFormat="1" ht="100.2" customHeight="1" x14ac:dyDescent="0.3">
      <c r="A1428" s="9" t="s">
        <v>16991</v>
      </c>
      <c r="B1428" s="65" t="s">
        <v>8349</v>
      </c>
      <c r="C1428" s="19" t="s">
        <v>8350</v>
      </c>
      <c r="D1428" s="19" t="s">
        <v>8351</v>
      </c>
      <c r="E1428" s="13">
        <v>230.26</v>
      </c>
      <c r="F1428" s="14" t="s">
        <v>8352</v>
      </c>
      <c r="G1428" s="14"/>
      <c r="H1428" s="14" t="s">
        <v>8353</v>
      </c>
      <c r="I1428" s="14" t="s">
        <v>5455</v>
      </c>
      <c r="J1428" s="19" t="s">
        <v>5975</v>
      </c>
      <c r="K1428" s="14" t="s">
        <v>28464</v>
      </c>
      <c r="L1428" s="14" t="s">
        <v>31</v>
      </c>
      <c r="M1428" s="14" t="s">
        <v>69</v>
      </c>
      <c r="N1428" s="14" t="s">
        <v>281</v>
      </c>
      <c r="O1428" s="16" t="s">
        <v>220</v>
      </c>
      <c r="P1428" s="28">
        <v>669</v>
      </c>
      <c r="Q1428" s="14" t="s">
        <v>49</v>
      </c>
      <c r="R1428" s="15" t="s">
        <v>8354</v>
      </c>
      <c r="S1428" s="14" t="s">
        <v>2158</v>
      </c>
      <c r="T1428" s="14">
        <v>2</v>
      </c>
      <c r="U1428" s="14" t="s">
        <v>49</v>
      </c>
      <c r="V1428" s="47"/>
      <c r="W1428" s="47"/>
      <c r="X1428" s="21" t="s">
        <v>8355</v>
      </c>
      <c r="Y1428" s="21" t="s">
        <v>8356</v>
      </c>
      <c r="Z1428" s="19" t="s">
        <v>8357</v>
      </c>
    </row>
    <row r="1429" spans="1:26" s="67" customFormat="1" ht="100.2" customHeight="1" x14ac:dyDescent="0.3">
      <c r="A1429" s="9" t="s">
        <v>16991</v>
      </c>
      <c r="B1429" s="10" t="s">
        <v>8358</v>
      </c>
      <c r="C1429" s="22" t="s">
        <v>8359</v>
      </c>
      <c r="D1429" s="19" t="s">
        <v>8360</v>
      </c>
      <c r="E1429" s="13">
        <v>253.296398718169</v>
      </c>
      <c r="F1429" s="14" t="s">
        <v>8361</v>
      </c>
      <c r="G1429" s="13">
        <v>4.4000000000000004</v>
      </c>
      <c r="H1429" s="14" t="s">
        <v>8362</v>
      </c>
      <c r="I1429" s="14" t="s">
        <v>5455</v>
      </c>
      <c r="J1429" s="15" t="s">
        <v>6037</v>
      </c>
      <c r="K1429" s="14" t="s">
        <v>28465</v>
      </c>
      <c r="L1429" s="14" t="s">
        <v>31</v>
      </c>
      <c r="M1429" s="14" t="s">
        <v>176</v>
      </c>
      <c r="N1429" s="14" t="s">
        <v>33</v>
      </c>
      <c r="O1429" s="16" t="s">
        <v>34</v>
      </c>
      <c r="P1429" s="28">
        <f>103*7</f>
        <v>721</v>
      </c>
      <c r="Q1429" s="14" t="s">
        <v>49</v>
      </c>
      <c r="R1429" s="15" t="s">
        <v>8363</v>
      </c>
      <c r="S1429" s="14" t="s">
        <v>36</v>
      </c>
      <c r="T1429" s="14">
        <v>750</v>
      </c>
      <c r="U1429" s="28" t="s">
        <v>49</v>
      </c>
      <c r="V1429" s="30"/>
      <c r="W1429" s="47"/>
      <c r="X1429" s="19" t="s">
        <v>8364</v>
      </c>
      <c r="Y1429" s="21" t="s">
        <v>4585</v>
      </c>
      <c r="Z1429" s="19" t="s">
        <v>8365</v>
      </c>
    </row>
    <row r="1430" spans="1:26" s="67" customFormat="1" ht="100.2" customHeight="1" x14ac:dyDescent="0.3">
      <c r="A1430" s="9" t="s">
        <v>16991</v>
      </c>
      <c r="B1430" s="10" t="s">
        <v>8366</v>
      </c>
      <c r="C1430" s="35" t="s">
        <v>8367</v>
      </c>
      <c r="D1430" s="19" t="s">
        <v>8368</v>
      </c>
      <c r="E1430" s="13">
        <v>154.12368110046199</v>
      </c>
      <c r="F1430" s="14" t="s">
        <v>5916</v>
      </c>
      <c r="G1430" s="14">
        <v>1.26</v>
      </c>
      <c r="H1430" s="14" t="s">
        <v>8369</v>
      </c>
      <c r="I1430" s="14" t="s">
        <v>5455</v>
      </c>
      <c r="J1430" s="15" t="s">
        <v>5605</v>
      </c>
      <c r="K1430" s="14" t="s">
        <v>30863</v>
      </c>
      <c r="L1430" s="14" t="s">
        <v>31</v>
      </c>
      <c r="M1430" s="14" t="s">
        <v>310</v>
      </c>
      <c r="N1430" s="14" t="s">
        <v>46</v>
      </c>
      <c r="O1430" s="16" t="s">
        <v>201</v>
      </c>
      <c r="P1430" s="28">
        <v>721</v>
      </c>
      <c r="Q1430" s="14" t="s">
        <v>49</v>
      </c>
      <c r="R1430" s="15" t="s">
        <v>8370</v>
      </c>
      <c r="S1430" s="14" t="s">
        <v>36</v>
      </c>
      <c r="T1430" s="14">
        <v>89.3</v>
      </c>
      <c r="U1430" s="13" t="s">
        <v>49</v>
      </c>
      <c r="V1430" s="30"/>
      <c r="W1430" s="47"/>
      <c r="X1430" s="19" t="s">
        <v>8371</v>
      </c>
      <c r="Y1430" s="21" t="s">
        <v>6057</v>
      </c>
      <c r="Z1430" s="19" t="s">
        <v>8372</v>
      </c>
    </row>
    <row r="1431" spans="1:26" s="67" customFormat="1" ht="100.2" customHeight="1" x14ac:dyDescent="0.3">
      <c r="A1431" s="9" t="s">
        <v>16991</v>
      </c>
      <c r="B1431" s="10" t="s">
        <v>8373</v>
      </c>
      <c r="C1431" s="22" t="s">
        <v>8374</v>
      </c>
      <c r="D1431" s="12" t="s">
        <v>8375</v>
      </c>
      <c r="E1431" s="13">
        <v>151.16</v>
      </c>
      <c r="F1431" s="14" t="s">
        <v>1347</v>
      </c>
      <c r="G1431" s="14">
        <v>0.46</v>
      </c>
      <c r="H1431" s="14" t="s">
        <v>8376</v>
      </c>
      <c r="I1431" s="14" t="s">
        <v>5455</v>
      </c>
      <c r="J1431" s="15" t="s">
        <v>5832</v>
      </c>
      <c r="K1431" s="14" t="s">
        <v>28466</v>
      </c>
      <c r="L1431" s="14" t="s">
        <v>31</v>
      </c>
      <c r="M1431" s="14" t="s">
        <v>310</v>
      </c>
      <c r="N1431" s="14" t="s">
        <v>46</v>
      </c>
      <c r="O1431" s="16" t="s">
        <v>34</v>
      </c>
      <c r="P1431" s="28">
        <v>721</v>
      </c>
      <c r="Q1431" s="14" t="s">
        <v>49</v>
      </c>
      <c r="R1431" s="15" t="s">
        <v>8377</v>
      </c>
      <c r="S1431" s="14" t="s">
        <v>8378</v>
      </c>
      <c r="T1431" s="14">
        <v>30</v>
      </c>
      <c r="U1431" s="28" t="s">
        <v>49</v>
      </c>
      <c r="V1431" s="30"/>
      <c r="W1431" s="30"/>
      <c r="X1431" s="19" t="s">
        <v>8379</v>
      </c>
      <c r="Y1431" s="21" t="s">
        <v>8380</v>
      </c>
      <c r="Z1431" s="19" t="s">
        <v>8381</v>
      </c>
    </row>
    <row r="1432" spans="1:26" s="67" customFormat="1" ht="100.2" customHeight="1" x14ac:dyDescent="0.3">
      <c r="A1432" s="9" t="s">
        <v>16991</v>
      </c>
      <c r="B1432" s="10" t="s">
        <v>8382</v>
      </c>
      <c r="C1432" s="22" t="s">
        <v>8383</v>
      </c>
      <c r="D1432" s="19" t="s">
        <v>8384</v>
      </c>
      <c r="E1432" s="13">
        <v>153.13999999999999</v>
      </c>
      <c r="F1432" s="14" t="s">
        <v>8385</v>
      </c>
      <c r="G1432" s="14">
        <v>1.73</v>
      </c>
      <c r="H1432" s="14" t="s">
        <v>8386</v>
      </c>
      <c r="I1432" s="14" t="s">
        <v>5455</v>
      </c>
      <c r="J1432" s="15" t="s">
        <v>5832</v>
      </c>
      <c r="K1432" s="14" t="s">
        <v>28467</v>
      </c>
      <c r="L1432" s="14" t="s">
        <v>31</v>
      </c>
      <c r="M1432" s="14" t="s">
        <v>176</v>
      </c>
      <c r="N1432" s="14" t="s">
        <v>33</v>
      </c>
      <c r="O1432" s="16" t="s">
        <v>34</v>
      </c>
      <c r="P1432" s="28">
        <v>721</v>
      </c>
      <c r="Q1432" s="14" t="s">
        <v>49</v>
      </c>
      <c r="R1432" s="15" t="s">
        <v>8387</v>
      </c>
      <c r="S1432" s="14" t="s">
        <v>36</v>
      </c>
      <c r="T1432" s="14">
        <v>10</v>
      </c>
      <c r="U1432" s="14" t="s">
        <v>49</v>
      </c>
      <c r="V1432" s="51"/>
      <c r="W1432" s="47"/>
      <c r="X1432" s="19" t="s">
        <v>8388</v>
      </c>
      <c r="Y1432" s="21" t="s">
        <v>8389</v>
      </c>
      <c r="Z1432" s="19" t="s">
        <v>8390</v>
      </c>
    </row>
    <row r="1433" spans="1:26" s="67" customFormat="1" ht="100.2" customHeight="1" x14ac:dyDescent="0.3">
      <c r="A1433" s="9" t="s">
        <v>16991</v>
      </c>
      <c r="B1433" s="10" t="s">
        <v>8391</v>
      </c>
      <c r="C1433" s="22" t="s">
        <v>8392</v>
      </c>
      <c r="D1433" s="19" t="s">
        <v>8393</v>
      </c>
      <c r="E1433" s="13">
        <v>120.15</v>
      </c>
      <c r="F1433" s="14" t="s">
        <v>1613</v>
      </c>
      <c r="G1433" s="14">
        <v>1.61</v>
      </c>
      <c r="H1433" s="14" t="s">
        <v>8394</v>
      </c>
      <c r="I1433" s="14" t="s">
        <v>5455</v>
      </c>
      <c r="J1433" s="15" t="s">
        <v>6275</v>
      </c>
      <c r="K1433" s="14" t="s">
        <v>28468</v>
      </c>
      <c r="L1433" s="14" t="s">
        <v>31</v>
      </c>
      <c r="M1433" s="14" t="s">
        <v>176</v>
      </c>
      <c r="N1433" s="14" t="s">
        <v>33</v>
      </c>
      <c r="O1433" s="16" t="s">
        <v>220</v>
      </c>
      <c r="P1433" s="28">
        <v>728</v>
      </c>
      <c r="Q1433" s="14" t="s">
        <v>49</v>
      </c>
      <c r="R1433" s="15" t="s">
        <v>8395</v>
      </c>
      <c r="S1433" s="14" t="s">
        <v>36</v>
      </c>
      <c r="T1433" s="14">
        <v>118</v>
      </c>
      <c r="U1433" s="14" t="s">
        <v>49</v>
      </c>
      <c r="V1433" s="51"/>
      <c r="W1433" s="47"/>
      <c r="X1433" s="19" t="s">
        <v>8396</v>
      </c>
      <c r="Y1433" s="21" t="s">
        <v>8397</v>
      </c>
      <c r="Z1433" s="19" t="s">
        <v>8398</v>
      </c>
    </row>
    <row r="1434" spans="1:26" s="67" customFormat="1" ht="100.2" customHeight="1" x14ac:dyDescent="0.3">
      <c r="A1434" s="9" t="s">
        <v>16991</v>
      </c>
      <c r="B1434" s="10" t="s">
        <v>8399</v>
      </c>
      <c r="C1434" s="22" t="s">
        <v>8400</v>
      </c>
      <c r="D1434" s="19" t="s">
        <v>8401</v>
      </c>
      <c r="E1434" s="13">
        <v>208.26</v>
      </c>
      <c r="F1434" s="14" t="s">
        <v>6653</v>
      </c>
      <c r="G1434" s="14">
        <v>2.98</v>
      </c>
      <c r="H1434" s="14" t="s">
        <v>8402</v>
      </c>
      <c r="I1434" s="14" t="s">
        <v>5455</v>
      </c>
      <c r="J1434" s="15" t="s">
        <v>6577</v>
      </c>
      <c r="K1434" s="14" t="s">
        <v>28434</v>
      </c>
      <c r="L1434" s="14" t="s">
        <v>31</v>
      </c>
      <c r="M1434" s="14" t="s">
        <v>281</v>
      </c>
      <c r="N1434" s="14" t="s">
        <v>33</v>
      </c>
      <c r="O1434" s="16" t="s">
        <v>34</v>
      </c>
      <c r="P1434" s="28">
        <v>728</v>
      </c>
      <c r="Q1434" s="14" t="s">
        <v>49</v>
      </c>
      <c r="R1434" s="15" t="s">
        <v>8403</v>
      </c>
      <c r="S1434" s="14" t="s">
        <v>36</v>
      </c>
      <c r="T1434" s="14">
        <v>15</v>
      </c>
      <c r="U1434" s="14" t="s">
        <v>49</v>
      </c>
      <c r="V1434" s="30"/>
      <c r="W1434" s="47"/>
      <c r="X1434" s="19" t="s">
        <v>8404</v>
      </c>
      <c r="Y1434" s="21" t="s">
        <v>8405</v>
      </c>
      <c r="Z1434" s="19" t="s">
        <v>28117</v>
      </c>
    </row>
    <row r="1435" spans="1:26" s="67" customFormat="1" ht="100.2" customHeight="1" x14ac:dyDescent="0.3">
      <c r="A1435" s="9" t="s">
        <v>16991</v>
      </c>
      <c r="B1435" s="10" t="s">
        <v>8406</v>
      </c>
      <c r="C1435" s="22" t="s">
        <v>8407</v>
      </c>
      <c r="D1435" s="19" t="s">
        <v>8408</v>
      </c>
      <c r="E1435" s="13">
        <v>137.18</v>
      </c>
      <c r="F1435" s="14" t="s">
        <v>8132</v>
      </c>
      <c r="G1435" s="14">
        <v>1.67</v>
      </c>
      <c r="H1435" s="14" t="s">
        <v>8409</v>
      </c>
      <c r="I1435" s="14" t="s">
        <v>5455</v>
      </c>
      <c r="J1435" s="15" t="s">
        <v>5832</v>
      </c>
      <c r="K1435" s="14" t="s">
        <v>28469</v>
      </c>
      <c r="L1435" s="14" t="s">
        <v>31</v>
      </c>
      <c r="M1435" s="14" t="s">
        <v>176</v>
      </c>
      <c r="N1435" s="14" t="s">
        <v>33</v>
      </c>
      <c r="O1435" s="16" t="s">
        <v>34</v>
      </c>
      <c r="P1435" s="28">
        <v>728</v>
      </c>
      <c r="Q1435" s="14" t="s">
        <v>49</v>
      </c>
      <c r="R1435" s="15" t="s">
        <v>8410</v>
      </c>
      <c r="S1435" s="14" t="s">
        <v>36</v>
      </c>
      <c r="T1435" s="14">
        <v>250</v>
      </c>
      <c r="U1435" s="14" t="s">
        <v>49</v>
      </c>
      <c r="V1435" s="51"/>
      <c r="W1435" s="47"/>
      <c r="X1435" s="19" t="s">
        <v>8411</v>
      </c>
      <c r="Y1435" s="21" t="s">
        <v>2431</v>
      </c>
      <c r="Z1435" s="19" t="s">
        <v>8412</v>
      </c>
    </row>
    <row r="1436" spans="1:26" s="67" customFormat="1" ht="100.2" customHeight="1" x14ac:dyDescent="0.3">
      <c r="A1436" s="9" t="s">
        <v>16991</v>
      </c>
      <c r="B1436" s="10" t="s">
        <v>8413</v>
      </c>
      <c r="C1436" s="22" t="s">
        <v>8414</v>
      </c>
      <c r="D1436" s="19" t="s">
        <v>8415</v>
      </c>
      <c r="E1436" s="13">
        <v>164.201457868928</v>
      </c>
      <c r="F1436" s="14" t="s">
        <v>2701</v>
      </c>
      <c r="G1436" s="14">
        <v>1.6950000000000001</v>
      </c>
      <c r="H1436" s="14" t="s">
        <v>8416</v>
      </c>
      <c r="I1436" s="14" t="s">
        <v>5455</v>
      </c>
      <c r="J1436" s="15" t="s">
        <v>5483</v>
      </c>
      <c r="K1436" s="14" t="s">
        <v>28470</v>
      </c>
      <c r="L1436" s="14" t="s">
        <v>31</v>
      </c>
      <c r="M1436" s="14" t="s">
        <v>1378</v>
      </c>
      <c r="N1436" s="14" t="s">
        <v>33</v>
      </c>
      <c r="O1436" s="16" t="s">
        <v>34</v>
      </c>
      <c r="P1436" s="28">
        <v>730</v>
      </c>
      <c r="Q1436" s="14" t="s">
        <v>49</v>
      </c>
      <c r="R1436" s="15" t="s">
        <v>8417</v>
      </c>
      <c r="S1436" s="14" t="s">
        <v>36</v>
      </c>
      <c r="T1436" s="14">
        <v>50</v>
      </c>
      <c r="U1436" s="14" t="s">
        <v>49</v>
      </c>
      <c r="V1436" s="30"/>
      <c r="W1436" s="47"/>
      <c r="X1436" s="19" t="s">
        <v>8418</v>
      </c>
      <c r="Y1436" s="21" t="s">
        <v>409</v>
      </c>
      <c r="Z1436" s="19" t="s">
        <v>8419</v>
      </c>
    </row>
    <row r="1437" spans="1:26" s="67" customFormat="1" ht="100.2" customHeight="1" x14ac:dyDescent="0.3">
      <c r="A1437" s="9" t="s">
        <v>16991</v>
      </c>
      <c r="B1437" s="10" t="s">
        <v>8420</v>
      </c>
      <c r="C1437" s="22" t="s">
        <v>8421</v>
      </c>
      <c r="D1437" s="19" t="s">
        <v>8422</v>
      </c>
      <c r="E1437" s="13">
        <v>162.18557636127599</v>
      </c>
      <c r="F1437" s="14" t="s">
        <v>6575</v>
      </c>
      <c r="G1437" s="14">
        <v>3.37</v>
      </c>
      <c r="H1437" s="14" t="s">
        <v>8423</v>
      </c>
      <c r="I1437" s="14" t="s">
        <v>5455</v>
      </c>
      <c r="J1437" s="15" t="s">
        <v>5483</v>
      </c>
      <c r="K1437" s="14" t="s">
        <v>28471</v>
      </c>
      <c r="L1437" s="14" t="s">
        <v>31</v>
      </c>
      <c r="M1437" s="14" t="s">
        <v>1378</v>
      </c>
      <c r="N1437" s="14" t="s">
        <v>476</v>
      </c>
      <c r="O1437" s="16" t="s">
        <v>34</v>
      </c>
      <c r="P1437" s="28">
        <v>730</v>
      </c>
      <c r="Q1437" s="14" t="s">
        <v>49</v>
      </c>
      <c r="R1437" s="15" t="s">
        <v>8424</v>
      </c>
      <c r="S1437" s="14" t="s">
        <v>3952</v>
      </c>
      <c r="T1437" s="14">
        <v>50</v>
      </c>
      <c r="U1437" s="14" t="s">
        <v>49</v>
      </c>
      <c r="V1437" s="33"/>
      <c r="W1437" s="47"/>
      <c r="X1437" s="19" t="s">
        <v>8425</v>
      </c>
      <c r="Y1437" s="21" t="s">
        <v>8426</v>
      </c>
      <c r="Z1437" s="19" t="s">
        <v>28118</v>
      </c>
    </row>
    <row r="1438" spans="1:26" s="67" customFormat="1" ht="100.2" customHeight="1" x14ac:dyDescent="0.3">
      <c r="A1438" s="9" t="s">
        <v>16991</v>
      </c>
      <c r="B1438" s="10" t="s">
        <v>8427</v>
      </c>
      <c r="C1438" s="22" t="s">
        <v>8428</v>
      </c>
      <c r="D1438" s="12" t="s">
        <v>8429</v>
      </c>
      <c r="E1438" s="13">
        <v>660.04</v>
      </c>
      <c r="F1438" s="14" t="s">
        <v>8430</v>
      </c>
      <c r="G1438" s="14">
        <v>-4.5199999999999996</v>
      </c>
      <c r="H1438" s="14" t="s">
        <v>8431</v>
      </c>
      <c r="I1438" s="14" t="s">
        <v>5455</v>
      </c>
      <c r="J1438" s="15" t="s">
        <v>5501</v>
      </c>
      <c r="K1438" s="14" t="s">
        <v>28472</v>
      </c>
      <c r="L1438" s="14" t="s">
        <v>31</v>
      </c>
      <c r="M1438" s="14" t="s">
        <v>815</v>
      </c>
      <c r="N1438" s="14" t="s">
        <v>46</v>
      </c>
      <c r="O1438" s="16" t="s">
        <v>47</v>
      </c>
      <c r="P1438" s="17" t="s">
        <v>8432</v>
      </c>
      <c r="Q1438" s="29" t="s">
        <v>49</v>
      </c>
      <c r="R1438" s="15" t="s">
        <v>8433</v>
      </c>
      <c r="S1438" s="14" t="s">
        <v>8434</v>
      </c>
      <c r="T1438" s="18">
        <v>275</v>
      </c>
      <c r="U1438" s="20" t="s">
        <v>49</v>
      </c>
      <c r="V1438" s="33"/>
      <c r="W1438" s="47"/>
      <c r="X1438" s="19" t="s">
        <v>8435</v>
      </c>
      <c r="Y1438" s="21" t="s">
        <v>8436</v>
      </c>
      <c r="Z1438" s="19" t="s">
        <v>8437</v>
      </c>
    </row>
    <row r="1439" spans="1:26" s="67" customFormat="1" ht="100.2" customHeight="1" x14ac:dyDescent="0.3">
      <c r="A1439" s="9" t="s">
        <v>16991</v>
      </c>
      <c r="B1439" s="10" t="s">
        <v>8438</v>
      </c>
      <c r="C1439" s="22" t="s">
        <v>8439</v>
      </c>
      <c r="D1439" s="19" t="s">
        <v>8440</v>
      </c>
      <c r="E1439" s="13">
        <v>157.30000000000001</v>
      </c>
      <c r="F1439" s="14" t="s">
        <v>8441</v>
      </c>
      <c r="G1439" s="14">
        <v>3.7</v>
      </c>
      <c r="H1439" s="14" t="s">
        <v>8442</v>
      </c>
      <c r="I1439" s="14" t="s">
        <v>5455</v>
      </c>
      <c r="J1439" s="15" t="s">
        <v>6295</v>
      </c>
      <c r="K1439" s="14" t="s">
        <v>28371</v>
      </c>
      <c r="L1439" s="14" t="s">
        <v>31</v>
      </c>
      <c r="M1439" s="14" t="s">
        <v>32</v>
      </c>
      <c r="N1439" s="14" t="s">
        <v>33</v>
      </c>
      <c r="O1439" s="16" t="s">
        <v>220</v>
      </c>
      <c r="P1439" s="28" t="s">
        <v>8443</v>
      </c>
      <c r="Q1439" s="14">
        <v>4</v>
      </c>
      <c r="R1439" s="15" t="s">
        <v>8444</v>
      </c>
      <c r="S1439" s="14" t="s">
        <v>1514</v>
      </c>
      <c r="T1439" s="14">
        <v>13</v>
      </c>
      <c r="U1439" s="14">
        <v>4</v>
      </c>
      <c r="V1439" s="30">
        <f>PRODUCT(U1439,1/E1439)</f>
        <v>2.5429116338207245E-2</v>
      </c>
      <c r="W1439" s="48"/>
      <c r="X1439" s="19" t="s">
        <v>8445</v>
      </c>
      <c r="Y1439" s="21" t="s">
        <v>28120</v>
      </c>
      <c r="Z1439" s="19" t="s">
        <v>28119</v>
      </c>
    </row>
    <row r="1440" spans="1:26" s="67" customFormat="1" ht="100.2" customHeight="1" x14ac:dyDescent="0.3">
      <c r="A1440" s="9" t="s">
        <v>16991</v>
      </c>
      <c r="B1440" s="10" t="s">
        <v>8446</v>
      </c>
      <c r="C1440" s="22" t="s">
        <v>8447</v>
      </c>
      <c r="D1440" s="19" t="s">
        <v>8448</v>
      </c>
      <c r="E1440" s="13">
        <v>219.16</v>
      </c>
      <c r="F1440" s="14" t="s">
        <v>8449</v>
      </c>
      <c r="G1440" s="14">
        <v>-2.1139999999999999</v>
      </c>
      <c r="H1440" s="31" t="s">
        <v>8450</v>
      </c>
      <c r="I1440" s="14" t="s">
        <v>5455</v>
      </c>
      <c r="J1440" s="15" t="s">
        <v>6295</v>
      </c>
      <c r="K1440" s="14" t="s">
        <v>28399</v>
      </c>
      <c r="L1440" s="14" t="s">
        <v>425</v>
      </c>
      <c r="M1440" s="14" t="s">
        <v>8451</v>
      </c>
      <c r="N1440" s="14" t="s">
        <v>476</v>
      </c>
      <c r="O1440" s="16" t="s">
        <v>47</v>
      </c>
      <c r="P1440" s="28" t="s">
        <v>8452</v>
      </c>
      <c r="Q1440" s="14" t="s">
        <v>49</v>
      </c>
      <c r="R1440" s="15" t="s">
        <v>8453</v>
      </c>
      <c r="S1440" s="14" t="s">
        <v>6152</v>
      </c>
      <c r="T1440" s="14">
        <v>500</v>
      </c>
      <c r="U1440" s="14" t="s">
        <v>49</v>
      </c>
      <c r="V1440" s="30"/>
      <c r="W1440" s="48"/>
      <c r="X1440" s="19" t="s">
        <v>8454</v>
      </c>
      <c r="Y1440" s="21" t="s">
        <v>28122</v>
      </c>
      <c r="Z1440" s="19" t="s">
        <v>28121</v>
      </c>
    </row>
    <row r="1441" spans="1:26" s="67" customFormat="1" ht="100.2" customHeight="1" x14ac:dyDescent="0.3">
      <c r="A1441" s="9" t="s">
        <v>16991</v>
      </c>
      <c r="B1441" s="10" t="s">
        <v>8455</v>
      </c>
      <c r="C1441" s="22" t="s">
        <v>8456</v>
      </c>
      <c r="D1441" s="12" t="s">
        <v>8457</v>
      </c>
      <c r="E1441" s="13">
        <v>474.71673430520599</v>
      </c>
      <c r="F1441" s="14" t="s">
        <v>8458</v>
      </c>
      <c r="G1441" s="14">
        <v>11.49</v>
      </c>
      <c r="H1441" s="18" t="s">
        <v>8459</v>
      </c>
      <c r="I1441" s="14" t="s">
        <v>5455</v>
      </c>
      <c r="J1441" s="15" t="s">
        <v>5465</v>
      </c>
      <c r="K1441" s="14" t="s">
        <v>29810</v>
      </c>
      <c r="L1441" s="14" t="s">
        <v>31</v>
      </c>
      <c r="M1441" s="14" t="s">
        <v>176</v>
      </c>
      <c r="N1441" s="14" t="s">
        <v>1150</v>
      </c>
      <c r="O1441" s="16" t="s">
        <v>34</v>
      </c>
      <c r="P1441" s="17" t="s">
        <v>8460</v>
      </c>
      <c r="Q1441" s="29" t="s">
        <v>5890</v>
      </c>
      <c r="R1441" s="15" t="s">
        <v>8461</v>
      </c>
      <c r="S1441" s="14" t="s">
        <v>8462</v>
      </c>
      <c r="T1441" s="18">
        <v>1106</v>
      </c>
      <c r="U1441" s="17">
        <v>279</v>
      </c>
      <c r="V1441" s="30">
        <f>U1441/E1441</f>
        <v>0.58771890653558612</v>
      </c>
      <c r="W1441" s="47"/>
      <c r="X1441" s="19" t="s">
        <v>8463</v>
      </c>
      <c r="Y1441" s="21" t="s">
        <v>8464</v>
      </c>
      <c r="Z1441" s="19" t="s">
        <v>28123</v>
      </c>
    </row>
    <row r="1442" spans="1:26" s="67" customFormat="1" ht="100.2" customHeight="1" x14ac:dyDescent="0.3">
      <c r="A1442" s="9" t="s">
        <v>16991</v>
      </c>
      <c r="B1442" s="10" t="s">
        <v>8465</v>
      </c>
      <c r="C1442" s="22" t="s">
        <v>8466</v>
      </c>
      <c r="D1442" s="12" t="s">
        <v>8467</v>
      </c>
      <c r="E1442" s="13">
        <v>207.69800728031399</v>
      </c>
      <c r="F1442" s="14" t="s">
        <v>8468</v>
      </c>
      <c r="G1442" s="14">
        <v>0.88799999999999901</v>
      </c>
      <c r="H1442" s="18" t="s">
        <v>8469</v>
      </c>
      <c r="I1442" s="14" t="s">
        <v>5455</v>
      </c>
      <c r="J1442" s="15" t="s">
        <v>5696</v>
      </c>
      <c r="K1442" s="14" t="s">
        <v>28473</v>
      </c>
      <c r="L1442" s="14" t="s">
        <v>31</v>
      </c>
      <c r="M1442" s="14" t="s">
        <v>2082</v>
      </c>
      <c r="N1442" s="14" t="s">
        <v>59</v>
      </c>
      <c r="O1442" s="16" t="s">
        <v>34</v>
      </c>
      <c r="P1442" s="17" t="s">
        <v>5362</v>
      </c>
      <c r="Q1442" s="29" t="s">
        <v>1204</v>
      </c>
      <c r="R1442" s="15" t="s">
        <v>8470</v>
      </c>
      <c r="S1442" s="14" t="s">
        <v>49</v>
      </c>
      <c r="T1442" s="18" t="s">
        <v>49</v>
      </c>
      <c r="U1442" s="17">
        <v>1000</v>
      </c>
      <c r="V1442" s="33">
        <f>U1442/E1442</f>
        <v>4.8146826880740221</v>
      </c>
      <c r="W1442" s="48"/>
      <c r="X1442" s="19" t="s">
        <v>28124</v>
      </c>
      <c r="Y1442" s="21" t="s">
        <v>8471</v>
      </c>
      <c r="Z1442" s="19" t="s">
        <v>28125</v>
      </c>
    </row>
    <row r="1443" spans="1:26" s="67" customFormat="1" ht="100.2" customHeight="1" x14ac:dyDescent="0.3">
      <c r="A1443" s="9" t="s">
        <v>16991</v>
      </c>
      <c r="B1443" s="10" t="s">
        <v>8472</v>
      </c>
      <c r="C1443" s="35" t="s">
        <v>8473</v>
      </c>
      <c r="D1443" s="12" t="s">
        <v>8474</v>
      </c>
      <c r="E1443" s="13">
        <v>319.99713448487398</v>
      </c>
      <c r="F1443" s="14" t="s">
        <v>8475</v>
      </c>
      <c r="G1443" s="14">
        <v>3.23</v>
      </c>
      <c r="H1443" s="18" t="s">
        <v>8476</v>
      </c>
      <c r="I1443" s="14" t="s">
        <v>5455</v>
      </c>
      <c r="J1443" s="15" t="s">
        <v>5696</v>
      </c>
      <c r="K1443" s="14" t="s">
        <v>30773</v>
      </c>
      <c r="L1443" s="14" t="s">
        <v>31</v>
      </c>
      <c r="M1443" s="14" t="s">
        <v>69</v>
      </c>
      <c r="N1443" s="14" t="s">
        <v>59</v>
      </c>
      <c r="O1443" s="16" t="s">
        <v>220</v>
      </c>
      <c r="P1443" s="17" t="s">
        <v>5362</v>
      </c>
      <c r="Q1443" s="29" t="s">
        <v>8477</v>
      </c>
      <c r="R1443" s="15" t="s">
        <v>8478</v>
      </c>
      <c r="S1443" s="14" t="s">
        <v>93</v>
      </c>
      <c r="T1443" s="18">
        <v>214</v>
      </c>
      <c r="U1443" s="34">
        <v>71.400000000000006</v>
      </c>
      <c r="V1443" s="33">
        <f>PRODUCT(U1443,1/E1443)</f>
        <v>0.22312699804308725</v>
      </c>
      <c r="W1443" s="48"/>
      <c r="X1443" s="19" t="s">
        <v>8479</v>
      </c>
      <c r="Y1443" s="21" t="s">
        <v>8480</v>
      </c>
      <c r="Z1443" s="19" t="s">
        <v>28126</v>
      </c>
    </row>
    <row r="1444" spans="1:26" s="67" customFormat="1" ht="100.2" customHeight="1" x14ac:dyDescent="0.3">
      <c r="A1444" s="9" t="s">
        <v>16991</v>
      </c>
      <c r="B1444" s="10" t="s">
        <v>8481</v>
      </c>
      <c r="C1444" s="22" t="s">
        <v>8482</v>
      </c>
      <c r="D1444" s="23" t="s">
        <v>8483</v>
      </c>
      <c r="E1444" s="13">
        <v>740.79</v>
      </c>
      <c r="F1444" s="14" t="s">
        <v>8484</v>
      </c>
      <c r="G1444" s="14">
        <v>24.9179999999999</v>
      </c>
      <c r="H1444" s="71" t="s">
        <v>8485</v>
      </c>
      <c r="I1444" s="14" t="s">
        <v>5455</v>
      </c>
      <c r="J1444" s="15" t="s">
        <v>5696</v>
      </c>
      <c r="K1444" s="14" t="s">
        <v>30773</v>
      </c>
      <c r="L1444" s="14" t="s">
        <v>31</v>
      </c>
      <c r="M1444" s="14" t="s">
        <v>4098</v>
      </c>
      <c r="N1444" s="14" t="s">
        <v>1150</v>
      </c>
      <c r="O1444" s="16" t="s">
        <v>83</v>
      </c>
      <c r="P1444" s="69" t="s">
        <v>5362</v>
      </c>
      <c r="Q1444" s="70" t="s">
        <v>8486</v>
      </c>
      <c r="R1444" s="15" t="s">
        <v>8487</v>
      </c>
      <c r="S1444" s="14" t="s">
        <v>8488</v>
      </c>
      <c r="T1444" s="71">
        <v>206.5</v>
      </c>
      <c r="U1444" s="80">
        <v>39.1</v>
      </c>
      <c r="V1444" s="75">
        <f>U1444/E1444</f>
        <v>5.2781490030912946E-2</v>
      </c>
      <c r="W1444" s="73"/>
      <c r="X1444" s="19" t="s">
        <v>8489</v>
      </c>
      <c r="Y1444" s="21" t="s">
        <v>8490</v>
      </c>
      <c r="Z1444" s="19" t="s">
        <v>28127</v>
      </c>
    </row>
    <row r="1445" spans="1:26" s="67" customFormat="1" ht="100.2" customHeight="1" x14ac:dyDescent="0.3">
      <c r="A1445" s="9" t="s">
        <v>16991</v>
      </c>
      <c r="B1445" s="10" t="s">
        <v>8491</v>
      </c>
      <c r="C1445" s="22" t="s">
        <v>8492</v>
      </c>
      <c r="D1445" s="12" t="s">
        <v>8493</v>
      </c>
      <c r="E1445" s="13">
        <v>108.141347825406</v>
      </c>
      <c r="F1445" s="14" t="s">
        <v>8494</v>
      </c>
      <c r="G1445" s="14">
        <v>0.16300000000000001</v>
      </c>
      <c r="H1445" s="18" t="s">
        <v>8495</v>
      </c>
      <c r="I1445" s="14" t="s">
        <v>5455</v>
      </c>
      <c r="J1445" s="15" t="s">
        <v>6076</v>
      </c>
      <c r="K1445" s="14" t="s">
        <v>30773</v>
      </c>
      <c r="L1445" s="14" t="s">
        <v>31</v>
      </c>
      <c r="M1445" s="14" t="s">
        <v>8496</v>
      </c>
      <c r="N1445" s="14" t="s">
        <v>70</v>
      </c>
      <c r="O1445" s="16" t="s">
        <v>71</v>
      </c>
      <c r="P1445" s="17" t="s">
        <v>5362</v>
      </c>
      <c r="Q1445" s="29" t="s">
        <v>7143</v>
      </c>
      <c r="R1445" s="15" t="s">
        <v>23579</v>
      </c>
      <c r="S1445" s="14" t="s">
        <v>619</v>
      </c>
      <c r="T1445" s="18">
        <v>136</v>
      </c>
      <c r="U1445" s="17">
        <v>17</v>
      </c>
      <c r="V1445" s="33">
        <f>U1445/E1445</f>
        <v>0.15720166561495486</v>
      </c>
      <c r="W1445" s="48"/>
      <c r="X1445" s="19" t="s">
        <v>8497</v>
      </c>
      <c r="Y1445" s="21" t="s">
        <v>8498</v>
      </c>
      <c r="Z1445" s="19" t="s">
        <v>28128</v>
      </c>
    </row>
    <row r="1446" spans="1:26" s="67" customFormat="1" ht="100.2" customHeight="1" x14ac:dyDescent="0.3">
      <c r="A1446" s="9" t="s">
        <v>16991</v>
      </c>
      <c r="B1446" s="10" t="s">
        <v>8499</v>
      </c>
      <c r="C1446" s="22" t="s">
        <v>8500</v>
      </c>
      <c r="D1446" s="12" t="s">
        <v>8501</v>
      </c>
      <c r="E1446" s="13">
        <v>177.20022032213799</v>
      </c>
      <c r="F1446" s="14" t="s">
        <v>8502</v>
      </c>
      <c r="G1446" s="14">
        <v>0.85</v>
      </c>
      <c r="H1446" s="18" t="s">
        <v>8503</v>
      </c>
      <c r="I1446" s="14" t="s">
        <v>5455</v>
      </c>
      <c r="J1446" s="15" t="s">
        <v>8101</v>
      </c>
      <c r="K1446" s="14" t="s">
        <v>30864</v>
      </c>
      <c r="L1446" s="14" t="s">
        <v>31</v>
      </c>
      <c r="M1446" s="14" t="s">
        <v>163</v>
      </c>
      <c r="N1446" s="14" t="s">
        <v>59</v>
      </c>
      <c r="O1446" s="16" t="s">
        <v>220</v>
      </c>
      <c r="P1446" s="17" t="s">
        <v>5362</v>
      </c>
      <c r="Q1446" s="29" t="s">
        <v>8504</v>
      </c>
      <c r="R1446" s="15" t="s">
        <v>8505</v>
      </c>
      <c r="S1446" s="14" t="s">
        <v>8506</v>
      </c>
      <c r="T1446" s="18">
        <v>100</v>
      </c>
      <c r="U1446" s="17">
        <v>12</v>
      </c>
      <c r="V1446" s="33">
        <f>U1446/E1446</f>
        <v>6.7720006093586194E-2</v>
      </c>
      <c r="W1446" s="48"/>
      <c r="X1446" s="19" t="s">
        <v>8507</v>
      </c>
      <c r="Y1446" s="21" t="s">
        <v>8508</v>
      </c>
      <c r="Z1446" s="19" t="s">
        <v>28129</v>
      </c>
    </row>
    <row r="1447" spans="1:26" s="67" customFormat="1" ht="100.2" customHeight="1" x14ac:dyDescent="0.3">
      <c r="A1447" s="9" t="s">
        <v>16991</v>
      </c>
      <c r="B1447" s="10" t="s">
        <v>8509</v>
      </c>
      <c r="C1447" s="22" t="s">
        <v>8510</v>
      </c>
      <c r="D1447" s="19" t="s">
        <v>8511</v>
      </c>
      <c r="E1447" s="13">
        <v>118.155482958283</v>
      </c>
      <c r="F1447" s="14" t="s">
        <v>8512</v>
      </c>
      <c r="G1447" s="14">
        <v>-0.05</v>
      </c>
      <c r="H1447" s="18" t="s">
        <v>8513</v>
      </c>
      <c r="I1447" s="14" t="s">
        <v>5455</v>
      </c>
      <c r="J1447" s="15" t="s">
        <v>2266</v>
      </c>
      <c r="K1447" s="13" t="s">
        <v>28474</v>
      </c>
      <c r="L1447" s="14" t="s">
        <v>31</v>
      </c>
      <c r="M1447" s="14" t="s">
        <v>703</v>
      </c>
      <c r="N1447" s="14" t="s">
        <v>1150</v>
      </c>
      <c r="O1447" s="16" t="s">
        <v>220</v>
      </c>
      <c r="P1447" s="17" t="s">
        <v>8514</v>
      </c>
      <c r="Q1447" s="29" t="s">
        <v>8477</v>
      </c>
      <c r="R1447" s="15" t="s">
        <v>8515</v>
      </c>
      <c r="S1447" s="14" t="s">
        <v>8516</v>
      </c>
      <c r="T1447" s="18">
        <v>127</v>
      </c>
      <c r="U1447" s="34">
        <v>71.400000000000006</v>
      </c>
      <c r="V1447" s="33">
        <f>U1447/E1447</f>
        <v>0.60428850369313036</v>
      </c>
      <c r="W1447" s="48"/>
      <c r="X1447" s="19" t="s">
        <v>8517</v>
      </c>
      <c r="Y1447" s="21" t="s">
        <v>1207</v>
      </c>
      <c r="Z1447" s="19" t="s">
        <v>8518</v>
      </c>
    </row>
    <row r="1448" spans="1:26" s="67" customFormat="1" ht="100.2" customHeight="1" x14ac:dyDescent="0.3">
      <c r="A1448" s="9" t="s">
        <v>16991</v>
      </c>
      <c r="B1448" s="10" t="s">
        <v>8519</v>
      </c>
      <c r="C1448" s="22" t="s">
        <v>8520</v>
      </c>
      <c r="D1448" s="12" t="s">
        <v>8521</v>
      </c>
      <c r="E1448" s="13">
        <v>390.453734438212</v>
      </c>
      <c r="F1448" s="14" t="s">
        <v>8522</v>
      </c>
      <c r="G1448" s="14">
        <v>5.44</v>
      </c>
      <c r="H1448" s="18" t="s">
        <v>8523</v>
      </c>
      <c r="I1448" s="14" t="s">
        <v>5455</v>
      </c>
      <c r="J1448" s="15" t="s">
        <v>5783</v>
      </c>
      <c r="K1448" s="14" t="s">
        <v>28405</v>
      </c>
      <c r="L1448" s="14" t="s">
        <v>31</v>
      </c>
      <c r="M1448" s="14" t="s">
        <v>163</v>
      </c>
      <c r="N1448" s="14" t="s">
        <v>70</v>
      </c>
      <c r="O1448" s="16" t="s">
        <v>34</v>
      </c>
      <c r="P1448" s="17" t="s">
        <v>251</v>
      </c>
      <c r="Q1448" s="29" t="s">
        <v>49</v>
      </c>
      <c r="R1448" s="15" t="s">
        <v>8524</v>
      </c>
      <c r="S1448" s="14" t="s">
        <v>36</v>
      </c>
      <c r="T1448" s="18">
        <v>9.3000000000000007</v>
      </c>
      <c r="U1448" s="20" t="s">
        <v>49</v>
      </c>
      <c r="V1448" s="30"/>
      <c r="W1448" s="30"/>
      <c r="X1448" s="19" t="s">
        <v>8525</v>
      </c>
      <c r="Y1448" s="21" t="s">
        <v>8526</v>
      </c>
      <c r="Z1448" s="19" t="s">
        <v>28130</v>
      </c>
    </row>
    <row r="1449" spans="1:26" s="67" customFormat="1" ht="100.2" customHeight="1" x14ac:dyDescent="0.3">
      <c r="A1449" s="138" t="s">
        <v>23707</v>
      </c>
      <c r="B1449" s="141" t="s">
        <v>25134</v>
      </c>
      <c r="C1449" s="139" t="s">
        <v>25135</v>
      </c>
      <c r="D1449" s="139" t="s">
        <v>25136</v>
      </c>
      <c r="E1449" s="142">
        <v>264.32900000000001</v>
      </c>
      <c r="F1449" s="143" t="s">
        <v>25137</v>
      </c>
      <c r="G1449" s="143"/>
      <c r="H1449" s="143" t="s">
        <v>25138</v>
      </c>
      <c r="I1449" s="143" t="s">
        <v>5455</v>
      </c>
      <c r="J1449" s="139" t="s">
        <v>6131</v>
      </c>
      <c r="K1449" s="143" t="s">
        <v>30865</v>
      </c>
      <c r="L1449" s="144" t="s">
        <v>31</v>
      </c>
      <c r="M1449" s="144" t="s">
        <v>1287</v>
      </c>
      <c r="N1449" s="144" t="s">
        <v>33</v>
      </c>
      <c r="O1449" s="144" t="s">
        <v>220</v>
      </c>
      <c r="P1449" s="144">
        <v>43</v>
      </c>
      <c r="Q1449" s="144">
        <v>1000</v>
      </c>
      <c r="R1449" s="145" t="s">
        <v>25139</v>
      </c>
      <c r="S1449" s="144" t="s">
        <v>49</v>
      </c>
      <c r="T1449" s="144" t="s">
        <v>49</v>
      </c>
      <c r="U1449" s="144">
        <v>1000</v>
      </c>
      <c r="V1449" s="148">
        <f t="shared" ref="V1449:V1480" si="82">U1449/E1449</f>
        <v>3.7831641628425183</v>
      </c>
      <c r="W1449" s="150"/>
      <c r="X1449" s="1" t="s">
        <v>23748</v>
      </c>
      <c r="Y1449" s="145" t="s">
        <v>975</v>
      </c>
      <c r="Z1449" s="1" t="s">
        <v>25140</v>
      </c>
    </row>
    <row r="1450" spans="1:26" s="67" customFormat="1" ht="100.2" customHeight="1" x14ac:dyDescent="0.3">
      <c r="A1450" s="138" t="s">
        <v>23707</v>
      </c>
      <c r="B1450" s="141" t="s">
        <v>25141</v>
      </c>
      <c r="C1450" s="139" t="s">
        <v>25142</v>
      </c>
      <c r="D1450" s="139" t="s">
        <v>25143</v>
      </c>
      <c r="E1450" s="142">
        <v>201.24</v>
      </c>
      <c r="F1450" s="143" t="s">
        <v>25144</v>
      </c>
      <c r="G1450" s="143"/>
      <c r="H1450" s="143" t="s">
        <v>25145</v>
      </c>
      <c r="I1450" s="143" t="s">
        <v>5455</v>
      </c>
      <c r="J1450" s="139" t="s">
        <v>7010</v>
      </c>
      <c r="K1450" s="143" t="s">
        <v>28475</v>
      </c>
      <c r="L1450" s="144" t="s">
        <v>31</v>
      </c>
      <c r="M1450" s="144" t="s">
        <v>1287</v>
      </c>
      <c r="N1450" s="144" t="s">
        <v>46</v>
      </c>
      <c r="O1450" s="144" t="s">
        <v>220</v>
      </c>
      <c r="P1450" s="144">
        <v>42</v>
      </c>
      <c r="Q1450" s="144">
        <v>1000</v>
      </c>
      <c r="R1450" s="145" t="s">
        <v>25146</v>
      </c>
      <c r="S1450" s="144" t="s">
        <v>49</v>
      </c>
      <c r="T1450" s="144" t="s">
        <v>49</v>
      </c>
      <c r="U1450" s="144">
        <v>1000</v>
      </c>
      <c r="V1450" s="148">
        <f t="shared" si="82"/>
        <v>4.9691910157026431</v>
      </c>
      <c r="W1450" s="150"/>
      <c r="X1450" s="1" t="s">
        <v>24226</v>
      </c>
      <c r="Y1450" s="145" t="s">
        <v>1672</v>
      </c>
      <c r="Z1450" s="1" t="s">
        <v>25147</v>
      </c>
    </row>
    <row r="1451" spans="1:26" s="67" customFormat="1" ht="100.2" customHeight="1" x14ac:dyDescent="0.3">
      <c r="A1451" s="138" t="s">
        <v>23707</v>
      </c>
      <c r="B1451" s="141" t="s">
        <v>29617</v>
      </c>
      <c r="C1451" s="139" t="s">
        <v>29618</v>
      </c>
      <c r="D1451" s="139" t="s">
        <v>29619</v>
      </c>
      <c r="E1451" s="142">
        <v>200.09</v>
      </c>
      <c r="F1451" s="143" t="s">
        <v>25148</v>
      </c>
      <c r="G1451" s="143"/>
      <c r="H1451" s="175" t="s">
        <v>25149</v>
      </c>
      <c r="I1451" s="143" t="s">
        <v>5455</v>
      </c>
      <c r="J1451" s="139" t="s">
        <v>6131</v>
      </c>
      <c r="K1451" s="143" t="s">
        <v>28476</v>
      </c>
      <c r="L1451" s="144" t="s">
        <v>31</v>
      </c>
      <c r="M1451" s="144" t="s">
        <v>2749</v>
      </c>
      <c r="N1451" s="144" t="s">
        <v>46</v>
      </c>
      <c r="O1451" s="144" t="s">
        <v>220</v>
      </c>
      <c r="P1451" s="144">
        <v>28</v>
      </c>
      <c r="Q1451" s="144">
        <v>1000</v>
      </c>
      <c r="R1451" s="145" t="s">
        <v>25150</v>
      </c>
      <c r="S1451" s="144" t="s">
        <v>49</v>
      </c>
      <c r="T1451" s="144" t="s">
        <v>49</v>
      </c>
      <c r="U1451" s="144">
        <v>1000</v>
      </c>
      <c r="V1451" s="148">
        <f t="shared" si="82"/>
        <v>4.9977510120445796</v>
      </c>
      <c r="W1451" s="150"/>
      <c r="X1451" s="1" t="s">
        <v>25151</v>
      </c>
      <c r="Y1451" s="145" t="s">
        <v>8767</v>
      </c>
      <c r="Z1451" s="1" t="s">
        <v>25152</v>
      </c>
    </row>
    <row r="1452" spans="1:26" s="67" customFormat="1" ht="100.2" customHeight="1" x14ac:dyDescent="0.3">
      <c r="A1452" s="138" t="s">
        <v>23707</v>
      </c>
      <c r="B1452" s="141" t="s">
        <v>25153</v>
      </c>
      <c r="C1452" s="139" t="s">
        <v>25154</v>
      </c>
      <c r="D1452" s="139" t="s">
        <v>26904</v>
      </c>
      <c r="E1452" s="142">
        <v>204.27</v>
      </c>
      <c r="F1452" s="143" t="s">
        <v>2567</v>
      </c>
      <c r="G1452" s="143"/>
      <c r="H1452" s="143" t="s">
        <v>25155</v>
      </c>
      <c r="I1452" s="144" t="s">
        <v>5455</v>
      </c>
      <c r="J1452" s="145" t="s">
        <v>25156</v>
      </c>
      <c r="K1452" s="144" t="s">
        <v>28477</v>
      </c>
      <c r="L1452" s="144" t="s">
        <v>31</v>
      </c>
      <c r="M1452" s="144" t="s">
        <v>32</v>
      </c>
      <c r="N1452" s="144" t="s">
        <v>46</v>
      </c>
      <c r="O1452" s="144" t="s">
        <v>220</v>
      </c>
      <c r="P1452" s="144">
        <v>35</v>
      </c>
      <c r="Q1452" s="144">
        <v>1000</v>
      </c>
      <c r="R1452" s="145" t="s">
        <v>25157</v>
      </c>
      <c r="S1452" s="144" t="s">
        <v>49</v>
      </c>
      <c r="T1452" s="144" t="s">
        <v>49</v>
      </c>
      <c r="U1452" s="144">
        <v>1000</v>
      </c>
      <c r="V1452" s="148">
        <f t="shared" si="82"/>
        <v>4.8954814706026335</v>
      </c>
      <c r="W1452" s="150"/>
      <c r="X1452" s="1" t="s">
        <v>24198</v>
      </c>
      <c r="Y1452" s="145" t="s">
        <v>1672</v>
      </c>
      <c r="Z1452" s="1" t="s">
        <v>25158</v>
      </c>
    </row>
    <row r="1453" spans="1:26" s="67" customFormat="1" ht="100.2" customHeight="1" x14ac:dyDescent="0.3">
      <c r="A1453" s="138" t="s">
        <v>23707</v>
      </c>
      <c r="B1453" s="141" t="s">
        <v>25159</v>
      </c>
      <c r="C1453" s="139" t="s">
        <v>25160</v>
      </c>
      <c r="D1453" s="139" t="s">
        <v>25161</v>
      </c>
      <c r="E1453" s="142">
        <v>254.41399999999999</v>
      </c>
      <c r="F1453" s="143" t="s">
        <v>25162</v>
      </c>
      <c r="G1453" s="143"/>
      <c r="H1453" s="143" t="s">
        <v>25163</v>
      </c>
      <c r="I1453" s="143" t="s">
        <v>5455</v>
      </c>
      <c r="J1453" s="139" t="s">
        <v>25164</v>
      </c>
      <c r="K1453" s="143" t="s">
        <v>28478</v>
      </c>
      <c r="L1453" s="144" t="s">
        <v>31</v>
      </c>
      <c r="M1453" s="144" t="s">
        <v>2927</v>
      </c>
      <c r="N1453" s="144" t="s">
        <v>46</v>
      </c>
      <c r="O1453" s="144" t="s">
        <v>220</v>
      </c>
      <c r="P1453" s="144">
        <v>42</v>
      </c>
      <c r="Q1453" s="144">
        <v>1000</v>
      </c>
      <c r="R1453" s="145" t="s">
        <v>25165</v>
      </c>
      <c r="S1453" s="144" t="s">
        <v>49</v>
      </c>
      <c r="T1453" s="144" t="s">
        <v>49</v>
      </c>
      <c r="U1453" s="144">
        <v>1000</v>
      </c>
      <c r="V1453" s="148">
        <f t="shared" si="82"/>
        <v>3.9306013033873923</v>
      </c>
      <c r="W1453" s="150"/>
      <c r="X1453" s="1" t="s">
        <v>25166</v>
      </c>
      <c r="Y1453" s="145" t="s">
        <v>5095</v>
      </c>
      <c r="Z1453" s="1" t="s">
        <v>25167</v>
      </c>
    </row>
    <row r="1454" spans="1:26" s="67" customFormat="1" ht="100.2" customHeight="1" x14ac:dyDescent="0.3">
      <c r="A1454" s="138" t="s">
        <v>23707</v>
      </c>
      <c r="B1454" s="141" t="s">
        <v>25168</v>
      </c>
      <c r="C1454" s="139" t="s">
        <v>25169</v>
      </c>
      <c r="D1454" s="139" t="s">
        <v>25170</v>
      </c>
      <c r="E1454" s="142">
        <v>174.196</v>
      </c>
      <c r="F1454" s="143" t="s">
        <v>3693</v>
      </c>
      <c r="G1454" s="143"/>
      <c r="H1454" s="143" t="s">
        <v>25171</v>
      </c>
      <c r="I1454" s="143" t="s">
        <v>5455</v>
      </c>
      <c r="J1454" s="139" t="s">
        <v>25172</v>
      </c>
      <c r="K1454" s="143" t="s">
        <v>30866</v>
      </c>
      <c r="L1454" s="144" t="s">
        <v>31</v>
      </c>
      <c r="M1454" s="144" t="s">
        <v>2927</v>
      </c>
      <c r="N1454" s="144" t="s">
        <v>46</v>
      </c>
      <c r="O1454" s="144" t="s">
        <v>220</v>
      </c>
      <c r="P1454" s="144">
        <v>35</v>
      </c>
      <c r="Q1454" s="144">
        <v>1000</v>
      </c>
      <c r="R1454" s="145" t="s">
        <v>25173</v>
      </c>
      <c r="S1454" s="144" t="s">
        <v>49</v>
      </c>
      <c r="T1454" s="144" t="s">
        <v>49</v>
      </c>
      <c r="U1454" s="172">
        <v>1000</v>
      </c>
      <c r="V1454" s="148">
        <f t="shared" si="82"/>
        <v>5.7406599462674226</v>
      </c>
      <c r="W1454" s="147"/>
      <c r="X1454" s="1" t="s">
        <v>25174</v>
      </c>
      <c r="Y1454" s="145" t="s">
        <v>1672</v>
      </c>
      <c r="Z1454" s="1" t="s">
        <v>28131</v>
      </c>
    </row>
    <row r="1455" spans="1:26" s="67" customFormat="1" ht="100.2" customHeight="1" x14ac:dyDescent="0.3">
      <c r="A1455" s="138" t="s">
        <v>23707</v>
      </c>
      <c r="B1455" s="141" t="s">
        <v>25175</v>
      </c>
      <c r="C1455" s="139" t="s">
        <v>25176</v>
      </c>
      <c r="D1455" s="139" t="s">
        <v>25177</v>
      </c>
      <c r="E1455" s="142">
        <v>232.29</v>
      </c>
      <c r="F1455" s="143" t="s">
        <v>25178</v>
      </c>
      <c r="G1455" s="143"/>
      <c r="H1455" s="143" t="s">
        <v>25179</v>
      </c>
      <c r="I1455" s="143" t="s">
        <v>5455</v>
      </c>
      <c r="J1455" s="139" t="s">
        <v>25180</v>
      </c>
      <c r="K1455" s="143" t="s">
        <v>28479</v>
      </c>
      <c r="L1455" s="144" t="s">
        <v>31</v>
      </c>
      <c r="M1455" s="144" t="s">
        <v>32</v>
      </c>
      <c r="N1455" s="144" t="s">
        <v>33</v>
      </c>
      <c r="O1455" s="144" t="s">
        <v>220</v>
      </c>
      <c r="P1455" s="144">
        <v>28</v>
      </c>
      <c r="Q1455" s="144">
        <v>1000</v>
      </c>
      <c r="R1455" s="145" t="s">
        <v>25181</v>
      </c>
      <c r="S1455" s="144" t="s">
        <v>49</v>
      </c>
      <c r="T1455" s="144" t="s">
        <v>49</v>
      </c>
      <c r="U1455" s="144">
        <v>1000</v>
      </c>
      <c r="V1455" s="148">
        <f t="shared" si="82"/>
        <v>4.3049636230573851</v>
      </c>
      <c r="W1455" s="150"/>
      <c r="X1455" s="1" t="s">
        <v>25182</v>
      </c>
      <c r="Y1455" s="145" t="s">
        <v>966</v>
      </c>
      <c r="Z1455" s="1" t="s">
        <v>25183</v>
      </c>
    </row>
    <row r="1456" spans="1:26" s="67" customFormat="1" ht="100.2" customHeight="1" x14ac:dyDescent="0.3">
      <c r="A1456" s="138" t="s">
        <v>23707</v>
      </c>
      <c r="B1456" s="141" t="s">
        <v>25184</v>
      </c>
      <c r="C1456" s="139" t="s">
        <v>25185</v>
      </c>
      <c r="D1456" s="139" t="s">
        <v>25186</v>
      </c>
      <c r="E1456" s="142">
        <v>196.68</v>
      </c>
      <c r="F1456" s="143" t="s">
        <v>25187</v>
      </c>
      <c r="G1456" s="143"/>
      <c r="H1456" s="143" t="s">
        <v>25188</v>
      </c>
      <c r="I1456" s="143" t="s">
        <v>5455</v>
      </c>
      <c r="J1456" s="139" t="s">
        <v>5696</v>
      </c>
      <c r="K1456" s="143" t="s">
        <v>28480</v>
      </c>
      <c r="L1456" s="144" t="s">
        <v>31</v>
      </c>
      <c r="M1456" s="144" t="s">
        <v>32</v>
      </c>
      <c r="N1456" s="144" t="s">
        <v>33</v>
      </c>
      <c r="O1456" s="144" t="s">
        <v>220</v>
      </c>
      <c r="P1456" s="144">
        <v>28</v>
      </c>
      <c r="Q1456" s="144">
        <v>1000</v>
      </c>
      <c r="R1456" s="145" t="s">
        <v>25189</v>
      </c>
      <c r="S1456" s="144" t="s">
        <v>49</v>
      </c>
      <c r="T1456" s="144" t="s">
        <v>49</v>
      </c>
      <c r="U1456" s="144">
        <v>1000</v>
      </c>
      <c r="V1456" s="148">
        <f t="shared" si="82"/>
        <v>5.0844010575554197</v>
      </c>
      <c r="W1456" s="150"/>
      <c r="X1456" s="1" t="s">
        <v>23879</v>
      </c>
      <c r="Y1456" s="145" t="s">
        <v>1672</v>
      </c>
      <c r="Z1456" s="1" t="s">
        <v>25190</v>
      </c>
    </row>
    <row r="1457" spans="1:26" s="67" customFormat="1" ht="100.2" customHeight="1" x14ac:dyDescent="0.3">
      <c r="A1457" s="138" t="s">
        <v>23707</v>
      </c>
      <c r="B1457" s="141" t="s">
        <v>25191</v>
      </c>
      <c r="C1457" s="139" t="s">
        <v>25192</v>
      </c>
      <c r="D1457" s="139" t="s">
        <v>25193</v>
      </c>
      <c r="E1457" s="142">
        <v>382.50799999999998</v>
      </c>
      <c r="F1457" s="143" t="s">
        <v>25194</v>
      </c>
      <c r="G1457" s="143"/>
      <c r="H1457" s="143" t="s">
        <v>25195</v>
      </c>
      <c r="I1457" s="143" t="s">
        <v>5455</v>
      </c>
      <c r="J1457" s="139" t="s">
        <v>6131</v>
      </c>
      <c r="K1457" s="143" t="s">
        <v>30867</v>
      </c>
      <c r="L1457" s="144" t="s">
        <v>31</v>
      </c>
      <c r="M1457" s="144" t="s">
        <v>18204</v>
      </c>
      <c r="N1457" s="144" t="s">
        <v>33</v>
      </c>
      <c r="O1457" s="144" t="s">
        <v>220</v>
      </c>
      <c r="P1457" s="144">
        <v>29</v>
      </c>
      <c r="Q1457" s="144">
        <v>1000</v>
      </c>
      <c r="R1457" s="145" t="s">
        <v>25196</v>
      </c>
      <c r="S1457" s="144" t="s">
        <v>49</v>
      </c>
      <c r="T1457" s="144" t="s">
        <v>49</v>
      </c>
      <c r="U1457" s="144">
        <v>1000</v>
      </c>
      <c r="V1457" s="148">
        <f t="shared" si="82"/>
        <v>2.6143244062869275</v>
      </c>
      <c r="W1457" s="150"/>
      <c r="X1457" s="1" t="s">
        <v>23807</v>
      </c>
      <c r="Y1457" s="145" t="s">
        <v>1672</v>
      </c>
      <c r="Z1457" s="1" t="s">
        <v>25197</v>
      </c>
    </row>
    <row r="1458" spans="1:26" s="67" customFormat="1" ht="100.2" customHeight="1" x14ac:dyDescent="0.3">
      <c r="A1458" s="138" t="s">
        <v>23707</v>
      </c>
      <c r="B1458" s="141" t="s">
        <v>25198</v>
      </c>
      <c r="C1458" s="139" t="s">
        <v>25199</v>
      </c>
      <c r="D1458" s="139" t="s">
        <v>25200</v>
      </c>
      <c r="E1458" s="142">
        <v>220.24</v>
      </c>
      <c r="F1458" s="143" t="s">
        <v>10751</v>
      </c>
      <c r="G1458" s="143"/>
      <c r="H1458" s="143" t="s">
        <v>25201</v>
      </c>
      <c r="I1458" s="143" t="s">
        <v>5455</v>
      </c>
      <c r="J1458" s="139" t="s">
        <v>25202</v>
      </c>
      <c r="K1458" s="143" t="s">
        <v>28481</v>
      </c>
      <c r="L1458" s="144" t="s">
        <v>31</v>
      </c>
      <c r="M1458" s="144" t="s">
        <v>32</v>
      </c>
      <c r="N1458" s="144" t="s">
        <v>33</v>
      </c>
      <c r="O1458" s="144" t="s">
        <v>220</v>
      </c>
      <c r="P1458" s="144">
        <v>28</v>
      </c>
      <c r="Q1458" s="144">
        <v>1000</v>
      </c>
      <c r="R1458" s="145" t="s">
        <v>25203</v>
      </c>
      <c r="S1458" s="144" t="s">
        <v>49</v>
      </c>
      <c r="T1458" s="144" t="s">
        <v>49</v>
      </c>
      <c r="U1458" s="144">
        <v>1000</v>
      </c>
      <c r="V1458" s="148">
        <f t="shared" si="82"/>
        <v>4.5405012713403554</v>
      </c>
      <c r="W1458" s="150"/>
      <c r="X1458" s="1" t="s">
        <v>24226</v>
      </c>
      <c r="Y1458" s="145" t="s">
        <v>1672</v>
      </c>
      <c r="Z1458" s="1" t="s">
        <v>25204</v>
      </c>
    </row>
    <row r="1459" spans="1:26" s="67" customFormat="1" ht="100.2" customHeight="1" x14ac:dyDescent="0.3">
      <c r="A1459" s="138" t="s">
        <v>23707</v>
      </c>
      <c r="B1459" s="158" t="s">
        <v>25205</v>
      </c>
      <c r="C1459" s="145" t="s">
        <v>25206</v>
      </c>
      <c r="D1459" s="145" t="s">
        <v>25207</v>
      </c>
      <c r="E1459" s="146">
        <v>271.67</v>
      </c>
      <c r="F1459" s="144" t="s">
        <v>25208</v>
      </c>
      <c r="G1459" s="144"/>
      <c r="H1459" s="144" t="s">
        <v>25209</v>
      </c>
      <c r="I1459" s="144" t="s">
        <v>5455</v>
      </c>
      <c r="J1459" s="145" t="s">
        <v>7010</v>
      </c>
      <c r="K1459" s="144" t="s">
        <v>28482</v>
      </c>
      <c r="L1459" s="144" t="s">
        <v>31</v>
      </c>
      <c r="M1459" s="144" t="s">
        <v>18204</v>
      </c>
      <c r="N1459" s="144" t="s">
        <v>33</v>
      </c>
      <c r="O1459" s="144" t="s">
        <v>220</v>
      </c>
      <c r="P1459" s="144">
        <v>29</v>
      </c>
      <c r="Q1459" s="144">
        <v>1000</v>
      </c>
      <c r="R1459" s="145" t="s">
        <v>25210</v>
      </c>
      <c r="S1459" s="144" t="s">
        <v>49</v>
      </c>
      <c r="T1459" s="144" t="s">
        <v>49</v>
      </c>
      <c r="U1459" s="144">
        <v>1000</v>
      </c>
      <c r="V1459" s="148">
        <f t="shared" si="82"/>
        <v>3.6809364302278498</v>
      </c>
      <c r="W1459" s="150"/>
      <c r="X1459" s="2" t="s">
        <v>25211</v>
      </c>
      <c r="Y1459" s="145" t="s">
        <v>1672</v>
      </c>
      <c r="Z1459" s="2" t="s">
        <v>25212</v>
      </c>
    </row>
    <row r="1460" spans="1:26" s="67" customFormat="1" ht="100.2" customHeight="1" x14ac:dyDescent="0.3">
      <c r="A1460" s="138" t="s">
        <v>23707</v>
      </c>
      <c r="B1460" s="158" t="s">
        <v>25213</v>
      </c>
      <c r="C1460" s="145" t="s">
        <v>25214</v>
      </c>
      <c r="D1460" s="145" t="s">
        <v>25215</v>
      </c>
      <c r="E1460" s="146">
        <v>416.6</v>
      </c>
      <c r="F1460" s="144" t="s">
        <v>25216</v>
      </c>
      <c r="G1460" s="144"/>
      <c r="H1460" s="144" t="s">
        <v>25217</v>
      </c>
      <c r="I1460" s="144" t="s">
        <v>5455</v>
      </c>
      <c r="J1460" s="145" t="s">
        <v>25218</v>
      </c>
      <c r="K1460" s="144" t="s">
        <v>28483</v>
      </c>
      <c r="L1460" s="144" t="s">
        <v>31</v>
      </c>
      <c r="M1460" s="144" t="s">
        <v>25219</v>
      </c>
      <c r="N1460" s="144" t="s">
        <v>33</v>
      </c>
      <c r="O1460" s="144" t="s">
        <v>220</v>
      </c>
      <c r="P1460" s="144">
        <v>35</v>
      </c>
      <c r="Q1460" s="144">
        <v>1000</v>
      </c>
      <c r="R1460" s="145" t="s">
        <v>25220</v>
      </c>
      <c r="S1460" s="144" t="s">
        <v>49</v>
      </c>
      <c r="T1460" s="144" t="s">
        <v>49</v>
      </c>
      <c r="U1460" s="144">
        <v>1000</v>
      </c>
      <c r="V1460" s="148">
        <f t="shared" si="82"/>
        <v>2.4003840614498317</v>
      </c>
      <c r="W1460" s="150"/>
      <c r="X1460" s="2" t="s">
        <v>25221</v>
      </c>
      <c r="Y1460" s="145" t="s">
        <v>7979</v>
      </c>
      <c r="Z1460" s="2" t="s">
        <v>25222</v>
      </c>
    </row>
    <row r="1461" spans="1:26" s="67" customFormat="1" ht="100.2" customHeight="1" x14ac:dyDescent="0.3">
      <c r="A1461" s="138" t="s">
        <v>23707</v>
      </c>
      <c r="B1461" s="141" t="s">
        <v>25223</v>
      </c>
      <c r="C1461" s="139" t="s">
        <v>25224</v>
      </c>
      <c r="D1461" s="139" t="s">
        <v>25225</v>
      </c>
      <c r="E1461" s="142">
        <v>220.74</v>
      </c>
      <c r="F1461" s="143" t="s">
        <v>25226</v>
      </c>
      <c r="G1461" s="143"/>
      <c r="H1461" s="143" t="s">
        <v>25227</v>
      </c>
      <c r="I1461" s="143" t="s">
        <v>5455</v>
      </c>
      <c r="J1461" s="139" t="s">
        <v>5696</v>
      </c>
      <c r="K1461" s="143" t="s">
        <v>28484</v>
      </c>
      <c r="L1461" s="144" t="s">
        <v>31</v>
      </c>
      <c r="M1461" s="144" t="s">
        <v>674</v>
      </c>
      <c r="N1461" s="144" t="s">
        <v>33</v>
      </c>
      <c r="O1461" s="144" t="s">
        <v>220</v>
      </c>
      <c r="P1461" s="144">
        <v>31</v>
      </c>
      <c r="Q1461" s="144">
        <v>1000</v>
      </c>
      <c r="R1461" s="145" t="s">
        <v>25228</v>
      </c>
      <c r="S1461" s="144" t="s">
        <v>49</v>
      </c>
      <c r="T1461" s="144" t="s">
        <v>49</v>
      </c>
      <c r="U1461" s="144">
        <v>1000</v>
      </c>
      <c r="V1461" s="148">
        <f t="shared" si="82"/>
        <v>4.5302165443508198</v>
      </c>
      <c r="W1461" s="150"/>
      <c r="X1461" s="1" t="s">
        <v>23879</v>
      </c>
      <c r="Y1461" s="145" t="s">
        <v>975</v>
      </c>
      <c r="Z1461" s="1" t="s">
        <v>25229</v>
      </c>
    </row>
    <row r="1462" spans="1:26" s="67" customFormat="1" ht="100.2" customHeight="1" x14ac:dyDescent="0.3">
      <c r="A1462" s="138" t="s">
        <v>23707</v>
      </c>
      <c r="B1462" s="141" t="s">
        <v>25230</v>
      </c>
      <c r="C1462" s="139" t="s">
        <v>25231</v>
      </c>
      <c r="D1462" s="139" t="s">
        <v>25232</v>
      </c>
      <c r="E1462" s="142">
        <v>230.304</v>
      </c>
      <c r="F1462" s="143" t="s">
        <v>935</v>
      </c>
      <c r="G1462" s="143"/>
      <c r="H1462" s="143" t="s">
        <v>25233</v>
      </c>
      <c r="I1462" s="143" t="s">
        <v>5455</v>
      </c>
      <c r="J1462" s="139" t="s">
        <v>25234</v>
      </c>
      <c r="K1462" s="143" t="s">
        <v>28485</v>
      </c>
      <c r="L1462" s="144" t="s">
        <v>31</v>
      </c>
      <c r="M1462" s="144" t="s">
        <v>674</v>
      </c>
      <c r="N1462" s="144" t="s">
        <v>33</v>
      </c>
      <c r="O1462" s="144" t="s">
        <v>220</v>
      </c>
      <c r="P1462" s="144">
        <v>28</v>
      </c>
      <c r="Q1462" s="144">
        <v>1000</v>
      </c>
      <c r="R1462" s="145" t="s">
        <v>25235</v>
      </c>
      <c r="S1462" s="144" t="s">
        <v>49</v>
      </c>
      <c r="T1462" s="144" t="s">
        <v>49</v>
      </c>
      <c r="U1462" s="144">
        <v>1000</v>
      </c>
      <c r="V1462" s="148">
        <f t="shared" si="82"/>
        <v>4.3420869806863971</v>
      </c>
      <c r="W1462" s="150"/>
      <c r="X1462" s="1" t="s">
        <v>23928</v>
      </c>
      <c r="Y1462" s="145" t="s">
        <v>4547</v>
      </c>
      <c r="Z1462" s="1" t="s">
        <v>25236</v>
      </c>
    </row>
    <row r="1463" spans="1:26" s="67" customFormat="1" ht="100.2" customHeight="1" x14ac:dyDescent="0.3">
      <c r="A1463" s="138" t="s">
        <v>23707</v>
      </c>
      <c r="B1463" s="141" t="s">
        <v>25237</v>
      </c>
      <c r="C1463" s="139" t="s">
        <v>25238</v>
      </c>
      <c r="D1463" s="139" t="s">
        <v>25239</v>
      </c>
      <c r="E1463" s="142">
        <v>444.44600000000003</v>
      </c>
      <c r="F1463" s="143" t="s">
        <v>25240</v>
      </c>
      <c r="G1463" s="143"/>
      <c r="H1463" s="143" t="s">
        <v>25241</v>
      </c>
      <c r="I1463" s="143" t="s">
        <v>5455</v>
      </c>
      <c r="J1463" s="139" t="s">
        <v>24188</v>
      </c>
      <c r="K1463" s="143" t="s">
        <v>29864</v>
      </c>
      <c r="L1463" s="144" t="s">
        <v>31</v>
      </c>
      <c r="M1463" s="144" t="s">
        <v>25242</v>
      </c>
      <c r="N1463" s="144" t="s">
        <v>33</v>
      </c>
      <c r="O1463" s="144" t="s">
        <v>220</v>
      </c>
      <c r="P1463" s="144">
        <v>34</v>
      </c>
      <c r="Q1463" s="144">
        <v>1000</v>
      </c>
      <c r="R1463" s="145" t="s">
        <v>25243</v>
      </c>
      <c r="S1463" s="144" t="s">
        <v>49</v>
      </c>
      <c r="T1463" s="144" t="s">
        <v>49</v>
      </c>
      <c r="U1463" s="144">
        <v>1000</v>
      </c>
      <c r="V1463" s="148">
        <f t="shared" si="82"/>
        <v>2.2499921250275623</v>
      </c>
      <c r="W1463" s="150"/>
      <c r="X1463" s="1" t="s">
        <v>25244</v>
      </c>
      <c r="Y1463" s="145" t="s">
        <v>1672</v>
      </c>
      <c r="Z1463" s="1" t="s">
        <v>25245</v>
      </c>
    </row>
    <row r="1464" spans="1:26" s="67" customFormat="1" ht="100.2" customHeight="1" x14ac:dyDescent="0.3">
      <c r="A1464" s="138" t="s">
        <v>23707</v>
      </c>
      <c r="B1464" s="141" t="s">
        <v>25246</v>
      </c>
      <c r="C1464" s="139" t="s">
        <v>25247</v>
      </c>
      <c r="D1464" s="139" t="s">
        <v>25248</v>
      </c>
      <c r="E1464" s="142">
        <v>786.78</v>
      </c>
      <c r="F1464" s="143" t="s">
        <v>25249</v>
      </c>
      <c r="G1464" s="143"/>
      <c r="H1464" s="143" t="s">
        <v>25250</v>
      </c>
      <c r="I1464" s="143" t="s">
        <v>5455</v>
      </c>
      <c r="J1464" s="139" t="s">
        <v>25251</v>
      </c>
      <c r="K1464" s="143" t="s">
        <v>28486</v>
      </c>
      <c r="L1464" s="144" t="s">
        <v>31</v>
      </c>
      <c r="M1464" s="144" t="s">
        <v>25252</v>
      </c>
      <c r="N1464" s="144" t="s">
        <v>46</v>
      </c>
      <c r="O1464" s="144" t="s">
        <v>220</v>
      </c>
      <c r="P1464" s="144">
        <v>42</v>
      </c>
      <c r="Q1464" s="144">
        <v>930</v>
      </c>
      <c r="R1464" s="145" t="s">
        <v>25253</v>
      </c>
      <c r="S1464" s="144" t="s">
        <v>49</v>
      </c>
      <c r="T1464" s="144" t="s">
        <v>49</v>
      </c>
      <c r="U1464" s="144">
        <v>930</v>
      </c>
      <c r="V1464" s="146">
        <f t="shared" si="82"/>
        <v>1.1820330969267141</v>
      </c>
      <c r="W1464" s="150"/>
      <c r="X1464" s="1" t="s">
        <v>25151</v>
      </c>
      <c r="Y1464" s="145" t="s">
        <v>28132</v>
      </c>
      <c r="Z1464" s="1" t="s">
        <v>28133</v>
      </c>
    </row>
    <row r="1465" spans="1:26" s="67" customFormat="1" ht="100.2" customHeight="1" x14ac:dyDescent="0.3">
      <c r="A1465" s="138" t="s">
        <v>23707</v>
      </c>
      <c r="B1465" s="141" t="s">
        <v>25254</v>
      </c>
      <c r="C1465" s="139" t="s">
        <v>25255</v>
      </c>
      <c r="D1465" s="139" t="s">
        <v>25256</v>
      </c>
      <c r="E1465" s="142">
        <v>176.215</v>
      </c>
      <c r="F1465" s="143" t="s">
        <v>17974</v>
      </c>
      <c r="G1465" s="143"/>
      <c r="H1465" s="143" t="s">
        <v>25257</v>
      </c>
      <c r="I1465" s="143" t="s">
        <v>5455</v>
      </c>
      <c r="J1465" s="139" t="s">
        <v>25258</v>
      </c>
      <c r="K1465" s="143" t="s">
        <v>30868</v>
      </c>
      <c r="L1465" s="144" t="s">
        <v>31</v>
      </c>
      <c r="M1465" s="144" t="s">
        <v>674</v>
      </c>
      <c r="N1465" s="144" t="s">
        <v>33</v>
      </c>
      <c r="O1465" s="144" t="s">
        <v>220</v>
      </c>
      <c r="P1465" s="144">
        <v>33</v>
      </c>
      <c r="Q1465" s="144">
        <v>500</v>
      </c>
      <c r="R1465" s="145" t="s">
        <v>25259</v>
      </c>
      <c r="S1465" s="144" t="s">
        <v>49</v>
      </c>
      <c r="T1465" s="144" t="s">
        <v>49</v>
      </c>
      <c r="U1465" s="144">
        <v>500</v>
      </c>
      <c r="V1465" s="146">
        <f t="shared" si="82"/>
        <v>2.8374428964617087</v>
      </c>
      <c r="W1465" s="150"/>
      <c r="X1465" s="1" t="s">
        <v>25260</v>
      </c>
      <c r="Y1465" s="145" t="s">
        <v>975</v>
      </c>
      <c r="Z1465" s="1" t="s">
        <v>25261</v>
      </c>
    </row>
    <row r="1466" spans="1:26" s="67" customFormat="1" ht="100.2" customHeight="1" x14ac:dyDescent="0.3">
      <c r="A1466" s="138" t="s">
        <v>23707</v>
      </c>
      <c r="B1466" s="141" t="s">
        <v>25262</v>
      </c>
      <c r="C1466" s="139" t="s">
        <v>25263</v>
      </c>
      <c r="D1466" s="139" t="s">
        <v>25264</v>
      </c>
      <c r="E1466" s="142">
        <v>114.19199999999999</v>
      </c>
      <c r="F1466" s="143" t="s">
        <v>5090</v>
      </c>
      <c r="G1466" s="143"/>
      <c r="H1466" s="143" t="s">
        <v>25265</v>
      </c>
      <c r="I1466" s="143" t="s">
        <v>5455</v>
      </c>
      <c r="J1466" s="139" t="s">
        <v>2266</v>
      </c>
      <c r="K1466" s="143" t="s">
        <v>28487</v>
      </c>
      <c r="L1466" s="144" t="s">
        <v>31</v>
      </c>
      <c r="M1466" s="144" t="s">
        <v>281</v>
      </c>
      <c r="N1466" s="144" t="s">
        <v>46</v>
      </c>
      <c r="O1466" s="144" t="s">
        <v>34</v>
      </c>
      <c r="P1466" s="144">
        <v>30</v>
      </c>
      <c r="Q1466" s="144">
        <v>480</v>
      </c>
      <c r="R1466" s="145" t="s">
        <v>25266</v>
      </c>
      <c r="S1466" s="144" t="s">
        <v>49</v>
      </c>
      <c r="T1466" s="144" t="s">
        <v>49</v>
      </c>
      <c r="U1466" s="144">
        <v>480</v>
      </c>
      <c r="V1466" s="146">
        <f t="shared" si="82"/>
        <v>4.2034468263976459</v>
      </c>
      <c r="W1466" s="150"/>
      <c r="X1466" s="1" t="s">
        <v>25267</v>
      </c>
      <c r="Y1466" s="145" t="s">
        <v>25268</v>
      </c>
      <c r="Z1466" s="1" t="s">
        <v>25269</v>
      </c>
    </row>
    <row r="1467" spans="1:26" s="67" customFormat="1" ht="100.2" customHeight="1" x14ac:dyDescent="0.3">
      <c r="A1467" s="138" t="s">
        <v>23707</v>
      </c>
      <c r="B1467" s="141" t="s">
        <v>25270</v>
      </c>
      <c r="C1467" s="139" t="s">
        <v>25271</v>
      </c>
      <c r="D1467" s="139" t="s">
        <v>25272</v>
      </c>
      <c r="E1467" s="142">
        <v>226.27199999999999</v>
      </c>
      <c r="F1467" s="143" t="s">
        <v>2214</v>
      </c>
      <c r="G1467" s="143"/>
      <c r="H1467" s="143" t="s">
        <v>25273</v>
      </c>
      <c r="I1467" s="143" t="s">
        <v>5455</v>
      </c>
      <c r="J1467" s="139" t="s">
        <v>25274</v>
      </c>
      <c r="K1467" s="143" t="s">
        <v>28488</v>
      </c>
      <c r="L1467" s="144" t="s">
        <v>31</v>
      </c>
      <c r="M1467" s="144" t="s">
        <v>7862</v>
      </c>
      <c r="N1467" s="144" t="s">
        <v>476</v>
      </c>
      <c r="O1467" s="144" t="s">
        <v>220</v>
      </c>
      <c r="P1467" s="144">
        <v>26</v>
      </c>
      <c r="Q1467" s="144">
        <v>300</v>
      </c>
      <c r="R1467" s="145" t="s">
        <v>25275</v>
      </c>
      <c r="S1467" s="144" t="s">
        <v>36</v>
      </c>
      <c r="T1467" s="144">
        <v>1000</v>
      </c>
      <c r="U1467" s="144">
        <v>300</v>
      </c>
      <c r="V1467" s="146">
        <f t="shared" si="82"/>
        <v>1.3258379295714893</v>
      </c>
      <c r="W1467" s="150"/>
      <c r="X1467" s="1" t="s">
        <v>25276</v>
      </c>
      <c r="Y1467" s="145" t="s">
        <v>1672</v>
      </c>
      <c r="Z1467" s="1" t="s">
        <v>25277</v>
      </c>
    </row>
    <row r="1468" spans="1:26" s="67" customFormat="1" ht="100.2" customHeight="1" x14ac:dyDescent="0.3">
      <c r="A1468" s="138" t="s">
        <v>23707</v>
      </c>
      <c r="B1468" s="141" t="s">
        <v>25278</v>
      </c>
      <c r="C1468" s="139" t="s">
        <v>25279</v>
      </c>
      <c r="D1468" s="139" t="s">
        <v>25280</v>
      </c>
      <c r="E1468" s="142">
        <v>256.34199999999998</v>
      </c>
      <c r="F1468" s="143" t="s">
        <v>25281</v>
      </c>
      <c r="G1468" s="143"/>
      <c r="H1468" s="143" t="s">
        <v>25282</v>
      </c>
      <c r="I1468" s="143" t="s">
        <v>5455</v>
      </c>
      <c r="J1468" s="139" t="s">
        <v>25283</v>
      </c>
      <c r="K1468" s="143" t="s">
        <v>28489</v>
      </c>
      <c r="L1468" s="144" t="s">
        <v>31</v>
      </c>
      <c r="M1468" s="144" t="s">
        <v>18185</v>
      </c>
      <c r="N1468" s="144" t="s">
        <v>46</v>
      </c>
      <c r="O1468" s="144" t="s">
        <v>220</v>
      </c>
      <c r="P1468" s="144">
        <v>28</v>
      </c>
      <c r="Q1468" s="144">
        <v>300</v>
      </c>
      <c r="R1468" s="145" t="s">
        <v>25284</v>
      </c>
      <c r="S1468" s="144" t="s">
        <v>1388</v>
      </c>
      <c r="T1468" s="144">
        <v>1000</v>
      </c>
      <c r="U1468" s="144">
        <v>300</v>
      </c>
      <c r="V1468" s="146">
        <f t="shared" si="82"/>
        <v>1.1703115369311312</v>
      </c>
      <c r="W1468" s="150"/>
      <c r="X1468" s="1" t="s">
        <v>25285</v>
      </c>
      <c r="Y1468" s="145" t="s">
        <v>1655</v>
      </c>
      <c r="Z1468" s="1" t="s">
        <v>25286</v>
      </c>
    </row>
    <row r="1469" spans="1:26" s="67" customFormat="1" ht="100.2" customHeight="1" x14ac:dyDescent="0.3">
      <c r="A1469" s="138" t="s">
        <v>23707</v>
      </c>
      <c r="B1469" s="180" t="s">
        <v>25287</v>
      </c>
      <c r="C1469" s="140" t="s">
        <v>25288</v>
      </c>
      <c r="D1469" s="140" t="s">
        <v>25289</v>
      </c>
      <c r="E1469" s="181">
        <v>188.22300000000001</v>
      </c>
      <c r="F1469" s="182" t="s">
        <v>1240</v>
      </c>
      <c r="G1469" s="182"/>
      <c r="H1469" s="182" t="s">
        <v>25290</v>
      </c>
      <c r="I1469" s="182" t="s">
        <v>5455</v>
      </c>
      <c r="J1469" s="140" t="s">
        <v>25291</v>
      </c>
      <c r="K1469" s="182" t="s">
        <v>28491</v>
      </c>
      <c r="L1469" s="130" t="s">
        <v>31</v>
      </c>
      <c r="M1469" s="130" t="s">
        <v>32</v>
      </c>
      <c r="N1469" s="130" t="s">
        <v>33</v>
      </c>
      <c r="O1469" s="130" t="s">
        <v>220</v>
      </c>
      <c r="P1469" s="130">
        <v>28</v>
      </c>
      <c r="Q1469" s="130">
        <v>300</v>
      </c>
      <c r="R1469" s="2" t="s">
        <v>25292</v>
      </c>
      <c r="S1469" s="130" t="s">
        <v>49</v>
      </c>
      <c r="T1469" s="130" t="s">
        <v>49</v>
      </c>
      <c r="U1469" s="130">
        <v>300</v>
      </c>
      <c r="V1469" s="131">
        <f t="shared" si="82"/>
        <v>1.5938540985958145</v>
      </c>
      <c r="W1469" s="133"/>
      <c r="X1469" s="1" t="s">
        <v>25293</v>
      </c>
      <c r="Y1469" s="2" t="s">
        <v>8767</v>
      </c>
      <c r="Z1469" s="1" t="s">
        <v>25294</v>
      </c>
    </row>
    <row r="1470" spans="1:26" s="67" customFormat="1" ht="100.2" customHeight="1" x14ac:dyDescent="0.3">
      <c r="A1470" s="138" t="s">
        <v>23707</v>
      </c>
      <c r="B1470" s="141" t="s">
        <v>25295</v>
      </c>
      <c r="C1470" s="139" t="s">
        <v>25296</v>
      </c>
      <c r="D1470" s="139" t="s">
        <v>25297</v>
      </c>
      <c r="E1470" s="142">
        <v>246.303</v>
      </c>
      <c r="F1470" s="143" t="s">
        <v>24767</v>
      </c>
      <c r="G1470" s="143"/>
      <c r="H1470" s="143" t="s">
        <v>25298</v>
      </c>
      <c r="I1470" s="143" t="s">
        <v>5455</v>
      </c>
      <c r="J1470" s="139" t="s">
        <v>25299</v>
      </c>
      <c r="K1470" s="143" t="s">
        <v>28492</v>
      </c>
      <c r="L1470" s="144" t="s">
        <v>31</v>
      </c>
      <c r="M1470" s="144" t="s">
        <v>674</v>
      </c>
      <c r="N1470" s="144" t="s">
        <v>33</v>
      </c>
      <c r="O1470" s="144" t="s">
        <v>220</v>
      </c>
      <c r="P1470" s="144">
        <v>32</v>
      </c>
      <c r="Q1470" s="144">
        <v>300</v>
      </c>
      <c r="R1470" s="145" t="s">
        <v>25300</v>
      </c>
      <c r="S1470" s="144" t="s">
        <v>25301</v>
      </c>
      <c r="T1470" s="144">
        <v>1000</v>
      </c>
      <c r="U1470" s="144">
        <v>300</v>
      </c>
      <c r="V1470" s="146">
        <f t="shared" si="82"/>
        <v>1.2180119608774558</v>
      </c>
      <c r="W1470" s="150"/>
      <c r="X1470" s="1" t="s">
        <v>25302</v>
      </c>
      <c r="Y1470" s="145" t="s">
        <v>1672</v>
      </c>
      <c r="Z1470" s="1" t="s">
        <v>25303</v>
      </c>
    </row>
    <row r="1471" spans="1:26" s="67" customFormat="1" ht="100.2" customHeight="1" x14ac:dyDescent="0.3">
      <c r="A1471" s="138" t="s">
        <v>23707</v>
      </c>
      <c r="B1471" s="141" t="s">
        <v>25304</v>
      </c>
      <c r="C1471" s="139" t="s">
        <v>25305</v>
      </c>
      <c r="D1471" s="139" t="s">
        <v>25306</v>
      </c>
      <c r="E1471" s="142">
        <v>198.22200000000001</v>
      </c>
      <c r="F1471" s="143" t="s">
        <v>25307</v>
      </c>
      <c r="G1471" s="143"/>
      <c r="H1471" s="143" t="s">
        <v>25308</v>
      </c>
      <c r="I1471" s="143" t="s">
        <v>5455</v>
      </c>
      <c r="J1471" s="139" t="s">
        <v>25309</v>
      </c>
      <c r="K1471" s="143" t="s">
        <v>28493</v>
      </c>
      <c r="L1471" s="144" t="s">
        <v>31</v>
      </c>
      <c r="M1471" s="144" t="s">
        <v>10940</v>
      </c>
      <c r="N1471" s="144" t="s">
        <v>46</v>
      </c>
      <c r="O1471" s="144" t="s">
        <v>220</v>
      </c>
      <c r="P1471" s="144">
        <v>56</v>
      </c>
      <c r="Q1471" s="144">
        <v>300</v>
      </c>
      <c r="R1471" s="145" t="s">
        <v>25310</v>
      </c>
      <c r="S1471" s="144" t="s">
        <v>7503</v>
      </c>
      <c r="T1471" s="144">
        <v>1000</v>
      </c>
      <c r="U1471" s="144">
        <v>300</v>
      </c>
      <c r="V1471" s="146">
        <f t="shared" si="82"/>
        <v>1.5134546114962011</v>
      </c>
      <c r="W1471" s="150"/>
      <c r="X1471" s="1" t="s">
        <v>25311</v>
      </c>
      <c r="Y1471" s="145" t="s">
        <v>1861</v>
      </c>
      <c r="Z1471" s="1" t="s">
        <v>25312</v>
      </c>
    </row>
    <row r="1472" spans="1:26" s="67" customFormat="1" ht="100.2" customHeight="1" x14ac:dyDescent="0.3">
      <c r="A1472" s="138" t="s">
        <v>23707</v>
      </c>
      <c r="B1472" s="141" t="s">
        <v>25313</v>
      </c>
      <c r="C1472" s="139" t="s">
        <v>25314</v>
      </c>
      <c r="D1472" s="139" t="s">
        <v>25315</v>
      </c>
      <c r="E1472" s="142">
        <v>144.16999999999999</v>
      </c>
      <c r="F1472" s="143" t="s">
        <v>25316</v>
      </c>
      <c r="G1472" s="143"/>
      <c r="H1472" s="175" t="s">
        <v>25317</v>
      </c>
      <c r="I1472" s="143" t="s">
        <v>5455</v>
      </c>
      <c r="J1472" s="139" t="s">
        <v>25318</v>
      </c>
      <c r="K1472" s="143" t="s">
        <v>28494</v>
      </c>
      <c r="L1472" s="144" t="s">
        <v>31</v>
      </c>
      <c r="M1472" s="144" t="s">
        <v>5153</v>
      </c>
      <c r="N1472" s="144" t="s">
        <v>33</v>
      </c>
      <c r="O1472" s="144" t="s">
        <v>220</v>
      </c>
      <c r="P1472" s="144">
        <v>41</v>
      </c>
      <c r="Q1472" s="144">
        <v>300</v>
      </c>
      <c r="R1472" s="145" t="s">
        <v>25319</v>
      </c>
      <c r="S1472" s="144" t="s">
        <v>36</v>
      </c>
      <c r="T1472" s="144">
        <v>1000</v>
      </c>
      <c r="U1472" s="144">
        <v>300</v>
      </c>
      <c r="V1472" s="146">
        <f t="shared" si="82"/>
        <v>2.0808767427342723</v>
      </c>
      <c r="W1472" s="150"/>
      <c r="X1472" s="1" t="s">
        <v>25320</v>
      </c>
      <c r="Y1472" s="145" t="s">
        <v>5146</v>
      </c>
      <c r="Z1472" s="1" t="s">
        <v>28134</v>
      </c>
    </row>
    <row r="1473" spans="1:26" s="67" customFormat="1" ht="100.2" customHeight="1" x14ac:dyDescent="0.3">
      <c r="A1473" s="138" t="s">
        <v>23707</v>
      </c>
      <c r="B1473" s="141" t="s">
        <v>25321</v>
      </c>
      <c r="C1473" s="139" t="s">
        <v>25322</v>
      </c>
      <c r="D1473" s="139" t="s">
        <v>28135</v>
      </c>
      <c r="E1473" s="142">
        <v>346.464</v>
      </c>
      <c r="F1473" s="143" t="s">
        <v>414</v>
      </c>
      <c r="G1473" s="143"/>
      <c r="H1473" s="143" t="s">
        <v>25323</v>
      </c>
      <c r="I1473" s="143" t="s">
        <v>5455</v>
      </c>
      <c r="J1473" s="139" t="s">
        <v>25324</v>
      </c>
      <c r="K1473" s="143" t="s">
        <v>28495</v>
      </c>
      <c r="L1473" s="144" t="s">
        <v>31</v>
      </c>
      <c r="M1473" s="144" t="s">
        <v>32</v>
      </c>
      <c r="N1473" s="144" t="s">
        <v>476</v>
      </c>
      <c r="O1473" s="144" t="s">
        <v>220</v>
      </c>
      <c r="P1473" s="144">
        <v>15</v>
      </c>
      <c r="Q1473" s="144">
        <v>300</v>
      </c>
      <c r="R1473" s="145" t="s">
        <v>25325</v>
      </c>
      <c r="S1473" s="144" t="s">
        <v>5447</v>
      </c>
      <c r="T1473" s="144">
        <v>1000</v>
      </c>
      <c r="U1473" s="144">
        <v>300</v>
      </c>
      <c r="V1473" s="148">
        <f t="shared" si="82"/>
        <v>0.86589082848434473</v>
      </c>
      <c r="W1473" s="148"/>
      <c r="X1473" s="1" t="s">
        <v>25326</v>
      </c>
      <c r="Y1473" s="145" t="s">
        <v>2751</v>
      </c>
      <c r="Z1473" s="145" t="s">
        <v>25327</v>
      </c>
    </row>
    <row r="1474" spans="1:26" s="67" customFormat="1" ht="100.2" customHeight="1" x14ac:dyDescent="0.3">
      <c r="A1474" s="138" t="s">
        <v>23707</v>
      </c>
      <c r="B1474" s="141" t="s">
        <v>25328</v>
      </c>
      <c r="C1474" s="139" t="s">
        <v>25329</v>
      </c>
      <c r="D1474" s="139" t="s">
        <v>25330</v>
      </c>
      <c r="E1474" s="142">
        <v>226.27199999999999</v>
      </c>
      <c r="F1474" s="143" t="s">
        <v>2214</v>
      </c>
      <c r="G1474" s="143"/>
      <c r="H1474" s="143" t="s">
        <v>25331</v>
      </c>
      <c r="I1474" s="143" t="s">
        <v>5455</v>
      </c>
      <c r="J1474" s="139" t="s">
        <v>25332</v>
      </c>
      <c r="K1474" s="143" t="s">
        <v>28496</v>
      </c>
      <c r="L1474" s="144" t="s">
        <v>31</v>
      </c>
      <c r="M1474" s="144" t="s">
        <v>17194</v>
      </c>
      <c r="N1474" s="144" t="s">
        <v>33</v>
      </c>
      <c r="O1474" s="144" t="s">
        <v>220</v>
      </c>
      <c r="P1474" s="144">
        <v>39</v>
      </c>
      <c r="Q1474" s="144">
        <v>250</v>
      </c>
      <c r="R1474" s="145" t="s">
        <v>25333</v>
      </c>
      <c r="S1474" s="144" t="s">
        <v>36</v>
      </c>
      <c r="T1474" s="144">
        <v>750</v>
      </c>
      <c r="U1474" s="144">
        <v>250</v>
      </c>
      <c r="V1474" s="148">
        <f t="shared" si="82"/>
        <v>1.1048649413095744</v>
      </c>
      <c r="W1474" s="150"/>
      <c r="X1474" s="1" t="s">
        <v>25334</v>
      </c>
      <c r="Y1474" s="145" t="s">
        <v>950</v>
      </c>
      <c r="Z1474" s="1" t="s">
        <v>25335</v>
      </c>
    </row>
    <row r="1475" spans="1:26" s="67" customFormat="1" ht="100.2" customHeight="1" x14ac:dyDescent="0.3">
      <c r="A1475" s="138" t="s">
        <v>23707</v>
      </c>
      <c r="B1475" s="158" t="s">
        <v>25336</v>
      </c>
      <c r="C1475" s="145" t="s">
        <v>25337</v>
      </c>
      <c r="D1475" s="145" t="s">
        <v>28136</v>
      </c>
      <c r="E1475" s="146">
        <v>230.35</v>
      </c>
      <c r="F1475" s="144" t="s">
        <v>25338</v>
      </c>
      <c r="G1475" s="144"/>
      <c r="H1475" s="144" t="s">
        <v>25339</v>
      </c>
      <c r="I1475" s="144" t="s">
        <v>5455</v>
      </c>
      <c r="J1475" s="145" t="s">
        <v>25340</v>
      </c>
      <c r="K1475" s="144" t="s">
        <v>30755</v>
      </c>
      <c r="L1475" s="144" t="s">
        <v>31</v>
      </c>
      <c r="M1475" s="144" t="s">
        <v>18092</v>
      </c>
      <c r="N1475" s="144" t="s">
        <v>476</v>
      </c>
      <c r="O1475" s="144" t="s">
        <v>220</v>
      </c>
      <c r="P1475" s="144">
        <v>54</v>
      </c>
      <c r="Q1475" s="144">
        <v>250</v>
      </c>
      <c r="R1475" s="145" t="s">
        <v>25341</v>
      </c>
      <c r="S1475" s="144" t="s">
        <v>36</v>
      </c>
      <c r="T1475" s="144">
        <v>1000</v>
      </c>
      <c r="U1475" s="144">
        <v>250</v>
      </c>
      <c r="V1475" s="146">
        <f t="shared" si="82"/>
        <v>1.0853049706967659</v>
      </c>
      <c r="W1475" s="150"/>
      <c r="X1475" s="2" t="s">
        <v>25342</v>
      </c>
      <c r="Y1475" s="145" t="s">
        <v>966</v>
      </c>
      <c r="Z1475" s="2" t="s">
        <v>25343</v>
      </c>
    </row>
    <row r="1476" spans="1:26" s="67" customFormat="1" ht="100.2" customHeight="1" x14ac:dyDescent="0.3">
      <c r="A1476" s="138" t="s">
        <v>23707</v>
      </c>
      <c r="B1476" s="141" t="s">
        <v>25344</v>
      </c>
      <c r="C1476" s="139" t="s">
        <v>25345</v>
      </c>
      <c r="D1476" s="139" t="s">
        <v>25346</v>
      </c>
      <c r="E1476" s="142">
        <v>198.21799999999999</v>
      </c>
      <c r="F1476" s="143" t="s">
        <v>2747</v>
      </c>
      <c r="G1476" s="143"/>
      <c r="H1476" s="143" t="s">
        <v>25347</v>
      </c>
      <c r="I1476" s="143" t="s">
        <v>5455</v>
      </c>
      <c r="J1476" s="139" t="s">
        <v>25348</v>
      </c>
      <c r="K1476" s="143" t="s">
        <v>28496</v>
      </c>
      <c r="L1476" s="144" t="s">
        <v>31</v>
      </c>
      <c r="M1476" s="144" t="s">
        <v>1651</v>
      </c>
      <c r="N1476" s="144" t="s">
        <v>46</v>
      </c>
      <c r="O1476" s="144" t="s">
        <v>220</v>
      </c>
      <c r="P1476" s="144">
        <v>35</v>
      </c>
      <c r="Q1476" s="144">
        <v>200</v>
      </c>
      <c r="R1476" s="145" t="s">
        <v>25349</v>
      </c>
      <c r="S1476" s="144" t="s">
        <v>49</v>
      </c>
      <c r="T1476" s="144" t="s">
        <v>49</v>
      </c>
      <c r="U1476" s="144">
        <v>200</v>
      </c>
      <c r="V1476" s="146">
        <f t="shared" si="82"/>
        <v>1.0089901018071012</v>
      </c>
      <c r="W1476" s="150"/>
      <c r="X1476" s="1" t="s">
        <v>25350</v>
      </c>
      <c r="Y1476" s="145" t="s">
        <v>28138</v>
      </c>
      <c r="Z1476" s="1" t="s">
        <v>28137</v>
      </c>
    </row>
    <row r="1477" spans="1:26" s="67" customFormat="1" ht="100.2" customHeight="1" x14ac:dyDescent="0.3">
      <c r="A1477" s="138" t="s">
        <v>23707</v>
      </c>
      <c r="B1477" s="141" t="s">
        <v>25351</v>
      </c>
      <c r="C1477" s="139" t="s">
        <v>25352</v>
      </c>
      <c r="D1477" s="139" t="s">
        <v>25353</v>
      </c>
      <c r="E1477" s="142">
        <v>136.19399999999999</v>
      </c>
      <c r="F1477" s="143" t="s">
        <v>2496</v>
      </c>
      <c r="G1477" s="143"/>
      <c r="H1477" s="143" t="s">
        <v>25354</v>
      </c>
      <c r="I1477" s="143" t="s">
        <v>5455</v>
      </c>
      <c r="J1477" s="139" t="s">
        <v>7630</v>
      </c>
      <c r="K1477" s="143" t="s">
        <v>28499</v>
      </c>
      <c r="L1477" s="144" t="s">
        <v>31</v>
      </c>
      <c r="M1477" s="144" t="s">
        <v>501</v>
      </c>
      <c r="N1477" s="144" t="s">
        <v>33</v>
      </c>
      <c r="O1477" s="144" t="s">
        <v>220</v>
      </c>
      <c r="P1477" s="144">
        <v>28</v>
      </c>
      <c r="Q1477" s="144">
        <v>200</v>
      </c>
      <c r="R1477" s="145" t="s">
        <v>25355</v>
      </c>
      <c r="S1477" s="144" t="s">
        <v>49</v>
      </c>
      <c r="T1477" s="144" t="s">
        <v>49</v>
      </c>
      <c r="U1477" s="144">
        <v>200</v>
      </c>
      <c r="V1477" s="146">
        <f t="shared" si="82"/>
        <v>1.4684934725465146</v>
      </c>
      <c r="W1477" s="150"/>
      <c r="X1477" s="1" t="s">
        <v>25356</v>
      </c>
      <c r="Y1477" s="145" t="s">
        <v>4686</v>
      </c>
      <c r="Z1477" s="1" t="s">
        <v>25357</v>
      </c>
    </row>
    <row r="1478" spans="1:26" s="67" customFormat="1" ht="100.2" customHeight="1" x14ac:dyDescent="0.3">
      <c r="A1478" s="138" t="s">
        <v>23707</v>
      </c>
      <c r="B1478" s="141" t="s">
        <v>25358</v>
      </c>
      <c r="C1478" s="139" t="s">
        <v>25359</v>
      </c>
      <c r="D1478" s="139" t="s">
        <v>25360</v>
      </c>
      <c r="E1478" s="142">
        <v>373.4</v>
      </c>
      <c r="F1478" s="143" t="s">
        <v>25361</v>
      </c>
      <c r="G1478" s="143"/>
      <c r="H1478" s="143" t="s">
        <v>25362</v>
      </c>
      <c r="I1478" s="143" t="s">
        <v>5455</v>
      </c>
      <c r="J1478" s="139" t="s">
        <v>25363</v>
      </c>
      <c r="K1478" s="143" t="s">
        <v>28332</v>
      </c>
      <c r="L1478" s="144" t="s">
        <v>31</v>
      </c>
      <c r="M1478" s="144" t="s">
        <v>25364</v>
      </c>
      <c r="N1478" s="144" t="s">
        <v>33</v>
      </c>
      <c r="O1478" s="144" t="s">
        <v>220</v>
      </c>
      <c r="P1478" s="144">
        <v>28</v>
      </c>
      <c r="Q1478" s="144">
        <v>160</v>
      </c>
      <c r="R1478" s="145" t="s">
        <v>25365</v>
      </c>
      <c r="S1478" s="144" t="s">
        <v>36</v>
      </c>
      <c r="T1478" s="144">
        <v>600</v>
      </c>
      <c r="U1478" s="144">
        <v>160</v>
      </c>
      <c r="V1478" s="148">
        <f t="shared" si="82"/>
        <v>0.42849491162292452</v>
      </c>
      <c r="W1478" s="150"/>
      <c r="X1478" s="1" t="s">
        <v>25366</v>
      </c>
      <c r="Y1478" s="145" t="s">
        <v>1446</v>
      </c>
      <c r="Z1478" s="216" t="s">
        <v>25367</v>
      </c>
    </row>
    <row r="1479" spans="1:26" s="67" customFormat="1" ht="100.2" customHeight="1" x14ac:dyDescent="0.3">
      <c r="A1479" s="138" t="s">
        <v>23707</v>
      </c>
      <c r="B1479" s="141" t="s">
        <v>25368</v>
      </c>
      <c r="C1479" s="139" t="s">
        <v>25369</v>
      </c>
      <c r="D1479" s="139" t="s">
        <v>25370</v>
      </c>
      <c r="E1479" s="142">
        <v>224.34399999999999</v>
      </c>
      <c r="F1479" s="143" t="s">
        <v>2684</v>
      </c>
      <c r="G1479" s="143"/>
      <c r="H1479" s="143" t="s">
        <v>25371</v>
      </c>
      <c r="I1479" s="143" t="s">
        <v>5455</v>
      </c>
      <c r="J1479" s="139" t="s">
        <v>25372</v>
      </c>
      <c r="K1479" s="143" t="s">
        <v>28500</v>
      </c>
      <c r="L1479" s="144" t="s">
        <v>31</v>
      </c>
      <c r="M1479" s="144" t="s">
        <v>1287</v>
      </c>
      <c r="N1479" s="144" t="s">
        <v>33</v>
      </c>
      <c r="O1479" s="144" t="s">
        <v>220</v>
      </c>
      <c r="P1479" s="144">
        <v>42</v>
      </c>
      <c r="Q1479" s="144">
        <v>150</v>
      </c>
      <c r="R1479" s="145" t="s">
        <v>25373</v>
      </c>
      <c r="S1479" s="144" t="s">
        <v>36</v>
      </c>
      <c r="T1479" s="144">
        <v>450</v>
      </c>
      <c r="U1479" s="144">
        <v>150</v>
      </c>
      <c r="V1479" s="148">
        <f t="shared" si="82"/>
        <v>0.66861605391719858</v>
      </c>
      <c r="W1479" s="150"/>
      <c r="X1479" s="1" t="s">
        <v>25374</v>
      </c>
      <c r="Y1479" s="145" t="s">
        <v>8767</v>
      </c>
      <c r="Z1479" s="1" t="s">
        <v>25375</v>
      </c>
    </row>
    <row r="1480" spans="1:26" s="67" customFormat="1" ht="100.2" customHeight="1" x14ac:dyDescent="0.3">
      <c r="A1480" s="138" t="s">
        <v>23707</v>
      </c>
      <c r="B1480" s="141" t="s">
        <v>25376</v>
      </c>
      <c r="C1480" s="139" t="s">
        <v>25377</v>
      </c>
      <c r="D1480" s="139" t="s">
        <v>25378</v>
      </c>
      <c r="E1480" s="142">
        <v>160.16900000000001</v>
      </c>
      <c r="F1480" s="143" t="s">
        <v>25379</v>
      </c>
      <c r="G1480" s="143"/>
      <c r="H1480" s="143" t="s">
        <v>25380</v>
      </c>
      <c r="I1480" s="143" t="s">
        <v>5455</v>
      </c>
      <c r="J1480" s="139" t="s">
        <v>25381</v>
      </c>
      <c r="K1480" s="143" t="s">
        <v>28501</v>
      </c>
      <c r="L1480" s="144" t="s">
        <v>31</v>
      </c>
      <c r="M1480" s="144" t="s">
        <v>17194</v>
      </c>
      <c r="N1480" s="144" t="s">
        <v>33</v>
      </c>
      <c r="O1480" s="144" t="s">
        <v>220</v>
      </c>
      <c r="P1480" s="144">
        <v>35</v>
      </c>
      <c r="Q1480" s="144">
        <v>150</v>
      </c>
      <c r="R1480" s="145" t="s">
        <v>25382</v>
      </c>
      <c r="S1480" s="144" t="s">
        <v>36</v>
      </c>
      <c r="T1480" s="144">
        <v>500</v>
      </c>
      <c r="U1480" s="144">
        <v>150</v>
      </c>
      <c r="V1480" s="148">
        <f t="shared" si="82"/>
        <v>0.93651081045645534</v>
      </c>
      <c r="W1480" s="150"/>
      <c r="X1480" s="1" t="s">
        <v>25383</v>
      </c>
      <c r="Y1480" s="145" t="s">
        <v>28140</v>
      </c>
      <c r="Z1480" s="1" t="s">
        <v>28139</v>
      </c>
    </row>
    <row r="1481" spans="1:26" s="67" customFormat="1" ht="100.2" customHeight="1" x14ac:dyDescent="0.3">
      <c r="A1481" s="138" t="s">
        <v>23707</v>
      </c>
      <c r="B1481" s="158" t="s">
        <v>25384</v>
      </c>
      <c r="C1481" s="145" t="s">
        <v>25385</v>
      </c>
      <c r="D1481" s="145" t="s">
        <v>25386</v>
      </c>
      <c r="E1481" s="146">
        <v>148.161</v>
      </c>
      <c r="F1481" s="144" t="s">
        <v>3898</v>
      </c>
      <c r="G1481" s="144"/>
      <c r="H1481" s="144" t="s">
        <v>25387</v>
      </c>
      <c r="I1481" s="144" t="s">
        <v>5455</v>
      </c>
      <c r="J1481" s="145" t="s">
        <v>6751</v>
      </c>
      <c r="K1481" s="144" t="s">
        <v>28503</v>
      </c>
      <c r="L1481" s="144" t="s">
        <v>31</v>
      </c>
      <c r="M1481" s="144" t="s">
        <v>1287</v>
      </c>
      <c r="N1481" s="144" t="s">
        <v>46</v>
      </c>
      <c r="O1481" s="144" t="s">
        <v>34</v>
      </c>
      <c r="P1481" s="144">
        <v>42</v>
      </c>
      <c r="Q1481" s="155">
        <v>138</v>
      </c>
      <c r="R1481" s="145" t="s">
        <v>25388</v>
      </c>
      <c r="S1481" s="144" t="s">
        <v>36</v>
      </c>
      <c r="T1481" s="144">
        <v>412.8</v>
      </c>
      <c r="U1481" s="155">
        <v>138</v>
      </c>
      <c r="V1481" s="148">
        <f t="shared" ref="V1481:V1512" si="83">U1481/E1481</f>
        <v>0.93141919938445339</v>
      </c>
      <c r="W1481" s="150"/>
      <c r="X1481" s="2" t="s">
        <v>25389</v>
      </c>
      <c r="Y1481" s="145" t="s">
        <v>25390</v>
      </c>
      <c r="Z1481" s="2" t="s">
        <v>28141</v>
      </c>
    </row>
    <row r="1482" spans="1:26" s="67" customFormat="1" ht="100.2" customHeight="1" x14ac:dyDescent="0.3">
      <c r="A1482" s="138" t="s">
        <v>23707</v>
      </c>
      <c r="B1482" s="158" t="s">
        <v>25391</v>
      </c>
      <c r="C1482" s="145" t="s">
        <v>25392</v>
      </c>
      <c r="D1482" s="145" t="s">
        <v>25393</v>
      </c>
      <c r="E1482" s="146">
        <v>158.19999999999999</v>
      </c>
      <c r="F1482" s="144" t="s">
        <v>25394</v>
      </c>
      <c r="G1482" s="144"/>
      <c r="H1482" s="144" t="s">
        <v>25395</v>
      </c>
      <c r="I1482" s="144" t="s">
        <v>5455</v>
      </c>
      <c r="J1482" s="145" t="s">
        <v>5975</v>
      </c>
      <c r="K1482" s="144" t="s">
        <v>28504</v>
      </c>
      <c r="L1482" s="144" t="s">
        <v>31</v>
      </c>
      <c r="M1482" s="144" t="s">
        <v>32</v>
      </c>
      <c r="N1482" s="144" t="s">
        <v>33</v>
      </c>
      <c r="O1482" s="144" t="s">
        <v>220</v>
      </c>
      <c r="P1482" s="144">
        <v>39</v>
      </c>
      <c r="Q1482" s="144">
        <v>125</v>
      </c>
      <c r="R1482" s="145" t="s">
        <v>25396</v>
      </c>
      <c r="S1482" s="144" t="s">
        <v>36</v>
      </c>
      <c r="T1482" s="144">
        <v>250</v>
      </c>
      <c r="U1482" s="144">
        <v>125</v>
      </c>
      <c r="V1482" s="148">
        <f t="shared" si="83"/>
        <v>0.79013906447534776</v>
      </c>
      <c r="W1482" s="150"/>
      <c r="X1482" s="1" t="s">
        <v>25397</v>
      </c>
      <c r="Y1482" s="145" t="s">
        <v>4247</v>
      </c>
      <c r="Z1482" s="1" t="s">
        <v>25398</v>
      </c>
    </row>
    <row r="1483" spans="1:26" s="67" customFormat="1" ht="100.2" customHeight="1" x14ac:dyDescent="0.3">
      <c r="A1483" s="138" t="s">
        <v>23707</v>
      </c>
      <c r="B1483" s="141" t="s">
        <v>25399</v>
      </c>
      <c r="C1483" s="139" t="s">
        <v>25400</v>
      </c>
      <c r="D1483" s="139" t="s">
        <v>25401</v>
      </c>
      <c r="E1483" s="142">
        <v>262.34899999999999</v>
      </c>
      <c r="F1483" s="143" t="s">
        <v>25402</v>
      </c>
      <c r="G1483" s="143"/>
      <c r="H1483" s="143" t="s">
        <v>25403</v>
      </c>
      <c r="I1483" s="143" t="s">
        <v>5455</v>
      </c>
      <c r="J1483" s="139" t="s">
        <v>6037</v>
      </c>
      <c r="K1483" s="143" t="s">
        <v>28360</v>
      </c>
      <c r="L1483" s="144" t="s">
        <v>31</v>
      </c>
      <c r="M1483" s="144" t="s">
        <v>19466</v>
      </c>
      <c r="N1483" s="144" t="s">
        <v>476</v>
      </c>
      <c r="O1483" s="144" t="s">
        <v>220</v>
      </c>
      <c r="P1483" s="144">
        <v>52</v>
      </c>
      <c r="Q1483" s="144">
        <v>120</v>
      </c>
      <c r="R1483" s="145" t="s">
        <v>25404</v>
      </c>
      <c r="S1483" s="144" t="s">
        <v>16382</v>
      </c>
      <c r="T1483" s="144">
        <v>300</v>
      </c>
      <c r="U1483" s="144">
        <v>120</v>
      </c>
      <c r="V1483" s="148">
        <f t="shared" si="83"/>
        <v>0.45740597448437009</v>
      </c>
      <c r="W1483" s="150"/>
      <c r="X1483" s="1" t="s">
        <v>25405</v>
      </c>
      <c r="Y1483" s="145" t="s">
        <v>1672</v>
      </c>
      <c r="Z1483" s="1" t="s">
        <v>25406</v>
      </c>
    </row>
    <row r="1484" spans="1:26" s="67" customFormat="1" ht="100.2" customHeight="1" x14ac:dyDescent="0.3">
      <c r="A1484" s="138" t="s">
        <v>23707</v>
      </c>
      <c r="B1484" s="141" t="s">
        <v>25407</v>
      </c>
      <c r="C1484" s="139" t="s">
        <v>25408</v>
      </c>
      <c r="D1484" s="139" t="s">
        <v>25409</v>
      </c>
      <c r="E1484" s="142">
        <v>170.21</v>
      </c>
      <c r="F1484" s="143" t="s">
        <v>25410</v>
      </c>
      <c r="G1484" s="143"/>
      <c r="H1484" s="143" t="s">
        <v>25411</v>
      </c>
      <c r="I1484" s="143" t="s">
        <v>5455</v>
      </c>
      <c r="J1484" s="139" t="s">
        <v>25412</v>
      </c>
      <c r="K1484" s="143" t="s">
        <v>28505</v>
      </c>
      <c r="L1484" s="144" t="s">
        <v>31</v>
      </c>
      <c r="M1484" s="144" t="s">
        <v>25413</v>
      </c>
      <c r="N1484" s="144" t="s">
        <v>476</v>
      </c>
      <c r="O1484" s="144" t="s">
        <v>220</v>
      </c>
      <c r="P1484" s="144">
        <v>29</v>
      </c>
      <c r="Q1484" s="144">
        <v>120</v>
      </c>
      <c r="R1484" s="145" t="s">
        <v>25414</v>
      </c>
      <c r="S1484" s="144" t="s">
        <v>36</v>
      </c>
      <c r="T1484" s="144">
        <v>300</v>
      </c>
      <c r="U1484" s="144">
        <v>120</v>
      </c>
      <c r="V1484" s="148">
        <f t="shared" si="83"/>
        <v>0.70501145643616703</v>
      </c>
      <c r="W1484" s="150"/>
      <c r="X1484" s="1" t="s">
        <v>25415</v>
      </c>
      <c r="Y1484" s="145" t="s">
        <v>25416</v>
      </c>
      <c r="Z1484" s="1" t="s">
        <v>25417</v>
      </c>
    </row>
    <row r="1485" spans="1:26" s="67" customFormat="1" ht="100.2" customHeight="1" x14ac:dyDescent="0.3">
      <c r="A1485" s="138" t="s">
        <v>23707</v>
      </c>
      <c r="B1485" s="141" t="s">
        <v>25418</v>
      </c>
      <c r="C1485" s="139" t="s">
        <v>25419</v>
      </c>
      <c r="D1485" s="139" t="s">
        <v>25420</v>
      </c>
      <c r="E1485" s="142">
        <v>120.17</v>
      </c>
      <c r="F1485" s="143" t="s">
        <v>7549</v>
      </c>
      <c r="G1485" s="143"/>
      <c r="H1485" s="143" t="s">
        <v>25421</v>
      </c>
      <c r="I1485" s="143" t="s">
        <v>5455</v>
      </c>
      <c r="J1485" s="139" t="s">
        <v>25422</v>
      </c>
      <c r="K1485" s="143" t="s">
        <v>28506</v>
      </c>
      <c r="L1485" s="144" t="s">
        <v>31</v>
      </c>
      <c r="M1485" s="144" t="s">
        <v>2877</v>
      </c>
      <c r="N1485" s="144" t="s">
        <v>33</v>
      </c>
      <c r="O1485" s="144" t="s">
        <v>220</v>
      </c>
      <c r="P1485" s="144">
        <v>28</v>
      </c>
      <c r="Q1485" s="144">
        <v>100</v>
      </c>
      <c r="R1485" s="145" t="s">
        <v>25423</v>
      </c>
      <c r="S1485" s="144" t="s">
        <v>49</v>
      </c>
      <c r="T1485" s="144" t="s">
        <v>49</v>
      </c>
      <c r="U1485" s="144">
        <v>100</v>
      </c>
      <c r="V1485" s="148">
        <f t="shared" si="83"/>
        <v>0.83215444786552384</v>
      </c>
      <c r="W1485" s="150"/>
      <c r="X1485" s="1" t="s">
        <v>25424</v>
      </c>
      <c r="Y1485" s="145" t="s">
        <v>25425</v>
      </c>
      <c r="Z1485" s="1" t="s">
        <v>28142</v>
      </c>
    </row>
    <row r="1486" spans="1:26" s="67" customFormat="1" ht="100.2" customHeight="1" x14ac:dyDescent="0.3">
      <c r="A1486" s="138" t="s">
        <v>23707</v>
      </c>
      <c r="B1486" s="141" t="s">
        <v>25426</v>
      </c>
      <c r="C1486" s="139" t="s">
        <v>25427</v>
      </c>
      <c r="D1486" s="139" t="s">
        <v>25428</v>
      </c>
      <c r="E1486" s="142">
        <v>252.31</v>
      </c>
      <c r="F1486" s="143" t="s">
        <v>7577</v>
      </c>
      <c r="G1486" s="143"/>
      <c r="H1486" s="143" t="s">
        <v>25429</v>
      </c>
      <c r="I1486" s="143" t="s">
        <v>5455</v>
      </c>
      <c r="J1486" s="139" t="s">
        <v>25430</v>
      </c>
      <c r="K1486" s="143" t="s">
        <v>28333</v>
      </c>
      <c r="L1486" s="144" t="s">
        <v>31</v>
      </c>
      <c r="M1486" s="144" t="s">
        <v>32</v>
      </c>
      <c r="N1486" s="144" t="s">
        <v>46</v>
      </c>
      <c r="O1486" s="144" t="s">
        <v>220</v>
      </c>
      <c r="P1486" s="144">
        <v>28</v>
      </c>
      <c r="Q1486" s="144">
        <v>100</v>
      </c>
      <c r="R1486" s="145" t="s">
        <v>25431</v>
      </c>
      <c r="S1486" s="144" t="s">
        <v>36</v>
      </c>
      <c r="T1486" s="144">
        <v>400</v>
      </c>
      <c r="U1486" s="144">
        <v>100</v>
      </c>
      <c r="V1486" s="148">
        <f t="shared" si="83"/>
        <v>0.39633783837342951</v>
      </c>
      <c r="W1486" s="150"/>
      <c r="X1486" s="1" t="s">
        <v>25432</v>
      </c>
      <c r="Y1486" s="145" t="s">
        <v>1655</v>
      </c>
      <c r="Z1486" s="1" t="s">
        <v>25433</v>
      </c>
    </row>
    <row r="1487" spans="1:26" s="67" customFormat="1" ht="100.2" customHeight="1" x14ac:dyDescent="0.3">
      <c r="A1487" s="138" t="s">
        <v>23707</v>
      </c>
      <c r="B1487" s="158" t="s">
        <v>25434</v>
      </c>
      <c r="C1487" s="145" t="s">
        <v>25435</v>
      </c>
      <c r="D1487" s="145" t="s">
        <v>25436</v>
      </c>
      <c r="E1487" s="146">
        <v>224.256</v>
      </c>
      <c r="F1487" s="144" t="s">
        <v>25437</v>
      </c>
      <c r="G1487" s="144"/>
      <c r="H1487" s="144" t="s">
        <v>25438</v>
      </c>
      <c r="I1487" s="144" t="s">
        <v>5455</v>
      </c>
      <c r="J1487" s="145" t="s">
        <v>6037</v>
      </c>
      <c r="K1487" s="144" t="s">
        <v>28507</v>
      </c>
      <c r="L1487" s="144" t="s">
        <v>31</v>
      </c>
      <c r="M1487" s="144" t="s">
        <v>7862</v>
      </c>
      <c r="N1487" s="144" t="s">
        <v>476</v>
      </c>
      <c r="O1487" s="144" t="s">
        <v>220</v>
      </c>
      <c r="P1487" s="144">
        <v>42</v>
      </c>
      <c r="Q1487" s="144">
        <v>100</v>
      </c>
      <c r="R1487" s="145" t="s">
        <v>25439</v>
      </c>
      <c r="S1487" s="144" t="s">
        <v>36</v>
      </c>
      <c r="T1487" s="144">
        <v>200</v>
      </c>
      <c r="U1487" s="144">
        <v>100</v>
      </c>
      <c r="V1487" s="148">
        <f t="shared" si="83"/>
        <v>0.4459189497716895</v>
      </c>
      <c r="W1487" s="150"/>
      <c r="X1487" s="1" t="s">
        <v>25440</v>
      </c>
      <c r="Y1487" s="145" t="s">
        <v>7979</v>
      </c>
      <c r="Z1487" s="1" t="s">
        <v>25441</v>
      </c>
    </row>
    <row r="1488" spans="1:26" s="67" customFormat="1" ht="100.2" customHeight="1" x14ac:dyDescent="0.3">
      <c r="A1488" s="138" t="s">
        <v>23707</v>
      </c>
      <c r="B1488" s="141" t="s">
        <v>25442</v>
      </c>
      <c r="C1488" s="139" t="s">
        <v>25443</v>
      </c>
      <c r="D1488" s="139" t="s">
        <v>25444</v>
      </c>
      <c r="E1488" s="142">
        <v>208.30099999999999</v>
      </c>
      <c r="F1488" s="143" t="s">
        <v>17838</v>
      </c>
      <c r="G1488" s="143"/>
      <c r="H1488" s="143" t="s">
        <v>25445</v>
      </c>
      <c r="I1488" s="143" t="s">
        <v>5455</v>
      </c>
      <c r="J1488" s="139" t="s">
        <v>25156</v>
      </c>
      <c r="K1488" s="143" t="s">
        <v>28508</v>
      </c>
      <c r="L1488" s="144" t="s">
        <v>31</v>
      </c>
      <c r="M1488" s="144" t="s">
        <v>69</v>
      </c>
      <c r="N1488" s="144" t="s">
        <v>33</v>
      </c>
      <c r="O1488" s="144" t="s">
        <v>220</v>
      </c>
      <c r="P1488" s="144">
        <v>30</v>
      </c>
      <c r="Q1488" s="144">
        <v>100</v>
      </c>
      <c r="R1488" s="145" t="s">
        <v>25446</v>
      </c>
      <c r="S1488" s="144" t="s">
        <v>36</v>
      </c>
      <c r="T1488" s="144">
        <v>500</v>
      </c>
      <c r="U1488" s="144">
        <v>100</v>
      </c>
      <c r="V1488" s="148">
        <f t="shared" si="83"/>
        <v>0.48007450756357389</v>
      </c>
      <c r="W1488" s="150"/>
      <c r="X1488" s="1" t="s">
        <v>25447</v>
      </c>
      <c r="Y1488" s="145" t="s">
        <v>975</v>
      </c>
      <c r="Z1488" s="1" t="s">
        <v>25448</v>
      </c>
    </row>
    <row r="1489" spans="1:26" s="67" customFormat="1" ht="100.2" customHeight="1" x14ac:dyDescent="0.3">
      <c r="A1489" s="138" t="s">
        <v>23707</v>
      </c>
      <c r="B1489" s="158" t="s">
        <v>25449</v>
      </c>
      <c r="C1489" s="145" t="s">
        <v>25450</v>
      </c>
      <c r="D1489" s="145" t="s">
        <v>25451</v>
      </c>
      <c r="E1489" s="146">
        <v>206.24</v>
      </c>
      <c r="F1489" s="144" t="s">
        <v>25452</v>
      </c>
      <c r="G1489" s="144"/>
      <c r="H1489" s="144" t="s">
        <v>25453</v>
      </c>
      <c r="I1489" s="144" t="s">
        <v>5455</v>
      </c>
      <c r="J1489" s="145" t="s">
        <v>7801</v>
      </c>
      <c r="K1489" s="143" t="s">
        <v>28509</v>
      </c>
      <c r="L1489" s="144" t="s">
        <v>31</v>
      </c>
      <c r="M1489" s="144" t="s">
        <v>69</v>
      </c>
      <c r="N1489" s="144" t="s">
        <v>33</v>
      </c>
      <c r="O1489" s="144" t="s">
        <v>220</v>
      </c>
      <c r="P1489" s="144">
        <v>28</v>
      </c>
      <c r="Q1489" s="144">
        <v>100</v>
      </c>
      <c r="R1489" s="145" t="s">
        <v>25454</v>
      </c>
      <c r="S1489" s="144" t="s">
        <v>36</v>
      </c>
      <c r="T1489" s="144">
        <v>500</v>
      </c>
      <c r="U1489" s="144">
        <v>100</v>
      </c>
      <c r="V1489" s="148">
        <f t="shared" si="83"/>
        <v>0.48487199379363843</v>
      </c>
      <c r="W1489" s="150"/>
      <c r="X1489" s="1" t="s">
        <v>25455</v>
      </c>
      <c r="Y1489" s="145" t="s">
        <v>5015</v>
      </c>
      <c r="Z1489" s="1" t="s">
        <v>25456</v>
      </c>
    </row>
    <row r="1490" spans="1:26" s="67" customFormat="1" ht="100.2" customHeight="1" x14ac:dyDescent="0.3">
      <c r="A1490" s="138" t="s">
        <v>23707</v>
      </c>
      <c r="B1490" s="141" t="s">
        <v>25457</v>
      </c>
      <c r="C1490" s="139" t="s">
        <v>25458</v>
      </c>
      <c r="D1490" s="139" t="s">
        <v>25459</v>
      </c>
      <c r="E1490" s="142">
        <v>167.47</v>
      </c>
      <c r="F1490" s="143" t="s">
        <v>25460</v>
      </c>
      <c r="G1490" s="143"/>
      <c r="H1490" s="143" t="s">
        <v>25461</v>
      </c>
      <c r="I1490" s="143" t="s">
        <v>5455</v>
      </c>
      <c r="J1490" s="139" t="s">
        <v>25462</v>
      </c>
      <c r="K1490" s="143" t="s">
        <v>28510</v>
      </c>
      <c r="L1490" s="144" t="s">
        <v>31</v>
      </c>
      <c r="M1490" s="144" t="s">
        <v>17194</v>
      </c>
      <c r="N1490" s="144" t="s">
        <v>33</v>
      </c>
      <c r="O1490" s="144" t="s">
        <v>220</v>
      </c>
      <c r="P1490" s="144">
        <v>35</v>
      </c>
      <c r="Q1490" s="144">
        <v>100</v>
      </c>
      <c r="R1490" s="145" t="s">
        <v>25463</v>
      </c>
      <c r="S1490" s="144" t="s">
        <v>36</v>
      </c>
      <c r="T1490" s="144">
        <v>300</v>
      </c>
      <c r="U1490" s="144">
        <v>100</v>
      </c>
      <c r="V1490" s="148">
        <f t="shared" si="83"/>
        <v>0.59712187257419236</v>
      </c>
      <c r="W1490" s="150"/>
      <c r="X1490" s="1" t="s">
        <v>25464</v>
      </c>
      <c r="Y1490" s="145" t="s">
        <v>1672</v>
      </c>
      <c r="Z1490" s="1" t="s">
        <v>25465</v>
      </c>
    </row>
    <row r="1491" spans="1:26" s="67" customFormat="1" ht="100.2" customHeight="1" x14ac:dyDescent="0.3">
      <c r="A1491" s="138" t="s">
        <v>23707</v>
      </c>
      <c r="B1491" s="158" t="s">
        <v>25466</v>
      </c>
      <c r="C1491" s="145" t="s">
        <v>25467</v>
      </c>
      <c r="D1491" s="145" t="s">
        <v>25468</v>
      </c>
      <c r="E1491" s="146">
        <v>188.01</v>
      </c>
      <c r="F1491" s="144" t="s">
        <v>25469</v>
      </c>
      <c r="G1491" s="144"/>
      <c r="H1491" s="144" t="s">
        <v>25470</v>
      </c>
      <c r="I1491" s="144" t="s">
        <v>5455</v>
      </c>
      <c r="J1491" s="145" t="s">
        <v>7801</v>
      </c>
      <c r="K1491" s="144" t="s">
        <v>28765</v>
      </c>
      <c r="L1491" s="144" t="s">
        <v>31</v>
      </c>
      <c r="M1491" s="144" t="s">
        <v>281</v>
      </c>
      <c r="N1491" s="144" t="s">
        <v>33</v>
      </c>
      <c r="O1491" s="144" t="s">
        <v>220</v>
      </c>
      <c r="P1491" s="144">
        <v>14</v>
      </c>
      <c r="Q1491" s="144">
        <v>100</v>
      </c>
      <c r="R1491" s="145" t="s">
        <v>25471</v>
      </c>
      <c r="S1491" s="144" t="s">
        <v>49</v>
      </c>
      <c r="T1491" s="144" t="s">
        <v>49</v>
      </c>
      <c r="U1491" s="144">
        <v>100</v>
      </c>
      <c r="V1491" s="148">
        <f t="shared" si="83"/>
        <v>0.53188660177650127</v>
      </c>
      <c r="W1491" s="150"/>
      <c r="X1491" s="1" t="s">
        <v>25472</v>
      </c>
      <c r="Y1491" s="145" t="s">
        <v>10216</v>
      </c>
      <c r="Z1491" s="1" t="s">
        <v>28143</v>
      </c>
    </row>
    <row r="1492" spans="1:26" s="67" customFormat="1" ht="100.2" customHeight="1" x14ac:dyDescent="0.3">
      <c r="A1492" s="138" t="s">
        <v>23707</v>
      </c>
      <c r="B1492" s="158" t="s">
        <v>25473</v>
      </c>
      <c r="C1492" s="145" t="s">
        <v>25474</v>
      </c>
      <c r="D1492" s="145" t="s">
        <v>25475</v>
      </c>
      <c r="E1492" s="146">
        <v>150.221</v>
      </c>
      <c r="F1492" s="144" t="s">
        <v>2403</v>
      </c>
      <c r="G1492" s="144"/>
      <c r="H1492" s="144" t="s">
        <v>25476</v>
      </c>
      <c r="I1492" s="144" t="s">
        <v>5455</v>
      </c>
      <c r="J1492" s="145" t="s">
        <v>5676</v>
      </c>
      <c r="K1492" s="144" t="s">
        <v>28361</v>
      </c>
      <c r="L1492" s="144" t="s">
        <v>31</v>
      </c>
      <c r="M1492" s="144" t="s">
        <v>69</v>
      </c>
      <c r="N1492" s="144" t="s">
        <v>476</v>
      </c>
      <c r="O1492" s="144" t="s">
        <v>34</v>
      </c>
      <c r="P1492" s="144">
        <v>14</v>
      </c>
      <c r="Q1492" s="144">
        <v>89.51</v>
      </c>
      <c r="R1492" s="145" t="s">
        <v>25477</v>
      </c>
      <c r="S1492" s="144" t="s">
        <v>4171</v>
      </c>
      <c r="T1492" s="144">
        <v>364.3</v>
      </c>
      <c r="U1492" s="144">
        <v>89.51</v>
      </c>
      <c r="V1492" s="149">
        <f t="shared" si="83"/>
        <v>0.59585543965224574</v>
      </c>
      <c r="W1492" s="150"/>
      <c r="X1492" s="1" t="s">
        <v>25478</v>
      </c>
      <c r="Y1492" s="145" t="s">
        <v>7979</v>
      </c>
      <c r="Z1492" s="1" t="s">
        <v>25479</v>
      </c>
    </row>
    <row r="1493" spans="1:26" s="67" customFormat="1" ht="100.2" customHeight="1" x14ac:dyDescent="0.3">
      <c r="A1493" s="138" t="s">
        <v>23707</v>
      </c>
      <c r="B1493" s="141" t="s">
        <v>25480</v>
      </c>
      <c r="C1493" s="139" t="s">
        <v>25481</v>
      </c>
      <c r="D1493" s="139" t="s">
        <v>25482</v>
      </c>
      <c r="E1493" s="142">
        <v>308.42099999999999</v>
      </c>
      <c r="F1493" s="143" t="s">
        <v>25483</v>
      </c>
      <c r="G1493" s="143"/>
      <c r="H1493" s="143" t="s">
        <v>25484</v>
      </c>
      <c r="I1493" s="143" t="s">
        <v>5455</v>
      </c>
      <c r="J1493" s="139" t="s">
        <v>2643</v>
      </c>
      <c r="K1493" s="143" t="s">
        <v>28511</v>
      </c>
      <c r="L1493" s="144" t="s">
        <v>31</v>
      </c>
      <c r="M1493" s="144" t="s">
        <v>1287</v>
      </c>
      <c r="N1493" s="144" t="s">
        <v>46</v>
      </c>
      <c r="O1493" s="144" t="s">
        <v>220</v>
      </c>
      <c r="P1493" s="144">
        <v>42</v>
      </c>
      <c r="Q1493" s="144">
        <v>85</v>
      </c>
      <c r="R1493" s="145" t="s">
        <v>25485</v>
      </c>
      <c r="S1493" s="144" t="s">
        <v>1388</v>
      </c>
      <c r="T1493" s="144">
        <v>250</v>
      </c>
      <c r="U1493" s="144">
        <v>85</v>
      </c>
      <c r="V1493" s="146">
        <f t="shared" si="83"/>
        <v>0.27559731665483223</v>
      </c>
      <c r="W1493" s="150"/>
      <c r="X1493" s="1" t="s">
        <v>25486</v>
      </c>
      <c r="Y1493" s="145" t="s">
        <v>28145</v>
      </c>
      <c r="Z1493" s="1" t="s">
        <v>28144</v>
      </c>
    </row>
    <row r="1494" spans="1:26" s="67" customFormat="1" ht="100.2" customHeight="1" x14ac:dyDescent="0.3">
      <c r="A1494" s="138" t="s">
        <v>23707</v>
      </c>
      <c r="B1494" s="141" t="s">
        <v>25487</v>
      </c>
      <c r="C1494" s="139" t="s">
        <v>25488</v>
      </c>
      <c r="D1494" s="139" t="s">
        <v>25489</v>
      </c>
      <c r="E1494" s="142">
        <v>100.16</v>
      </c>
      <c r="F1494" s="143" t="s">
        <v>25490</v>
      </c>
      <c r="G1494" s="143"/>
      <c r="H1494" s="143" t="s">
        <v>25491</v>
      </c>
      <c r="I1494" s="143" t="s">
        <v>5455</v>
      </c>
      <c r="J1494" s="139" t="s">
        <v>2266</v>
      </c>
      <c r="K1494" s="143" t="s">
        <v>28487</v>
      </c>
      <c r="L1494" s="144" t="s">
        <v>31</v>
      </c>
      <c r="M1494" s="144" t="s">
        <v>7841</v>
      </c>
      <c r="N1494" s="144" t="s">
        <v>46</v>
      </c>
      <c r="O1494" s="144" t="s">
        <v>220</v>
      </c>
      <c r="P1494" s="144">
        <v>42</v>
      </c>
      <c r="Q1494" s="144">
        <v>80</v>
      </c>
      <c r="R1494" s="145" t="s">
        <v>25492</v>
      </c>
      <c r="S1494" s="144" t="s">
        <v>25493</v>
      </c>
      <c r="T1494" s="144">
        <v>200</v>
      </c>
      <c r="U1494" s="144">
        <v>80</v>
      </c>
      <c r="V1494" s="146">
        <f t="shared" si="83"/>
        <v>0.79872204472843455</v>
      </c>
      <c r="W1494" s="150"/>
      <c r="X1494" s="1" t="s">
        <v>25494</v>
      </c>
      <c r="Y1494" s="145" t="s">
        <v>950</v>
      </c>
      <c r="Z1494" s="1" t="s">
        <v>28146</v>
      </c>
    </row>
    <row r="1495" spans="1:26" s="67" customFormat="1" ht="100.2" customHeight="1" x14ac:dyDescent="0.3">
      <c r="A1495" s="138" t="s">
        <v>23707</v>
      </c>
      <c r="B1495" s="141" t="s">
        <v>25495</v>
      </c>
      <c r="C1495" s="139" t="s">
        <v>25496</v>
      </c>
      <c r="D1495" s="139" t="s">
        <v>25497</v>
      </c>
      <c r="E1495" s="142">
        <v>839.77</v>
      </c>
      <c r="F1495" s="143" t="s">
        <v>25498</v>
      </c>
      <c r="G1495" s="143"/>
      <c r="H1495" s="143" t="s">
        <v>25499</v>
      </c>
      <c r="I1495" s="143" t="s">
        <v>5455</v>
      </c>
      <c r="J1495" s="139" t="s">
        <v>25500</v>
      </c>
      <c r="K1495" s="143" t="s">
        <v>28242</v>
      </c>
      <c r="L1495" s="144" t="s">
        <v>31</v>
      </c>
      <c r="M1495" s="144" t="s">
        <v>32</v>
      </c>
      <c r="N1495" s="144" t="s">
        <v>33</v>
      </c>
      <c r="O1495" s="144" t="s">
        <v>220</v>
      </c>
      <c r="P1495" s="144">
        <v>42</v>
      </c>
      <c r="Q1495" s="144">
        <v>80</v>
      </c>
      <c r="R1495" s="145" t="s">
        <v>25501</v>
      </c>
      <c r="S1495" s="144" t="s">
        <v>36</v>
      </c>
      <c r="T1495" s="144">
        <v>320</v>
      </c>
      <c r="U1495" s="144">
        <v>80</v>
      </c>
      <c r="V1495" s="148">
        <f t="shared" si="83"/>
        <v>9.5264179477714137E-2</v>
      </c>
      <c r="W1495" s="150"/>
      <c r="X1495" s="1" t="s">
        <v>28147</v>
      </c>
      <c r="Y1495" s="145" t="s">
        <v>975</v>
      </c>
      <c r="Z1495" s="1" t="s">
        <v>25502</v>
      </c>
    </row>
    <row r="1496" spans="1:26" s="67" customFormat="1" ht="100.2" customHeight="1" x14ac:dyDescent="0.3">
      <c r="A1496" s="138" t="s">
        <v>23707</v>
      </c>
      <c r="B1496" s="141" t="s">
        <v>25503</v>
      </c>
      <c r="C1496" s="139" t="s">
        <v>25504</v>
      </c>
      <c r="D1496" s="139" t="s">
        <v>25505</v>
      </c>
      <c r="E1496" s="142">
        <v>97.161000000000001</v>
      </c>
      <c r="F1496" s="143" t="s">
        <v>25506</v>
      </c>
      <c r="G1496" s="143"/>
      <c r="H1496" s="143" t="s">
        <v>25507</v>
      </c>
      <c r="I1496" s="143" t="s">
        <v>5455</v>
      </c>
      <c r="J1496" s="139" t="s">
        <v>6295</v>
      </c>
      <c r="K1496" s="143" t="s">
        <v>28371</v>
      </c>
      <c r="L1496" s="144" t="s">
        <v>31</v>
      </c>
      <c r="M1496" s="144" t="s">
        <v>1287</v>
      </c>
      <c r="N1496" s="144" t="s">
        <v>46</v>
      </c>
      <c r="O1496" s="144" t="s">
        <v>220</v>
      </c>
      <c r="P1496" s="144">
        <v>41</v>
      </c>
      <c r="Q1496" s="144">
        <v>75</v>
      </c>
      <c r="R1496" s="145" t="s">
        <v>25508</v>
      </c>
      <c r="S1496" s="144" t="s">
        <v>49</v>
      </c>
      <c r="T1496" s="144" t="s">
        <v>49</v>
      </c>
      <c r="U1496" s="144">
        <v>75</v>
      </c>
      <c r="V1496" s="146">
        <f t="shared" si="83"/>
        <v>0.77191465711550933</v>
      </c>
      <c r="W1496" s="150"/>
      <c r="X1496" s="1" t="s">
        <v>25509</v>
      </c>
      <c r="Y1496" s="145" t="s">
        <v>7979</v>
      </c>
      <c r="Z1496" s="1" t="s">
        <v>25510</v>
      </c>
    </row>
    <row r="1497" spans="1:26" s="67" customFormat="1" ht="100.2" customHeight="1" x14ac:dyDescent="0.3">
      <c r="A1497" s="138" t="s">
        <v>23707</v>
      </c>
      <c r="B1497" s="141" t="s">
        <v>25511</v>
      </c>
      <c r="C1497" s="139" t="s">
        <v>25512</v>
      </c>
      <c r="D1497" s="139" t="s">
        <v>25513</v>
      </c>
      <c r="E1497" s="142">
        <v>129.20699999999999</v>
      </c>
      <c r="F1497" s="143" t="s">
        <v>19106</v>
      </c>
      <c r="G1497" s="143"/>
      <c r="H1497" s="143" t="s">
        <v>25514</v>
      </c>
      <c r="I1497" s="143" t="s">
        <v>5455</v>
      </c>
      <c r="J1497" s="139" t="s">
        <v>2266</v>
      </c>
      <c r="K1497" s="143" t="s">
        <v>28512</v>
      </c>
      <c r="L1497" s="144" t="s">
        <v>7737</v>
      </c>
      <c r="M1497" s="144" t="s">
        <v>7792</v>
      </c>
      <c r="N1497" s="144" t="s">
        <v>33</v>
      </c>
      <c r="O1497" s="144" t="s">
        <v>220</v>
      </c>
      <c r="P1497" s="144">
        <v>23</v>
      </c>
      <c r="Q1497" s="144">
        <v>75</v>
      </c>
      <c r="R1497" s="145" t="s">
        <v>25515</v>
      </c>
      <c r="S1497" s="144" t="s">
        <v>36</v>
      </c>
      <c r="T1497" s="144">
        <v>150</v>
      </c>
      <c r="U1497" s="144">
        <v>75</v>
      </c>
      <c r="V1497" s="146">
        <f t="shared" si="83"/>
        <v>0.58046390675427806</v>
      </c>
      <c r="W1497" s="150"/>
      <c r="X1497" s="1" t="s">
        <v>25516</v>
      </c>
      <c r="Y1497" s="145" t="s">
        <v>966</v>
      </c>
      <c r="Z1497" s="1" t="s">
        <v>25517</v>
      </c>
    </row>
    <row r="1498" spans="1:26" s="67" customFormat="1" ht="100.2" customHeight="1" x14ac:dyDescent="0.3">
      <c r="A1498" s="138" t="s">
        <v>23707</v>
      </c>
      <c r="B1498" s="158" t="s">
        <v>29620</v>
      </c>
      <c r="C1498" s="145" t="s">
        <v>25518</v>
      </c>
      <c r="D1498" s="145" t="s">
        <v>25519</v>
      </c>
      <c r="E1498" s="146">
        <v>290.40300000000002</v>
      </c>
      <c r="F1498" s="144" t="s">
        <v>25520</v>
      </c>
      <c r="G1498" s="144"/>
      <c r="H1498" s="144" t="s">
        <v>25521</v>
      </c>
      <c r="I1498" s="144" t="s">
        <v>5455</v>
      </c>
      <c r="J1498" s="145" t="s">
        <v>25522</v>
      </c>
      <c r="K1498" s="144" t="s">
        <v>30493</v>
      </c>
      <c r="L1498" s="144" t="s">
        <v>31</v>
      </c>
      <c r="M1498" s="144" t="s">
        <v>25523</v>
      </c>
      <c r="N1498" s="144" t="s">
        <v>476</v>
      </c>
      <c r="O1498" s="144" t="s">
        <v>34</v>
      </c>
      <c r="P1498" s="144">
        <v>68</v>
      </c>
      <c r="Q1498" s="144">
        <v>73.2</v>
      </c>
      <c r="R1498" s="145" t="s">
        <v>25524</v>
      </c>
      <c r="S1498" s="144" t="s">
        <v>36</v>
      </c>
      <c r="T1498" s="144">
        <v>220.5</v>
      </c>
      <c r="U1498" s="144">
        <v>73.2</v>
      </c>
      <c r="V1498" s="148">
        <f t="shared" si="83"/>
        <v>0.25206351174058117</v>
      </c>
      <c r="W1498" s="150"/>
      <c r="X1498" s="1" t="s">
        <v>25525</v>
      </c>
      <c r="Y1498" s="145" t="s">
        <v>18891</v>
      </c>
      <c r="Z1498" s="1" t="s">
        <v>25526</v>
      </c>
    </row>
    <row r="1499" spans="1:26" s="67" customFormat="1" ht="100.2" customHeight="1" x14ac:dyDescent="0.3">
      <c r="A1499" s="138" t="s">
        <v>23707</v>
      </c>
      <c r="B1499" s="141" t="s">
        <v>25527</v>
      </c>
      <c r="C1499" s="139" t="s">
        <v>25528</v>
      </c>
      <c r="D1499" s="139" t="s">
        <v>25529</v>
      </c>
      <c r="E1499" s="142">
        <v>368.6</v>
      </c>
      <c r="F1499" s="143" t="s">
        <v>25530</v>
      </c>
      <c r="G1499" s="143"/>
      <c r="H1499" s="143" t="s">
        <v>25531</v>
      </c>
      <c r="I1499" s="143" t="s">
        <v>5455</v>
      </c>
      <c r="J1499" s="139" t="s">
        <v>25532</v>
      </c>
      <c r="K1499" s="143" t="s">
        <v>28513</v>
      </c>
      <c r="L1499" s="144" t="s">
        <v>31</v>
      </c>
      <c r="M1499" s="144" t="s">
        <v>12508</v>
      </c>
      <c r="N1499" s="144" t="s">
        <v>33</v>
      </c>
      <c r="O1499" s="144" t="s">
        <v>220</v>
      </c>
      <c r="P1499" s="144">
        <v>28</v>
      </c>
      <c r="Q1499" s="144">
        <v>70</v>
      </c>
      <c r="R1499" s="145" t="s">
        <v>25533</v>
      </c>
      <c r="S1499" s="144" t="s">
        <v>36</v>
      </c>
      <c r="T1499" s="144">
        <v>200</v>
      </c>
      <c r="U1499" s="144">
        <v>70</v>
      </c>
      <c r="V1499" s="146">
        <f t="shared" si="83"/>
        <v>0.18990775908844273</v>
      </c>
      <c r="W1499" s="150"/>
      <c r="X1499" s="1" t="s">
        <v>25534</v>
      </c>
      <c r="Y1499" s="145" t="s">
        <v>1672</v>
      </c>
      <c r="Z1499" s="1" t="s">
        <v>25535</v>
      </c>
    </row>
    <row r="1500" spans="1:26" s="67" customFormat="1" ht="100.2" customHeight="1" x14ac:dyDescent="0.3">
      <c r="A1500" s="138" t="s">
        <v>23707</v>
      </c>
      <c r="B1500" s="141" t="s">
        <v>25536</v>
      </c>
      <c r="C1500" s="139" t="s">
        <v>25537</v>
      </c>
      <c r="D1500" s="139" t="s">
        <v>25538</v>
      </c>
      <c r="E1500" s="142">
        <v>138.16999999999999</v>
      </c>
      <c r="F1500" s="143" t="s">
        <v>25539</v>
      </c>
      <c r="G1500" s="143"/>
      <c r="H1500" s="143" t="s">
        <v>25540</v>
      </c>
      <c r="I1500" s="143" t="s">
        <v>5455</v>
      </c>
      <c r="J1500" s="139" t="s">
        <v>7500</v>
      </c>
      <c r="K1500" s="143" t="s">
        <v>28344</v>
      </c>
      <c r="L1500" s="144" t="s">
        <v>31</v>
      </c>
      <c r="M1500" s="144" t="s">
        <v>12508</v>
      </c>
      <c r="N1500" s="144" t="s">
        <v>46</v>
      </c>
      <c r="O1500" s="144" t="s">
        <v>220</v>
      </c>
      <c r="P1500" s="144">
        <v>29</v>
      </c>
      <c r="Q1500" s="144">
        <v>50</v>
      </c>
      <c r="R1500" s="145" t="s">
        <v>25541</v>
      </c>
      <c r="S1500" s="144" t="s">
        <v>36</v>
      </c>
      <c r="T1500" s="144">
        <v>150</v>
      </c>
      <c r="U1500" s="144">
        <v>50</v>
      </c>
      <c r="V1500" s="146">
        <f t="shared" si="83"/>
        <v>0.3618730549323298</v>
      </c>
      <c r="W1500" s="150"/>
      <c r="X1500" s="1" t="s">
        <v>25542</v>
      </c>
      <c r="Y1500" s="145" t="s">
        <v>966</v>
      </c>
      <c r="Z1500" s="1" t="s">
        <v>25543</v>
      </c>
    </row>
    <row r="1501" spans="1:26" s="67" customFormat="1" ht="100.2" customHeight="1" x14ac:dyDescent="0.3">
      <c r="A1501" s="138" t="s">
        <v>23707</v>
      </c>
      <c r="B1501" s="141" t="s">
        <v>25544</v>
      </c>
      <c r="C1501" s="139" t="s">
        <v>25545</v>
      </c>
      <c r="D1501" s="139" t="s">
        <v>25546</v>
      </c>
      <c r="E1501" s="142">
        <v>99.177000000000007</v>
      </c>
      <c r="F1501" s="143" t="s">
        <v>25547</v>
      </c>
      <c r="G1501" s="143"/>
      <c r="H1501" s="143" t="s">
        <v>25548</v>
      </c>
      <c r="I1501" s="143" t="s">
        <v>5455</v>
      </c>
      <c r="J1501" s="139" t="s">
        <v>5473</v>
      </c>
      <c r="K1501" s="143" t="s">
        <v>28514</v>
      </c>
      <c r="L1501" s="144" t="s">
        <v>31</v>
      </c>
      <c r="M1501" s="144" t="s">
        <v>32</v>
      </c>
      <c r="N1501" s="144" t="s">
        <v>46</v>
      </c>
      <c r="O1501" s="144" t="s">
        <v>220</v>
      </c>
      <c r="P1501" s="144">
        <v>28</v>
      </c>
      <c r="Q1501" s="144">
        <v>50</v>
      </c>
      <c r="R1501" s="145" t="s">
        <v>25549</v>
      </c>
      <c r="S1501" s="144" t="s">
        <v>25550</v>
      </c>
      <c r="T1501" s="144" t="s">
        <v>49</v>
      </c>
      <c r="U1501" s="144">
        <v>50</v>
      </c>
      <c r="V1501" s="146">
        <f t="shared" si="83"/>
        <v>0.50414914748379158</v>
      </c>
      <c r="W1501" s="150"/>
      <c r="X1501" s="1" t="s">
        <v>25551</v>
      </c>
      <c r="Y1501" s="145" t="s">
        <v>6124</v>
      </c>
      <c r="Z1501" s="1" t="s">
        <v>25552</v>
      </c>
    </row>
    <row r="1502" spans="1:26" s="67" customFormat="1" ht="100.2" customHeight="1" x14ac:dyDescent="0.3">
      <c r="A1502" s="138" t="s">
        <v>23707</v>
      </c>
      <c r="B1502" s="141" t="s">
        <v>25553</v>
      </c>
      <c r="C1502" s="139" t="s">
        <v>25554</v>
      </c>
      <c r="D1502" s="139" t="s">
        <v>25555</v>
      </c>
      <c r="E1502" s="142">
        <v>146.29</v>
      </c>
      <c r="F1502" s="143" t="s">
        <v>25556</v>
      </c>
      <c r="G1502" s="143"/>
      <c r="H1502" s="143" t="s">
        <v>25557</v>
      </c>
      <c r="I1502" s="143" t="s">
        <v>5455</v>
      </c>
      <c r="J1502" s="139" t="s">
        <v>7246</v>
      </c>
      <c r="K1502" s="143" t="s">
        <v>28402</v>
      </c>
      <c r="L1502" s="144" t="s">
        <v>31</v>
      </c>
      <c r="M1502" s="144" t="s">
        <v>8018</v>
      </c>
      <c r="N1502" s="144" t="s">
        <v>46</v>
      </c>
      <c r="O1502" s="144" t="s">
        <v>220</v>
      </c>
      <c r="P1502" s="144">
        <v>35</v>
      </c>
      <c r="Q1502" s="144">
        <v>50</v>
      </c>
      <c r="R1502" s="145" t="s">
        <v>25558</v>
      </c>
      <c r="S1502" s="144" t="s">
        <v>36</v>
      </c>
      <c r="T1502" s="144">
        <v>250</v>
      </c>
      <c r="U1502" s="144">
        <v>50</v>
      </c>
      <c r="V1502" s="146">
        <f t="shared" si="83"/>
        <v>0.34178686171303579</v>
      </c>
      <c r="W1502" s="150"/>
      <c r="X1502" s="1" t="s">
        <v>25559</v>
      </c>
      <c r="Y1502" s="145" t="s">
        <v>4786</v>
      </c>
      <c r="Z1502" s="1" t="s">
        <v>28148</v>
      </c>
    </row>
    <row r="1503" spans="1:26" s="67" customFormat="1" ht="100.2" customHeight="1" x14ac:dyDescent="0.3">
      <c r="A1503" s="138" t="s">
        <v>23707</v>
      </c>
      <c r="B1503" s="141" t="s">
        <v>25560</v>
      </c>
      <c r="C1503" s="139" t="s">
        <v>25561</v>
      </c>
      <c r="D1503" s="139" t="s">
        <v>25562</v>
      </c>
      <c r="E1503" s="142">
        <v>185.267</v>
      </c>
      <c r="F1503" s="143" t="s">
        <v>25563</v>
      </c>
      <c r="G1503" s="143"/>
      <c r="H1503" s="143" t="s">
        <v>25564</v>
      </c>
      <c r="I1503" s="143" t="s">
        <v>5455</v>
      </c>
      <c r="J1503" s="139" t="s">
        <v>25565</v>
      </c>
      <c r="K1503" s="143" t="s">
        <v>28355</v>
      </c>
      <c r="L1503" s="144" t="s">
        <v>31</v>
      </c>
      <c r="M1503" s="144" t="s">
        <v>4915</v>
      </c>
      <c r="N1503" s="144" t="s">
        <v>46</v>
      </c>
      <c r="O1503" s="144" t="s">
        <v>220</v>
      </c>
      <c r="P1503" s="144">
        <v>49</v>
      </c>
      <c r="Q1503" s="144">
        <v>50</v>
      </c>
      <c r="R1503" s="145" t="s">
        <v>25566</v>
      </c>
      <c r="S1503" s="144" t="s">
        <v>25567</v>
      </c>
      <c r="T1503" s="144">
        <v>150</v>
      </c>
      <c r="U1503" s="144">
        <v>50</v>
      </c>
      <c r="V1503" s="146">
        <f t="shared" si="83"/>
        <v>0.269880766677282</v>
      </c>
      <c r="W1503" s="150"/>
      <c r="X1503" s="1" t="s">
        <v>25568</v>
      </c>
      <c r="Y1503" s="145" t="s">
        <v>24158</v>
      </c>
      <c r="Z1503" s="1" t="s">
        <v>28149</v>
      </c>
    </row>
    <row r="1504" spans="1:26" s="67" customFormat="1" ht="100.2" customHeight="1" x14ac:dyDescent="0.3">
      <c r="A1504" s="138" t="s">
        <v>23707</v>
      </c>
      <c r="B1504" s="158" t="s">
        <v>25569</v>
      </c>
      <c r="C1504" s="145" t="s">
        <v>25570</v>
      </c>
      <c r="D1504" s="145" t="s">
        <v>28150</v>
      </c>
      <c r="E1504" s="146">
        <v>270.45699999999999</v>
      </c>
      <c r="F1504" s="144" t="s">
        <v>25571</v>
      </c>
      <c r="G1504" s="144"/>
      <c r="H1504" s="144" t="s">
        <v>25572</v>
      </c>
      <c r="I1504" s="144" t="s">
        <v>5455</v>
      </c>
      <c r="J1504" s="145" t="s">
        <v>25573</v>
      </c>
      <c r="K1504" s="144" t="s">
        <v>28515</v>
      </c>
      <c r="L1504" s="144" t="s">
        <v>31</v>
      </c>
      <c r="M1504" s="144" t="s">
        <v>25574</v>
      </c>
      <c r="N1504" s="144" t="s">
        <v>476</v>
      </c>
      <c r="O1504" s="144" t="s">
        <v>220</v>
      </c>
      <c r="P1504" s="144">
        <v>28</v>
      </c>
      <c r="Q1504" s="144">
        <v>50</v>
      </c>
      <c r="R1504" s="145" t="s">
        <v>25575</v>
      </c>
      <c r="S1504" s="144" t="s">
        <v>36</v>
      </c>
      <c r="T1504" s="144">
        <v>250</v>
      </c>
      <c r="U1504" s="144">
        <v>50</v>
      </c>
      <c r="V1504" s="146">
        <f t="shared" si="83"/>
        <v>0.18487227174744969</v>
      </c>
      <c r="W1504" s="150"/>
      <c r="X1504" s="2" t="s">
        <v>25576</v>
      </c>
      <c r="Y1504" s="145" t="s">
        <v>1672</v>
      </c>
      <c r="Z1504" s="2" t="s">
        <v>25577</v>
      </c>
    </row>
    <row r="1505" spans="1:26" s="67" customFormat="1" ht="100.2" customHeight="1" x14ac:dyDescent="0.3">
      <c r="A1505" s="138" t="s">
        <v>23707</v>
      </c>
      <c r="B1505" s="141" t="s">
        <v>25578</v>
      </c>
      <c r="C1505" s="139" t="s">
        <v>25579</v>
      </c>
      <c r="D1505" s="139" t="s">
        <v>25580</v>
      </c>
      <c r="E1505" s="142">
        <v>181.32300000000001</v>
      </c>
      <c r="F1505" s="143" t="s">
        <v>21205</v>
      </c>
      <c r="G1505" s="143"/>
      <c r="H1505" s="143" t="s">
        <v>25581</v>
      </c>
      <c r="I1505" s="143" t="s">
        <v>5455</v>
      </c>
      <c r="J1505" s="139" t="s">
        <v>6076</v>
      </c>
      <c r="K1505" s="143" t="s">
        <v>28377</v>
      </c>
      <c r="L1505" s="144" t="s">
        <v>31</v>
      </c>
      <c r="M1505" s="144" t="s">
        <v>2877</v>
      </c>
      <c r="N1505" s="144" t="s">
        <v>33</v>
      </c>
      <c r="O1505" s="144" t="s">
        <v>220</v>
      </c>
      <c r="P1505" s="144">
        <v>28</v>
      </c>
      <c r="Q1505" s="144">
        <v>50</v>
      </c>
      <c r="R1505" s="145" t="s">
        <v>25582</v>
      </c>
      <c r="S1505" s="144" t="s">
        <v>36</v>
      </c>
      <c r="T1505" s="144">
        <v>250</v>
      </c>
      <c r="U1505" s="144">
        <v>50</v>
      </c>
      <c r="V1505" s="146">
        <f t="shared" si="83"/>
        <v>0.27575100786993373</v>
      </c>
      <c r="W1505" s="150"/>
      <c r="X1505" s="1" t="s">
        <v>25583</v>
      </c>
      <c r="Y1505" s="145" t="s">
        <v>25584</v>
      </c>
      <c r="Z1505" s="1" t="s">
        <v>28151</v>
      </c>
    </row>
    <row r="1506" spans="1:26" s="67" customFormat="1" ht="100.2" customHeight="1" x14ac:dyDescent="0.3">
      <c r="A1506" s="138" t="s">
        <v>23707</v>
      </c>
      <c r="B1506" s="141" t="s">
        <v>25585</v>
      </c>
      <c r="C1506" s="139" t="s">
        <v>25586</v>
      </c>
      <c r="D1506" s="139" t="s">
        <v>25587</v>
      </c>
      <c r="E1506" s="142">
        <v>220.268</v>
      </c>
      <c r="F1506" s="143" t="s">
        <v>18937</v>
      </c>
      <c r="G1506" s="143"/>
      <c r="H1506" s="143" t="s">
        <v>25588</v>
      </c>
      <c r="I1506" s="143" t="s">
        <v>5455</v>
      </c>
      <c r="J1506" s="139" t="s">
        <v>6037</v>
      </c>
      <c r="K1506" s="143" t="s">
        <v>28360</v>
      </c>
      <c r="L1506" s="144" t="s">
        <v>31</v>
      </c>
      <c r="M1506" s="144" t="s">
        <v>32</v>
      </c>
      <c r="N1506" s="144" t="s">
        <v>33</v>
      </c>
      <c r="O1506" s="144" t="s">
        <v>220</v>
      </c>
      <c r="P1506" s="144">
        <v>28</v>
      </c>
      <c r="Q1506" s="144">
        <v>50</v>
      </c>
      <c r="R1506" s="145" t="s">
        <v>25589</v>
      </c>
      <c r="S1506" s="144" t="s">
        <v>36</v>
      </c>
      <c r="T1506" s="144">
        <v>200</v>
      </c>
      <c r="U1506" s="144">
        <v>50</v>
      </c>
      <c r="V1506" s="146">
        <f t="shared" si="83"/>
        <v>0.22699620462345871</v>
      </c>
      <c r="W1506" s="150"/>
      <c r="X1506" s="2" t="s">
        <v>25590</v>
      </c>
      <c r="Y1506" s="145" t="s">
        <v>28153</v>
      </c>
      <c r="Z1506" s="2" t="s">
        <v>28152</v>
      </c>
    </row>
    <row r="1507" spans="1:26" s="67" customFormat="1" ht="100.2" customHeight="1" x14ac:dyDescent="0.3">
      <c r="A1507" s="138" t="s">
        <v>23707</v>
      </c>
      <c r="B1507" s="141" t="s">
        <v>25591</v>
      </c>
      <c r="C1507" s="139" t="s">
        <v>25592</v>
      </c>
      <c r="D1507" s="139" t="s">
        <v>25593</v>
      </c>
      <c r="E1507" s="142">
        <v>134.22200000000001</v>
      </c>
      <c r="F1507" s="143" t="s">
        <v>12344</v>
      </c>
      <c r="G1507" s="143"/>
      <c r="H1507" s="143" t="s">
        <v>25594</v>
      </c>
      <c r="I1507" s="143" t="s">
        <v>5455</v>
      </c>
      <c r="J1507" s="139" t="s">
        <v>25595</v>
      </c>
      <c r="K1507" s="143" t="s">
        <v>28516</v>
      </c>
      <c r="L1507" s="144" t="s">
        <v>31</v>
      </c>
      <c r="M1507" s="144" t="s">
        <v>17194</v>
      </c>
      <c r="N1507" s="144" t="s">
        <v>33</v>
      </c>
      <c r="O1507" s="144" t="s">
        <v>220</v>
      </c>
      <c r="P1507" s="144">
        <v>35</v>
      </c>
      <c r="Q1507" s="144">
        <v>50</v>
      </c>
      <c r="R1507" s="145" t="s">
        <v>25596</v>
      </c>
      <c r="S1507" s="144" t="s">
        <v>25597</v>
      </c>
      <c r="T1507" s="144">
        <v>100</v>
      </c>
      <c r="U1507" s="144">
        <v>50</v>
      </c>
      <c r="V1507" s="146">
        <f t="shared" si="83"/>
        <v>0.3725171730416772</v>
      </c>
      <c r="W1507" s="150"/>
      <c r="X1507" s="1" t="s">
        <v>25598</v>
      </c>
      <c r="Y1507" s="145" t="s">
        <v>25599</v>
      </c>
      <c r="Z1507" s="1" t="s">
        <v>25600</v>
      </c>
    </row>
    <row r="1508" spans="1:26" s="67" customFormat="1" ht="100.2" customHeight="1" x14ac:dyDescent="0.3">
      <c r="A1508" s="138" t="s">
        <v>23707</v>
      </c>
      <c r="B1508" s="158" t="s">
        <v>25601</v>
      </c>
      <c r="C1508" s="145" t="s">
        <v>25602</v>
      </c>
      <c r="D1508" s="145" t="s">
        <v>25603</v>
      </c>
      <c r="E1508" s="146">
        <v>215.33699999999999</v>
      </c>
      <c r="F1508" s="144" t="s">
        <v>25604</v>
      </c>
      <c r="G1508" s="144"/>
      <c r="H1508" s="144" t="s">
        <v>25605</v>
      </c>
      <c r="I1508" s="144" t="s">
        <v>5455</v>
      </c>
      <c r="J1508" s="145" t="s">
        <v>6545</v>
      </c>
      <c r="K1508" s="144" t="s">
        <v>28322</v>
      </c>
      <c r="L1508" s="144" t="s">
        <v>31</v>
      </c>
      <c r="M1508" s="144" t="s">
        <v>69</v>
      </c>
      <c r="N1508" s="144" t="s">
        <v>33</v>
      </c>
      <c r="O1508" s="144" t="s">
        <v>220</v>
      </c>
      <c r="P1508" s="144">
        <v>42</v>
      </c>
      <c r="Q1508" s="144">
        <v>50</v>
      </c>
      <c r="R1508" s="145" t="s">
        <v>25606</v>
      </c>
      <c r="S1508" s="144" t="s">
        <v>36</v>
      </c>
      <c r="T1508" s="144">
        <v>250</v>
      </c>
      <c r="U1508" s="144">
        <v>50</v>
      </c>
      <c r="V1508" s="146">
        <f t="shared" si="83"/>
        <v>0.23219418864384664</v>
      </c>
      <c r="W1508" s="150"/>
      <c r="X1508" s="2" t="s">
        <v>25607</v>
      </c>
      <c r="Y1508" s="145" t="s">
        <v>28154</v>
      </c>
      <c r="Z1508" s="2" t="s">
        <v>28155</v>
      </c>
    </row>
    <row r="1509" spans="1:26" s="67" customFormat="1" ht="100.2" customHeight="1" x14ac:dyDescent="0.3">
      <c r="A1509" s="138" t="s">
        <v>23707</v>
      </c>
      <c r="B1509" s="141" t="s">
        <v>25608</v>
      </c>
      <c r="C1509" s="139" t="s">
        <v>25609</v>
      </c>
      <c r="D1509" s="139" t="s">
        <v>25610</v>
      </c>
      <c r="E1509" s="142">
        <v>188.18600000000001</v>
      </c>
      <c r="F1509" s="143" t="s">
        <v>16009</v>
      </c>
      <c r="G1509" s="143"/>
      <c r="H1509" s="143" t="s">
        <v>25611</v>
      </c>
      <c r="I1509" s="143" t="s">
        <v>5455</v>
      </c>
      <c r="J1509" s="139" t="s">
        <v>7801</v>
      </c>
      <c r="K1509" s="143" t="s">
        <v>28517</v>
      </c>
      <c r="L1509" s="144" t="s">
        <v>31</v>
      </c>
      <c r="M1509" s="144" t="s">
        <v>7841</v>
      </c>
      <c r="N1509" s="144" t="s">
        <v>33</v>
      </c>
      <c r="O1509" s="144" t="s">
        <v>220</v>
      </c>
      <c r="P1509" s="144">
        <v>42</v>
      </c>
      <c r="Q1509" s="144">
        <v>50</v>
      </c>
      <c r="R1509" s="145" t="s">
        <v>25612</v>
      </c>
      <c r="S1509" s="144" t="s">
        <v>25613</v>
      </c>
      <c r="T1509" s="144">
        <v>200</v>
      </c>
      <c r="U1509" s="144">
        <v>50</v>
      </c>
      <c r="V1509" s="146">
        <f t="shared" si="83"/>
        <v>0.26569457876781483</v>
      </c>
      <c r="W1509" s="150"/>
      <c r="X1509" s="1" t="s">
        <v>25614</v>
      </c>
      <c r="Y1509" s="145" t="s">
        <v>1446</v>
      </c>
      <c r="Z1509" s="1" t="s">
        <v>25615</v>
      </c>
    </row>
    <row r="1510" spans="1:26" s="67" customFormat="1" ht="100.2" customHeight="1" x14ac:dyDescent="0.3">
      <c r="A1510" s="138" t="s">
        <v>23707</v>
      </c>
      <c r="B1510" s="141" t="s">
        <v>25616</v>
      </c>
      <c r="C1510" s="139" t="s">
        <v>25617</v>
      </c>
      <c r="D1510" s="139" t="s">
        <v>25618</v>
      </c>
      <c r="E1510" s="142">
        <v>253.34200000000001</v>
      </c>
      <c r="F1510" s="143" t="s">
        <v>25619</v>
      </c>
      <c r="G1510" s="143"/>
      <c r="H1510" s="143" t="s">
        <v>25620</v>
      </c>
      <c r="I1510" s="143" t="s">
        <v>5455</v>
      </c>
      <c r="J1510" s="139" t="s">
        <v>25621</v>
      </c>
      <c r="K1510" s="143" t="s">
        <v>28518</v>
      </c>
      <c r="L1510" s="144" t="s">
        <v>31</v>
      </c>
      <c r="M1510" s="144" t="s">
        <v>1287</v>
      </c>
      <c r="N1510" s="144" t="s">
        <v>33</v>
      </c>
      <c r="O1510" s="144" t="s">
        <v>220</v>
      </c>
      <c r="P1510" s="144">
        <v>42</v>
      </c>
      <c r="Q1510" s="144">
        <v>47.25</v>
      </c>
      <c r="R1510" s="145" t="s">
        <v>25622</v>
      </c>
      <c r="S1510" s="144" t="s">
        <v>36</v>
      </c>
      <c r="T1510" s="144">
        <v>141.80000000000001</v>
      </c>
      <c r="U1510" s="144">
        <v>47.25</v>
      </c>
      <c r="V1510" s="149">
        <f t="shared" si="83"/>
        <v>0.18650677739972052</v>
      </c>
      <c r="W1510" s="150"/>
      <c r="X1510" s="1" t="s">
        <v>25623</v>
      </c>
      <c r="Y1510" s="145" t="s">
        <v>8767</v>
      </c>
      <c r="Z1510" s="1" t="s">
        <v>25624</v>
      </c>
    </row>
    <row r="1511" spans="1:26" s="67" customFormat="1" ht="100.2" customHeight="1" x14ac:dyDescent="0.3">
      <c r="A1511" s="138" t="s">
        <v>23707</v>
      </c>
      <c r="B1511" s="141" t="s">
        <v>25625</v>
      </c>
      <c r="C1511" s="139" t="s">
        <v>25626</v>
      </c>
      <c r="D1511" s="139" t="s">
        <v>25627</v>
      </c>
      <c r="E1511" s="142">
        <v>166.2</v>
      </c>
      <c r="F1511" s="143" t="s">
        <v>25628</v>
      </c>
      <c r="G1511" s="143"/>
      <c r="H1511" s="175" t="s">
        <v>25629</v>
      </c>
      <c r="I1511" s="143" t="s">
        <v>5455</v>
      </c>
      <c r="J1511" s="139" t="s">
        <v>25630</v>
      </c>
      <c r="K1511" s="143" t="s">
        <v>28519</v>
      </c>
      <c r="L1511" s="144" t="s">
        <v>31</v>
      </c>
      <c r="M1511" s="144" t="s">
        <v>69</v>
      </c>
      <c r="N1511" s="144" t="s">
        <v>476</v>
      </c>
      <c r="O1511" s="144" t="s">
        <v>220</v>
      </c>
      <c r="P1511" s="144">
        <v>54</v>
      </c>
      <c r="Q1511" s="144">
        <v>40.299999999999997</v>
      </c>
      <c r="R1511" s="145" t="s">
        <v>25631</v>
      </c>
      <c r="S1511" s="144" t="s">
        <v>1029</v>
      </c>
      <c r="T1511" s="144">
        <v>120.9</v>
      </c>
      <c r="U1511" s="144">
        <v>40.299999999999997</v>
      </c>
      <c r="V1511" s="148">
        <f t="shared" si="83"/>
        <v>0.2424789410348977</v>
      </c>
      <c r="W1511" s="150"/>
      <c r="X1511" s="1" t="s">
        <v>25632</v>
      </c>
      <c r="Y1511" s="145" t="s">
        <v>25633</v>
      </c>
      <c r="Z1511" s="1" t="s">
        <v>28156</v>
      </c>
    </row>
    <row r="1512" spans="1:26" s="67" customFormat="1" ht="100.2" customHeight="1" x14ac:dyDescent="0.3">
      <c r="A1512" s="138" t="s">
        <v>23707</v>
      </c>
      <c r="B1512" s="158" t="s">
        <v>25634</v>
      </c>
      <c r="C1512" s="145" t="s">
        <v>25635</v>
      </c>
      <c r="D1512" s="145" t="s">
        <v>25636</v>
      </c>
      <c r="E1512" s="146">
        <v>116.116</v>
      </c>
      <c r="F1512" s="144" t="s">
        <v>1818</v>
      </c>
      <c r="G1512" s="144"/>
      <c r="H1512" s="144" t="s">
        <v>25637</v>
      </c>
      <c r="I1512" s="144" t="s">
        <v>5455</v>
      </c>
      <c r="J1512" s="145" t="s">
        <v>25638</v>
      </c>
      <c r="K1512" s="144" t="s">
        <v>28520</v>
      </c>
      <c r="L1512" s="144" t="s">
        <v>31</v>
      </c>
      <c r="M1512" s="144" t="s">
        <v>12508</v>
      </c>
      <c r="N1512" s="144" t="s">
        <v>33</v>
      </c>
      <c r="O1512" s="144" t="s">
        <v>220</v>
      </c>
      <c r="P1512" s="144">
        <v>35</v>
      </c>
      <c r="Q1512" s="144">
        <v>40</v>
      </c>
      <c r="R1512" s="145" t="s">
        <v>25639</v>
      </c>
      <c r="S1512" s="144" t="s">
        <v>25640</v>
      </c>
      <c r="T1512" s="144">
        <v>120</v>
      </c>
      <c r="U1512" s="144">
        <v>40</v>
      </c>
      <c r="V1512" s="146">
        <f t="shared" si="83"/>
        <v>0.34448310310379276</v>
      </c>
      <c r="W1512" s="150"/>
      <c r="X1512" s="1" t="s">
        <v>25641</v>
      </c>
      <c r="Y1512" s="145" t="s">
        <v>4247</v>
      </c>
      <c r="Z1512" s="1" t="s">
        <v>25642</v>
      </c>
    </row>
    <row r="1513" spans="1:26" s="67" customFormat="1" ht="100.2" customHeight="1" x14ac:dyDescent="0.3">
      <c r="A1513" s="138" t="s">
        <v>23707</v>
      </c>
      <c r="B1513" s="158" t="s">
        <v>25643</v>
      </c>
      <c r="C1513" s="145" t="s">
        <v>25644</v>
      </c>
      <c r="D1513" s="145" t="s">
        <v>25645</v>
      </c>
      <c r="E1513" s="146">
        <v>155.15</v>
      </c>
      <c r="F1513" s="144" t="s">
        <v>25646</v>
      </c>
      <c r="G1513" s="144"/>
      <c r="H1513" s="144" t="s">
        <v>25647</v>
      </c>
      <c r="I1513" s="144" t="s">
        <v>5455</v>
      </c>
      <c r="J1513" s="145" t="s">
        <v>7801</v>
      </c>
      <c r="K1513" s="144" t="s">
        <v>28521</v>
      </c>
      <c r="L1513" s="144" t="s">
        <v>31</v>
      </c>
      <c r="M1513" s="144" t="s">
        <v>7841</v>
      </c>
      <c r="N1513" s="144" t="s">
        <v>476</v>
      </c>
      <c r="O1513" s="144" t="s">
        <v>220</v>
      </c>
      <c r="P1513" s="144">
        <v>14</v>
      </c>
      <c r="Q1513" s="144">
        <v>31</v>
      </c>
      <c r="R1513" s="145" t="s">
        <v>25648</v>
      </c>
      <c r="S1513" s="144" t="s">
        <v>1803</v>
      </c>
      <c r="T1513" s="144">
        <v>110</v>
      </c>
      <c r="U1513" s="144">
        <v>31</v>
      </c>
      <c r="V1513" s="146">
        <f t="shared" ref="V1513:V1532" si="84">U1513/E1513</f>
        <v>0.1998066387367064</v>
      </c>
      <c r="W1513" s="150"/>
      <c r="X1513" s="1" t="s">
        <v>25649</v>
      </c>
      <c r="Y1513" s="145" t="s">
        <v>17160</v>
      </c>
      <c r="Z1513" s="1" t="s">
        <v>25650</v>
      </c>
    </row>
    <row r="1514" spans="1:26" s="67" customFormat="1" ht="100.2" customHeight="1" x14ac:dyDescent="0.3">
      <c r="A1514" s="138" t="s">
        <v>23707</v>
      </c>
      <c r="B1514" s="158" t="s">
        <v>25651</v>
      </c>
      <c r="C1514" s="145" t="s">
        <v>25652</v>
      </c>
      <c r="D1514" s="145" t="s">
        <v>25653</v>
      </c>
      <c r="E1514" s="146">
        <v>103.169</v>
      </c>
      <c r="F1514" s="144" t="s">
        <v>25654</v>
      </c>
      <c r="G1514" s="144"/>
      <c r="H1514" s="144" t="s">
        <v>25655</v>
      </c>
      <c r="I1514" s="144" t="s">
        <v>5455</v>
      </c>
      <c r="J1514" s="145" t="s">
        <v>6295</v>
      </c>
      <c r="K1514" s="144" t="s">
        <v>28399</v>
      </c>
      <c r="L1514" s="144" t="s">
        <v>31</v>
      </c>
      <c r="M1514" s="144" t="s">
        <v>607</v>
      </c>
      <c r="N1514" s="144" t="s">
        <v>476</v>
      </c>
      <c r="O1514" s="144" t="s">
        <v>220</v>
      </c>
      <c r="P1514" s="144">
        <v>29</v>
      </c>
      <c r="Q1514" s="144">
        <v>30</v>
      </c>
      <c r="R1514" s="145" t="s">
        <v>25656</v>
      </c>
      <c r="S1514" s="144" t="s">
        <v>25657</v>
      </c>
      <c r="T1514" s="144">
        <v>100</v>
      </c>
      <c r="U1514" s="144">
        <v>30</v>
      </c>
      <c r="V1514" s="146">
        <f t="shared" si="84"/>
        <v>0.29078502263276762</v>
      </c>
      <c r="W1514" s="150"/>
      <c r="X1514" s="1" t="s">
        <v>25658</v>
      </c>
      <c r="Y1514" s="145" t="s">
        <v>25659</v>
      </c>
      <c r="Z1514" s="1" t="s">
        <v>28157</v>
      </c>
    </row>
    <row r="1515" spans="1:26" s="67" customFormat="1" ht="100.2" customHeight="1" x14ac:dyDescent="0.3">
      <c r="A1515" s="138" t="s">
        <v>23707</v>
      </c>
      <c r="B1515" s="158" t="s">
        <v>25660</v>
      </c>
      <c r="C1515" s="145" t="s">
        <v>25661</v>
      </c>
      <c r="D1515" s="145" t="s">
        <v>25662</v>
      </c>
      <c r="E1515" s="146">
        <v>254.37</v>
      </c>
      <c r="F1515" s="144" t="s">
        <v>25663</v>
      </c>
      <c r="G1515" s="144"/>
      <c r="H1515" s="144" t="s">
        <v>25664</v>
      </c>
      <c r="I1515" s="144" t="s">
        <v>5455</v>
      </c>
      <c r="J1515" s="145" t="s">
        <v>25665</v>
      </c>
      <c r="K1515" s="144" t="s">
        <v>28420</v>
      </c>
      <c r="L1515" s="144" t="s">
        <v>31</v>
      </c>
      <c r="M1515" s="144" t="s">
        <v>17194</v>
      </c>
      <c r="N1515" s="144" t="s">
        <v>476</v>
      </c>
      <c r="O1515" s="144" t="s">
        <v>220</v>
      </c>
      <c r="P1515" s="144">
        <v>62</v>
      </c>
      <c r="Q1515" s="144">
        <v>30</v>
      </c>
      <c r="R1515" s="145" t="s">
        <v>25666</v>
      </c>
      <c r="S1515" s="144" t="s">
        <v>1029</v>
      </c>
      <c r="T1515" s="144">
        <v>100</v>
      </c>
      <c r="U1515" s="144">
        <v>30</v>
      </c>
      <c r="V1515" s="146">
        <f t="shared" si="84"/>
        <v>0.11793843613633682</v>
      </c>
      <c r="W1515" s="150"/>
      <c r="X1515" s="1" t="s">
        <v>25667</v>
      </c>
      <c r="Y1515" s="145" t="s">
        <v>8767</v>
      </c>
      <c r="Z1515" s="1" t="s">
        <v>28158</v>
      </c>
    </row>
    <row r="1516" spans="1:26" s="67" customFormat="1" ht="100.2" customHeight="1" x14ac:dyDescent="0.3">
      <c r="A1516" s="138" t="s">
        <v>23707</v>
      </c>
      <c r="B1516" s="141" t="s">
        <v>25668</v>
      </c>
      <c r="C1516" s="139" t="s">
        <v>25669</v>
      </c>
      <c r="D1516" s="139" t="s">
        <v>25670</v>
      </c>
      <c r="E1516" s="142">
        <v>222.328</v>
      </c>
      <c r="F1516" s="143" t="s">
        <v>3532</v>
      </c>
      <c r="G1516" s="143"/>
      <c r="H1516" s="143" t="s">
        <v>25671</v>
      </c>
      <c r="I1516" s="143" t="s">
        <v>5455</v>
      </c>
      <c r="J1516" s="139" t="s">
        <v>25372</v>
      </c>
      <c r="K1516" s="143" t="s">
        <v>28522</v>
      </c>
      <c r="L1516" s="144" t="s">
        <v>31</v>
      </c>
      <c r="M1516" s="144" t="s">
        <v>69</v>
      </c>
      <c r="N1516" s="144" t="s">
        <v>33</v>
      </c>
      <c r="O1516" s="144" t="s">
        <v>220</v>
      </c>
      <c r="P1516" s="144">
        <v>28</v>
      </c>
      <c r="Q1516" s="144">
        <v>25</v>
      </c>
      <c r="R1516" s="145" t="s">
        <v>25672</v>
      </c>
      <c r="S1516" s="144" t="s">
        <v>143</v>
      </c>
      <c r="T1516" s="144">
        <v>100</v>
      </c>
      <c r="U1516" s="144">
        <v>25</v>
      </c>
      <c r="V1516" s="146">
        <f t="shared" si="84"/>
        <v>0.11244647547767263</v>
      </c>
      <c r="W1516" s="150"/>
      <c r="X1516" s="1" t="s">
        <v>25673</v>
      </c>
      <c r="Y1516" s="145" t="s">
        <v>25674</v>
      </c>
      <c r="Z1516" s="1" t="s">
        <v>28159</v>
      </c>
    </row>
    <row r="1517" spans="1:26" s="67" customFormat="1" ht="100.2" customHeight="1" x14ac:dyDescent="0.3">
      <c r="A1517" s="138" t="s">
        <v>23707</v>
      </c>
      <c r="B1517" s="158" t="s">
        <v>25675</v>
      </c>
      <c r="C1517" s="145" t="s">
        <v>25676</v>
      </c>
      <c r="D1517" s="145" t="s">
        <v>25677</v>
      </c>
      <c r="E1517" s="146">
        <v>250.33799999999999</v>
      </c>
      <c r="F1517" s="144" t="s">
        <v>25678</v>
      </c>
      <c r="G1517" s="144"/>
      <c r="H1517" s="144" t="s">
        <v>25679</v>
      </c>
      <c r="I1517" s="144" t="s">
        <v>5455</v>
      </c>
      <c r="J1517" s="145" t="s">
        <v>25680</v>
      </c>
      <c r="K1517" s="144" t="s">
        <v>28360</v>
      </c>
      <c r="L1517" s="144" t="s">
        <v>31</v>
      </c>
      <c r="M1517" s="144" t="s">
        <v>23869</v>
      </c>
      <c r="N1517" s="144" t="s">
        <v>33</v>
      </c>
      <c r="O1517" s="144" t="s">
        <v>220</v>
      </c>
      <c r="P1517" s="144">
        <v>28</v>
      </c>
      <c r="Q1517" s="144">
        <v>25</v>
      </c>
      <c r="R1517" s="145" t="s">
        <v>25681</v>
      </c>
      <c r="S1517" s="144" t="s">
        <v>1845</v>
      </c>
      <c r="T1517" s="144">
        <v>80</v>
      </c>
      <c r="U1517" s="144">
        <v>25</v>
      </c>
      <c r="V1517" s="146">
        <f t="shared" si="84"/>
        <v>9.9864982543601058E-2</v>
      </c>
      <c r="W1517" s="150"/>
      <c r="X1517" s="1" t="s">
        <v>25682</v>
      </c>
      <c r="Y1517" s="145" t="s">
        <v>1672</v>
      </c>
      <c r="Z1517" s="1" t="s">
        <v>25683</v>
      </c>
    </row>
    <row r="1518" spans="1:26" s="67" customFormat="1" ht="100.2" customHeight="1" x14ac:dyDescent="0.3">
      <c r="A1518" s="138" t="s">
        <v>23707</v>
      </c>
      <c r="B1518" s="158" t="s">
        <v>25684</v>
      </c>
      <c r="C1518" s="145" t="s">
        <v>25685</v>
      </c>
      <c r="D1518" s="145" t="s">
        <v>25686</v>
      </c>
      <c r="E1518" s="146">
        <v>90.122</v>
      </c>
      <c r="F1518" s="144" t="s">
        <v>767</v>
      </c>
      <c r="G1518" s="144"/>
      <c r="H1518" s="144" t="s">
        <v>25687</v>
      </c>
      <c r="I1518" s="144" t="s">
        <v>5455</v>
      </c>
      <c r="J1518" s="145" t="s">
        <v>5511</v>
      </c>
      <c r="K1518" s="144" t="s">
        <v>28303</v>
      </c>
      <c r="L1518" s="144" t="s">
        <v>31</v>
      </c>
      <c r="M1518" s="144" t="s">
        <v>32</v>
      </c>
      <c r="N1518" s="144" t="s">
        <v>476</v>
      </c>
      <c r="O1518" s="144" t="s">
        <v>220</v>
      </c>
      <c r="P1518" s="144">
        <v>21</v>
      </c>
      <c r="Q1518" s="144">
        <v>23</v>
      </c>
      <c r="R1518" s="145" t="s">
        <v>25688</v>
      </c>
      <c r="S1518" s="144" t="s">
        <v>1845</v>
      </c>
      <c r="T1518" s="144">
        <v>46.5</v>
      </c>
      <c r="U1518" s="144">
        <v>23</v>
      </c>
      <c r="V1518" s="146">
        <f t="shared" si="84"/>
        <v>0.2552096047579947</v>
      </c>
      <c r="W1518" s="150"/>
      <c r="X1518" s="1" t="s">
        <v>25689</v>
      </c>
      <c r="Y1518" s="145" t="s">
        <v>25690</v>
      </c>
      <c r="Z1518" s="1" t="s">
        <v>25691</v>
      </c>
    </row>
    <row r="1519" spans="1:26" s="67" customFormat="1" ht="100.2" customHeight="1" x14ac:dyDescent="0.3">
      <c r="A1519" s="138" t="s">
        <v>23707</v>
      </c>
      <c r="B1519" s="141" t="s">
        <v>25692</v>
      </c>
      <c r="C1519" s="139" t="s">
        <v>25693</v>
      </c>
      <c r="D1519" s="139" t="s">
        <v>25694</v>
      </c>
      <c r="E1519" s="142">
        <v>171.21</v>
      </c>
      <c r="F1519" s="143" t="s">
        <v>6225</v>
      </c>
      <c r="G1519" s="143"/>
      <c r="H1519" s="143" t="s">
        <v>25695</v>
      </c>
      <c r="I1519" s="143" t="s">
        <v>5455</v>
      </c>
      <c r="J1519" s="139" t="s">
        <v>25696</v>
      </c>
      <c r="K1519" s="142" t="s">
        <v>28287</v>
      </c>
      <c r="L1519" s="144" t="s">
        <v>31</v>
      </c>
      <c r="M1519" s="144" t="s">
        <v>25697</v>
      </c>
      <c r="N1519" s="144" t="s">
        <v>33</v>
      </c>
      <c r="O1519" s="144" t="s">
        <v>220</v>
      </c>
      <c r="P1519" s="144">
        <v>42</v>
      </c>
      <c r="Q1519" s="144">
        <v>20</v>
      </c>
      <c r="R1519" s="145" t="s">
        <v>25698</v>
      </c>
      <c r="S1519" s="144" t="s">
        <v>36</v>
      </c>
      <c r="T1519" s="144">
        <v>100</v>
      </c>
      <c r="U1519" s="144">
        <v>20</v>
      </c>
      <c r="V1519" s="146">
        <f t="shared" si="84"/>
        <v>0.11681560656503709</v>
      </c>
      <c r="W1519" s="150"/>
      <c r="X1519" s="1" t="s">
        <v>25699</v>
      </c>
      <c r="Y1519" s="145" t="s">
        <v>8071</v>
      </c>
      <c r="Z1519" s="1" t="s">
        <v>28160</v>
      </c>
    </row>
    <row r="1520" spans="1:26" s="67" customFormat="1" ht="100.2" customHeight="1" x14ac:dyDescent="0.3">
      <c r="A1520" s="138" t="s">
        <v>23707</v>
      </c>
      <c r="B1520" s="141" t="s">
        <v>25700</v>
      </c>
      <c r="C1520" s="139" t="s">
        <v>25701</v>
      </c>
      <c r="D1520" s="139" t="s">
        <v>25702</v>
      </c>
      <c r="E1520" s="142">
        <v>843.74</v>
      </c>
      <c r="F1520" s="143" t="s">
        <v>25703</v>
      </c>
      <c r="G1520" s="143"/>
      <c r="H1520" s="143" t="s">
        <v>25704</v>
      </c>
      <c r="I1520" s="143" t="s">
        <v>5455</v>
      </c>
      <c r="J1520" s="139" t="s">
        <v>25705</v>
      </c>
      <c r="K1520" s="143" t="s">
        <v>28242</v>
      </c>
      <c r="L1520" s="144" t="s">
        <v>31</v>
      </c>
      <c r="M1520" s="144" t="s">
        <v>17194</v>
      </c>
      <c r="N1520" s="144" t="s">
        <v>33</v>
      </c>
      <c r="O1520" s="144" t="s">
        <v>220</v>
      </c>
      <c r="P1520" s="144">
        <v>35</v>
      </c>
      <c r="Q1520" s="144">
        <v>15</v>
      </c>
      <c r="R1520" s="145" t="s">
        <v>25706</v>
      </c>
      <c r="S1520" s="144" t="s">
        <v>36</v>
      </c>
      <c r="T1520" s="144">
        <v>40</v>
      </c>
      <c r="U1520" s="144">
        <v>15</v>
      </c>
      <c r="V1520" s="148">
        <f t="shared" si="84"/>
        <v>1.7777988479863466E-2</v>
      </c>
      <c r="W1520" s="150"/>
      <c r="X1520" s="1" t="s">
        <v>25707</v>
      </c>
      <c r="Y1520" s="145" t="s">
        <v>28162</v>
      </c>
      <c r="Z1520" s="1" t="s">
        <v>28161</v>
      </c>
    </row>
    <row r="1521" spans="1:26" s="67" customFormat="1" ht="100.2" customHeight="1" x14ac:dyDescent="0.3">
      <c r="A1521" s="138" t="s">
        <v>23707</v>
      </c>
      <c r="B1521" s="141" t="s">
        <v>25708</v>
      </c>
      <c r="C1521" s="139" t="s">
        <v>25709</v>
      </c>
      <c r="D1521" s="139" t="s">
        <v>25710</v>
      </c>
      <c r="E1521" s="142">
        <v>225.19</v>
      </c>
      <c r="F1521" s="143" t="s">
        <v>25711</v>
      </c>
      <c r="G1521" s="143"/>
      <c r="H1521" s="143" t="s">
        <v>25712</v>
      </c>
      <c r="I1521" s="143" t="s">
        <v>5455</v>
      </c>
      <c r="J1521" s="139" t="s">
        <v>25713</v>
      </c>
      <c r="K1521" s="143" t="s">
        <v>28523</v>
      </c>
      <c r="L1521" s="144" t="s">
        <v>31</v>
      </c>
      <c r="M1521" s="144" t="s">
        <v>18421</v>
      </c>
      <c r="N1521" s="144" t="s">
        <v>46</v>
      </c>
      <c r="O1521" s="144" t="s">
        <v>34</v>
      </c>
      <c r="P1521" s="144">
        <v>28</v>
      </c>
      <c r="Q1521" s="144">
        <v>14</v>
      </c>
      <c r="R1521" s="145" t="s">
        <v>25714</v>
      </c>
      <c r="S1521" s="144" t="s">
        <v>49</v>
      </c>
      <c r="T1521" s="144" t="s">
        <v>49</v>
      </c>
      <c r="U1521" s="144">
        <v>14</v>
      </c>
      <c r="V1521" s="148">
        <f t="shared" si="84"/>
        <v>6.2169723344731115E-2</v>
      </c>
      <c r="W1521" s="150"/>
      <c r="X1521" s="1" t="s">
        <v>25715</v>
      </c>
      <c r="Y1521" s="145" t="s">
        <v>25716</v>
      </c>
      <c r="Z1521" s="1" t="s">
        <v>25717</v>
      </c>
    </row>
    <row r="1522" spans="1:26" s="67" customFormat="1" ht="100.2" customHeight="1" x14ac:dyDescent="0.3">
      <c r="A1522" s="138" t="s">
        <v>23707</v>
      </c>
      <c r="B1522" s="141" t="s">
        <v>25718</v>
      </c>
      <c r="C1522" s="139" t="s">
        <v>25719</v>
      </c>
      <c r="D1522" s="139" t="s">
        <v>25720</v>
      </c>
      <c r="E1522" s="142">
        <v>194.21100000000001</v>
      </c>
      <c r="F1522" s="143" t="s">
        <v>25721</v>
      </c>
      <c r="G1522" s="143"/>
      <c r="H1522" s="143" t="s">
        <v>25722</v>
      </c>
      <c r="I1522" s="143" t="s">
        <v>5455</v>
      </c>
      <c r="J1522" s="139" t="s">
        <v>25723</v>
      </c>
      <c r="K1522" s="143" t="s">
        <v>28524</v>
      </c>
      <c r="L1522" s="144" t="s">
        <v>31</v>
      </c>
      <c r="M1522" s="144" t="s">
        <v>69</v>
      </c>
      <c r="N1522" s="144" t="s">
        <v>46</v>
      </c>
      <c r="O1522" s="144" t="s">
        <v>220</v>
      </c>
      <c r="P1522" s="144">
        <v>35</v>
      </c>
      <c r="Q1522" s="144">
        <v>12</v>
      </c>
      <c r="R1522" s="145" t="s">
        <v>25724</v>
      </c>
      <c r="S1522" s="144" t="s">
        <v>25725</v>
      </c>
      <c r="T1522" s="144">
        <v>30</v>
      </c>
      <c r="U1522" s="144">
        <v>12</v>
      </c>
      <c r="V1522" s="148">
        <f t="shared" si="84"/>
        <v>6.1788467182600365E-2</v>
      </c>
      <c r="W1522" s="150"/>
      <c r="X1522" s="1" t="s">
        <v>25726</v>
      </c>
      <c r="Y1522" s="145" t="s">
        <v>975</v>
      </c>
      <c r="Z1522" s="1" t="s">
        <v>25727</v>
      </c>
    </row>
    <row r="1523" spans="1:26" s="67" customFormat="1" ht="100.2" customHeight="1" x14ac:dyDescent="0.3">
      <c r="A1523" s="138" t="s">
        <v>23707</v>
      </c>
      <c r="B1523" s="141" t="s">
        <v>25728</v>
      </c>
      <c r="C1523" s="139" t="s">
        <v>25729</v>
      </c>
      <c r="D1523" s="139" t="s">
        <v>25730</v>
      </c>
      <c r="E1523" s="142">
        <v>150.221</v>
      </c>
      <c r="F1523" s="143" t="s">
        <v>2403</v>
      </c>
      <c r="G1523" s="143"/>
      <c r="H1523" s="143" t="s">
        <v>25731</v>
      </c>
      <c r="I1523" s="143" t="s">
        <v>5455</v>
      </c>
      <c r="J1523" s="139" t="s">
        <v>5676</v>
      </c>
      <c r="K1523" s="143" t="s">
        <v>28361</v>
      </c>
      <c r="L1523" s="144" t="s">
        <v>31</v>
      </c>
      <c r="M1523" s="144" t="s">
        <v>25732</v>
      </c>
      <c r="N1523" s="144" t="s">
        <v>46</v>
      </c>
      <c r="O1523" s="144" t="s">
        <v>220</v>
      </c>
      <c r="P1523" s="144">
        <v>42</v>
      </c>
      <c r="Q1523" s="144">
        <v>12</v>
      </c>
      <c r="R1523" s="145" t="s">
        <v>25733</v>
      </c>
      <c r="S1523" s="144" t="s">
        <v>3395</v>
      </c>
      <c r="T1523" s="144">
        <v>60</v>
      </c>
      <c r="U1523" s="144">
        <v>12</v>
      </c>
      <c r="V1523" s="148">
        <f t="shared" si="84"/>
        <v>7.9882306734744141E-2</v>
      </c>
      <c r="W1523" s="150"/>
      <c r="X1523" s="1" t="s">
        <v>25734</v>
      </c>
      <c r="Y1523" s="145" t="s">
        <v>25735</v>
      </c>
      <c r="Z1523" s="1" t="s">
        <v>28163</v>
      </c>
    </row>
    <row r="1524" spans="1:26" s="67" customFormat="1" ht="100.2" customHeight="1" x14ac:dyDescent="0.3">
      <c r="A1524" s="138" t="s">
        <v>23707</v>
      </c>
      <c r="B1524" s="141" t="s">
        <v>25736</v>
      </c>
      <c r="C1524" s="139" t="s">
        <v>25737</v>
      </c>
      <c r="D1524" s="139" t="s">
        <v>25738</v>
      </c>
      <c r="E1524" s="142">
        <v>236.27</v>
      </c>
      <c r="F1524" s="143" t="s">
        <v>25739</v>
      </c>
      <c r="G1524" s="143"/>
      <c r="H1524" s="143" t="s">
        <v>25740</v>
      </c>
      <c r="I1524" s="143" t="s">
        <v>5455</v>
      </c>
      <c r="J1524" s="139" t="s">
        <v>6806</v>
      </c>
      <c r="K1524" s="143" t="s">
        <v>28289</v>
      </c>
      <c r="L1524" s="144" t="s">
        <v>31</v>
      </c>
      <c r="M1524" s="144" t="s">
        <v>25741</v>
      </c>
      <c r="N1524" s="144" t="s">
        <v>46</v>
      </c>
      <c r="O1524" s="144" t="s">
        <v>220</v>
      </c>
      <c r="P1524" s="144">
        <v>28</v>
      </c>
      <c r="Q1524" s="144">
        <v>10</v>
      </c>
      <c r="R1524" s="145" t="s">
        <v>25742</v>
      </c>
      <c r="S1524" s="144" t="s">
        <v>36</v>
      </c>
      <c r="T1524" s="144">
        <v>50</v>
      </c>
      <c r="U1524" s="144">
        <v>10</v>
      </c>
      <c r="V1524" s="148">
        <f t="shared" si="84"/>
        <v>4.2324459305032376E-2</v>
      </c>
      <c r="W1524" s="150"/>
      <c r="X1524" s="1" t="s">
        <v>25743</v>
      </c>
      <c r="Y1524" s="145" t="s">
        <v>2048</v>
      </c>
      <c r="Z1524" s="1" t="s">
        <v>28164</v>
      </c>
    </row>
    <row r="1525" spans="1:26" s="67" customFormat="1" ht="100.2" customHeight="1" x14ac:dyDescent="0.3">
      <c r="A1525" s="138" t="s">
        <v>23707</v>
      </c>
      <c r="B1525" s="141" t="s">
        <v>25744</v>
      </c>
      <c r="C1525" s="139" t="s">
        <v>25745</v>
      </c>
      <c r="D1525" s="139" t="s">
        <v>25746</v>
      </c>
      <c r="E1525" s="142">
        <v>390.6</v>
      </c>
      <c r="F1525" s="143" t="s">
        <v>6204</v>
      </c>
      <c r="G1525" s="143"/>
      <c r="H1525" s="175" t="s">
        <v>25747</v>
      </c>
      <c r="I1525" s="143" t="s">
        <v>5455</v>
      </c>
      <c r="J1525" s="139" t="s">
        <v>5465</v>
      </c>
      <c r="K1525" s="143" t="s">
        <v>28525</v>
      </c>
      <c r="L1525" s="144" t="s">
        <v>31</v>
      </c>
      <c r="M1525" s="144" t="s">
        <v>69</v>
      </c>
      <c r="N1525" s="144" t="s">
        <v>476</v>
      </c>
      <c r="O1525" s="144" t="s">
        <v>220</v>
      </c>
      <c r="P1525" s="144">
        <v>8</v>
      </c>
      <c r="Q1525" s="144">
        <v>10</v>
      </c>
      <c r="R1525" s="145" t="s">
        <v>25748</v>
      </c>
      <c r="S1525" s="144" t="s">
        <v>25749</v>
      </c>
      <c r="T1525" s="144">
        <v>100</v>
      </c>
      <c r="U1525" s="144">
        <v>10</v>
      </c>
      <c r="V1525" s="148">
        <f t="shared" si="84"/>
        <v>2.560163850486431E-2</v>
      </c>
      <c r="W1525" s="150"/>
      <c r="X1525" s="1" t="s">
        <v>26905</v>
      </c>
      <c r="Y1525" s="145" t="s">
        <v>25750</v>
      </c>
      <c r="Z1525" s="1" t="s">
        <v>25751</v>
      </c>
    </row>
    <row r="1526" spans="1:26" s="67" customFormat="1" ht="100.2" customHeight="1" x14ac:dyDescent="0.3">
      <c r="A1526" s="138" t="s">
        <v>23707</v>
      </c>
      <c r="B1526" s="141" t="s">
        <v>25752</v>
      </c>
      <c r="C1526" s="139" t="s">
        <v>25753</v>
      </c>
      <c r="D1526" s="139" t="s">
        <v>25754</v>
      </c>
      <c r="E1526" s="142">
        <v>284.399</v>
      </c>
      <c r="F1526" s="143" t="s">
        <v>2740</v>
      </c>
      <c r="G1526" s="143"/>
      <c r="H1526" s="143" t="s">
        <v>25755</v>
      </c>
      <c r="I1526" s="173" t="s">
        <v>5455</v>
      </c>
      <c r="J1526" s="174" t="s">
        <v>18843</v>
      </c>
      <c r="K1526" s="173" t="s">
        <v>28526</v>
      </c>
      <c r="L1526" s="144" t="s">
        <v>31</v>
      </c>
      <c r="M1526" s="144" t="s">
        <v>7841</v>
      </c>
      <c r="N1526" s="144" t="s">
        <v>33</v>
      </c>
      <c r="O1526" s="144" t="s">
        <v>220</v>
      </c>
      <c r="P1526" s="144">
        <v>28</v>
      </c>
      <c r="Q1526" s="144">
        <v>10</v>
      </c>
      <c r="R1526" s="145" t="s">
        <v>25756</v>
      </c>
      <c r="S1526" s="144" t="s">
        <v>36</v>
      </c>
      <c r="T1526" s="144">
        <v>100</v>
      </c>
      <c r="U1526" s="144">
        <v>10</v>
      </c>
      <c r="V1526" s="148">
        <f t="shared" si="84"/>
        <v>3.5161867657762511E-2</v>
      </c>
      <c r="W1526" s="150"/>
      <c r="X1526" s="1" t="s">
        <v>25757</v>
      </c>
      <c r="Y1526" s="145" t="s">
        <v>975</v>
      </c>
      <c r="Z1526" s="1" t="s">
        <v>25758</v>
      </c>
    </row>
    <row r="1527" spans="1:26" s="67" customFormat="1" ht="100.2" customHeight="1" x14ac:dyDescent="0.3">
      <c r="A1527" s="138" t="s">
        <v>23707</v>
      </c>
      <c r="B1527" s="158" t="s">
        <v>25759</v>
      </c>
      <c r="C1527" s="145" t="s">
        <v>25760</v>
      </c>
      <c r="D1527" s="145" t="s">
        <v>25761</v>
      </c>
      <c r="E1527" s="146">
        <v>220.35</v>
      </c>
      <c r="F1527" s="144" t="s">
        <v>6273</v>
      </c>
      <c r="G1527" s="144"/>
      <c r="H1527" s="144" t="s">
        <v>25762</v>
      </c>
      <c r="I1527" s="144" t="s">
        <v>5455</v>
      </c>
      <c r="J1527" s="145" t="s">
        <v>5676</v>
      </c>
      <c r="K1527" s="144" t="s">
        <v>28291</v>
      </c>
      <c r="L1527" s="144" t="s">
        <v>31</v>
      </c>
      <c r="M1527" s="144" t="s">
        <v>5189</v>
      </c>
      <c r="N1527" s="144" t="s">
        <v>33</v>
      </c>
      <c r="O1527" s="144" t="s">
        <v>220</v>
      </c>
      <c r="P1527" s="144">
        <v>70</v>
      </c>
      <c r="Q1527" s="144">
        <v>10</v>
      </c>
      <c r="R1527" s="145" t="s">
        <v>25763</v>
      </c>
      <c r="S1527" s="144" t="s">
        <v>36</v>
      </c>
      <c r="T1527" s="144">
        <v>50</v>
      </c>
      <c r="U1527" s="144">
        <v>10</v>
      </c>
      <c r="V1527" s="148">
        <f t="shared" si="84"/>
        <v>4.5382346267302018E-2</v>
      </c>
      <c r="W1527" s="150"/>
      <c r="X1527" s="1" t="s">
        <v>25764</v>
      </c>
      <c r="Y1527" s="145" t="s">
        <v>25765</v>
      </c>
      <c r="Z1527" s="1" t="s">
        <v>25766</v>
      </c>
    </row>
    <row r="1528" spans="1:26" s="67" customFormat="1" ht="100.2" customHeight="1" x14ac:dyDescent="0.3">
      <c r="A1528" s="138" t="s">
        <v>23707</v>
      </c>
      <c r="B1528" s="141" t="s">
        <v>25767</v>
      </c>
      <c r="C1528" s="139" t="s">
        <v>25768</v>
      </c>
      <c r="D1528" s="139" t="s">
        <v>25769</v>
      </c>
      <c r="E1528" s="142">
        <v>104.149</v>
      </c>
      <c r="F1528" s="143" t="s">
        <v>25770</v>
      </c>
      <c r="G1528" s="143"/>
      <c r="H1528" s="143" t="s">
        <v>25771</v>
      </c>
      <c r="I1528" s="143" t="s">
        <v>5455</v>
      </c>
      <c r="J1528" s="139" t="s">
        <v>5511</v>
      </c>
      <c r="K1528" s="143" t="s">
        <v>28303</v>
      </c>
      <c r="L1528" s="144" t="s">
        <v>31</v>
      </c>
      <c r="M1528" s="144" t="s">
        <v>8018</v>
      </c>
      <c r="N1528" s="144" t="s">
        <v>476</v>
      </c>
      <c r="O1528" s="144" t="s">
        <v>220</v>
      </c>
      <c r="P1528" s="144">
        <v>41</v>
      </c>
      <c r="Q1528" s="144">
        <v>8</v>
      </c>
      <c r="R1528" s="145" t="s">
        <v>25772</v>
      </c>
      <c r="S1528" s="144" t="s">
        <v>3395</v>
      </c>
      <c r="T1528" s="144">
        <v>30</v>
      </c>
      <c r="U1528" s="144">
        <v>8</v>
      </c>
      <c r="V1528" s="146">
        <f t="shared" si="84"/>
        <v>7.6813027489462213E-2</v>
      </c>
      <c r="W1528" s="150"/>
      <c r="X1528" s="1" t="s">
        <v>25773</v>
      </c>
      <c r="Y1528" s="145" t="s">
        <v>25774</v>
      </c>
      <c r="Z1528" s="1" t="s">
        <v>28166</v>
      </c>
    </row>
    <row r="1529" spans="1:26" s="67" customFormat="1" ht="100.2" customHeight="1" x14ac:dyDescent="0.3">
      <c r="A1529" s="138" t="s">
        <v>23707</v>
      </c>
      <c r="B1529" s="141" t="s">
        <v>25775</v>
      </c>
      <c r="C1529" s="139" t="s">
        <v>25776</v>
      </c>
      <c r="D1529" s="139" t="s">
        <v>25777</v>
      </c>
      <c r="E1529" s="142">
        <v>406.14</v>
      </c>
      <c r="F1529" s="143" t="s">
        <v>25778</v>
      </c>
      <c r="G1529" s="143"/>
      <c r="H1529" s="143" t="s">
        <v>25779</v>
      </c>
      <c r="I1529" s="143" t="s">
        <v>5455</v>
      </c>
      <c r="J1529" s="139" t="s">
        <v>5696</v>
      </c>
      <c r="K1529" s="143" t="s">
        <v>28367</v>
      </c>
      <c r="L1529" s="144" t="s">
        <v>31</v>
      </c>
      <c r="M1529" s="144" t="s">
        <v>5291</v>
      </c>
      <c r="N1529" s="144" t="s">
        <v>33</v>
      </c>
      <c r="O1529" s="144" t="s">
        <v>220</v>
      </c>
      <c r="P1529" s="144">
        <v>42</v>
      </c>
      <c r="Q1529" s="144">
        <v>5</v>
      </c>
      <c r="R1529" s="145" t="s">
        <v>25780</v>
      </c>
      <c r="S1529" s="144" t="s">
        <v>25781</v>
      </c>
      <c r="T1529" s="144">
        <v>25</v>
      </c>
      <c r="U1529" s="144">
        <v>5</v>
      </c>
      <c r="V1529" s="146">
        <f t="shared" si="84"/>
        <v>1.231102575466588E-2</v>
      </c>
      <c r="W1529" s="150"/>
      <c r="X1529" s="1" t="s">
        <v>25782</v>
      </c>
      <c r="Y1529" s="145" t="s">
        <v>25783</v>
      </c>
      <c r="Z1529" s="1" t="s">
        <v>28165</v>
      </c>
    </row>
    <row r="1530" spans="1:26" s="67" customFormat="1" ht="100.2" customHeight="1" x14ac:dyDescent="0.3">
      <c r="A1530" s="138" t="s">
        <v>23707</v>
      </c>
      <c r="B1530" s="141" t="s">
        <v>25784</v>
      </c>
      <c r="C1530" s="139" t="s">
        <v>25785</v>
      </c>
      <c r="D1530" s="139" t="s">
        <v>25786</v>
      </c>
      <c r="E1530" s="142">
        <v>186.23</v>
      </c>
      <c r="F1530" s="143" t="s">
        <v>25787</v>
      </c>
      <c r="G1530" s="143"/>
      <c r="H1530" s="143" t="s">
        <v>25788</v>
      </c>
      <c r="I1530" s="143" t="s">
        <v>5455</v>
      </c>
      <c r="J1530" s="139" t="s">
        <v>6305</v>
      </c>
      <c r="K1530" s="143" t="s">
        <v>28527</v>
      </c>
      <c r="L1530" s="144" t="s">
        <v>31</v>
      </c>
      <c r="M1530" s="144" t="s">
        <v>2749</v>
      </c>
      <c r="N1530" s="144" t="s">
        <v>46</v>
      </c>
      <c r="O1530" s="144" t="s">
        <v>220</v>
      </c>
      <c r="P1530" s="144">
        <v>29</v>
      </c>
      <c r="Q1530" s="144">
        <v>4</v>
      </c>
      <c r="R1530" s="145" t="s">
        <v>25789</v>
      </c>
      <c r="S1530" s="144" t="s">
        <v>25790</v>
      </c>
      <c r="T1530" s="144">
        <v>10</v>
      </c>
      <c r="U1530" s="144">
        <v>4</v>
      </c>
      <c r="V1530" s="146">
        <f t="shared" si="84"/>
        <v>2.1478816517209905E-2</v>
      </c>
      <c r="W1530" s="150"/>
      <c r="X1530" s="1" t="s">
        <v>25791</v>
      </c>
      <c r="Y1530" s="145" t="s">
        <v>17160</v>
      </c>
      <c r="Z1530" s="1" t="s">
        <v>25792</v>
      </c>
    </row>
    <row r="1531" spans="1:26" s="67" customFormat="1" ht="100.2" customHeight="1" x14ac:dyDescent="0.3">
      <c r="A1531" s="138" t="s">
        <v>23707</v>
      </c>
      <c r="B1531" s="141" t="s">
        <v>25793</v>
      </c>
      <c r="C1531" s="139" t="s">
        <v>25794</v>
      </c>
      <c r="D1531" s="139" t="s">
        <v>25795</v>
      </c>
      <c r="E1531" s="142">
        <v>158.15600000000001</v>
      </c>
      <c r="F1531" s="143" t="s">
        <v>25796</v>
      </c>
      <c r="G1531" s="143"/>
      <c r="H1531" s="143" t="s">
        <v>25797</v>
      </c>
      <c r="I1531" s="143" t="s">
        <v>5455</v>
      </c>
      <c r="J1531" s="139" t="s">
        <v>25798</v>
      </c>
      <c r="K1531" s="143" t="s">
        <v>30869</v>
      </c>
      <c r="L1531" s="144" t="s">
        <v>31</v>
      </c>
      <c r="M1531" s="144" t="s">
        <v>17194</v>
      </c>
      <c r="N1531" s="144" t="s">
        <v>33</v>
      </c>
      <c r="O1531" s="144" t="s">
        <v>220</v>
      </c>
      <c r="P1531" s="144">
        <v>42</v>
      </c>
      <c r="Q1531" s="144">
        <v>2</v>
      </c>
      <c r="R1531" s="145" t="s">
        <v>25799</v>
      </c>
      <c r="S1531" s="144" t="s">
        <v>49</v>
      </c>
      <c r="T1531" s="144" t="s">
        <v>49</v>
      </c>
      <c r="U1531" s="144">
        <v>2</v>
      </c>
      <c r="V1531" s="146">
        <f t="shared" si="84"/>
        <v>1.2645742178608463E-2</v>
      </c>
      <c r="W1531" s="150"/>
      <c r="X1531" s="1" t="s">
        <v>25800</v>
      </c>
      <c r="Y1531" s="145" t="s">
        <v>7979</v>
      </c>
      <c r="Z1531" s="1" t="s">
        <v>25801</v>
      </c>
    </row>
    <row r="1532" spans="1:26" s="67" customFormat="1" ht="100.2" customHeight="1" x14ac:dyDescent="0.3">
      <c r="A1532" s="138" t="s">
        <v>23707</v>
      </c>
      <c r="B1532" s="141" t="s">
        <v>25802</v>
      </c>
      <c r="C1532" s="139" t="s">
        <v>25803</v>
      </c>
      <c r="D1532" s="139" t="s">
        <v>25804</v>
      </c>
      <c r="E1532" s="142">
        <v>685.04700000000003</v>
      </c>
      <c r="F1532" s="143" t="s">
        <v>25805</v>
      </c>
      <c r="G1532" s="143"/>
      <c r="H1532" s="143" t="s">
        <v>25806</v>
      </c>
      <c r="I1532" s="143" t="s">
        <v>5455</v>
      </c>
      <c r="J1532" s="139" t="s">
        <v>25807</v>
      </c>
      <c r="K1532" s="143" t="s">
        <v>28528</v>
      </c>
      <c r="L1532" s="144" t="s">
        <v>31</v>
      </c>
      <c r="M1532" s="144" t="s">
        <v>32</v>
      </c>
      <c r="N1532" s="144" t="s">
        <v>33</v>
      </c>
      <c r="O1532" s="144" t="s">
        <v>220</v>
      </c>
      <c r="P1532" s="144">
        <v>36</v>
      </c>
      <c r="Q1532" s="144">
        <v>2</v>
      </c>
      <c r="R1532" s="145" t="s">
        <v>25808</v>
      </c>
      <c r="S1532" s="144" t="s">
        <v>36</v>
      </c>
      <c r="T1532" s="144">
        <v>10</v>
      </c>
      <c r="U1532" s="144">
        <v>2</v>
      </c>
      <c r="V1532" s="148">
        <f t="shared" si="84"/>
        <v>2.9195077126094996E-3</v>
      </c>
      <c r="W1532" s="150"/>
      <c r="X1532" s="1" t="s">
        <v>25809</v>
      </c>
      <c r="Y1532" s="145" t="s">
        <v>25810</v>
      </c>
      <c r="Z1532" s="1" t="s">
        <v>25811</v>
      </c>
    </row>
    <row r="1533" spans="1:26" s="67" customFormat="1" ht="100.2" customHeight="1" x14ac:dyDescent="0.3">
      <c r="A1533" s="138" t="s">
        <v>23707</v>
      </c>
      <c r="B1533" s="141" t="s">
        <v>26927</v>
      </c>
      <c r="C1533" s="139" t="s">
        <v>26928</v>
      </c>
      <c r="D1533" s="152" t="s">
        <v>26929</v>
      </c>
      <c r="E1533" s="142">
        <v>430.47</v>
      </c>
      <c r="F1533" s="143" t="s">
        <v>26930</v>
      </c>
      <c r="G1533" s="143"/>
      <c r="H1533" s="183" t="s">
        <v>26931</v>
      </c>
      <c r="I1533" s="183" t="s">
        <v>5455</v>
      </c>
      <c r="J1533" s="190" t="s">
        <v>26932</v>
      </c>
      <c r="K1533" s="183" t="s">
        <v>28529</v>
      </c>
      <c r="L1533" s="144" t="s">
        <v>31</v>
      </c>
      <c r="M1533" s="144" t="s">
        <v>1287</v>
      </c>
      <c r="N1533" s="144" t="s">
        <v>46</v>
      </c>
      <c r="O1533" s="144" t="s">
        <v>220</v>
      </c>
      <c r="P1533" s="144">
        <v>42</v>
      </c>
      <c r="Q1533" s="144" t="s">
        <v>49</v>
      </c>
      <c r="R1533" s="145" t="s">
        <v>1288</v>
      </c>
      <c r="S1533" s="144" t="s">
        <v>19917</v>
      </c>
      <c r="T1533" s="144">
        <v>100</v>
      </c>
      <c r="U1533" s="144" t="s">
        <v>49</v>
      </c>
      <c r="V1533" s="144"/>
      <c r="W1533" s="144"/>
      <c r="X1533" s="145" t="s">
        <v>26933</v>
      </c>
      <c r="Y1533" s="145" t="s">
        <v>26934</v>
      </c>
      <c r="Z1533" s="145" t="s">
        <v>26935</v>
      </c>
    </row>
    <row r="1534" spans="1:26" s="67" customFormat="1" ht="100.2" customHeight="1" x14ac:dyDescent="0.3">
      <c r="A1534" s="138" t="s">
        <v>23707</v>
      </c>
      <c r="B1534" s="141" t="s">
        <v>26980</v>
      </c>
      <c r="C1534" s="139" t="s">
        <v>26981</v>
      </c>
      <c r="D1534" s="152" t="s">
        <v>26982</v>
      </c>
      <c r="E1534" s="142">
        <v>157.25700000000001</v>
      </c>
      <c r="F1534" s="143" t="s">
        <v>26983</v>
      </c>
      <c r="G1534" s="143"/>
      <c r="H1534" s="143" t="s">
        <v>26984</v>
      </c>
      <c r="I1534" s="143" t="s">
        <v>5455</v>
      </c>
      <c r="J1534" s="139" t="s">
        <v>2266</v>
      </c>
      <c r="K1534" s="143" t="s">
        <v>28530</v>
      </c>
      <c r="L1534" s="144" t="s">
        <v>31</v>
      </c>
      <c r="M1534" s="144" t="s">
        <v>5153</v>
      </c>
      <c r="N1534" s="144" t="s">
        <v>33</v>
      </c>
      <c r="O1534" s="144" t="s">
        <v>220</v>
      </c>
      <c r="P1534" s="144">
        <v>41</v>
      </c>
      <c r="Q1534" s="144" t="s">
        <v>49</v>
      </c>
      <c r="R1534" s="145" t="s">
        <v>26985</v>
      </c>
      <c r="S1534" s="144" t="s">
        <v>26986</v>
      </c>
      <c r="T1534" s="144">
        <v>60</v>
      </c>
      <c r="U1534" s="144" t="s">
        <v>49</v>
      </c>
      <c r="V1534" s="144"/>
      <c r="W1534" s="144"/>
      <c r="X1534" s="145" t="s">
        <v>26987</v>
      </c>
      <c r="Y1534" s="145" t="s">
        <v>26988</v>
      </c>
      <c r="Z1534" s="145" t="s">
        <v>28167</v>
      </c>
    </row>
    <row r="1535" spans="1:26" s="67" customFormat="1" ht="100.2" customHeight="1" x14ac:dyDescent="0.3">
      <c r="A1535" s="138" t="s">
        <v>23707</v>
      </c>
      <c r="B1535" s="141" t="s">
        <v>27005</v>
      </c>
      <c r="C1535" s="139" t="s">
        <v>27006</v>
      </c>
      <c r="D1535" s="152" t="s">
        <v>27007</v>
      </c>
      <c r="E1535" s="142">
        <v>353.67899999999997</v>
      </c>
      <c r="F1535" s="143" t="s">
        <v>27008</v>
      </c>
      <c r="G1535" s="143"/>
      <c r="H1535" s="143" t="s">
        <v>27009</v>
      </c>
      <c r="I1535" s="143" t="s">
        <v>5455</v>
      </c>
      <c r="J1535" s="139" t="s">
        <v>6545</v>
      </c>
      <c r="K1535" s="143" t="s">
        <v>28264</v>
      </c>
      <c r="L1535" s="144" t="s">
        <v>31</v>
      </c>
      <c r="M1535" s="144" t="s">
        <v>12508</v>
      </c>
      <c r="N1535" s="144" t="s">
        <v>476</v>
      </c>
      <c r="O1535" s="144" t="s">
        <v>34</v>
      </c>
      <c r="P1535" s="144">
        <v>90</v>
      </c>
      <c r="Q1535" s="144" t="s">
        <v>49</v>
      </c>
      <c r="R1535" s="145" t="s">
        <v>27010</v>
      </c>
      <c r="S1535" s="144" t="s">
        <v>27011</v>
      </c>
      <c r="T1535" s="144">
        <v>21</v>
      </c>
      <c r="U1535" s="144" t="s">
        <v>49</v>
      </c>
      <c r="V1535" s="144"/>
      <c r="W1535" s="144"/>
      <c r="X1535" s="145" t="s">
        <v>27012</v>
      </c>
      <c r="Y1535" s="145" t="s">
        <v>4547</v>
      </c>
      <c r="Z1535" s="145" t="s">
        <v>27013</v>
      </c>
    </row>
    <row r="1536" spans="1:26" s="67" customFormat="1" ht="100.2" customHeight="1" x14ac:dyDescent="0.3">
      <c r="A1536" s="138" t="s">
        <v>23707</v>
      </c>
      <c r="B1536" s="141" t="s">
        <v>27014</v>
      </c>
      <c r="C1536" s="139" t="s">
        <v>27015</v>
      </c>
      <c r="D1536" s="152" t="s">
        <v>27016</v>
      </c>
      <c r="E1536" s="142">
        <v>174.16</v>
      </c>
      <c r="F1536" s="143" t="s">
        <v>27017</v>
      </c>
      <c r="G1536" s="143"/>
      <c r="H1536" s="143" t="s">
        <v>27018</v>
      </c>
      <c r="I1536" s="143" t="s">
        <v>5455</v>
      </c>
      <c r="J1536" s="139" t="s">
        <v>7801</v>
      </c>
      <c r="K1536" s="143" t="s">
        <v>28531</v>
      </c>
      <c r="L1536" s="144" t="s">
        <v>31</v>
      </c>
      <c r="M1536" s="144" t="s">
        <v>310</v>
      </c>
      <c r="N1536" s="144" t="s">
        <v>46</v>
      </c>
      <c r="O1536" s="144" t="s">
        <v>220</v>
      </c>
      <c r="P1536" s="144">
        <v>742</v>
      </c>
      <c r="Q1536" s="144" t="s">
        <v>49</v>
      </c>
      <c r="R1536" s="145" t="s">
        <v>27019</v>
      </c>
      <c r="S1536" s="144" t="s">
        <v>36</v>
      </c>
      <c r="T1536" s="144">
        <v>16.399999999999999</v>
      </c>
      <c r="U1536" s="144" t="s">
        <v>49</v>
      </c>
      <c r="V1536" s="144"/>
      <c r="W1536" s="144"/>
      <c r="X1536" s="145" t="s">
        <v>27020</v>
      </c>
      <c r="Y1536" s="145" t="s">
        <v>3508</v>
      </c>
      <c r="Z1536" s="145" t="s">
        <v>27021</v>
      </c>
    </row>
    <row r="1537" spans="1:26" s="67" customFormat="1" ht="100.2" customHeight="1" x14ac:dyDescent="0.3">
      <c r="A1537" s="138" t="s">
        <v>23707</v>
      </c>
      <c r="B1537" s="141" t="s">
        <v>27074</v>
      </c>
      <c r="C1537" s="139" t="s">
        <v>27075</v>
      </c>
      <c r="D1537" s="152" t="s">
        <v>27076</v>
      </c>
      <c r="E1537" s="142">
        <v>139.19800000000001</v>
      </c>
      <c r="F1537" s="143" t="s">
        <v>27077</v>
      </c>
      <c r="G1537" s="143"/>
      <c r="H1537" s="143" t="s">
        <v>27078</v>
      </c>
      <c r="I1537" s="143" t="s">
        <v>5455</v>
      </c>
      <c r="J1537" s="139" t="s">
        <v>7500</v>
      </c>
      <c r="K1537" s="143" t="s">
        <v>30870</v>
      </c>
      <c r="L1537" s="144" t="s">
        <v>31</v>
      </c>
      <c r="M1537" s="144" t="s">
        <v>32</v>
      </c>
      <c r="N1537" s="144" t="s">
        <v>476</v>
      </c>
      <c r="O1537" s="144" t="s">
        <v>220</v>
      </c>
      <c r="P1537" s="144">
        <v>90</v>
      </c>
      <c r="Q1537" s="144" t="s">
        <v>49</v>
      </c>
      <c r="R1537" s="145" t="s">
        <v>27079</v>
      </c>
      <c r="S1537" s="144" t="s">
        <v>143</v>
      </c>
      <c r="T1537" s="144">
        <v>92.9</v>
      </c>
      <c r="U1537" s="144" t="s">
        <v>49</v>
      </c>
      <c r="V1537" s="144"/>
      <c r="W1537" s="144"/>
      <c r="X1537" s="145" t="s">
        <v>27080</v>
      </c>
      <c r="Y1537" s="145" t="s">
        <v>28169</v>
      </c>
      <c r="Z1537" s="145" t="s">
        <v>28168</v>
      </c>
    </row>
    <row r="1538" spans="1:26" s="67" customFormat="1" ht="100.2" customHeight="1" x14ac:dyDescent="0.3">
      <c r="A1538" s="138" t="s">
        <v>23707</v>
      </c>
      <c r="B1538" s="141" t="s">
        <v>27081</v>
      </c>
      <c r="C1538" s="139" t="s">
        <v>27082</v>
      </c>
      <c r="D1538" s="152" t="s">
        <v>27083</v>
      </c>
      <c r="E1538" s="142">
        <v>332.572</v>
      </c>
      <c r="F1538" s="143" t="s">
        <v>27084</v>
      </c>
      <c r="G1538" s="143"/>
      <c r="H1538" s="143" t="s">
        <v>27085</v>
      </c>
      <c r="I1538" s="143" t="s">
        <v>5455</v>
      </c>
      <c r="J1538" s="139" t="s">
        <v>5879</v>
      </c>
      <c r="K1538" s="143" t="s">
        <v>28424</v>
      </c>
      <c r="L1538" s="144" t="s">
        <v>31</v>
      </c>
      <c r="M1538" s="144" t="s">
        <v>2749</v>
      </c>
      <c r="N1538" s="144" t="s">
        <v>46</v>
      </c>
      <c r="O1538" s="144" t="s">
        <v>220</v>
      </c>
      <c r="P1538" s="144">
        <v>28</v>
      </c>
      <c r="Q1538" s="144" t="s">
        <v>49</v>
      </c>
      <c r="R1538" s="145" t="s">
        <v>27086</v>
      </c>
      <c r="S1538" s="144" t="s">
        <v>143</v>
      </c>
      <c r="T1538" s="144">
        <v>93.1</v>
      </c>
      <c r="U1538" s="144" t="s">
        <v>49</v>
      </c>
      <c r="V1538" s="144"/>
      <c r="W1538" s="144"/>
      <c r="X1538" s="145" t="s">
        <v>27087</v>
      </c>
      <c r="Y1538" s="145" t="s">
        <v>8767</v>
      </c>
      <c r="Z1538" s="145" t="s">
        <v>27088</v>
      </c>
    </row>
    <row r="1539" spans="1:26" s="67" customFormat="1" ht="100.2" customHeight="1" x14ac:dyDescent="0.3">
      <c r="A1539" s="138" t="s">
        <v>23707</v>
      </c>
      <c r="B1539" s="141" t="s">
        <v>27106</v>
      </c>
      <c r="C1539" s="139" t="s">
        <v>27107</v>
      </c>
      <c r="D1539" s="152" t="s">
        <v>27108</v>
      </c>
      <c r="E1539" s="142">
        <v>1016.86</v>
      </c>
      <c r="F1539" s="143" t="s">
        <v>27109</v>
      </c>
      <c r="G1539" s="143"/>
      <c r="H1539" s="143" t="s">
        <v>27110</v>
      </c>
      <c r="I1539" s="143" t="s">
        <v>5455</v>
      </c>
      <c r="J1539" s="139" t="s">
        <v>6131</v>
      </c>
      <c r="K1539" s="143" t="s">
        <v>30871</v>
      </c>
      <c r="L1539" s="144" t="s">
        <v>31</v>
      </c>
      <c r="M1539" s="144" t="s">
        <v>27111</v>
      </c>
      <c r="N1539" s="144" t="s">
        <v>33</v>
      </c>
      <c r="O1539" s="144" t="s">
        <v>220</v>
      </c>
      <c r="P1539" s="144">
        <v>42</v>
      </c>
      <c r="Q1539" s="144" t="s">
        <v>49</v>
      </c>
      <c r="R1539" s="145" t="s">
        <v>27112</v>
      </c>
      <c r="S1539" s="144" t="s">
        <v>143</v>
      </c>
      <c r="T1539" s="144">
        <v>30</v>
      </c>
      <c r="U1539" s="144" t="s">
        <v>49</v>
      </c>
      <c r="V1539" s="144"/>
      <c r="W1539" s="144"/>
      <c r="X1539" s="145" t="s">
        <v>27113</v>
      </c>
      <c r="Y1539" s="145" t="s">
        <v>28171</v>
      </c>
      <c r="Z1539" s="145" t="s">
        <v>28170</v>
      </c>
    </row>
    <row r="1540" spans="1:26" s="67" customFormat="1" ht="100.2" customHeight="1" x14ac:dyDescent="0.3">
      <c r="A1540" s="138" t="s">
        <v>23707</v>
      </c>
      <c r="B1540" s="141" t="s">
        <v>27178</v>
      </c>
      <c r="C1540" s="139" t="s">
        <v>27179</v>
      </c>
      <c r="D1540" s="139" t="s">
        <v>27180</v>
      </c>
      <c r="E1540" s="142">
        <v>226.279</v>
      </c>
      <c r="F1540" s="143" t="s">
        <v>27181</v>
      </c>
      <c r="G1540" s="143"/>
      <c r="H1540" s="143" t="s">
        <v>27182</v>
      </c>
      <c r="I1540" s="143" t="s">
        <v>5455</v>
      </c>
      <c r="J1540" s="139" t="s">
        <v>6131</v>
      </c>
      <c r="K1540" s="143" t="s">
        <v>30745</v>
      </c>
      <c r="L1540" s="144" t="s">
        <v>31</v>
      </c>
      <c r="M1540" s="144" t="s">
        <v>32</v>
      </c>
      <c r="N1540" s="144" t="s">
        <v>46</v>
      </c>
      <c r="O1540" s="144" t="s">
        <v>220</v>
      </c>
      <c r="P1540" s="144">
        <v>42</v>
      </c>
      <c r="Q1540" s="144" t="s">
        <v>49</v>
      </c>
      <c r="R1540" s="145" t="s">
        <v>27183</v>
      </c>
      <c r="S1540" s="144" t="s">
        <v>36</v>
      </c>
      <c r="T1540" s="144">
        <v>140</v>
      </c>
      <c r="U1540" s="144" t="s">
        <v>49</v>
      </c>
      <c r="V1540" s="144"/>
      <c r="W1540" s="150"/>
      <c r="X1540" s="147" t="s">
        <v>27184</v>
      </c>
      <c r="Y1540" s="145" t="s">
        <v>966</v>
      </c>
      <c r="Z1540" s="145" t="s">
        <v>27185</v>
      </c>
    </row>
    <row r="1541" spans="1:26" s="67" customFormat="1" ht="100.2" customHeight="1" x14ac:dyDescent="0.3">
      <c r="A1541" s="138" t="s">
        <v>23707</v>
      </c>
      <c r="B1541" s="141" t="s">
        <v>27202</v>
      </c>
      <c r="C1541" s="139" t="s">
        <v>27203</v>
      </c>
      <c r="D1541" s="139" t="s">
        <v>27204</v>
      </c>
      <c r="E1541" s="142">
        <v>322.375</v>
      </c>
      <c r="F1541" s="143" t="s">
        <v>27205</v>
      </c>
      <c r="G1541" s="143"/>
      <c r="H1541" s="143" t="s">
        <v>27206</v>
      </c>
      <c r="I1541" s="143" t="s">
        <v>5455</v>
      </c>
      <c r="J1541" s="139" t="s">
        <v>5696</v>
      </c>
      <c r="K1541" s="143" t="s">
        <v>30773</v>
      </c>
      <c r="L1541" s="144" t="s">
        <v>31</v>
      </c>
      <c r="M1541" s="144" t="s">
        <v>32</v>
      </c>
      <c r="N1541" s="144" t="s">
        <v>476</v>
      </c>
      <c r="O1541" s="144" t="s">
        <v>220</v>
      </c>
      <c r="P1541" s="144">
        <v>90</v>
      </c>
      <c r="Q1541" s="144" t="s">
        <v>49</v>
      </c>
      <c r="R1541" s="145" t="s">
        <v>27207</v>
      </c>
      <c r="S1541" s="144" t="s">
        <v>36</v>
      </c>
      <c r="T1541" s="144">
        <v>30</v>
      </c>
      <c r="U1541" s="144" t="s">
        <v>49</v>
      </c>
      <c r="V1541" s="148"/>
      <c r="W1541" s="150"/>
      <c r="X1541" s="1" t="s">
        <v>27208</v>
      </c>
      <c r="Y1541" s="145" t="s">
        <v>26511</v>
      </c>
      <c r="Z1541" s="145" t="s">
        <v>27209</v>
      </c>
    </row>
    <row r="1542" spans="1:26" s="67" customFormat="1" ht="100.2" customHeight="1" x14ac:dyDescent="0.3">
      <c r="A1542" s="138" t="s">
        <v>23707</v>
      </c>
      <c r="B1542" s="141" t="s">
        <v>27210</v>
      </c>
      <c r="C1542" s="139" t="s">
        <v>27211</v>
      </c>
      <c r="D1542" s="139" t="s">
        <v>27212</v>
      </c>
      <c r="E1542" s="142">
        <v>339.6</v>
      </c>
      <c r="F1542" s="143" t="s">
        <v>19187</v>
      </c>
      <c r="G1542" s="143"/>
      <c r="H1542" s="143" t="s">
        <v>27213</v>
      </c>
      <c r="I1542" s="143" t="s">
        <v>5455</v>
      </c>
      <c r="J1542" s="139" t="s">
        <v>6732</v>
      </c>
      <c r="K1542" s="143" t="s">
        <v>28532</v>
      </c>
      <c r="L1542" s="144" t="s">
        <v>31</v>
      </c>
      <c r="M1542" s="144" t="s">
        <v>27214</v>
      </c>
      <c r="N1542" s="144" t="s">
        <v>46</v>
      </c>
      <c r="O1542" s="144" t="s">
        <v>220</v>
      </c>
      <c r="P1542" s="144">
        <v>91</v>
      </c>
      <c r="Q1542" s="144" t="s">
        <v>49</v>
      </c>
      <c r="R1542" s="145" t="s">
        <v>27215</v>
      </c>
      <c r="S1542" s="144" t="s">
        <v>36</v>
      </c>
      <c r="T1542" s="144">
        <v>100</v>
      </c>
      <c r="U1542" s="144" t="s">
        <v>49</v>
      </c>
      <c r="V1542" s="144"/>
      <c r="W1542" s="150"/>
      <c r="X1542" s="1" t="s">
        <v>27216</v>
      </c>
      <c r="Y1542" s="145" t="s">
        <v>8767</v>
      </c>
      <c r="Z1542" s="145" t="s">
        <v>28172</v>
      </c>
    </row>
    <row r="1543" spans="1:26" s="67" customFormat="1" ht="100.2" customHeight="1" x14ac:dyDescent="0.3">
      <c r="A1543" s="138" t="s">
        <v>23707</v>
      </c>
      <c r="B1543" s="158" t="s">
        <v>27277</v>
      </c>
      <c r="C1543" s="145" t="s">
        <v>27278</v>
      </c>
      <c r="D1543" s="145" t="s">
        <v>27279</v>
      </c>
      <c r="E1543" s="146">
        <v>150.18100000000001</v>
      </c>
      <c r="F1543" s="144" t="s">
        <v>27280</v>
      </c>
      <c r="G1543" s="144"/>
      <c r="H1543" s="144" t="s">
        <v>27281</v>
      </c>
      <c r="I1543" s="143" t="s">
        <v>5455</v>
      </c>
      <c r="J1543" s="139" t="s">
        <v>6131</v>
      </c>
      <c r="K1543" s="144" t="s">
        <v>30872</v>
      </c>
      <c r="L1543" s="144" t="s">
        <v>31</v>
      </c>
      <c r="M1543" s="144" t="s">
        <v>176</v>
      </c>
      <c r="N1543" s="144" t="s">
        <v>46</v>
      </c>
      <c r="O1543" s="144" t="s">
        <v>34</v>
      </c>
      <c r="P1543" s="144">
        <v>365</v>
      </c>
      <c r="Q1543" s="144" t="s">
        <v>49</v>
      </c>
      <c r="R1543" s="145" t="s">
        <v>27282</v>
      </c>
      <c r="S1543" s="144" t="s">
        <v>788</v>
      </c>
      <c r="T1543" s="144">
        <v>100</v>
      </c>
      <c r="U1543" s="144" t="s">
        <v>49</v>
      </c>
      <c r="V1543" s="144"/>
      <c r="W1543" s="144"/>
      <c r="X1543" s="145" t="s">
        <v>27283</v>
      </c>
      <c r="Y1543" s="145" t="s">
        <v>16999</v>
      </c>
      <c r="Z1543" s="145" t="s">
        <v>27270</v>
      </c>
    </row>
    <row r="1544" spans="1:26" s="67" customFormat="1" ht="100.2" customHeight="1" x14ac:dyDescent="0.3">
      <c r="A1544" s="138" t="s">
        <v>23707</v>
      </c>
      <c r="B1544" s="141" t="s">
        <v>27292</v>
      </c>
      <c r="C1544" s="139" t="s">
        <v>27293</v>
      </c>
      <c r="D1544" s="139" t="s">
        <v>27294</v>
      </c>
      <c r="E1544" s="142">
        <v>206.32900000000001</v>
      </c>
      <c r="F1544" s="143" t="s">
        <v>4460</v>
      </c>
      <c r="G1544" s="143"/>
      <c r="H1544" s="143" t="s">
        <v>27295</v>
      </c>
      <c r="I1544" s="144" t="s">
        <v>5455</v>
      </c>
      <c r="J1544" s="145" t="s">
        <v>5676</v>
      </c>
      <c r="K1544" s="144" t="s">
        <v>28277</v>
      </c>
      <c r="L1544" s="144" t="s">
        <v>31</v>
      </c>
      <c r="M1544" s="144" t="s">
        <v>27296</v>
      </c>
      <c r="N1544" s="144" t="s">
        <v>46</v>
      </c>
      <c r="O1544" s="144" t="s">
        <v>220</v>
      </c>
      <c r="P1544" s="144">
        <v>5</v>
      </c>
      <c r="Q1544" s="144" t="s">
        <v>49</v>
      </c>
      <c r="R1544" s="145" t="s">
        <v>27297</v>
      </c>
      <c r="S1544" s="144" t="s">
        <v>27298</v>
      </c>
      <c r="T1544" s="144">
        <v>12.5</v>
      </c>
      <c r="U1544" s="144" t="s">
        <v>49</v>
      </c>
      <c r="V1544" s="144"/>
      <c r="W1544" s="144"/>
      <c r="X1544" s="145" t="s">
        <v>27299</v>
      </c>
      <c r="Y1544" s="145" t="s">
        <v>25765</v>
      </c>
      <c r="Z1544" s="145" t="s">
        <v>27300</v>
      </c>
    </row>
    <row r="1545" spans="1:26" s="67" customFormat="1" ht="100.2" customHeight="1" x14ac:dyDescent="0.3">
      <c r="A1545" s="138" t="s">
        <v>23707</v>
      </c>
      <c r="B1545" s="158" t="s">
        <v>27361</v>
      </c>
      <c r="C1545" s="145" t="s">
        <v>27362</v>
      </c>
      <c r="D1545" s="145" t="s">
        <v>27363</v>
      </c>
      <c r="E1545" s="146">
        <v>85.105999999999995</v>
      </c>
      <c r="F1545" s="144" t="s">
        <v>3233</v>
      </c>
      <c r="G1545" s="144"/>
      <c r="H1545" s="144" t="s">
        <v>27364</v>
      </c>
      <c r="I1545" s="144" t="s">
        <v>5455</v>
      </c>
      <c r="J1545" s="145" t="s">
        <v>6076</v>
      </c>
      <c r="K1545" s="144" t="s">
        <v>28533</v>
      </c>
      <c r="L1545" s="144" t="s">
        <v>31</v>
      </c>
      <c r="M1545" s="144" t="s">
        <v>69</v>
      </c>
      <c r="N1545" s="144" t="s">
        <v>33</v>
      </c>
      <c r="O1545" s="144" t="s">
        <v>220</v>
      </c>
      <c r="P1545" s="144">
        <v>91</v>
      </c>
      <c r="Q1545" s="144" t="s">
        <v>49</v>
      </c>
      <c r="R1545" s="145" t="s">
        <v>27365</v>
      </c>
      <c r="S1545" s="144" t="s">
        <v>1029</v>
      </c>
      <c r="T1545" s="144">
        <v>2.5</v>
      </c>
      <c r="U1545" s="144" t="s">
        <v>49</v>
      </c>
      <c r="V1545" s="144"/>
      <c r="W1545" s="144"/>
      <c r="X1545" s="145" t="s">
        <v>27366</v>
      </c>
      <c r="Y1545" s="145" t="s">
        <v>27367</v>
      </c>
      <c r="Z1545" s="145" t="s">
        <v>27368</v>
      </c>
    </row>
    <row r="1546" spans="1:26" s="67" customFormat="1" ht="100.2" customHeight="1" x14ac:dyDescent="0.3">
      <c r="A1546" s="138" t="s">
        <v>23707</v>
      </c>
      <c r="B1546" s="141" t="s">
        <v>27474</v>
      </c>
      <c r="C1546" s="139" t="s">
        <v>27475</v>
      </c>
      <c r="D1546" s="139" t="s">
        <v>27476</v>
      </c>
      <c r="E1546" s="142">
        <v>143.18</v>
      </c>
      <c r="F1546" s="143" t="s">
        <v>14121</v>
      </c>
      <c r="G1546" s="143"/>
      <c r="H1546" s="143" t="s">
        <v>27477</v>
      </c>
      <c r="I1546" s="143" t="s">
        <v>5455</v>
      </c>
      <c r="J1546" s="139" t="s">
        <v>6751</v>
      </c>
      <c r="K1546" s="143" t="s">
        <v>28534</v>
      </c>
      <c r="L1546" s="144" t="s">
        <v>31</v>
      </c>
      <c r="M1546" s="144" t="s">
        <v>176</v>
      </c>
      <c r="N1546" s="144" t="s">
        <v>33</v>
      </c>
      <c r="O1546" s="144" t="s">
        <v>34</v>
      </c>
      <c r="P1546" s="144">
        <v>728</v>
      </c>
      <c r="Q1546" s="144" t="s">
        <v>49</v>
      </c>
      <c r="R1546" s="145" t="s">
        <v>27478</v>
      </c>
      <c r="S1546" s="144" t="s">
        <v>619</v>
      </c>
      <c r="T1546" s="144">
        <v>25</v>
      </c>
      <c r="U1546" s="144" t="s">
        <v>49</v>
      </c>
      <c r="V1546" s="148"/>
      <c r="W1546" s="148"/>
      <c r="X1546" s="1" t="s">
        <v>27479</v>
      </c>
      <c r="Y1546" s="145" t="s">
        <v>19182</v>
      </c>
      <c r="Z1546" s="145" t="s">
        <v>19183</v>
      </c>
    </row>
    <row r="1547" spans="1:26" s="67" customFormat="1" ht="100.2" customHeight="1" x14ac:dyDescent="0.3">
      <c r="A1547" s="138" t="s">
        <v>23707</v>
      </c>
      <c r="B1547" s="141" t="s">
        <v>27516</v>
      </c>
      <c r="C1547" s="139" t="s">
        <v>27517</v>
      </c>
      <c r="D1547" s="139" t="s">
        <v>27518</v>
      </c>
      <c r="E1547" s="142">
        <v>274.26900000000001</v>
      </c>
      <c r="F1547" s="143" t="s">
        <v>27519</v>
      </c>
      <c r="G1547" s="143"/>
      <c r="H1547" s="143" t="s">
        <v>27520</v>
      </c>
      <c r="I1547" s="143" t="s">
        <v>5455</v>
      </c>
      <c r="J1547" s="139" t="s">
        <v>27521</v>
      </c>
      <c r="K1547" s="143" t="s">
        <v>28535</v>
      </c>
      <c r="L1547" s="144" t="s">
        <v>31</v>
      </c>
      <c r="M1547" s="144" t="s">
        <v>32</v>
      </c>
      <c r="N1547" s="144" t="s">
        <v>476</v>
      </c>
      <c r="O1547" s="144" t="s">
        <v>220</v>
      </c>
      <c r="P1547" s="144">
        <v>70</v>
      </c>
      <c r="Q1547" s="144" t="s">
        <v>49</v>
      </c>
      <c r="R1547" s="145" t="s">
        <v>27522</v>
      </c>
      <c r="S1547" s="144" t="s">
        <v>143</v>
      </c>
      <c r="T1547" s="144">
        <v>25</v>
      </c>
      <c r="U1547" s="144" t="s">
        <v>49</v>
      </c>
      <c r="V1547" s="148"/>
      <c r="W1547" s="148"/>
      <c r="X1547" s="1" t="s">
        <v>27523</v>
      </c>
      <c r="Y1547" s="145" t="s">
        <v>17160</v>
      </c>
      <c r="Z1547" s="145" t="s">
        <v>27524</v>
      </c>
    </row>
    <row r="1548" spans="1:26" s="67" customFormat="1" ht="100.2" customHeight="1" x14ac:dyDescent="0.3">
      <c r="A1548" s="138" t="s">
        <v>23707</v>
      </c>
      <c r="B1548" s="158" t="s">
        <v>27583</v>
      </c>
      <c r="C1548" s="145" t="s">
        <v>27584</v>
      </c>
      <c r="D1548" s="145" t="s">
        <v>27585</v>
      </c>
      <c r="E1548" s="146">
        <v>168.19</v>
      </c>
      <c r="F1548" s="144" t="s">
        <v>27586</v>
      </c>
      <c r="G1548" s="144"/>
      <c r="H1548" s="144" t="s">
        <v>27587</v>
      </c>
      <c r="I1548" s="144" t="s">
        <v>5455</v>
      </c>
      <c r="J1548" s="145" t="s">
        <v>7801</v>
      </c>
      <c r="K1548" s="144" t="s">
        <v>30873</v>
      </c>
      <c r="L1548" s="144" t="s">
        <v>31</v>
      </c>
      <c r="M1548" s="144" t="s">
        <v>27588</v>
      </c>
      <c r="N1548" s="144" t="s">
        <v>46</v>
      </c>
      <c r="O1548" s="144" t="s">
        <v>220</v>
      </c>
      <c r="P1548" s="144">
        <v>14</v>
      </c>
      <c r="Q1548" s="144" t="s">
        <v>49</v>
      </c>
      <c r="R1548" s="145" t="s">
        <v>27589</v>
      </c>
      <c r="S1548" s="144" t="s">
        <v>27590</v>
      </c>
      <c r="T1548" s="144">
        <v>214</v>
      </c>
      <c r="U1548" s="144" t="s">
        <v>49</v>
      </c>
      <c r="V1548" s="144"/>
      <c r="W1548" s="144"/>
      <c r="X1548" s="145" t="s">
        <v>27591</v>
      </c>
      <c r="Y1548" s="145" t="s">
        <v>27592</v>
      </c>
      <c r="Z1548" s="145" t="s">
        <v>27593</v>
      </c>
    </row>
    <row r="1549" spans="1:26" s="67" customFormat="1" ht="100.2" customHeight="1" x14ac:dyDescent="0.3">
      <c r="A1549" s="138" t="s">
        <v>23707</v>
      </c>
      <c r="B1549" s="158" t="s">
        <v>27603</v>
      </c>
      <c r="C1549" s="145" t="s">
        <v>27604</v>
      </c>
      <c r="D1549" s="145" t="s">
        <v>27605</v>
      </c>
      <c r="E1549" s="146">
        <v>153.56</v>
      </c>
      <c r="F1549" s="144" t="s">
        <v>27606</v>
      </c>
      <c r="G1549" s="144"/>
      <c r="H1549" s="144" t="s">
        <v>27607</v>
      </c>
      <c r="I1549" s="144" t="s">
        <v>5455</v>
      </c>
      <c r="J1549" s="145" t="s">
        <v>7801</v>
      </c>
      <c r="K1549" s="144" t="s">
        <v>28536</v>
      </c>
      <c r="L1549" s="144" t="s">
        <v>31</v>
      </c>
      <c r="M1549" s="144" t="s">
        <v>261</v>
      </c>
      <c r="N1549" s="144" t="s">
        <v>33</v>
      </c>
      <c r="O1549" s="144" t="s">
        <v>34</v>
      </c>
      <c r="P1549" s="144">
        <v>14</v>
      </c>
      <c r="Q1549" s="144" t="s">
        <v>49</v>
      </c>
      <c r="R1549" s="145" t="s">
        <v>27608</v>
      </c>
      <c r="S1549" s="144" t="s">
        <v>36</v>
      </c>
      <c r="T1549" s="144">
        <v>679</v>
      </c>
      <c r="U1549" s="144" t="s">
        <v>49</v>
      </c>
      <c r="V1549" s="144"/>
      <c r="W1549" s="144"/>
      <c r="X1549" s="145" t="s">
        <v>27609</v>
      </c>
      <c r="Y1549" s="145" t="s">
        <v>27610</v>
      </c>
      <c r="Z1549" s="145" t="s">
        <v>27611</v>
      </c>
    </row>
    <row r="1550" spans="1:26" s="67" customFormat="1" ht="100.2" customHeight="1" x14ac:dyDescent="0.3">
      <c r="A1550" s="138" t="s">
        <v>23707</v>
      </c>
      <c r="B1550" s="158" t="s">
        <v>27612</v>
      </c>
      <c r="C1550" s="145" t="s">
        <v>27613</v>
      </c>
      <c r="D1550" s="145" t="s">
        <v>27614</v>
      </c>
      <c r="E1550" s="146">
        <v>296.27999999999997</v>
      </c>
      <c r="F1550" s="144" t="s">
        <v>27615</v>
      </c>
      <c r="G1550" s="144"/>
      <c r="H1550" s="144" t="s">
        <v>27616</v>
      </c>
      <c r="I1550" s="144" t="s">
        <v>5455</v>
      </c>
      <c r="J1550" s="145" t="s">
        <v>7801</v>
      </c>
      <c r="K1550" s="144" t="s">
        <v>28537</v>
      </c>
      <c r="L1550" s="144" t="s">
        <v>31</v>
      </c>
      <c r="M1550" s="144" t="s">
        <v>176</v>
      </c>
      <c r="N1550" s="144" t="s">
        <v>33</v>
      </c>
      <c r="O1550" s="144" t="s">
        <v>27617</v>
      </c>
      <c r="P1550" s="144">
        <v>546</v>
      </c>
      <c r="Q1550" s="144" t="s">
        <v>49</v>
      </c>
      <c r="R1550" s="145" t="s">
        <v>27618</v>
      </c>
      <c r="S1550" s="144" t="s">
        <v>36</v>
      </c>
      <c r="T1550" s="144">
        <v>1100</v>
      </c>
      <c r="U1550" s="144" t="s">
        <v>49</v>
      </c>
      <c r="V1550" s="144"/>
      <c r="W1550" s="150"/>
      <c r="X1550" s="1" t="s">
        <v>27619</v>
      </c>
      <c r="Y1550" s="145" t="s">
        <v>2288</v>
      </c>
      <c r="Z1550" s="1" t="s">
        <v>27620</v>
      </c>
    </row>
    <row r="1551" spans="1:26" s="67" customFormat="1" ht="100.2" customHeight="1" x14ac:dyDescent="0.3">
      <c r="A1551" s="138" t="s">
        <v>23707</v>
      </c>
      <c r="B1551" s="158" t="s">
        <v>27776</v>
      </c>
      <c r="C1551" s="145" t="s">
        <v>27777</v>
      </c>
      <c r="D1551" s="145" t="s">
        <v>27778</v>
      </c>
      <c r="E1551" s="146">
        <v>571.11</v>
      </c>
      <c r="F1551" s="144" t="s">
        <v>27779</v>
      </c>
      <c r="G1551" s="144"/>
      <c r="H1551" s="144" t="s">
        <v>27780</v>
      </c>
      <c r="I1551" s="144" t="s">
        <v>5455</v>
      </c>
      <c r="J1551" s="145" t="s">
        <v>7246</v>
      </c>
      <c r="K1551" s="144" t="s">
        <v>30832</v>
      </c>
      <c r="L1551" s="144" t="s">
        <v>31</v>
      </c>
      <c r="M1551" s="144" t="s">
        <v>27781</v>
      </c>
      <c r="N1551" s="144" t="s">
        <v>33</v>
      </c>
      <c r="O1551" s="144" t="s">
        <v>34</v>
      </c>
      <c r="P1551" s="144">
        <v>910</v>
      </c>
      <c r="Q1551" s="144" t="s">
        <v>49</v>
      </c>
      <c r="R1551" s="145" t="s">
        <v>27782</v>
      </c>
      <c r="S1551" s="144" t="s">
        <v>36</v>
      </c>
      <c r="T1551" s="144">
        <v>300</v>
      </c>
      <c r="U1551" s="144" t="s">
        <v>49</v>
      </c>
      <c r="V1551" s="144"/>
      <c r="W1551" s="150"/>
      <c r="X1551" s="1" t="s">
        <v>27783</v>
      </c>
      <c r="Y1551" s="145" t="s">
        <v>27784</v>
      </c>
      <c r="Z1551" s="1" t="s">
        <v>28203</v>
      </c>
    </row>
    <row r="1552" spans="1:26" s="67" customFormat="1" ht="100.2" customHeight="1" x14ac:dyDescent="0.3">
      <c r="A1552" s="138" t="s">
        <v>23707</v>
      </c>
      <c r="B1552" s="141" t="s">
        <v>26368</v>
      </c>
      <c r="C1552" s="139" t="s">
        <v>26369</v>
      </c>
      <c r="D1552" s="139" t="s">
        <v>26370</v>
      </c>
      <c r="E1552" s="142">
        <v>241.46299999999999</v>
      </c>
      <c r="F1552" s="143" t="s">
        <v>26371</v>
      </c>
      <c r="G1552" s="143"/>
      <c r="H1552" s="143" t="s">
        <v>26372</v>
      </c>
      <c r="I1552" s="143" t="s">
        <v>5455</v>
      </c>
      <c r="J1552" s="139" t="s">
        <v>6295</v>
      </c>
      <c r="K1552" s="143" t="s">
        <v>28371</v>
      </c>
      <c r="L1552" s="144" t="s">
        <v>31</v>
      </c>
      <c r="M1552" s="144" t="s">
        <v>2306</v>
      </c>
      <c r="N1552" s="144" t="s">
        <v>46</v>
      </c>
      <c r="O1552" s="144" t="s">
        <v>220</v>
      </c>
      <c r="P1552" s="144">
        <v>28</v>
      </c>
      <c r="Q1552" s="144">
        <v>75</v>
      </c>
      <c r="R1552" s="145" t="s">
        <v>26373</v>
      </c>
      <c r="S1552" s="144" t="s">
        <v>49</v>
      </c>
      <c r="T1552" s="144" t="s">
        <v>49</v>
      </c>
      <c r="U1552" s="144">
        <v>75</v>
      </c>
      <c r="V1552" s="146">
        <f>U1552/E1552</f>
        <v>0.31060659397091894</v>
      </c>
      <c r="W1552" s="150"/>
      <c r="X1552" s="1" t="s">
        <v>26374</v>
      </c>
      <c r="Y1552" s="145" t="s">
        <v>1672</v>
      </c>
      <c r="Z1552" s="1" t="s">
        <v>26375</v>
      </c>
    </row>
    <row r="1553" spans="1:29" s="67" customFormat="1" ht="100.2" customHeight="1" x14ac:dyDescent="0.3">
      <c r="A1553" s="138" t="s">
        <v>23707</v>
      </c>
      <c r="B1553" s="141" t="s">
        <v>19697</v>
      </c>
      <c r="C1553" s="139" t="s">
        <v>19698</v>
      </c>
      <c r="D1553" s="139" t="s">
        <v>19699</v>
      </c>
      <c r="E1553" s="142">
        <v>84.081999999999994</v>
      </c>
      <c r="F1553" s="143" t="s">
        <v>11291</v>
      </c>
      <c r="G1553" s="143"/>
      <c r="H1553" s="143" t="s">
        <v>19700</v>
      </c>
      <c r="I1553" s="144" t="s">
        <v>8532</v>
      </c>
      <c r="J1553" s="145" t="s">
        <v>19701</v>
      </c>
      <c r="K1553" s="143" t="s">
        <v>28538</v>
      </c>
      <c r="L1553" s="144" t="s">
        <v>31</v>
      </c>
      <c r="M1553" s="144" t="s">
        <v>10940</v>
      </c>
      <c r="N1553" s="144" t="s">
        <v>46</v>
      </c>
      <c r="O1553" s="144" t="s">
        <v>34</v>
      </c>
      <c r="P1553" s="144">
        <v>728</v>
      </c>
      <c r="Q1553" s="144">
        <v>529</v>
      </c>
      <c r="R1553" s="147" t="s">
        <v>19702</v>
      </c>
      <c r="S1553" s="144" t="s">
        <v>788</v>
      </c>
      <c r="T1553" s="144">
        <v>1740</v>
      </c>
      <c r="U1553" s="144">
        <v>529</v>
      </c>
      <c r="V1553" s="146">
        <f>U1553/E1553</f>
        <v>6.2914773673318907</v>
      </c>
      <c r="W1553" s="146">
        <f>V1553</f>
        <v>6.2914773673318907</v>
      </c>
      <c r="X1553" s="1" t="s">
        <v>19703</v>
      </c>
      <c r="Y1553" s="145" t="s">
        <v>2696</v>
      </c>
      <c r="Z1553" s="145" t="s">
        <v>19704</v>
      </c>
    </row>
    <row r="1554" spans="1:29" s="67" customFormat="1" ht="100.2" customHeight="1" x14ac:dyDescent="0.3">
      <c r="A1554" s="138" t="s">
        <v>23707</v>
      </c>
      <c r="B1554" s="141" t="s">
        <v>19705</v>
      </c>
      <c r="C1554" s="139" t="s">
        <v>19706</v>
      </c>
      <c r="D1554" s="139" t="s">
        <v>19707</v>
      </c>
      <c r="E1554" s="142">
        <v>187.239</v>
      </c>
      <c r="F1554" s="143" t="s">
        <v>19708</v>
      </c>
      <c r="G1554" s="143"/>
      <c r="H1554" s="143" t="s">
        <v>19709</v>
      </c>
      <c r="I1554" s="144" t="s">
        <v>8532</v>
      </c>
      <c r="J1554" s="145" t="s">
        <v>19710</v>
      </c>
      <c r="K1554" s="143" t="s">
        <v>28539</v>
      </c>
      <c r="L1554" s="144" t="s">
        <v>31</v>
      </c>
      <c r="M1554" s="144" t="s">
        <v>69</v>
      </c>
      <c r="N1554" s="144" t="s">
        <v>33</v>
      </c>
      <c r="O1554" s="144" t="s">
        <v>220</v>
      </c>
      <c r="P1554" s="144">
        <v>126</v>
      </c>
      <c r="Q1554" s="144">
        <v>1000</v>
      </c>
      <c r="R1554" s="147" t="s">
        <v>19711</v>
      </c>
      <c r="S1554" s="144" t="s">
        <v>49</v>
      </c>
      <c r="T1554" s="144" t="s">
        <v>49</v>
      </c>
      <c r="U1554" s="144">
        <v>1000</v>
      </c>
      <c r="V1554" s="148">
        <f>U1554/E1554</f>
        <v>5.3407676819466028</v>
      </c>
      <c r="W1554" s="148">
        <f>V1554</f>
        <v>5.3407676819466028</v>
      </c>
      <c r="X1554" s="1" t="s">
        <v>19712</v>
      </c>
      <c r="Y1554" s="145" t="s">
        <v>4547</v>
      </c>
      <c r="Z1554" s="145" t="s">
        <v>19713</v>
      </c>
    </row>
    <row r="1555" spans="1:29" s="67" customFormat="1" ht="100.2" customHeight="1" x14ac:dyDescent="0.3">
      <c r="A1555" s="138" t="s">
        <v>23707</v>
      </c>
      <c r="B1555" s="141" t="s">
        <v>19714</v>
      </c>
      <c r="C1555" s="139" t="s">
        <v>19715</v>
      </c>
      <c r="D1555" s="139" t="s">
        <v>19716</v>
      </c>
      <c r="E1555" s="142">
        <v>262.26</v>
      </c>
      <c r="F1555" s="143" t="s">
        <v>19717</v>
      </c>
      <c r="G1555" s="143"/>
      <c r="H1555" s="143" t="s">
        <v>19718</v>
      </c>
      <c r="I1555" s="144" t="s">
        <v>8532</v>
      </c>
      <c r="J1555" s="145" t="s">
        <v>8677</v>
      </c>
      <c r="K1555" s="143" t="s">
        <v>28540</v>
      </c>
      <c r="L1555" s="144" t="s">
        <v>31</v>
      </c>
      <c r="M1555" s="144" t="s">
        <v>4209</v>
      </c>
      <c r="N1555" s="144" t="s">
        <v>33</v>
      </c>
      <c r="O1555" s="144" t="s">
        <v>34</v>
      </c>
      <c r="P1555" s="144">
        <v>730</v>
      </c>
      <c r="Q1555" s="144">
        <v>1200</v>
      </c>
      <c r="R1555" s="147" t="s">
        <v>19719</v>
      </c>
      <c r="S1555" s="144" t="s">
        <v>49</v>
      </c>
      <c r="T1555" s="144" t="s">
        <v>49</v>
      </c>
      <c r="U1555" s="144">
        <v>1200</v>
      </c>
      <c r="V1555" s="148">
        <f>U1555/E1555</f>
        <v>4.5756119881034092</v>
      </c>
      <c r="W1555" s="148">
        <f>V1555</f>
        <v>4.5756119881034092</v>
      </c>
      <c r="X1555" s="1" t="s">
        <v>19720</v>
      </c>
      <c r="Y1555" s="145" t="s">
        <v>19721</v>
      </c>
      <c r="Z1555" s="145" t="s">
        <v>19722</v>
      </c>
    </row>
    <row r="1556" spans="1:29" s="67" customFormat="1" ht="100.2" customHeight="1" x14ac:dyDescent="0.3">
      <c r="A1556" s="9" t="s">
        <v>16991</v>
      </c>
      <c r="B1556" s="10" t="s">
        <v>8527</v>
      </c>
      <c r="C1556" s="22" t="s">
        <v>8528</v>
      </c>
      <c r="D1556" s="19" t="s">
        <v>8529</v>
      </c>
      <c r="E1556" s="13">
        <v>336.38</v>
      </c>
      <c r="F1556" s="14" t="s">
        <v>8530</v>
      </c>
      <c r="G1556" s="14">
        <v>4.1500000000000004</v>
      </c>
      <c r="H1556" s="14" t="s">
        <v>8531</v>
      </c>
      <c r="I1556" s="14" t="s">
        <v>8532</v>
      </c>
      <c r="J1556" s="15" t="s">
        <v>8533</v>
      </c>
      <c r="K1556" s="16" t="s">
        <v>28541</v>
      </c>
      <c r="L1556" s="14" t="s">
        <v>31</v>
      </c>
      <c r="M1556" s="14" t="s">
        <v>2858</v>
      </c>
      <c r="N1556" s="14" t="s">
        <v>33</v>
      </c>
      <c r="O1556" s="16" t="s">
        <v>34</v>
      </c>
      <c r="P1556" s="28">
        <v>730</v>
      </c>
      <c r="Q1556" s="14">
        <v>1000</v>
      </c>
      <c r="R1556" s="15" t="s">
        <v>8534</v>
      </c>
      <c r="S1556" s="14" t="s">
        <v>49</v>
      </c>
      <c r="T1556" s="14" t="s">
        <v>49</v>
      </c>
      <c r="U1556" s="14">
        <v>1000</v>
      </c>
      <c r="V1556" s="30">
        <f>U1556/E1556</f>
        <v>2.9728283488911349</v>
      </c>
      <c r="W1556" s="30">
        <f>V1556</f>
        <v>2.9728283488911349</v>
      </c>
      <c r="X1556" s="19" t="s">
        <v>50</v>
      </c>
      <c r="Y1556" s="21" t="s">
        <v>8535</v>
      </c>
      <c r="Z1556" s="19" t="s">
        <v>28204</v>
      </c>
    </row>
    <row r="1557" spans="1:29" s="67" customFormat="1" ht="100.2" customHeight="1" x14ac:dyDescent="0.3">
      <c r="A1557" s="9" t="s">
        <v>16991</v>
      </c>
      <c r="B1557" s="10" t="s">
        <v>8536</v>
      </c>
      <c r="C1557" s="22" t="s">
        <v>8537</v>
      </c>
      <c r="D1557" s="19" t="s">
        <v>8538</v>
      </c>
      <c r="E1557" s="13">
        <v>192.21</v>
      </c>
      <c r="F1557" s="14" t="s">
        <v>6552</v>
      </c>
      <c r="G1557" s="14">
        <v>3.53</v>
      </c>
      <c r="H1557" s="14" t="s">
        <v>8539</v>
      </c>
      <c r="I1557" s="14" t="s">
        <v>8532</v>
      </c>
      <c r="J1557" s="15" t="s">
        <v>8540</v>
      </c>
      <c r="K1557" s="14" t="s">
        <v>28542</v>
      </c>
      <c r="L1557" s="14" t="s">
        <v>31</v>
      </c>
      <c r="M1557" s="14" t="s">
        <v>8541</v>
      </c>
      <c r="N1557" s="14" t="s">
        <v>33</v>
      </c>
      <c r="O1557" s="16" t="s">
        <v>220</v>
      </c>
      <c r="P1557" s="28">
        <v>91</v>
      </c>
      <c r="Q1557" s="14">
        <v>7.1</v>
      </c>
      <c r="R1557" s="15" t="s">
        <v>8542</v>
      </c>
      <c r="S1557" s="14" t="s">
        <v>36</v>
      </c>
      <c r="T1557" s="14">
        <v>21</v>
      </c>
      <c r="U1557" s="36">
        <v>7.1</v>
      </c>
      <c r="V1557" s="36">
        <v>7.1</v>
      </c>
      <c r="W1557" s="30">
        <f>V1557/3</f>
        <v>2.3666666666666667</v>
      </c>
      <c r="X1557" s="19" t="s">
        <v>8543</v>
      </c>
      <c r="Y1557" s="21" t="s">
        <v>8544</v>
      </c>
      <c r="Z1557" s="19" t="s">
        <v>8545</v>
      </c>
      <c r="AC1557" s="129"/>
    </row>
    <row r="1558" spans="1:29" s="67" customFormat="1" ht="100.2" customHeight="1" x14ac:dyDescent="0.3">
      <c r="A1558" s="9" t="s">
        <v>16991</v>
      </c>
      <c r="B1558" s="10" t="s">
        <v>8546</v>
      </c>
      <c r="C1558" s="22" t="s">
        <v>8547</v>
      </c>
      <c r="D1558" s="19" t="s">
        <v>8548</v>
      </c>
      <c r="E1558" s="13">
        <v>487.43</v>
      </c>
      <c r="F1558" s="14" t="s">
        <v>8549</v>
      </c>
      <c r="G1558" s="13">
        <v>7.3</v>
      </c>
      <c r="H1558" s="14" t="s">
        <v>8550</v>
      </c>
      <c r="I1558" s="14" t="s">
        <v>8532</v>
      </c>
      <c r="J1558" s="15" t="s">
        <v>8551</v>
      </c>
      <c r="K1558" s="14" t="s">
        <v>28543</v>
      </c>
      <c r="L1558" s="14" t="s">
        <v>31</v>
      </c>
      <c r="M1558" s="14" t="s">
        <v>176</v>
      </c>
      <c r="N1558" s="14" t="s">
        <v>46</v>
      </c>
      <c r="O1558" s="16" t="s">
        <v>34</v>
      </c>
      <c r="P1558" s="28">
        <v>721</v>
      </c>
      <c r="Q1558" s="14">
        <v>1100</v>
      </c>
      <c r="R1558" s="15" t="s">
        <v>8552</v>
      </c>
      <c r="S1558" s="14" t="s">
        <v>36</v>
      </c>
      <c r="T1558" s="14">
        <v>2100</v>
      </c>
      <c r="U1558" s="14">
        <v>1100</v>
      </c>
      <c r="V1558" s="30">
        <f>U1558/E1558</f>
        <v>2.2567343003097879</v>
      </c>
      <c r="W1558" s="30">
        <f>V1558</f>
        <v>2.2567343003097879</v>
      </c>
      <c r="X1558" s="19" t="s">
        <v>8553</v>
      </c>
      <c r="Y1558" s="21" t="s">
        <v>1124</v>
      </c>
      <c r="Z1558" s="19" t="s">
        <v>28205</v>
      </c>
    </row>
    <row r="1559" spans="1:29" s="67" customFormat="1" ht="100.2" customHeight="1" x14ac:dyDescent="0.3">
      <c r="A1559" s="9" t="s">
        <v>16991</v>
      </c>
      <c r="B1559" s="10" t="s">
        <v>8554</v>
      </c>
      <c r="C1559" s="22" t="s">
        <v>8555</v>
      </c>
      <c r="D1559" s="19" t="s">
        <v>8556</v>
      </c>
      <c r="E1559" s="13">
        <v>114.185726758646</v>
      </c>
      <c r="F1559" s="14" t="s">
        <v>3711</v>
      </c>
      <c r="G1559" s="14">
        <v>1.73</v>
      </c>
      <c r="H1559" s="14" t="s">
        <v>8557</v>
      </c>
      <c r="I1559" s="14" t="s">
        <v>8532</v>
      </c>
      <c r="J1559" s="15" t="s">
        <v>8558</v>
      </c>
      <c r="K1559" s="14" t="s">
        <v>28257</v>
      </c>
      <c r="L1559" s="14" t="s">
        <v>31</v>
      </c>
      <c r="M1559" s="14" t="s">
        <v>8559</v>
      </c>
      <c r="N1559" s="14" t="s">
        <v>46</v>
      </c>
      <c r="O1559" s="16" t="s">
        <v>220</v>
      </c>
      <c r="P1559" s="28">
        <v>98</v>
      </c>
      <c r="Q1559" s="14">
        <v>714</v>
      </c>
      <c r="R1559" s="15" t="s">
        <v>8560</v>
      </c>
      <c r="S1559" s="14" t="s">
        <v>8561</v>
      </c>
      <c r="T1559" s="14">
        <v>357</v>
      </c>
      <c r="U1559" s="28">
        <v>714</v>
      </c>
      <c r="V1559" s="13">
        <f>U1559/E1559</f>
        <v>6.2529706668958678</v>
      </c>
      <c r="W1559" s="13">
        <f>V1559/3</f>
        <v>2.0843235556319559</v>
      </c>
      <c r="X1559" s="19" t="s">
        <v>8562</v>
      </c>
      <c r="Y1559" s="21" t="s">
        <v>23580</v>
      </c>
      <c r="Z1559" s="19" t="s">
        <v>8563</v>
      </c>
    </row>
    <row r="1560" spans="1:29" s="67" customFormat="1" ht="100.2" customHeight="1" x14ac:dyDescent="0.3">
      <c r="A1560" s="9" t="s">
        <v>16991</v>
      </c>
      <c r="B1560" s="10" t="s">
        <v>8564</v>
      </c>
      <c r="C1560" s="22" t="s">
        <v>8565</v>
      </c>
      <c r="D1560" s="19" t="s">
        <v>8566</v>
      </c>
      <c r="E1560" s="13">
        <v>481.5</v>
      </c>
      <c r="F1560" s="14" t="s">
        <v>8567</v>
      </c>
      <c r="G1560" s="14">
        <v>4.84</v>
      </c>
      <c r="H1560" s="14" t="s">
        <v>8568</v>
      </c>
      <c r="I1560" s="14" t="s">
        <v>8532</v>
      </c>
      <c r="J1560" s="15" t="s">
        <v>8569</v>
      </c>
      <c r="K1560" s="13" t="s">
        <v>28544</v>
      </c>
      <c r="L1560" s="14" t="s">
        <v>31</v>
      </c>
      <c r="M1560" s="14" t="s">
        <v>8570</v>
      </c>
      <c r="N1560" s="14" t="s">
        <v>33</v>
      </c>
      <c r="O1560" s="16" t="s">
        <v>201</v>
      </c>
      <c r="P1560" s="28">
        <v>365</v>
      </c>
      <c r="Q1560" s="14">
        <v>1000</v>
      </c>
      <c r="R1560" s="15" t="s">
        <v>1473</v>
      </c>
      <c r="S1560" s="14" t="s">
        <v>49</v>
      </c>
      <c r="T1560" s="14" t="s">
        <v>49</v>
      </c>
      <c r="U1560" s="28">
        <v>1000</v>
      </c>
      <c r="V1560" s="30">
        <f>U1560/E1560</f>
        <v>2.0768431983385254</v>
      </c>
      <c r="W1560" s="30">
        <f>V1560</f>
        <v>2.0768431983385254</v>
      </c>
      <c r="X1560" s="19" t="s">
        <v>8571</v>
      </c>
      <c r="Y1560" s="21" t="s">
        <v>8572</v>
      </c>
      <c r="Z1560" s="19" t="s">
        <v>8573</v>
      </c>
    </row>
    <row r="1561" spans="1:29" s="67" customFormat="1" ht="100.2" customHeight="1" x14ac:dyDescent="0.3">
      <c r="A1561" s="9" t="s">
        <v>16991</v>
      </c>
      <c r="B1561" s="10" t="s">
        <v>8574</v>
      </c>
      <c r="C1561" s="22" t="s">
        <v>8575</v>
      </c>
      <c r="D1561" s="19" t="s">
        <v>8576</v>
      </c>
      <c r="E1561" s="13">
        <v>178.23</v>
      </c>
      <c r="F1561" s="14" t="s">
        <v>8577</v>
      </c>
      <c r="G1561" s="14">
        <v>4.45</v>
      </c>
      <c r="H1561" s="14" t="s">
        <v>8578</v>
      </c>
      <c r="I1561" s="14" t="s">
        <v>8532</v>
      </c>
      <c r="J1561" s="15" t="s">
        <v>8579</v>
      </c>
      <c r="K1561" s="14" t="s">
        <v>30874</v>
      </c>
      <c r="L1561" s="14" t="s">
        <v>425</v>
      </c>
      <c r="M1561" s="14" t="s">
        <v>8580</v>
      </c>
      <c r="N1561" s="14" t="s">
        <v>33</v>
      </c>
      <c r="O1561" s="16" t="s">
        <v>220</v>
      </c>
      <c r="P1561" s="28">
        <v>90</v>
      </c>
      <c r="Q1561" s="14">
        <v>1000</v>
      </c>
      <c r="R1561" s="15" t="s">
        <v>8581</v>
      </c>
      <c r="S1561" s="14" t="s">
        <v>49</v>
      </c>
      <c r="T1561" s="14" t="s">
        <v>49</v>
      </c>
      <c r="U1561" s="28">
        <v>1000</v>
      </c>
      <c r="V1561" s="30">
        <f>U1561/E1561</f>
        <v>5.6107277113841665</v>
      </c>
      <c r="W1561" s="30">
        <f>V1561/3</f>
        <v>1.8702425704613888</v>
      </c>
      <c r="X1561" s="19" t="s">
        <v>8582</v>
      </c>
      <c r="Y1561" s="21" t="s">
        <v>4120</v>
      </c>
      <c r="Z1561" s="19" t="s">
        <v>28206</v>
      </c>
    </row>
    <row r="1562" spans="1:29" s="67" customFormat="1" ht="100.2" customHeight="1" x14ac:dyDescent="0.3">
      <c r="A1562" s="9" t="s">
        <v>16991</v>
      </c>
      <c r="B1562" s="10" t="s">
        <v>8583</v>
      </c>
      <c r="C1562" s="19" t="s">
        <v>8584</v>
      </c>
      <c r="D1562" s="19" t="s">
        <v>8585</v>
      </c>
      <c r="E1562" s="13">
        <v>64.040000000000006</v>
      </c>
      <c r="F1562" s="14" t="s">
        <v>8586</v>
      </c>
      <c r="G1562" s="14">
        <v>1.24</v>
      </c>
      <c r="H1562" s="14" t="s">
        <v>8587</v>
      </c>
      <c r="I1562" s="14" t="s">
        <v>8532</v>
      </c>
      <c r="J1562" s="15" t="s">
        <v>8588</v>
      </c>
      <c r="K1562" s="14" t="s">
        <v>28545</v>
      </c>
      <c r="L1562" s="14" t="s">
        <v>31</v>
      </c>
      <c r="M1562" s="14" t="s">
        <v>69</v>
      </c>
      <c r="N1562" s="14" t="s">
        <v>33</v>
      </c>
      <c r="O1562" s="16" t="s">
        <v>1662</v>
      </c>
      <c r="P1562" s="28">
        <v>91</v>
      </c>
      <c r="Q1562" s="14">
        <v>356.3</v>
      </c>
      <c r="R1562" s="15" t="s">
        <v>8589</v>
      </c>
      <c r="S1562" s="14" t="s">
        <v>8590</v>
      </c>
      <c r="T1562" s="14">
        <v>2494</v>
      </c>
      <c r="U1562" s="14">
        <v>356.3</v>
      </c>
      <c r="V1562" s="30">
        <f>PRODUCT(U1562,1/E1562)</f>
        <v>5.5637101811367886</v>
      </c>
      <c r="W1562" s="30">
        <f>V1562/3</f>
        <v>1.8545700603789295</v>
      </c>
      <c r="X1562" s="19" t="s">
        <v>8591</v>
      </c>
      <c r="Y1562" s="21" t="s">
        <v>8592</v>
      </c>
      <c r="Z1562" s="19" t="s">
        <v>28207</v>
      </c>
    </row>
    <row r="1563" spans="1:29" s="67" customFormat="1" ht="100.2" customHeight="1" x14ac:dyDescent="0.3">
      <c r="A1563" s="138" t="s">
        <v>23707</v>
      </c>
      <c r="B1563" s="141" t="s">
        <v>19723</v>
      </c>
      <c r="C1563" s="139" t="s">
        <v>19724</v>
      </c>
      <c r="D1563" s="139" t="s">
        <v>19725</v>
      </c>
      <c r="E1563" s="142">
        <v>272.39100000000002</v>
      </c>
      <c r="F1563" s="143" t="s">
        <v>19726</v>
      </c>
      <c r="G1563" s="143"/>
      <c r="H1563" s="143" t="s">
        <v>19727</v>
      </c>
      <c r="I1563" s="144" t="s">
        <v>8532</v>
      </c>
      <c r="J1563" s="145" t="s">
        <v>8551</v>
      </c>
      <c r="K1563" s="143" t="s">
        <v>28346</v>
      </c>
      <c r="L1563" s="144" t="s">
        <v>31</v>
      </c>
      <c r="M1563" s="144" t="s">
        <v>69</v>
      </c>
      <c r="N1563" s="144" t="s">
        <v>33</v>
      </c>
      <c r="O1563" s="144" t="s">
        <v>220</v>
      </c>
      <c r="P1563" s="144">
        <v>120</v>
      </c>
      <c r="Q1563" s="144">
        <v>500</v>
      </c>
      <c r="R1563" s="147" t="s">
        <v>19728</v>
      </c>
      <c r="S1563" s="144" t="s">
        <v>49</v>
      </c>
      <c r="T1563" s="144" t="s">
        <v>49</v>
      </c>
      <c r="U1563" s="144">
        <v>500</v>
      </c>
      <c r="V1563" s="146">
        <f>U1563/E1563</f>
        <v>1.8355966239706891</v>
      </c>
      <c r="W1563" s="146">
        <f>V1563</f>
        <v>1.8355966239706891</v>
      </c>
      <c r="X1563" s="1" t="s">
        <v>19729</v>
      </c>
      <c r="Y1563" s="145" t="s">
        <v>2696</v>
      </c>
      <c r="Z1563" s="145" t="s">
        <v>19730</v>
      </c>
    </row>
    <row r="1564" spans="1:29" s="67" customFormat="1" ht="100.2" customHeight="1" x14ac:dyDescent="0.3">
      <c r="A1564" s="138" t="s">
        <v>23707</v>
      </c>
      <c r="B1564" s="141" t="s">
        <v>19731</v>
      </c>
      <c r="C1564" s="139" t="s">
        <v>19732</v>
      </c>
      <c r="D1564" s="139" t="s">
        <v>19733</v>
      </c>
      <c r="E1564" s="142">
        <v>363.8</v>
      </c>
      <c r="F1564" s="143" t="s">
        <v>19734</v>
      </c>
      <c r="G1564" s="143"/>
      <c r="H1564" s="143" t="s">
        <v>19735</v>
      </c>
      <c r="I1564" s="144" t="s">
        <v>8532</v>
      </c>
      <c r="J1564" s="145" t="s">
        <v>9407</v>
      </c>
      <c r="K1564" s="143" t="s">
        <v>28546</v>
      </c>
      <c r="L1564" s="144" t="s">
        <v>31</v>
      </c>
      <c r="M1564" s="144" t="s">
        <v>69</v>
      </c>
      <c r="N1564" s="144" t="s">
        <v>33</v>
      </c>
      <c r="O1564" s="144" t="s">
        <v>220</v>
      </c>
      <c r="P1564" s="144">
        <v>91</v>
      </c>
      <c r="Q1564" s="144">
        <v>2000</v>
      </c>
      <c r="R1564" s="147" t="s">
        <v>19736</v>
      </c>
      <c r="S1564" s="144" t="s">
        <v>49</v>
      </c>
      <c r="T1564" s="144" t="s">
        <v>49</v>
      </c>
      <c r="U1564" s="144">
        <v>2000</v>
      </c>
      <c r="V1564" s="148">
        <f>U1564/E1564</f>
        <v>5.4975261132490374</v>
      </c>
      <c r="W1564" s="148">
        <f>V1564/3</f>
        <v>1.8325087044163457</v>
      </c>
      <c r="X1564" s="1" t="s">
        <v>19737</v>
      </c>
      <c r="Y1564" s="145" t="s">
        <v>17691</v>
      </c>
      <c r="Z1564" s="145" t="s">
        <v>19738</v>
      </c>
    </row>
    <row r="1565" spans="1:29" s="67" customFormat="1" ht="100.2" customHeight="1" x14ac:dyDescent="0.3">
      <c r="A1565" s="138" t="s">
        <v>23707</v>
      </c>
      <c r="B1565" s="141" t="s">
        <v>19739</v>
      </c>
      <c r="C1565" s="139" t="s">
        <v>19740</v>
      </c>
      <c r="D1565" s="139" t="s">
        <v>19741</v>
      </c>
      <c r="E1565" s="142">
        <v>275.30799999999999</v>
      </c>
      <c r="F1565" s="143" t="s">
        <v>19742</v>
      </c>
      <c r="G1565" s="143"/>
      <c r="H1565" s="143" t="s">
        <v>19743</v>
      </c>
      <c r="I1565" s="144" t="s">
        <v>8532</v>
      </c>
      <c r="J1565" s="145" t="s">
        <v>8569</v>
      </c>
      <c r="K1565" s="143" t="s">
        <v>28547</v>
      </c>
      <c r="L1565" s="144" t="s">
        <v>189</v>
      </c>
      <c r="M1565" s="144" t="s">
        <v>190</v>
      </c>
      <c r="N1565" s="144" t="s">
        <v>46</v>
      </c>
      <c r="O1565" s="144" t="s">
        <v>34</v>
      </c>
      <c r="P1565" s="144">
        <v>365</v>
      </c>
      <c r="Q1565" s="144">
        <v>501</v>
      </c>
      <c r="R1565" s="147" t="s">
        <v>19744</v>
      </c>
      <c r="S1565" s="144" t="s">
        <v>36</v>
      </c>
      <c r="T1565" s="144">
        <v>1141</v>
      </c>
      <c r="U1565" s="144">
        <v>501</v>
      </c>
      <c r="V1565" s="146">
        <f>U1565/E1565</f>
        <v>1.8197800281866128</v>
      </c>
      <c r="W1565" s="146">
        <f t="shared" ref="W1565:W1570" si="85">V1565</f>
        <v>1.8197800281866128</v>
      </c>
      <c r="X1565" s="1" t="s">
        <v>19745</v>
      </c>
      <c r="Y1565" s="145" t="s">
        <v>19746</v>
      </c>
      <c r="Z1565" s="145" t="s">
        <v>19747</v>
      </c>
    </row>
    <row r="1566" spans="1:29" s="67" customFormat="1" ht="100.2" customHeight="1" x14ac:dyDescent="0.3">
      <c r="A1566" s="9" t="s">
        <v>16991</v>
      </c>
      <c r="B1566" s="10" t="s">
        <v>8593</v>
      </c>
      <c r="C1566" s="22" t="s">
        <v>8594</v>
      </c>
      <c r="D1566" s="19" t="s">
        <v>8595</v>
      </c>
      <c r="E1566" s="13">
        <v>160.16999999999999</v>
      </c>
      <c r="F1566" s="14" t="s">
        <v>8596</v>
      </c>
      <c r="G1566" s="14">
        <v>-1.139</v>
      </c>
      <c r="H1566" s="14" t="s">
        <v>8597</v>
      </c>
      <c r="I1566" s="14" t="s">
        <v>8532</v>
      </c>
      <c r="J1566" s="15" t="s">
        <v>8598</v>
      </c>
      <c r="K1566" s="14" t="s">
        <v>28548</v>
      </c>
      <c r="L1566" s="14" t="s">
        <v>31</v>
      </c>
      <c r="M1566" s="14" t="s">
        <v>176</v>
      </c>
      <c r="N1566" s="14" t="s">
        <v>33</v>
      </c>
      <c r="O1566" s="16" t="s">
        <v>34</v>
      </c>
      <c r="P1566" s="28">
        <v>735</v>
      </c>
      <c r="Q1566" s="14">
        <v>243</v>
      </c>
      <c r="R1566" s="15" t="s">
        <v>8599</v>
      </c>
      <c r="S1566" s="14" t="s">
        <v>36</v>
      </c>
      <c r="T1566" s="14">
        <v>500</v>
      </c>
      <c r="U1566" s="14">
        <v>243</v>
      </c>
      <c r="V1566" s="13">
        <f>PRODUCT(U1566,1/E1566)</f>
        <v>1.5171380408316166</v>
      </c>
      <c r="W1566" s="55">
        <f t="shared" si="85"/>
        <v>1.5171380408316166</v>
      </c>
      <c r="X1566" s="19" t="s">
        <v>8600</v>
      </c>
      <c r="Y1566" s="21" t="s">
        <v>8601</v>
      </c>
      <c r="Z1566" s="21" t="s">
        <v>28208</v>
      </c>
    </row>
    <row r="1567" spans="1:29" s="67" customFormat="1" ht="100.2" customHeight="1" x14ac:dyDescent="0.3">
      <c r="A1567" s="138" t="s">
        <v>23707</v>
      </c>
      <c r="B1567" s="141" t="s">
        <v>19748</v>
      </c>
      <c r="C1567" s="139" t="s">
        <v>19749</v>
      </c>
      <c r="D1567" s="139" t="s">
        <v>19750</v>
      </c>
      <c r="E1567" s="142">
        <v>307.26</v>
      </c>
      <c r="F1567" s="143" t="s">
        <v>19751</v>
      </c>
      <c r="G1567" s="143"/>
      <c r="H1567" s="143" t="s">
        <v>19752</v>
      </c>
      <c r="I1567" s="144" t="s">
        <v>8532</v>
      </c>
      <c r="J1567" s="145" t="s">
        <v>8736</v>
      </c>
      <c r="K1567" s="143" t="s">
        <v>28549</v>
      </c>
      <c r="L1567" s="144" t="s">
        <v>425</v>
      </c>
      <c r="M1567" s="144" t="s">
        <v>839</v>
      </c>
      <c r="N1567" s="144" t="s">
        <v>476</v>
      </c>
      <c r="O1567" s="144" t="s">
        <v>34</v>
      </c>
      <c r="P1567" s="144">
        <v>735</v>
      </c>
      <c r="Q1567" s="144">
        <v>424.2</v>
      </c>
      <c r="R1567" s="147" t="s">
        <v>19753</v>
      </c>
      <c r="S1567" s="144" t="s">
        <v>143</v>
      </c>
      <c r="T1567" s="144">
        <v>930</v>
      </c>
      <c r="U1567" s="144">
        <v>424.2</v>
      </c>
      <c r="V1567" s="148">
        <f t="shared" ref="V1567:V1574" si="86">U1567/E1567</f>
        <v>1.380589728568639</v>
      </c>
      <c r="W1567" s="148">
        <f t="shared" si="85"/>
        <v>1.380589728568639</v>
      </c>
      <c r="X1567" s="1" t="s">
        <v>19754</v>
      </c>
      <c r="Y1567" s="145" t="s">
        <v>2288</v>
      </c>
      <c r="Z1567" s="145" t="s">
        <v>28209</v>
      </c>
    </row>
    <row r="1568" spans="1:29" s="67" customFormat="1" ht="100.2" customHeight="1" x14ac:dyDescent="0.3">
      <c r="A1568" s="9" t="s">
        <v>16991</v>
      </c>
      <c r="B1568" s="10" t="s">
        <v>8602</v>
      </c>
      <c r="C1568" s="22" t="s">
        <v>8603</v>
      </c>
      <c r="D1568" s="19" t="s">
        <v>8604</v>
      </c>
      <c r="E1568" s="13">
        <v>160.169694853625</v>
      </c>
      <c r="F1568" s="14" t="s">
        <v>8605</v>
      </c>
      <c r="G1568" s="14">
        <v>1.85</v>
      </c>
      <c r="H1568" s="14" t="s">
        <v>8606</v>
      </c>
      <c r="I1568" s="14" t="s">
        <v>8532</v>
      </c>
      <c r="J1568" s="15" t="s">
        <v>8607</v>
      </c>
      <c r="K1568" s="14" t="s">
        <v>28550</v>
      </c>
      <c r="L1568" s="14" t="s">
        <v>31</v>
      </c>
      <c r="M1568" s="14" t="s">
        <v>281</v>
      </c>
      <c r="N1568" s="14" t="s">
        <v>46</v>
      </c>
      <c r="O1568" s="16" t="s">
        <v>34</v>
      </c>
      <c r="P1568" s="28">
        <v>730</v>
      </c>
      <c r="Q1568" s="14">
        <v>175</v>
      </c>
      <c r="R1568" s="15" t="s">
        <v>8608</v>
      </c>
      <c r="S1568" s="14" t="s">
        <v>5764</v>
      </c>
      <c r="T1568" s="14">
        <v>375</v>
      </c>
      <c r="U1568" s="28">
        <v>175</v>
      </c>
      <c r="V1568" s="20">
        <f t="shared" si="86"/>
        <v>1.0925912055955906</v>
      </c>
      <c r="W1568" s="13">
        <f t="shared" si="85"/>
        <v>1.0925912055955906</v>
      </c>
      <c r="X1568" s="19" t="s">
        <v>8609</v>
      </c>
      <c r="Y1568" s="21" t="s">
        <v>409</v>
      </c>
      <c r="Z1568" s="19" t="s">
        <v>495</v>
      </c>
    </row>
    <row r="1569" spans="1:26" s="67" customFormat="1" ht="100.2" customHeight="1" x14ac:dyDescent="0.3">
      <c r="A1569" s="138" t="s">
        <v>23707</v>
      </c>
      <c r="B1569" s="141" t="s">
        <v>19755</v>
      </c>
      <c r="C1569" s="139" t="s">
        <v>19756</v>
      </c>
      <c r="D1569" s="139" t="s">
        <v>19757</v>
      </c>
      <c r="E1569" s="142">
        <v>261.28100000000001</v>
      </c>
      <c r="F1569" s="143" t="s">
        <v>19758</v>
      </c>
      <c r="G1569" s="143"/>
      <c r="H1569" s="143" t="s">
        <v>19759</v>
      </c>
      <c r="I1569" s="144" t="s">
        <v>8532</v>
      </c>
      <c r="J1569" s="145" t="s">
        <v>8569</v>
      </c>
      <c r="K1569" s="143" t="s">
        <v>28551</v>
      </c>
      <c r="L1569" s="144" t="s">
        <v>189</v>
      </c>
      <c r="M1569" s="144" t="s">
        <v>190</v>
      </c>
      <c r="N1569" s="144" t="s">
        <v>46</v>
      </c>
      <c r="O1569" s="144" t="s">
        <v>34</v>
      </c>
      <c r="P1569" s="144">
        <v>364</v>
      </c>
      <c r="Q1569" s="144">
        <v>282.10000000000002</v>
      </c>
      <c r="R1569" s="147" t="s">
        <v>19760</v>
      </c>
      <c r="S1569" s="144" t="s">
        <v>49</v>
      </c>
      <c r="T1569" s="144" t="s">
        <v>49</v>
      </c>
      <c r="U1569" s="144">
        <v>282.10000000000002</v>
      </c>
      <c r="V1569" s="148">
        <f t="shared" si="86"/>
        <v>1.0796804972424325</v>
      </c>
      <c r="W1569" s="148">
        <f t="shared" si="85"/>
        <v>1.0796804972424325</v>
      </c>
      <c r="X1569" s="145" t="s">
        <v>19761</v>
      </c>
      <c r="Y1569" s="145" t="s">
        <v>19762</v>
      </c>
      <c r="Z1569" s="145" t="s">
        <v>19763</v>
      </c>
    </row>
    <row r="1570" spans="1:26" s="67" customFormat="1" ht="100.2" customHeight="1" x14ac:dyDescent="0.3">
      <c r="A1570" s="9" t="s">
        <v>16991</v>
      </c>
      <c r="B1570" s="10" t="s">
        <v>8610</v>
      </c>
      <c r="C1570" s="19" t="s">
        <v>8611</v>
      </c>
      <c r="D1570" s="19" t="s">
        <v>8612</v>
      </c>
      <c r="E1570" s="13">
        <v>120.913417493156</v>
      </c>
      <c r="F1570" s="14" t="s">
        <v>8613</v>
      </c>
      <c r="G1570" s="14">
        <v>2.16</v>
      </c>
      <c r="H1570" s="14" t="s">
        <v>8614</v>
      </c>
      <c r="I1570" s="14" t="s">
        <v>8532</v>
      </c>
      <c r="J1570" s="15" t="s">
        <v>8615</v>
      </c>
      <c r="K1570" s="14" t="s">
        <v>28552</v>
      </c>
      <c r="L1570" s="14" t="s">
        <v>31</v>
      </c>
      <c r="M1570" s="14" t="s">
        <v>8616</v>
      </c>
      <c r="N1570" s="14" t="s">
        <v>59</v>
      </c>
      <c r="O1570" s="16" t="s">
        <v>220</v>
      </c>
      <c r="P1570" s="28">
        <v>730</v>
      </c>
      <c r="Q1570" s="14">
        <v>130</v>
      </c>
      <c r="R1570" s="15" t="s">
        <v>8617</v>
      </c>
      <c r="S1570" s="14" t="s">
        <v>49</v>
      </c>
      <c r="T1570" s="14" t="s">
        <v>49</v>
      </c>
      <c r="U1570" s="14">
        <v>130</v>
      </c>
      <c r="V1570" s="13">
        <f t="shared" si="86"/>
        <v>1.0751494970139135</v>
      </c>
      <c r="W1570" s="13">
        <f t="shared" si="85"/>
        <v>1.0751494970139135</v>
      </c>
      <c r="X1570" s="19" t="s">
        <v>28210</v>
      </c>
      <c r="Y1570" s="21" t="s">
        <v>8618</v>
      </c>
      <c r="Z1570" s="19" t="s">
        <v>28211</v>
      </c>
    </row>
    <row r="1571" spans="1:26" s="67" customFormat="1" ht="100.2" customHeight="1" x14ac:dyDescent="0.3">
      <c r="A1571" s="138" t="s">
        <v>23707</v>
      </c>
      <c r="B1571" s="141" t="s">
        <v>19764</v>
      </c>
      <c r="C1571" s="139" t="s">
        <v>19765</v>
      </c>
      <c r="D1571" s="139" t="s">
        <v>19766</v>
      </c>
      <c r="E1571" s="143">
        <v>509.68</v>
      </c>
      <c r="F1571" s="144" t="s">
        <v>19767</v>
      </c>
      <c r="G1571" s="150"/>
      <c r="H1571" s="144" t="s">
        <v>19768</v>
      </c>
      <c r="I1571" s="144" t="s">
        <v>8532</v>
      </c>
      <c r="J1571" s="145" t="s">
        <v>8677</v>
      </c>
      <c r="K1571" s="144" t="s">
        <v>28553</v>
      </c>
      <c r="L1571" s="144" t="s">
        <v>31</v>
      </c>
      <c r="M1571" s="144" t="s">
        <v>69</v>
      </c>
      <c r="N1571" s="144" t="s">
        <v>33</v>
      </c>
      <c r="O1571" s="144" t="s">
        <v>34</v>
      </c>
      <c r="P1571" s="144">
        <v>90</v>
      </c>
      <c r="Q1571" s="144">
        <v>1632</v>
      </c>
      <c r="R1571" s="147" t="s">
        <v>19769</v>
      </c>
      <c r="S1571" s="144" t="s">
        <v>49</v>
      </c>
      <c r="T1571" s="144" t="s">
        <v>49</v>
      </c>
      <c r="U1571" s="144">
        <v>1632</v>
      </c>
      <c r="V1571" s="148">
        <f t="shared" si="86"/>
        <v>3.2020091037513732</v>
      </c>
      <c r="W1571" s="148">
        <f>V1571/3</f>
        <v>1.0673363679171244</v>
      </c>
      <c r="X1571" s="147" t="s">
        <v>580</v>
      </c>
      <c r="Y1571" s="145" t="s">
        <v>950</v>
      </c>
      <c r="Z1571" s="145" t="s">
        <v>28212</v>
      </c>
    </row>
    <row r="1572" spans="1:26" s="67" customFormat="1" ht="100.2" customHeight="1" x14ac:dyDescent="0.3">
      <c r="A1572" s="9" t="s">
        <v>16991</v>
      </c>
      <c r="B1572" s="10" t="s">
        <v>8619</v>
      </c>
      <c r="C1572" s="22" t="s">
        <v>8620</v>
      </c>
      <c r="D1572" s="12" t="s">
        <v>8621</v>
      </c>
      <c r="E1572" s="13">
        <v>625.39</v>
      </c>
      <c r="F1572" s="14" t="s">
        <v>8622</v>
      </c>
      <c r="G1572" s="14">
        <v>3.9799999999999902</v>
      </c>
      <c r="H1572" s="18" t="s">
        <v>8623</v>
      </c>
      <c r="I1572" s="14" t="s">
        <v>8532</v>
      </c>
      <c r="J1572" s="15" t="s">
        <v>8624</v>
      </c>
      <c r="K1572" s="14" t="s">
        <v>28554</v>
      </c>
      <c r="L1572" s="14" t="s">
        <v>31</v>
      </c>
      <c r="M1572" s="14" t="s">
        <v>163</v>
      </c>
      <c r="N1572" s="14" t="s">
        <v>59</v>
      </c>
      <c r="O1572" s="16" t="s">
        <v>201</v>
      </c>
      <c r="P1572" s="17" t="s">
        <v>1358</v>
      </c>
      <c r="Q1572" s="29" t="s">
        <v>8625</v>
      </c>
      <c r="R1572" s="15" t="s">
        <v>8626</v>
      </c>
      <c r="S1572" s="14" t="s">
        <v>49</v>
      </c>
      <c r="T1572" s="18" t="s">
        <v>49</v>
      </c>
      <c r="U1572" s="17">
        <v>1786</v>
      </c>
      <c r="V1572" s="30">
        <f t="shared" si="86"/>
        <v>2.8558179695869779</v>
      </c>
      <c r="W1572" s="37">
        <f>V1572/3</f>
        <v>0.95193932319565933</v>
      </c>
      <c r="X1572" s="19" t="s">
        <v>893</v>
      </c>
      <c r="Y1572" s="21" t="s">
        <v>8627</v>
      </c>
      <c r="Z1572" s="19" t="s">
        <v>28213</v>
      </c>
    </row>
    <row r="1573" spans="1:26" s="67" customFormat="1" ht="100.2" customHeight="1" x14ac:dyDescent="0.3">
      <c r="A1573" s="9" t="s">
        <v>16991</v>
      </c>
      <c r="B1573" s="10" t="s">
        <v>8628</v>
      </c>
      <c r="C1573" s="22" t="s">
        <v>8629</v>
      </c>
      <c r="D1573" s="19" t="s">
        <v>8630</v>
      </c>
      <c r="E1573" s="13">
        <v>75.066688624879703</v>
      </c>
      <c r="F1573" s="14" t="s">
        <v>2171</v>
      </c>
      <c r="G1573" s="14">
        <v>-0.66</v>
      </c>
      <c r="H1573" s="14" t="s">
        <v>8631</v>
      </c>
      <c r="I1573" s="14" t="s">
        <v>8532</v>
      </c>
      <c r="J1573" s="15" t="s">
        <v>8598</v>
      </c>
      <c r="K1573" s="14" t="s">
        <v>28555</v>
      </c>
      <c r="L1573" s="14" t="s">
        <v>31</v>
      </c>
      <c r="M1573" s="14" t="s">
        <v>310</v>
      </c>
      <c r="N1573" s="14" t="s">
        <v>33</v>
      </c>
      <c r="O1573" s="16" t="s">
        <v>220</v>
      </c>
      <c r="P1573" s="28">
        <v>721</v>
      </c>
      <c r="Q1573" s="14">
        <v>71.400000000000006</v>
      </c>
      <c r="R1573" s="15" t="s">
        <v>8632</v>
      </c>
      <c r="S1573" s="14" t="s">
        <v>4536</v>
      </c>
      <c r="T1573" s="14">
        <v>143</v>
      </c>
      <c r="U1573" s="14">
        <v>71.400000000000006</v>
      </c>
      <c r="V1573" s="30">
        <f t="shared" si="86"/>
        <v>0.95115425107929397</v>
      </c>
      <c r="W1573" s="30">
        <f>V1573</f>
        <v>0.95115425107929397</v>
      </c>
      <c r="X1573" s="19" t="s">
        <v>8633</v>
      </c>
      <c r="Y1573" s="21" t="s">
        <v>1342</v>
      </c>
      <c r="Z1573" s="19" t="s">
        <v>8634</v>
      </c>
    </row>
    <row r="1574" spans="1:26" s="67" customFormat="1" ht="100.2" customHeight="1" x14ac:dyDescent="0.3">
      <c r="A1574" s="138" t="s">
        <v>23707</v>
      </c>
      <c r="B1574" s="141" t="s">
        <v>19770</v>
      </c>
      <c r="C1574" s="139" t="s">
        <v>19771</v>
      </c>
      <c r="D1574" s="139" t="s">
        <v>19772</v>
      </c>
      <c r="E1574" s="142">
        <v>248.374</v>
      </c>
      <c r="F1574" s="143" t="s">
        <v>19773</v>
      </c>
      <c r="G1574" s="143"/>
      <c r="H1574" s="143" t="s">
        <v>19774</v>
      </c>
      <c r="I1574" s="144" t="s">
        <v>8532</v>
      </c>
      <c r="J1574" s="145" t="s">
        <v>11659</v>
      </c>
      <c r="K1574" s="143" t="s">
        <v>28556</v>
      </c>
      <c r="L1574" s="144" t="s">
        <v>31</v>
      </c>
      <c r="M1574" s="144" t="s">
        <v>32</v>
      </c>
      <c r="N1574" s="144" t="s">
        <v>46</v>
      </c>
      <c r="O1574" s="144" t="s">
        <v>34</v>
      </c>
      <c r="P1574" s="144">
        <v>91</v>
      </c>
      <c r="Q1574" s="144">
        <v>701</v>
      </c>
      <c r="R1574" s="147" t="s">
        <v>19775</v>
      </c>
      <c r="S1574" s="144" t="s">
        <v>49</v>
      </c>
      <c r="T1574" s="144" t="s">
        <v>49</v>
      </c>
      <c r="U1574" s="144">
        <v>701</v>
      </c>
      <c r="V1574" s="146">
        <f t="shared" si="86"/>
        <v>2.8223566073743629</v>
      </c>
      <c r="W1574" s="148">
        <f>V1574/3</f>
        <v>0.9407855357914543</v>
      </c>
      <c r="X1574" s="147" t="s">
        <v>19776</v>
      </c>
      <c r="Y1574" s="147" t="s">
        <v>18784</v>
      </c>
      <c r="Z1574" s="147" t="s">
        <v>19777</v>
      </c>
    </row>
    <row r="1575" spans="1:26" s="67" customFormat="1" ht="100.2" customHeight="1" x14ac:dyDescent="0.3">
      <c r="A1575" s="9" t="s">
        <v>16991</v>
      </c>
      <c r="B1575" s="10" t="s">
        <v>8635</v>
      </c>
      <c r="C1575" s="22" t="s">
        <v>8636</v>
      </c>
      <c r="D1575" s="12" t="s">
        <v>8637</v>
      </c>
      <c r="E1575" s="13">
        <v>382.58</v>
      </c>
      <c r="F1575" s="14" t="s">
        <v>7637</v>
      </c>
      <c r="G1575" s="14">
        <v>9.3800000000000008</v>
      </c>
      <c r="H1575" s="14" t="s">
        <v>8638</v>
      </c>
      <c r="I1575" s="14" t="s">
        <v>8532</v>
      </c>
      <c r="J1575" s="15" t="s">
        <v>8639</v>
      </c>
      <c r="K1575" s="14" t="s">
        <v>28557</v>
      </c>
      <c r="L1575" s="14" t="s">
        <v>31</v>
      </c>
      <c r="M1575" s="14" t="s">
        <v>8640</v>
      </c>
      <c r="N1575" s="14" t="s">
        <v>46</v>
      </c>
      <c r="O1575" s="16" t="s">
        <v>34</v>
      </c>
      <c r="P1575" s="17" t="s">
        <v>8641</v>
      </c>
      <c r="Q1575" s="29" t="s">
        <v>8642</v>
      </c>
      <c r="R1575" s="15" t="s">
        <v>8643</v>
      </c>
      <c r="S1575" s="14" t="s">
        <v>143</v>
      </c>
      <c r="T1575" s="18">
        <v>1836.8</v>
      </c>
      <c r="U1575" s="34">
        <v>352.5</v>
      </c>
      <c r="V1575" s="39">
        <f>PRODUCT(U1575,1/E1575)</f>
        <v>0.9213759213759215</v>
      </c>
      <c r="W1575" s="37">
        <f>V1575</f>
        <v>0.9213759213759215</v>
      </c>
      <c r="X1575" s="19" t="s">
        <v>8644</v>
      </c>
      <c r="Y1575" s="21" t="s">
        <v>2452</v>
      </c>
      <c r="Z1575" s="19" t="s">
        <v>8645</v>
      </c>
    </row>
    <row r="1576" spans="1:26" s="67" customFormat="1" ht="100.2" customHeight="1" x14ac:dyDescent="0.3">
      <c r="A1576" s="9" t="s">
        <v>16991</v>
      </c>
      <c r="B1576" s="10" t="s">
        <v>8646</v>
      </c>
      <c r="C1576" s="22" t="s">
        <v>8647</v>
      </c>
      <c r="D1576" s="19" t="s">
        <v>8648</v>
      </c>
      <c r="E1576" s="13">
        <v>411.23</v>
      </c>
      <c r="F1576" s="14" t="s">
        <v>8649</v>
      </c>
      <c r="G1576" s="14">
        <v>-3.9989999999999899</v>
      </c>
      <c r="H1576" s="14" t="s">
        <v>8650</v>
      </c>
      <c r="I1576" s="14" t="s">
        <v>8532</v>
      </c>
      <c r="J1576" s="15" t="s">
        <v>8651</v>
      </c>
      <c r="K1576" s="16" t="s">
        <v>28558</v>
      </c>
      <c r="L1576" s="14" t="s">
        <v>31</v>
      </c>
      <c r="M1576" s="14" t="s">
        <v>176</v>
      </c>
      <c r="N1576" s="14" t="s">
        <v>33</v>
      </c>
      <c r="O1576" s="16" t="s">
        <v>34</v>
      </c>
      <c r="P1576" s="28">
        <v>721</v>
      </c>
      <c r="Q1576" s="14">
        <v>375</v>
      </c>
      <c r="R1576" s="15" t="s">
        <v>8652</v>
      </c>
      <c r="S1576" s="14" t="s">
        <v>49</v>
      </c>
      <c r="T1576" s="14" t="s">
        <v>49</v>
      </c>
      <c r="U1576" s="14">
        <v>375</v>
      </c>
      <c r="V1576" s="13">
        <f t="shared" ref="V1576:V1598" si="87">U1576/E1576</f>
        <v>0.91189845098849787</v>
      </c>
      <c r="W1576" s="13">
        <f>V1576</f>
        <v>0.91189845098849787</v>
      </c>
      <c r="X1576" s="19" t="s">
        <v>50</v>
      </c>
      <c r="Y1576" s="21" t="s">
        <v>8653</v>
      </c>
      <c r="Z1576" s="19" t="s">
        <v>28214</v>
      </c>
    </row>
    <row r="1577" spans="1:26" s="67" customFormat="1" ht="100.2" customHeight="1" x14ac:dyDescent="0.3">
      <c r="A1577" s="9" t="s">
        <v>16991</v>
      </c>
      <c r="B1577" s="10" t="s">
        <v>8654</v>
      </c>
      <c r="C1577" s="22" t="s">
        <v>8655</v>
      </c>
      <c r="D1577" s="12" t="s">
        <v>8656</v>
      </c>
      <c r="E1577" s="13">
        <v>331.35</v>
      </c>
      <c r="F1577" s="14" t="s">
        <v>8657</v>
      </c>
      <c r="G1577" s="14">
        <v>0.28000000000000003</v>
      </c>
      <c r="H1577" s="18" t="s">
        <v>8658</v>
      </c>
      <c r="I1577" s="14" t="s">
        <v>8532</v>
      </c>
      <c r="J1577" s="15" t="s">
        <v>8659</v>
      </c>
      <c r="K1577" s="14" t="s">
        <v>29913</v>
      </c>
      <c r="L1577" s="14" t="s">
        <v>31</v>
      </c>
      <c r="M1577" s="14" t="s">
        <v>281</v>
      </c>
      <c r="N1577" s="14" t="s">
        <v>59</v>
      </c>
      <c r="O1577" s="16" t="s">
        <v>34</v>
      </c>
      <c r="P1577" s="17" t="s">
        <v>628</v>
      </c>
      <c r="Q1577" s="29" t="s">
        <v>1359</v>
      </c>
      <c r="R1577" s="15" t="s">
        <v>8660</v>
      </c>
      <c r="S1577" s="14" t="s">
        <v>49</v>
      </c>
      <c r="T1577" s="18" t="s">
        <v>49</v>
      </c>
      <c r="U1577" s="17">
        <v>300</v>
      </c>
      <c r="V1577" s="30">
        <f t="shared" si="87"/>
        <v>0.90538705296514255</v>
      </c>
      <c r="W1577" s="30">
        <f>V1577</f>
        <v>0.90538705296514255</v>
      </c>
      <c r="X1577" s="19" t="s">
        <v>580</v>
      </c>
      <c r="Y1577" s="21" t="s">
        <v>8661</v>
      </c>
      <c r="Z1577" s="19" t="s">
        <v>8662</v>
      </c>
    </row>
    <row r="1578" spans="1:26" s="67" customFormat="1" ht="100.2" customHeight="1" x14ac:dyDescent="0.3">
      <c r="A1578" s="138" t="s">
        <v>23707</v>
      </c>
      <c r="B1578" s="141" t="s">
        <v>19778</v>
      </c>
      <c r="C1578" s="139" t="s">
        <v>19779</v>
      </c>
      <c r="D1578" s="139" t="s">
        <v>19780</v>
      </c>
      <c r="E1578" s="142">
        <v>292.42</v>
      </c>
      <c r="F1578" s="143" t="s">
        <v>19781</v>
      </c>
      <c r="G1578" s="143"/>
      <c r="H1578" s="143" t="s">
        <v>19782</v>
      </c>
      <c r="I1578" s="144" t="s">
        <v>8532</v>
      </c>
      <c r="J1578" s="145" t="s">
        <v>11780</v>
      </c>
      <c r="K1578" s="143" t="s">
        <v>28559</v>
      </c>
      <c r="L1578" s="144" t="s">
        <v>31</v>
      </c>
      <c r="M1578" s="144" t="s">
        <v>19783</v>
      </c>
      <c r="N1578" s="144" t="s">
        <v>46</v>
      </c>
      <c r="O1578" s="144" t="s">
        <v>34</v>
      </c>
      <c r="P1578" s="144">
        <v>91</v>
      </c>
      <c r="Q1578" s="144">
        <v>717</v>
      </c>
      <c r="R1578" s="147" t="s">
        <v>19784</v>
      </c>
      <c r="S1578" s="144" t="s">
        <v>36</v>
      </c>
      <c r="T1578" s="144">
        <v>2163</v>
      </c>
      <c r="U1578" s="144">
        <v>717</v>
      </c>
      <c r="V1578" s="146">
        <f t="shared" si="87"/>
        <v>2.4519526708159494</v>
      </c>
      <c r="W1578" s="148">
        <f>V1578/3</f>
        <v>0.81731755693864983</v>
      </c>
      <c r="X1578" s="1" t="s">
        <v>19785</v>
      </c>
      <c r="Y1578" s="145" t="s">
        <v>19786</v>
      </c>
      <c r="Z1578" s="145" t="s">
        <v>19787</v>
      </c>
    </row>
    <row r="1579" spans="1:26" s="67" customFormat="1" ht="100.2" customHeight="1" x14ac:dyDescent="0.3">
      <c r="A1579" s="138" t="s">
        <v>23707</v>
      </c>
      <c r="B1579" s="141" t="s">
        <v>19788</v>
      </c>
      <c r="C1579" s="139" t="s">
        <v>19789</v>
      </c>
      <c r="D1579" s="139" t="s">
        <v>19790</v>
      </c>
      <c r="E1579" s="142">
        <v>125.175</v>
      </c>
      <c r="F1579" s="143" t="s">
        <v>19791</v>
      </c>
      <c r="G1579" s="143"/>
      <c r="H1579" s="143" t="s">
        <v>19792</v>
      </c>
      <c r="I1579" s="144" t="s">
        <v>8532</v>
      </c>
      <c r="J1579" s="145" t="s">
        <v>9138</v>
      </c>
      <c r="K1579" s="143" t="s">
        <v>28560</v>
      </c>
      <c r="L1579" s="144" t="s">
        <v>31</v>
      </c>
      <c r="M1579" s="144" t="s">
        <v>32</v>
      </c>
      <c r="N1579" s="144" t="s">
        <v>33</v>
      </c>
      <c r="O1579" s="144" t="s">
        <v>220</v>
      </c>
      <c r="P1579" s="144">
        <v>90</v>
      </c>
      <c r="Q1579" s="144">
        <v>300</v>
      </c>
      <c r="R1579" s="147" t="s">
        <v>1288</v>
      </c>
      <c r="S1579" s="144" t="s">
        <v>36</v>
      </c>
      <c r="T1579" s="144">
        <v>1000</v>
      </c>
      <c r="U1579" s="144">
        <v>300</v>
      </c>
      <c r="V1579" s="146">
        <f t="shared" si="87"/>
        <v>2.3966446974236071</v>
      </c>
      <c r="W1579" s="148">
        <f>V1579/3</f>
        <v>0.79888156580786907</v>
      </c>
      <c r="X1579" s="1" t="s">
        <v>19793</v>
      </c>
      <c r="Y1579" s="145" t="s">
        <v>1655</v>
      </c>
      <c r="Z1579" s="145" t="s">
        <v>19794</v>
      </c>
    </row>
    <row r="1580" spans="1:26" s="67" customFormat="1" ht="100.2" customHeight="1" x14ac:dyDescent="0.3">
      <c r="A1580" s="138" t="s">
        <v>23707</v>
      </c>
      <c r="B1580" s="141" t="s">
        <v>19795</v>
      </c>
      <c r="C1580" s="139" t="s">
        <v>19796</v>
      </c>
      <c r="D1580" s="139" t="s">
        <v>19797</v>
      </c>
      <c r="E1580" s="142">
        <v>393.65899999999999</v>
      </c>
      <c r="F1580" s="143" t="s">
        <v>19798</v>
      </c>
      <c r="G1580" s="143"/>
      <c r="H1580" s="143" t="s">
        <v>19799</v>
      </c>
      <c r="I1580" s="144" t="s">
        <v>8532</v>
      </c>
      <c r="J1580" s="145" t="s">
        <v>10290</v>
      </c>
      <c r="K1580" s="143" t="s">
        <v>28561</v>
      </c>
      <c r="L1580" s="144" t="s">
        <v>31</v>
      </c>
      <c r="M1580" s="144" t="s">
        <v>19800</v>
      </c>
      <c r="N1580" s="144" t="s">
        <v>33</v>
      </c>
      <c r="O1580" s="144" t="s">
        <v>220</v>
      </c>
      <c r="P1580" s="144">
        <v>90</v>
      </c>
      <c r="Q1580" s="144">
        <v>932</v>
      </c>
      <c r="R1580" s="147" t="s">
        <v>19801</v>
      </c>
      <c r="S1580" s="144" t="s">
        <v>49</v>
      </c>
      <c r="T1580" s="144" t="s">
        <v>49</v>
      </c>
      <c r="U1580" s="144">
        <v>932</v>
      </c>
      <c r="V1580" s="146">
        <f t="shared" si="87"/>
        <v>2.3675312897710965</v>
      </c>
      <c r="W1580" s="148">
        <f>V1580/3</f>
        <v>0.7891770965903655</v>
      </c>
      <c r="X1580" s="1" t="s">
        <v>50</v>
      </c>
      <c r="Y1580" s="145" t="s">
        <v>7979</v>
      </c>
      <c r="Z1580" s="145" t="s">
        <v>19802</v>
      </c>
    </row>
    <row r="1581" spans="1:26" s="67" customFormat="1" ht="100.2" customHeight="1" x14ac:dyDescent="0.3">
      <c r="A1581" s="138" t="s">
        <v>23707</v>
      </c>
      <c r="B1581" s="141" t="s">
        <v>19803</v>
      </c>
      <c r="C1581" s="139" t="s">
        <v>19804</v>
      </c>
      <c r="D1581" s="139" t="s">
        <v>19805</v>
      </c>
      <c r="E1581" s="142">
        <v>87.122</v>
      </c>
      <c r="F1581" s="143" t="s">
        <v>9655</v>
      </c>
      <c r="G1581" s="143"/>
      <c r="H1581" s="143" t="s">
        <v>19806</v>
      </c>
      <c r="I1581" s="144" t="s">
        <v>8532</v>
      </c>
      <c r="J1581" s="145" t="s">
        <v>11050</v>
      </c>
      <c r="K1581" s="143" t="s">
        <v>28562</v>
      </c>
      <c r="L1581" s="144" t="s">
        <v>31</v>
      </c>
      <c r="M1581" s="144" t="s">
        <v>10890</v>
      </c>
      <c r="N1581" s="144" t="s">
        <v>46</v>
      </c>
      <c r="O1581" s="144" t="s">
        <v>47</v>
      </c>
      <c r="P1581" s="144">
        <v>730</v>
      </c>
      <c r="Q1581" s="144">
        <v>64</v>
      </c>
      <c r="R1581" s="147" t="s">
        <v>19807</v>
      </c>
      <c r="S1581" s="144" t="s">
        <v>36</v>
      </c>
      <c r="T1581" s="144">
        <v>177</v>
      </c>
      <c r="U1581" s="144">
        <v>64</v>
      </c>
      <c r="V1581" s="146">
        <f t="shared" si="87"/>
        <v>0.73460205229448361</v>
      </c>
      <c r="W1581" s="146">
        <f>V1581</f>
        <v>0.73460205229448361</v>
      </c>
      <c r="X1581" s="1" t="s">
        <v>19808</v>
      </c>
      <c r="Y1581" s="145" t="s">
        <v>19809</v>
      </c>
      <c r="Z1581" s="145" t="s">
        <v>28215</v>
      </c>
    </row>
    <row r="1582" spans="1:26" s="67" customFormat="1" ht="100.2" customHeight="1" x14ac:dyDescent="0.3">
      <c r="A1582" s="138" t="s">
        <v>23707</v>
      </c>
      <c r="B1582" s="141" t="s">
        <v>19810</v>
      </c>
      <c r="C1582" s="139" t="s">
        <v>19811</v>
      </c>
      <c r="D1582" s="139" t="s">
        <v>19812</v>
      </c>
      <c r="E1582" s="142">
        <v>588.96</v>
      </c>
      <c r="F1582" s="143" t="s">
        <v>19813</v>
      </c>
      <c r="G1582" s="143"/>
      <c r="H1582" s="143" t="s">
        <v>19814</v>
      </c>
      <c r="I1582" s="144" t="s">
        <v>8532</v>
      </c>
      <c r="J1582" s="145" t="s">
        <v>8569</v>
      </c>
      <c r="K1582" s="143" t="s">
        <v>28563</v>
      </c>
      <c r="L1582" s="144" t="s">
        <v>31</v>
      </c>
      <c r="M1582" s="144" t="s">
        <v>69</v>
      </c>
      <c r="N1582" s="144" t="s">
        <v>33</v>
      </c>
      <c r="O1582" s="144" t="s">
        <v>34</v>
      </c>
      <c r="P1582" s="144">
        <v>91</v>
      </c>
      <c r="Q1582" s="144">
        <v>1297.3</v>
      </c>
      <c r="R1582" s="147" t="s">
        <v>19815</v>
      </c>
      <c r="S1582" s="144" t="s">
        <v>49</v>
      </c>
      <c r="T1582" s="144" t="s">
        <v>49</v>
      </c>
      <c r="U1582" s="144">
        <v>1297.3</v>
      </c>
      <c r="V1582" s="148">
        <f t="shared" si="87"/>
        <v>2.2026962781852757</v>
      </c>
      <c r="W1582" s="149">
        <f>V1582/3</f>
        <v>0.73423209272842527</v>
      </c>
      <c r="X1582" s="1" t="s">
        <v>19816</v>
      </c>
      <c r="Y1582" s="145" t="s">
        <v>28217</v>
      </c>
      <c r="Z1582" s="145" t="s">
        <v>28216</v>
      </c>
    </row>
    <row r="1583" spans="1:26" s="67" customFormat="1" ht="100.2" customHeight="1" x14ac:dyDescent="0.3">
      <c r="A1583" s="138" t="s">
        <v>23707</v>
      </c>
      <c r="B1583" s="141" t="s">
        <v>19817</v>
      </c>
      <c r="C1583" s="139" t="s">
        <v>19818</v>
      </c>
      <c r="D1583" s="139" t="s">
        <v>19819</v>
      </c>
      <c r="E1583" s="142">
        <v>468.55500000000001</v>
      </c>
      <c r="F1583" s="143" t="s">
        <v>19820</v>
      </c>
      <c r="G1583" s="143"/>
      <c r="H1583" s="143" t="s">
        <v>19821</v>
      </c>
      <c r="I1583" s="144" t="s">
        <v>8532</v>
      </c>
      <c r="J1583" s="145" t="s">
        <v>9138</v>
      </c>
      <c r="K1583" s="143" t="s">
        <v>28564</v>
      </c>
      <c r="L1583" s="144" t="s">
        <v>31</v>
      </c>
      <c r="M1583" s="144" t="s">
        <v>19822</v>
      </c>
      <c r="N1583" s="144" t="s">
        <v>33</v>
      </c>
      <c r="O1583" s="144" t="s">
        <v>220</v>
      </c>
      <c r="P1583" s="144">
        <v>91</v>
      </c>
      <c r="Q1583" s="144">
        <v>1000</v>
      </c>
      <c r="R1583" s="147" t="s">
        <v>19823</v>
      </c>
      <c r="S1583" s="144" t="s">
        <v>49</v>
      </c>
      <c r="T1583" s="144" t="s">
        <v>49</v>
      </c>
      <c r="U1583" s="144">
        <v>1000</v>
      </c>
      <c r="V1583" s="148">
        <f t="shared" si="87"/>
        <v>2.1342211693397788</v>
      </c>
      <c r="W1583" s="149">
        <f>V1583/3</f>
        <v>0.71140705644659297</v>
      </c>
      <c r="X1583" s="1" t="s">
        <v>19824</v>
      </c>
      <c r="Y1583" s="145" t="s">
        <v>28219</v>
      </c>
      <c r="Z1583" s="145" t="s">
        <v>28218</v>
      </c>
    </row>
    <row r="1584" spans="1:26" s="67" customFormat="1" ht="100.2" customHeight="1" x14ac:dyDescent="0.3">
      <c r="A1584" s="9" t="s">
        <v>16991</v>
      </c>
      <c r="B1584" s="10" t="s">
        <v>8663</v>
      </c>
      <c r="C1584" s="22" t="s">
        <v>8664</v>
      </c>
      <c r="D1584" s="12" t="s">
        <v>8665</v>
      </c>
      <c r="E1584" s="13">
        <v>96.13</v>
      </c>
      <c r="F1584" s="14" t="s">
        <v>8666</v>
      </c>
      <c r="G1584" s="14">
        <v>1.37</v>
      </c>
      <c r="H1584" s="14" t="s">
        <v>8667</v>
      </c>
      <c r="I1584" s="14" t="s">
        <v>8532</v>
      </c>
      <c r="J1584" s="15" t="s">
        <v>8668</v>
      </c>
      <c r="K1584" s="14" t="s">
        <v>28565</v>
      </c>
      <c r="L1584" s="14" t="s">
        <v>31</v>
      </c>
      <c r="M1584" s="14" t="s">
        <v>310</v>
      </c>
      <c r="N1584" s="14" t="s">
        <v>33</v>
      </c>
      <c r="O1584" s="16" t="s">
        <v>220</v>
      </c>
      <c r="P1584" s="17" t="s">
        <v>72</v>
      </c>
      <c r="Q1584" s="29" t="s">
        <v>6464</v>
      </c>
      <c r="R1584" s="15" t="s">
        <v>8669</v>
      </c>
      <c r="S1584" s="14" t="s">
        <v>49</v>
      </c>
      <c r="T1584" s="18" t="s">
        <v>49</v>
      </c>
      <c r="U1584" s="17">
        <v>64</v>
      </c>
      <c r="V1584" s="13">
        <f t="shared" si="87"/>
        <v>0.66576510974721737</v>
      </c>
      <c r="W1584" s="13">
        <f>V1584</f>
        <v>0.66576510974721737</v>
      </c>
      <c r="X1584" s="19" t="s">
        <v>8670</v>
      </c>
      <c r="Y1584" s="21" t="s">
        <v>3257</v>
      </c>
      <c r="Z1584" s="19" t="s">
        <v>8671</v>
      </c>
    </row>
    <row r="1585" spans="1:26" s="67" customFormat="1" ht="100.2" customHeight="1" x14ac:dyDescent="0.3">
      <c r="A1585" s="9" t="s">
        <v>16991</v>
      </c>
      <c r="B1585" s="10" t="s">
        <v>8672</v>
      </c>
      <c r="C1585" s="22" t="s">
        <v>8673</v>
      </c>
      <c r="D1585" s="12" t="s">
        <v>8674</v>
      </c>
      <c r="E1585" s="13">
        <v>225.24642949900399</v>
      </c>
      <c r="F1585" s="14" t="s">
        <v>8675</v>
      </c>
      <c r="G1585" s="14">
        <v>2.2559999999999998</v>
      </c>
      <c r="H1585" s="18" t="s">
        <v>8676</v>
      </c>
      <c r="I1585" s="14" t="s">
        <v>8532</v>
      </c>
      <c r="J1585" s="15" t="s">
        <v>8677</v>
      </c>
      <c r="K1585" s="13" t="s">
        <v>28566</v>
      </c>
      <c r="L1585" s="14" t="s">
        <v>31</v>
      </c>
      <c r="M1585" s="14" t="s">
        <v>8678</v>
      </c>
      <c r="N1585" s="14" t="s">
        <v>70</v>
      </c>
      <c r="O1585" s="16" t="s">
        <v>34</v>
      </c>
      <c r="P1585" s="17" t="s">
        <v>72</v>
      </c>
      <c r="Q1585" s="29" t="s">
        <v>8679</v>
      </c>
      <c r="R1585" s="15" t="s">
        <v>8680</v>
      </c>
      <c r="S1585" s="14" t="s">
        <v>49</v>
      </c>
      <c r="T1585" s="18" t="s">
        <v>49</v>
      </c>
      <c r="U1585" s="17">
        <v>142</v>
      </c>
      <c r="V1585" s="33">
        <f t="shared" si="87"/>
        <v>0.6304206478026676</v>
      </c>
      <c r="W1585" s="33">
        <f>V1585</f>
        <v>0.6304206478026676</v>
      </c>
      <c r="X1585" s="19" t="s">
        <v>8681</v>
      </c>
      <c r="Y1585" s="21" t="s">
        <v>8682</v>
      </c>
      <c r="Z1585" s="19" t="s">
        <v>28220</v>
      </c>
    </row>
    <row r="1586" spans="1:26" s="67" customFormat="1" ht="100.2" customHeight="1" x14ac:dyDescent="0.3">
      <c r="A1586" s="9" t="s">
        <v>16991</v>
      </c>
      <c r="B1586" s="10" t="s">
        <v>8683</v>
      </c>
      <c r="C1586" s="22" t="s">
        <v>8684</v>
      </c>
      <c r="D1586" s="12" t="s">
        <v>8685</v>
      </c>
      <c r="E1586" s="13">
        <v>532.67999999999995</v>
      </c>
      <c r="F1586" s="14" t="s">
        <v>8686</v>
      </c>
      <c r="G1586" s="13">
        <v>8.8000000000000007</v>
      </c>
      <c r="H1586" s="14" t="s">
        <v>8687</v>
      </c>
      <c r="I1586" s="14" t="s">
        <v>8532</v>
      </c>
      <c r="J1586" s="15" t="s">
        <v>8688</v>
      </c>
      <c r="K1586" s="13" t="s">
        <v>28567</v>
      </c>
      <c r="L1586" s="14" t="s">
        <v>31</v>
      </c>
      <c r="M1586" s="14" t="s">
        <v>8689</v>
      </c>
      <c r="N1586" s="14" t="s">
        <v>59</v>
      </c>
      <c r="O1586" s="16" t="s">
        <v>220</v>
      </c>
      <c r="P1586" s="17">
        <v>91</v>
      </c>
      <c r="Q1586" s="29" t="s">
        <v>675</v>
      </c>
      <c r="R1586" s="15" t="s">
        <v>8690</v>
      </c>
      <c r="S1586" s="14" t="s">
        <v>49</v>
      </c>
      <c r="T1586" s="18" t="s">
        <v>49</v>
      </c>
      <c r="U1586" s="17">
        <v>1000</v>
      </c>
      <c r="V1586" s="30">
        <f t="shared" si="87"/>
        <v>1.8772996921228506</v>
      </c>
      <c r="W1586" s="37">
        <f>V1586/3</f>
        <v>0.62576656404095021</v>
      </c>
      <c r="X1586" s="19" t="s">
        <v>8691</v>
      </c>
      <c r="Y1586" s="21" t="s">
        <v>8692</v>
      </c>
      <c r="Z1586" s="19" t="s">
        <v>8693</v>
      </c>
    </row>
    <row r="1587" spans="1:26" s="67" customFormat="1" ht="100.2" customHeight="1" x14ac:dyDescent="0.3">
      <c r="A1587" s="9" t="s">
        <v>16991</v>
      </c>
      <c r="B1587" s="10" t="s">
        <v>8694</v>
      </c>
      <c r="C1587" s="22" t="s">
        <v>8695</v>
      </c>
      <c r="D1587" s="19" t="s">
        <v>8696</v>
      </c>
      <c r="E1587" s="13">
        <v>267.3</v>
      </c>
      <c r="F1587" s="14" t="s">
        <v>8697</v>
      </c>
      <c r="G1587" s="14">
        <v>1.01</v>
      </c>
      <c r="H1587" s="14" t="s">
        <v>8698</v>
      </c>
      <c r="I1587" s="14" t="s">
        <v>8532</v>
      </c>
      <c r="J1587" s="15" t="s">
        <v>8699</v>
      </c>
      <c r="K1587" s="14" t="s">
        <v>28568</v>
      </c>
      <c r="L1587" s="14" t="s">
        <v>31</v>
      </c>
      <c r="M1587" s="14" t="s">
        <v>176</v>
      </c>
      <c r="N1587" s="14" t="s">
        <v>46</v>
      </c>
      <c r="O1587" s="16" t="s">
        <v>220</v>
      </c>
      <c r="P1587" s="28">
        <v>91</v>
      </c>
      <c r="Q1587" s="14">
        <v>464</v>
      </c>
      <c r="R1587" s="15" t="s">
        <v>8700</v>
      </c>
      <c r="S1587" s="14" t="s">
        <v>1388</v>
      </c>
      <c r="T1587" s="14">
        <v>1000</v>
      </c>
      <c r="U1587" s="14">
        <v>464</v>
      </c>
      <c r="V1587" s="13">
        <f t="shared" si="87"/>
        <v>1.7358772914328469</v>
      </c>
      <c r="W1587" s="33">
        <f>V1587/3</f>
        <v>0.57862576381094899</v>
      </c>
      <c r="X1587" s="19" t="s">
        <v>8701</v>
      </c>
      <c r="Y1587" s="21" t="s">
        <v>2431</v>
      </c>
      <c r="Z1587" s="19" t="s">
        <v>8702</v>
      </c>
    </row>
    <row r="1588" spans="1:26" s="67" customFormat="1" ht="100.2" customHeight="1" x14ac:dyDescent="0.3">
      <c r="A1588" s="138" t="s">
        <v>23707</v>
      </c>
      <c r="B1588" s="141" t="s">
        <v>19825</v>
      </c>
      <c r="C1588" s="139" t="s">
        <v>19826</v>
      </c>
      <c r="D1588" s="139" t="s">
        <v>19827</v>
      </c>
      <c r="E1588" s="142">
        <v>303.89999999999998</v>
      </c>
      <c r="F1588" s="143" t="s">
        <v>19828</v>
      </c>
      <c r="G1588" s="143"/>
      <c r="H1588" s="143" t="s">
        <v>19829</v>
      </c>
      <c r="I1588" s="144" t="s">
        <v>8532</v>
      </c>
      <c r="J1588" s="145" t="s">
        <v>8717</v>
      </c>
      <c r="K1588" s="143" t="s">
        <v>28569</v>
      </c>
      <c r="L1588" s="144" t="s">
        <v>31</v>
      </c>
      <c r="M1588" s="144" t="s">
        <v>69</v>
      </c>
      <c r="N1588" s="144" t="s">
        <v>33</v>
      </c>
      <c r="O1588" s="144" t="s">
        <v>34</v>
      </c>
      <c r="P1588" s="144">
        <v>90</v>
      </c>
      <c r="Q1588" s="144">
        <v>500</v>
      </c>
      <c r="R1588" s="147" t="s">
        <v>19830</v>
      </c>
      <c r="S1588" s="144" t="s">
        <v>49</v>
      </c>
      <c r="T1588" s="144" t="s">
        <v>49</v>
      </c>
      <c r="U1588" s="144">
        <v>500</v>
      </c>
      <c r="V1588" s="146">
        <f t="shared" si="87"/>
        <v>1.6452780519907866</v>
      </c>
      <c r="W1588" s="148">
        <f>V1588/3</f>
        <v>0.54842601733026219</v>
      </c>
      <c r="X1588" s="1" t="s">
        <v>19831</v>
      </c>
      <c r="Y1588" s="145" t="s">
        <v>19832</v>
      </c>
      <c r="Z1588" s="145" t="s">
        <v>19833</v>
      </c>
    </row>
    <row r="1589" spans="1:26" s="67" customFormat="1" ht="100.2" customHeight="1" x14ac:dyDescent="0.3">
      <c r="A1589" s="9" t="s">
        <v>16991</v>
      </c>
      <c r="B1589" s="10" t="s">
        <v>8703</v>
      </c>
      <c r="C1589" s="22" t="s">
        <v>8704</v>
      </c>
      <c r="D1589" s="19" t="s">
        <v>23581</v>
      </c>
      <c r="E1589" s="13">
        <v>430.56200000000001</v>
      </c>
      <c r="F1589" s="14" t="s">
        <v>8705</v>
      </c>
      <c r="G1589" s="14">
        <v>8.61</v>
      </c>
      <c r="H1589" s="14" t="s">
        <v>8706</v>
      </c>
      <c r="I1589" s="14" t="s">
        <v>8532</v>
      </c>
      <c r="J1589" s="15" t="s">
        <v>8707</v>
      </c>
      <c r="K1589" s="14" t="s">
        <v>28570</v>
      </c>
      <c r="L1589" s="14" t="s">
        <v>31</v>
      </c>
      <c r="M1589" s="14" t="s">
        <v>69</v>
      </c>
      <c r="N1589" s="14" t="s">
        <v>46</v>
      </c>
      <c r="O1589" s="16" t="s">
        <v>34</v>
      </c>
      <c r="P1589" s="26">
        <v>91</v>
      </c>
      <c r="Q1589" s="14">
        <v>707.7</v>
      </c>
      <c r="R1589" s="15" t="s">
        <v>8708</v>
      </c>
      <c r="S1589" s="14" t="s">
        <v>49</v>
      </c>
      <c r="T1589" s="14" t="s">
        <v>49</v>
      </c>
      <c r="U1589" s="14">
        <v>707.7</v>
      </c>
      <c r="V1589" s="30">
        <f t="shared" si="87"/>
        <v>1.6436657206163108</v>
      </c>
      <c r="W1589" s="37">
        <f>V1589/3</f>
        <v>0.5478885735387703</v>
      </c>
      <c r="X1589" s="19" t="s">
        <v>8709</v>
      </c>
      <c r="Y1589" s="21" t="s">
        <v>8710</v>
      </c>
      <c r="Z1589" s="19" t="s">
        <v>8711</v>
      </c>
    </row>
    <row r="1590" spans="1:26" s="67" customFormat="1" ht="100.2" customHeight="1" x14ac:dyDescent="0.3">
      <c r="A1590" s="138" t="s">
        <v>23707</v>
      </c>
      <c r="B1590" s="141" t="s">
        <v>19834</v>
      </c>
      <c r="C1590" s="139" t="s">
        <v>19835</v>
      </c>
      <c r="D1590" s="139" t="s">
        <v>23689</v>
      </c>
      <c r="E1590" s="142">
        <v>598.65800000000002</v>
      </c>
      <c r="F1590" s="143" t="s">
        <v>19836</v>
      </c>
      <c r="G1590" s="143"/>
      <c r="H1590" s="143" t="s">
        <v>19837</v>
      </c>
      <c r="I1590" s="144" t="s">
        <v>8532</v>
      </c>
      <c r="J1590" s="145" t="s">
        <v>8677</v>
      </c>
      <c r="K1590" s="143" t="s">
        <v>28571</v>
      </c>
      <c r="L1590" s="144" t="s">
        <v>31</v>
      </c>
      <c r="M1590" s="144" t="s">
        <v>261</v>
      </c>
      <c r="N1590" s="144" t="s">
        <v>476</v>
      </c>
      <c r="O1590" s="144" t="s">
        <v>34</v>
      </c>
      <c r="P1590" s="144">
        <v>90</v>
      </c>
      <c r="Q1590" s="144">
        <v>982</v>
      </c>
      <c r="R1590" s="147" t="s">
        <v>19838</v>
      </c>
      <c r="S1590" s="144" t="s">
        <v>49</v>
      </c>
      <c r="T1590" s="144" t="s">
        <v>49</v>
      </c>
      <c r="U1590" s="144">
        <v>982</v>
      </c>
      <c r="V1590" s="146">
        <f t="shared" si="87"/>
        <v>1.6403355505146511</v>
      </c>
      <c r="W1590" s="148">
        <f>V1590/3</f>
        <v>0.54677851683821699</v>
      </c>
      <c r="X1590" s="1" t="s">
        <v>19839</v>
      </c>
      <c r="Y1590" s="145" t="s">
        <v>28228</v>
      </c>
      <c r="Z1590" s="145" t="s">
        <v>28227</v>
      </c>
    </row>
    <row r="1591" spans="1:26" s="67" customFormat="1" ht="100.2" customHeight="1" x14ac:dyDescent="0.3">
      <c r="A1591" s="138" t="s">
        <v>23707</v>
      </c>
      <c r="B1591" s="141" t="s">
        <v>19840</v>
      </c>
      <c r="C1591" s="139" t="s">
        <v>19841</v>
      </c>
      <c r="D1591" s="139" t="s">
        <v>19842</v>
      </c>
      <c r="E1591" s="142">
        <v>185.22</v>
      </c>
      <c r="F1591" s="143" t="s">
        <v>19843</v>
      </c>
      <c r="G1591" s="143"/>
      <c r="H1591" s="143" t="s">
        <v>19844</v>
      </c>
      <c r="I1591" s="144" t="s">
        <v>8532</v>
      </c>
      <c r="J1591" s="145" t="s">
        <v>10030</v>
      </c>
      <c r="K1591" s="143" t="s">
        <v>28572</v>
      </c>
      <c r="L1591" s="144" t="s">
        <v>189</v>
      </c>
      <c r="M1591" s="144" t="s">
        <v>190</v>
      </c>
      <c r="N1591" s="144" t="s">
        <v>33</v>
      </c>
      <c r="O1591" s="144" t="s">
        <v>3856</v>
      </c>
      <c r="P1591" s="144">
        <v>91</v>
      </c>
      <c r="Q1591" s="144">
        <v>100</v>
      </c>
      <c r="R1591" s="147" t="s">
        <v>1434</v>
      </c>
      <c r="S1591" s="144" t="s">
        <v>36</v>
      </c>
      <c r="T1591" s="144">
        <v>300</v>
      </c>
      <c r="U1591" s="144">
        <v>100</v>
      </c>
      <c r="V1591" s="148">
        <f t="shared" si="87"/>
        <v>0.53989849908217258</v>
      </c>
      <c r="W1591" s="148">
        <f>V1591</f>
        <v>0.53989849908217258</v>
      </c>
      <c r="X1591" s="1" t="s">
        <v>19845</v>
      </c>
      <c r="Y1591" s="145" t="s">
        <v>19846</v>
      </c>
      <c r="Z1591" s="145" t="s">
        <v>19847</v>
      </c>
    </row>
    <row r="1592" spans="1:26" s="67" customFormat="1" ht="100.2" customHeight="1" x14ac:dyDescent="0.3">
      <c r="A1592" s="138" t="s">
        <v>23707</v>
      </c>
      <c r="B1592" s="141" t="s">
        <v>19848</v>
      </c>
      <c r="C1592" s="139" t="s">
        <v>19849</v>
      </c>
      <c r="D1592" s="139" t="s">
        <v>19850</v>
      </c>
      <c r="E1592" s="142">
        <v>374.17200000000003</v>
      </c>
      <c r="F1592" s="143" t="s">
        <v>19851</v>
      </c>
      <c r="G1592" s="143"/>
      <c r="H1592" s="143" t="s">
        <v>19852</v>
      </c>
      <c r="I1592" s="144" t="s">
        <v>8532</v>
      </c>
      <c r="J1592" s="145" t="s">
        <v>19853</v>
      </c>
      <c r="K1592" s="143" t="s">
        <v>28573</v>
      </c>
      <c r="L1592" s="144" t="s">
        <v>31</v>
      </c>
      <c r="M1592" s="144" t="s">
        <v>19854</v>
      </c>
      <c r="N1592" s="144" t="s">
        <v>33</v>
      </c>
      <c r="O1592" s="144" t="s">
        <v>220</v>
      </c>
      <c r="P1592" s="144">
        <v>90</v>
      </c>
      <c r="Q1592" s="144">
        <v>600</v>
      </c>
      <c r="R1592" s="147" t="s">
        <v>19855</v>
      </c>
      <c r="S1592" s="144" t="s">
        <v>49</v>
      </c>
      <c r="T1592" s="144" t="s">
        <v>49</v>
      </c>
      <c r="U1592" s="144">
        <v>600</v>
      </c>
      <c r="V1592" s="146">
        <f t="shared" si="87"/>
        <v>1.6035406176838458</v>
      </c>
      <c r="W1592" s="148">
        <f>V1592/3</f>
        <v>0.53451353922794864</v>
      </c>
      <c r="X1592" s="1" t="s">
        <v>19856</v>
      </c>
      <c r="Y1592" s="145" t="s">
        <v>19857</v>
      </c>
      <c r="Z1592" s="145" t="s">
        <v>19858</v>
      </c>
    </row>
    <row r="1593" spans="1:26" s="67" customFormat="1" ht="100.2" customHeight="1" x14ac:dyDescent="0.3">
      <c r="A1593" s="9" t="s">
        <v>16991</v>
      </c>
      <c r="B1593" s="10" t="s">
        <v>8712</v>
      </c>
      <c r="C1593" s="12" t="s">
        <v>8713</v>
      </c>
      <c r="D1593" s="12" t="s">
        <v>8714</v>
      </c>
      <c r="E1593" s="13">
        <v>126.58367413248</v>
      </c>
      <c r="F1593" s="14" t="s">
        <v>8715</v>
      </c>
      <c r="G1593" s="14">
        <v>3.33</v>
      </c>
      <c r="H1593" s="18" t="s">
        <v>8716</v>
      </c>
      <c r="I1593" s="14" t="s">
        <v>8532</v>
      </c>
      <c r="J1593" s="15" t="s">
        <v>8717</v>
      </c>
      <c r="K1593" s="14" t="s">
        <v>28574</v>
      </c>
      <c r="L1593" s="14" t="s">
        <v>31</v>
      </c>
      <c r="M1593" s="14" t="s">
        <v>8718</v>
      </c>
      <c r="N1593" s="14" t="s">
        <v>59</v>
      </c>
      <c r="O1593" s="16" t="s">
        <v>220</v>
      </c>
      <c r="P1593" s="17" t="s">
        <v>251</v>
      </c>
      <c r="Q1593" s="29" t="s">
        <v>1908</v>
      </c>
      <c r="R1593" s="15" t="s">
        <v>8719</v>
      </c>
      <c r="S1593" s="14" t="s">
        <v>36</v>
      </c>
      <c r="T1593" s="18">
        <v>800</v>
      </c>
      <c r="U1593" s="17">
        <v>200</v>
      </c>
      <c r="V1593" s="13">
        <f t="shared" si="87"/>
        <v>1.579982579670455</v>
      </c>
      <c r="W1593" s="30">
        <f>V1593/3</f>
        <v>0.52666085989015166</v>
      </c>
      <c r="X1593" s="19" t="s">
        <v>8720</v>
      </c>
      <c r="Y1593" s="21" t="s">
        <v>8721</v>
      </c>
      <c r="Z1593" s="19" t="s">
        <v>8722</v>
      </c>
    </row>
    <row r="1594" spans="1:26" s="67" customFormat="1" ht="100.2" customHeight="1" x14ac:dyDescent="0.3">
      <c r="A1594" s="138" t="s">
        <v>23707</v>
      </c>
      <c r="B1594" s="141" t="s">
        <v>19859</v>
      </c>
      <c r="C1594" s="139" t="s">
        <v>19860</v>
      </c>
      <c r="D1594" s="139" t="s">
        <v>19861</v>
      </c>
      <c r="E1594" s="142">
        <v>191.274</v>
      </c>
      <c r="F1594" s="143" t="s">
        <v>19862</v>
      </c>
      <c r="G1594" s="143"/>
      <c r="H1594" s="143" t="s">
        <v>19863</v>
      </c>
      <c r="I1594" s="144" t="s">
        <v>8532</v>
      </c>
      <c r="J1594" s="145" t="s">
        <v>8992</v>
      </c>
      <c r="K1594" s="143" t="s">
        <v>28575</v>
      </c>
      <c r="L1594" s="144" t="s">
        <v>31</v>
      </c>
      <c r="M1594" s="144" t="s">
        <v>1257</v>
      </c>
      <c r="N1594" s="144" t="s">
        <v>476</v>
      </c>
      <c r="O1594" s="144" t="s">
        <v>34</v>
      </c>
      <c r="P1594" s="144">
        <v>728</v>
      </c>
      <c r="Q1594" s="144">
        <v>100</v>
      </c>
      <c r="R1594" s="147" t="s">
        <v>19864</v>
      </c>
      <c r="S1594" s="144" t="s">
        <v>36</v>
      </c>
      <c r="T1594" s="144">
        <v>400</v>
      </c>
      <c r="U1594" s="144">
        <v>100</v>
      </c>
      <c r="V1594" s="148">
        <f t="shared" si="87"/>
        <v>0.5228102094377699</v>
      </c>
      <c r="W1594" s="148">
        <f>V1594</f>
        <v>0.5228102094377699</v>
      </c>
      <c r="X1594" s="1" t="s">
        <v>19865</v>
      </c>
      <c r="Y1594" s="145" t="s">
        <v>19866</v>
      </c>
      <c r="Z1594" s="145" t="s">
        <v>19867</v>
      </c>
    </row>
    <row r="1595" spans="1:26" s="67" customFormat="1" ht="100.2" customHeight="1" x14ac:dyDescent="0.3">
      <c r="A1595" s="9" t="s">
        <v>16991</v>
      </c>
      <c r="B1595" s="10" t="s">
        <v>8723</v>
      </c>
      <c r="C1595" s="19" t="s">
        <v>8724</v>
      </c>
      <c r="D1595" s="19" t="s">
        <v>8725</v>
      </c>
      <c r="E1595" s="13">
        <v>162.61588182284399</v>
      </c>
      <c r="F1595" s="14" t="s">
        <v>8726</v>
      </c>
      <c r="G1595" s="13">
        <v>3.9</v>
      </c>
      <c r="H1595" s="14" t="s">
        <v>8727</v>
      </c>
      <c r="I1595" s="14" t="s">
        <v>8532</v>
      </c>
      <c r="J1595" s="15" t="s">
        <v>8728</v>
      </c>
      <c r="K1595" s="14" t="s">
        <v>28576</v>
      </c>
      <c r="L1595" s="14" t="s">
        <v>425</v>
      </c>
      <c r="M1595" s="14" t="s">
        <v>3877</v>
      </c>
      <c r="N1595" s="14" t="s">
        <v>33</v>
      </c>
      <c r="O1595" s="16" t="s">
        <v>220</v>
      </c>
      <c r="P1595" s="28">
        <v>91</v>
      </c>
      <c r="Q1595" s="14">
        <v>250</v>
      </c>
      <c r="R1595" s="15" t="s">
        <v>8729</v>
      </c>
      <c r="S1595" s="14" t="s">
        <v>36</v>
      </c>
      <c r="T1595" s="14">
        <v>600</v>
      </c>
      <c r="U1595" s="28">
        <v>250</v>
      </c>
      <c r="V1595" s="13">
        <f t="shared" si="87"/>
        <v>1.5373652142559697</v>
      </c>
      <c r="W1595" s="30">
        <f>V1595/3</f>
        <v>0.51245507141865654</v>
      </c>
      <c r="X1595" s="19" t="s">
        <v>8730</v>
      </c>
      <c r="Y1595" s="21" t="s">
        <v>4120</v>
      </c>
      <c r="Z1595" s="19" t="s">
        <v>28229</v>
      </c>
    </row>
    <row r="1596" spans="1:26" s="67" customFormat="1" ht="100.2" customHeight="1" x14ac:dyDescent="0.3">
      <c r="A1596" s="9" t="s">
        <v>16991</v>
      </c>
      <c r="B1596" s="10" t="s">
        <v>8731</v>
      </c>
      <c r="C1596" s="22" t="s">
        <v>8732</v>
      </c>
      <c r="D1596" s="19" t="s">
        <v>8733</v>
      </c>
      <c r="E1596" s="13">
        <v>269.12</v>
      </c>
      <c r="F1596" s="14" t="s">
        <v>8734</v>
      </c>
      <c r="G1596" s="14">
        <v>4.26</v>
      </c>
      <c r="H1596" s="14" t="s">
        <v>8735</v>
      </c>
      <c r="I1596" s="14" t="s">
        <v>8532</v>
      </c>
      <c r="J1596" s="15" t="s">
        <v>8736</v>
      </c>
      <c r="K1596" s="14" t="s">
        <v>28577</v>
      </c>
      <c r="L1596" s="14" t="s">
        <v>31</v>
      </c>
      <c r="M1596" s="14" t="s">
        <v>1296</v>
      </c>
      <c r="N1596" s="14" t="s">
        <v>281</v>
      </c>
      <c r="O1596" s="16" t="s">
        <v>1214</v>
      </c>
      <c r="P1596" s="28">
        <v>90</v>
      </c>
      <c r="Q1596" s="14">
        <v>400</v>
      </c>
      <c r="R1596" s="15" t="s">
        <v>8737</v>
      </c>
      <c r="S1596" s="14" t="s">
        <v>1388</v>
      </c>
      <c r="T1596" s="14">
        <v>1000</v>
      </c>
      <c r="U1596" s="28">
        <v>400</v>
      </c>
      <c r="V1596" s="13">
        <f t="shared" si="87"/>
        <v>1.4863258026159334</v>
      </c>
      <c r="W1596" s="30">
        <f>V1596/3</f>
        <v>0.49544193420531113</v>
      </c>
      <c r="X1596" s="19" t="s">
        <v>8738</v>
      </c>
      <c r="Y1596" s="21" t="s">
        <v>8739</v>
      </c>
      <c r="Z1596" s="19" t="s">
        <v>8740</v>
      </c>
    </row>
    <row r="1597" spans="1:26" s="67" customFormat="1" ht="100.2" customHeight="1" x14ac:dyDescent="0.3">
      <c r="A1597" s="138" t="s">
        <v>23707</v>
      </c>
      <c r="B1597" s="141" t="s">
        <v>19868</v>
      </c>
      <c r="C1597" s="139" t="s">
        <v>19869</v>
      </c>
      <c r="D1597" s="139" t="s">
        <v>19870</v>
      </c>
      <c r="E1597" s="142">
        <v>202.214</v>
      </c>
      <c r="F1597" s="143" t="s">
        <v>19871</v>
      </c>
      <c r="G1597" s="143"/>
      <c r="H1597" s="143" t="s">
        <v>19872</v>
      </c>
      <c r="I1597" s="144" t="s">
        <v>8532</v>
      </c>
      <c r="J1597" s="145" t="s">
        <v>19873</v>
      </c>
      <c r="K1597" s="143" t="s">
        <v>28578</v>
      </c>
      <c r="L1597" s="144" t="s">
        <v>31</v>
      </c>
      <c r="M1597" s="144" t="s">
        <v>19874</v>
      </c>
      <c r="N1597" s="144" t="s">
        <v>46</v>
      </c>
      <c r="O1597" s="144" t="s">
        <v>34</v>
      </c>
      <c r="P1597" s="144">
        <v>728</v>
      </c>
      <c r="Q1597" s="144">
        <v>100</v>
      </c>
      <c r="R1597" s="147" t="s">
        <v>19875</v>
      </c>
      <c r="S1597" s="144" t="s">
        <v>788</v>
      </c>
      <c r="T1597" s="144">
        <v>991</v>
      </c>
      <c r="U1597" s="144">
        <v>100</v>
      </c>
      <c r="V1597" s="148">
        <f t="shared" si="87"/>
        <v>0.49452560159039433</v>
      </c>
      <c r="W1597" s="148">
        <f>V1597</f>
        <v>0.49452560159039433</v>
      </c>
      <c r="X1597" s="1" t="s">
        <v>19876</v>
      </c>
      <c r="Y1597" s="145" t="s">
        <v>19877</v>
      </c>
      <c r="Z1597" s="145" t="s">
        <v>19878</v>
      </c>
    </row>
    <row r="1598" spans="1:26" s="67" customFormat="1" ht="100.2" customHeight="1" x14ac:dyDescent="0.3">
      <c r="A1598" s="9" t="s">
        <v>16991</v>
      </c>
      <c r="B1598" s="10" t="s">
        <v>8741</v>
      </c>
      <c r="C1598" s="22" t="s">
        <v>8742</v>
      </c>
      <c r="D1598" s="19" t="s">
        <v>8743</v>
      </c>
      <c r="E1598" s="13">
        <v>82.1</v>
      </c>
      <c r="F1598" s="14" t="s">
        <v>8744</v>
      </c>
      <c r="G1598" s="14">
        <v>0.23</v>
      </c>
      <c r="H1598" s="14" t="s">
        <v>8745</v>
      </c>
      <c r="I1598" s="14" t="s">
        <v>8532</v>
      </c>
      <c r="J1598" s="15" t="s">
        <v>8746</v>
      </c>
      <c r="K1598" s="14" t="s">
        <v>28579</v>
      </c>
      <c r="L1598" s="14" t="s">
        <v>425</v>
      </c>
      <c r="M1598" s="14" t="s">
        <v>839</v>
      </c>
      <c r="N1598" s="14" t="s">
        <v>33</v>
      </c>
      <c r="O1598" s="16" t="s">
        <v>34</v>
      </c>
      <c r="P1598" s="28">
        <v>742</v>
      </c>
      <c r="Q1598" s="18">
        <v>40</v>
      </c>
      <c r="R1598" s="15" t="s">
        <v>8747</v>
      </c>
      <c r="S1598" s="14" t="s">
        <v>7321</v>
      </c>
      <c r="T1598" s="14">
        <v>80</v>
      </c>
      <c r="U1598" s="28">
        <v>40</v>
      </c>
      <c r="V1598" s="20">
        <f t="shared" si="87"/>
        <v>0.48721071863581</v>
      </c>
      <c r="W1598" s="13">
        <f>V1598</f>
        <v>0.48721071863581</v>
      </c>
      <c r="X1598" s="19" t="s">
        <v>8748</v>
      </c>
      <c r="Y1598" s="21" t="s">
        <v>8749</v>
      </c>
      <c r="Z1598" s="19" t="s">
        <v>8750</v>
      </c>
    </row>
    <row r="1599" spans="1:26" s="67" customFormat="1" ht="100.2" customHeight="1" x14ac:dyDescent="0.3">
      <c r="A1599" s="9" t="s">
        <v>16991</v>
      </c>
      <c r="B1599" s="10" t="s">
        <v>8751</v>
      </c>
      <c r="C1599" s="22" t="s">
        <v>8752</v>
      </c>
      <c r="D1599" s="19" t="s">
        <v>8753</v>
      </c>
      <c r="E1599" s="13">
        <v>221.04</v>
      </c>
      <c r="F1599" s="14" t="s">
        <v>8754</v>
      </c>
      <c r="G1599" s="14">
        <v>2.21</v>
      </c>
      <c r="H1599" s="14" t="s">
        <v>8755</v>
      </c>
      <c r="I1599" s="14" t="s">
        <v>8532</v>
      </c>
      <c r="J1599" s="15" t="s">
        <v>8756</v>
      </c>
      <c r="K1599" s="14" t="s">
        <v>28766</v>
      </c>
      <c r="L1599" s="14" t="s">
        <v>31</v>
      </c>
      <c r="M1599" s="14" t="s">
        <v>1257</v>
      </c>
      <c r="N1599" s="14" t="s">
        <v>46</v>
      </c>
      <c r="O1599" s="16" t="s">
        <v>34</v>
      </c>
      <c r="P1599" s="28">
        <v>805</v>
      </c>
      <c r="Q1599" s="28">
        <v>107</v>
      </c>
      <c r="R1599" s="15" t="s">
        <v>8757</v>
      </c>
      <c r="S1599" s="14" t="s">
        <v>49</v>
      </c>
      <c r="T1599" s="28" t="s">
        <v>49</v>
      </c>
      <c r="U1599" s="28">
        <v>107</v>
      </c>
      <c r="V1599" s="30">
        <f>PRODUCT(U1599,1/E1599)</f>
        <v>0.48407528049221865</v>
      </c>
      <c r="W1599" s="30">
        <f>V1599</f>
        <v>0.48407528049221865</v>
      </c>
      <c r="X1599" s="19" t="s">
        <v>8758</v>
      </c>
      <c r="Y1599" s="21" t="s">
        <v>8759</v>
      </c>
      <c r="Z1599" s="19" t="s">
        <v>8760</v>
      </c>
    </row>
    <row r="1600" spans="1:26" s="67" customFormat="1" ht="100.2" customHeight="1" x14ac:dyDescent="0.3">
      <c r="A1600" s="9" t="s">
        <v>16991</v>
      </c>
      <c r="B1600" s="10" t="s">
        <v>8761</v>
      </c>
      <c r="C1600" s="19" t="s">
        <v>8762</v>
      </c>
      <c r="D1600" s="12" t="s">
        <v>8763</v>
      </c>
      <c r="E1600" s="13">
        <v>706.15</v>
      </c>
      <c r="F1600" s="14" t="s">
        <v>8764</v>
      </c>
      <c r="G1600" s="14">
        <v>11.95</v>
      </c>
      <c r="H1600" s="18" t="s">
        <v>8765</v>
      </c>
      <c r="I1600" s="14" t="s">
        <v>8532</v>
      </c>
      <c r="J1600" s="15" t="s">
        <v>8766</v>
      </c>
      <c r="K1600" s="14" t="s">
        <v>28580</v>
      </c>
      <c r="L1600" s="14" t="s">
        <v>31</v>
      </c>
      <c r="M1600" s="14" t="s">
        <v>1287</v>
      </c>
      <c r="N1600" s="14" t="s">
        <v>33</v>
      </c>
      <c r="O1600" s="16" t="s">
        <v>220</v>
      </c>
      <c r="P1600" s="17">
        <v>90</v>
      </c>
      <c r="Q1600" s="29" t="s">
        <v>1204</v>
      </c>
      <c r="R1600" s="15" t="s">
        <v>1473</v>
      </c>
      <c r="S1600" s="14" t="s">
        <v>49</v>
      </c>
      <c r="T1600" s="18" t="s">
        <v>49</v>
      </c>
      <c r="U1600" s="17">
        <v>1000</v>
      </c>
      <c r="V1600" s="33">
        <f t="shared" ref="V1600:V1610" si="88">U1600/E1600</f>
        <v>1.4161297174821215</v>
      </c>
      <c r="W1600" s="37">
        <f>V1600/3</f>
        <v>0.47204323916070717</v>
      </c>
      <c r="X1600" s="19" t="s">
        <v>50</v>
      </c>
      <c r="Y1600" s="21" t="s">
        <v>8767</v>
      </c>
      <c r="Z1600" s="19" t="s">
        <v>8768</v>
      </c>
    </row>
    <row r="1601" spans="1:28" s="67" customFormat="1" ht="100.2" customHeight="1" x14ac:dyDescent="0.3">
      <c r="A1601" s="9" t="s">
        <v>16991</v>
      </c>
      <c r="B1601" s="10" t="s">
        <v>8769</v>
      </c>
      <c r="C1601" s="22" t="s">
        <v>8770</v>
      </c>
      <c r="D1601" s="19" t="s">
        <v>8771</v>
      </c>
      <c r="E1601" s="13">
        <v>166.24</v>
      </c>
      <c r="F1601" s="14" t="s">
        <v>8772</v>
      </c>
      <c r="G1601" s="14">
        <v>0.37</v>
      </c>
      <c r="H1601" s="14" t="s">
        <v>8773</v>
      </c>
      <c r="I1601" s="14" t="s">
        <v>8532</v>
      </c>
      <c r="J1601" s="15" t="s">
        <v>8774</v>
      </c>
      <c r="K1601" s="14" t="s">
        <v>29227</v>
      </c>
      <c r="L1601" s="14" t="s">
        <v>31</v>
      </c>
      <c r="M1601" s="14" t="s">
        <v>69</v>
      </c>
      <c r="N1601" s="14" t="s">
        <v>33</v>
      </c>
      <c r="O1601" s="16" t="s">
        <v>5698</v>
      </c>
      <c r="P1601" s="28">
        <v>546</v>
      </c>
      <c r="Q1601" s="14">
        <v>75</v>
      </c>
      <c r="R1601" s="15" t="s">
        <v>5928</v>
      </c>
      <c r="S1601" s="14" t="s">
        <v>788</v>
      </c>
      <c r="T1601" s="14">
        <v>150</v>
      </c>
      <c r="U1601" s="14">
        <v>75</v>
      </c>
      <c r="V1601" s="13">
        <f t="shared" si="88"/>
        <v>0.45115495668912414</v>
      </c>
      <c r="W1601" s="20">
        <f>V1601</f>
        <v>0.45115495668912414</v>
      </c>
      <c r="X1601" s="19" t="s">
        <v>8775</v>
      </c>
      <c r="Y1601" s="21" t="s">
        <v>379</v>
      </c>
      <c r="Z1601" s="19" t="s">
        <v>8776</v>
      </c>
    </row>
    <row r="1602" spans="1:28" s="67" customFormat="1" ht="100.2" customHeight="1" x14ac:dyDescent="0.3">
      <c r="A1602" s="138" t="s">
        <v>23707</v>
      </c>
      <c r="B1602" s="141" t="s">
        <v>19879</v>
      </c>
      <c r="C1602" s="139" t="s">
        <v>19880</v>
      </c>
      <c r="D1602" s="139" t="s">
        <v>19881</v>
      </c>
      <c r="E1602" s="142">
        <v>207.01</v>
      </c>
      <c r="F1602" s="143" t="s">
        <v>10948</v>
      </c>
      <c r="G1602" s="143"/>
      <c r="H1602" s="143" t="s">
        <v>19882</v>
      </c>
      <c r="I1602" s="144" t="s">
        <v>8532</v>
      </c>
      <c r="J1602" s="145" t="s">
        <v>9305</v>
      </c>
      <c r="K1602" s="143" t="s">
        <v>28767</v>
      </c>
      <c r="L1602" s="144" t="s">
        <v>189</v>
      </c>
      <c r="M1602" s="144" t="s">
        <v>19883</v>
      </c>
      <c r="N1602" s="144" t="s">
        <v>476</v>
      </c>
      <c r="O1602" s="144" t="s">
        <v>34</v>
      </c>
      <c r="P1602" s="144">
        <v>365</v>
      </c>
      <c r="Q1602" s="144">
        <v>93</v>
      </c>
      <c r="R1602" s="147" t="s">
        <v>19884</v>
      </c>
      <c r="S1602" s="144" t="s">
        <v>368</v>
      </c>
      <c r="T1602" s="144">
        <v>967</v>
      </c>
      <c r="U1602" s="144">
        <v>93</v>
      </c>
      <c r="V1602" s="146">
        <f t="shared" si="88"/>
        <v>0.44925365924351485</v>
      </c>
      <c r="W1602" s="146">
        <f>V1602</f>
        <v>0.44925365924351485</v>
      </c>
      <c r="X1602" s="1" t="s">
        <v>19885</v>
      </c>
      <c r="Y1602" s="145" t="s">
        <v>19886</v>
      </c>
      <c r="Z1602" s="145" t="s">
        <v>19887</v>
      </c>
    </row>
    <row r="1603" spans="1:28" s="67" customFormat="1" ht="100.2" customHeight="1" x14ac:dyDescent="0.3">
      <c r="A1603" s="9" t="s">
        <v>16991</v>
      </c>
      <c r="B1603" s="10" t="s">
        <v>29621</v>
      </c>
      <c r="C1603" s="22" t="s">
        <v>8777</v>
      </c>
      <c r="D1603" s="19" t="s">
        <v>8778</v>
      </c>
      <c r="E1603" s="13">
        <v>228.25</v>
      </c>
      <c r="F1603" s="14" t="s">
        <v>3587</v>
      </c>
      <c r="G1603" s="13">
        <v>1.8</v>
      </c>
      <c r="H1603" s="14" t="s">
        <v>8779</v>
      </c>
      <c r="I1603" s="14" t="s">
        <v>8532</v>
      </c>
      <c r="J1603" s="15" t="s">
        <v>8780</v>
      </c>
      <c r="K1603" s="14" t="s">
        <v>29228</v>
      </c>
      <c r="L1603" s="14" t="s">
        <v>31</v>
      </c>
      <c r="M1603" s="14" t="s">
        <v>32</v>
      </c>
      <c r="N1603" s="14" t="s">
        <v>46</v>
      </c>
      <c r="O1603" s="16" t="s">
        <v>220</v>
      </c>
      <c r="P1603" s="28">
        <v>91</v>
      </c>
      <c r="Q1603" s="14">
        <v>300</v>
      </c>
      <c r="R1603" s="15" t="s">
        <v>8781</v>
      </c>
      <c r="S1603" s="14" t="s">
        <v>49</v>
      </c>
      <c r="T1603" s="14" t="s">
        <v>49</v>
      </c>
      <c r="U1603" s="14">
        <v>300</v>
      </c>
      <c r="V1603" s="30">
        <f t="shared" si="88"/>
        <v>1.3143483023001095</v>
      </c>
      <c r="W1603" s="37">
        <f>V1603/3</f>
        <v>0.43811610076670315</v>
      </c>
      <c r="X1603" s="19" t="s">
        <v>8782</v>
      </c>
      <c r="Y1603" s="21" t="s">
        <v>8783</v>
      </c>
      <c r="Z1603" s="19" t="s">
        <v>8784</v>
      </c>
    </row>
    <row r="1604" spans="1:28" s="67" customFormat="1" ht="100.2" customHeight="1" x14ac:dyDescent="0.3">
      <c r="A1604" s="9" t="s">
        <v>16991</v>
      </c>
      <c r="B1604" s="10" t="s">
        <v>8785</v>
      </c>
      <c r="C1604" s="22" t="s">
        <v>8786</v>
      </c>
      <c r="D1604" s="12" t="s">
        <v>8787</v>
      </c>
      <c r="E1604" s="13">
        <v>228.32835953277001</v>
      </c>
      <c r="F1604" s="14" t="s">
        <v>4959</v>
      </c>
      <c r="G1604" s="14">
        <v>3.93</v>
      </c>
      <c r="H1604" s="18" t="s">
        <v>8788</v>
      </c>
      <c r="I1604" s="14" t="s">
        <v>8532</v>
      </c>
      <c r="J1604" s="15" t="s">
        <v>8789</v>
      </c>
      <c r="K1604" s="14" t="s">
        <v>29229</v>
      </c>
      <c r="L1604" s="14" t="s">
        <v>31</v>
      </c>
      <c r="M1604" s="14" t="s">
        <v>8790</v>
      </c>
      <c r="N1604" s="14" t="s">
        <v>33</v>
      </c>
      <c r="O1604" s="16" t="s">
        <v>220</v>
      </c>
      <c r="P1604" s="17">
        <v>90</v>
      </c>
      <c r="Q1604" s="29" t="s">
        <v>1359</v>
      </c>
      <c r="R1604" s="15" t="s">
        <v>6077</v>
      </c>
      <c r="S1604" s="14" t="s">
        <v>36</v>
      </c>
      <c r="T1604" s="18">
        <v>1000</v>
      </c>
      <c r="U1604" s="17">
        <v>300</v>
      </c>
      <c r="V1604" s="20">
        <f t="shared" si="88"/>
        <v>1.313897233851687</v>
      </c>
      <c r="W1604" s="30">
        <f>V1604/3</f>
        <v>0.43796574461722898</v>
      </c>
      <c r="X1604" s="19" t="s">
        <v>8791</v>
      </c>
      <c r="Y1604" s="21" t="s">
        <v>1655</v>
      </c>
      <c r="Z1604" s="19" t="s">
        <v>8792</v>
      </c>
    </row>
    <row r="1605" spans="1:28" s="67" customFormat="1" ht="100.2" customHeight="1" x14ac:dyDescent="0.3">
      <c r="A1605" s="138" t="s">
        <v>23707</v>
      </c>
      <c r="B1605" s="141" t="s">
        <v>19888</v>
      </c>
      <c r="C1605" s="139" t="s">
        <v>19889</v>
      </c>
      <c r="D1605" s="139" t="s">
        <v>19890</v>
      </c>
      <c r="E1605" s="142">
        <v>229.32</v>
      </c>
      <c r="F1605" s="143" t="s">
        <v>19891</v>
      </c>
      <c r="G1605" s="143"/>
      <c r="H1605" s="143" t="s">
        <v>19892</v>
      </c>
      <c r="I1605" s="144" t="s">
        <v>8532</v>
      </c>
      <c r="J1605" s="145" t="s">
        <v>19893</v>
      </c>
      <c r="K1605" s="143" t="s">
        <v>29230</v>
      </c>
      <c r="L1605" s="144" t="s">
        <v>31</v>
      </c>
      <c r="M1605" s="144" t="s">
        <v>281</v>
      </c>
      <c r="N1605" s="144" t="s">
        <v>33</v>
      </c>
      <c r="O1605" s="144" t="s">
        <v>34</v>
      </c>
      <c r="P1605" s="144">
        <v>98</v>
      </c>
      <c r="Q1605" s="144">
        <v>301</v>
      </c>
      <c r="R1605" s="147" t="s">
        <v>19894</v>
      </c>
      <c r="S1605" s="144" t="s">
        <v>19895</v>
      </c>
      <c r="T1605" s="144">
        <v>1033</v>
      </c>
      <c r="U1605" s="144">
        <v>301</v>
      </c>
      <c r="V1605" s="146">
        <f t="shared" si="88"/>
        <v>1.3125763125763126</v>
      </c>
      <c r="W1605" s="148">
        <f>V1605/3</f>
        <v>0.43752543752543754</v>
      </c>
      <c r="X1605" s="1" t="s">
        <v>19896</v>
      </c>
      <c r="Y1605" s="145" t="s">
        <v>1705</v>
      </c>
      <c r="Z1605" s="145" t="s">
        <v>19897</v>
      </c>
    </row>
    <row r="1606" spans="1:28" s="67" customFormat="1" ht="100.2" customHeight="1" x14ac:dyDescent="0.3">
      <c r="A1606" s="9" t="s">
        <v>16991</v>
      </c>
      <c r="B1606" s="77" t="s">
        <v>8793</v>
      </c>
      <c r="C1606" s="22" t="s">
        <v>8794</v>
      </c>
      <c r="D1606" s="21" t="s">
        <v>8795</v>
      </c>
      <c r="E1606" s="62">
        <v>230.26</v>
      </c>
      <c r="F1606" s="16" t="s">
        <v>8352</v>
      </c>
      <c r="G1606" s="16">
        <v>2.4700000000000002</v>
      </c>
      <c r="H1606" s="16" t="s">
        <v>8796</v>
      </c>
      <c r="I1606" s="14" t="s">
        <v>8532</v>
      </c>
      <c r="J1606" s="54" t="s">
        <v>8780</v>
      </c>
      <c r="K1606" s="16" t="s">
        <v>29231</v>
      </c>
      <c r="L1606" s="16" t="s">
        <v>31</v>
      </c>
      <c r="M1606" s="16" t="s">
        <v>32</v>
      </c>
      <c r="N1606" s="16" t="s">
        <v>46</v>
      </c>
      <c r="O1606" s="16" t="s">
        <v>220</v>
      </c>
      <c r="P1606" s="38">
        <v>91</v>
      </c>
      <c r="Q1606" s="16">
        <v>300</v>
      </c>
      <c r="R1606" s="54" t="s">
        <v>8797</v>
      </c>
      <c r="S1606" s="16" t="s">
        <v>49</v>
      </c>
      <c r="T1606" s="16" t="s">
        <v>49</v>
      </c>
      <c r="U1606" s="16">
        <v>300</v>
      </c>
      <c r="V1606" s="62">
        <f t="shared" si="88"/>
        <v>1.3028750108572917</v>
      </c>
      <c r="W1606" s="78">
        <f>V1606/3</f>
        <v>0.43429167028576393</v>
      </c>
      <c r="X1606" s="21" t="s">
        <v>8798</v>
      </c>
      <c r="Y1606" s="21" t="s">
        <v>8783</v>
      </c>
      <c r="Z1606" s="21" t="s">
        <v>8784</v>
      </c>
      <c r="AA1606" s="121"/>
      <c r="AB1606" s="121"/>
    </row>
    <row r="1607" spans="1:28" s="67" customFormat="1" ht="100.2" customHeight="1" x14ac:dyDescent="0.3">
      <c r="A1607" s="138" t="s">
        <v>23707</v>
      </c>
      <c r="B1607" s="141" t="s">
        <v>19898</v>
      </c>
      <c r="C1607" s="139" t="s">
        <v>19899</v>
      </c>
      <c r="D1607" s="139" t="s">
        <v>19900</v>
      </c>
      <c r="E1607" s="142">
        <v>286.33999999999997</v>
      </c>
      <c r="F1607" s="143" t="s">
        <v>19901</v>
      </c>
      <c r="G1607" s="143"/>
      <c r="H1607" s="143" t="s">
        <v>19902</v>
      </c>
      <c r="I1607" s="144" t="s">
        <v>8532</v>
      </c>
      <c r="J1607" s="145" t="s">
        <v>19903</v>
      </c>
      <c r="K1607" s="143" t="s">
        <v>29232</v>
      </c>
      <c r="L1607" s="144" t="s">
        <v>31</v>
      </c>
      <c r="M1607" s="144" t="s">
        <v>69</v>
      </c>
      <c r="N1607" s="144" t="s">
        <v>476</v>
      </c>
      <c r="O1607" s="144" t="s">
        <v>34</v>
      </c>
      <c r="P1607" s="144">
        <v>728</v>
      </c>
      <c r="Q1607" s="144">
        <v>123</v>
      </c>
      <c r="R1607" s="147" t="s">
        <v>19904</v>
      </c>
      <c r="S1607" s="144" t="s">
        <v>19905</v>
      </c>
      <c r="T1607" s="144">
        <v>455</v>
      </c>
      <c r="U1607" s="144">
        <v>123</v>
      </c>
      <c r="V1607" s="148">
        <f t="shared" si="88"/>
        <v>0.42955926520919191</v>
      </c>
      <c r="W1607" s="148">
        <f>V1607</f>
        <v>0.42955926520919191</v>
      </c>
      <c r="X1607" s="1" t="s">
        <v>19906</v>
      </c>
      <c r="Y1607" s="145" t="s">
        <v>19907</v>
      </c>
      <c r="Z1607" s="145" t="s">
        <v>19908</v>
      </c>
    </row>
    <row r="1608" spans="1:28" s="67" customFormat="1" ht="100.2" customHeight="1" x14ac:dyDescent="0.3">
      <c r="A1608" s="9" t="s">
        <v>16991</v>
      </c>
      <c r="B1608" s="10" t="s">
        <v>8799</v>
      </c>
      <c r="C1608" s="22" t="s">
        <v>8800</v>
      </c>
      <c r="D1608" s="19" t="s">
        <v>8801</v>
      </c>
      <c r="E1608" s="13">
        <v>318.33</v>
      </c>
      <c r="F1608" s="14" t="s">
        <v>8802</v>
      </c>
      <c r="G1608" s="14">
        <v>2.41</v>
      </c>
      <c r="H1608" s="14" t="s">
        <v>8803</v>
      </c>
      <c r="I1608" s="14" t="s">
        <v>8532</v>
      </c>
      <c r="J1608" s="15" t="s">
        <v>8804</v>
      </c>
      <c r="K1608" s="14" t="s">
        <v>29233</v>
      </c>
      <c r="L1608" s="14" t="s">
        <v>31</v>
      </c>
      <c r="M1608" s="14" t="s">
        <v>310</v>
      </c>
      <c r="N1608" s="14" t="s">
        <v>46</v>
      </c>
      <c r="O1608" s="16" t="s">
        <v>34</v>
      </c>
      <c r="P1608" s="28">
        <v>91</v>
      </c>
      <c r="Q1608" s="14">
        <v>400</v>
      </c>
      <c r="R1608" s="15" t="s">
        <v>8805</v>
      </c>
      <c r="S1608" s="14" t="s">
        <v>7824</v>
      </c>
      <c r="T1608" s="14">
        <v>800</v>
      </c>
      <c r="U1608" s="14">
        <v>400</v>
      </c>
      <c r="V1608" s="13">
        <f t="shared" si="88"/>
        <v>1.2565576602896367</v>
      </c>
      <c r="W1608" s="30">
        <f>V1608/3</f>
        <v>0.41885255342987887</v>
      </c>
      <c r="X1608" s="19" t="s">
        <v>8806</v>
      </c>
      <c r="Y1608" s="21" t="s">
        <v>8807</v>
      </c>
      <c r="Z1608" s="19" t="s">
        <v>8808</v>
      </c>
    </row>
    <row r="1609" spans="1:28" s="67" customFormat="1" ht="100.2" customHeight="1" x14ac:dyDescent="0.3">
      <c r="A1609" s="138" t="s">
        <v>23707</v>
      </c>
      <c r="B1609" s="141" t="s">
        <v>19909</v>
      </c>
      <c r="C1609" s="139" t="s">
        <v>19910</v>
      </c>
      <c r="D1609" s="139" t="s">
        <v>19911</v>
      </c>
      <c r="E1609" s="142">
        <v>130.06299999999999</v>
      </c>
      <c r="F1609" s="143" t="s">
        <v>19912</v>
      </c>
      <c r="G1609" s="143"/>
      <c r="H1609" s="143" t="s">
        <v>19913</v>
      </c>
      <c r="I1609" s="144" t="s">
        <v>8532</v>
      </c>
      <c r="J1609" s="145" t="s">
        <v>9497</v>
      </c>
      <c r="K1609" s="143" t="s">
        <v>29234</v>
      </c>
      <c r="L1609" s="144" t="s">
        <v>31</v>
      </c>
      <c r="M1609" s="144" t="s">
        <v>19914</v>
      </c>
      <c r="N1609" s="144" t="s">
        <v>46</v>
      </c>
      <c r="O1609" s="144" t="s">
        <v>19915</v>
      </c>
      <c r="P1609" s="144">
        <v>365</v>
      </c>
      <c r="Q1609" s="144">
        <v>53</v>
      </c>
      <c r="R1609" s="147" t="s">
        <v>19916</v>
      </c>
      <c r="S1609" s="144" t="s">
        <v>19917</v>
      </c>
      <c r="T1609" s="144">
        <v>166</v>
      </c>
      <c r="U1609" s="144">
        <v>53</v>
      </c>
      <c r="V1609" s="148">
        <f t="shared" si="88"/>
        <v>0.40749482942881532</v>
      </c>
      <c r="W1609" s="148">
        <f>V1609</f>
        <v>0.40749482942881532</v>
      </c>
      <c r="X1609" s="1" t="s">
        <v>19918</v>
      </c>
      <c r="Y1609" s="145" t="s">
        <v>19919</v>
      </c>
      <c r="Z1609" s="145" t="s">
        <v>19920</v>
      </c>
    </row>
    <row r="1610" spans="1:28" s="67" customFormat="1" ht="100.2" customHeight="1" x14ac:dyDescent="0.3">
      <c r="A1610" s="138" t="s">
        <v>23707</v>
      </c>
      <c r="B1610" s="141" t="s">
        <v>19921</v>
      </c>
      <c r="C1610" s="139" t="s">
        <v>19922</v>
      </c>
      <c r="D1610" s="139" t="s">
        <v>19923</v>
      </c>
      <c r="E1610" s="142">
        <v>255.03</v>
      </c>
      <c r="F1610" s="143" t="s">
        <v>19924</v>
      </c>
      <c r="G1610" s="143"/>
      <c r="H1610" s="143" t="s">
        <v>19925</v>
      </c>
      <c r="I1610" s="144" t="s">
        <v>8532</v>
      </c>
      <c r="J1610" s="145" t="s">
        <v>9305</v>
      </c>
      <c r="K1610" s="143" t="s">
        <v>28768</v>
      </c>
      <c r="L1610" s="144" t="s">
        <v>31</v>
      </c>
      <c r="M1610" s="144" t="s">
        <v>176</v>
      </c>
      <c r="N1610" s="144" t="s">
        <v>476</v>
      </c>
      <c r="O1610" s="144" t="s">
        <v>34</v>
      </c>
      <c r="P1610" s="144">
        <v>730</v>
      </c>
      <c r="Q1610" s="144">
        <v>100</v>
      </c>
      <c r="R1610" s="147" t="s">
        <v>19926</v>
      </c>
      <c r="S1610" s="144" t="s">
        <v>36</v>
      </c>
      <c r="T1610" s="144">
        <v>500</v>
      </c>
      <c r="U1610" s="144">
        <v>100</v>
      </c>
      <c r="V1610" s="148">
        <f t="shared" si="88"/>
        <v>0.39211073207073677</v>
      </c>
      <c r="W1610" s="148">
        <f>V1610</f>
        <v>0.39211073207073677</v>
      </c>
      <c r="X1610" s="1" t="s">
        <v>19927</v>
      </c>
      <c r="Y1610" s="145" t="s">
        <v>19928</v>
      </c>
      <c r="Z1610" s="145" t="s">
        <v>19929</v>
      </c>
    </row>
    <row r="1611" spans="1:28" s="67" customFormat="1" ht="100.2" customHeight="1" x14ac:dyDescent="0.3">
      <c r="A1611" s="9" t="s">
        <v>16991</v>
      </c>
      <c r="B1611" s="10" t="s">
        <v>8809</v>
      </c>
      <c r="C1611" s="19" t="s">
        <v>8810</v>
      </c>
      <c r="D1611" s="19" t="s">
        <v>8811</v>
      </c>
      <c r="E1611" s="13">
        <v>164.03257902091201</v>
      </c>
      <c r="F1611" s="14" t="s">
        <v>8812</v>
      </c>
      <c r="G1611" s="14">
        <v>2.7509999999999999</v>
      </c>
      <c r="H1611" s="14" t="s">
        <v>8813</v>
      </c>
      <c r="I1611" s="14" t="s">
        <v>8532</v>
      </c>
      <c r="J1611" s="15" t="s">
        <v>8814</v>
      </c>
      <c r="K1611" s="14" t="s">
        <v>29235</v>
      </c>
      <c r="L1611" s="14" t="s">
        <v>31</v>
      </c>
      <c r="M1611" s="14" t="s">
        <v>176</v>
      </c>
      <c r="N1611" s="14" t="s">
        <v>46</v>
      </c>
      <c r="O1611" s="16" t="s">
        <v>220</v>
      </c>
      <c r="P1611" s="28">
        <v>693</v>
      </c>
      <c r="Q1611" s="14">
        <v>64.3</v>
      </c>
      <c r="R1611" s="15" t="s">
        <v>8815</v>
      </c>
      <c r="S1611" s="14" t="s">
        <v>49</v>
      </c>
      <c r="T1611" s="14" t="s">
        <v>49</v>
      </c>
      <c r="U1611" s="36">
        <v>64.3</v>
      </c>
      <c r="V1611" s="30">
        <f>PRODUCT(U1611/E1611)</f>
        <v>0.39199529985931997</v>
      </c>
      <c r="W1611" s="30">
        <f>V1611</f>
        <v>0.39199529985931997</v>
      </c>
      <c r="X1611" s="19" t="s">
        <v>8816</v>
      </c>
      <c r="Y1611" s="21" t="s">
        <v>2431</v>
      </c>
      <c r="Z1611" s="19" t="s">
        <v>8817</v>
      </c>
    </row>
    <row r="1612" spans="1:28" s="67" customFormat="1" ht="100.2" customHeight="1" x14ac:dyDescent="0.3">
      <c r="A1612" s="9" t="s">
        <v>16991</v>
      </c>
      <c r="B1612" s="10" t="s">
        <v>8818</v>
      </c>
      <c r="C1612" s="63" t="s">
        <v>8819</v>
      </c>
      <c r="D1612" s="12" t="s">
        <v>8820</v>
      </c>
      <c r="E1612" s="13">
        <v>406.57</v>
      </c>
      <c r="F1612" s="14" t="s">
        <v>8821</v>
      </c>
      <c r="G1612" s="14">
        <v>8.49</v>
      </c>
      <c r="H1612" s="18" t="s">
        <v>8822</v>
      </c>
      <c r="I1612" s="14" t="s">
        <v>8532</v>
      </c>
      <c r="J1612" s="15" t="s">
        <v>8551</v>
      </c>
      <c r="K1612" s="14" t="s">
        <v>29236</v>
      </c>
      <c r="L1612" s="14" t="s">
        <v>31</v>
      </c>
      <c r="M1612" s="14" t="s">
        <v>281</v>
      </c>
      <c r="N1612" s="14" t="s">
        <v>59</v>
      </c>
      <c r="O1612" s="16" t="s">
        <v>34</v>
      </c>
      <c r="P1612" s="17" t="s">
        <v>8823</v>
      </c>
      <c r="Q1612" s="29" t="s">
        <v>8824</v>
      </c>
      <c r="R1612" s="15" t="s">
        <v>8825</v>
      </c>
      <c r="S1612" s="14" t="s">
        <v>8826</v>
      </c>
      <c r="T1612" s="18">
        <v>500</v>
      </c>
      <c r="U1612" s="17">
        <v>158</v>
      </c>
      <c r="V1612" s="33">
        <f>U1612/E1612</f>
        <v>0.38861696632806159</v>
      </c>
      <c r="W1612" s="33">
        <f>V1612</f>
        <v>0.38861696632806159</v>
      </c>
      <c r="X1612" s="19" t="s">
        <v>8827</v>
      </c>
      <c r="Y1612" s="21" t="s">
        <v>8828</v>
      </c>
      <c r="Z1612" s="19" t="s">
        <v>28230</v>
      </c>
    </row>
    <row r="1613" spans="1:28" s="67" customFormat="1" ht="100.2" customHeight="1" x14ac:dyDescent="0.3">
      <c r="A1613" s="138" t="s">
        <v>23707</v>
      </c>
      <c r="B1613" s="141" t="s">
        <v>19930</v>
      </c>
      <c r="C1613" s="139" t="s">
        <v>19931</v>
      </c>
      <c r="D1613" s="139" t="s">
        <v>19932</v>
      </c>
      <c r="E1613" s="142">
        <v>242.7</v>
      </c>
      <c r="F1613" s="143" t="s">
        <v>19933</v>
      </c>
      <c r="G1613" s="143"/>
      <c r="H1613" s="143" t="s">
        <v>19934</v>
      </c>
      <c r="I1613" s="144" t="s">
        <v>8532</v>
      </c>
      <c r="J1613" s="145" t="s">
        <v>8756</v>
      </c>
      <c r="K1613" s="143" t="s">
        <v>28769</v>
      </c>
      <c r="L1613" s="144" t="s">
        <v>10359</v>
      </c>
      <c r="M1613" s="144" t="s">
        <v>19935</v>
      </c>
      <c r="N1613" s="144" t="s">
        <v>33</v>
      </c>
      <c r="O1613" s="144" t="s">
        <v>47</v>
      </c>
      <c r="P1613" s="144">
        <v>2401</v>
      </c>
      <c r="Q1613" s="144">
        <v>94</v>
      </c>
      <c r="R1613" s="147" t="s">
        <v>19936</v>
      </c>
      <c r="S1613" s="144" t="s">
        <v>1388</v>
      </c>
      <c r="T1613" s="144">
        <v>157</v>
      </c>
      <c r="U1613" s="144">
        <v>94</v>
      </c>
      <c r="V1613" s="146">
        <f>U1613/E1613</f>
        <v>0.38730943551709934</v>
      </c>
      <c r="W1613" s="146">
        <f>V1613</f>
        <v>0.38730943551709934</v>
      </c>
      <c r="X1613" s="147" t="s">
        <v>19937</v>
      </c>
      <c r="Y1613" s="1" t="s">
        <v>19938</v>
      </c>
      <c r="Z1613" s="145" t="s">
        <v>19939</v>
      </c>
    </row>
    <row r="1614" spans="1:28" s="67" customFormat="1" ht="100.2" customHeight="1" x14ac:dyDescent="0.3">
      <c r="A1614" s="138" t="s">
        <v>23707</v>
      </c>
      <c r="B1614" s="141" t="s">
        <v>19940</v>
      </c>
      <c r="C1614" s="139" t="s">
        <v>19941</v>
      </c>
      <c r="D1614" s="139" t="s">
        <v>19942</v>
      </c>
      <c r="E1614" s="142">
        <v>177.02</v>
      </c>
      <c r="F1614" s="143" t="s">
        <v>19943</v>
      </c>
      <c r="G1614" s="143"/>
      <c r="H1614" s="143" t="s">
        <v>19944</v>
      </c>
      <c r="I1614" s="144" t="s">
        <v>8532</v>
      </c>
      <c r="J1614" s="145" t="s">
        <v>8717</v>
      </c>
      <c r="K1614" s="143" t="s">
        <v>28770</v>
      </c>
      <c r="L1614" s="144" t="s">
        <v>31</v>
      </c>
      <c r="M1614" s="144" t="s">
        <v>69</v>
      </c>
      <c r="N1614" s="144" t="s">
        <v>33</v>
      </c>
      <c r="O1614" s="144" t="s">
        <v>220</v>
      </c>
      <c r="P1614" s="144">
        <v>91</v>
      </c>
      <c r="Q1614" s="144">
        <v>200</v>
      </c>
      <c r="R1614" s="147" t="s">
        <v>19945</v>
      </c>
      <c r="S1614" s="144" t="s">
        <v>143</v>
      </c>
      <c r="T1614" s="144">
        <v>400</v>
      </c>
      <c r="U1614" s="144">
        <v>200</v>
      </c>
      <c r="V1614" s="146">
        <f>U1614/E1614</f>
        <v>1.1298158400180769</v>
      </c>
      <c r="W1614" s="148">
        <f>V1614/3</f>
        <v>0.37660528000602561</v>
      </c>
      <c r="X1614" s="1" t="s">
        <v>19946</v>
      </c>
      <c r="Y1614" s="145" t="s">
        <v>19947</v>
      </c>
      <c r="Z1614" s="145" t="s">
        <v>28231</v>
      </c>
    </row>
    <row r="1615" spans="1:28" s="67" customFormat="1" ht="100.2" customHeight="1" x14ac:dyDescent="0.3">
      <c r="A1615" s="9" t="s">
        <v>16991</v>
      </c>
      <c r="B1615" s="10" t="s">
        <v>8829</v>
      </c>
      <c r="C1615" s="22" t="s">
        <v>8830</v>
      </c>
      <c r="D1615" s="19" t="s">
        <v>8831</v>
      </c>
      <c r="E1615" s="13">
        <v>98.143227846555305</v>
      </c>
      <c r="F1615" s="14" t="s">
        <v>2346</v>
      </c>
      <c r="G1615" s="14">
        <v>1.58</v>
      </c>
      <c r="H1615" s="14" t="s">
        <v>8832</v>
      </c>
      <c r="I1615" s="14" t="s">
        <v>8532</v>
      </c>
      <c r="J1615" s="15" t="s">
        <v>8668</v>
      </c>
      <c r="K1615" s="14" t="s">
        <v>28565</v>
      </c>
      <c r="L1615" s="14" t="s">
        <v>31</v>
      </c>
      <c r="M1615" s="14" t="s">
        <v>2937</v>
      </c>
      <c r="N1615" s="14" t="s">
        <v>46</v>
      </c>
      <c r="O1615" s="16" t="s">
        <v>34</v>
      </c>
      <c r="P1615" s="28">
        <v>91</v>
      </c>
      <c r="Q1615" s="14">
        <v>110</v>
      </c>
      <c r="R1615" s="15" t="s">
        <v>8833</v>
      </c>
      <c r="S1615" s="14" t="s">
        <v>36</v>
      </c>
      <c r="T1615" s="14">
        <v>257</v>
      </c>
      <c r="U1615" s="28">
        <v>110</v>
      </c>
      <c r="V1615" s="13">
        <f>U1615/E1615</f>
        <v>1.1208109047725889</v>
      </c>
      <c r="W1615" s="33">
        <f>V1615/3</f>
        <v>0.37360363492419629</v>
      </c>
      <c r="X1615" s="19" t="s">
        <v>8834</v>
      </c>
      <c r="Y1615" s="21" t="s">
        <v>4081</v>
      </c>
      <c r="Z1615" s="19" t="s">
        <v>8835</v>
      </c>
    </row>
    <row r="1616" spans="1:28" s="67" customFormat="1" ht="100.2" customHeight="1" x14ac:dyDescent="0.3">
      <c r="A1616" s="9" t="s">
        <v>16991</v>
      </c>
      <c r="B1616" s="10" t="s">
        <v>8836</v>
      </c>
      <c r="C1616" s="22" t="s">
        <v>8837</v>
      </c>
      <c r="D1616" s="19" t="s">
        <v>8838</v>
      </c>
      <c r="E1616" s="13">
        <v>94.54</v>
      </c>
      <c r="F1616" s="14" t="s">
        <v>8839</v>
      </c>
      <c r="G1616" s="14">
        <v>0.27</v>
      </c>
      <c r="H1616" s="14" t="s">
        <v>8840</v>
      </c>
      <c r="I1616" s="14" t="s">
        <v>8532</v>
      </c>
      <c r="J1616" s="15" t="s">
        <v>8841</v>
      </c>
      <c r="K1616" s="14" t="s">
        <v>28771</v>
      </c>
      <c r="L1616" s="14" t="s">
        <v>31</v>
      </c>
      <c r="M1616" s="14" t="s">
        <v>310</v>
      </c>
      <c r="N1616" s="14" t="s">
        <v>33</v>
      </c>
      <c r="O1616" s="16" t="s">
        <v>47</v>
      </c>
      <c r="P1616" s="28">
        <v>735</v>
      </c>
      <c r="Q1616" s="14">
        <v>34</v>
      </c>
      <c r="R1616" s="15" t="s">
        <v>8842</v>
      </c>
      <c r="S1616" s="14" t="s">
        <v>49</v>
      </c>
      <c r="T1616" s="14" t="s">
        <v>49</v>
      </c>
      <c r="U1616" s="14">
        <v>34</v>
      </c>
      <c r="V1616" s="13">
        <f>PRODUCT(U1616,1/E1616)</f>
        <v>0.35963613285381846</v>
      </c>
      <c r="W1616" s="13">
        <f>V1616</f>
        <v>0.35963613285381846</v>
      </c>
      <c r="X1616" s="19" t="s">
        <v>50</v>
      </c>
      <c r="Y1616" s="21" t="s">
        <v>316</v>
      </c>
      <c r="Z1616" s="19" t="s">
        <v>8843</v>
      </c>
    </row>
    <row r="1617" spans="1:26" s="67" customFormat="1" ht="100.2" customHeight="1" x14ac:dyDescent="0.3">
      <c r="A1617" s="138" t="s">
        <v>23707</v>
      </c>
      <c r="B1617" s="141" t="s">
        <v>19948</v>
      </c>
      <c r="C1617" s="139" t="s">
        <v>19949</v>
      </c>
      <c r="D1617" s="139" t="s">
        <v>19950</v>
      </c>
      <c r="E1617" s="142">
        <v>315.8</v>
      </c>
      <c r="F1617" s="143" t="s">
        <v>19951</v>
      </c>
      <c r="G1617" s="143"/>
      <c r="H1617" s="143" t="s">
        <v>19952</v>
      </c>
      <c r="I1617" s="144" t="s">
        <v>8532</v>
      </c>
      <c r="J1617" s="145" t="s">
        <v>11511</v>
      </c>
      <c r="K1617" s="143" t="s">
        <v>28772</v>
      </c>
      <c r="L1617" s="144" t="s">
        <v>31</v>
      </c>
      <c r="M1617" s="144" t="s">
        <v>69</v>
      </c>
      <c r="N1617" s="144" t="s">
        <v>46</v>
      </c>
      <c r="O1617" s="144" t="s">
        <v>34</v>
      </c>
      <c r="P1617" s="144">
        <v>728</v>
      </c>
      <c r="Q1617" s="144">
        <v>113.2</v>
      </c>
      <c r="R1617" s="147" t="s">
        <v>19953</v>
      </c>
      <c r="S1617" s="144" t="s">
        <v>36</v>
      </c>
      <c r="T1617" s="144">
        <v>382.6</v>
      </c>
      <c r="U1617" s="144">
        <v>113.2</v>
      </c>
      <c r="V1617" s="146">
        <f t="shared" ref="V1617:V1627" si="89">U1617/E1617</f>
        <v>0.35845471817606078</v>
      </c>
      <c r="W1617" s="146">
        <f>V1617</f>
        <v>0.35845471817606078</v>
      </c>
      <c r="X1617" s="1" t="s">
        <v>19954</v>
      </c>
      <c r="Y1617" s="145" t="s">
        <v>19955</v>
      </c>
      <c r="Z1617" s="145" t="s">
        <v>28292</v>
      </c>
    </row>
    <row r="1618" spans="1:26" s="67" customFormat="1" ht="100.2" customHeight="1" x14ac:dyDescent="0.3">
      <c r="A1618" s="138" t="s">
        <v>23707</v>
      </c>
      <c r="B1618" s="141" t="s">
        <v>19956</v>
      </c>
      <c r="C1618" s="139" t="s">
        <v>19957</v>
      </c>
      <c r="D1618" s="139" t="s">
        <v>19958</v>
      </c>
      <c r="E1618" s="142">
        <v>468.15199999999999</v>
      </c>
      <c r="F1618" s="143" t="s">
        <v>19959</v>
      </c>
      <c r="G1618" s="143"/>
      <c r="H1618" s="143" t="s">
        <v>19960</v>
      </c>
      <c r="I1618" s="144" t="s">
        <v>8532</v>
      </c>
      <c r="J1618" s="145" t="s">
        <v>19961</v>
      </c>
      <c r="K1618" s="143" t="s">
        <v>29237</v>
      </c>
      <c r="L1618" s="144" t="s">
        <v>31</v>
      </c>
      <c r="M1618" s="144" t="s">
        <v>32</v>
      </c>
      <c r="N1618" s="144" t="s">
        <v>33</v>
      </c>
      <c r="O1618" s="144" t="s">
        <v>220</v>
      </c>
      <c r="P1618" s="144">
        <v>91</v>
      </c>
      <c r="Q1618" s="144">
        <v>500</v>
      </c>
      <c r="R1618" s="147" t="s">
        <v>19962</v>
      </c>
      <c r="S1618" s="144" t="s">
        <v>36</v>
      </c>
      <c r="T1618" s="144">
        <v>1500</v>
      </c>
      <c r="U1618" s="144">
        <v>500</v>
      </c>
      <c r="V1618" s="146">
        <f t="shared" si="89"/>
        <v>1.0680291871016252</v>
      </c>
      <c r="W1618" s="148">
        <f>V1618/3</f>
        <v>0.35600972903387507</v>
      </c>
      <c r="X1618" s="1" t="s">
        <v>19963</v>
      </c>
      <c r="Y1618" s="145" t="s">
        <v>19964</v>
      </c>
      <c r="Z1618" s="145" t="s">
        <v>19965</v>
      </c>
    </row>
    <row r="1619" spans="1:26" s="67" customFormat="1" ht="100.2" customHeight="1" x14ac:dyDescent="0.3">
      <c r="A1619" s="9" t="s">
        <v>16991</v>
      </c>
      <c r="B1619" s="10" t="s">
        <v>8844</v>
      </c>
      <c r="C1619" s="19" t="s">
        <v>8845</v>
      </c>
      <c r="D1619" s="12" t="s">
        <v>8846</v>
      </c>
      <c r="E1619" s="13">
        <v>951.47</v>
      </c>
      <c r="F1619" s="14" t="s">
        <v>8847</v>
      </c>
      <c r="G1619" s="13">
        <v>9.8000000000000007</v>
      </c>
      <c r="H1619" s="18" t="s">
        <v>8848</v>
      </c>
      <c r="I1619" s="14" t="s">
        <v>8532</v>
      </c>
      <c r="J1619" s="15" t="s">
        <v>8849</v>
      </c>
      <c r="K1619" s="14" t="s">
        <v>29238</v>
      </c>
      <c r="L1619" s="14" t="s">
        <v>31</v>
      </c>
      <c r="M1619" s="14" t="s">
        <v>163</v>
      </c>
      <c r="N1619" s="14" t="s">
        <v>59</v>
      </c>
      <c r="O1619" s="16" t="s">
        <v>34</v>
      </c>
      <c r="P1619" s="17" t="s">
        <v>251</v>
      </c>
      <c r="Q1619" s="29" t="s">
        <v>1204</v>
      </c>
      <c r="R1619" s="15" t="s">
        <v>8850</v>
      </c>
      <c r="S1619" s="14" t="s">
        <v>49</v>
      </c>
      <c r="T1619" s="18" t="s">
        <v>49</v>
      </c>
      <c r="U1619" s="17">
        <v>1000</v>
      </c>
      <c r="V1619" s="30">
        <f t="shared" si="89"/>
        <v>1.0510052865565913</v>
      </c>
      <c r="W1619" s="37">
        <f>V1619/3</f>
        <v>0.35033509551886377</v>
      </c>
      <c r="X1619" s="19" t="s">
        <v>50</v>
      </c>
      <c r="Y1619" s="21" t="s">
        <v>8851</v>
      </c>
      <c r="Z1619" s="19" t="s">
        <v>28293</v>
      </c>
    </row>
    <row r="1620" spans="1:26" s="67" customFormat="1" ht="100.2" customHeight="1" x14ac:dyDescent="0.3">
      <c r="A1620" s="138" t="s">
        <v>23707</v>
      </c>
      <c r="B1620" s="141" t="s">
        <v>20296</v>
      </c>
      <c r="C1620" s="139" t="s">
        <v>20297</v>
      </c>
      <c r="D1620" s="139" t="s">
        <v>20298</v>
      </c>
      <c r="E1620" s="142">
        <v>95.53</v>
      </c>
      <c r="F1620" s="143" t="s">
        <v>20299</v>
      </c>
      <c r="G1620" s="143"/>
      <c r="H1620" s="143" t="s">
        <v>20300</v>
      </c>
      <c r="I1620" s="144" t="s">
        <v>8532</v>
      </c>
      <c r="J1620" s="145" t="s">
        <v>8598</v>
      </c>
      <c r="K1620" s="143" t="s">
        <v>28538</v>
      </c>
      <c r="L1620" s="144" t="s">
        <v>31</v>
      </c>
      <c r="M1620" s="144" t="s">
        <v>2749</v>
      </c>
      <c r="N1620" s="144" t="s">
        <v>33</v>
      </c>
      <c r="O1620" s="144" t="s">
        <v>220</v>
      </c>
      <c r="P1620" s="144">
        <v>90</v>
      </c>
      <c r="Q1620" s="144">
        <v>100</v>
      </c>
      <c r="R1620" s="147" t="s">
        <v>20301</v>
      </c>
      <c r="S1620" s="144" t="s">
        <v>1388</v>
      </c>
      <c r="T1620" s="144">
        <v>300</v>
      </c>
      <c r="U1620" s="144">
        <v>100</v>
      </c>
      <c r="V1620" s="146">
        <f t="shared" si="89"/>
        <v>1.0467915837956663</v>
      </c>
      <c r="W1620" s="148">
        <f>V1620/3</f>
        <v>0.34893052793188878</v>
      </c>
      <c r="X1620" s="1" t="s">
        <v>20302</v>
      </c>
      <c r="Y1620" s="145" t="s">
        <v>966</v>
      </c>
      <c r="Z1620" s="145" t="s">
        <v>20303</v>
      </c>
    </row>
    <row r="1621" spans="1:26" s="67" customFormat="1" ht="100.2" customHeight="1" x14ac:dyDescent="0.3">
      <c r="A1621" s="9" t="s">
        <v>16991</v>
      </c>
      <c r="B1621" s="10" t="s">
        <v>8852</v>
      </c>
      <c r="C1621" s="22" t="s">
        <v>8853</v>
      </c>
      <c r="D1621" s="12" t="s">
        <v>8854</v>
      </c>
      <c r="E1621" s="13">
        <v>430.3</v>
      </c>
      <c r="F1621" s="14" t="s">
        <v>8855</v>
      </c>
      <c r="G1621" s="14">
        <v>1.36</v>
      </c>
      <c r="H1621" s="18" t="s">
        <v>8856</v>
      </c>
      <c r="I1621" s="14" t="s">
        <v>8532</v>
      </c>
      <c r="J1621" s="15" t="s">
        <v>8857</v>
      </c>
      <c r="K1621" s="14" t="s">
        <v>29239</v>
      </c>
      <c r="L1621" s="14" t="s">
        <v>31</v>
      </c>
      <c r="M1621" s="14" t="s">
        <v>103</v>
      </c>
      <c r="N1621" s="14" t="s">
        <v>46</v>
      </c>
      <c r="O1621" s="16" t="s">
        <v>34</v>
      </c>
      <c r="P1621" s="17">
        <v>730</v>
      </c>
      <c r="Q1621" s="29" t="s">
        <v>2917</v>
      </c>
      <c r="R1621" s="15" t="s">
        <v>8858</v>
      </c>
      <c r="S1621" s="14" t="s">
        <v>36</v>
      </c>
      <c r="T1621" s="18">
        <v>1000</v>
      </c>
      <c r="U1621" s="17">
        <v>150</v>
      </c>
      <c r="V1621" s="33">
        <f t="shared" si="89"/>
        <v>0.34859400418312803</v>
      </c>
      <c r="W1621" s="33">
        <f>V1621</f>
        <v>0.34859400418312803</v>
      </c>
      <c r="X1621" s="19" t="s">
        <v>8859</v>
      </c>
      <c r="Y1621" s="21" t="s">
        <v>8860</v>
      </c>
      <c r="Z1621" s="19" t="s">
        <v>28294</v>
      </c>
    </row>
    <row r="1622" spans="1:26" s="67" customFormat="1" ht="100.2" customHeight="1" x14ac:dyDescent="0.3">
      <c r="A1622" s="138" t="s">
        <v>23707</v>
      </c>
      <c r="B1622" s="141" t="s">
        <v>19966</v>
      </c>
      <c r="C1622" s="139" t="s">
        <v>19967</v>
      </c>
      <c r="D1622" s="139" t="s">
        <v>19968</v>
      </c>
      <c r="E1622" s="142">
        <v>145.24600000000001</v>
      </c>
      <c r="F1622" s="143" t="s">
        <v>19969</v>
      </c>
      <c r="G1622" s="143"/>
      <c r="H1622" s="143" t="s">
        <v>19970</v>
      </c>
      <c r="I1622" s="144" t="s">
        <v>8532</v>
      </c>
      <c r="J1622" s="145" t="s">
        <v>19971</v>
      </c>
      <c r="K1622" s="143" t="s">
        <v>29240</v>
      </c>
      <c r="L1622" s="144" t="s">
        <v>31</v>
      </c>
      <c r="M1622" s="144" t="s">
        <v>19972</v>
      </c>
      <c r="N1622" s="144" t="s">
        <v>33</v>
      </c>
      <c r="O1622" s="144" t="s">
        <v>220</v>
      </c>
      <c r="P1622" s="144">
        <v>90</v>
      </c>
      <c r="Q1622" s="144">
        <v>150</v>
      </c>
      <c r="R1622" s="147" t="s">
        <v>19973</v>
      </c>
      <c r="S1622" s="144" t="s">
        <v>49</v>
      </c>
      <c r="T1622" s="144" t="s">
        <v>49</v>
      </c>
      <c r="U1622" s="144">
        <v>150</v>
      </c>
      <c r="V1622" s="146">
        <f t="shared" si="89"/>
        <v>1.0327306776090219</v>
      </c>
      <c r="W1622" s="148">
        <f>V1622/3</f>
        <v>0.34424355920300731</v>
      </c>
      <c r="X1622" s="1" t="s">
        <v>19974</v>
      </c>
      <c r="Y1622" s="145" t="s">
        <v>1446</v>
      </c>
      <c r="Z1622" s="145" t="s">
        <v>19975</v>
      </c>
    </row>
    <row r="1623" spans="1:26" s="67" customFormat="1" ht="100.2" customHeight="1" x14ac:dyDescent="0.3">
      <c r="A1623" s="9" t="s">
        <v>16991</v>
      </c>
      <c r="B1623" s="10" t="s">
        <v>8861</v>
      </c>
      <c r="C1623" s="22" t="s">
        <v>28296</v>
      </c>
      <c r="D1623" s="12" t="s">
        <v>28297</v>
      </c>
      <c r="E1623" s="13">
        <v>298.43</v>
      </c>
      <c r="F1623" s="14" t="s">
        <v>8862</v>
      </c>
      <c r="G1623" s="14"/>
      <c r="H1623" s="31" t="s">
        <v>8863</v>
      </c>
      <c r="I1623" s="14" t="s">
        <v>8532</v>
      </c>
      <c r="J1623" s="15" t="s">
        <v>8864</v>
      </c>
      <c r="K1623" s="14" t="s">
        <v>29241</v>
      </c>
      <c r="L1623" s="14" t="s">
        <v>31</v>
      </c>
      <c r="M1623" s="14" t="s">
        <v>1357</v>
      </c>
      <c r="N1623" s="14" t="s">
        <v>33</v>
      </c>
      <c r="O1623" s="16" t="s">
        <v>34</v>
      </c>
      <c r="P1623" s="17">
        <v>90</v>
      </c>
      <c r="Q1623" s="18">
        <v>300</v>
      </c>
      <c r="R1623" s="15" t="s">
        <v>1473</v>
      </c>
      <c r="S1623" s="14" t="s">
        <v>36</v>
      </c>
      <c r="T1623" s="18">
        <v>1000</v>
      </c>
      <c r="U1623" s="17">
        <v>300</v>
      </c>
      <c r="V1623" s="13">
        <f t="shared" si="89"/>
        <v>1.0052608651945178</v>
      </c>
      <c r="W1623" s="30">
        <f>V1623/3</f>
        <v>0.33508695506483926</v>
      </c>
      <c r="X1623" s="19" t="s">
        <v>8865</v>
      </c>
      <c r="Y1623" s="21" t="s">
        <v>8866</v>
      </c>
      <c r="Z1623" s="19" t="s">
        <v>28295</v>
      </c>
    </row>
    <row r="1624" spans="1:26" s="67" customFormat="1" ht="100.2" customHeight="1" x14ac:dyDescent="0.3">
      <c r="A1624" s="9" t="s">
        <v>16991</v>
      </c>
      <c r="B1624" s="10" t="s">
        <v>8867</v>
      </c>
      <c r="C1624" s="22" t="s">
        <v>8868</v>
      </c>
      <c r="D1624" s="19" t="s">
        <v>8869</v>
      </c>
      <c r="E1624" s="13">
        <v>202.63</v>
      </c>
      <c r="F1624" s="14" t="s">
        <v>8870</v>
      </c>
      <c r="G1624" s="14">
        <v>1.2</v>
      </c>
      <c r="H1624" s="14" t="s">
        <v>8871</v>
      </c>
      <c r="I1624" s="14" t="s">
        <v>8532</v>
      </c>
      <c r="J1624" s="15" t="s">
        <v>8756</v>
      </c>
      <c r="K1624" s="14" t="s">
        <v>28773</v>
      </c>
      <c r="L1624" s="14" t="s">
        <v>31</v>
      </c>
      <c r="M1624" s="14" t="s">
        <v>281</v>
      </c>
      <c r="N1624" s="14" t="s">
        <v>59</v>
      </c>
      <c r="O1624" s="16" t="s">
        <v>220</v>
      </c>
      <c r="P1624" s="28">
        <v>91</v>
      </c>
      <c r="Q1624" s="14">
        <v>200</v>
      </c>
      <c r="R1624" s="15" t="s">
        <v>8872</v>
      </c>
      <c r="S1624" s="14" t="s">
        <v>49</v>
      </c>
      <c r="T1624" s="14" t="s">
        <v>49</v>
      </c>
      <c r="U1624" s="28">
        <v>200</v>
      </c>
      <c r="V1624" s="30">
        <f t="shared" si="89"/>
        <v>0.98702067808320582</v>
      </c>
      <c r="W1624" s="30">
        <f>V1624/3</f>
        <v>0.32900689269440192</v>
      </c>
      <c r="X1624" s="19" t="s">
        <v>50</v>
      </c>
      <c r="Y1624" s="21" t="s">
        <v>1705</v>
      </c>
      <c r="Z1624" s="19" t="s">
        <v>28298</v>
      </c>
    </row>
    <row r="1625" spans="1:26" s="67" customFormat="1" ht="100.2" customHeight="1" x14ac:dyDescent="0.3">
      <c r="A1625" s="138" t="s">
        <v>23707</v>
      </c>
      <c r="B1625" s="141" t="s">
        <v>19976</v>
      </c>
      <c r="C1625" s="139" t="s">
        <v>19977</v>
      </c>
      <c r="D1625" s="139" t="s">
        <v>19978</v>
      </c>
      <c r="E1625" s="142">
        <v>483.15</v>
      </c>
      <c r="F1625" s="143" t="s">
        <v>19979</v>
      </c>
      <c r="G1625" s="143"/>
      <c r="H1625" s="143" t="s">
        <v>19980</v>
      </c>
      <c r="I1625" s="144" t="s">
        <v>8532</v>
      </c>
      <c r="J1625" s="145" t="s">
        <v>9769</v>
      </c>
      <c r="K1625" s="143" t="s">
        <v>28774</v>
      </c>
      <c r="L1625" s="144" t="s">
        <v>425</v>
      </c>
      <c r="M1625" s="144" t="s">
        <v>19981</v>
      </c>
      <c r="N1625" s="144" t="s">
        <v>46</v>
      </c>
      <c r="O1625" s="144" t="s">
        <v>34</v>
      </c>
      <c r="P1625" s="144">
        <v>546</v>
      </c>
      <c r="Q1625" s="144">
        <v>158</v>
      </c>
      <c r="R1625" s="147" t="s">
        <v>19982</v>
      </c>
      <c r="S1625" s="144" t="s">
        <v>143</v>
      </c>
      <c r="T1625" s="144">
        <v>935</v>
      </c>
      <c r="U1625" s="144">
        <v>158</v>
      </c>
      <c r="V1625" s="148">
        <f t="shared" si="89"/>
        <v>0.32702059401842082</v>
      </c>
      <c r="W1625" s="148">
        <f>V1625</f>
        <v>0.32702059401842082</v>
      </c>
      <c r="X1625" s="1" t="s">
        <v>19983</v>
      </c>
      <c r="Y1625" s="145" t="s">
        <v>19984</v>
      </c>
      <c r="Z1625" s="145" t="s">
        <v>19985</v>
      </c>
    </row>
    <row r="1626" spans="1:26" s="67" customFormat="1" ht="100.2" customHeight="1" x14ac:dyDescent="0.3">
      <c r="A1626" s="9" t="s">
        <v>16991</v>
      </c>
      <c r="B1626" s="10" t="s">
        <v>8873</v>
      </c>
      <c r="C1626" s="22" t="s">
        <v>8874</v>
      </c>
      <c r="D1626" s="12" t="s">
        <v>23582</v>
      </c>
      <c r="E1626" s="13">
        <v>775.22</v>
      </c>
      <c r="F1626" s="14" t="s">
        <v>8875</v>
      </c>
      <c r="G1626" s="14">
        <v>17.489999999999998</v>
      </c>
      <c r="H1626" s="18" t="s">
        <v>8876</v>
      </c>
      <c r="I1626" s="14" t="s">
        <v>8532</v>
      </c>
      <c r="J1626" s="15" t="s">
        <v>8551</v>
      </c>
      <c r="K1626" s="14" t="s">
        <v>29242</v>
      </c>
      <c r="L1626" s="14" t="s">
        <v>31</v>
      </c>
      <c r="M1626" s="14" t="s">
        <v>8877</v>
      </c>
      <c r="N1626" s="14" t="s">
        <v>33</v>
      </c>
      <c r="O1626" s="16" t="s">
        <v>34</v>
      </c>
      <c r="P1626" s="17" t="s">
        <v>72</v>
      </c>
      <c r="Q1626" s="29" t="s">
        <v>3661</v>
      </c>
      <c r="R1626" s="15" t="s">
        <v>8878</v>
      </c>
      <c r="S1626" s="14" t="s">
        <v>49</v>
      </c>
      <c r="T1626" s="18" t="s">
        <v>49</v>
      </c>
      <c r="U1626" s="17">
        <v>250</v>
      </c>
      <c r="V1626" s="33">
        <f t="shared" si="89"/>
        <v>0.32248909986842444</v>
      </c>
      <c r="W1626" s="33">
        <f>V1626</f>
        <v>0.32248909986842444</v>
      </c>
      <c r="X1626" s="19" t="s">
        <v>580</v>
      </c>
      <c r="Y1626" s="21" t="s">
        <v>8879</v>
      </c>
      <c r="Z1626" s="19" t="s">
        <v>8880</v>
      </c>
    </row>
    <row r="1627" spans="1:26" s="67" customFormat="1" ht="100.2" customHeight="1" x14ac:dyDescent="0.3">
      <c r="A1627" s="9" t="s">
        <v>16991</v>
      </c>
      <c r="B1627" s="10" t="s">
        <v>8881</v>
      </c>
      <c r="C1627" s="22" t="s">
        <v>8882</v>
      </c>
      <c r="D1627" s="12" t="s">
        <v>8883</v>
      </c>
      <c r="E1627" s="13">
        <v>784.09</v>
      </c>
      <c r="F1627" s="14" t="s">
        <v>8884</v>
      </c>
      <c r="G1627" s="14">
        <v>10.34</v>
      </c>
      <c r="H1627" s="18" t="s">
        <v>8885</v>
      </c>
      <c r="I1627" s="14" t="s">
        <v>8532</v>
      </c>
      <c r="J1627" s="15" t="s">
        <v>8886</v>
      </c>
      <c r="K1627" s="14" t="s">
        <v>29243</v>
      </c>
      <c r="L1627" s="14" t="s">
        <v>31</v>
      </c>
      <c r="M1627" s="14" t="s">
        <v>8887</v>
      </c>
      <c r="N1627" s="14" t="s">
        <v>476</v>
      </c>
      <c r="O1627" s="16" t="s">
        <v>34</v>
      </c>
      <c r="P1627" s="17" t="s">
        <v>8888</v>
      </c>
      <c r="Q1627" s="29" t="s">
        <v>1869</v>
      </c>
      <c r="R1627" s="15" t="s">
        <v>8889</v>
      </c>
      <c r="S1627" s="14" t="s">
        <v>49</v>
      </c>
      <c r="T1627" s="18" t="s">
        <v>49</v>
      </c>
      <c r="U1627" s="17">
        <v>750</v>
      </c>
      <c r="V1627" s="33">
        <f t="shared" si="89"/>
        <v>0.9565228481424326</v>
      </c>
      <c r="W1627" s="30">
        <f>V1627/3</f>
        <v>0.31884094938081087</v>
      </c>
      <c r="X1627" s="19" t="s">
        <v>8890</v>
      </c>
      <c r="Y1627" s="21" t="s">
        <v>8891</v>
      </c>
      <c r="Z1627" s="19" t="s">
        <v>28299</v>
      </c>
    </row>
    <row r="1628" spans="1:26" s="67" customFormat="1" ht="100.2" customHeight="1" x14ac:dyDescent="0.3">
      <c r="A1628" s="9" t="s">
        <v>16991</v>
      </c>
      <c r="B1628" s="10" t="s">
        <v>8892</v>
      </c>
      <c r="C1628" s="11" t="s">
        <v>8893</v>
      </c>
      <c r="D1628" s="43" t="s">
        <v>8894</v>
      </c>
      <c r="E1628" s="13">
        <v>141.59831809334199</v>
      </c>
      <c r="F1628" s="14" t="s">
        <v>8895</v>
      </c>
      <c r="G1628" s="14">
        <v>2.27</v>
      </c>
      <c r="H1628" s="14" t="s">
        <v>8896</v>
      </c>
      <c r="I1628" s="200" t="s">
        <v>8532</v>
      </c>
      <c r="J1628" s="15" t="s">
        <v>8897</v>
      </c>
      <c r="K1628" s="14" t="s">
        <v>28979</v>
      </c>
      <c r="L1628" s="14" t="s">
        <v>425</v>
      </c>
      <c r="M1628" s="14" t="s">
        <v>839</v>
      </c>
      <c r="N1628" s="14" t="s">
        <v>476</v>
      </c>
      <c r="O1628" s="16" t="s">
        <v>34</v>
      </c>
      <c r="P1628" s="28">
        <v>546</v>
      </c>
      <c r="Q1628" s="14">
        <v>45</v>
      </c>
      <c r="R1628" s="15" t="s">
        <v>8898</v>
      </c>
      <c r="S1628" s="14" t="s">
        <v>788</v>
      </c>
      <c r="T1628" s="14">
        <v>90</v>
      </c>
      <c r="U1628" s="28">
        <v>45</v>
      </c>
      <c r="V1628" s="20">
        <f>PRODUCT(U1628,1/E1628)</f>
        <v>0.31780038496174712</v>
      </c>
      <c r="W1628" s="13">
        <f>V1628</f>
        <v>0.31780038496174712</v>
      </c>
      <c r="X1628" s="19" t="s">
        <v>8899</v>
      </c>
      <c r="Y1628" s="21" t="s">
        <v>1207</v>
      </c>
      <c r="Z1628" s="19" t="s">
        <v>28300</v>
      </c>
    </row>
    <row r="1629" spans="1:26" s="67" customFormat="1" ht="100.2" customHeight="1" x14ac:dyDescent="0.3">
      <c r="A1629" s="9" t="s">
        <v>16991</v>
      </c>
      <c r="B1629" s="10" t="s">
        <v>8900</v>
      </c>
      <c r="C1629" s="22" t="s">
        <v>8901</v>
      </c>
      <c r="D1629" s="19" t="s">
        <v>8902</v>
      </c>
      <c r="E1629" s="13">
        <v>331.43</v>
      </c>
      <c r="F1629" s="14" t="s">
        <v>8903</v>
      </c>
      <c r="G1629" s="14"/>
      <c r="H1629" s="14" t="s">
        <v>8904</v>
      </c>
      <c r="I1629" s="14" t="s">
        <v>8532</v>
      </c>
      <c r="J1629" s="15" t="s">
        <v>8639</v>
      </c>
      <c r="K1629" s="14" t="s">
        <v>29244</v>
      </c>
      <c r="L1629" s="14" t="s">
        <v>189</v>
      </c>
      <c r="M1629" s="14" t="s">
        <v>190</v>
      </c>
      <c r="N1629" s="14" t="s">
        <v>33</v>
      </c>
      <c r="O1629" s="16" t="s">
        <v>34</v>
      </c>
      <c r="P1629" s="28">
        <v>546</v>
      </c>
      <c r="Q1629" s="14">
        <v>100</v>
      </c>
      <c r="R1629" s="15" t="s">
        <v>8905</v>
      </c>
      <c r="S1629" s="14" t="s">
        <v>143</v>
      </c>
      <c r="T1629" s="14">
        <v>500</v>
      </c>
      <c r="U1629" s="28">
        <v>100</v>
      </c>
      <c r="V1629" s="30">
        <f>PRODUCT(U1629,1/E1629)</f>
        <v>0.30172283740156292</v>
      </c>
      <c r="W1629" s="30">
        <f>V1629</f>
        <v>0.30172283740156292</v>
      </c>
      <c r="X1629" s="19" t="s">
        <v>8906</v>
      </c>
      <c r="Y1629" s="21" t="s">
        <v>8907</v>
      </c>
      <c r="Z1629" s="19" t="s">
        <v>8908</v>
      </c>
    </row>
    <row r="1630" spans="1:26" s="67" customFormat="1" ht="100.2" customHeight="1" x14ac:dyDescent="0.3">
      <c r="A1630" s="9" t="s">
        <v>16991</v>
      </c>
      <c r="B1630" s="10" t="s">
        <v>8909</v>
      </c>
      <c r="C1630" s="35" t="s">
        <v>8910</v>
      </c>
      <c r="D1630" s="35" t="s">
        <v>8911</v>
      </c>
      <c r="E1630" s="13">
        <v>636.947</v>
      </c>
      <c r="F1630" s="14" t="s">
        <v>8912</v>
      </c>
      <c r="G1630" s="14">
        <v>9.8000000000000007</v>
      </c>
      <c r="H1630" s="42" t="s">
        <v>8913</v>
      </c>
      <c r="I1630" s="14" t="s">
        <v>8532</v>
      </c>
      <c r="J1630" s="15" t="s">
        <v>8914</v>
      </c>
      <c r="K1630" s="14" t="s">
        <v>29245</v>
      </c>
      <c r="L1630" s="14" t="s">
        <v>31</v>
      </c>
      <c r="M1630" s="14" t="s">
        <v>8915</v>
      </c>
      <c r="N1630" s="14" t="s">
        <v>46</v>
      </c>
      <c r="O1630" s="16" t="s">
        <v>34</v>
      </c>
      <c r="P1630" s="17" t="s">
        <v>311</v>
      </c>
      <c r="Q1630" s="81">
        <v>191.5</v>
      </c>
      <c r="R1630" s="15" t="s">
        <v>8916</v>
      </c>
      <c r="S1630" s="14" t="s">
        <v>49</v>
      </c>
      <c r="T1630" s="42" t="s">
        <v>49</v>
      </c>
      <c r="U1630" s="81">
        <v>191.5</v>
      </c>
      <c r="V1630" s="37">
        <f>PRODUCT(U1630,1/E1630)</f>
        <v>0.30065295856641133</v>
      </c>
      <c r="W1630" s="37">
        <f>V1630</f>
        <v>0.30065295856641133</v>
      </c>
      <c r="X1630" s="19" t="s">
        <v>8917</v>
      </c>
      <c r="Y1630" s="21" t="s">
        <v>8918</v>
      </c>
      <c r="Z1630" s="19" t="s">
        <v>8919</v>
      </c>
    </row>
    <row r="1631" spans="1:26" s="67" customFormat="1" ht="100.2" customHeight="1" x14ac:dyDescent="0.3">
      <c r="A1631" s="138" t="s">
        <v>23707</v>
      </c>
      <c r="B1631" s="141" t="s">
        <v>19986</v>
      </c>
      <c r="C1631" s="139" t="s">
        <v>19987</v>
      </c>
      <c r="D1631" s="139" t="s">
        <v>19988</v>
      </c>
      <c r="E1631" s="142">
        <v>390.39</v>
      </c>
      <c r="F1631" s="143" t="s">
        <v>19989</v>
      </c>
      <c r="G1631" s="143"/>
      <c r="H1631" s="143" t="s">
        <v>19990</v>
      </c>
      <c r="I1631" s="144" t="s">
        <v>8532</v>
      </c>
      <c r="J1631" s="145" t="s">
        <v>19991</v>
      </c>
      <c r="K1631" s="143" t="s">
        <v>29246</v>
      </c>
      <c r="L1631" s="144" t="s">
        <v>189</v>
      </c>
      <c r="M1631" s="144" t="s">
        <v>190</v>
      </c>
      <c r="N1631" s="144" t="s">
        <v>46</v>
      </c>
      <c r="O1631" s="144" t="s">
        <v>34</v>
      </c>
      <c r="P1631" s="144">
        <v>730</v>
      </c>
      <c r="Q1631" s="144">
        <v>117</v>
      </c>
      <c r="R1631" s="147" t="s">
        <v>19992</v>
      </c>
      <c r="S1631" s="144" t="s">
        <v>19993</v>
      </c>
      <c r="T1631" s="144">
        <v>179</v>
      </c>
      <c r="U1631" s="144">
        <v>117</v>
      </c>
      <c r="V1631" s="148">
        <f>U1631/E1631</f>
        <v>0.29970029970029971</v>
      </c>
      <c r="W1631" s="148">
        <f>V1631</f>
        <v>0.29970029970029971</v>
      </c>
      <c r="X1631" s="1" t="s">
        <v>19994</v>
      </c>
      <c r="Y1631" s="145" t="s">
        <v>19995</v>
      </c>
      <c r="Z1631" s="145" t="s">
        <v>19996</v>
      </c>
    </row>
    <row r="1632" spans="1:26" s="67" customFormat="1" ht="100.2" customHeight="1" x14ac:dyDescent="0.3">
      <c r="A1632" s="9" t="s">
        <v>16991</v>
      </c>
      <c r="B1632" s="10" t="s">
        <v>8920</v>
      </c>
      <c r="C1632" s="22" t="s">
        <v>8921</v>
      </c>
      <c r="D1632" s="12" t="s">
        <v>8922</v>
      </c>
      <c r="E1632" s="13">
        <v>226.35557200964101</v>
      </c>
      <c r="F1632" s="14" t="s">
        <v>1783</v>
      </c>
      <c r="G1632" s="14">
        <v>3.262</v>
      </c>
      <c r="H1632" s="18" t="s">
        <v>8923</v>
      </c>
      <c r="I1632" s="14" t="s">
        <v>8532</v>
      </c>
      <c r="J1632" s="15" t="s">
        <v>8924</v>
      </c>
      <c r="K1632" s="14" t="s">
        <v>29247</v>
      </c>
      <c r="L1632" s="14" t="s">
        <v>189</v>
      </c>
      <c r="M1632" s="14" t="s">
        <v>1680</v>
      </c>
      <c r="N1632" s="14" t="s">
        <v>59</v>
      </c>
      <c r="O1632" s="16" t="s">
        <v>8925</v>
      </c>
      <c r="P1632" s="17" t="s">
        <v>340</v>
      </c>
      <c r="Q1632" s="29" t="s">
        <v>1908</v>
      </c>
      <c r="R1632" s="15" t="s">
        <v>8926</v>
      </c>
      <c r="S1632" s="14" t="s">
        <v>1514</v>
      </c>
      <c r="T1632" s="18">
        <v>250</v>
      </c>
      <c r="U1632" s="17">
        <v>200</v>
      </c>
      <c r="V1632" s="30">
        <f>PRODUCT(U1632,1/E1632)</f>
        <v>0.88356561415453694</v>
      </c>
      <c r="W1632" s="30">
        <f>V1632/3</f>
        <v>0.29452187138484565</v>
      </c>
      <c r="X1632" s="19" t="s">
        <v>8927</v>
      </c>
      <c r="Y1632" s="21" t="s">
        <v>6015</v>
      </c>
      <c r="Z1632" s="19" t="s">
        <v>8928</v>
      </c>
    </row>
    <row r="1633" spans="1:26" s="67" customFormat="1" ht="100.2" customHeight="1" x14ac:dyDescent="0.3">
      <c r="A1633" s="138" t="s">
        <v>23707</v>
      </c>
      <c r="B1633" s="141" t="s">
        <v>19997</v>
      </c>
      <c r="C1633" s="139" t="s">
        <v>19998</v>
      </c>
      <c r="D1633" s="139" t="s">
        <v>19999</v>
      </c>
      <c r="E1633" s="142">
        <v>68.078999999999994</v>
      </c>
      <c r="F1633" s="143" t="s">
        <v>20000</v>
      </c>
      <c r="G1633" s="143"/>
      <c r="H1633" s="143" t="s">
        <v>20001</v>
      </c>
      <c r="I1633" s="144" t="s">
        <v>8532</v>
      </c>
      <c r="J1633" s="145" t="s">
        <v>9245</v>
      </c>
      <c r="K1633" s="143" t="s">
        <v>29248</v>
      </c>
      <c r="L1633" s="144" t="s">
        <v>31</v>
      </c>
      <c r="M1633" s="144" t="s">
        <v>20002</v>
      </c>
      <c r="N1633" s="144" t="s">
        <v>33</v>
      </c>
      <c r="O1633" s="144" t="s">
        <v>220</v>
      </c>
      <c r="P1633" s="144">
        <v>90</v>
      </c>
      <c r="Q1633" s="144">
        <v>60</v>
      </c>
      <c r="R1633" s="147" t="s">
        <v>20003</v>
      </c>
      <c r="S1633" s="144" t="s">
        <v>143</v>
      </c>
      <c r="T1633" s="144">
        <v>180</v>
      </c>
      <c r="U1633" s="144">
        <v>60</v>
      </c>
      <c r="V1633" s="146">
        <f>U1633/E1633</f>
        <v>0.88132904419865166</v>
      </c>
      <c r="W1633" s="146">
        <f>V1633/3</f>
        <v>0.29377634806621722</v>
      </c>
      <c r="X1633" s="1" t="s">
        <v>20004</v>
      </c>
      <c r="Y1633" s="145" t="s">
        <v>20005</v>
      </c>
      <c r="Z1633" s="145" t="s">
        <v>20006</v>
      </c>
    </row>
    <row r="1634" spans="1:26" s="67" customFormat="1" ht="100.2" customHeight="1" x14ac:dyDescent="0.3">
      <c r="A1634" s="9" t="s">
        <v>16991</v>
      </c>
      <c r="B1634" s="10" t="s">
        <v>8929</v>
      </c>
      <c r="C1634" s="11" t="s">
        <v>8930</v>
      </c>
      <c r="D1634" s="19" t="s">
        <v>8931</v>
      </c>
      <c r="E1634" s="13">
        <v>879.86</v>
      </c>
      <c r="F1634" s="14" t="s">
        <v>8932</v>
      </c>
      <c r="G1634" s="14">
        <v>-0.05</v>
      </c>
      <c r="H1634" s="14" t="s">
        <v>8933</v>
      </c>
      <c r="I1634" s="14" t="s">
        <v>8532</v>
      </c>
      <c r="J1634" s="15" t="s">
        <v>8934</v>
      </c>
      <c r="K1634" s="14" t="s">
        <v>29249</v>
      </c>
      <c r="L1634" s="14" t="s">
        <v>31</v>
      </c>
      <c r="M1634" s="14" t="s">
        <v>103</v>
      </c>
      <c r="N1634" s="14" t="s">
        <v>46</v>
      </c>
      <c r="O1634" s="16" t="s">
        <v>34</v>
      </c>
      <c r="P1634" s="28">
        <v>903</v>
      </c>
      <c r="Q1634" s="14">
        <v>251</v>
      </c>
      <c r="R1634" s="15" t="s">
        <v>8935</v>
      </c>
      <c r="S1634" s="14" t="s">
        <v>314</v>
      </c>
      <c r="T1634" s="14">
        <v>507</v>
      </c>
      <c r="U1634" s="14">
        <v>251</v>
      </c>
      <c r="V1634" s="30">
        <f>PRODUCT(U1634,1/E1634)</f>
        <v>0.28527265701361576</v>
      </c>
      <c r="W1634" s="30">
        <f>V1634</f>
        <v>0.28527265701361576</v>
      </c>
      <c r="X1634" s="19" t="s">
        <v>8936</v>
      </c>
      <c r="Y1634" s="21" t="s">
        <v>8937</v>
      </c>
      <c r="Z1634" s="19" t="s">
        <v>8938</v>
      </c>
    </row>
    <row r="1635" spans="1:26" s="67" customFormat="1" ht="100.2" customHeight="1" x14ac:dyDescent="0.3">
      <c r="A1635" s="138" t="s">
        <v>23707</v>
      </c>
      <c r="B1635" s="141" t="s">
        <v>20007</v>
      </c>
      <c r="C1635" s="139" t="s">
        <v>20008</v>
      </c>
      <c r="D1635" s="139" t="s">
        <v>20009</v>
      </c>
      <c r="E1635" s="142">
        <v>243.2</v>
      </c>
      <c r="F1635" s="143" t="s">
        <v>20010</v>
      </c>
      <c r="G1635" s="143"/>
      <c r="H1635" s="143" t="s">
        <v>20011</v>
      </c>
      <c r="I1635" s="144" t="s">
        <v>8532</v>
      </c>
      <c r="J1635" s="145" t="s">
        <v>20012</v>
      </c>
      <c r="K1635" s="143" t="s">
        <v>29250</v>
      </c>
      <c r="L1635" s="144" t="s">
        <v>31</v>
      </c>
      <c r="M1635" s="144" t="s">
        <v>17194</v>
      </c>
      <c r="N1635" s="144" t="s">
        <v>33</v>
      </c>
      <c r="O1635" s="144" t="s">
        <v>220</v>
      </c>
      <c r="P1635" s="144">
        <v>90</v>
      </c>
      <c r="Q1635" s="144">
        <v>200</v>
      </c>
      <c r="R1635" s="147" t="s">
        <v>20013</v>
      </c>
      <c r="S1635" s="144" t="s">
        <v>36</v>
      </c>
      <c r="T1635" s="144">
        <v>400</v>
      </c>
      <c r="U1635" s="144">
        <v>200</v>
      </c>
      <c r="V1635" s="148">
        <f>U1635/E1635</f>
        <v>0.82236842105263164</v>
      </c>
      <c r="W1635" s="148">
        <f>V1635/3</f>
        <v>0.27412280701754388</v>
      </c>
      <c r="X1635" s="1" t="s">
        <v>20014</v>
      </c>
      <c r="Y1635" s="145" t="s">
        <v>2751</v>
      </c>
      <c r="Z1635" s="145" t="s">
        <v>20015</v>
      </c>
    </row>
    <row r="1636" spans="1:26" s="67" customFormat="1" ht="100.2" customHeight="1" x14ac:dyDescent="0.3">
      <c r="A1636" s="9" t="s">
        <v>16991</v>
      </c>
      <c r="B1636" s="10" t="s">
        <v>8939</v>
      </c>
      <c r="C1636" s="22" t="s">
        <v>8940</v>
      </c>
      <c r="D1636" s="19" t="s">
        <v>8941</v>
      </c>
      <c r="E1636" s="13">
        <v>165.39</v>
      </c>
      <c r="F1636" s="14" t="s">
        <v>8942</v>
      </c>
      <c r="G1636" s="14">
        <v>0.99</v>
      </c>
      <c r="H1636" s="14" t="s">
        <v>8943</v>
      </c>
      <c r="I1636" s="14" t="s">
        <v>8532</v>
      </c>
      <c r="J1636" s="15" t="s">
        <v>8944</v>
      </c>
      <c r="K1636" s="14" t="s">
        <v>28775</v>
      </c>
      <c r="L1636" s="14" t="s">
        <v>31</v>
      </c>
      <c r="M1636" s="14" t="s">
        <v>69</v>
      </c>
      <c r="N1636" s="14" t="s">
        <v>46</v>
      </c>
      <c r="O1636" s="16" t="s">
        <v>47</v>
      </c>
      <c r="P1636" s="28">
        <v>868</v>
      </c>
      <c r="Q1636" s="14">
        <v>45</v>
      </c>
      <c r="R1636" s="15" t="s">
        <v>8945</v>
      </c>
      <c r="S1636" s="14" t="s">
        <v>143</v>
      </c>
      <c r="T1636" s="14">
        <v>135</v>
      </c>
      <c r="U1636" s="14">
        <v>45</v>
      </c>
      <c r="V1636" s="13">
        <f>PRODUCT(U1636,1/E1636)</f>
        <v>0.27208416470161439</v>
      </c>
      <c r="W1636" s="13">
        <f>V1636</f>
        <v>0.27208416470161439</v>
      </c>
      <c r="X1636" s="19" t="s">
        <v>8946</v>
      </c>
      <c r="Y1636" s="21" t="s">
        <v>8947</v>
      </c>
      <c r="Z1636" s="19" t="s">
        <v>28301</v>
      </c>
    </row>
    <row r="1637" spans="1:26" s="67" customFormat="1" ht="100.2" customHeight="1" x14ac:dyDescent="0.3">
      <c r="A1637" s="9" t="s">
        <v>16991</v>
      </c>
      <c r="B1637" s="10" t="s">
        <v>29622</v>
      </c>
      <c r="C1637" s="22" t="s">
        <v>8948</v>
      </c>
      <c r="D1637" s="19" t="s">
        <v>8949</v>
      </c>
      <c r="E1637" s="13">
        <v>472.74</v>
      </c>
      <c r="F1637" s="14" t="s">
        <v>8950</v>
      </c>
      <c r="G1637" s="14">
        <v>11.678000000000001</v>
      </c>
      <c r="H1637" s="14" t="s">
        <v>8951</v>
      </c>
      <c r="I1637" s="14" t="s">
        <v>8532</v>
      </c>
      <c r="J1637" s="15" t="s">
        <v>8952</v>
      </c>
      <c r="K1637" s="14" t="s">
        <v>29251</v>
      </c>
      <c r="L1637" s="14" t="s">
        <v>31</v>
      </c>
      <c r="M1637" s="14" t="s">
        <v>32</v>
      </c>
      <c r="N1637" s="14" t="s">
        <v>33</v>
      </c>
      <c r="O1637" s="16" t="s">
        <v>34</v>
      </c>
      <c r="P1637" s="28">
        <v>487</v>
      </c>
      <c r="Q1637" s="14">
        <v>125</v>
      </c>
      <c r="R1637" s="15" t="s">
        <v>8953</v>
      </c>
      <c r="S1637" s="14" t="s">
        <v>36</v>
      </c>
      <c r="T1637" s="14">
        <v>500</v>
      </c>
      <c r="U1637" s="14">
        <v>125</v>
      </c>
      <c r="V1637" s="30">
        <f t="shared" ref="V1637:V1642" si="90">U1637/E1637</f>
        <v>0.26441595803189916</v>
      </c>
      <c r="W1637" s="33">
        <f>V1637</f>
        <v>0.26441595803189916</v>
      </c>
      <c r="X1637" s="19" t="s">
        <v>8954</v>
      </c>
      <c r="Y1637" s="21" t="s">
        <v>8955</v>
      </c>
      <c r="Z1637" s="19" t="s">
        <v>8956</v>
      </c>
    </row>
    <row r="1638" spans="1:26" s="67" customFormat="1" ht="100.2" customHeight="1" x14ac:dyDescent="0.3">
      <c r="A1638" s="9" t="s">
        <v>16991</v>
      </c>
      <c r="B1638" s="10" t="s">
        <v>8957</v>
      </c>
      <c r="C1638" s="22" t="s">
        <v>8958</v>
      </c>
      <c r="D1638" s="19" t="s">
        <v>8959</v>
      </c>
      <c r="E1638" s="13">
        <v>866.91</v>
      </c>
      <c r="F1638" s="14" t="s">
        <v>8960</v>
      </c>
      <c r="G1638" s="14">
        <v>3.18</v>
      </c>
      <c r="H1638" s="14" t="s">
        <v>8961</v>
      </c>
      <c r="I1638" s="14" t="s">
        <v>8532</v>
      </c>
      <c r="J1638" s="15" t="s">
        <v>8962</v>
      </c>
      <c r="K1638" s="16" t="s">
        <v>29252</v>
      </c>
      <c r="L1638" s="14" t="s">
        <v>425</v>
      </c>
      <c r="M1638" s="14" t="s">
        <v>8963</v>
      </c>
      <c r="N1638" s="14" t="s">
        <v>46</v>
      </c>
      <c r="O1638" s="16" t="s">
        <v>47</v>
      </c>
      <c r="P1638" s="28">
        <v>672</v>
      </c>
      <c r="Q1638" s="14">
        <v>229</v>
      </c>
      <c r="R1638" s="15" t="s">
        <v>8964</v>
      </c>
      <c r="S1638" s="14" t="s">
        <v>49</v>
      </c>
      <c r="T1638" s="14" t="s">
        <v>49</v>
      </c>
      <c r="U1638" s="28">
        <v>229</v>
      </c>
      <c r="V1638" s="30">
        <f t="shared" si="90"/>
        <v>0.26415660218477122</v>
      </c>
      <c r="W1638" s="30">
        <f>V1638</f>
        <v>0.26415660218477122</v>
      </c>
      <c r="X1638" s="19" t="s">
        <v>50</v>
      </c>
      <c r="Y1638" s="21" t="s">
        <v>8965</v>
      </c>
      <c r="Z1638" s="19" t="s">
        <v>8966</v>
      </c>
    </row>
    <row r="1639" spans="1:26" s="67" customFormat="1" ht="100.2" customHeight="1" x14ac:dyDescent="0.3">
      <c r="A1639" s="138" t="s">
        <v>23707</v>
      </c>
      <c r="B1639" s="141" t="s">
        <v>20016</v>
      </c>
      <c r="C1639" s="139" t="s">
        <v>20017</v>
      </c>
      <c r="D1639" s="139" t="s">
        <v>20018</v>
      </c>
      <c r="E1639" s="142">
        <v>133.191</v>
      </c>
      <c r="F1639" s="143" t="s">
        <v>20019</v>
      </c>
      <c r="G1639" s="143"/>
      <c r="H1639" s="143" t="s">
        <v>20020</v>
      </c>
      <c r="I1639" s="144" t="s">
        <v>8532</v>
      </c>
      <c r="J1639" s="145" t="s">
        <v>11050</v>
      </c>
      <c r="K1639" s="143" t="s">
        <v>29253</v>
      </c>
      <c r="L1639" s="144" t="s">
        <v>31</v>
      </c>
      <c r="M1639" s="144" t="s">
        <v>20021</v>
      </c>
      <c r="N1639" s="144" t="s">
        <v>46</v>
      </c>
      <c r="O1639" s="144" t="s">
        <v>47</v>
      </c>
      <c r="P1639" s="144">
        <v>90</v>
      </c>
      <c r="Q1639" s="144">
        <v>100</v>
      </c>
      <c r="R1639" s="147" t="s">
        <v>20022</v>
      </c>
      <c r="S1639" s="144" t="s">
        <v>1388</v>
      </c>
      <c r="T1639" s="144">
        <v>500</v>
      </c>
      <c r="U1639" s="144">
        <v>100</v>
      </c>
      <c r="V1639" s="148">
        <f t="shared" si="90"/>
        <v>0.75080148058051965</v>
      </c>
      <c r="W1639" s="148">
        <f>V1639/3</f>
        <v>0.25026716019350653</v>
      </c>
      <c r="X1639" s="1" t="s">
        <v>20023</v>
      </c>
      <c r="Y1639" s="145" t="s">
        <v>20024</v>
      </c>
      <c r="Z1639" s="145" t="s">
        <v>28302</v>
      </c>
    </row>
    <row r="1640" spans="1:26" s="67" customFormat="1" ht="100.2" customHeight="1" x14ac:dyDescent="0.3">
      <c r="A1640" s="138" t="s">
        <v>23707</v>
      </c>
      <c r="B1640" s="141" t="s">
        <v>20025</v>
      </c>
      <c r="C1640" s="139" t="s">
        <v>20026</v>
      </c>
      <c r="D1640" s="139" t="s">
        <v>20027</v>
      </c>
      <c r="E1640" s="142">
        <v>1015</v>
      </c>
      <c r="F1640" s="143" t="s">
        <v>20028</v>
      </c>
      <c r="G1640" s="143"/>
      <c r="H1640" s="143" t="s">
        <v>20029</v>
      </c>
      <c r="I1640" s="144" t="s">
        <v>8532</v>
      </c>
      <c r="J1640" s="145" t="s">
        <v>9001</v>
      </c>
      <c r="K1640" s="143" t="s">
        <v>29254</v>
      </c>
      <c r="L1640" s="144" t="s">
        <v>31</v>
      </c>
      <c r="M1640" s="144" t="s">
        <v>32</v>
      </c>
      <c r="N1640" s="144" t="s">
        <v>33</v>
      </c>
      <c r="O1640" s="144" t="s">
        <v>220</v>
      </c>
      <c r="P1640" s="144">
        <v>90</v>
      </c>
      <c r="Q1640" s="144">
        <v>750</v>
      </c>
      <c r="R1640" s="147" t="s">
        <v>20030</v>
      </c>
      <c r="S1640" s="144" t="s">
        <v>20031</v>
      </c>
      <c r="T1640" s="144" t="s">
        <v>49</v>
      </c>
      <c r="U1640" s="144">
        <v>750</v>
      </c>
      <c r="V1640" s="148">
        <f t="shared" si="90"/>
        <v>0.73891625615763545</v>
      </c>
      <c r="W1640" s="148">
        <f>V1640/3</f>
        <v>0.24630541871921183</v>
      </c>
      <c r="X1640" s="1" t="s">
        <v>20032</v>
      </c>
      <c r="Y1640" s="145" t="s">
        <v>4247</v>
      </c>
      <c r="Z1640" s="145" t="s">
        <v>20033</v>
      </c>
    </row>
    <row r="1641" spans="1:26" s="67" customFormat="1" ht="100.2" customHeight="1" x14ac:dyDescent="0.3">
      <c r="A1641" s="138" t="s">
        <v>23707</v>
      </c>
      <c r="B1641" s="141" t="s">
        <v>20034</v>
      </c>
      <c r="C1641" s="139" t="s">
        <v>20035</v>
      </c>
      <c r="D1641" s="147" t="s">
        <v>20036</v>
      </c>
      <c r="E1641" s="143">
        <v>409.4</v>
      </c>
      <c r="F1641" s="144" t="s">
        <v>20037</v>
      </c>
      <c r="G1641" s="150"/>
      <c r="H1641" s="144" t="s">
        <v>20038</v>
      </c>
      <c r="I1641" s="144" t="s">
        <v>8532</v>
      </c>
      <c r="J1641" s="145" t="s">
        <v>20039</v>
      </c>
      <c r="K1641" s="144" t="s">
        <v>29255</v>
      </c>
      <c r="L1641" s="144" t="s">
        <v>189</v>
      </c>
      <c r="M1641" s="144" t="s">
        <v>190</v>
      </c>
      <c r="N1641" s="144" t="s">
        <v>33</v>
      </c>
      <c r="O1641" s="144" t="s">
        <v>220</v>
      </c>
      <c r="P1641" s="144">
        <v>365</v>
      </c>
      <c r="Q1641" s="144">
        <v>100</v>
      </c>
      <c r="R1641" s="147" t="s">
        <v>20040</v>
      </c>
      <c r="S1641" s="144" t="s">
        <v>36</v>
      </c>
      <c r="T1641" s="144">
        <v>300</v>
      </c>
      <c r="U1641" s="144">
        <v>100</v>
      </c>
      <c r="V1641" s="148">
        <f t="shared" si="90"/>
        <v>0.24425989252564731</v>
      </c>
      <c r="W1641" s="148">
        <f>V1641</f>
        <v>0.24425989252564731</v>
      </c>
      <c r="X1641" s="147" t="s">
        <v>20041</v>
      </c>
      <c r="Y1641" s="145" t="s">
        <v>20042</v>
      </c>
      <c r="Z1641" s="145" t="s">
        <v>20043</v>
      </c>
    </row>
    <row r="1642" spans="1:26" s="67" customFormat="1" ht="100.2" customHeight="1" x14ac:dyDescent="0.3">
      <c r="A1642" s="9" t="s">
        <v>16991</v>
      </c>
      <c r="B1642" s="10" t="s">
        <v>8967</v>
      </c>
      <c r="C1642" s="22" t="s">
        <v>8968</v>
      </c>
      <c r="D1642" s="43" t="s">
        <v>8969</v>
      </c>
      <c r="E1642" s="24">
        <v>131.388225281953</v>
      </c>
      <c r="F1642" s="14" t="s">
        <v>8970</v>
      </c>
      <c r="G1642" s="14">
        <v>2.35</v>
      </c>
      <c r="H1642" s="25" t="s">
        <v>8971</v>
      </c>
      <c r="I1642" s="14" t="s">
        <v>8532</v>
      </c>
      <c r="J1642" s="15" t="s">
        <v>8972</v>
      </c>
      <c r="K1642" s="14" t="s">
        <v>28776</v>
      </c>
      <c r="L1642" s="14" t="s">
        <v>31</v>
      </c>
      <c r="M1642" s="14" t="s">
        <v>69</v>
      </c>
      <c r="N1642" s="14" t="s">
        <v>46</v>
      </c>
      <c r="O1642" s="16" t="s">
        <v>220</v>
      </c>
      <c r="P1642" s="26">
        <v>365</v>
      </c>
      <c r="Q1642" s="25">
        <v>32</v>
      </c>
      <c r="R1642" s="15" t="s">
        <v>8973</v>
      </c>
      <c r="S1642" s="14" t="s">
        <v>1388</v>
      </c>
      <c r="T1642" s="25">
        <v>161</v>
      </c>
      <c r="U1642" s="26">
        <v>32</v>
      </c>
      <c r="V1642" s="24">
        <f t="shared" si="90"/>
        <v>0.2435530271554357</v>
      </c>
      <c r="W1642" s="24">
        <f>V1642</f>
        <v>0.2435530271554357</v>
      </c>
      <c r="X1642" s="19" t="s">
        <v>8974</v>
      </c>
      <c r="Y1642" s="21" t="s">
        <v>8975</v>
      </c>
      <c r="Z1642" s="19" t="s">
        <v>8976</v>
      </c>
    </row>
    <row r="1643" spans="1:26" s="67" customFormat="1" ht="100.2" customHeight="1" x14ac:dyDescent="0.3">
      <c r="A1643" s="9" t="s">
        <v>16991</v>
      </c>
      <c r="B1643" s="10" t="s">
        <v>8977</v>
      </c>
      <c r="C1643" s="11" t="s">
        <v>8978</v>
      </c>
      <c r="D1643" s="19" t="s">
        <v>8979</v>
      </c>
      <c r="E1643" s="13">
        <v>616.49</v>
      </c>
      <c r="F1643" s="14" t="s">
        <v>8980</v>
      </c>
      <c r="G1643" s="13">
        <v>0.78</v>
      </c>
      <c r="H1643" s="14" t="s">
        <v>8981</v>
      </c>
      <c r="I1643" s="14" t="s">
        <v>8532</v>
      </c>
      <c r="J1643" s="15" t="s">
        <v>8982</v>
      </c>
      <c r="K1643" s="14" t="s">
        <v>29256</v>
      </c>
      <c r="L1643" s="14" t="s">
        <v>31</v>
      </c>
      <c r="M1643" s="14" t="s">
        <v>281</v>
      </c>
      <c r="N1643" s="14" t="s">
        <v>33</v>
      </c>
      <c r="O1643" s="16" t="s">
        <v>34</v>
      </c>
      <c r="P1643" s="28">
        <v>448</v>
      </c>
      <c r="Q1643" s="14">
        <v>150</v>
      </c>
      <c r="R1643" s="15" t="s">
        <v>8983</v>
      </c>
      <c r="S1643" s="14" t="s">
        <v>36</v>
      </c>
      <c r="T1643" s="14">
        <v>1500</v>
      </c>
      <c r="U1643" s="28">
        <v>150</v>
      </c>
      <c r="V1643" s="30">
        <f>PRODUCT(U1643,1/E1643)</f>
        <v>0.24331294911515189</v>
      </c>
      <c r="W1643" s="30">
        <f>V1643</f>
        <v>0.24331294911515189</v>
      </c>
      <c r="X1643" s="19" t="s">
        <v>8984</v>
      </c>
      <c r="Y1643" s="21" t="s">
        <v>8985</v>
      </c>
      <c r="Z1643" s="19" t="s">
        <v>8986</v>
      </c>
    </row>
    <row r="1644" spans="1:26" s="67" customFormat="1" ht="100.2" customHeight="1" x14ac:dyDescent="0.3">
      <c r="A1644" s="138" t="s">
        <v>23707</v>
      </c>
      <c r="B1644" s="141" t="s">
        <v>20044</v>
      </c>
      <c r="C1644" s="139" t="s">
        <v>20045</v>
      </c>
      <c r="D1644" s="139" t="s">
        <v>20046</v>
      </c>
      <c r="E1644" s="142">
        <v>239.7</v>
      </c>
      <c r="F1644" s="143" t="s">
        <v>20047</v>
      </c>
      <c r="G1644" s="143"/>
      <c r="H1644" s="143" t="s">
        <v>20048</v>
      </c>
      <c r="I1644" s="144" t="s">
        <v>8532</v>
      </c>
      <c r="J1644" s="145" t="s">
        <v>11129</v>
      </c>
      <c r="K1644" s="143" t="s">
        <v>28778</v>
      </c>
      <c r="L1644" s="144" t="s">
        <v>31</v>
      </c>
      <c r="M1644" s="144" t="s">
        <v>18987</v>
      </c>
      <c r="N1644" s="144" t="s">
        <v>46</v>
      </c>
      <c r="O1644" s="144" t="s">
        <v>34</v>
      </c>
      <c r="P1644" s="144">
        <v>112</v>
      </c>
      <c r="Q1644" s="144">
        <v>57.6</v>
      </c>
      <c r="R1644" s="147" t="s">
        <v>20049</v>
      </c>
      <c r="S1644" s="144" t="s">
        <v>36</v>
      </c>
      <c r="T1644" s="144">
        <v>113</v>
      </c>
      <c r="U1644" s="144">
        <v>57.6</v>
      </c>
      <c r="V1644" s="148">
        <f t="shared" ref="V1644:V1649" si="91">U1644/E1644</f>
        <v>0.24030037546933669</v>
      </c>
      <c r="W1644" s="148">
        <f>V1644</f>
        <v>0.24030037546933669</v>
      </c>
      <c r="X1644" s="1" t="s">
        <v>20050</v>
      </c>
      <c r="Y1644" s="145" t="s">
        <v>20051</v>
      </c>
      <c r="Z1644" s="145" t="s">
        <v>20052</v>
      </c>
    </row>
    <row r="1645" spans="1:26" s="67" customFormat="1" ht="100.2" customHeight="1" x14ac:dyDescent="0.3">
      <c r="A1645" s="138" t="s">
        <v>23707</v>
      </c>
      <c r="B1645" s="141" t="s">
        <v>20053</v>
      </c>
      <c r="C1645" s="139" t="s">
        <v>20054</v>
      </c>
      <c r="D1645" s="139" t="s">
        <v>20055</v>
      </c>
      <c r="E1645" s="142">
        <v>278.221</v>
      </c>
      <c r="F1645" s="143" t="s">
        <v>20056</v>
      </c>
      <c r="G1645" s="143"/>
      <c r="H1645" s="143" t="s">
        <v>20057</v>
      </c>
      <c r="I1645" s="144" t="s">
        <v>8532</v>
      </c>
      <c r="J1645" s="145" t="s">
        <v>11577</v>
      </c>
      <c r="K1645" s="143" t="s">
        <v>29257</v>
      </c>
      <c r="L1645" s="144" t="s">
        <v>31</v>
      </c>
      <c r="M1645" s="144" t="s">
        <v>69</v>
      </c>
      <c r="N1645" s="144" t="s">
        <v>33</v>
      </c>
      <c r="O1645" s="144" t="s">
        <v>220</v>
      </c>
      <c r="P1645" s="144">
        <v>91</v>
      </c>
      <c r="Q1645" s="144">
        <v>200</v>
      </c>
      <c r="R1645" s="147" t="s">
        <v>20058</v>
      </c>
      <c r="S1645" s="144" t="s">
        <v>36</v>
      </c>
      <c r="T1645" s="144">
        <v>500</v>
      </c>
      <c r="U1645" s="144">
        <v>200</v>
      </c>
      <c r="V1645" s="148">
        <f t="shared" si="91"/>
        <v>0.71885299815614201</v>
      </c>
      <c r="W1645" s="148">
        <f>V1645/3</f>
        <v>0.23961766605204735</v>
      </c>
      <c r="X1645" s="1" t="s">
        <v>20059</v>
      </c>
      <c r="Y1645" s="145" t="s">
        <v>6834</v>
      </c>
      <c r="Z1645" s="145" t="s">
        <v>20060</v>
      </c>
    </row>
    <row r="1646" spans="1:26" s="67" customFormat="1" ht="100.2" customHeight="1" x14ac:dyDescent="0.3">
      <c r="A1646" s="138" t="s">
        <v>23707</v>
      </c>
      <c r="B1646" s="141" t="s">
        <v>20061</v>
      </c>
      <c r="C1646" s="139" t="s">
        <v>20062</v>
      </c>
      <c r="D1646" s="139" t="s">
        <v>20063</v>
      </c>
      <c r="E1646" s="142">
        <v>186.59</v>
      </c>
      <c r="F1646" s="143" t="s">
        <v>20064</v>
      </c>
      <c r="G1646" s="143"/>
      <c r="H1646" s="143" t="s">
        <v>20065</v>
      </c>
      <c r="I1646" s="144" t="s">
        <v>8532</v>
      </c>
      <c r="J1646" s="145" t="s">
        <v>20066</v>
      </c>
      <c r="K1646" s="143" t="s">
        <v>28779</v>
      </c>
      <c r="L1646" s="144" t="s">
        <v>31</v>
      </c>
      <c r="M1646" s="144" t="s">
        <v>20067</v>
      </c>
      <c r="N1646" s="144" t="s">
        <v>46</v>
      </c>
      <c r="O1646" s="144" t="s">
        <v>34</v>
      </c>
      <c r="P1646" s="144">
        <v>91</v>
      </c>
      <c r="Q1646" s="144">
        <v>132.4</v>
      </c>
      <c r="R1646" s="147" t="s">
        <v>20068</v>
      </c>
      <c r="S1646" s="144" t="s">
        <v>36</v>
      </c>
      <c r="T1646" s="144">
        <v>516.9</v>
      </c>
      <c r="U1646" s="144">
        <v>132.4</v>
      </c>
      <c r="V1646" s="149">
        <f t="shared" si="91"/>
        <v>0.70957714775711456</v>
      </c>
      <c r="W1646" s="149">
        <f>V1646/3</f>
        <v>0.23652571591903818</v>
      </c>
      <c r="X1646" s="1" t="s">
        <v>20069</v>
      </c>
      <c r="Y1646" s="145" t="s">
        <v>20070</v>
      </c>
      <c r="Z1646" s="145" t="s">
        <v>20071</v>
      </c>
    </row>
    <row r="1647" spans="1:26" s="67" customFormat="1" ht="100.2" customHeight="1" x14ac:dyDescent="0.3">
      <c r="A1647" s="9" t="s">
        <v>16991</v>
      </c>
      <c r="B1647" s="10" t="s">
        <v>8987</v>
      </c>
      <c r="C1647" s="22" t="s">
        <v>8988</v>
      </c>
      <c r="D1647" s="19" t="s">
        <v>8989</v>
      </c>
      <c r="E1647" s="13">
        <v>229.23</v>
      </c>
      <c r="F1647" s="14" t="s">
        <v>8990</v>
      </c>
      <c r="G1647" s="13">
        <v>-2.0009999999999999</v>
      </c>
      <c r="H1647" s="14" t="s">
        <v>8991</v>
      </c>
      <c r="I1647" s="14" t="s">
        <v>8532</v>
      </c>
      <c r="J1647" s="15" t="s">
        <v>8992</v>
      </c>
      <c r="K1647" s="14" t="s">
        <v>29258</v>
      </c>
      <c r="L1647" s="14" t="s">
        <v>31</v>
      </c>
      <c r="M1647" s="14" t="s">
        <v>310</v>
      </c>
      <c r="N1647" s="14" t="s">
        <v>33</v>
      </c>
      <c r="O1647" s="16" t="s">
        <v>34</v>
      </c>
      <c r="P1647" s="28">
        <v>91</v>
      </c>
      <c r="Q1647" s="14">
        <v>160</v>
      </c>
      <c r="R1647" s="15" t="s">
        <v>8993</v>
      </c>
      <c r="S1647" s="14" t="s">
        <v>36</v>
      </c>
      <c r="T1647" s="14">
        <v>310</v>
      </c>
      <c r="U1647" s="28">
        <v>160</v>
      </c>
      <c r="V1647" s="30">
        <f t="shared" si="91"/>
        <v>0.69798891942590413</v>
      </c>
      <c r="W1647" s="33">
        <f>V1647/3</f>
        <v>0.23266297314196804</v>
      </c>
      <c r="X1647" s="19" t="s">
        <v>8994</v>
      </c>
      <c r="Y1647" s="21" t="s">
        <v>930</v>
      </c>
      <c r="Z1647" s="19" t="s">
        <v>8995</v>
      </c>
    </row>
    <row r="1648" spans="1:26" s="67" customFormat="1" ht="100.2" customHeight="1" x14ac:dyDescent="0.3">
      <c r="A1648" s="138" t="s">
        <v>23707</v>
      </c>
      <c r="B1648" s="141" t="s">
        <v>20072</v>
      </c>
      <c r="C1648" s="139" t="s">
        <v>20073</v>
      </c>
      <c r="D1648" s="139" t="s">
        <v>20074</v>
      </c>
      <c r="E1648" s="142">
        <v>394.69200000000001</v>
      </c>
      <c r="F1648" s="143" t="s">
        <v>20075</v>
      </c>
      <c r="G1648" s="143"/>
      <c r="H1648" s="143" t="s">
        <v>20076</v>
      </c>
      <c r="I1648" s="144" t="s">
        <v>8532</v>
      </c>
      <c r="J1648" s="145" t="s">
        <v>8886</v>
      </c>
      <c r="K1648" s="143" t="s">
        <v>29259</v>
      </c>
      <c r="L1648" s="144" t="s">
        <v>31</v>
      </c>
      <c r="M1648" s="144" t="s">
        <v>69</v>
      </c>
      <c r="N1648" s="144" t="s">
        <v>33</v>
      </c>
      <c r="O1648" s="144" t="s">
        <v>220</v>
      </c>
      <c r="P1648" s="144">
        <v>90</v>
      </c>
      <c r="Q1648" s="144">
        <v>275</v>
      </c>
      <c r="R1648" s="147" t="s">
        <v>20077</v>
      </c>
      <c r="S1648" s="144" t="s">
        <v>49</v>
      </c>
      <c r="T1648" s="144" t="s">
        <v>49</v>
      </c>
      <c r="U1648" s="144">
        <v>275</v>
      </c>
      <c r="V1648" s="148">
        <f t="shared" si="91"/>
        <v>0.69674581699147686</v>
      </c>
      <c r="W1648" s="148">
        <f>V1648/3</f>
        <v>0.23224860566382563</v>
      </c>
      <c r="X1648" s="1" t="s">
        <v>20078</v>
      </c>
      <c r="Y1648" s="145" t="s">
        <v>17319</v>
      </c>
      <c r="Z1648" s="145" t="s">
        <v>20079</v>
      </c>
    </row>
    <row r="1649" spans="1:26" s="67" customFormat="1" ht="100.2" customHeight="1" x14ac:dyDescent="0.3">
      <c r="A1649" s="138" t="s">
        <v>23707</v>
      </c>
      <c r="B1649" s="141" t="s">
        <v>20080</v>
      </c>
      <c r="C1649" s="139" t="s">
        <v>20081</v>
      </c>
      <c r="D1649" s="139" t="s">
        <v>20082</v>
      </c>
      <c r="E1649" s="142">
        <v>218.34100000000001</v>
      </c>
      <c r="F1649" s="143" t="s">
        <v>20083</v>
      </c>
      <c r="G1649" s="143"/>
      <c r="H1649" s="143" t="s">
        <v>20084</v>
      </c>
      <c r="I1649" s="144" t="s">
        <v>8532</v>
      </c>
      <c r="J1649" s="145" t="s">
        <v>11050</v>
      </c>
      <c r="K1649" s="143" t="s">
        <v>28559</v>
      </c>
      <c r="L1649" s="144" t="s">
        <v>31</v>
      </c>
      <c r="M1649" s="144" t="s">
        <v>32</v>
      </c>
      <c r="N1649" s="144" t="s">
        <v>33</v>
      </c>
      <c r="O1649" s="144" t="s">
        <v>220</v>
      </c>
      <c r="P1649" s="144">
        <v>90</v>
      </c>
      <c r="Q1649" s="144">
        <v>150</v>
      </c>
      <c r="R1649" s="147" t="s">
        <v>20085</v>
      </c>
      <c r="S1649" s="144" t="s">
        <v>36</v>
      </c>
      <c r="T1649" s="144">
        <v>450</v>
      </c>
      <c r="U1649" s="144">
        <v>150</v>
      </c>
      <c r="V1649" s="148">
        <f t="shared" si="91"/>
        <v>0.68699877714217661</v>
      </c>
      <c r="W1649" s="148">
        <f>V1649/3</f>
        <v>0.22899959238072554</v>
      </c>
      <c r="X1649" s="1" t="s">
        <v>20086</v>
      </c>
      <c r="Y1649" s="145" t="s">
        <v>29115</v>
      </c>
      <c r="Z1649" s="145" t="s">
        <v>29114</v>
      </c>
    </row>
    <row r="1650" spans="1:26" s="67" customFormat="1" ht="100.2" customHeight="1" x14ac:dyDescent="0.3">
      <c r="A1650" s="9" t="s">
        <v>16991</v>
      </c>
      <c r="B1650" s="10" t="s">
        <v>8996</v>
      </c>
      <c r="C1650" s="22" t="s">
        <v>8997</v>
      </c>
      <c r="D1650" s="19" t="s">
        <v>8998</v>
      </c>
      <c r="E1650" s="13">
        <v>449.46</v>
      </c>
      <c r="F1650" s="14" t="s">
        <v>8999</v>
      </c>
      <c r="G1650" s="14"/>
      <c r="H1650" s="14" t="s">
        <v>9000</v>
      </c>
      <c r="I1650" s="14" t="s">
        <v>8532</v>
      </c>
      <c r="J1650" s="15" t="s">
        <v>9001</v>
      </c>
      <c r="K1650" s="13" t="s">
        <v>29260</v>
      </c>
      <c r="L1650" s="14" t="s">
        <v>31</v>
      </c>
      <c r="M1650" s="14" t="s">
        <v>4209</v>
      </c>
      <c r="N1650" s="14" t="s">
        <v>59</v>
      </c>
      <c r="O1650" s="16" t="s">
        <v>83</v>
      </c>
      <c r="P1650" s="28" t="s">
        <v>628</v>
      </c>
      <c r="Q1650" s="14">
        <v>100</v>
      </c>
      <c r="R1650" s="15" t="s">
        <v>9002</v>
      </c>
      <c r="S1650" s="14" t="s">
        <v>49</v>
      </c>
      <c r="T1650" s="14" t="s">
        <v>49</v>
      </c>
      <c r="U1650" s="14">
        <v>100</v>
      </c>
      <c r="V1650" s="30">
        <f>PRODUCT(U1650,1/E1650)</f>
        <v>0.22248920927335022</v>
      </c>
      <c r="W1650" s="30">
        <f t="shared" ref="W1650:W1660" si="92">V1650</f>
        <v>0.22248920927335022</v>
      </c>
      <c r="X1650" s="19" t="s">
        <v>50</v>
      </c>
      <c r="Y1650" s="21" t="s">
        <v>4211</v>
      </c>
      <c r="Z1650" s="19" t="s">
        <v>9003</v>
      </c>
    </row>
    <row r="1651" spans="1:26" s="67" customFormat="1" ht="100.2" customHeight="1" x14ac:dyDescent="0.3">
      <c r="A1651" s="9" t="s">
        <v>16991</v>
      </c>
      <c r="B1651" s="10" t="s">
        <v>9004</v>
      </c>
      <c r="C1651" s="22" t="s">
        <v>9005</v>
      </c>
      <c r="D1651" s="12" t="s">
        <v>9006</v>
      </c>
      <c r="E1651" s="13">
        <v>467.39</v>
      </c>
      <c r="F1651" s="14" t="s">
        <v>9007</v>
      </c>
      <c r="G1651" s="14">
        <v>0.28999999999999998</v>
      </c>
      <c r="H1651" s="18" t="s">
        <v>9008</v>
      </c>
      <c r="I1651" s="14" t="s">
        <v>8532</v>
      </c>
      <c r="J1651" s="15" t="s">
        <v>9009</v>
      </c>
      <c r="K1651" s="14" t="s">
        <v>29261</v>
      </c>
      <c r="L1651" s="14" t="s">
        <v>31</v>
      </c>
      <c r="M1651" s="14" t="s">
        <v>281</v>
      </c>
      <c r="N1651" s="14" t="s">
        <v>46</v>
      </c>
      <c r="O1651" s="16" t="s">
        <v>627</v>
      </c>
      <c r="P1651" s="17">
        <v>730</v>
      </c>
      <c r="Q1651" s="29" t="s">
        <v>9010</v>
      </c>
      <c r="R1651" s="15" t="s">
        <v>9011</v>
      </c>
      <c r="S1651" s="14" t="s">
        <v>49</v>
      </c>
      <c r="T1651" s="18" t="s">
        <v>49</v>
      </c>
      <c r="U1651" s="17">
        <v>102</v>
      </c>
      <c r="V1651" s="33">
        <f>PRODUCT(U1651,1/E1651)</f>
        <v>0.21823316716232699</v>
      </c>
      <c r="W1651" s="33">
        <f t="shared" si="92"/>
        <v>0.21823316716232699</v>
      </c>
      <c r="X1651" s="19" t="s">
        <v>9012</v>
      </c>
      <c r="Y1651" s="21" t="s">
        <v>9013</v>
      </c>
      <c r="Z1651" s="19" t="s">
        <v>29113</v>
      </c>
    </row>
    <row r="1652" spans="1:26" s="67" customFormat="1" ht="100.2" customHeight="1" x14ac:dyDescent="0.3">
      <c r="A1652" s="9" t="s">
        <v>16991</v>
      </c>
      <c r="B1652" s="10" t="s">
        <v>9014</v>
      </c>
      <c r="C1652" s="19" t="s">
        <v>9015</v>
      </c>
      <c r="D1652" s="19" t="s">
        <v>9016</v>
      </c>
      <c r="E1652" s="13">
        <v>652.55999999999995</v>
      </c>
      <c r="F1652" s="14" t="s">
        <v>9017</v>
      </c>
      <c r="G1652" s="14">
        <v>4.5</v>
      </c>
      <c r="H1652" s="14" t="s">
        <v>9018</v>
      </c>
      <c r="I1652" s="14" t="s">
        <v>8532</v>
      </c>
      <c r="J1652" s="15" t="s">
        <v>9019</v>
      </c>
      <c r="K1652" s="14" t="s">
        <v>29262</v>
      </c>
      <c r="L1652" s="14" t="s">
        <v>425</v>
      </c>
      <c r="M1652" s="14" t="s">
        <v>9020</v>
      </c>
      <c r="N1652" s="14" t="s">
        <v>33</v>
      </c>
      <c r="O1652" s="16" t="s">
        <v>34</v>
      </c>
      <c r="P1652" s="28">
        <v>560</v>
      </c>
      <c r="Q1652" s="14">
        <v>140</v>
      </c>
      <c r="R1652" s="15" t="s">
        <v>9021</v>
      </c>
      <c r="S1652" s="14" t="s">
        <v>36</v>
      </c>
      <c r="T1652" s="14">
        <v>700</v>
      </c>
      <c r="U1652" s="28">
        <v>140</v>
      </c>
      <c r="V1652" s="30">
        <f>U1652/E1652</f>
        <v>0.21453965918842713</v>
      </c>
      <c r="W1652" s="30">
        <f t="shared" si="92"/>
        <v>0.21453965918842713</v>
      </c>
      <c r="X1652" s="19" t="s">
        <v>9022</v>
      </c>
      <c r="Y1652" s="21" t="s">
        <v>448</v>
      </c>
      <c r="Z1652" s="19" t="s">
        <v>29112</v>
      </c>
    </row>
    <row r="1653" spans="1:26" s="67" customFormat="1" ht="100.2" customHeight="1" x14ac:dyDescent="0.3">
      <c r="A1653" s="9" t="s">
        <v>16991</v>
      </c>
      <c r="B1653" s="10" t="s">
        <v>9023</v>
      </c>
      <c r="C1653" s="19" t="s">
        <v>9024</v>
      </c>
      <c r="D1653" s="19" t="s">
        <v>9025</v>
      </c>
      <c r="E1653" s="13">
        <v>388.2</v>
      </c>
      <c r="F1653" s="14" t="s">
        <v>9026</v>
      </c>
      <c r="G1653" s="14">
        <v>2.5429999999999899</v>
      </c>
      <c r="H1653" s="14" t="s">
        <v>9027</v>
      </c>
      <c r="I1653" s="14" t="s">
        <v>8532</v>
      </c>
      <c r="J1653" s="15" t="s">
        <v>9028</v>
      </c>
      <c r="K1653" s="14" t="s">
        <v>28780</v>
      </c>
      <c r="L1653" s="14" t="s">
        <v>425</v>
      </c>
      <c r="M1653" s="14" t="s">
        <v>839</v>
      </c>
      <c r="N1653" s="14" t="s">
        <v>59</v>
      </c>
      <c r="O1653" s="16" t="s">
        <v>34</v>
      </c>
      <c r="P1653" s="28">
        <v>546</v>
      </c>
      <c r="Q1653" s="14">
        <v>82.3</v>
      </c>
      <c r="R1653" s="15" t="s">
        <v>9029</v>
      </c>
      <c r="S1653" s="14" t="s">
        <v>49</v>
      </c>
      <c r="T1653" s="14" t="s">
        <v>49</v>
      </c>
      <c r="U1653" s="14">
        <v>82.3</v>
      </c>
      <c r="V1653" s="30">
        <f>PRODUCT(U1653,1/E1653)</f>
        <v>0.21200412158681092</v>
      </c>
      <c r="W1653" s="30">
        <f t="shared" si="92"/>
        <v>0.21200412158681092</v>
      </c>
      <c r="X1653" s="19" t="s">
        <v>9030</v>
      </c>
      <c r="Y1653" s="21" t="s">
        <v>379</v>
      </c>
      <c r="Z1653" s="19" t="s">
        <v>9031</v>
      </c>
    </row>
    <row r="1654" spans="1:26" s="67" customFormat="1" ht="100.2" customHeight="1" x14ac:dyDescent="0.3">
      <c r="A1654" s="9" t="s">
        <v>16991</v>
      </c>
      <c r="B1654" s="10" t="s">
        <v>9032</v>
      </c>
      <c r="C1654" s="22" t="s">
        <v>9033</v>
      </c>
      <c r="D1654" s="19" t="s">
        <v>9034</v>
      </c>
      <c r="E1654" s="13">
        <v>171.06</v>
      </c>
      <c r="F1654" s="14" t="s">
        <v>9035</v>
      </c>
      <c r="G1654" s="14">
        <v>2.48</v>
      </c>
      <c r="H1654" s="200" t="s">
        <v>9036</v>
      </c>
      <c r="I1654" s="14" t="s">
        <v>8532</v>
      </c>
      <c r="J1654" s="15" t="s">
        <v>8944</v>
      </c>
      <c r="K1654" s="14" t="s">
        <v>28781</v>
      </c>
      <c r="L1654" s="14" t="s">
        <v>425</v>
      </c>
      <c r="M1654" s="14" t="s">
        <v>9037</v>
      </c>
      <c r="N1654" s="14" t="s">
        <v>476</v>
      </c>
      <c r="O1654" s="16" t="s">
        <v>34</v>
      </c>
      <c r="P1654" s="28">
        <v>728</v>
      </c>
      <c r="Q1654" s="14">
        <v>35.799999999999997</v>
      </c>
      <c r="R1654" s="15" t="s">
        <v>9038</v>
      </c>
      <c r="S1654" s="14" t="s">
        <v>8506</v>
      </c>
      <c r="T1654" s="14">
        <v>194</v>
      </c>
      <c r="U1654" s="36">
        <v>35.799999999999997</v>
      </c>
      <c r="V1654" s="30">
        <f>PRODUCT(U1654,1/E1654)</f>
        <v>0.20928329241201918</v>
      </c>
      <c r="W1654" s="30">
        <f t="shared" si="92"/>
        <v>0.20928329241201918</v>
      </c>
      <c r="X1654" s="19" t="s">
        <v>9039</v>
      </c>
      <c r="Y1654" s="21" t="s">
        <v>9040</v>
      </c>
      <c r="Z1654" s="19" t="s">
        <v>29111</v>
      </c>
    </row>
    <row r="1655" spans="1:26" s="67" customFormat="1" ht="100.2" customHeight="1" x14ac:dyDescent="0.3">
      <c r="A1655" s="9" t="s">
        <v>16991</v>
      </c>
      <c r="B1655" s="10" t="s">
        <v>9041</v>
      </c>
      <c r="C1655" s="19" t="s">
        <v>9042</v>
      </c>
      <c r="D1655" s="19" t="s">
        <v>9043</v>
      </c>
      <c r="E1655" s="13">
        <v>195.09</v>
      </c>
      <c r="F1655" s="14" t="s">
        <v>9044</v>
      </c>
      <c r="G1655" s="14">
        <v>1.2999999999999901E-2</v>
      </c>
      <c r="H1655" s="14" t="s">
        <v>9045</v>
      </c>
      <c r="I1655" s="14" t="s">
        <v>8532</v>
      </c>
      <c r="J1655" s="15" t="s">
        <v>9046</v>
      </c>
      <c r="K1655" s="14" t="s">
        <v>29263</v>
      </c>
      <c r="L1655" s="14" t="s">
        <v>31</v>
      </c>
      <c r="M1655" s="14" t="s">
        <v>176</v>
      </c>
      <c r="N1655" s="14" t="s">
        <v>46</v>
      </c>
      <c r="O1655" s="16" t="s">
        <v>34</v>
      </c>
      <c r="P1655" s="28">
        <v>721</v>
      </c>
      <c r="Q1655" s="14">
        <v>40</v>
      </c>
      <c r="R1655" s="15" t="s">
        <v>9047</v>
      </c>
      <c r="S1655" s="14" t="s">
        <v>49</v>
      </c>
      <c r="T1655" s="14" t="s">
        <v>49</v>
      </c>
      <c r="U1655" s="28">
        <v>40</v>
      </c>
      <c r="V1655" s="13">
        <f>PRODUCT(U1655/E1655)</f>
        <v>0.20503357424778307</v>
      </c>
      <c r="W1655" s="13">
        <f t="shared" si="92"/>
        <v>0.20503357424778307</v>
      </c>
      <c r="X1655" s="19" t="s">
        <v>9048</v>
      </c>
      <c r="Y1655" s="21" t="s">
        <v>9049</v>
      </c>
      <c r="Z1655" s="19" t="s">
        <v>9050</v>
      </c>
    </row>
    <row r="1656" spans="1:26" s="67" customFormat="1" ht="100.2" customHeight="1" x14ac:dyDescent="0.3">
      <c r="A1656" s="9" t="s">
        <v>16991</v>
      </c>
      <c r="B1656" s="10" t="s">
        <v>9051</v>
      </c>
      <c r="C1656" s="22" t="s">
        <v>9052</v>
      </c>
      <c r="D1656" s="19" t="s">
        <v>9053</v>
      </c>
      <c r="E1656" s="13">
        <v>163.00145847996799</v>
      </c>
      <c r="F1656" s="14" t="s">
        <v>9054</v>
      </c>
      <c r="G1656" s="14">
        <v>3.17</v>
      </c>
      <c r="H1656" s="14" t="s">
        <v>9055</v>
      </c>
      <c r="I1656" s="14" t="s">
        <v>8532</v>
      </c>
      <c r="J1656" s="15" t="s">
        <v>8756</v>
      </c>
      <c r="K1656" s="14" t="s">
        <v>28782</v>
      </c>
      <c r="L1656" s="14" t="s">
        <v>31</v>
      </c>
      <c r="M1656" s="14" t="s">
        <v>8640</v>
      </c>
      <c r="N1656" s="14" t="s">
        <v>46</v>
      </c>
      <c r="O1656" s="16" t="s">
        <v>47</v>
      </c>
      <c r="P1656" s="28">
        <v>119</v>
      </c>
      <c r="Q1656" s="14">
        <v>33.4</v>
      </c>
      <c r="R1656" s="15" t="s">
        <v>9056</v>
      </c>
      <c r="S1656" s="14" t="s">
        <v>36</v>
      </c>
      <c r="T1656" s="28">
        <v>134</v>
      </c>
      <c r="U1656" s="36">
        <v>33.4</v>
      </c>
      <c r="V1656" s="30">
        <f>PRODUCT(U1656/E1656)</f>
        <v>0.20490614201531626</v>
      </c>
      <c r="W1656" s="30">
        <f t="shared" si="92"/>
        <v>0.20490614201531626</v>
      </c>
      <c r="X1656" s="19" t="s">
        <v>9057</v>
      </c>
      <c r="Y1656" s="21" t="s">
        <v>9058</v>
      </c>
      <c r="Z1656" s="19" t="s">
        <v>9059</v>
      </c>
    </row>
    <row r="1657" spans="1:26" s="67" customFormat="1" ht="100.2" customHeight="1" x14ac:dyDescent="0.3">
      <c r="A1657" s="9" t="s">
        <v>16991</v>
      </c>
      <c r="B1657" s="10" t="s">
        <v>29623</v>
      </c>
      <c r="C1657" s="22" t="s">
        <v>9060</v>
      </c>
      <c r="D1657" s="12" t="s">
        <v>9061</v>
      </c>
      <c r="E1657" s="13">
        <v>246.44</v>
      </c>
      <c r="F1657" s="14" t="s">
        <v>9062</v>
      </c>
      <c r="G1657" s="14">
        <v>8.26</v>
      </c>
      <c r="H1657" s="18" t="s">
        <v>9063</v>
      </c>
      <c r="I1657" s="14" t="s">
        <v>8532</v>
      </c>
      <c r="J1657" s="15" t="s">
        <v>8992</v>
      </c>
      <c r="K1657" s="14" t="s">
        <v>29264</v>
      </c>
      <c r="L1657" s="14" t="s">
        <v>31</v>
      </c>
      <c r="M1657" s="14" t="s">
        <v>163</v>
      </c>
      <c r="N1657" s="14" t="s">
        <v>59</v>
      </c>
      <c r="O1657" s="16" t="s">
        <v>220</v>
      </c>
      <c r="P1657" s="17" t="s">
        <v>9064</v>
      </c>
      <c r="Q1657" s="29" t="s">
        <v>2097</v>
      </c>
      <c r="R1657" s="15" t="s">
        <v>9065</v>
      </c>
      <c r="S1657" s="14" t="s">
        <v>36</v>
      </c>
      <c r="T1657" s="18">
        <v>500</v>
      </c>
      <c r="U1657" s="17">
        <v>50</v>
      </c>
      <c r="V1657" s="20">
        <f>U1657/E1657</f>
        <v>0.2028891413731537</v>
      </c>
      <c r="W1657" s="20">
        <f t="shared" si="92"/>
        <v>0.2028891413731537</v>
      </c>
      <c r="X1657" s="19" t="s">
        <v>9066</v>
      </c>
      <c r="Y1657" s="21" t="s">
        <v>9067</v>
      </c>
      <c r="Z1657" s="19" t="s">
        <v>29110</v>
      </c>
    </row>
    <row r="1658" spans="1:26" s="67" customFormat="1" ht="100.2" customHeight="1" x14ac:dyDescent="0.3">
      <c r="A1658" s="9" t="s">
        <v>16991</v>
      </c>
      <c r="B1658" s="10" t="s">
        <v>9068</v>
      </c>
      <c r="C1658" s="22" t="s">
        <v>9069</v>
      </c>
      <c r="D1658" s="19" t="s">
        <v>9070</v>
      </c>
      <c r="E1658" s="13">
        <v>381.4</v>
      </c>
      <c r="F1658" s="14" t="s">
        <v>9071</v>
      </c>
      <c r="G1658" s="14"/>
      <c r="H1658" s="14" t="s">
        <v>9072</v>
      </c>
      <c r="I1658" s="14" t="s">
        <v>8532</v>
      </c>
      <c r="J1658" s="15" t="s">
        <v>9073</v>
      </c>
      <c r="K1658" s="14" t="s">
        <v>29265</v>
      </c>
      <c r="L1658" s="14" t="s">
        <v>189</v>
      </c>
      <c r="M1658" s="14" t="s">
        <v>190</v>
      </c>
      <c r="N1658" s="14" t="s">
        <v>33</v>
      </c>
      <c r="O1658" s="16" t="s">
        <v>34</v>
      </c>
      <c r="P1658" s="28">
        <v>728</v>
      </c>
      <c r="Q1658" s="14">
        <v>77</v>
      </c>
      <c r="R1658" s="15" t="s">
        <v>9074</v>
      </c>
      <c r="S1658" s="14" t="s">
        <v>36</v>
      </c>
      <c r="T1658" s="14">
        <v>192</v>
      </c>
      <c r="U1658" s="14">
        <v>77</v>
      </c>
      <c r="V1658" s="13">
        <f>U1658/E1658</f>
        <v>0.20188778185631884</v>
      </c>
      <c r="W1658" s="13">
        <f t="shared" si="92"/>
        <v>0.20188778185631884</v>
      </c>
      <c r="X1658" s="19" t="s">
        <v>9075</v>
      </c>
      <c r="Y1658" s="21" t="s">
        <v>9076</v>
      </c>
      <c r="Z1658" s="19" t="s">
        <v>9077</v>
      </c>
    </row>
    <row r="1659" spans="1:26" s="67" customFormat="1" ht="100.2" customHeight="1" x14ac:dyDescent="0.3">
      <c r="A1659" s="9" t="s">
        <v>16991</v>
      </c>
      <c r="B1659" s="10" t="s">
        <v>9078</v>
      </c>
      <c r="C1659" s="22" t="s">
        <v>9079</v>
      </c>
      <c r="D1659" s="43" t="s">
        <v>9080</v>
      </c>
      <c r="E1659" s="55">
        <v>211.64699999999999</v>
      </c>
      <c r="F1659" s="14" t="s">
        <v>9081</v>
      </c>
      <c r="G1659" s="14">
        <v>1.82</v>
      </c>
      <c r="H1659" s="25" t="s">
        <v>9082</v>
      </c>
      <c r="I1659" s="14" t="s">
        <v>8532</v>
      </c>
      <c r="J1659" s="15" t="s">
        <v>9083</v>
      </c>
      <c r="K1659" s="14" t="s">
        <v>28783</v>
      </c>
      <c r="L1659" s="14" t="s">
        <v>31</v>
      </c>
      <c r="M1659" s="14" t="s">
        <v>176</v>
      </c>
      <c r="N1659" s="14" t="s">
        <v>33</v>
      </c>
      <c r="O1659" s="16" t="s">
        <v>34</v>
      </c>
      <c r="P1659" s="26">
        <v>714</v>
      </c>
      <c r="Q1659" s="25">
        <v>42.6</v>
      </c>
      <c r="R1659" s="15" t="s">
        <v>9084</v>
      </c>
      <c r="S1659" s="14" t="s">
        <v>9085</v>
      </c>
      <c r="T1659" s="25">
        <v>85.3</v>
      </c>
      <c r="U1659" s="85">
        <v>42.6</v>
      </c>
      <c r="V1659" s="44">
        <f>PRODUCT(U1659,1/E1659)</f>
        <v>0.20127854399070153</v>
      </c>
      <c r="W1659" s="44">
        <f t="shared" si="92"/>
        <v>0.20127854399070153</v>
      </c>
      <c r="X1659" s="19" t="s">
        <v>9086</v>
      </c>
      <c r="Y1659" s="21" t="s">
        <v>2431</v>
      </c>
      <c r="Z1659" s="19" t="s">
        <v>9087</v>
      </c>
    </row>
    <row r="1660" spans="1:26" s="67" customFormat="1" ht="100.2" customHeight="1" x14ac:dyDescent="0.3">
      <c r="A1660" s="138" t="s">
        <v>23707</v>
      </c>
      <c r="B1660" s="141" t="s">
        <v>20087</v>
      </c>
      <c r="C1660" s="139" t="s">
        <v>20088</v>
      </c>
      <c r="D1660" s="139" t="s">
        <v>20089</v>
      </c>
      <c r="E1660" s="142">
        <v>255.66</v>
      </c>
      <c r="F1660" s="143" t="s">
        <v>20090</v>
      </c>
      <c r="G1660" s="143"/>
      <c r="H1660" s="143" t="s">
        <v>20091</v>
      </c>
      <c r="I1660" s="144" t="s">
        <v>8532</v>
      </c>
      <c r="J1660" s="145" t="s">
        <v>20092</v>
      </c>
      <c r="K1660" s="143" t="s">
        <v>28784</v>
      </c>
      <c r="L1660" s="144" t="s">
        <v>31</v>
      </c>
      <c r="M1660" s="144" t="s">
        <v>20093</v>
      </c>
      <c r="N1660" s="144" t="s">
        <v>46</v>
      </c>
      <c r="O1660" s="144" t="s">
        <v>34</v>
      </c>
      <c r="P1660" s="144">
        <v>730</v>
      </c>
      <c r="Q1660" s="144">
        <v>51.3</v>
      </c>
      <c r="R1660" s="147" t="s">
        <v>20094</v>
      </c>
      <c r="S1660" s="144" t="s">
        <v>788</v>
      </c>
      <c r="T1660" s="144">
        <v>102.6</v>
      </c>
      <c r="U1660" s="144">
        <v>51.3</v>
      </c>
      <c r="V1660" s="148">
        <f>U1660/E1660</f>
        <v>0.20065712274114056</v>
      </c>
      <c r="W1660" s="148">
        <f t="shared" si="92"/>
        <v>0.20065712274114056</v>
      </c>
      <c r="X1660" s="1" t="s">
        <v>20095</v>
      </c>
      <c r="Y1660" s="145" t="s">
        <v>20096</v>
      </c>
      <c r="Z1660" s="145" t="s">
        <v>20097</v>
      </c>
    </row>
    <row r="1661" spans="1:26" s="67" customFormat="1" ht="100.2" customHeight="1" x14ac:dyDescent="0.3">
      <c r="A1661" s="9" t="s">
        <v>16991</v>
      </c>
      <c r="B1661" s="10" t="s">
        <v>9088</v>
      </c>
      <c r="C1661" s="22" t="s">
        <v>9089</v>
      </c>
      <c r="D1661" s="12" t="s">
        <v>9090</v>
      </c>
      <c r="E1661" s="13">
        <v>258.39999999999998</v>
      </c>
      <c r="F1661" s="14" t="s">
        <v>9091</v>
      </c>
      <c r="G1661" s="13">
        <v>5.9</v>
      </c>
      <c r="H1661" s="18" t="s">
        <v>9092</v>
      </c>
      <c r="I1661" s="14" t="s">
        <v>8532</v>
      </c>
      <c r="J1661" s="15" t="s">
        <v>9093</v>
      </c>
      <c r="K1661" s="14" t="s">
        <v>29266</v>
      </c>
      <c r="L1661" s="14" t="s">
        <v>31</v>
      </c>
      <c r="M1661" s="14" t="s">
        <v>674</v>
      </c>
      <c r="N1661" s="14" t="s">
        <v>1150</v>
      </c>
      <c r="O1661" s="16" t="s">
        <v>34</v>
      </c>
      <c r="P1661" s="17" t="s">
        <v>340</v>
      </c>
      <c r="Q1661" s="29" t="s">
        <v>9094</v>
      </c>
      <c r="R1661" s="15" t="s">
        <v>9095</v>
      </c>
      <c r="S1661" s="14" t="s">
        <v>49</v>
      </c>
      <c r="T1661" s="18" t="s">
        <v>49</v>
      </c>
      <c r="U1661" s="34">
        <v>154.6</v>
      </c>
      <c r="V1661" s="39">
        <f>U1661/E1661</f>
        <v>0.59829721362229105</v>
      </c>
      <c r="W1661" s="37">
        <f>V1661/3</f>
        <v>0.19943240454076369</v>
      </c>
      <c r="X1661" s="19" t="s">
        <v>50</v>
      </c>
      <c r="Y1661" s="21" t="s">
        <v>9096</v>
      </c>
      <c r="Z1661" s="19" t="s">
        <v>9097</v>
      </c>
    </row>
    <row r="1662" spans="1:26" s="67" customFormat="1" ht="100.2" customHeight="1" x14ac:dyDescent="0.3">
      <c r="A1662" s="138" t="s">
        <v>23707</v>
      </c>
      <c r="B1662" s="141" t="s">
        <v>20098</v>
      </c>
      <c r="C1662" s="139" t="s">
        <v>20099</v>
      </c>
      <c r="D1662" s="147" t="s">
        <v>20100</v>
      </c>
      <c r="E1662" s="143">
        <v>270.70999999999998</v>
      </c>
      <c r="F1662" s="144" t="s">
        <v>20101</v>
      </c>
      <c r="G1662" s="150"/>
      <c r="H1662" s="144" t="s">
        <v>20102</v>
      </c>
      <c r="I1662" s="144" t="s">
        <v>8532</v>
      </c>
      <c r="J1662" s="145" t="s">
        <v>20103</v>
      </c>
      <c r="K1662" s="144" t="s">
        <v>28785</v>
      </c>
      <c r="L1662" s="144" t="s">
        <v>31</v>
      </c>
      <c r="M1662" s="144" t="s">
        <v>281</v>
      </c>
      <c r="N1662" s="144" t="s">
        <v>281</v>
      </c>
      <c r="O1662" s="144" t="s">
        <v>34</v>
      </c>
      <c r="P1662" s="144">
        <v>730</v>
      </c>
      <c r="Q1662" s="144">
        <v>53.7</v>
      </c>
      <c r="R1662" s="147" t="s">
        <v>20104</v>
      </c>
      <c r="S1662" s="144" t="s">
        <v>788</v>
      </c>
      <c r="T1662" s="144" t="s">
        <v>281</v>
      </c>
      <c r="U1662" s="144">
        <v>53.7</v>
      </c>
      <c r="V1662" s="148">
        <f>U1662/E1662</f>
        <v>0.19836725647371728</v>
      </c>
      <c r="W1662" s="148">
        <f>V1662</f>
        <v>0.19836725647371728</v>
      </c>
      <c r="X1662" s="147" t="s">
        <v>20105</v>
      </c>
      <c r="Y1662" s="145" t="s">
        <v>20106</v>
      </c>
      <c r="Z1662" s="145" t="s">
        <v>20107</v>
      </c>
    </row>
    <row r="1663" spans="1:26" s="67" customFormat="1" ht="100.2" customHeight="1" x14ac:dyDescent="0.3">
      <c r="A1663" s="9" t="s">
        <v>16991</v>
      </c>
      <c r="B1663" s="10" t="s">
        <v>9098</v>
      </c>
      <c r="C1663" s="63" t="s">
        <v>9099</v>
      </c>
      <c r="D1663" s="12" t="s">
        <v>9100</v>
      </c>
      <c r="E1663" s="13">
        <v>252.358365238294</v>
      </c>
      <c r="F1663" s="14" t="s">
        <v>9101</v>
      </c>
      <c r="G1663" s="14">
        <v>3.49</v>
      </c>
      <c r="H1663" s="18" t="s">
        <v>9102</v>
      </c>
      <c r="I1663" s="14" t="s">
        <v>8532</v>
      </c>
      <c r="J1663" s="15" t="s">
        <v>9103</v>
      </c>
      <c r="K1663" s="14" t="s">
        <v>29267</v>
      </c>
      <c r="L1663" s="14" t="s">
        <v>31</v>
      </c>
      <c r="M1663" s="14" t="s">
        <v>9104</v>
      </c>
      <c r="N1663" s="14" t="s">
        <v>59</v>
      </c>
      <c r="O1663" s="16" t="s">
        <v>9105</v>
      </c>
      <c r="P1663" s="17" t="s">
        <v>72</v>
      </c>
      <c r="Q1663" s="29" t="s">
        <v>2097</v>
      </c>
      <c r="R1663" s="15" t="s">
        <v>9106</v>
      </c>
      <c r="S1663" s="14" t="s">
        <v>36</v>
      </c>
      <c r="T1663" s="18">
        <v>400</v>
      </c>
      <c r="U1663" s="17">
        <v>50</v>
      </c>
      <c r="V1663" s="20">
        <f>PRODUCT(U1663,1/E1663)</f>
        <v>0.19813093951843674</v>
      </c>
      <c r="W1663" s="20">
        <f>V1663</f>
        <v>0.19813093951843674</v>
      </c>
      <c r="X1663" s="19" t="s">
        <v>9107</v>
      </c>
      <c r="Y1663" s="21" t="s">
        <v>9108</v>
      </c>
      <c r="Z1663" s="19" t="s">
        <v>9109</v>
      </c>
    </row>
    <row r="1664" spans="1:26" s="67" customFormat="1" ht="100.2" customHeight="1" x14ac:dyDescent="0.3">
      <c r="A1664" s="138" t="s">
        <v>23707</v>
      </c>
      <c r="B1664" s="141" t="s">
        <v>20108</v>
      </c>
      <c r="C1664" s="139" t="s">
        <v>20109</v>
      </c>
      <c r="D1664" s="139" t="s">
        <v>20110</v>
      </c>
      <c r="E1664" s="142">
        <v>338.18</v>
      </c>
      <c r="F1664" s="143" t="s">
        <v>20111</v>
      </c>
      <c r="G1664" s="143"/>
      <c r="H1664" s="143" t="s">
        <v>20112</v>
      </c>
      <c r="I1664" s="144" t="s">
        <v>8532</v>
      </c>
      <c r="J1664" s="145" t="s">
        <v>12062</v>
      </c>
      <c r="K1664" s="143" t="s">
        <v>29268</v>
      </c>
      <c r="L1664" s="144" t="s">
        <v>31</v>
      </c>
      <c r="M1664" s="144" t="s">
        <v>4055</v>
      </c>
      <c r="N1664" s="144" t="s">
        <v>33</v>
      </c>
      <c r="O1664" s="144" t="s">
        <v>220</v>
      </c>
      <c r="P1664" s="144">
        <v>90</v>
      </c>
      <c r="Q1664" s="144">
        <v>200</v>
      </c>
      <c r="R1664" s="147" t="s">
        <v>20113</v>
      </c>
      <c r="S1664" s="144" t="s">
        <v>1388</v>
      </c>
      <c r="T1664" s="144">
        <v>600</v>
      </c>
      <c r="U1664" s="144">
        <v>200</v>
      </c>
      <c r="V1664" s="148">
        <f t="shared" ref="V1664:V1673" si="93">U1664/E1664</f>
        <v>0.59140102903779046</v>
      </c>
      <c r="W1664" s="148">
        <f>V1664/3</f>
        <v>0.19713367634593015</v>
      </c>
      <c r="X1664" s="1" t="s">
        <v>20114</v>
      </c>
      <c r="Y1664" s="145" t="s">
        <v>20115</v>
      </c>
      <c r="Z1664" s="145" t="s">
        <v>20116</v>
      </c>
    </row>
    <row r="1665" spans="1:29" s="67" customFormat="1" ht="100.2" customHeight="1" x14ac:dyDescent="0.3">
      <c r="A1665" s="9" t="s">
        <v>16991</v>
      </c>
      <c r="B1665" s="10" t="s">
        <v>9110</v>
      </c>
      <c r="C1665" s="22" t="s">
        <v>9111</v>
      </c>
      <c r="D1665" s="19" t="s">
        <v>9112</v>
      </c>
      <c r="E1665" s="13">
        <v>255.27</v>
      </c>
      <c r="F1665" s="14" t="s">
        <v>9113</v>
      </c>
      <c r="G1665" s="14">
        <v>17.2</v>
      </c>
      <c r="H1665" s="14" t="s">
        <v>9114</v>
      </c>
      <c r="I1665" s="14" t="s">
        <v>8532</v>
      </c>
      <c r="J1665" s="15" t="s">
        <v>8992</v>
      </c>
      <c r="K1665" s="14" t="s">
        <v>29269</v>
      </c>
      <c r="L1665" s="14" t="s">
        <v>31</v>
      </c>
      <c r="M1665" s="14" t="s">
        <v>310</v>
      </c>
      <c r="N1665" s="14" t="s">
        <v>46</v>
      </c>
      <c r="O1665" s="16" t="s">
        <v>34</v>
      </c>
      <c r="P1665" s="28">
        <v>91</v>
      </c>
      <c r="Q1665" s="14">
        <v>150</v>
      </c>
      <c r="R1665" s="15" t="s">
        <v>9115</v>
      </c>
      <c r="S1665" s="14" t="s">
        <v>788</v>
      </c>
      <c r="T1665" s="14">
        <v>312.5</v>
      </c>
      <c r="U1665" s="14">
        <v>150</v>
      </c>
      <c r="V1665" s="33">
        <f t="shared" si="93"/>
        <v>0.58761311552473849</v>
      </c>
      <c r="W1665" s="30">
        <f>V1665/3</f>
        <v>0.19587103850824616</v>
      </c>
      <c r="X1665" s="19" t="s">
        <v>9116</v>
      </c>
      <c r="Y1665" s="21" t="s">
        <v>5755</v>
      </c>
      <c r="Z1665" s="19" t="s">
        <v>9117</v>
      </c>
    </row>
    <row r="1666" spans="1:29" s="67" customFormat="1" ht="100.2" customHeight="1" x14ac:dyDescent="0.3">
      <c r="A1666" s="138" t="s">
        <v>23707</v>
      </c>
      <c r="B1666" s="141" t="s">
        <v>20117</v>
      </c>
      <c r="C1666" s="139" t="s">
        <v>20118</v>
      </c>
      <c r="D1666" s="139" t="s">
        <v>20119</v>
      </c>
      <c r="E1666" s="142">
        <v>156.15</v>
      </c>
      <c r="F1666" s="143" t="s">
        <v>20120</v>
      </c>
      <c r="G1666" s="143"/>
      <c r="H1666" s="143" t="s">
        <v>20121</v>
      </c>
      <c r="I1666" s="144" t="s">
        <v>8532</v>
      </c>
      <c r="J1666" s="145" t="s">
        <v>9138</v>
      </c>
      <c r="K1666" s="143" t="s">
        <v>29270</v>
      </c>
      <c r="L1666" s="144" t="s">
        <v>31</v>
      </c>
      <c r="M1666" s="144" t="s">
        <v>20122</v>
      </c>
      <c r="N1666" s="144" t="s">
        <v>46</v>
      </c>
      <c r="O1666" s="144" t="s">
        <v>34</v>
      </c>
      <c r="P1666" s="144">
        <v>90</v>
      </c>
      <c r="Q1666" s="144">
        <v>90</v>
      </c>
      <c r="R1666" s="147" t="s">
        <v>20123</v>
      </c>
      <c r="S1666" s="144" t="s">
        <v>36</v>
      </c>
      <c r="T1666" s="144">
        <v>370</v>
      </c>
      <c r="U1666" s="144">
        <v>90</v>
      </c>
      <c r="V1666" s="146">
        <f t="shared" si="93"/>
        <v>0.57636887608069165</v>
      </c>
      <c r="W1666" s="146">
        <f>V1666/3</f>
        <v>0.19212295869356388</v>
      </c>
      <c r="X1666" s="1" t="s">
        <v>20124</v>
      </c>
      <c r="Y1666" s="145" t="s">
        <v>20125</v>
      </c>
      <c r="Z1666" s="145" t="s">
        <v>20126</v>
      </c>
    </row>
    <row r="1667" spans="1:29" s="67" customFormat="1" ht="100.2" customHeight="1" x14ac:dyDescent="0.3">
      <c r="A1667" s="9" t="s">
        <v>16991</v>
      </c>
      <c r="B1667" s="10" t="s">
        <v>9118</v>
      </c>
      <c r="C1667" s="22" t="s">
        <v>9119</v>
      </c>
      <c r="D1667" s="12" t="s">
        <v>9120</v>
      </c>
      <c r="E1667" s="13">
        <v>261.34101191763102</v>
      </c>
      <c r="F1667" s="14" t="s">
        <v>9121</v>
      </c>
      <c r="G1667" s="14">
        <v>3.66</v>
      </c>
      <c r="H1667" s="18" t="s">
        <v>9122</v>
      </c>
      <c r="I1667" s="14" t="s">
        <v>8532</v>
      </c>
      <c r="J1667" s="15" t="s">
        <v>8639</v>
      </c>
      <c r="K1667" s="14" t="s">
        <v>29271</v>
      </c>
      <c r="L1667" s="14" t="s">
        <v>31</v>
      </c>
      <c r="M1667" s="14" t="s">
        <v>69</v>
      </c>
      <c r="N1667" s="14" t="s">
        <v>59</v>
      </c>
      <c r="O1667" s="16" t="s">
        <v>83</v>
      </c>
      <c r="P1667" s="17">
        <v>700</v>
      </c>
      <c r="Q1667" s="29" t="s">
        <v>4116</v>
      </c>
      <c r="R1667" s="15" t="s">
        <v>9123</v>
      </c>
      <c r="S1667" s="14" t="s">
        <v>36</v>
      </c>
      <c r="T1667" s="29">
        <v>150</v>
      </c>
      <c r="U1667" s="17">
        <v>50</v>
      </c>
      <c r="V1667" s="20">
        <f t="shared" si="93"/>
        <v>0.19132090915664973</v>
      </c>
      <c r="W1667" s="20">
        <f>V1667</f>
        <v>0.19132090915664973</v>
      </c>
      <c r="X1667" s="19" t="s">
        <v>9124</v>
      </c>
      <c r="Y1667" s="21" t="s">
        <v>9125</v>
      </c>
      <c r="Z1667" s="19" t="s">
        <v>29116</v>
      </c>
    </row>
    <row r="1668" spans="1:29" s="67" customFormat="1" ht="100.2" customHeight="1" x14ac:dyDescent="0.3">
      <c r="A1668" s="9" t="s">
        <v>16991</v>
      </c>
      <c r="B1668" s="10" t="s">
        <v>9126</v>
      </c>
      <c r="C1668" s="22" t="s">
        <v>9127</v>
      </c>
      <c r="D1668" s="12" t="s">
        <v>9128</v>
      </c>
      <c r="E1668" s="13">
        <v>699.93</v>
      </c>
      <c r="F1668" s="14" t="s">
        <v>9129</v>
      </c>
      <c r="G1668" s="14">
        <v>8.0299999999999994</v>
      </c>
      <c r="H1668" s="18" t="s">
        <v>9130</v>
      </c>
      <c r="I1668" s="14" t="s">
        <v>8532</v>
      </c>
      <c r="J1668" s="15" t="s">
        <v>8639</v>
      </c>
      <c r="K1668" s="14" t="s">
        <v>29272</v>
      </c>
      <c r="L1668" s="14" t="s">
        <v>31</v>
      </c>
      <c r="M1668" s="14" t="s">
        <v>163</v>
      </c>
      <c r="N1668" s="14" t="s">
        <v>59</v>
      </c>
      <c r="O1668" s="16" t="s">
        <v>34</v>
      </c>
      <c r="P1668" s="17" t="s">
        <v>251</v>
      </c>
      <c r="Q1668" s="29" t="s">
        <v>1056</v>
      </c>
      <c r="R1668" s="15" t="s">
        <v>9131</v>
      </c>
      <c r="S1668" s="14" t="s">
        <v>49</v>
      </c>
      <c r="T1668" s="18" t="s">
        <v>49</v>
      </c>
      <c r="U1668" s="17">
        <v>400</v>
      </c>
      <c r="V1668" s="33">
        <f t="shared" si="93"/>
        <v>0.57148572000057152</v>
      </c>
      <c r="W1668" s="30">
        <f>V1668/3</f>
        <v>0.1904952400001905</v>
      </c>
      <c r="X1668" s="19" t="s">
        <v>50</v>
      </c>
      <c r="Y1668" s="21" t="s">
        <v>9132</v>
      </c>
      <c r="Z1668" s="19" t="s">
        <v>29117</v>
      </c>
    </row>
    <row r="1669" spans="1:29" s="67" customFormat="1" ht="100.2" customHeight="1" x14ac:dyDescent="0.3">
      <c r="A1669" s="9" t="s">
        <v>16991</v>
      </c>
      <c r="B1669" s="10" t="s">
        <v>9133</v>
      </c>
      <c r="C1669" s="22" t="s">
        <v>9134</v>
      </c>
      <c r="D1669" s="19" t="s">
        <v>9135</v>
      </c>
      <c r="E1669" s="13">
        <v>126.12</v>
      </c>
      <c r="F1669" s="14" t="s">
        <v>9136</v>
      </c>
      <c r="G1669" s="14">
        <v>-1.37</v>
      </c>
      <c r="H1669" s="14" t="s">
        <v>9137</v>
      </c>
      <c r="I1669" s="14" t="s">
        <v>8532</v>
      </c>
      <c r="J1669" s="15" t="s">
        <v>9138</v>
      </c>
      <c r="K1669" s="14" t="s">
        <v>29273</v>
      </c>
      <c r="L1669" s="14" t="s">
        <v>31</v>
      </c>
      <c r="M1669" s="14" t="s">
        <v>310</v>
      </c>
      <c r="N1669" s="14" t="s">
        <v>70</v>
      </c>
      <c r="O1669" s="16" t="s">
        <v>34</v>
      </c>
      <c r="P1669" s="28">
        <v>91</v>
      </c>
      <c r="Q1669" s="14">
        <v>72</v>
      </c>
      <c r="R1669" s="15" t="s">
        <v>9139</v>
      </c>
      <c r="S1669" s="14" t="s">
        <v>9140</v>
      </c>
      <c r="T1669" s="14">
        <v>150</v>
      </c>
      <c r="U1669" s="14">
        <v>72</v>
      </c>
      <c r="V1669" s="13">
        <f t="shared" si="93"/>
        <v>0.57088487155090384</v>
      </c>
      <c r="W1669" s="13">
        <f>V1669/3</f>
        <v>0.19029495718363462</v>
      </c>
      <c r="X1669" s="19" t="s">
        <v>9141</v>
      </c>
      <c r="Y1669" s="21" t="s">
        <v>2708</v>
      </c>
      <c r="Z1669" s="19" t="s">
        <v>29118</v>
      </c>
    </row>
    <row r="1670" spans="1:29" s="67" customFormat="1" ht="100.2" customHeight="1" x14ac:dyDescent="0.3">
      <c r="A1670" s="138" t="s">
        <v>23707</v>
      </c>
      <c r="B1670" s="141" t="s">
        <v>20127</v>
      </c>
      <c r="C1670" s="139" t="s">
        <v>20128</v>
      </c>
      <c r="D1670" s="139" t="s">
        <v>20129</v>
      </c>
      <c r="E1670" s="142">
        <v>267.32</v>
      </c>
      <c r="F1670" s="143" t="s">
        <v>20130</v>
      </c>
      <c r="G1670" s="143"/>
      <c r="H1670" s="143" t="s">
        <v>20131</v>
      </c>
      <c r="I1670" s="144" t="s">
        <v>8532</v>
      </c>
      <c r="J1670" s="145" t="s">
        <v>8598</v>
      </c>
      <c r="K1670" s="143" t="s">
        <v>29274</v>
      </c>
      <c r="L1670" s="144" t="s">
        <v>189</v>
      </c>
      <c r="M1670" s="144" t="s">
        <v>190</v>
      </c>
      <c r="N1670" s="144" t="s">
        <v>46</v>
      </c>
      <c r="O1670" s="144" t="s">
        <v>1214</v>
      </c>
      <c r="P1670" s="144">
        <v>364</v>
      </c>
      <c r="Q1670" s="144">
        <v>50</v>
      </c>
      <c r="R1670" s="147" t="s">
        <v>20132</v>
      </c>
      <c r="S1670" s="144" t="s">
        <v>20133</v>
      </c>
      <c r="T1670" s="144">
        <v>250</v>
      </c>
      <c r="U1670" s="144">
        <v>50</v>
      </c>
      <c r="V1670" s="146">
        <f t="shared" si="93"/>
        <v>0.18704174771809068</v>
      </c>
      <c r="W1670" s="146">
        <f>V1670</f>
        <v>0.18704174771809068</v>
      </c>
      <c r="X1670" s="1" t="s">
        <v>20134</v>
      </c>
      <c r="Y1670" s="145" t="s">
        <v>10488</v>
      </c>
      <c r="Z1670" s="145" t="s">
        <v>29119</v>
      </c>
    </row>
    <row r="1671" spans="1:29" s="67" customFormat="1" ht="100.2" customHeight="1" x14ac:dyDescent="0.3">
      <c r="A1671" s="9" t="s">
        <v>16991</v>
      </c>
      <c r="B1671" s="10" t="s">
        <v>9142</v>
      </c>
      <c r="C1671" s="22" t="s">
        <v>9143</v>
      </c>
      <c r="D1671" s="19" t="s">
        <v>9144</v>
      </c>
      <c r="E1671" s="13">
        <v>219.29</v>
      </c>
      <c r="F1671" s="14" t="s">
        <v>9145</v>
      </c>
      <c r="G1671" s="14">
        <v>4.38</v>
      </c>
      <c r="H1671" s="14" t="s">
        <v>9146</v>
      </c>
      <c r="I1671" s="14" t="s">
        <v>8532</v>
      </c>
      <c r="J1671" s="15" t="s">
        <v>8551</v>
      </c>
      <c r="K1671" s="14" t="s">
        <v>29275</v>
      </c>
      <c r="L1671" s="14" t="s">
        <v>31</v>
      </c>
      <c r="M1671" s="14" t="s">
        <v>310</v>
      </c>
      <c r="N1671" s="14" t="s">
        <v>476</v>
      </c>
      <c r="O1671" s="16" t="s">
        <v>34</v>
      </c>
      <c r="P1671" s="28">
        <v>91</v>
      </c>
      <c r="Q1671" s="14">
        <v>122.5</v>
      </c>
      <c r="R1671" s="15" t="s">
        <v>9147</v>
      </c>
      <c r="S1671" s="14" t="s">
        <v>143</v>
      </c>
      <c r="T1671" s="14">
        <v>255</v>
      </c>
      <c r="U1671" s="14">
        <v>122.5</v>
      </c>
      <c r="V1671" s="37">
        <f t="shared" si="93"/>
        <v>0.55862100414975602</v>
      </c>
      <c r="W1671" s="37">
        <f>V1671/3</f>
        <v>0.186207001383252</v>
      </c>
      <c r="X1671" s="19" t="s">
        <v>9148</v>
      </c>
      <c r="Y1671" s="21" t="s">
        <v>3942</v>
      </c>
      <c r="Z1671" s="19" t="s">
        <v>9149</v>
      </c>
    </row>
    <row r="1672" spans="1:29" s="67" customFormat="1" ht="100.2" customHeight="1" x14ac:dyDescent="0.3">
      <c r="A1672" s="9" t="s">
        <v>16991</v>
      </c>
      <c r="B1672" s="10" t="s">
        <v>9150</v>
      </c>
      <c r="C1672" s="22" t="s">
        <v>9151</v>
      </c>
      <c r="D1672" s="19" t="s">
        <v>9152</v>
      </c>
      <c r="E1672" s="13">
        <v>128.16999999999999</v>
      </c>
      <c r="F1672" s="14" t="s">
        <v>9153</v>
      </c>
      <c r="G1672" s="14">
        <v>3.35</v>
      </c>
      <c r="H1672" s="14" t="s">
        <v>9154</v>
      </c>
      <c r="I1672" s="14" t="s">
        <v>8532</v>
      </c>
      <c r="J1672" s="15" t="s">
        <v>8579</v>
      </c>
      <c r="K1672" s="14" t="s">
        <v>29219</v>
      </c>
      <c r="L1672" s="14" t="s">
        <v>31</v>
      </c>
      <c r="M1672" s="14" t="s">
        <v>176</v>
      </c>
      <c r="N1672" s="14" t="s">
        <v>33</v>
      </c>
      <c r="O1672" s="16" t="s">
        <v>220</v>
      </c>
      <c r="P1672" s="28">
        <v>91</v>
      </c>
      <c r="Q1672" s="14">
        <v>71.400000000000006</v>
      </c>
      <c r="R1672" s="15" t="s">
        <v>9155</v>
      </c>
      <c r="S1672" s="14" t="s">
        <v>788</v>
      </c>
      <c r="T1672" s="14">
        <v>142.9</v>
      </c>
      <c r="U1672" s="36">
        <v>71.400000000000006</v>
      </c>
      <c r="V1672" s="30">
        <f t="shared" si="93"/>
        <v>0.55707263790278549</v>
      </c>
      <c r="W1672" s="30">
        <f>V1672/3</f>
        <v>0.18569087930092851</v>
      </c>
      <c r="X1672" s="19" t="s">
        <v>9156</v>
      </c>
      <c r="Y1672" s="21" t="s">
        <v>9157</v>
      </c>
      <c r="Z1672" s="19" t="s">
        <v>29120</v>
      </c>
    </row>
    <row r="1673" spans="1:29" s="67" customFormat="1" ht="100.2" customHeight="1" x14ac:dyDescent="0.3">
      <c r="A1673" s="138" t="s">
        <v>23707</v>
      </c>
      <c r="B1673" s="141" t="s">
        <v>20135</v>
      </c>
      <c r="C1673" s="139" t="s">
        <v>20136</v>
      </c>
      <c r="D1673" s="139" t="s">
        <v>20137</v>
      </c>
      <c r="E1673" s="143">
        <v>368.57</v>
      </c>
      <c r="F1673" s="144" t="s">
        <v>20138</v>
      </c>
      <c r="G1673" s="150"/>
      <c r="H1673" s="144" t="s">
        <v>20139</v>
      </c>
      <c r="I1673" s="144" t="s">
        <v>8532</v>
      </c>
      <c r="J1673" s="145" t="s">
        <v>8992</v>
      </c>
      <c r="K1673" s="144" t="s">
        <v>29276</v>
      </c>
      <c r="L1673" s="144" t="s">
        <v>31</v>
      </c>
      <c r="M1673" s="144" t="s">
        <v>32</v>
      </c>
      <c r="N1673" s="144" t="s">
        <v>476</v>
      </c>
      <c r="O1673" s="144" t="s">
        <v>34</v>
      </c>
      <c r="P1673" s="144">
        <v>119</v>
      </c>
      <c r="Q1673" s="144">
        <v>68</v>
      </c>
      <c r="R1673" s="147" t="s">
        <v>20140</v>
      </c>
      <c r="S1673" s="144" t="s">
        <v>1845</v>
      </c>
      <c r="T1673" s="144">
        <v>339</v>
      </c>
      <c r="U1673" s="144">
        <v>68</v>
      </c>
      <c r="V1673" s="146">
        <f t="shared" si="93"/>
        <v>0.18449683913503542</v>
      </c>
      <c r="W1673" s="146">
        <f>V1673</f>
        <v>0.18449683913503542</v>
      </c>
      <c r="X1673" s="145" t="s">
        <v>20141</v>
      </c>
      <c r="Y1673" s="145" t="s">
        <v>20142</v>
      </c>
      <c r="Z1673" s="145" t="s">
        <v>20143</v>
      </c>
    </row>
    <row r="1674" spans="1:29" s="67" customFormat="1" ht="100.2" customHeight="1" x14ac:dyDescent="0.3">
      <c r="A1674" s="9" t="s">
        <v>16991</v>
      </c>
      <c r="B1674" s="10" t="s">
        <v>9158</v>
      </c>
      <c r="C1674" s="22" t="s">
        <v>9159</v>
      </c>
      <c r="D1674" s="12" t="s">
        <v>9160</v>
      </c>
      <c r="E1674" s="13">
        <v>543.86924923626805</v>
      </c>
      <c r="F1674" s="14" t="s">
        <v>9161</v>
      </c>
      <c r="G1674" s="13">
        <v>5.9</v>
      </c>
      <c r="H1674" s="18" t="s">
        <v>9162</v>
      </c>
      <c r="I1674" s="14" t="s">
        <v>8532</v>
      </c>
      <c r="J1674" s="15" t="s">
        <v>8736</v>
      </c>
      <c r="K1674" s="14" t="s">
        <v>29277</v>
      </c>
      <c r="L1674" s="14" t="s">
        <v>31</v>
      </c>
      <c r="M1674" s="14" t="s">
        <v>163</v>
      </c>
      <c r="N1674" s="14" t="s">
        <v>59</v>
      </c>
      <c r="O1674" s="16" t="s">
        <v>220</v>
      </c>
      <c r="P1674" s="17">
        <v>252</v>
      </c>
      <c r="Q1674" s="29" t="s">
        <v>2044</v>
      </c>
      <c r="R1674" s="15" t="s">
        <v>9163</v>
      </c>
      <c r="S1674" s="14" t="s">
        <v>9164</v>
      </c>
      <c r="T1674" s="18">
        <v>1000</v>
      </c>
      <c r="U1674" s="17">
        <v>100</v>
      </c>
      <c r="V1674" s="33">
        <f>PRODUCT(U1674,1/E1674)</f>
        <v>0.18386772214172001</v>
      </c>
      <c r="W1674" s="30">
        <f>V1674</f>
        <v>0.18386772214172001</v>
      </c>
      <c r="X1674" s="19" t="s">
        <v>9165</v>
      </c>
      <c r="Y1674" s="21" t="s">
        <v>9166</v>
      </c>
      <c r="Z1674" s="19" t="s">
        <v>29121</v>
      </c>
    </row>
    <row r="1675" spans="1:29" s="67" customFormat="1" ht="100.2" customHeight="1" x14ac:dyDescent="0.3">
      <c r="A1675" s="9" t="s">
        <v>16991</v>
      </c>
      <c r="B1675" s="10" t="s">
        <v>9167</v>
      </c>
      <c r="C1675" s="22" t="s">
        <v>9168</v>
      </c>
      <c r="D1675" s="19" t="s">
        <v>9169</v>
      </c>
      <c r="E1675" s="13">
        <v>285.3</v>
      </c>
      <c r="F1675" s="14" t="s">
        <v>9170</v>
      </c>
      <c r="G1675" s="14">
        <v>1.7</v>
      </c>
      <c r="H1675" s="14" t="s">
        <v>9171</v>
      </c>
      <c r="I1675" s="14" t="s">
        <v>8532</v>
      </c>
      <c r="J1675" s="15" t="s">
        <v>8992</v>
      </c>
      <c r="K1675" s="14" t="s">
        <v>29269</v>
      </c>
      <c r="L1675" s="14" t="s">
        <v>31</v>
      </c>
      <c r="M1675" s="14" t="s">
        <v>310</v>
      </c>
      <c r="N1675" s="14" t="s">
        <v>46</v>
      </c>
      <c r="O1675" s="16" t="s">
        <v>34</v>
      </c>
      <c r="P1675" s="28">
        <v>91</v>
      </c>
      <c r="Q1675" s="14">
        <v>155</v>
      </c>
      <c r="R1675" s="15" t="s">
        <v>9172</v>
      </c>
      <c r="S1675" s="14" t="s">
        <v>788</v>
      </c>
      <c r="T1675" s="14">
        <v>310</v>
      </c>
      <c r="U1675" s="14">
        <v>155</v>
      </c>
      <c r="V1675" s="30">
        <f>U1675/E1675</f>
        <v>0.5432877672625307</v>
      </c>
      <c r="W1675" s="30">
        <f>V1675/3</f>
        <v>0.18109592242084357</v>
      </c>
      <c r="X1675" s="19" t="s">
        <v>9173</v>
      </c>
      <c r="Y1675" s="21" t="s">
        <v>9174</v>
      </c>
      <c r="Z1675" s="19" t="s">
        <v>9175</v>
      </c>
    </row>
    <row r="1676" spans="1:29" s="67" customFormat="1" ht="100.2" customHeight="1" x14ac:dyDescent="0.3">
      <c r="A1676" s="9" t="s">
        <v>16991</v>
      </c>
      <c r="B1676" s="10" t="s">
        <v>9176</v>
      </c>
      <c r="C1676" s="22" t="s">
        <v>9177</v>
      </c>
      <c r="D1676" s="43" t="s">
        <v>9178</v>
      </c>
      <c r="E1676" s="24">
        <v>153.13999999999999</v>
      </c>
      <c r="F1676" s="14" t="s">
        <v>9179</v>
      </c>
      <c r="G1676" s="14">
        <v>0.53</v>
      </c>
      <c r="H1676" s="18" t="s">
        <v>9180</v>
      </c>
      <c r="I1676" s="14" t="s">
        <v>8532</v>
      </c>
      <c r="J1676" s="15" t="s">
        <v>9181</v>
      </c>
      <c r="K1676" s="14" t="s">
        <v>29278</v>
      </c>
      <c r="L1676" s="14" t="s">
        <v>31</v>
      </c>
      <c r="M1676" s="14" t="s">
        <v>176</v>
      </c>
      <c r="N1676" s="14" t="s">
        <v>46</v>
      </c>
      <c r="O1676" s="16" t="s">
        <v>34</v>
      </c>
      <c r="P1676" s="26">
        <v>546</v>
      </c>
      <c r="Q1676" s="25">
        <v>27.5</v>
      </c>
      <c r="R1676" s="15" t="s">
        <v>9182</v>
      </c>
      <c r="S1676" s="14" t="s">
        <v>788</v>
      </c>
      <c r="T1676" s="25">
        <v>55</v>
      </c>
      <c r="U1676" s="85">
        <v>27.5</v>
      </c>
      <c r="V1676" s="30">
        <f>PRODUCT(U1676,1/E1676)</f>
        <v>0.17957424578816772</v>
      </c>
      <c r="W1676" s="30">
        <f>V1676</f>
        <v>0.17957424578816772</v>
      </c>
      <c r="X1676" s="19" t="s">
        <v>9183</v>
      </c>
      <c r="Y1676" s="21" t="s">
        <v>2431</v>
      </c>
      <c r="Z1676" s="19" t="s">
        <v>9184</v>
      </c>
    </row>
    <row r="1677" spans="1:29" s="67" customFormat="1" ht="100.2" customHeight="1" x14ac:dyDescent="0.3">
      <c r="A1677" s="138" t="s">
        <v>23707</v>
      </c>
      <c r="B1677" s="141" t="s">
        <v>20144</v>
      </c>
      <c r="C1677" s="139" t="s">
        <v>20145</v>
      </c>
      <c r="D1677" s="139" t="s">
        <v>20146</v>
      </c>
      <c r="E1677" s="142">
        <v>623.5</v>
      </c>
      <c r="F1677" s="143" t="s">
        <v>20147</v>
      </c>
      <c r="G1677" s="143"/>
      <c r="H1677" s="143" t="s">
        <v>20148</v>
      </c>
      <c r="I1677" s="144" t="s">
        <v>8532</v>
      </c>
      <c r="J1677" s="145" t="s">
        <v>9769</v>
      </c>
      <c r="K1677" s="143" t="s">
        <v>28980</v>
      </c>
      <c r="L1677" s="144" t="s">
        <v>31</v>
      </c>
      <c r="M1677" s="144" t="s">
        <v>261</v>
      </c>
      <c r="N1677" s="144" t="s">
        <v>46</v>
      </c>
      <c r="O1677" s="144" t="s">
        <v>220</v>
      </c>
      <c r="P1677" s="144">
        <v>97</v>
      </c>
      <c r="Q1677" s="144">
        <v>335</v>
      </c>
      <c r="R1677" s="147" t="s">
        <v>20149</v>
      </c>
      <c r="S1677" s="144" t="s">
        <v>49</v>
      </c>
      <c r="T1677" s="144" t="s">
        <v>49</v>
      </c>
      <c r="U1677" s="144">
        <v>335</v>
      </c>
      <c r="V1677" s="148">
        <f>U1677/E1677</f>
        <v>0.53728949478749</v>
      </c>
      <c r="W1677" s="148">
        <f>V1677/3</f>
        <v>0.17909649826249666</v>
      </c>
      <c r="X1677" s="1" t="s">
        <v>20150</v>
      </c>
      <c r="Y1677" s="145" t="s">
        <v>7224</v>
      </c>
      <c r="Z1677" s="145" t="s">
        <v>20151</v>
      </c>
    </row>
    <row r="1678" spans="1:29" s="67" customFormat="1" ht="100.2" customHeight="1" x14ac:dyDescent="0.3">
      <c r="A1678" s="9" t="s">
        <v>16991</v>
      </c>
      <c r="B1678" s="10" t="s">
        <v>9185</v>
      </c>
      <c r="C1678" s="22" t="s">
        <v>9186</v>
      </c>
      <c r="D1678" s="19" t="s">
        <v>9187</v>
      </c>
      <c r="E1678" s="13">
        <v>376.4</v>
      </c>
      <c r="F1678" s="14" t="s">
        <v>9188</v>
      </c>
      <c r="G1678" s="14">
        <v>-1.46</v>
      </c>
      <c r="H1678" s="14" t="s">
        <v>9189</v>
      </c>
      <c r="I1678" s="14" t="s">
        <v>8532</v>
      </c>
      <c r="J1678" s="15" t="s">
        <v>9190</v>
      </c>
      <c r="K1678" s="14" t="s">
        <v>29279</v>
      </c>
      <c r="L1678" s="14" t="s">
        <v>31</v>
      </c>
      <c r="M1678" s="14" t="s">
        <v>32</v>
      </c>
      <c r="N1678" s="14" t="s">
        <v>33</v>
      </c>
      <c r="O1678" s="16" t="s">
        <v>34</v>
      </c>
      <c r="P1678" s="28">
        <v>91</v>
      </c>
      <c r="Q1678" s="14">
        <v>200</v>
      </c>
      <c r="R1678" s="15" t="s">
        <v>9191</v>
      </c>
      <c r="S1678" s="14" t="s">
        <v>49</v>
      </c>
      <c r="T1678" s="18" t="s">
        <v>49</v>
      </c>
      <c r="U1678" s="14">
        <v>200</v>
      </c>
      <c r="V1678" s="30">
        <f>PRODUCT(U1678,1/E1678)</f>
        <v>0.53134962805526043</v>
      </c>
      <c r="W1678" s="30">
        <f>V1678/3</f>
        <v>0.17711654268508681</v>
      </c>
      <c r="X1678" s="19" t="s">
        <v>50</v>
      </c>
      <c r="Y1678" s="21" t="s">
        <v>9192</v>
      </c>
      <c r="Z1678" s="19" t="s">
        <v>9193</v>
      </c>
      <c r="AC1678" s="121"/>
    </row>
    <row r="1679" spans="1:29" s="67" customFormat="1" ht="100.2" customHeight="1" x14ac:dyDescent="0.3">
      <c r="A1679" s="138" t="s">
        <v>23707</v>
      </c>
      <c r="B1679" s="141" t="s">
        <v>20152</v>
      </c>
      <c r="C1679" s="139" t="s">
        <v>20153</v>
      </c>
      <c r="D1679" s="139" t="s">
        <v>20154</v>
      </c>
      <c r="E1679" s="142">
        <v>286.95</v>
      </c>
      <c r="F1679" s="143" t="s">
        <v>20155</v>
      </c>
      <c r="G1679" s="143"/>
      <c r="H1679" s="143" t="s">
        <v>20156</v>
      </c>
      <c r="I1679" s="144" t="s">
        <v>8532</v>
      </c>
      <c r="J1679" s="145" t="s">
        <v>20173</v>
      </c>
      <c r="K1679" s="143" t="s">
        <v>29280</v>
      </c>
      <c r="L1679" s="144" t="s">
        <v>31</v>
      </c>
      <c r="M1679" s="144" t="s">
        <v>176</v>
      </c>
      <c r="N1679" s="144" t="s">
        <v>33</v>
      </c>
      <c r="O1679" s="144" t="s">
        <v>34</v>
      </c>
      <c r="P1679" s="144">
        <v>728</v>
      </c>
      <c r="Q1679" s="144">
        <v>50</v>
      </c>
      <c r="R1679" s="147" t="s">
        <v>12954</v>
      </c>
      <c r="S1679" s="144" t="s">
        <v>49</v>
      </c>
      <c r="T1679" s="144" t="s">
        <v>49</v>
      </c>
      <c r="U1679" s="144">
        <v>50</v>
      </c>
      <c r="V1679" s="146">
        <f>U1679/E1679</f>
        <v>0.17424638438752396</v>
      </c>
      <c r="W1679" s="146">
        <f>V1679</f>
        <v>0.17424638438752396</v>
      </c>
      <c r="X1679" s="1" t="s">
        <v>20157</v>
      </c>
      <c r="Y1679" s="145" t="s">
        <v>19182</v>
      </c>
      <c r="Z1679" s="145" t="s">
        <v>19183</v>
      </c>
    </row>
    <row r="1680" spans="1:29" s="67" customFormat="1" ht="100.2" customHeight="1" x14ac:dyDescent="0.3">
      <c r="A1680" s="138" t="s">
        <v>23707</v>
      </c>
      <c r="B1680" s="141" t="s">
        <v>20158</v>
      </c>
      <c r="C1680" s="139" t="s">
        <v>20159</v>
      </c>
      <c r="D1680" s="139" t="s">
        <v>20160</v>
      </c>
      <c r="E1680" s="142">
        <v>224.73</v>
      </c>
      <c r="F1680" s="143" t="s">
        <v>20161</v>
      </c>
      <c r="G1680" s="143"/>
      <c r="H1680" s="143" t="s">
        <v>20162</v>
      </c>
      <c r="I1680" s="144" t="s">
        <v>8532</v>
      </c>
      <c r="J1680" s="145" t="s">
        <v>8598</v>
      </c>
      <c r="K1680" s="143" t="s">
        <v>28786</v>
      </c>
      <c r="L1680" s="144" t="s">
        <v>189</v>
      </c>
      <c r="M1680" s="144" t="s">
        <v>190</v>
      </c>
      <c r="N1680" s="144" t="s">
        <v>46</v>
      </c>
      <c r="O1680" s="144" t="s">
        <v>34</v>
      </c>
      <c r="P1680" s="144">
        <v>364</v>
      </c>
      <c r="Q1680" s="144">
        <v>39</v>
      </c>
      <c r="R1680" s="147" t="s">
        <v>20163</v>
      </c>
      <c r="S1680" s="144" t="s">
        <v>20164</v>
      </c>
      <c r="T1680" s="144">
        <v>97</v>
      </c>
      <c r="U1680" s="144">
        <v>39</v>
      </c>
      <c r="V1680" s="146">
        <f>U1680/E1680</f>
        <v>0.1735415832332132</v>
      </c>
      <c r="W1680" s="146">
        <f>V1680</f>
        <v>0.1735415832332132</v>
      </c>
      <c r="X1680" s="1" t="s">
        <v>20165</v>
      </c>
      <c r="Y1680" s="145" t="s">
        <v>20166</v>
      </c>
      <c r="Z1680" s="145" t="s">
        <v>20167</v>
      </c>
    </row>
    <row r="1681" spans="1:31" s="67" customFormat="1" ht="100.2" customHeight="1" x14ac:dyDescent="0.3">
      <c r="A1681" s="138" t="s">
        <v>23707</v>
      </c>
      <c r="B1681" s="141" t="s">
        <v>20168</v>
      </c>
      <c r="C1681" s="139" t="s">
        <v>20169</v>
      </c>
      <c r="D1681" s="139" t="s">
        <v>20170</v>
      </c>
      <c r="E1681" s="142">
        <v>242.06</v>
      </c>
      <c r="F1681" s="143" t="s">
        <v>20171</v>
      </c>
      <c r="G1681" s="143"/>
      <c r="H1681" s="143" t="s">
        <v>20172</v>
      </c>
      <c r="I1681" s="144" t="s">
        <v>8532</v>
      </c>
      <c r="J1681" s="145" t="s">
        <v>20173</v>
      </c>
      <c r="K1681" s="143" t="s">
        <v>28787</v>
      </c>
      <c r="L1681" s="144" t="s">
        <v>425</v>
      </c>
      <c r="M1681" s="144" t="s">
        <v>20174</v>
      </c>
      <c r="N1681" s="144" t="s">
        <v>46</v>
      </c>
      <c r="O1681" s="144" t="s">
        <v>34</v>
      </c>
      <c r="P1681" s="144">
        <v>546</v>
      </c>
      <c r="Q1681" s="144">
        <v>42</v>
      </c>
      <c r="R1681" s="147" t="s">
        <v>20175</v>
      </c>
      <c r="S1681" s="144" t="s">
        <v>788</v>
      </c>
      <c r="T1681" s="144">
        <v>170</v>
      </c>
      <c r="U1681" s="144">
        <v>42</v>
      </c>
      <c r="V1681" s="146">
        <f>U1681/E1681</f>
        <v>0.17351069982648931</v>
      </c>
      <c r="W1681" s="146">
        <f>V1681</f>
        <v>0.17351069982648931</v>
      </c>
      <c r="X1681" s="1" t="s">
        <v>20176</v>
      </c>
      <c r="Y1681" s="145" t="s">
        <v>20177</v>
      </c>
      <c r="Z1681" s="145" t="s">
        <v>29122</v>
      </c>
    </row>
    <row r="1682" spans="1:31" s="67" customFormat="1" ht="100.2" customHeight="1" x14ac:dyDescent="0.3">
      <c r="A1682" s="9" t="s">
        <v>16991</v>
      </c>
      <c r="B1682" s="10" t="s">
        <v>9194</v>
      </c>
      <c r="C1682" s="35" t="s">
        <v>9195</v>
      </c>
      <c r="D1682" s="19" t="s">
        <v>9196</v>
      </c>
      <c r="E1682" s="13">
        <v>181.063104489425</v>
      </c>
      <c r="F1682" s="14" t="s">
        <v>9197</v>
      </c>
      <c r="G1682" s="14">
        <v>0.85599999999999998</v>
      </c>
      <c r="H1682" s="14" t="s">
        <v>9198</v>
      </c>
      <c r="I1682" s="14" t="s">
        <v>8532</v>
      </c>
      <c r="J1682" s="15" t="s">
        <v>9199</v>
      </c>
      <c r="K1682" s="14" t="s">
        <v>29281</v>
      </c>
      <c r="L1682" s="14" t="s">
        <v>31</v>
      </c>
      <c r="M1682" s="14" t="s">
        <v>176</v>
      </c>
      <c r="N1682" s="14" t="s">
        <v>476</v>
      </c>
      <c r="O1682" s="16" t="s">
        <v>34</v>
      </c>
      <c r="P1682" s="28">
        <v>721</v>
      </c>
      <c r="Q1682" s="14">
        <v>31.25</v>
      </c>
      <c r="R1682" s="15" t="s">
        <v>9200</v>
      </c>
      <c r="S1682" s="14" t="s">
        <v>788</v>
      </c>
      <c r="T1682" s="14">
        <v>62.5</v>
      </c>
      <c r="U1682" s="14">
        <v>31.25</v>
      </c>
      <c r="V1682" s="30">
        <f>PRODUCT(U1682,1/E1682)</f>
        <v>0.1725917606909538</v>
      </c>
      <c r="W1682" s="30">
        <f>V1682</f>
        <v>0.1725917606909538</v>
      </c>
      <c r="X1682" s="19" t="s">
        <v>9201</v>
      </c>
      <c r="Y1682" s="21" t="s">
        <v>2431</v>
      </c>
      <c r="Z1682" s="19" t="s">
        <v>9202</v>
      </c>
    </row>
    <row r="1683" spans="1:31" s="67" customFormat="1" ht="100.2" customHeight="1" x14ac:dyDescent="0.3">
      <c r="A1683" s="9" t="s">
        <v>16991</v>
      </c>
      <c r="B1683" s="10" t="s">
        <v>9203</v>
      </c>
      <c r="C1683" s="22" t="s">
        <v>9204</v>
      </c>
      <c r="D1683" s="19" t="s">
        <v>9205</v>
      </c>
      <c r="E1683" s="13">
        <v>197.44645530432601</v>
      </c>
      <c r="F1683" s="14" t="s">
        <v>9206</v>
      </c>
      <c r="G1683" s="14">
        <v>3.72</v>
      </c>
      <c r="H1683" s="14" t="s">
        <v>9207</v>
      </c>
      <c r="I1683" s="14" t="s">
        <v>8532</v>
      </c>
      <c r="J1683" s="15" t="s">
        <v>9208</v>
      </c>
      <c r="K1683" s="14" t="s">
        <v>28788</v>
      </c>
      <c r="L1683" s="14" t="s">
        <v>31</v>
      </c>
      <c r="M1683" s="14" t="s">
        <v>32</v>
      </c>
      <c r="N1683" s="14" t="s">
        <v>33</v>
      </c>
      <c r="O1683" s="16" t="s">
        <v>34</v>
      </c>
      <c r="P1683" s="28">
        <v>98</v>
      </c>
      <c r="Q1683" s="14">
        <v>100</v>
      </c>
      <c r="R1683" s="15" t="s">
        <v>9209</v>
      </c>
      <c r="S1683" s="14" t="s">
        <v>1350</v>
      </c>
      <c r="T1683" s="14">
        <v>300</v>
      </c>
      <c r="U1683" s="28">
        <v>100</v>
      </c>
      <c r="V1683" s="30">
        <f>U1683/E1683</f>
        <v>0.50646642324304625</v>
      </c>
      <c r="W1683" s="30">
        <f>V1683/3</f>
        <v>0.16882214108101543</v>
      </c>
      <c r="X1683" s="19" t="s">
        <v>9210</v>
      </c>
      <c r="Y1683" s="21" t="s">
        <v>9211</v>
      </c>
      <c r="Z1683" s="19" t="s">
        <v>29123</v>
      </c>
    </row>
    <row r="1684" spans="1:31" s="67" customFormat="1" ht="100.2" customHeight="1" x14ac:dyDescent="0.3">
      <c r="A1684" s="138" t="s">
        <v>23707</v>
      </c>
      <c r="B1684" s="141" t="s">
        <v>20178</v>
      </c>
      <c r="C1684" s="139" t="s">
        <v>20179</v>
      </c>
      <c r="D1684" s="139" t="s">
        <v>20180</v>
      </c>
      <c r="E1684" s="142">
        <v>348.73</v>
      </c>
      <c r="F1684" s="143" t="s">
        <v>20181</v>
      </c>
      <c r="G1684" s="143"/>
      <c r="H1684" s="143" t="s">
        <v>20182</v>
      </c>
      <c r="I1684" s="144" t="s">
        <v>8532</v>
      </c>
      <c r="J1684" s="145" t="s">
        <v>9769</v>
      </c>
      <c r="K1684" s="143" t="s">
        <v>28789</v>
      </c>
      <c r="L1684" s="144" t="s">
        <v>31</v>
      </c>
      <c r="M1684" s="144" t="s">
        <v>20183</v>
      </c>
      <c r="N1684" s="144" t="s">
        <v>46</v>
      </c>
      <c r="O1684" s="144" t="s">
        <v>34</v>
      </c>
      <c r="P1684" s="144">
        <v>700</v>
      </c>
      <c r="Q1684" s="144">
        <v>58.7</v>
      </c>
      <c r="R1684" s="147" t="s">
        <v>20184</v>
      </c>
      <c r="S1684" s="144" t="s">
        <v>36</v>
      </c>
      <c r="T1684" s="144">
        <v>200</v>
      </c>
      <c r="U1684" s="144">
        <v>58.7</v>
      </c>
      <c r="V1684" s="148">
        <f>U1684/E1684</f>
        <v>0.16832506523671609</v>
      </c>
      <c r="W1684" s="148">
        <f>V1684</f>
        <v>0.16832506523671609</v>
      </c>
      <c r="X1684" s="1" t="s">
        <v>20185</v>
      </c>
      <c r="Y1684" s="145" t="s">
        <v>20186</v>
      </c>
      <c r="Z1684" s="145" t="s">
        <v>20187</v>
      </c>
    </row>
    <row r="1685" spans="1:31" s="67" customFormat="1" ht="100.2" customHeight="1" x14ac:dyDescent="0.3">
      <c r="A1685" s="9" t="s">
        <v>16991</v>
      </c>
      <c r="B1685" s="10" t="s">
        <v>9212</v>
      </c>
      <c r="C1685" s="19" t="s">
        <v>9213</v>
      </c>
      <c r="D1685" s="19" t="s">
        <v>9214</v>
      </c>
      <c r="E1685" s="13">
        <v>80.513518068458296</v>
      </c>
      <c r="F1685" s="14" t="s">
        <v>9215</v>
      </c>
      <c r="G1685" s="14">
        <v>-0.06</v>
      </c>
      <c r="H1685" s="14" t="s">
        <v>9216</v>
      </c>
      <c r="I1685" s="14" t="s">
        <v>8532</v>
      </c>
      <c r="J1685" s="15" t="s">
        <v>8841</v>
      </c>
      <c r="K1685" s="14" t="s">
        <v>28790</v>
      </c>
      <c r="L1685" s="14" t="s">
        <v>189</v>
      </c>
      <c r="M1685" s="14" t="s">
        <v>190</v>
      </c>
      <c r="N1685" s="14" t="s">
        <v>46</v>
      </c>
      <c r="O1685" s="16" t="s">
        <v>34</v>
      </c>
      <c r="P1685" s="28">
        <v>105</v>
      </c>
      <c r="Q1685" s="14">
        <v>13.3</v>
      </c>
      <c r="R1685" s="15" t="s">
        <v>9217</v>
      </c>
      <c r="S1685" s="14" t="s">
        <v>3144</v>
      </c>
      <c r="T1685" s="14">
        <v>18.3</v>
      </c>
      <c r="U1685" s="14">
        <v>13.3</v>
      </c>
      <c r="V1685" s="30">
        <f>PRODUCT(U1685,1/E1685)</f>
        <v>0.1651896516146692</v>
      </c>
      <c r="W1685" s="30">
        <f>V1685</f>
        <v>0.1651896516146692</v>
      </c>
      <c r="X1685" s="19" t="s">
        <v>9218</v>
      </c>
      <c r="Y1685" s="21" t="s">
        <v>9219</v>
      </c>
      <c r="Z1685" s="19" t="s">
        <v>9220</v>
      </c>
    </row>
    <row r="1686" spans="1:31" s="67" customFormat="1" ht="100.2" customHeight="1" x14ac:dyDescent="0.3">
      <c r="A1686" s="9" t="s">
        <v>16991</v>
      </c>
      <c r="B1686" s="10" t="s">
        <v>9221</v>
      </c>
      <c r="C1686" s="22" t="s">
        <v>9222</v>
      </c>
      <c r="D1686" s="19" t="s">
        <v>9223</v>
      </c>
      <c r="E1686" s="13">
        <v>252.34</v>
      </c>
      <c r="F1686" s="14" t="s">
        <v>9224</v>
      </c>
      <c r="G1686" s="14">
        <v>0.85899999999999999</v>
      </c>
      <c r="H1686" s="14" t="s">
        <v>9225</v>
      </c>
      <c r="I1686" s="14" t="s">
        <v>8532</v>
      </c>
      <c r="J1686" s="15" t="s">
        <v>9226</v>
      </c>
      <c r="K1686" s="14" t="s">
        <v>29282</v>
      </c>
      <c r="L1686" s="14" t="s">
        <v>189</v>
      </c>
      <c r="M1686" s="14" t="s">
        <v>190</v>
      </c>
      <c r="N1686" s="14" t="s">
        <v>33</v>
      </c>
      <c r="O1686" s="16" t="s">
        <v>1214</v>
      </c>
      <c r="P1686" s="28">
        <v>365</v>
      </c>
      <c r="Q1686" s="14">
        <v>41</v>
      </c>
      <c r="R1686" s="15" t="s">
        <v>9227</v>
      </c>
      <c r="S1686" s="14" t="s">
        <v>9228</v>
      </c>
      <c r="T1686" s="14">
        <v>144</v>
      </c>
      <c r="U1686" s="14">
        <v>41</v>
      </c>
      <c r="V1686" s="13">
        <f>U1686/E1686</f>
        <v>0.16247919473725925</v>
      </c>
      <c r="W1686" s="13">
        <f>V1686</f>
        <v>0.16247919473725925</v>
      </c>
      <c r="X1686" s="19" t="s">
        <v>9229</v>
      </c>
      <c r="Y1686" s="21" t="s">
        <v>9230</v>
      </c>
      <c r="Z1686" s="19" t="s">
        <v>9231</v>
      </c>
    </row>
    <row r="1687" spans="1:31" s="67" customFormat="1" ht="100.2" customHeight="1" x14ac:dyDescent="0.3">
      <c r="A1687" s="9" t="s">
        <v>16991</v>
      </c>
      <c r="B1687" s="10" t="s">
        <v>9232</v>
      </c>
      <c r="C1687" s="35" t="s">
        <v>9233</v>
      </c>
      <c r="D1687" s="35" t="s">
        <v>9234</v>
      </c>
      <c r="E1687" s="13">
        <v>144.56</v>
      </c>
      <c r="F1687" s="14" t="s">
        <v>9235</v>
      </c>
      <c r="G1687" s="14">
        <v>1.8</v>
      </c>
      <c r="H1687" s="14" t="s">
        <v>9236</v>
      </c>
      <c r="I1687" s="14" t="s">
        <v>8532</v>
      </c>
      <c r="J1687" s="15" t="s">
        <v>9208</v>
      </c>
      <c r="K1687" s="14" t="s">
        <v>28791</v>
      </c>
      <c r="L1687" s="14" t="s">
        <v>31</v>
      </c>
      <c r="M1687" s="14" t="s">
        <v>32</v>
      </c>
      <c r="N1687" s="14" t="s">
        <v>33</v>
      </c>
      <c r="O1687" s="16" t="s">
        <v>220</v>
      </c>
      <c r="P1687" s="28">
        <v>91</v>
      </c>
      <c r="Q1687" s="14">
        <v>70</v>
      </c>
      <c r="R1687" s="15" t="s">
        <v>9237</v>
      </c>
      <c r="S1687" s="14" t="s">
        <v>36</v>
      </c>
      <c r="T1687" s="14">
        <v>210</v>
      </c>
      <c r="U1687" s="28">
        <v>70</v>
      </c>
      <c r="V1687" s="13">
        <f>PRODUCT(U1687,1/E1687)</f>
        <v>0.48422800221361373</v>
      </c>
      <c r="W1687" s="13">
        <f>V1687/3</f>
        <v>0.16140933407120459</v>
      </c>
      <c r="X1687" s="19" t="s">
        <v>9238</v>
      </c>
      <c r="Y1687" s="21" t="s">
        <v>4686</v>
      </c>
      <c r="Z1687" s="19" t="s">
        <v>9239</v>
      </c>
    </row>
    <row r="1688" spans="1:31" s="67" customFormat="1" ht="100.2" customHeight="1" x14ac:dyDescent="0.3">
      <c r="A1688" s="9" t="s">
        <v>16991</v>
      </c>
      <c r="B1688" s="10" t="s">
        <v>9240</v>
      </c>
      <c r="C1688" s="22" t="s">
        <v>9241</v>
      </c>
      <c r="D1688" s="12" t="s">
        <v>9242</v>
      </c>
      <c r="E1688" s="13">
        <v>69.065403676161296</v>
      </c>
      <c r="F1688" s="14" t="s">
        <v>9243</v>
      </c>
      <c r="G1688" s="14">
        <v>-0.57999999999999996</v>
      </c>
      <c r="H1688" s="31" t="s">
        <v>9244</v>
      </c>
      <c r="I1688" s="14" t="s">
        <v>8532</v>
      </c>
      <c r="J1688" s="15" t="s">
        <v>9245</v>
      </c>
      <c r="K1688" s="14" t="s">
        <v>29283</v>
      </c>
      <c r="L1688" s="14" t="s">
        <v>31</v>
      </c>
      <c r="M1688" s="14" t="s">
        <v>9246</v>
      </c>
      <c r="N1688" s="14" t="s">
        <v>46</v>
      </c>
      <c r="O1688" s="16" t="s">
        <v>34</v>
      </c>
      <c r="P1688" s="17">
        <v>98</v>
      </c>
      <c r="Q1688" s="18">
        <v>33</v>
      </c>
      <c r="R1688" s="15" t="s">
        <v>9247</v>
      </c>
      <c r="S1688" s="14" t="s">
        <v>36</v>
      </c>
      <c r="T1688" s="17">
        <v>183</v>
      </c>
      <c r="U1688" s="17">
        <v>33</v>
      </c>
      <c r="V1688" s="20">
        <f>U1688/E1688</f>
        <v>0.477807965254684</v>
      </c>
      <c r="W1688" s="13">
        <f>V1688/3</f>
        <v>0.15926932175156133</v>
      </c>
      <c r="X1688" s="19" t="s">
        <v>9248</v>
      </c>
      <c r="Y1688" s="21" t="s">
        <v>9249</v>
      </c>
      <c r="Z1688" s="19" t="s">
        <v>29124</v>
      </c>
    </row>
    <row r="1689" spans="1:31" s="67" customFormat="1" ht="100.2" customHeight="1" x14ac:dyDescent="0.3">
      <c r="A1689" s="9" t="s">
        <v>16991</v>
      </c>
      <c r="B1689" s="10" t="s">
        <v>9250</v>
      </c>
      <c r="C1689" s="22" t="s">
        <v>23583</v>
      </c>
      <c r="D1689" s="19" t="s">
        <v>9251</v>
      </c>
      <c r="E1689" s="13">
        <v>126.58367413248</v>
      </c>
      <c r="F1689" s="14" t="s">
        <v>8715</v>
      </c>
      <c r="G1689" s="14">
        <v>3.42</v>
      </c>
      <c r="H1689" s="14" t="s">
        <v>9252</v>
      </c>
      <c r="I1689" s="14" t="s">
        <v>8532</v>
      </c>
      <c r="J1689" s="15" t="s">
        <v>8717</v>
      </c>
      <c r="K1689" s="14" t="s">
        <v>28792</v>
      </c>
      <c r="L1689" s="14" t="s">
        <v>31</v>
      </c>
      <c r="M1689" s="14" t="s">
        <v>9253</v>
      </c>
      <c r="N1689" s="14" t="s">
        <v>46</v>
      </c>
      <c r="O1689" s="16" t="s">
        <v>220</v>
      </c>
      <c r="P1689" s="28">
        <v>103</v>
      </c>
      <c r="Q1689" s="14">
        <v>20</v>
      </c>
      <c r="R1689" s="15" t="s">
        <v>9254</v>
      </c>
      <c r="S1689" s="14" t="s">
        <v>36</v>
      </c>
      <c r="T1689" s="14">
        <v>80</v>
      </c>
      <c r="U1689" s="14">
        <v>20</v>
      </c>
      <c r="V1689" s="13">
        <f>PRODUCT(U1689,1/E1689)</f>
        <v>0.1579982579670455</v>
      </c>
      <c r="W1689" s="13">
        <f>V1689</f>
        <v>0.1579982579670455</v>
      </c>
      <c r="X1689" s="19" t="s">
        <v>9255</v>
      </c>
      <c r="Y1689" s="21" t="s">
        <v>9256</v>
      </c>
      <c r="Z1689" s="19" t="s">
        <v>29125</v>
      </c>
    </row>
    <row r="1690" spans="1:31" s="67" customFormat="1" ht="100.2" customHeight="1" x14ac:dyDescent="0.3">
      <c r="A1690" s="9" t="s">
        <v>16991</v>
      </c>
      <c r="B1690" s="10" t="s">
        <v>9257</v>
      </c>
      <c r="C1690" s="22" t="s">
        <v>9258</v>
      </c>
      <c r="D1690" s="19" t="s">
        <v>9259</v>
      </c>
      <c r="E1690" s="13">
        <v>269.3</v>
      </c>
      <c r="F1690" s="14" t="s">
        <v>9260</v>
      </c>
      <c r="G1690" s="14">
        <v>1.4850000000000001</v>
      </c>
      <c r="H1690" s="14" t="s">
        <v>9261</v>
      </c>
      <c r="I1690" s="14" t="s">
        <v>8532</v>
      </c>
      <c r="J1690" s="15" t="s">
        <v>9262</v>
      </c>
      <c r="K1690" s="14" t="s">
        <v>29284</v>
      </c>
      <c r="L1690" s="14" t="s">
        <v>425</v>
      </c>
      <c r="M1690" s="14" t="s">
        <v>839</v>
      </c>
      <c r="N1690" s="14" t="s">
        <v>33</v>
      </c>
      <c r="O1690" s="16" t="s">
        <v>34</v>
      </c>
      <c r="P1690" s="28">
        <v>91</v>
      </c>
      <c r="Q1690" s="14">
        <v>125</v>
      </c>
      <c r="R1690" s="15" t="s">
        <v>9263</v>
      </c>
      <c r="S1690" s="14" t="s">
        <v>36</v>
      </c>
      <c r="T1690" s="14">
        <v>250</v>
      </c>
      <c r="U1690" s="14">
        <v>125</v>
      </c>
      <c r="V1690" s="30">
        <f>U1690/E1690</f>
        <v>0.46416635722242849</v>
      </c>
      <c r="W1690" s="30">
        <f>V1690/3</f>
        <v>0.15472211907414282</v>
      </c>
      <c r="X1690" s="19" t="s">
        <v>9264</v>
      </c>
      <c r="Y1690" s="21" t="s">
        <v>1003</v>
      </c>
      <c r="Z1690" s="19" t="s">
        <v>9265</v>
      </c>
    </row>
    <row r="1691" spans="1:31" s="67" customFormat="1" ht="100.2" customHeight="1" x14ac:dyDescent="0.3">
      <c r="A1691" s="138" t="s">
        <v>23707</v>
      </c>
      <c r="B1691" s="141" t="s">
        <v>20188</v>
      </c>
      <c r="C1691" s="139" t="s">
        <v>20189</v>
      </c>
      <c r="D1691" s="139" t="s">
        <v>20190</v>
      </c>
      <c r="E1691" s="142">
        <v>279.33600000000001</v>
      </c>
      <c r="F1691" s="143" t="s">
        <v>10520</v>
      </c>
      <c r="G1691" s="143"/>
      <c r="H1691" s="143" t="s">
        <v>20191</v>
      </c>
      <c r="I1691" s="144" t="s">
        <v>8532</v>
      </c>
      <c r="J1691" s="145" t="s">
        <v>20192</v>
      </c>
      <c r="K1691" s="143" t="s">
        <v>29285</v>
      </c>
      <c r="L1691" s="144" t="s">
        <v>31</v>
      </c>
      <c r="M1691" s="144" t="s">
        <v>501</v>
      </c>
      <c r="N1691" s="144" t="s">
        <v>46</v>
      </c>
      <c r="O1691" s="144" t="s">
        <v>34</v>
      </c>
      <c r="P1691" s="144">
        <v>735</v>
      </c>
      <c r="Q1691" s="144">
        <v>43</v>
      </c>
      <c r="R1691" s="147" t="s">
        <v>20193</v>
      </c>
      <c r="S1691" s="144" t="s">
        <v>49</v>
      </c>
      <c r="T1691" s="144" t="s">
        <v>49</v>
      </c>
      <c r="U1691" s="144">
        <v>43</v>
      </c>
      <c r="V1691" s="146">
        <f>U1691/E1691</f>
        <v>0.15393647793338489</v>
      </c>
      <c r="W1691" s="146">
        <f>V1691</f>
        <v>0.15393647793338489</v>
      </c>
      <c r="X1691" s="1" t="s">
        <v>20194</v>
      </c>
      <c r="Y1691" s="145" t="s">
        <v>20195</v>
      </c>
      <c r="Z1691" s="145" t="s">
        <v>20196</v>
      </c>
    </row>
    <row r="1692" spans="1:31" s="67" customFormat="1" ht="100.2" customHeight="1" x14ac:dyDescent="0.3">
      <c r="A1692" s="9" t="s">
        <v>16991</v>
      </c>
      <c r="B1692" s="10" t="s">
        <v>9266</v>
      </c>
      <c r="C1692" s="22" t="s">
        <v>9267</v>
      </c>
      <c r="D1692" s="12" t="s">
        <v>9268</v>
      </c>
      <c r="E1692" s="13">
        <v>128.22</v>
      </c>
      <c r="F1692" s="14" t="s">
        <v>7087</v>
      </c>
      <c r="G1692" s="14">
        <v>2.15</v>
      </c>
      <c r="H1692" s="18" t="s">
        <v>9269</v>
      </c>
      <c r="I1692" s="14" t="s">
        <v>8532</v>
      </c>
      <c r="J1692" s="15" t="s">
        <v>8558</v>
      </c>
      <c r="K1692" s="16" t="s">
        <v>28257</v>
      </c>
      <c r="L1692" s="14" t="s">
        <v>31</v>
      </c>
      <c r="M1692" s="14" t="s">
        <v>69</v>
      </c>
      <c r="N1692" s="14" t="s">
        <v>46</v>
      </c>
      <c r="O1692" s="16" t="s">
        <v>220</v>
      </c>
      <c r="P1692" s="17" t="s">
        <v>340</v>
      </c>
      <c r="Q1692" s="29" t="s">
        <v>9270</v>
      </c>
      <c r="R1692" s="15" t="s">
        <v>9271</v>
      </c>
      <c r="S1692" s="14" t="s">
        <v>9272</v>
      </c>
      <c r="T1692" s="18">
        <v>293</v>
      </c>
      <c r="U1692" s="17">
        <v>59</v>
      </c>
      <c r="V1692" s="20">
        <f>U1692/E1692</f>
        <v>0.46014662299173298</v>
      </c>
      <c r="W1692" s="20">
        <f>V1692/3</f>
        <v>0.153382207663911</v>
      </c>
      <c r="X1692" s="19" t="s">
        <v>9273</v>
      </c>
      <c r="Y1692" s="21" t="s">
        <v>9274</v>
      </c>
      <c r="Z1692" s="19" t="s">
        <v>29126</v>
      </c>
    </row>
    <row r="1693" spans="1:31" s="67" customFormat="1" ht="100.2" customHeight="1" x14ac:dyDescent="0.3">
      <c r="A1693" s="9" t="s">
        <v>16991</v>
      </c>
      <c r="B1693" s="10" t="s">
        <v>9275</v>
      </c>
      <c r="C1693" s="19" t="s">
        <v>9276</v>
      </c>
      <c r="D1693" s="12" t="s">
        <v>9277</v>
      </c>
      <c r="E1693" s="13">
        <v>327.73</v>
      </c>
      <c r="F1693" s="14" t="s">
        <v>9278</v>
      </c>
      <c r="G1693" s="14">
        <v>4.0999999999999996</v>
      </c>
      <c r="H1693" s="18" t="s">
        <v>9279</v>
      </c>
      <c r="I1693" s="14" t="s">
        <v>8532</v>
      </c>
      <c r="J1693" s="15" t="s">
        <v>9280</v>
      </c>
      <c r="K1693" s="14" t="s">
        <v>28793</v>
      </c>
      <c r="L1693" s="14" t="s">
        <v>31</v>
      </c>
      <c r="M1693" s="14" t="s">
        <v>32</v>
      </c>
      <c r="N1693" s="14" t="s">
        <v>33</v>
      </c>
      <c r="O1693" s="16" t="s">
        <v>627</v>
      </c>
      <c r="P1693" s="17">
        <v>546</v>
      </c>
      <c r="Q1693" s="29" t="s">
        <v>2097</v>
      </c>
      <c r="R1693" s="15" t="s">
        <v>29128</v>
      </c>
      <c r="S1693" s="14" t="s">
        <v>49</v>
      </c>
      <c r="T1693" s="18" t="s">
        <v>49</v>
      </c>
      <c r="U1693" s="17">
        <v>50</v>
      </c>
      <c r="V1693" s="20">
        <f>PRODUCT(U1693,1/E1693)</f>
        <v>0.15256461111280625</v>
      </c>
      <c r="W1693" s="20">
        <f>V1693</f>
        <v>0.15256461111280625</v>
      </c>
      <c r="X1693" s="19" t="s">
        <v>29127</v>
      </c>
      <c r="Y1693" s="21" t="s">
        <v>9281</v>
      </c>
      <c r="Z1693" s="19" t="s">
        <v>9282</v>
      </c>
      <c r="AD1693" s="121"/>
      <c r="AE1693" s="121"/>
    </row>
    <row r="1694" spans="1:31" s="67" customFormat="1" ht="100.2" customHeight="1" x14ac:dyDescent="0.3">
      <c r="A1694" s="138" t="s">
        <v>23707</v>
      </c>
      <c r="B1694" s="141" t="s">
        <v>20197</v>
      </c>
      <c r="C1694" s="139" t="s">
        <v>20198</v>
      </c>
      <c r="D1694" s="139" t="s">
        <v>20199</v>
      </c>
      <c r="E1694" s="142">
        <v>207.108</v>
      </c>
      <c r="F1694" s="143" t="s">
        <v>20200</v>
      </c>
      <c r="G1694" s="143"/>
      <c r="H1694" s="143" t="s">
        <v>20201</v>
      </c>
      <c r="I1694" s="144" t="s">
        <v>8532</v>
      </c>
      <c r="J1694" s="145" t="s">
        <v>8717</v>
      </c>
      <c r="K1694" s="143" t="s">
        <v>29286</v>
      </c>
      <c r="L1694" s="144" t="s">
        <v>189</v>
      </c>
      <c r="M1694" s="144" t="s">
        <v>190</v>
      </c>
      <c r="N1694" s="144" t="s">
        <v>33</v>
      </c>
      <c r="O1694" s="144" t="s">
        <v>34</v>
      </c>
      <c r="P1694" s="144">
        <v>182</v>
      </c>
      <c r="Q1694" s="144">
        <v>31.25</v>
      </c>
      <c r="R1694" s="147" t="s">
        <v>20202</v>
      </c>
      <c r="S1694" s="144" t="s">
        <v>1982</v>
      </c>
      <c r="T1694" s="144">
        <v>125</v>
      </c>
      <c r="U1694" s="144">
        <v>31.25</v>
      </c>
      <c r="V1694" s="149">
        <f>U1694/E1694</f>
        <v>0.15088745968287076</v>
      </c>
      <c r="W1694" s="149">
        <f>V1694</f>
        <v>0.15088745968287076</v>
      </c>
      <c r="X1694" s="1" t="s">
        <v>20203</v>
      </c>
      <c r="Y1694" s="145" t="s">
        <v>20204</v>
      </c>
      <c r="Z1694" s="145" t="s">
        <v>20205</v>
      </c>
    </row>
    <row r="1695" spans="1:31" s="67" customFormat="1" ht="100.2" customHeight="1" x14ac:dyDescent="0.3">
      <c r="A1695" s="9" t="s">
        <v>16991</v>
      </c>
      <c r="B1695" s="10" t="s">
        <v>9283</v>
      </c>
      <c r="C1695" s="22" t="s">
        <v>9284</v>
      </c>
      <c r="D1695" s="43" t="s">
        <v>9285</v>
      </c>
      <c r="E1695" s="13">
        <v>361.47699999999998</v>
      </c>
      <c r="F1695" s="14" t="s">
        <v>9286</v>
      </c>
      <c r="G1695" s="14">
        <v>7.53</v>
      </c>
      <c r="H1695" s="14" t="s">
        <v>9287</v>
      </c>
      <c r="I1695" s="14" t="s">
        <v>8532</v>
      </c>
      <c r="J1695" s="15" t="s">
        <v>8864</v>
      </c>
      <c r="K1695" s="14" t="s">
        <v>29287</v>
      </c>
      <c r="L1695" s="14" t="s">
        <v>31</v>
      </c>
      <c r="M1695" s="14" t="s">
        <v>32</v>
      </c>
      <c r="N1695" s="14" t="s">
        <v>46</v>
      </c>
      <c r="O1695" s="16" t="s">
        <v>34</v>
      </c>
      <c r="P1695" s="26">
        <v>91</v>
      </c>
      <c r="Q1695" s="25">
        <v>163</v>
      </c>
      <c r="R1695" s="15" t="s">
        <v>9288</v>
      </c>
      <c r="S1695" s="14" t="s">
        <v>4427</v>
      </c>
      <c r="T1695" s="25">
        <v>315</v>
      </c>
      <c r="U1695" s="25">
        <v>163</v>
      </c>
      <c r="V1695" s="44">
        <f>U1695/E1695</f>
        <v>0.45092772154244948</v>
      </c>
      <c r="W1695" s="30">
        <f>V1695/3</f>
        <v>0.15030924051414982</v>
      </c>
      <c r="X1695" s="19" t="s">
        <v>9289</v>
      </c>
      <c r="Y1695" s="21" t="s">
        <v>29130</v>
      </c>
      <c r="Z1695" s="19" t="s">
        <v>29129</v>
      </c>
    </row>
    <row r="1696" spans="1:31" s="67" customFormat="1" ht="100.2" customHeight="1" x14ac:dyDescent="0.3">
      <c r="A1696" s="9" t="s">
        <v>16991</v>
      </c>
      <c r="B1696" s="10" t="s">
        <v>9290</v>
      </c>
      <c r="C1696" s="63" t="s">
        <v>9291</v>
      </c>
      <c r="D1696" s="19" t="s">
        <v>9292</v>
      </c>
      <c r="E1696" s="13">
        <v>216.22</v>
      </c>
      <c r="F1696" s="14" t="s">
        <v>9293</v>
      </c>
      <c r="G1696" s="14">
        <v>0.27</v>
      </c>
      <c r="H1696" s="14" t="s">
        <v>9294</v>
      </c>
      <c r="I1696" s="14" t="s">
        <v>8532</v>
      </c>
      <c r="J1696" s="15" t="s">
        <v>9295</v>
      </c>
      <c r="K1696" s="14" t="s">
        <v>29288</v>
      </c>
      <c r="L1696" s="14" t="s">
        <v>31</v>
      </c>
      <c r="M1696" s="14" t="s">
        <v>176</v>
      </c>
      <c r="N1696" s="14" t="s">
        <v>476</v>
      </c>
      <c r="O1696" s="16" t="s">
        <v>34</v>
      </c>
      <c r="P1696" s="28">
        <v>658</v>
      </c>
      <c r="Q1696" s="14">
        <v>31.75</v>
      </c>
      <c r="R1696" s="15" t="s">
        <v>9296</v>
      </c>
      <c r="S1696" s="14" t="s">
        <v>36</v>
      </c>
      <c r="T1696" s="14">
        <v>62.5</v>
      </c>
      <c r="U1696" s="14">
        <v>31.75</v>
      </c>
      <c r="V1696" s="30">
        <f>U1696/E1696</f>
        <v>0.14684118027934512</v>
      </c>
      <c r="W1696" s="30">
        <f>V1696</f>
        <v>0.14684118027934512</v>
      </c>
      <c r="X1696" s="19" t="s">
        <v>9297</v>
      </c>
      <c r="Y1696" s="21" t="s">
        <v>9298</v>
      </c>
      <c r="Z1696" s="19" t="s">
        <v>9299</v>
      </c>
    </row>
    <row r="1697" spans="1:26" s="67" customFormat="1" ht="100.2" customHeight="1" x14ac:dyDescent="0.3">
      <c r="A1697" s="138" t="s">
        <v>23707</v>
      </c>
      <c r="B1697" s="141" t="s">
        <v>20206</v>
      </c>
      <c r="C1697" s="139" t="s">
        <v>20207</v>
      </c>
      <c r="D1697" s="139" t="s">
        <v>20208</v>
      </c>
      <c r="E1697" s="142">
        <v>339.32</v>
      </c>
      <c r="F1697" s="143" t="s">
        <v>20209</v>
      </c>
      <c r="G1697" s="143"/>
      <c r="H1697" s="143" t="s">
        <v>20210</v>
      </c>
      <c r="I1697" s="144" t="s">
        <v>8532</v>
      </c>
      <c r="J1697" s="145" t="s">
        <v>8992</v>
      </c>
      <c r="K1697" s="143" t="s">
        <v>29289</v>
      </c>
      <c r="L1697" s="144" t="s">
        <v>425</v>
      </c>
      <c r="M1697" s="144" t="s">
        <v>20211</v>
      </c>
      <c r="N1697" s="144" t="s">
        <v>46</v>
      </c>
      <c r="O1697" s="144" t="s">
        <v>34</v>
      </c>
      <c r="P1697" s="144">
        <v>560</v>
      </c>
      <c r="Q1697" s="144">
        <v>49.7</v>
      </c>
      <c r="R1697" s="147" t="s">
        <v>20212</v>
      </c>
      <c r="S1697" s="144" t="s">
        <v>36</v>
      </c>
      <c r="T1697" s="144">
        <v>897.7</v>
      </c>
      <c r="U1697" s="144">
        <v>49.7</v>
      </c>
      <c r="V1697" s="149">
        <f>U1697/E1697</f>
        <v>0.14646940940704942</v>
      </c>
      <c r="W1697" s="149">
        <f>V1697</f>
        <v>0.14646940940704942</v>
      </c>
      <c r="X1697" s="1" t="s">
        <v>20213</v>
      </c>
      <c r="Y1697" s="145" t="s">
        <v>20214</v>
      </c>
      <c r="Z1697" s="145" t="s">
        <v>20215</v>
      </c>
    </row>
    <row r="1698" spans="1:26" s="67" customFormat="1" ht="100.2" customHeight="1" x14ac:dyDescent="0.3">
      <c r="A1698" s="138" t="s">
        <v>23707</v>
      </c>
      <c r="B1698" s="141" t="s">
        <v>20216</v>
      </c>
      <c r="C1698" s="139" t="s">
        <v>20217</v>
      </c>
      <c r="D1698" s="139" t="s">
        <v>20218</v>
      </c>
      <c r="E1698" s="142">
        <v>342.57600000000002</v>
      </c>
      <c r="F1698" s="143" t="s">
        <v>20219</v>
      </c>
      <c r="G1698" s="143"/>
      <c r="H1698" s="143" t="s">
        <v>20220</v>
      </c>
      <c r="I1698" s="144" t="s">
        <v>8532</v>
      </c>
      <c r="J1698" s="145" t="s">
        <v>20221</v>
      </c>
      <c r="K1698" s="143" t="s">
        <v>29290</v>
      </c>
      <c r="L1698" s="144" t="s">
        <v>31</v>
      </c>
      <c r="M1698" s="144" t="s">
        <v>20222</v>
      </c>
      <c r="N1698" s="144" t="s">
        <v>33</v>
      </c>
      <c r="O1698" s="144" t="s">
        <v>220</v>
      </c>
      <c r="P1698" s="144">
        <v>91</v>
      </c>
      <c r="Q1698" s="144">
        <v>150</v>
      </c>
      <c r="R1698" s="147" t="s">
        <v>1643</v>
      </c>
      <c r="S1698" s="144" t="s">
        <v>20223</v>
      </c>
      <c r="T1698" s="144">
        <v>500</v>
      </c>
      <c r="U1698" s="144">
        <v>150</v>
      </c>
      <c r="V1698" s="148">
        <f>U1698/E1698</f>
        <v>0.43785904441642143</v>
      </c>
      <c r="W1698" s="148">
        <f>V1698/3</f>
        <v>0.14595301480547382</v>
      </c>
      <c r="X1698" s="1" t="s">
        <v>20224</v>
      </c>
      <c r="Y1698" s="145" t="s">
        <v>1655</v>
      </c>
      <c r="Z1698" s="145" t="s">
        <v>20225</v>
      </c>
    </row>
    <row r="1699" spans="1:26" s="67" customFormat="1" ht="100.2" customHeight="1" x14ac:dyDescent="0.3">
      <c r="A1699" s="9" t="s">
        <v>16991</v>
      </c>
      <c r="B1699" s="45" t="s">
        <v>9300</v>
      </c>
      <c r="C1699" s="19" t="s">
        <v>9301</v>
      </c>
      <c r="D1699" s="43" t="s">
        <v>9302</v>
      </c>
      <c r="E1699" s="13">
        <v>241.46</v>
      </c>
      <c r="F1699" s="14" t="s">
        <v>9303</v>
      </c>
      <c r="G1699" s="13">
        <v>0.3</v>
      </c>
      <c r="H1699" s="14" t="s">
        <v>9304</v>
      </c>
      <c r="I1699" s="14" t="s">
        <v>8532</v>
      </c>
      <c r="J1699" s="15" t="s">
        <v>9305</v>
      </c>
      <c r="K1699" s="14" t="s">
        <v>28767</v>
      </c>
      <c r="L1699" s="14" t="s">
        <v>189</v>
      </c>
      <c r="M1699" s="14" t="s">
        <v>281</v>
      </c>
      <c r="N1699" s="14" t="s">
        <v>33</v>
      </c>
      <c r="O1699" s="16" t="s">
        <v>34</v>
      </c>
      <c r="P1699" s="28">
        <v>365</v>
      </c>
      <c r="Q1699" s="14">
        <v>35</v>
      </c>
      <c r="R1699" s="15" t="s">
        <v>9306</v>
      </c>
      <c r="S1699" s="14" t="s">
        <v>143</v>
      </c>
      <c r="T1699" s="14">
        <v>175</v>
      </c>
      <c r="U1699" s="14">
        <v>35</v>
      </c>
      <c r="V1699" s="13">
        <f>PRODUCT(U1699,1/E1699)</f>
        <v>0.14495154476931996</v>
      </c>
      <c r="W1699" s="13">
        <f>V1699</f>
        <v>0.14495154476931996</v>
      </c>
      <c r="X1699" s="19" t="s">
        <v>9307</v>
      </c>
      <c r="Y1699" s="21" t="s">
        <v>9308</v>
      </c>
      <c r="Z1699" s="19" t="s">
        <v>29131</v>
      </c>
    </row>
    <row r="1700" spans="1:26" s="67" customFormat="1" ht="100.2" customHeight="1" x14ac:dyDescent="0.3">
      <c r="A1700" s="138" t="s">
        <v>23707</v>
      </c>
      <c r="B1700" s="141" t="s">
        <v>20226</v>
      </c>
      <c r="C1700" s="139" t="s">
        <v>20227</v>
      </c>
      <c r="D1700" s="139" t="s">
        <v>20228</v>
      </c>
      <c r="E1700" s="142">
        <v>336.64</v>
      </c>
      <c r="F1700" s="143" t="s">
        <v>20229</v>
      </c>
      <c r="G1700" s="143"/>
      <c r="H1700" s="143" t="s">
        <v>20230</v>
      </c>
      <c r="I1700" s="144" t="s">
        <v>8532</v>
      </c>
      <c r="J1700" s="145" t="s">
        <v>20231</v>
      </c>
      <c r="K1700" s="143" t="s">
        <v>28981</v>
      </c>
      <c r="L1700" s="144" t="s">
        <v>189</v>
      </c>
      <c r="M1700" s="144" t="s">
        <v>190</v>
      </c>
      <c r="N1700" s="144" t="s">
        <v>476</v>
      </c>
      <c r="O1700" s="144" t="s">
        <v>34</v>
      </c>
      <c r="P1700" s="144">
        <v>364</v>
      </c>
      <c r="Q1700" s="144">
        <v>48</v>
      </c>
      <c r="R1700" s="147" t="s">
        <v>20232</v>
      </c>
      <c r="S1700" s="144" t="s">
        <v>36</v>
      </c>
      <c r="T1700" s="144">
        <v>255</v>
      </c>
      <c r="U1700" s="144">
        <v>48</v>
      </c>
      <c r="V1700" s="146">
        <f>U1700/E1700</f>
        <v>0.14258555133079848</v>
      </c>
      <c r="W1700" s="146">
        <f>V1700</f>
        <v>0.14258555133079848</v>
      </c>
      <c r="X1700" s="1" t="s">
        <v>20233</v>
      </c>
      <c r="Y1700" s="145" t="s">
        <v>20234</v>
      </c>
      <c r="Z1700" s="145" t="s">
        <v>20235</v>
      </c>
    </row>
    <row r="1701" spans="1:26" s="67" customFormat="1" ht="100.2" customHeight="1" x14ac:dyDescent="0.3">
      <c r="A1701" s="9" t="s">
        <v>16991</v>
      </c>
      <c r="B1701" s="10" t="s">
        <v>9309</v>
      </c>
      <c r="C1701" s="22" t="s">
        <v>9310</v>
      </c>
      <c r="D1701" s="19" t="s">
        <v>9311</v>
      </c>
      <c r="E1701" s="14">
        <v>213.66</v>
      </c>
      <c r="F1701" s="14" t="s">
        <v>9312</v>
      </c>
      <c r="G1701" s="14" t="s">
        <v>9313</v>
      </c>
      <c r="H1701" s="14" t="s">
        <v>9314</v>
      </c>
      <c r="I1701" s="14" t="s">
        <v>8532</v>
      </c>
      <c r="J1701" s="15" t="s">
        <v>8598</v>
      </c>
      <c r="K1701" s="14" t="s">
        <v>28794</v>
      </c>
      <c r="L1701" s="14" t="s">
        <v>31</v>
      </c>
      <c r="M1701" s="14" t="s">
        <v>163</v>
      </c>
      <c r="N1701" s="14" t="s">
        <v>59</v>
      </c>
      <c r="O1701" s="16" t="s">
        <v>83</v>
      </c>
      <c r="P1701" s="28" t="s">
        <v>1535</v>
      </c>
      <c r="Q1701" s="14">
        <v>30</v>
      </c>
      <c r="R1701" s="15" t="s">
        <v>9315</v>
      </c>
      <c r="S1701" s="14" t="s">
        <v>1692</v>
      </c>
      <c r="T1701" s="14" t="s">
        <v>9316</v>
      </c>
      <c r="U1701" s="28">
        <v>30</v>
      </c>
      <c r="V1701" s="13">
        <f>U1701/E1701</f>
        <v>0.14040999719180006</v>
      </c>
      <c r="W1701" s="13">
        <f>V1701</f>
        <v>0.14040999719180006</v>
      </c>
      <c r="X1701" s="19" t="s">
        <v>9317</v>
      </c>
      <c r="Y1701" s="21" t="s">
        <v>9318</v>
      </c>
      <c r="Z1701" s="19" t="s">
        <v>29132</v>
      </c>
    </row>
    <row r="1702" spans="1:26" s="67" customFormat="1" ht="100.2" customHeight="1" x14ac:dyDescent="0.3">
      <c r="A1702" s="9" t="s">
        <v>16991</v>
      </c>
      <c r="B1702" s="10" t="s">
        <v>9319</v>
      </c>
      <c r="C1702" s="22" t="s">
        <v>9320</v>
      </c>
      <c r="D1702" s="12" t="s">
        <v>23584</v>
      </c>
      <c r="E1702" s="13">
        <v>238.37</v>
      </c>
      <c r="F1702" s="14" t="s">
        <v>9321</v>
      </c>
      <c r="G1702" s="14">
        <v>3.9</v>
      </c>
      <c r="H1702" s="18" t="s">
        <v>9322</v>
      </c>
      <c r="I1702" s="14" t="s">
        <v>8532</v>
      </c>
      <c r="J1702" s="15" t="s">
        <v>9323</v>
      </c>
      <c r="K1702" s="14" t="s">
        <v>29291</v>
      </c>
      <c r="L1702" s="14" t="s">
        <v>31</v>
      </c>
      <c r="M1702" s="14" t="s">
        <v>69</v>
      </c>
      <c r="N1702" s="14" t="s">
        <v>46</v>
      </c>
      <c r="O1702" s="16" t="s">
        <v>220</v>
      </c>
      <c r="P1702" s="17" t="s">
        <v>164</v>
      </c>
      <c r="Q1702" s="29" t="s">
        <v>2044</v>
      </c>
      <c r="R1702" s="15" t="s">
        <v>1473</v>
      </c>
      <c r="S1702" s="14" t="s">
        <v>619</v>
      </c>
      <c r="T1702" s="18">
        <v>300</v>
      </c>
      <c r="U1702" s="17">
        <v>100</v>
      </c>
      <c r="V1702" s="33">
        <f>U1702/E1702</f>
        <v>0.41951587867600787</v>
      </c>
      <c r="W1702" s="33">
        <f>V1702/3</f>
        <v>0.13983862622533597</v>
      </c>
      <c r="X1702" s="19" t="s">
        <v>9324</v>
      </c>
      <c r="Y1702" s="21" t="s">
        <v>29134</v>
      </c>
      <c r="Z1702" s="19" t="s">
        <v>29133</v>
      </c>
    </row>
    <row r="1703" spans="1:26" s="67" customFormat="1" ht="100.2" customHeight="1" x14ac:dyDescent="0.3">
      <c r="A1703" s="138" t="s">
        <v>23707</v>
      </c>
      <c r="B1703" s="141" t="s">
        <v>20236</v>
      </c>
      <c r="C1703" s="139" t="s">
        <v>20237</v>
      </c>
      <c r="D1703" s="139" t="s">
        <v>20238</v>
      </c>
      <c r="E1703" s="142">
        <v>248.18899999999999</v>
      </c>
      <c r="F1703" s="143" t="s">
        <v>20239</v>
      </c>
      <c r="G1703" s="143"/>
      <c r="H1703" s="143" t="s">
        <v>20240</v>
      </c>
      <c r="I1703" s="144" t="s">
        <v>8532</v>
      </c>
      <c r="J1703" s="145" t="s">
        <v>14113</v>
      </c>
      <c r="K1703" s="143" t="s">
        <v>29292</v>
      </c>
      <c r="L1703" s="144" t="s">
        <v>189</v>
      </c>
      <c r="M1703" s="144" t="s">
        <v>190</v>
      </c>
      <c r="N1703" s="144" t="s">
        <v>46</v>
      </c>
      <c r="O1703" s="144" t="s">
        <v>34</v>
      </c>
      <c r="P1703" s="144">
        <v>364</v>
      </c>
      <c r="Q1703" s="144">
        <v>33.1</v>
      </c>
      <c r="R1703" s="147" t="s">
        <v>20241</v>
      </c>
      <c r="S1703" s="144" t="s">
        <v>36</v>
      </c>
      <c r="T1703" s="144">
        <v>297.8</v>
      </c>
      <c r="U1703" s="144">
        <v>33.1</v>
      </c>
      <c r="V1703" s="148">
        <f>U1703/E1703</f>
        <v>0.13336610405779467</v>
      </c>
      <c r="W1703" s="148">
        <f>V1703</f>
        <v>0.13336610405779467</v>
      </c>
      <c r="X1703" s="147" t="s">
        <v>20242</v>
      </c>
      <c r="Y1703" s="145" t="s">
        <v>20243</v>
      </c>
      <c r="Z1703" s="145" t="s">
        <v>20244</v>
      </c>
    </row>
    <row r="1704" spans="1:26" s="67" customFormat="1" ht="100.2" customHeight="1" x14ac:dyDescent="0.3">
      <c r="A1704" s="9" t="s">
        <v>16991</v>
      </c>
      <c r="B1704" s="10" t="s">
        <v>9326</v>
      </c>
      <c r="C1704" s="22" t="s">
        <v>9327</v>
      </c>
      <c r="D1704" s="19" t="s">
        <v>9328</v>
      </c>
      <c r="E1704" s="13">
        <v>138.12</v>
      </c>
      <c r="F1704" s="14" t="s">
        <v>9329</v>
      </c>
      <c r="G1704" s="14">
        <v>1.49</v>
      </c>
      <c r="H1704" s="14" t="s">
        <v>9330</v>
      </c>
      <c r="I1704" s="14" t="s">
        <v>8532</v>
      </c>
      <c r="J1704" s="15" t="s">
        <v>8598</v>
      </c>
      <c r="K1704" s="14" t="s">
        <v>29293</v>
      </c>
      <c r="L1704" s="14" t="s">
        <v>31</v>
      </c>
      <c r="M1704" s="14" t="s">
        <v>176</v>
      </c>
      <c r="N1704" s="14" t="s">
        <v>1150</v>
      </c>
      <c r="O1704" s="16" t="s">
        <v>34</v>
      </c>
      <c r="P1704" s="28">
        <v>728</v>
      </c>
      <c r="Q1704" s="14">
        <v>18.25</v>
      </c>
      <c r="R1704" s="15" t="s">
        <v>9331</v>
      </c>
      <c r="S1704" s="14" t="s">
        <v>9332</v>
      </c>
      <c r="T1704" s="14">
        <v>37.5</v>
      </c>
      <c r="U1704" s="14">
        <v>18.25</v>
      </c>
      <c r="V1704" s="30">
        <f>PRODUCT(U1704,1/E1704)</f>
        <v>0.13213147987257456</v>
      </c>
      <c r="W1704" s="30">
        <f>V1704</f>
        <v>0.13213147987257456</v>
      </c>
      <c r="X1704" s="19" t="s">
        <v>9333</v>
      </c>
      <c r="Y1704" s="21" t="s">
        <v>2431</v>
      </c>
      <c r="Z1704" s="19" t="s">
        <v>9334</v>
      </c>
    </row>
    <row r="1705" spans="1:26" s="67" customFormat="1" ht="100.2" customHeight="1" x14ac:dyDescent="0.3">
      <c r="A1705" s="138" t="s">
        <v>23707</v>
      </c>
      <c r="B1705" s="141" t="s">
        <v>20245</v>
      </c>
      <c r="C1705" s="139" t="s">
        <v>20246</v>
      </c>
      <c r="D1705" s="139" t="s">
        <v>20247</v>
      </c>
      <c r="E1705" s="142">
        <v>228.24799999999999</v>
      </c>
      <c r="F1705" s="143" t="s">
        <v>20248</v>
      </c>
      <c r="G1705" s="143"/>
      <c r="H1705" s="143" t="s">
        <v>20249</v>
      </c>
      <c r="I1705" s="144" t="s">
        <v>8532</v>
      </c>
      <c r="J1705" s="145" t="s">
        <v>11050</v>
      </c>
      <c r="K1705" s="143" t="s">
        <v>29294</v>
      </c>
      <c r="L1705" s="144" t="s">
        <v>31</v>
      </c>
      <c r="M1705" s="144" t="s">
        <v>69</v>
      </c>
      <c r="N1705" s="144" t="s">
        <v>33</v>
      </c>
      <c r="O1705" s="144" t="s">
        <v>220</v>
      </c>
      <c r="P1705" s="144">
        <v>90</v>
      </c>
      <c r="Q1705" s="144">
        <v>90</v>
      </c>
      <c r="R1705" s="147" t="s">
        <v>20250</v>
      </c>
      <c r="S1705" s="144" t="s">
        <v>36</v>
      </c>
      <c r="T1705" s="144">
        <v>250</v>
      </c>
      <c r="U1705" s="144">
        <v>90</v>
      </c>
      <c r="V1705" s="146">
        <f t="shared" ref="V1705:V1710" si="94">U1705/E1705</f>
        <v>0.3943079457432267</v>
      </c>
      <c r="W1705" s="146">
        <f>V1705/3</f>
        <v>0.13143598191440889</v>
      </c>
      <c r="X1705" s="1" t="s">
        <v>20251</v>
      </c>
      <c r="Y1705" s="145" t="s">
        <v>20252</v>
      </c>
      <c r="Z1705" s="145" t="s">
        <v>29135</v>
      </c>
    </row>
    <row r="1706" spans="1:26" s="67" customFormat="1" ht="100.2" customHeight="1" x14ac:dyDescent="0.3">
      <c r="A1706" s="138" t="s">
        <v>23707</v>
      </c>
      <c r="B1706" s="141" t="s">
        <v>20253</v>
      </c>
      <c r="C1706" s="139" t="s">
        <v>20254</v>
      </c>
      <c r="D1706" s="139" t="s">
        <v>20255</v>
      </c>
      <c r="E1706" s="142">
        <v>373.23</v>
      </c>
      <c r="F1706" s="143" t="s">
        <v>20256</v>
      </c>
      <c r="G1706" s="143"/>
      <c r="H1706" s="143" t="s">
        <v>20257</v>
      </c>
      <c r="I1706" s="144" t="s">
        <v>8532</v>
      </c>
      <c r="J1706" s="145" t="s">
        <v>20258</v>
      </c>
      <c r="K1706" s="143" t="s">
        <v>28795</v>
      </c>
      <c r="L1706" s="144" t="s">
        <v>31</v>
      </c>
      <c r="M1706" s="144" t="s">
        <v>32</v>
      </c>
      <c r="N1706" s="144" t="s">
        <v>46</v>
      </c>
      <c r="O1706" s="144" t="s">
        <v>34</v>
      </c>
      <c r="P1706" s="144">
        <v>868</v>
      </c>
      <c r="Q1706" s="144">
        <v>48.47</v>
      </c>
      <c r="R1706" s="147" t="s">
        <v>20259</v>
      </c>
      <c r="S1706" s="144" t="s">
        <v>8506</v>
      </c>
      <c r="T1706" s="144">
        <v>251.6</v>
      </c>
      <c r="U1706" s="144">
        <v>48.47</v>
      </c>
      <c r="V1706" s="149">
        <f t="shared" si="94"/>
        <v>0.12986630228009538</v>
      </c>
      <c r="W1706" s="149">
        <f>V1706</f>
        <v>0.12986630228009538</v>
      </c>
      <c r="X1706" s="1" t="s">
        <v>20260</v>
      </c>
      <c r="Y1706" s="145" t="s">
        <v>20261</v>
      </c>
      <c r="Z1706" s="145" t="s">
        <v>20262</v>
      </c>
    </row>
    <row r="1707" spans="1:26" s="67" customFormat="1" ht="100.2" customHeight="1" x14ac:dyDescent="0.3">
      <c r="A1707" s="138" t="s">
        <v>23707</v>
      </c>
      <c r="B1707" s="141" t="s">
        <v>20263</v>
      </c>
      <c r="C1707" s="139" t="s">
        <v>20264</v>
      </c>
      <c r="D1707" s="139" t="s">
        <v>20265</v>
      </c>
      <c r="E1707" s="142">
        <v>263.40899999999999</v>
      </c>
      <c r="F1707" s="143" t="s">
        <v>20266</v>
      </c>
      <c r="G1707" s="143"/>
      <c r="H1707" s="143" t="s">
        <v>20267</v>
      </c>
      <c r="I1707" s="144" t="s">
        <v>8532</v>
      </c>
      <c r="J1707" s="145" t="s">
        <v>20268</v>
      </c>
      <c r="K1707" s="143" t="s">
        <v>29295</v>
      </c>
      <c r="L1707" s="144" t="s">
        <v>31</v>
      </c>
      <c r="M1707" s="144" t="s">
        <v>32</v>
      </c>
      <c r="N1707" s="144" t="s">
        <v>33</v>
      </c>
      <c r="O1707" s="144" t="s">
        <v>220</v>
      </c>
      <c r="P1707" s="144">
        <v>90</v>
      </c>
      <c r="Q1707" s="144">
        <v>100</v>
      </c>
      <c r="R1707" s="147" t="s">
        <v>20269</v>
      </c>
      <c r="S1707" s="144" t="s">
        <v>36</v>
      </c>
      <c r="T1707" s="144">
        <v>300</v>
      </c>
      <c r="U1707" s="144">
        <v>100</v>
      </c>
      <c r="V1707" s="148">
        <f t="shared" si="94"/>
        <v>0.37963774965927516</v>
      </c>
      <c r="W1707" s="148">
        <f>V1707/3</f>
        <v>0.12654591655309172</v>
      </c>
      <c r="X1707" s="1" t="s">
        <v>20270</v>
      </c>
      <c r="Y1707" s="145" t="s">
        <v>975</v>
      </c>
      <c r="Z1707" s="145" t="s">
        <v>20271</v>
      </c>
    </row>
    <row r="1708" spans="1:26" s="67" customFormat="1" ht="100.2" customHeight="1" x14ac:dyDescent="0.3">
      <c r="A1708" s="9" t="s">
        <v>16991</v>
      </c>
      <c r="B1708" s="10" t="s">
        <v>9335</v>
      </c>
      <c r="C1708" s="22" t="s">
        <v>9336</v>
      </c>
      <c r="D1708" s="12" t="s">
        <v>9337</v>
      </c>
      <c r="E1708" s="13">
        <v>118.13</v>
      </c>
      <c r="F1708" s="14" t="s">
        <v>9338</v>
      </c>
      <c r="G1708" s="14">
        <v>2.67</v>
      </c>
      <c r="H1708" s="31" t="s">
        <v>9339</v>
      </c>
      <c r="I1708" s="14" t="s">
        <v>8532</v>
      </c>
      <c r="J1708" s="15" t="s">
        <v>9340</v>
      </c>
      <c r="K1708" s="14" t="s">
        <v>29296</v>
      </c>
      <c r="L1708" s="14" t="s">
        <v>31</v>
      </c>
      <c r="M1708" s="14" t="s">
        <v>310</v>
      </c>
      <c r="N1708" s="14" t="s">
        <v>33</v>
      </c>
      <c r="O1708" s="16" t="s">
        <v>220</v>
      </c>
      <c r="P1708" s="17">
        <v>91</v>
      </c>
      <c r="Q1708" s="18">
        <v>44.6</v>
      </c>
      <c r="R1708" s="15" t="s">
        <v>9341</v>
      </c>
      <c r="S1708" s="14" t="s">
        <v>1350</v>
      </c>
      <c r="T1708" s="18">
        <v>89.3</v>
      </c>
      <c r="U1708" s="34">
        <v>44.6</v>
      </c>
      <c r="V1708" s="33">
        <f t="shared" si="94"/>
        <v>0.37755015660712776</v>
      </c>
      <c r="W1708" s="33">
        <f>V1708/3</f>
        <v>0.12585005220237591</v>
      </c>
      <c r="X1708" s="19" t="s">
        <v>9342</v>
      </c>
      <c r="Y1708" s="21" t="s">
        <v>930</v>
      </c>
      <c r="Z1708" s="19" t="s">
        <v>9343</v>
      </c>
    </row>
    <row r="1709" spans="1:26" s="67" customFormat="1" ht="100.2" customHeight="1" x14ac:dyDescent="0.3">
      <c r="A1709" s="9" t="s">
        <v>16991</v>
      </c>
      <c r="B1709" s="10" t="s">
        <v>9344</v>
      </c>
      <c r="C1709" s="15" t="s">
        <v>9345</v>
      </c>
      <c r="D1709" s="19" t="s">
        <v>9346</v>
      </c>
      <c r="E1709" s="13">
        <v>221.04</v>
      </c>
      <c r="F1709" s="14" t="s">
        <v>8754</v>
      </c>
      <c r="G1709" s="13">
        <v>3.56</v>
      </c>
      <c r="H1709" s="14" t="s">
        <v>9347</v>
      </c>
      <c r="I1709" s="14" t="s">
        <v>8532</v>
      </c>
      <c r="J1709" s="15" t="s">
        <v>9208</v>
      </c>
      <c r="K1709" s="14" t="s">
        <v>28796</v>
      </c>
      <c r="L1709" s="14" t="s">
        <v>31</v>
      </c>
      <c r="M1709" s="14" t="s">
        <v>32</v>
      </c>
      <c r="N1709" s="14" t="s">
        <v>46</v>
      </c>
      <c r="O1709" s="16" t="s">
        <v>34</v>
      </c>
      <c r="P1709" s="28">
        <v>105</v>
      </c>
      <c r="Q1709" s="14">
        <v>27.8</v>
      </c>
      <c r="R1709" s="15" t="s">
        <v>9348</v>
      </c>
      <c r="S1709" s="14" t="s">
        <v>143</v>
      </c>
      <c r="T1709" s="14">
        <v>91.8</v>
      </c>
      <c r="U1709" s="36">
        <v>27.8</v>
      </c>
      <c r="V1709" s="30">
        <f t="shared" si="94"/>
        <v>0.12576909156713717</v>
      </c>
      <c r="W1709" s="30">
        <f>V1709</f>
        <v>0.12576909156713717</v>
      </c>
      <c r="X1709" s="19" t="s">
        <v>9349</v>
      </c>
      <c r="Y1709" s="21" t="s">
        <v>9350</v>
      </c>
      <c r="Z1709" s="19" t="s">
        <v>9351</v>
      </c>
    </row>
    <row r="1710" spans="1:26" s="67" customFormat="1" ht="100.2" customHeight="1" x14ac:dyDescent="0.3">
      <c r="A1710" s="138" t="s">
        <v>23707</v>
      </c>
      <c r="B1710" s="141" t="s">
        <v>20272</v>
      </c>
      <c r="C1710" s="139" t="s">
        <v>20273</v>
      </c>
      <c r="D1710" s="139" t="s">
        <v>20274</v>
      </c>
      <c r="E1710" s="142">
        <v>275.392</v>
      </c>
      <c r="F1710" s="143" t="s">
        <v>20275</v>
      </c>
      <c r="G1710" s="143"/>
      <c r="H1710" s="143" t="s">
        <v>20276</v>
      </c>
      <c r="I1710" s="144" t="s">
        <v>8532</v>
      </c>
      <c r="J1710" s="145" t="s">
        <v>12415</v>
      </c>
      <c r="K1710" s="143" t="s">
        <v>29297</v>
      </c>
      <c r="L1710" s="144" t="s">
        <v>189</v>
      </c>
      <c r="M1710" s="144" t="s">
        <v>190</v>
      </c>
      <c r="N1710" s="144" t="s">
        <v>476</v>
      </c>
      <c r="O1710" s="144" t="s">
        <v>34</v>
      </c>
      <c r="P1710" s="144">
        <v>364</v>
      </c>
      <c r="Q1710" s="144">
        <v>32.5</v>
      </c>
      <c r="R1710" s="147" t="s">
        <v>20277</v>
      </c>
      <c r="S1710" s="144" t="s">
        <v>49</v>
      </c>
      <c r="T1710" s="144" t="s">
        <v>49</v>
      </c>
      <c r="U1710" s="144">
        <v>32.5</v>
      </c>
      <c r="V1710" s="148">
        <f t="shared" si="94"/>
        <v>0.11801359516616314</v>
      </c>
      <c r="W1710" s="148">
        <f>V1710</f>
        <v>0.11801359516616314</v>
      </c>
      <c r="X1710" s="1" t="s">
        <v>20278</v>
      </c>
      <c r="Y1710" s="145" t="s">
        <v>20279</v>
      </c>
      <c r="Z1710" s="145" t="s">
        <v>20280</v>
      </c>
    </row>
    <row r="1711" spans="1:26" s="67" customFormat="1" ht="100.2" customHeight="1" x14ac:dyDescent="0.3">
      <c r="A1711" s="9" t="s">
        <v>16991</v>
      </c>
      <c r="B1711" s="10" t="s">
        <v>9352</v>
      </c>
      <c r="C1711" s="22" t="s">
        <v>9353</v>
      </c>
      <c r="D1711" s="19" t="s">
        <v>9354</v>
      </c>
      <c r="E1711" s="13">
        <v>456.7</v>
      </c>
      <c r="F1711" s="14" t="s">
        <v>9355</v>
      </c>
      <c r="G1711" s="14">
        <v>10.77</v>
      </c>
      <c r="H1711" s="14" t="s">
        <v>9356</v>
      </c>
      <c r="I1711" s="14" t="s">
        <v>8532</v>
      </c>
      <c r="J1711" s="15" t="s">
        <v>9357</v>
      </c>
      <c r="K1711" s="14" t="s">
        <v>29298</v>
      </c>
      <c r="L1711" s="14" t="s">
        <v>31</v>
      </c>
      <c r="M1711" s="14" t="s">
        <v>69</v>
      </c>
      <c r="N1711" s="14" t="s">
        <v>33</v>
      </c>
      <c r="O1711" s="16" t="s">
        <v>34</v>
      </c>
      <c r="P1711" s="28">
        <v>730</v>
      </c>
      <c r="Q1711" s="14">
        <v>53.75</v>
      </c>
      <c r="R1711" s="15" t="s">
        <v>9358</v>
      </c>
      <c r="S1711" s="14" t="s">
        <v>49</v>
      </c>
      <c r="T1711" s="14" t="s">
        <v>49</v>
      </c>
      <c r="U1711" s="14">
        <v>53.75</v>
      </c>
      <c r="V1711" s="37">
        <f>PRODUCT(U1711,1/E1711)</f>
        <v>0.11769213925990803</v>
      </c>
      <c r="W1711" s="39">
        <f>V1711</f>
        <v>0.11769213925990803</v>
      </c>
      <c r="X1711" s="19" t="s">
        <v>50</v>
      </c>
      <c r="Y1711" s="21" t="s">
        <v>9359</v>
      </c>
      <c r="Z1711" s="19" t="s">
        <v>29136</v>
      </c>
    </row>
    <row r="1712" spans="1:26" s="67" customFormat="1" ht="100.2" customHeight="1" x14ac:dyDescent="0.3">
      <c r="A1712" s="138" t="s">
        <v>23707</v>
      </c>
      <c r="B1712" s="141" t="s">
        <v>20281</v>
      </c>
      <c r="C1712" s="139" t="s">
        <v>20282</v>
      </c>
      <c r="D1712" s="139" t="s">
        <v>20283</v>
      </c>
      <c r="E1712" s="142">
        <v>285.36</v>
      </c>
      <c r="F1712" s="143" t="s">
        <v>10001</v>
      </c>
      <c r="G1712" s="143"/>
      <c r="H1712" s="143" t="s">
        <v>20284</v>
      </c>
      <c r="I1712" s="144" t="s">
        <v>8532</v>
      </c>
      <c r="J1712" s="145" t="s">
        <v>8992</v>
      </c>
      <c r="K1712" s="143" t="s">
        <v>29299</v>
      </c>
      <c r="L1712" s="144" t="s">
        <v>31</v>
      </c>
      <c r="M1712" s="144" t="s">
        <v>69</v>
      </c>
      <c r="N1712" s="144" t="s">
        <v>33</v>
      </c>
      <c r="O1712" s="144" t="s">
        <v>220</v>
      </c>
      <c r="P1712" s="144">
        <v>90</v>
      </c>
      <c r="Q1712" s="144">
        <v>100</v>
      </c>
      <c r="R1712" s="147" t="s">
        <v>20285</v>
      </c>
      <c r="S1712" s="144" t="s">
        <v>36</v>
      </c>
      <c r="T1712" s="144">
        <v>400</v>
      </c>
      <c r="U1712" s="144">
        <v>100</v>
      </c>
      <c r="V1712" s="148">
        <f>U1712/E1712</f>
        <v>0.3504345388281469</v>
      </c>
      <c r="W1712" s="148">
        <f>V1712/3</f>
        <v>0.11681151294271563</v>
      </c>
      <c r="X1712" s="1" t="s">
        <v>20286</v>
      </c>
      <c r="Y1712" s="145" t="s">
        <v>1362</v>
      </c>
      <c r="Z1712" s="145" t="s">
        <v>20287</v>
      </c>
    </row>
    <row r="1713" spans="1:26" s="67" customFormat="1" ht="100.2" customHeight="1" x14ac:dyDescent="0.3">
      <c r="A1713" s="9" t="s">
        <v>16991</v>
      </c>
      <c r="B1713" s="10" t="s">
        <v>9360</v>
      </c>
      <c r="C1713" s="35" t="s">
        <v>9361</v>
      </c>
      <c r="D1713" s="19" t="s">
        <v>9362</v>
      </c>
      <c r="E1713" s="13">
        <v>308.33999999999997</v>
      </c>
      <c r="F1713" s="14" t="s">
        <v>9363</v>
      </c>
      <c r="G1713" s="14">
        <v>3.6</v>
      </c>
      <c r="H1713" s="14" t="s">
        <v>9364</v>
      </c>
      <c r="I1713" s="14" t="s">
        <v>8532</v>
      </c>
      <c r="J1713" s="15" t="s">
        <v>8551</v>
      </c>
      <c r="K1713" s="14" t="s">
        <v>29300</v>
      </c>
      <c r="L1713" s="14" t="s">
        <v>425</v>
      </c>
      <c r="M1713" s="14" t="s">
        <v>261</v>
      </c>
      <c r="N1713" s="14" t="s">
        <v>33</v>
      </c>
      <c r="O1713" s="16" t="s">
        <v>627</v>
      </c>
      <c r="P1713" s="28">
        <v>560</v>
      </c>
      <c r="Q1713" s="14">
        <v>36</v>
      </c>
      <c r="R1713" s="15" t="s">
        <v>9365</v>
      </c>
      <c r="S1713" s="14" t="s">
        <v>9366</v>
      </c>
      <c r="T1713" s="14">
        <v>120</v>
      </c>
      <c r="U1713" s="28">
        <v>36</v>
      </c>
      <c r="V1713" s="13">
        <f>U1713/E1713</f>
        <v>0.11675423234092237</v>
      </c>
      <c r="W1713" s="13">
        <f>V1713</f>
        <v>0.11675423234092237</v>
      </c>
      <c r="X1713" s="19" t="s">
        <v>9367</v>
      </c>
      <c r="Y1713" s="21" t="s">
        <v>9368</v>
      </c>
      <c r="Z1713" s="19" t="s">
        <v>9369</v>
      </c>
    </row>
    <row r="1714" spans="1:26" s="67" customFormat="1" ht="100.2" customHeight="1" x14ac:dyDescent="0.3">
      <c r="A1714" s="138" t="s">
        <v>23707</v>
      </c>
      <c r="B1714" s="141" t="s">
        <v>20288</v>
      </c>
      <c r="C1714" s="139" t="s">
        <v>20289</v>
      </c>
      <c r="D1714" s="139" t="s">
        <v>20290</v>
      </c>
      <c r="E1714" s="142">
        <v>234.298</v>
      </c>
      <c r="F1714" s="143" t="s">
        <v>20291</v>
      </c>
      <c r="G1714" s="143"/>
      <c r="H1714" s="143" t="s">
        <v>20292</v>
      </c>
      <c r="I1714" s="144" t="s">
        <v>8532</v>
      </c>
      <c r="J1714" s="145" t="s">
        <v>8551</v>
      </c>
      <c r="K1714" s="143" t="s">
        <v>29301</v>
      </c>
      <c r="L1714" s="144" t="s">
        <v>31</v>
      </c>
      <c r="M1714" s="144" t="s">
        <v>32</v>
      </c>
      <c r="N1714" s="144" t="s">
        <v>33</v>
      </c>
      <c r="O1714" s="144" t="s">
        <v>34</v>
      </c>
      <c r="P1714" s="144">
        <v>91</v>
      </c>
      <c r="Q1714" s="144">
        <v>82</v>
      </c>
      <c r="R1714" s="147" t="s">
        <v>20293</v>
      </c>
      <c r="S1714" s="144" t="s">
        <v>788</v>
      </c>
      <c r="T1714" s="144">
        <v>250</v>
      </c>
      <c r="U1714" s="144">
        <v>82</v>
      </c>
      <c r="V1714" s="146">
        <f>U1714/E1714</f>
        <v>0.34998164730386089</v>
      </c>
      <c r="W1714" s="146">
        <f>V1714/3</f>
        <v>0.11666054910128697</v>
      </c>
      <c r="X1714" s="1" t="s">
        <v>20294</v>
      </c>
      <c r="Y1714" s="145" t="s">
        <v>20186</v>
      </c>
      <c r="Z1714" s="145" t="s">
        <v>20295</v>
      </c>
    </row>
    <row r="1715" spans="1:26" s="67" customFormat="1" ht="100.2" customHeight="1" x14ac:dyDescent="0.3">
      <c r="A1715" s="138" t="s">
        <v>23707</v>
      </c>
      <c r="B1715" s="141" t="s">
        <v>20304</v>
      </c>
      <c r="C1715" s="139" t="s">
        <v>20305</v>
      </c>
      <c r="D1715" s="139" t="s">
        <v>20306</v>
      </c>
      <c r="E1715" s="142">
        <v>313.35300000000001</v>
      </c>
      <c r="F1715" s="143" t="s">
        <v>20307</v>
      </c>
      <c r="G1715" s="143"/>
      <c r="H1715" s="143" t="s">
        <v>20308</v>
      </c>
      <c r="I1715" s="144" t="s">
        <v>8532</v>
      </c>
      <c r="J1715" s="145" t="s">
        <v>8598</v>
      </c>
      <c r="K1715" s="143" t="s">
        <v>29302</v>
      </c>
      <c r="L1715" s="144" t="s">
        <v>31</v>
      </c>
      <c r="M1715" s="144" t="s">
        <v>20309</v>
      </c>
      <c r="N1715" s="144" t="s">
        <v>46</v>
      </c>
      <c r="O1715" s="144" t="s">
        <v>34</v>
      </c>
      <c r="P1715" s="144">
        <v>730</v>
      </c>
      <c r="Q1715" s="144">
        <v>36</v>
      </c>
      <c r="R1715" s="147" t="s">
        <v>20310</v>
      </c>
      <c r="S1715" s="144" t="s">
        <v>143</v>
      </c>
      <c r="T1715" s="144">
        <v>370</v>
      </c>
      <c r="U1715" s="144">
        <v>36</v>
      </c>
      <c r="V1715" s="146">
        <f>U1715/E1715</f>
        <v>0.11488640606600224</v>
      </c>
      <c r="W1715" s="146">
        <f>V1715</f>
        <v>0.11488640606600224</v>
      </c>
      <c r="X1715" s="1" t="s">
        <v>20311</v>
      </c>
      <c r="Y1715" s="145" t="s">
        <v>20312</v>
      </c>
      <c r="Z1715" s="145" t="s">
        <v>20313</v>
      </c>
    </row>
    <row r="1716" spans="1:26" s="67" customFormat="1" ht="100.2" customHeight="1" x14ac:dyDescent="0.3">
      <c r="A1716" s="138" t="s">
        <v>23707</v>
      </c>
      <c r="B1716" s="141" t="s">
        <v>20314</v>
      </c>
      <c r="C1716" s="139" t="s">
        <v>20315</v>
      </c>
      <c r="D1716" s="139" t="s">
        <v>20316</v>
      </c>
      <c r="E1716" s="142">
        <v>251.1</v>
      </c>
      <c r="F1716" s="143" t="s">
        <v>20317</v>
      </c>
      <c r="G1716" s="143"/>
      <c r="H1716" s="143" t="s">
        <v>20318</v>
      </c>
      <c r="I1716" s="144" t="s">
        <v>8532</v>
      </c>
      <c r="J1716" s="145" t="s">
        <v>8736</v>
      </c>
      <c r="K1716" s="143" t="s">
        <v>28797</v>
      </c>
      <c r="L1716" s="144" t="s">
        <v>31</v>
      </c>
      <c r="M1716" s="144" t="s">
        <v>32</v>
      </c>
      <c r="N1716" s="144" t="s">
        <v>46</v>
      </c>
      <c r="O1716" s="144" t="s">
        <v>34</v>
      </c>
      <c r="P1716" s="144">
        <v>91</v>
      </c>
      <c r="Q1716" s="144">
        <v>86</v>
      </c>
      <c r="R1716" s="147" t="s">
        <v>20319</v>
      </c>
      <c r="S1716" s="144" t="s">
        <v>49</v>
      </c>
      <c r="T1716" s="144" t="s">
        <v>49</v>
      </c>
      <c r="U1716" s="144">
        <v>86</v>
      </c>
      <c r="V1716" s="146">
        <f>U1716/E1716</f>
        <v>0.34249303066507369</v>
      </c>
      <c r="W1716" s="146">
        <f>V1716/3</f>
        <v>0.11416434355502457</v>
      </c>
      <c r="X1716" s="1" t="s">
        <v>50</v>
      </c>
      <c r="Y1716" s="145" t="s">
        <v>20320</v>
      </c>
      <c r="Z1716" s="145" t="s">
        <v>20321</v>
      </c>
    </row>
    <row r="1717" spans="1:26" s="67" customFormat="1" ht="100.2" customHeight="1" x14ac:dyDescent="0.3">
      <c r="A1717" s="9" t="s">
        <v>16991</v>
      </c>
      <c r="B1717" s="10" t="s">
        <v>9370</v>
      </c>
      <c r="C1717" s="35" t="s">
        <v>9371</v>
      </c>
      <c r="D1717" s="12" t="s">
        <v>9372</v>
      </c>
      <c r="E1717" s="13">
        <v>137.13624961647099</v>
      </c>
      <c r="F1717" s="14" t="s">
        <v>374</v>
      </c>
      <c r="G1717" s="14">
        <v>2.4500000000000002</v>
      </c>
      <c r="H1717" s="18" t="s">
        <v>9373</v>
      </c>
      <c r="I1717" s="14" t="s">
        <v>8532</v>
      </c>
      <c r="J1717" s="15" t="s">
        <v>9374</v>
      </c>
      <c r="K1717" s="14" t="s">
        <v>29303</v>
      </c>
      <c r="L1717" s="14" t="s">
        <v>31</v>
      </c>
      <c r="M1717" s="14" t="s">
        <v>5437</v>
      </c>
      <c r="N1717" s="14" t="s">
        <v>70</v>
      </c>
      <c r="O1717" s="16" t="s">
        <v>83</v>
      </c>
      <c r="P1717" s="17" t="s">
        <v>1358</v>
      </c>
      <c r="Q1717" s="29" t="s">
        <v>9375</v>
      </c>
      <c r="R1717" s="15" t="s">
        <v>9376</v>
      </c>
      <c r="S1717" s="14" t="s">
        <v>36</v>
      </c>
      <c r="T1717" s="18">
        <v>171</v>
      </c>
      <c r="U1717" s="17">
        <v>46</v>
      </c>
      <c r="V1717" s="20">
        <f>PRODUCT(U1717,1/E1717)</f>
        <v>0.33543282778002331</v>
      </c>
      <c r="W1717" s="13">
        <f>V1717/3</f>
        <v>0.11181094259334111</v>
      </c>
      <c r="X1717" s="19" t="s">
        <v>9377</v>
      </c>
      <c r="Y1717" s="21" t="s">
        <v>9378</v>
      </c>
      <c r="Z1717" s="19" t="s">
        <v>9379</v>
      </c>
    </row>
    <row r="1718" spans="1:26" s="67" customFormat="1" ht="100.2" customHeight="1" x14ac:dyDescent="0.3">
      <c r="A1718" s="9" t="s">
        <v>16991</v>
      </c>
      <c r="B1718" s="10" t="s">
        <v>9380</v>
      </c>
      <c r="C1718" s="22" t="s">
        <v>9381</v>
      </c>
      <c r="D1718" s="19" t="s">
        <v>9382</v>
      </c>
      <c r="E1718" s="13">
        <v>452.36</v>
      </c>
      <c r="F1718" s="14" t="s">
        <v>1710</v>
      </c>
      <c r="G1718" s="14"/>
      <c r="H1718" s="31" t="s">
        <v>9383</v>
      </c>
      <c r="I1718" s="14" t="s">
        <v>8532</v>
      </c>
      <c r="J1718" s="15" t="s">
        <v>9384</v>
      </c>
      <c r="K1718" s="14" t="s">
        <v>29304</v>
      </c>
      <c r="L1718" s="14" t="s">
        <v>31</v>
      </c>
      <c r="M1718" s="14" t="s">
        <v>310</v>
      </c>
      <c r="N1718" s="14" t="s">
        <v>46</v>
      </c>
      <c r="O1718" s="16" t="s">
        <v>34</v>
      </c>
      <c r="P1718" s="28">
        <v>721</v>
      </c>
      <c r="Q1718" s="14">
        <v>50</v>
      </c>
      <c r="R1718" s="15" t="s">
        <v>9385</v>
      </c>
      <c r="S1718" s="14" t="s">
        <v>143</v>
      </c>
      <c r="T1718" s="14">
        <v>150</v>
      </c>
      <c r="U1718" s="14">
        <v>50</v>
      </c>
      <c r="V1718" s="13">
        <f>PRODUCT(U1718,1/E1718)</f>
        <v>0.11053143514015386</v>
      </c>
      <c r="W1718" s="13">
        <f>V1718</f>
        <v>0.11053143514015386</v>
      </c>
      <c r="X1718" s="19" t="s">
        <v>9386</v>
      </c>
      <c r="Y1718" s="21" t="s">
        <v>1342</v>
      </c>
      <c r="Z1718" s="19" t="s">
        <v>9387</v>
      </c>
    </row>
    <row r="1719" spans="1:26" s="67" customFormat="1" ht="100.2" customHeight="1" x14ac:dyDescent="0.3">
      <c r="A1719" s="9" t="s">
        <v>16991</v>
      </c>
      <c r="B1719" s="10" t="s">
        <v>9388</v>
      </c>
      <c r="C1719" s="35" t="s">
        <v>9389</v>
      </c>
      <c r="D1719" s="12" t="s">
        <v>9390</v>
      </c>
      <c r="E1719" s="13">
        <v>137.13624961647099</v>
      </c>
      <c r="F1719" s="14" t="s">
        <v>374</v>
      </c>
      <c r="G1719" s="14">
        <v>1.4249999999999901</v>
      </c>
      <c r="H1719" s="31" t="s">
        <v>9391</v>
      </c>
      <c r="I1719" s="14" t="s">
        <v>8532</v>
      </c>
      <c r="J1719" s="15" t="s">
        <v>9374</v>
      </c>
      <c r="K1719" s="14" t="s">
        <v>29303</v>
      </c>
      <c r="L1719" s="14" t="s">
        <v>31</v>
      </c>
      <c r="M1719" s="14" t="s">
        <v>176</v>
      </c>
      <c r="N1719" s="14" t="s">
        <v>476</v>
      </c>
      <c r="O1719" s="16" t="s">
        <v>34</v>
      </c>
      <c r="P1719" s="17">
        <v>91</v>
      </c>
      <c r="Q1719" s="18">
        <v>44</v>
      </c>
      <c r="R1719" s="15" t="s">
        <v>9392</v>
      </c>
      <c r="S1719" s="14" t="s">
        <v>36</v>
      </c>
      <c r="T1719" s="18">
        <v>87</v>
      </c>
      <c r="U1719" s="17">
        <v>44</v>
      </c>
      <c r="V1719" s="20">
        <f>PRODUCT(U1719,1/E1719)</f>
        <v>0.32084879178958753</v>
      </c>
      <c r="W1719" s="13">
        <f>V1719/3</f>
        <v>0.10694959726319585</v>
      </c>
      <c r="X1719" s="19" t="s">
        <v>9393</v>
      </c>
      <c r="Y1719" s="21" t="s">
        <v>9378</v>
      </c>
      <c r="Z1719" s="19" t="s">
        <v>29138</v>
      </c>
    </row>
    <row r="1720" spans="1:26" s="67" customFormat="1" ht="100.2" customHeight="1" x14ac:dyDescent="0.3">
      <c r="A1720" s="138" t="s">
        <v>23707</v>
      </c>
      <c r="B1720" s="141" t="s">
        <v>20322</v>
      </c>
      <c r="C1720" s="139" t="s">
        <v>20323</v>
      </c>
      <c r="D1720" s="139" t="s">
        <v>20324</v>
      </c>
      <c r="E1720" s="142">
        <v>133.22999999999999</v>
      </c>
      <c r="F1720" s="143" t="s">
        <v>20325</v>
      </c>
      <c r="G1720" s="143"/>
      <c r="H1720" s="143" t="s">
        <v>20326</v>
      </c>
      <c r="I1720" s="144" t="s">
        <v>8532</v>
      </c>
      <c r="J1720" s="145" t="s">
        <v>8886</v>
      </c>
      <c r="K1720" s="143" t="s">
        <v>29305</v>
      </c>
      <c r="L1720" s="144" t="s">
        <v>31</v>
      </c>
      <c r="M1720" s="144" t="s">
        <v>20327</v>
      </c>
      <c r="N1720" s="144" t="s">
        <v>46</v>
      </c>
      <c r="O1720" s="144" t="s">
        <v>34</v>
      </c>
      <c r="P1720" s="144">
        <v>90</v>
      </c>
      <c r="Q1720" s="144">
        <v>42.7</v>
      </c>
      <c r="R1720" s="147" t="s">
        <v>20328</v>
      </c>
      <c r="S1720" s="144" t="s">
        <v>788</v>
      </c>
      <c r="T1720" s="144">
        <v>202.5</v>
      </c>
      <c r="U1720" s="144">
        <v>42.7</v>
      </c>
      <c r="V1720" s="148">
        <f>U1720/E1720</f>
        <v>0.32049838624934329</v>
      </c>
      <c r="W1720" s="148">
        <f>V1720/3</f>
        <v>0.10683279541644776</v>
      </c>
      <c r="X1720" s="1" t="s">
        <v>20329</v>
      </c>
      <c r="Y1720" s="145" t="s">
        <v>8918</v>
      </c>
      <c r="Z1720" s="145" t="s">
        <v>20330</v>
      </c>
    </row>
    <row r="1721" spans="1:26" s="67" customFormat="1" ht="100.2" customHeight="1" x14ac:dyDescent="0.3">
      <c r="A1721" s="9" t="s">
        <v>16991</v>
      </c>
      <c r="B1721" s="10" t="s">
        <v>9394</v>
      </c>
      <c r="C1721" s="22" t="s">
        <v>9395</v>
      </c>
      <c r="D1721" s="43" t="s">
        <v>9396</v>
      </c>
      <c r="E1721" s="24">
        <v>118.201842532519</v>
      </c>
      <c r="F1721" s="14" t="s">
        <v>9397</v>
      </c>
      <c r="G1721" s="14">
        <v>0.68799999999999994</v>
      </c>
      <c r="H1721" s="25" t="s">
        <v>9398</v>
      </c>
      <c r="I1721" s="14" t="s">
        <v>8532</v>
      </c>
      <c r="J1721" s="15" t="s">
        <v>8774</v>
      </c>
      <c r="K1721" s="14" t="s">
        <v>29306</v>
      </c>
      <c r="L1721" s="14" t="s">
        <v>31</v>
      </c>
      <c r="M1721" s="14" t="s">
        <v>176</v>
      </c>
      <c r="N1721" s="14" t="s">
        <v>33</v>
      </c>
      <c r="O1721" s="16" t="s">
        <v>34</v>
      </c>
      <c r="P1721" s="26">
        <v>539</v>
      </c>
      <c r="Q1721" s="25">
        <v>12.5</v>
      </c>
      <c r="R1721" s="15" t="s">
        <v>9399</v>
      </c>
      <c r="S1721" s="14" t="s">
        <v>788</v>
      </c>
      <c r="T1721" s="25">
        <v>25</v>
      </c>
      <c r="U1721" s="25">
        <v>12.5</v>
      </c>
      <c r="V1721" s="44">
        <f>U1721/E1721</f>
        <v>0.10575131260378681</v>
      </c>
      <c r="W1721" s="44">
        <f>V1721</f>
        <v>0.10575131260378681</v>
      </c>
      <c r="X1721" s="19" t="s">
        <v>9400</v>
      </c>
      <c r="Y1721" s="21" t="s">
        <v>2431</v>
      </c>
      <c r="Z1721" s="19" t="s">
        <v>9401</v>
      </c>
    </row>
    <row r="1722" spans="1:26" s="67" customFormat="1" ht="100.2" customHeight="1" x14ac:dyDescent="0.3">
      <c r="A1722" s="138" t="s">
        <v>23707</v>
      </c>
      <c r="B1722" s="141" t="s">
        <v>20331</v>
      </c>
      <c r="C1722" s="139" t="s">
        <v>20332</v>
      </c>
      <c r="D1722" s="139" t="s">
        <v>20333</v>
      </c>
      <c r="E1722" s="142">
        <v>423.87</v>
      </c>
      <c r="F1722" s="143" t="s">
        <v>20334</v>
      </c>
      <c r="G1722" s="143"/>
      <c r="H1722" s="143" t="s">
        <v>20335</v>
      </c>
      <c r="I1722" s="144" t="s">
        <v>8532</v>
      </c>
      <c r="J1722" s="145" t="s">
        <v>20336</v>
      </c>
      <c r="K1722" s="143" t="s">
        <v>29307</v>
      </c>
      <c r="L1722" s="144" t="s">
        <v>31</v>
      </c>
      <c r="M1722" s="144" t="s">
        <v>4915</v>
      </c>
      <c r="N1722" s="144" t="s">
        <v>476</v>
      </c>
      <c r="O1722" s="144" t="s">
        <v>34</v>
      </c>
      <c r="P1722" s="144">
        <v>730</v>
      </c>
      <c r="Q1722" s="144">
        <v>43.6</v>
      </c>
      <c r="R1722" s="147" t="s">
        <v>20337</v>
      </c>
      <c r="S1722" s="144" t="s">
        <v>36</v>
      </c>
      <c r="T1722" s="144">
        <v>443.8</v>
      </c>
      <c r="U1722" s="144">
        <v>43.6</v>
      </c>
      <c r="V1722" s="148">
        <f>U1722/E1722</f>
        <v>0.10286172647273928</v>
      </c>
      <c r="W1722" s="148">
        <f>V1722</f>
        <v>0.10286172647273928</v>
      </c>
      <c r="X1722" s="1" t="s">
        <v>20338</v>
      </c>
      <c r="Y1722" s="145" t="s">
        <v>20339</v>
      </c>
      <c r="Z1722" s="145" t="s">
        <v>20340</v>
      </c>
    </row>
    <row r="1723" spans="1:26" s="67" customFormat="1" ht="100.2" customHeight="1" x14ac:dyDescent="0.3">
      <c r="A1723" s="138" t="s">
        <v>23707</v>
      </c>
      <c r="B1723" s="141" t="s">
        <v>20341</v>
      </c>
      <c r="C1723" s="139" t="s">
        <v>20342</v>
      </c>
      <c r="D1723" s="139" t="s">
        <v>20343</v>
      </c>
      <c r="E1723" s="142">
        <v>420.37</v>
      </c>
      <c r="F1723" s="143" t="s">
        <v>20344</v>
      </c>
      <c r="G1723" s="143"/>
      <c r="H1723" s="143" t="s">
        <v>20345</v>
      </c>
      <c r="I1723" s="144" t="s">
        <v>8532</v>
      </c>
      <c r="J1723" s="145" t="s">
        <v>20346</v>
      </c>
      <c r="K1723" s="143" t="s">
        <v>29308</v>
      </c>
      <c r="L1723" s="144" t="s">
        <v>31</v>
      </c>
      <c r="M1723" s="144" t="s">
        <v>281</v>
      </c>
      <c r="N1723" s="144" t="s">
        <v>46</v>
      </c>
      <c r="O1723" s="144" t="s">
        <v>34</v>
      </c>
      <c r="P1723" s="144">
        <v>730</v>
      </c>
      <c r="Q1723" s="144">
        <v>43</v>
      </c>
      <c r="R1723" s="147" t="s">
        <v>20347</v>
      </c>
      <c r="S1723" s="144" t="s">
        <v>1388</v>
      </c>
      <c r="T1723" s="144">
        <v>459</v>
      </c>
      <c r="U1723" s="144">
        <v>43</v>
      </c>
      <c r="V1723" s="146">
        <f>U1723/E1723</f>
        <v>0.10229083902276566</v>
      </c>
      <c r="W1723" s="146">
        <f>V1723</f>
        <v>0.10229083902276566</v>
      </c>
      <c r="X1723" s="1" t="s">
        <v>20348</v>
      </c>
      <c r="Y1723" s="145" t="s">
        <v>5736</v>
      </c>
      <c r="Z1723" s="145" t="s">
        <v>20349</v>
      </c>
    </row>
    <row r="1724" spans="1:26" s="67" customFormat="1" ht="100.2" customHeight="1" x14ac:dyDescent="0.3">
      <c r="A1724" s="9" t="s">
        <v>16991</v>
      </c>
      <c r="B1724" s="10" t="s">
        <v>9402</v>
      </c>
      <c r="C1724" s="22" t="s">
        <v>9403</v>
      </c>
      <c r="D1724" s="197" t="s">
        <v>9404</v>
      </c>
      <c r="E1724" s="13">
        <v>203.67</v>
      </c>
      <c r="F1724" s="14" t="s">
        <v>9405</v>
      </c>
      <c r="G1724" s="14">
        <v>-0.31</v>
      </c>
      <c r="H1724" s="14" t="s">
        <v>9406</v>
      </c>
      <c r="I1724" s="14" t="s">
        <v>8532</v>
      </c>
      <c r="J1724" s="15" t="s">
        <v>9407</v>
      </c>
      <c r="K1724" s="14" t="s">
        <v>29309</v>
      </c>
      <c r="L1724" s="14" t="s">
        <v>31</v>
      </c>
      <c r="M1724" s="14" t="s">
        <v>310</v>
      </c>
      <c r="N1724" s="14" t="s">
        <v>46</v>
      </c>
      <c r="O1724" s="16" t="s">
        <v>34</v>
      </c>
      <c r="P1724" s="28">
        <v>84</v>
      </c>
      <c r="Q1724" s="14">
        <v>62.5</v>
      </c>
      <c r="R1724" s="15" t="s">
        <v>9263</v>
      </c>
      <c r="S1724" s="14" t="s">
        <v>788</v>
      </c>
      <c r="T1724" s="14">
        <v>125</v>
      </c>
      <c r="U1724" s="14">
        <v>62.5</v>
      </c>
      <c r="V1724" s="30">
        <f>U1724/E1724</f>
        <v>0.30686895468159281</v>
      </c>
      <c r="W1724" s="13">
        <f>V1724/3</f>
        <v>0.10228965156053094</v>
      </c>
      <c r="X1724" s="19" t="s">
        <v>9408</v>
      </c>
      <c r="Y1724" s="21" t="s">
        <v>1342</v>
      </c>
      <c r="Z1724" s="19" t="s">
        <v>9409</v>
      </c>
    </row>
    <row r="1725" spans="1:26" s="67" customFormat="1" ht="100.2" customHeight="1" x14ac:dyDescent="0.3">
      <c r="A1725" s="9" t="s">
        <v>16991</v>
      </c>
      <c r="B1725" s="10" t="s">
        <v>9410</v>
      </c>
      <c r="C1725" s="22" t="s">
        <v>9411</v>
      </c>
      <c r="D1725" s="12" t="s">
        <v>29370</v>
      </c>
      <c r="E1725" s="13">
        <v>247.29</v>
      </c>
      <c r="F1725" s="14" t="s">
        <v>9412</v>
      </c>
      <c r="G1725" s="14">
        <v>4.7699999999999996</v>
      </c>
      <c r="H1725" s="14" t="s">
        <v>9413</v>
      </c>
      <c r="I1725" s="14" t="s">
        <v>8532</v>
      </c>
      <c r="J1725" s="15" t="s">
        <v>8551</v>
      </c>
      <c r="K1725" s="14" t="s">
        <v>29310</v>
      </c>
      <c r="L1725" s="14" t="s">
        <v>31</v>
      </c>
      <c r="M1725" s="14" t="s">
        <v>406</v>
      </c>
      <c r="N1725" s="14" t="s">
        <v>33</v>
      </c>
      <c r="O1725" s="16" t="s">
        <v>34</v>
      </c>
      <c r="P1725" s="17" t="s">
        <v>628</v>
      </c>
      <c r="Q1725" s="29" t="s">
        <v>4169</v>
      </c>
      <c r="R1725" s="15" t="s">
        <v>9414</v>
      </c>
      <c r="S1725" s="14" t="s">
        <v>36</v>
      </c>
      <c r="T1725" s="18">
        <v>50</v>
      </c>
      <c r="U1725" s="17">
        <v>25</v>
      </c>
      <c r="V1725" s="20">
        <f>PRODUCT(U1725,1/E1725)</f>
        <v>0.10109587933195842</v>
      </c>
      <c r="W1725" s="20">
        <f>V1725</f>
        <v>0.10109587933195842</v>
      </c>
      <c r="X1725" s="19" t="s">
        <v>9415</v>
      </c>
      <c r="Y1725" s="21" t="s">
        <v>9416</v>
      </c>
      <c r="Z1725" s="19" t="s">
        <v>9417</v>
      </c>
    </row>
    <row r="1726" spans="1:26" s="67" customFormat="1" ht="100.2" customHeight="1" x14ac:dyDescent="0.3">
      <c r="A1726" s="9" t="s">
        <v>16991</v>
      </c>
      <c r="B1726" s="10" t="s">
        <v>9418</v>
      </c>
      <c r="C1726" s="22" t="s">
        <v>9419</v>
      </c>
      <c r="D1726" s="19" t="s">
        <v>9420</v>
      </c>
      <c r="E1726" s="13">
        <v>499.64</v>
      </c>
      <c r="F1726" s="14" t="s">
        <v>9421</v>
      </c>
      <c r="G1726" s="14">
        <v>1.335</v>
      </c>
      <c r="H1726" s="14" t="s">
        <v>9422</v>
      </c>
      <c r="I1726" s="14" t="s">
        <v>8532</v>
      </c>
      <c r="J1726" s="15" t="s">
        <v>8992</v>
      </c>
      <c r="K1726" s="14" t="s">
        <v>29311</v>
      </c>
      <c r="L1726" s="14" t="s">
        <v>31</v>
      </c>
      <c r="M1726" s="14" t="s">
        <v>32</v>
      </c>
      <c r="N1726" s="14" t="s">
        <v>46</v>
      </c>
      <c r="O1726" s="16" t="s">
        <v>1214</v>
      </c>
      <c r="P1726" s="28">
        <v>364</v>
      </c>
      <c r="Q1726" s="14">
        <v>50</v>
      </c>
      <c r="R1726" s="15" t="s">
        <v>9423</v>
      </c>
      <c r="S1726" s="14" t="s">
        <v>36</v>
      </c>
      <c r="T1726" s="14">
        <v>300</v>
      </c>
      <c r="U1726" s="14">
        <v>50</v>
      </c>
      <c r="V1726" s="13">
        <f>U1726/E1726</f>
        <v>0.1000720518773517</v>
      </c>
      <c r="W1726" s="13">
        <f>V1726</f>
        <v>0.1000720518773517</v>
      </c>
      <c r="X1726" s="19" t="s">
        <v>9424</v>
      </c>
      <c r="Y1726" s="21" t="s">
        <v>9425</v>
      </c>
      <c r="Z1726" s="19" t="s">
        <v>9426</v>
      </c>
    </row>
    <row r="1727" spans="1:26" s="67" customFormat="1" ht="100.2" customHeight="1" x14ac:dyDescent="0.3">
      <c r="A1727" s="138" t="s">
        <v>23707</v>
      </c>
      <c r="B1727" s="141" t="s">
        <v>20350</v>
      </c>
      <c r="C1727" s="139" t="s">
        <v>20351</v>
      </c>
      <c r="D1727" s="139" t="s">
        <v>20352</v>
      </c>
      <c r="E1727" s="142">
        <v>408.73</v>
      </c>
      <c r="F1727" s="143" t="s">
        <v>20353</v>
      </c>
      <c r="G1727" s="143"/>
      <c r="H1727" s="143" t="s">
        <v>20354</v>
      </c>
      <c r="I1727" s="144" t="s">
        <v>8532</v>
      </c>
      <c r="J1727" s="145" t="s">
        <v>20355</v>
      </c>
      <c r="K1727" s="143" t="s">
        <v>28798</v>
      </c>
      <c r="L1727" s="144" t="s">
        <v>425</v>
      </c>
      <c r="M1727" s="144" t="s">
        <v>281</v>
      </c>
      <c r="N1727" s="144" t="s">
        <v>46</v>
      </c>
      <c r="O1727" s="144" t="s">
        <v>34</v>
      </c>
      <c r="P1727" s="144">
        <v>546</v>
      </c>
      <c r="Q1727" s="144">
        <v>39.9</v>
      </c>
      <c r="R1727" s="147" t="s">
        <v>20356</v>
      </c>
      <c r="S1727" s="144" t="s">
        <v>20357</v>
      </c>
      <c r="T1727" s="144">
        <v>401.8</v>
      </c>
      <c r="U1727" s="144">
        <v>39.9</v>
      </c>
      <c r="V1727" s="149">
        <f>U1727/E1727</f>
        <v>9.7619455386196263E-2</v>
      </c>
      <c r="W1727" s="149">
        <f>V1727</f>
        <v>9.7619455386196263E-2</v>
      </c>
      <c r="X1727" s="1" t="s">
        <v>20358</v>
      </c>
      <c r="Y1727" s="145" t="s">
        <v>5736</v>
      </c>
      <c r="Z1727" s="145" t="s">
        <v>20359</v>
      </c>
    </row>
    <row r="1728" spans="1:26" s="67" customFormat="1" ht="100.2" customHeight="1" x14ac:dyDescent="0.3">
      <c r="A1728" s="9" t="s">
        <v>16991</v>
      </c>
      <c r="B1728" s="10" t="s">
        <v>9427</v>
      </c>
      <c r="C1728" s="22" t="s">
        <v>9428</v>
      </c>
      <c r="D1728" s="19" t="s">
        <v>9429</v>
      </c>
      <c r="E1728" s="13">
        <v>259.17</v>
      </c>
      <c r="F1728" s="14" t="s">
        <v>9430</v>
      </c>
      <c r="G1728" s="14">
        <v>1.153</v>
      </c>
      <c r="H1728" s="14" t="s">
        <v>9431</v>
      </c>
      <c r="I1728" s="14" t="s">
        <v>8532</v>
      </c>
      <c r="J1728" s="15" t="s">
        <v>29313</v>
      </c>
      <c r="K1728" s="14" t="s">
        <v>29312</v>
      </c>
      <c r="L1728" s="14" t="s">
        <v>31</v>
      </c>
      <c r="M1728" s="14" t="s">
        <v>176</v>
      </c>
      <c r="N1728" s="14" t="s">
        <v>33</v>
      </c>
      <c r="O1728" s="16" t="s">
        <v>34</v>
      </c>
      <c r="P1728" s="28">
        <v>728</v>
      </c>
      <c r="Q1728" s="14">
        <v>25</v>
      </c>
      <c r="R1728" s="15" t="s">
        <v>9432</v>
      </c>
      <c r="S1728" s="14" t="s">
        <v>36</v>
      </c>
      <c r="T1728" s="14">
        <v>50</v>
      </c>
      <c r="U1728" s="14">
        <v>25</v>
      </c>
      <c r="V1728" s="30">
        <f>PRODUCT(U1728,1/E1728)</f>
        <v>9.6461781842034175E-2</v>
      </c>
      <c r="W1728" s="30">
        <f>V1728</f>
        <v>9.6461781842034175E-2</v>
      </c>
      <c r="X1728" s="19" t="s">
        <v>9433</v>
      </c>
      <c r="Y1728" s="21" t="s">
        <v>2431</v>
      </c>
      <c r="Z1728" s="19" t="s">
        <v>9434</v>
      </c>
    </row>
    <row r="1729" spans="1:26" s="67" customFormat="1" ht="100.2" customHeight="1" x14ac:dyDescent="0.3">
      <c r="A1729" s="9" t="s">
        <v>16991</v>
      </c>
      <c r="B1729" s="10" t="s">
        <v>9435</v>
      </c>
      <c r="C1729" s="22" t="s">
        <v>9436</v>
      </c>
      <c r="D1729" s="19" t="s">
        <v>9437</v>
      </c>
      <c r="E1729" s="13">
        <v>218.67925745607999</v>
      </c>
      <c r="F1729" s="14" t="s">
        <v>9438</v>
      </c>
      <c r="G1729" s="14">
        <v>4.41</v>
      </c>
      <c r="H1729" s="14" t="s">
        <v>9439</v>
      </c>
      <c r="I1729" s="14" t="s">
        <v>8532</v>
      </c>
      <c r="J1729" s="15" t="s">
        <v>8736</v>
      </c>
      <c r="K1729" s="14" t="s">
        <v>28799</v>
      </c>
      <c r="L1729" s="14" t="s">
        <v>31</v>
      </c>
      <c r="M1729" s="14" t="s">
        <v>310</v>
      </c>
      <c r="N1729" s="14" t="s">
        <v>46</v>
      </c>
      <c r="O1729" s="16" t="s">
        <v>220</v>
      </c>
      <c r="P1729" s="28">
        <v>721</v>
      </c>
      <c r="Q1729" s="14">
        <v>21</v>
      </c>
      <c r="R1729" s="15" t="s">
        <v>9440</v>
      </c>
      <c r="S1729" s="14" t="s">
        <v>546</v>
      </c>
      <c r="T1729" s="14">
        <v>43</v>
      </c>
      <c r="U1729" s="14">
        <v>21</v>
      </c>
      <c r="V1729" s="13">
        <f>PRODUCT(U1729,1/E1729)</f>
        <v>9.6031055914014535E-2</v>
      </c>
      <c r="W1729" s="13">
        <f>V1729</f>
        <v>9.6031055914014535E-2</v>
      </c>
      <c r="X1729" s="19" t="s">
        <v>9441</v>
      </c>
      <c r="Y1729" s="21" t="s">
        <v>7457</v>
      </c>
      <c r="Z1729" s="19" t="s">
        <v>9442</v>
      </c>
    </row>
    <row r="1730" spans="1:26" s="67" customFormat="1" ht="100.2" customHeight="1" x14ac:dyDescent="0.3">
      <c r="A1730" s="9" t="s">
        <v>16991</v>
      </c>
      <c r="B1730" s="10" t="s">
        <v>9443</v>
      </c>
      <c r="C1730" s="11" t="s">
        <v>9444</v>
      </c>
      <c r="D1730" s="12" t="s">
        <v>9445</v>
      </c>
      <c r="E1730" s="13">
        <v>306.41000000000003</v>
      </c>
      <c r="F1730" s="14" t="s">
        <v>9446</v>
      </c>
      <c r="G1730" s="14">
        <v>5.76</v>
      </c>
      <c r="H1730" s="14" t="s">
        <v>9447</v>
      </c>
      <c r="I1730" s="14" t="s">
        <v>8532</v>
      </c>
      <c r="J1730" s="15" t="s">
        <v>9073</v>
      </c>
      <c r="K1730" s="14" t="s">
        <v>29314</v>
      </c>
      <c r="L1730" s="14" t="s">
        <v>31</v>
      </c>
      <c r="M1730" s="14" t="s">
        <v>163</v>
      </c>
      <c r="N1730" s="14" t="s">
        <v>59</v>
      </c>
      <c r="O1730" s="16" t="s">
        <v>220</v>
      </c>
      <c r="P1730" s="17" t="s">
        <v>251</v>
      </c>
      <c r="Q1730" s="29" t="s">
        <v>9448</v>
      </c>
      <c r="R1730" s="15" t="s">
        <v>9449</v>
      </c>
      <c r="S1730" s="14" t="s">
        <v>49</v>
      </c>
      <c r="T1730" s="18" t="s">
        <v>49</v>
      </c>
      <c r="U1730" s="17">
        <v>88</v>
      </c>
      <c r="V1730" s="20">
        <f>PRODUCT(U1730,1/E1730)</f>
        <v>0.2871968930517933</v>
      </c>
      <c r="W1730" s="33">
        <f>V1730/3</f>
        <v>9.57322976839311E-2</v>
      </c>
      <c r="X1730" s="19" t="s">
        <v>50</v>
      </c>
      <c r="Y1730" s="21" t="s">
        <v>9450</v>
      </c>
      <c r="Z1730" s="19" t="s">
        <v>29371</v>
      </c>
    </row>
    <row r="1731" spans="1:26" s="67" customFormat="1" ht="100.2" customHeight="1" x14ac:dyDescent="0.3">
      <c r="A1731" s="9" t="s">
        <v>16991</v>
      </c>
      <c r="B1731" s="10" t="s">
        <v>9451</v>
      </c>
      <c r="C1731" s="22" t="s">
        <v>9452</v>
      </c>
      <c r="D1731" s="12" t="s">
        <v>9453</v>
      </c>
      <c r="E1731" s="13">
        <v>261.32</v>
      </c>
      <c r="F1731" s="14" t="s">
        <v>9454</v>
      </c>
      <c r="G1731" s="14">
        <v>5.32</v>
      </c>
      <c r="H1731" s="14" t="s">
        <v>9455</v>
      </c>
      <c r="I1731" s="14" t="s">
        <v>8532</v>
      </c>
      <c r="J1731" s="15" t="s">
        <v>8551</v>
      </c>
      <c r="K1731" s="14" t="s">
        <v>29315</v>
      </c>
      <c r="L1731" s="14" t="s">
        <v>31</v>
      </c>
      <c r="M1731" s="14" t="s">
        <v>406</v>
      </c>
      <c r="N1731" s="14" t="s">
        <v>33</v>
      </c>
      <c r="O1731" s="16" t="s">
        <v>34</v>
      </c>
      <c r="P1731" s="17" t="s">
        <v>628</v>
      </c>
      <c r="Q1731" s="29" t="s">
        <v>4169</v>
      </c>
      <c r="R1731" s="15" t="s">
        <v>9414</v>
      </c>
      <c r="S1731" s="14" t="s">
        <v>36</v>
      </c>
      <c r="T1731" s="18">
        <v>50</v>
      </c>
      <c r="U1731" s="17">
        <v>25</v>
      </c>
      <c r="V1731" s="20">
        <f>PRODUCT(U1731,1/E1731)</f>
        <v>9.5668146333996631E-2</v>
      </c>
      <c r="W1731" s="20">
        <f>V1731</f>
        <v>9.5668146333996631E-2</v>
      </c>
      <c r="X1731" s="19" t="s">
        <v>9456</v>
      </c>
      <c r="Y1731" s="21" t="s">
        <v>9416</v>
      </c>
      <c r="Z1731" s="19" t="s">
        <v>9417</v>
      </c>
    </row>
    <row r="1732" spans="1:26" s="67" customFormat="1" ht="100.2" customHeight="1" x14ac:dyDescent="0.3">
      <c r="A1732" s="138" t="s">
        <v>23707</v>
      </c>
      <c r="B1732" s="141" t="s">
        <v>20360</v>
      </c>
      <c r="C1732" s="139" t="s">
        <v>20361</v>
      </c>
      <c r="D1732" s="139" t="s">
        <v>20362</v>
      </c>
      <c r="E1732" s="142">
        <v>343.38</v>
      </c>
      <c r="F1732" s="143" t="s">
        <v>20363</v>
      </c>
      <c r="G1732" s="143"/>
      <c r="H1732" s="143" t="s">
        <v>20364</v>
      </c>
      <c r="I1732" s="144" t="s">
        <v>8532</v>
      </c>
      <c r="J1732" s="145" t="s">
        <v>20365</v>
      </c>
      <c r="K1732" s="143" t="s">
        <v>29316</v>
      </c>
      <c r="L1732" s="144" t="s">
        <v>31</v>
      </c>
      <c r="M1732" s="144" t="s">
        <v>20366</v>
      </c>
      <c r="N1732" s="144" t="s">
        <v>46</v>
      </c>
      <c r="O1732" s="144" t="s">
        <v>34</v>
      </c>
      <c r="P1732" s="144">
        <v>90</v>
      </c>
      <c r="Q1732" s="144">
        <v>97.5</v>
      </c>
      <c r="R1732" s="147" t="s">
        <v>20367</v>
      </c>
      <c r="S1732" s="144" t="s">
        <v>7503</v>
      </c>
      <c r="T1732" s="144">
        <v>489.5</v>
      </c>
      <c r="U1732" s="144">
        <v>97.5</v>
      </c>
      <c r="V1732" s="148">
        <f>U1732/E1732</f>
        <v>0.28394198846758695</v>
      </c>
      <c r="W1732" s="149">
        <f>V1732/3</f>
        <v>9.4647329489195645E-2</v>
      </c>
      <c r="X1732" s="1" t="s">
        <v>20368</v>
      </c>
      <c r="Y1732" s="145" t="s">
        <v>18197</v>
      </c>
      <c r="Z1732" s="145" t="s">
        <v>29372</v>
      </c>
    </row>
    <row r="1733" spans="1:26" s="67" customFormat="1" ht="100.2" customHeight="1" x14ac:dyDescent="0.3">
      <c r="A1733" s="9" t="s">
        <v>16991</v>
      </c>
      <c r="B1733" s="10" t="s">
        <v>9457</v>
      </c>
      <c r="C1733" s="35" t="s">
        <v>9458</v>
      </c>
      <c r="D1733" s="19" t="s">
        <v>9459</v>
      </c>
      <c r="E1733" s="13">
        <v>177.03</v>
      </c>
      <c r="F1733" s="14" t="s">
        <v>9460</v>
      </c>
      <c r="G1733" s="14">
        <v>-0.13299999999999901</v>
      </c>
      <c r="H1733" s="25" t="s">
        <v>9461</v>
      </c>
      <c r="I1733" s="14" t="s">
        <v>8532</v>
      </c>
      <c r="J1733" s="15" t="s">
        <v>9462</v>
      </c>
      <c r="K1733" s="14" t="s">
        <v>28800</v>
      </c>
      <c r="L1733" s="14" t="s">
        <v>31</v>
      </c>
      <c r="M1733" s="14" t="s">
        <v>176</v>
      </c>
      <c r="N1733" s="14" t="s">
        <v>46</v>
      </c>
      <c r="O1733" s="16" t="s">
        <v>34</v>
      </c>
      <c r="P1733" s="28">
        <v>91</v>
      </c>
      <c r="Q1733" s="14">
        <v>50</v>
      </c>
      <c r="R1733" s="15" t="s">
        <v>9463</v>
      </c>
      <c r="S1733" s="14" t="s">
        <v>788</v>
      </c>
      <c r="T1733" s="14">
        <v>100</v>
      </c>
      <c r="U1733" s="28">
        <v>50</v>
      </c>
      <c r="V1733" s="13">
        <f>PRODUCT(U1733/E1733)</f>
        <v>0.28243800485793369</v>
      </c>
      <c r="W1733" s="30">
        <f>V1733/3</f>
        <v>9.4146001619311234E-2</v>
      </c>
      <c r="X1733" s="19" t="s">
        <v>9464</v>
      </c>
      <c r="Y1733" s="21" t="s">
        <v>1003</v>
      </c>
      <c r="Z1733" s="19" t="s">
        <v>9465</v>
      </c>
    </row>
    <row r="1734" spans="1:26" s="67" customFormat="1" ht="100.2" customHeight="1" x14ac:dyDescent="0.3">
      <c r="A1734" s="9" t="s">
        <v>16991</v>
      </c>
      <c r="B1734" s="10" t="s">
        <v>9466</v>
      </c>
      <c r="C1734" s="22" t="s">
        <v>9467</v>
      </c>
      <c r="D1734" s="19" t="s">
        <v>9468</v>
      </c>
      <c r="E1734" s="13">
        <v>179.22</v>
      </c>
      <c r="F1734" s="14" t="s">
        <v>9469</v>
      </c>
      <c r="G1734" s="14">
        <v>1.66</v>
      </c>
      <c r="H1734" s="14" t="s">
        <v>9470</v>
      </c>
      <c r="I1734" s="14" t="s">
        <v>8532</v>
      </c>
      <c r="J1734" s="15" t="s">
        <v>8598</v>
      </c>
      <c r="K1734" s="14" t="s">
        <v>29317</v>
      </c>
      <c r="L1734" s="14" t="s">
        <v>31</v>
      </c>
      <c r="M1734" s="14" t="s">
        <v>69</v>
      </c>
      <c r="N1734" s="14" t="s">
        <v>33</v>
      </c>
      <c r="O1734" s="16" t="s">
        <v>34</v>
      </c>
      <c r="P1734" s="28">
        <v>90</v>
      </c>
      <c r="Q1734" s="14">
        <v>50</v>
      </c>
      <c r="R1734" s="15" t="s">
        <v>9471</v>
      </c>
      <c r="S1734" s="14" t="s">
        <v>9472</v>
      </c>
      <c r="T1734" s="14">
        <v>100</v>
      </c>
      <c r="U1734" s="14">
        <v>50</v>
      </c>
      <c r="V1734" s="13">
        <f>PRODUCT(U1734,1/E1734)</f>
        <v>0.27898672023211696</v>
      </c>
      <c r="W1734" s="30">
        <f>V1734/3</f>
        <v>9.2995573410705648E-2</v>
      </c>
      <c r="X1734" s="19" t="s">
        <v>9473</v>
      </c>
      <c r="Y1734" s="21" t="s">
        <v>9474</v>
      </c>
      <c r="Z1734" s="19" t="s">
        <v>29373</v>
      </c>
    </row>
    <row r="1735" spans="1:26" s="67" customFormat="1" ht="100.2" customHeight="1" x14ac:dyDescent="0.3">
      <c r="A1735" s="9" t="s">
        <v>16991</v>
      </c>
      <c r="B1735" s="10" t="s">
        <v>9475</v>
      </c>
      <c r="C1735" s="22" t="s">
        <v>9476</v>
      </c>
      <c r="D1735" s="43" t="s">
        <v>9477</v>
      </c>
      <c r="E1735" s="24">
        <v>96.94</v>
      </c>
      <c r="F1735" s="14" t="s">
        <v>9478</v>
      </c>
      <c r="G1735" s="14">
        <v>2.41</v>
      </c>
      <c r="H1735" s="25" t="s">
        <v>9479</v>
      </c>
      <c r="I1735" s="14" t="s">
        <v>8532</v>
      </c>
      <c r="J1735" s="15" t="s">
        <v>8972</v>
      </c>
      <c r="K1735" s="14" t="s">
        <v>28801</v>
      </c>
      <c r="L1735" s="14" t="s">
        <v>31</v>
      </c>
      <c r="M1735" s="14" t="s">
        <v>69</v>
      </c>
      <c r="N1735" s="14" t="s">
        <v>476</v>
      </c>
      <c r="O1735" s="16" t="s">
        <v>47</v>
      </c>
      <c r="P1735" s="26">
        <v>730</v>
      </c>
      <c r="Q1735" s="25">
        <v>9</v>
      </c>
      <c r="R1735" s="15" t="s">
        <v>9480</v>
      </c>
      <c r="S1735" s="14" t="s">
        <v>143</v>
      </c>
      <c r="T1735" s="25">
        <v>14</v>
      </c>
      <c r="U1735" s="26">
        <v>9</v>
      </c>
      <c r="V1735" s="24">
        <f>U1735/E1735</f>
        <v>9.2840932535589032E-2</v>
      </c>
      <c r="W1735" s="24">
        <f>V1735</f>
        <v>9.2840932535589032E-2</v>
      </c>
      <c r="X1735" s="19" t="s">
        <v>9481</v>
      </c>
      <c r="Y1735" s="21" t="s">
        <v>9482</v>
      </c>
      <c r="Z1735" s="19" t="s">
        <v>29374</v>
      </c>
    </row>
    <row r="1736" spans="1:26" s="67" customFormat="1" ht="100.2" customHeight="1" x14ac:dyDescent="0.3">
      <c r="A1736" s="9" t="s">
        <v>16991</v>
      </c>
      <c r="B1736" s="10" t="s">
        <v>9483</v>
      </c>
      <c r="C1736" s="22" t="s">
        <v>9484</v>
      </c>
      <c r="D1736" s="12" t="s">
        <v>9485</v>
      </c>
      <c r="E1736" s="13">
        <v>180.17</v>
      </c>
      <c r="F1736" s="14" t="s">
        <v>9486</v>
      </c>
      <c r="G1736" s="14">
        <v>-2.08</v>
      </c>
      <c r="H1736" s="25" t="s">
        <v>9487</v>
      </c>
      <c r="I1736" s="14" t="s">
        <v>8532</v>
      </c>
      <c r="J1736" s="15" t="s">
        <v>8569</v>
      </c>
      <c r="K1736" s="14" t="s">
        <v>29318</v>
      </c>
      <c r="L1736" s="14" t="s">
        <v>31</v>
      </c>
      <c r="M1736" s="14" t="s">
        <v>69</v>
      </c>
      <c r="N1736" s="14" t="s">
        <v>33</v>
      </c>
      <c r="O1736" s="16" t="s">
        <v>34</v>
      </c>
      <c r="P1736" s="17" t="s">
        <v>164</v>
      </c>
      <c r="Q1736" s="29" t="s">
        <v>2097</v>
      </c>
      <c r="R1736" s="15" t="s">
        <v>9488</v>
      </c>
      <c r="S1736" s="14" t="s">
        <v>36</v>
      </c>
      <c r="T1736" s="18">
        <v>100</v>
      </c>
      <c r="U1736" s="17">
        <v>50</v>
      </c>
      <c r="V1736" s="20">
        <f>PRODUCT(U1736,1/E1736)</f>
        <v>0.27751567963589946</v>
      </c>
      <c r="W1736" s="30">
        <f>V1736/3</f>
        <v>9.2505226545299815E-2</v>
      </c>
      <c r="X1736" s="19" t="s">
        <v>9489</v>
      </c>
      <c r="Y1736" s="21" t="s">
        <v>9490</v>
      </c>
      <c r="Z1736" s="19" t="s">
        <v>9491</v>
      </c>
    </row>
    <row r="1737" spans="1:26" s="67" customFormat="1" ht="100.2" customHeight="1" x14ac:dyDescent="0.3">
      <c r="A1737" s="9" t="s">
        <v>16991</v>
      </c>
      <c r="B1737" s="10" t="s">
        <v>9492</v>
      </c>
      <c r="C1737" s="22" t="s">
        <v>9493</v>
      </c>
      <c r="D1737" s="19" t="s">
        <v>9494</v>
      </c>
      <c r="E1737" s="13">
        <v>238.16</v>
      </c>
      <c r="F1737" s="14" t="s">
        <v>9495</v>
      </c>
      <c r="G1737" s="14">
        <v>-0.47</v>
      </c>
      <c r="H1737" s="14" t="s">
        <v>9496</v>
      </c>
      <c r="I1737" s="14" t="s">
        <v>8532</v>
      </c>
      <c r="J1737" s="15" t="s">
        <v>9497</v>
      </c>
      <c r="K1737" s="14" t="s">
        <v>29319</v>
      </c>
      <c r="L1737" s="14" t="s">
        <v>31</v>
      </c>
      <c r="M1737" s="14" t="s">
        <v>310</v>
      </c>
      <c r="N1737" s="14" t="s">
        <v>33</v>
      </c>
      <c r="O1737" s="16" t="s">
        <v>34</v>
      </c>
      <c r="P1737" s="28">
        <v>91</v>
      </c>
      <c r="Q1737" s="14">
        <v>65</v>
      </c>
      <c r="R1737" s="15" t="s">
        <v>9498</v>
      </c>
      <c r="S1737" s="14" t="s">
        <v>36</v>
      </c>
      <c r="T1737" s="14">
        <v>125</v>
      </c>
      <c r="U1737" s="14">
        <v>65</v>
      </c>
      <c r="V1737" s="13">
        <f>PRODUCT(U1737,1/E1737)</f>
        <v>0.27292576419213971</v>
      </c>
      <c r="W1737" s="30">
        <f>V1737/3</f>
        <v>9.0975254730713231E-2</v>
      </c>
      <c r="X1737" s="19" t="s">
        <v>9499</v>
      </c>
      <c r="Y1737" s="21" t="s">
        <v>930</v>
      </c>
      <c r="Z1737" s="19" t="s">
        <v>9500</v>
      </c>
    </row>
    <row r="1738" spans="1:26" s="67" customFormat="1" ht="100.2" customHeight="1" x14ac:dyDescent="0.3">
      <c r="A1738" s="138" t="s">
        <v>23707</v>
      </c>
      <c r="B1738" s="141" t="s">
        <v>20369</v>
      </c>
      <c r="C1738" s="139" t="s">
        <v>20370</v>
      </c>
      <c r="D1738" s="139" t="s">
        <v>20371</v>
      </c>
      <c r="E1738" s="143">
        <v>86.18</v>
      </c>
      <c r="F1738" s="144" t="s">
        <v>20372</v>
      </c>
      <c r="G1738" s="150"/>
      <c r="H1738" s="144" t="s">
        <v>20373</v>
      </c>
      <c r="I1738" s="144" t="s">
        <v>8532</v>
      </c>
      <c r="J1738" s="145" t="s">
        <v>20374</v>
      </c>
      <c r="K1738" s="144" t="s">
        <v>28249</v>
      </c>
      <c r="L1738" s="144" t="s">
        <v>31</v>
      </c>
      <c r="M1738" s="144" t="s">
        <v>20375</v>
      </c>
      <c r="N1738" s="144" t="s">
        <v>11416</v>
      </c>
      <c r="O1738" s="144" t="s">
        <v>220</v>
      </c>
      <c r="P1738" s="144">
        <v>91</v>
      </c>
      <c r="Q1738" s="144">
        <v>23</v>
      </c>
      <c r="R1738" s="147" t="s">
        <v>20376</v>
      </c>
      <c r="S1738" s="144" t="s">
        <v>36</v>
      </c>
      <c r="T1738" s="144">
        <v>116</v>
      </c>
      <c r="U1738" s="144">
        <v>23</v>
      </c>
      <c r="V1738" s="146">
        <f>U1738/E1738</f>
        <v>0.26688326757948477</v>
      </c>
      <c r="W1738" s="148">
        <f>V1738/3</f>
        <v>8.8961089193161591E-2</v>
      </c>
      <c r="X1738" s="147" t="s">
        <v>20377</v>
      </c>
      <c r="Y1738" s="145" t="s">
        <v>13587</v>
      </c>
      <c r="Z1738" s="145" t="s">
        <v>20378</v>
      </c>
    </row>
    <row r="1739" spans="1:26" s="67" customFormat="1" ht="100.2" customHeight="1" x14ac:dyDescent="0.3">
      <c r="A1739" s="9" t="s">
        <v>16991</v>
      </c>
      <c r="B1739" s="10" t="s">
        <v>9501</v>
      </c>
      <c r="C1739" s="35" t="s">
        <v>9502</v>
      </c>
      <c r="D1739" s="19" t="s">
        <v>9503</v>
      </c>
      <c r="E1739" s="13">
        <v>281.31</v>
      </c>
      <c r="F1739" s="14" t="s">
        <v>9504</v>
      </c>
      <c r="G1739" s="13">
        <v>5.2</v>
      </c>
      <c r="H1739" s="14" t="s">
        <v>9505</v>
      </c>
      <c r="I1739" s="14" t="s">
        <v>8532</v>
      </c>
      <c r="J1739" s="15" t="s">
        <v>8992</v>
      </c>
      <c r="K1739" s="14" t="s">
        <v>29320</v>
      </c>
      <c r="L1739" s="14" t="s">
        <v>31</v>
      </c>
      <c r="M1739" s="14" t="s">
        <v>674</v>
      </c>
      <c r="N1739" s="14" t="s">
        <v>33</v>
      </c>
      <c r="O1739" s="16" t="s">
        <v>34</v>
      </c>
      <c r="P1739" s="28">
        <v>730</v>
      </c>
      <c r="Q1739" s="14">
        <v>25</v>
      </c>
      <c r="R1739" s="15" t="s">
        <v>9506</v>
      </c>
      <c r="S1739" s="14" t="s">
        <v>36</v>
      </c>
      <c r="T1739" s="14">
        <v>250</v>
      </c>
      <c r="U1739" s="14">
        <v>25</v>
      </c>
      <c r="V1739" s="30">
        <f>PRODUCT(U1739,1/E1739)</f>
        <v>8.8869929970495185E-2</v>
      </c>
      <c r="W1739" s="30">
        <f>V1739</f>
        <v>8.8869929970495185E-2</v>
      </c>
      <c r="X1739" s="19" t="s">
        <v>9507</v>
      </c>
      <c r="Y1739" s="21" t="s">
        <v>9508</v>
      </c>
      <c r="Z1739" s="19" t="s">
        <v>29375</v>
      </c>
    </row>
    <row r="1740" spans="1:26" s="67" customFormat="1" ht="100.2" customHeight="1" x14ac:dyDescent="0.3">
      <c r="A1740" s="9" t="s">
        <v>16991</v>
      </c>
      <c r="B1740" s="10" t="s">
        <v>9509</v>
      </c>
      <c r="C1740" s="22" t="s">
        <v>9510</v>
      </c>
      <c r="D1740" s="12" t="s">
        <v>9511</v>
      </c>
      <c r="E1740" s="13">
        <v>79.010000000000005</v>
      </c>
      <c r="F1740" s="14" t="s">
        <v>9512</v>
      </c>
      <c r="G1740" s="14">
        <v>-4.0999999999999898E-2</v>
      </c>
      <c r="H1740" s="31" t="s">
        <v>9513</v>
      </c>
      <c r="I1740" s="14" t="s">
        <v>8532</v>
      </c>
      <c r="J1740" s="15" t="s">
        <v>9245</v>
      </c>
      <c r="K1740" s="14" t="s">
        <v>29321</v>
      </c>
      <c r="L1740" s="14" t="s">
        <v>31</v>
      </c>
      <c r="M1740" s="14" t="s">
        <v>310</v>
      </c>
      <c r="N1740" s="14" t="s">
        <v>33</v>
      </c>
      <c r="O1740" s="16" t="s">
        <v>47</v>
      </c>
      <c r="P1740" s="17">
        <v>728</v>
      </c>
      <c r="Q1740" s="18">
        <v>7</v>
      </c>
      <c r="R1740" s="15" t="s">
        <v>9514</v>
      </c>
      <c r="S1740" s="14" t="s">
        <v>36</v>
      </c>
      <c r="T1740" s="18">
        <v>14</v>
      </c>
      <c r="U1740" s="17">
        <v>7</v>
      </c>
      <c r="V1740" s="13">
        <f>PRODUCT(U1740,1/E1740)</f>
        <v>8.8596380205037337E-2</v>
      </c>
      <c r="W1740" s="13">
        <f>V1740</f>
        <v>8.8596380205037337E-2</v>
      </c>
      <c r="X1740" s="19" t="s">
        <v>9515</v>
      </c>
      <c r="Y1740" s="21" t="s">
        <v>5459</v>
      </c>
      <c r="Z1740" s="19" t="s">
        <v>9516</v>
      </c>
    </row>
    <row r="1741" spans="1:26" s="67" customFormat="1" ht="100.2" customHeight="1" x14ac:dyDescent="0.3">
      <c r="A1741" s="138" t="s">
        <v>23707</v>
      </c>
      <c r="B1741" s="158" t="s">
        <v>20379</v>
      </c>
      <c r="C1741" s="145" t="s">
        <v>20380</v>
      </c>
      <c r="D1741" s="145" t="s">
        <v>20381</v>
      </c>
      <c r="E1741" s="146">
        <v>342.13</v>
      </c>
      <c r="F1741" s="144" t="s">
        <v>20382</v>
      </c>
      <c r="G1741" s="144"/>
      <c r="H1741" s="144" t="s">
        <v>20383</v>
      </c>
      <c r="I1741" s="144" t="s">
        <v>8532</v>
      </c>
      <c r="J1741" s="145" t="s">
        <v>20384</v>
      </c>
      <c r="K1741" s="144" t="s">
        <v>28802</v>
      </c>
      <c r="L1741" s="144" t="s">
        <v>425</v>
      </c>
      <c r="M1741" s="144" t="s">
        <v>839</v>
      </c>
      <c r="N1741" s="144" t="s">
        <v>46</v>
      </c>
      <c r="O1741" s="144" t="s">
        <v>34</v>
      </c>
      <c r="P1741" s="144">
        <v>730</v>
      </c>
      <c r="Q1741" s="144">
        <v>7</v>
      </c>
      <c r="R1741" s="147" t="s">
        <v>20385</v>
      </c>
      <c r="S1741" s="144" t="s">
        <v>36</v>
      </c>
      <c r="T1741" s="144">
        <v>7</v>
      </c>
      <c r="U1741" s="144">
        <v>30</v>
      </c>
      <c r="V1741" s="148">
        <f>U1741/E1741</f>
        <v>8.7685967322362848E-2</v>
      </c>
      <c r="W1741" s="148">
        <f>V1741</f>
        <v>8.7685967322362848E-2</v>
      </c>
      <c r="X1741" s="145" t="s">
        <v>20386</v>
      </c>
      <c r="Y1741" s="145" t="s">
        <v>20387</v>
      </c>
      <c r="Z1741" s="145" t="s">
        <v>29376</v>
      </c>
    </row>
    <row r="1742" spans="1:26" s="67" customFormat="1" ht="100.2" customHeight="1" x14ac:dyDescent="0.3">
      <c r="A1742" s="9" t="s">
        <v>16991</v>
      </c>
      <c r="B1742" s="10" t="s">
        <v>9517</v>
      </c>
      <c r="C1742" s="22" t="s">
        <v>9518</v>
      </c>
      <c r="D1742" s="19" t="s">
        <v>5933</v>
      </c>
      <c r="E1742" s="13">
        <v>381.39</v>
      </c>
      <c r="F1742" s="14" t="s">
        <v>9519</v>
      </c>
      <c r="G1742" s="14">
        <v>-0.46</v>
      </c>
      <c r="H1742" s="14" t="s">
        <v>9520</v>
      </c>
      <c r="I1742" s="14" t="s">
        <v>8532</v>
      </c>
      <c r="J1742" s="15" t="s">
        <v>8569</v>
      </c>
      <c r="K1742" s="13" t="s">
        <v>29322</v>
      </c>
      <c r="L1742" s="14" t="s">
        <v>31</v>
      </c>
      <c r="M1742" s="14" t="s">
        <v>1357</v>
      </c>
      <c r="N1742" s="14" t="s">
        <v>33</v>
      </c>
      <c r="O1742" s="16" t="s">
        <v>34</v>
      </c>
      <c r="P1742" s="28">
        <v>91</v>
      </c>
      <c r="Q1742" s="18">
        <v>100</v>
      </c>
      <c r="R1742" s="15" t="s">
        <v>9521</v>
      </c>
      <c r="S1742" s="14" t="s">
        <v>49</v>
      </c>
      <c r="T1742" s="14" t="s">
        <v>49</v>
      </c>
      <c r="U1742" s="28">
        <v>100</v>
      </c>
      <c r="V1742" s="30">
        <f>PRODUCT(U1742,1/E1742)</f>
        <v>0.26219879912949995</v>
      </c>
      <c r="W1742" s="39">
        <f>V1742/3</f>
        <v>8.7399599709833312E-2</v>
      </c>
      <c r="X1742" s="19" t="s">
        <v>50</v>
      </c>
      <c r="Y1742" s="21" t="s">
        <v>9522</v>
      </c>
      <c r="Z1742" s="19" t="s">
        <v>29377</v>
      </c>
    </row>
    <row r="1743" spans="1:26" s="67" customFormat="1" ht="100.2" customHeight="1" x14ac:dyDescent="0.3">
      <c r="A1743" s="9" t="s">
        <v>16991</v>
      </c>
      <c r="B1743" s="10" t="s">
        <v>9523</v>
      </c>
      <c r="C1743" s="22" t="s">
        <v>9524</v>
      </c>
      <c r="D1743" s="19" t="s">
        <v>9525</v>
      </c>
      <c r="E1743" s="13">
        <v>115.17</v>
      </c>
      <c r="F1743" s="14" t="s">
        <v>4782</v>
      </c>
      <c r="G1743" s="14">
        <v>1.53</v>
      </c>
      <c r="H1743" s="14" t="s">
        <v>9526</v>
      </c>
      <c r="I1743" s="14" t="s">
        <v>8532</v>
      </c>
      <c r="J1743" s="15" t="s">
        <v>8598</v>
      </c>
      <c r="K1743" s="14" t="s">
        <v>29293</v>
      </c>
      <c r="L1743" s="14" t="s">
        <v>31</v>
      </c>
      <c r="M1743" s="14" t="s">
        <v>9527</v>
      </c>
      <c r="N1743" s="14" t="s">
        <v>46</v>
      </c>
      <c r="O1743" s="16" t="s">
        <v>220</v>
      </c>
      <c r="P1743" s="28">
        <v>84</v>
      </c>
      <c r="Q1743" s="14">
        <v>30</v>
      </c>
      <c r="R1743" s="15" t="s">
        <v>9528</v>
      </c>
      <c r="S1743" s="14" t="s">
        <v>9529</v>
      </c>
      <c r="T1743" s="14">
        <v>100</v>
      </c>
      <c r="U1743" s="14">
        <v>30</v>
      </c>
      <c r="V1743" s="13">
        <f>PRODUCT(U1743,1/E1743)</f>
        <v>0.26048450117218025</v>
      </c>
      <c r="W1743" s="33">
        <f>V1743/3</f>
        <v>8.6828167057393421E-2</v>
      </c>
      <c r="X1743" s="19" t="s">
        <v>9530</v>
      </c>
      <c r="Y1743" s="21" t="s">
        <v>9531</v>
      </c>
      <c r="Z1743" s="19" t="s">
        <v>9532</v>
      </c>
    </row>
    <row r="1744" spans="1:26" s="67" customFormat="1" ht="100.2" customHeight="1" x14ac:dyDescent="0.3">
      <c r="A1744" s="9" t="s">
        <v>16991</v>
      </c>
      <c r="B1744" s="10" t="s">
        <v>9533</v>
      </c>
      <c r="C1744" s="22" t="s">
        <v>9534</v>
      </c>
      <c r="D1744" s="12" t="s">
        <v>9535</v>
      </c>
      <c r="E1744" s="13">
        <v>231.7</v>
      </c>
      <c r="F1744" s="14" t="s">
        <v>9536</v>
      </c>
      <c r="G1744" s="14">
        <v>1.47</v>
      </c>
      <c r="H1744" s="14" t="s">
        <v>9537</v>
      </c>
      <c r="I1744" s="14" t="s">
        <v>8532</v>
      </c>
      <c r="J1744" s="15" t="s">
        <v>9538</v>
      </c>
      <c r="K1744" s="14" t="s">
        <v>29323</v>
      </c>
      <c r="L1744" s="14" t="s">
        <v>31</v>
      </c>
      <c r="M1744" s="14" t="s">
        <v>69</v>
      </c>
      <c r="N1744" s="14" t="s">
        <v>476</v>
      </c>
      <c r="O1744" s="16" t="s">
        <v>34</v>
      </c>
      <c r="P1744" s="17">
        <v>91</v>
      </c>
      <c r="Q1744" s="18">
        <v>60.3</v>
      </c>
      <c r="R1744" s="15" t="s">
        <v>9539</v>
      </c>
      <c r="S1744" s="14" t="s">
        <v>49</v>
      </c>
      <c r="T1744" s="18" t="s">
        <v>49</v>
      </c>
      <c r="U1744" s="34">
        <v>60.3</v>
      </c>
      <c r="V1744" s="33">
        <f>PRODUCT(U1744,1/E1744)</f>
        <v>0.26025032369443246</v>
      </c>
      <c r="W1744" s="37">
        <f>V1744/3</f>
        <v>8.6750107898144149E-2</v>
      </c>
      <c r="X1744" s="19" t="s">
        <v>9540</v>
      </c>
      <c r="Y1744" s="21" t="s">
        <v>9541</v>
      </c>
      <c r="Z1744" s="19" t="s">
        <v>29378</v>
      </c>
    </row>
    <row r="1745" spans="1:26" s="67" customFormat="1" ht="100.2" customHeight="1" x14ac:dyDescent="0.3">
      <c r="A1745" s="9" t="s">
        <v>16991</v>
      </c>
      <c r="B1745" s="10" t="s">
        <v>9542</v>
      </c>
      <c r="C1745" s="35" t="s">
        <v>9543</v>
      </c>
      <c r="D1745" s="19" t="s">
        <v>29380</v>
      </c>
      <c r="E1745" s="13">
        <v>289.33</v>
      </c>
      <c r="F1745" s="14" t="s">
        <v>9544</v>
      </c>
      <c r="G1745" s="14">
        <v>1.49</v>
      </c>
      <c r="H1745" s="14" t="s">
        <v>9545</v>
      </c>
      <c r="I1745" s="14" t="s">
        <v>8532</v>
      </c>
      <c r="J1745" s="15" t="s">
        <v>8569</v>
      </c>
      <c r="K1745" s="14" t="s">
        <v>29324</v>
      </c>
      <c r="L1745" s="14" t="s">
        <v>189</v>
      </c>
      <c r="M1745" s="14" t="s">
        <v>190</v>
      </c>
      <c r="N1745" s="14" t="s">
        <v>476</v>
      </c>
      <c r="O1745" s="16" t="s">
        <v>34</v>
      </c>
      <c r="P1745" s="28">
        <v>365</v>
      </c>
      <c r="Q1745" s="14">
        <v>25</v>
      </c>
      <c r="R1745" s="15" t="s">
        <v>9546</v>
      </c>
      <c r="S1745" s="14" t="s">
        <v>1692</v>
      </c>
      <c r="T1745" s="14">
        <v>125</v>
      </c>
      <c r="U1745" s="14">
        <v>25</v>
      </c>
      <c r="V1745" s="30">
        <f>U1745/E1745</f>
        <v>8.6406525420799782E-2</v>
      </c>
      <c r="W1745" s="30">
        <f t="shared" ref="W1745:W1752" si="95">V1745</f>
        <v>8.6406525420799782E-2</v>
      </c>
      <c r="X1745" s="19" t="s">
        <v>9547</v>
      </c>
      <c r="Y1745" s="21" t="s">
        <v>9548</v>
      </c>
      <c r="Z1745" s="19" t="s">
        <v>29379</v>
      </c>
    </row>
    <row r="1746" spans="1:26" s="67" customFormat="1" ht="100.2" customHeight="1" x14ac:dyDescent="0.3">
      <c r="A1746" s="9" t="s">
        <v>16991</v>
      </c>
      <c r="B1746" s="10" t="s">
        <v>9549</v>
      </c>
      <c r="C1746" s="19" t="s">
        <v>9550</v>
      </c>
      <c r="D1746" s="19" t="s">
        <v>9551</v>
      </c>
      <c r="E1746" s="13">
        <v>149.6</v>
      </c>
      <c r="F1746" s="14" t="s">
        <v>9552</v>
      </c>
      <c r="G1746" s="14">
        <v>0.24</v>
      </c>
      <c r="H1746" s="14" t="s">
        <v>9553</v>
      </c>
      <c r="I1746" s="14" t="s">
        <v>8532</v>
      </c>
      <c r="J1746" s="15" t="s">
        <v>9305</v>
      </c>
      <c r="K1746" s="14" t="s">
        <v>28803</v>
      </c>
      <c r="L1746" s="14" t="s">
        <v>31</v>
      </c>
      <c r="M1746" s="14" t="s">
        <v>9554</v>
      </c>
      <c r="N1746" s="14" t="s">
        <v>46</v>
      </c>
      <c r="O1746" s="16" t="s">
        <v>47</v>
      </c>
      <c r="P1746" s="28">
        <v>728</v>
      </c>
      <c r="Q1746" s="14">
        <v>12.9</v>
      </c>
      <c r="R1746" s="15" t="s">
        <v>9555</v>
      </c>
      <c r="S1746" s="14" t="s">
        <v>9556</v>
      </c>
      <c r="T1746" s="14" t="s">
        <v>49</v>
      </c>
      <c r="U1746" s="36">
        <v>12.9</v>
      </c>
      <c r="V1746" s="37">
        <f>PRODUCT(U1746,1/E1746)</f>
        <v>8.6229946524064169E-2</v>
      </c>
      <c r="W1746" s="37">
        <f t="shared" si="95"/>
        <v>8.6229946524064169E-2</v>
      </c>
      <c r="X1746" s="19" t="s">
        <v>9557</v>
      </c>
      <c r="Y1746" s="21" t="s">
        <v>9558</v>
      </c>
      <c r="Z1746" s="19" t="s">
        <v>29381</v>
      </c>
    </row>
    <row r="1747" spans="1:26" s="67" customFormat="1" ht="100.2" customHeight="1" x14ac:dyDescent="0.3">
      <c r="A1747" s="138" t="s">
        <v>23707</v>
      </c>
      <c r="B1747" s="141" t="s">
        <v>20388</v>
      </c>
      <c r="C1747" s="139" t="s">
        <v>20389</v>
      </c>
      <c r="D1747" s="139" t="s">
        <v>20390</v>
      </c>
      <c r="E1747" s="142">
        <v>418.28</v>
      </c>
      <c r="F1747" s="143" t="s">
        <v>20391</v>
      </c>
      <c r="G1747" s="143"/>
      <c r="H1747" s="143" t="s">
        <v>20392</v>
      </c>
      <c r="I1747" s="144" t="s">
        <v>8532</v>
      </c>
      <c r="J1747" s="145" t="s">
        <v>20393</v>
      </c>
      <c r="K1747" s="143" t="s">
        <v>29325</v>
      </c>
      <c r="L1747" s="144" t="s">
        <v>189</v>
      </c>
      <c r="M1747" s="144" t="s">
        <v>190</v>
      </c>
      <c r="N1747" s="144" t="s">
        <v>46</v>
      </c>
      <c r="O1747" s="144" t="s">
        <v>34</v>
      </c>
      <c r="P1747" s="144">
        <v>365</v>
      </c>
      <c r="Q1747" s="144">
        <v>35.9</v>
      </c>
      <c r="R1747" s="147" t="s">
        <v>20394</v>
      </c>
      <c r="S1747" s="144" t="s">
        <v>20395</v>
      </c>
      <c r="T1747" s="144">
        <v>183</v>
      </c>
      <c r="U1747" s="144">
        <v>35.9</v>
      </c>
      <c r="V1747" s="149">
        <f>U1747/E1747</f>
        <v>8.5827675241465048E-2</v>
      </c>
      <c r="W1747" s="149">
        <f t="shared" si="95"/>
        <v>8.5827675241465048E-2</v>
      </c>
      <c r="X1747" s="1" t="s">
        <v>20396</v>
      </c>
      <c r="Y1747" s="145" t="s">
        <v>10488</v>
      </c>
      <c r="Z1747" s="145" t="s">
        <v>20397</v>
      </c>
    </row>
    <row r="1748" spans="1:26" s="67" customFormat="1" ht="100.2" customHeight="1" x14ac:dyDescent="0.3">
      <c r="A1748" s="138" t="s">
        <v>23707</v>
      </c>
      <c r="B1748" s="141" t="s">
        <v>20398</v>
      </c>
      <c r="C1748" s="139" t="s">
        <v>20399</v>
      </c>
      <c r="D1748" s="139" t="s">
        <v>20400</v>
      </c>
      <c r="E1748" s="142">
        <v>199.25700000000001</v>
      </c>
      <c r="F1748" s="143" t="s">
        <v>20401</v>
      </c>
      <c r="G1748" s="143"/>
      <c r="H1748" s="143" t="s">
        <v>20402</v>
      </c>
      <c r="I1748" s="144" t="s">
        <v>8532</v>
      </c>
      <c r="J1748" s="145" t="s">
        <v>8569</v>
      </c>
      <c r="K1748" s="143" t="s">
        <v>28709</v>
      </c>
      <c r="L1748" s="144" t="s">
        <v>31</v>
      </c>
      <c r="M1748" s="144" t="s">
        <v>20403</v>
      </c>
      <c r="N1748" s="144" t="s">
        <v>46</v>
      </c>
      <c r="O1748" s="144" t="s">
        <v>34</v>
      </c>
      <c r="P1748" s="144">
        <v>728</v>
      </c>
      <c r="Q1748" s="151">
        <v>17</v>
      </c>
      <c r="R1748" s="147" t="s">
        <v>20404</v>
      </c>
      <c r="S1748" s="144" t="s">
        <v>36</v>
      </c>
      <c r="T1748" s="144">
        <v>221</v>
      </c>
      <c r="U1748" s="151">
        <v>17</v>
      </c>
      <c r="V1748" s="149">
        <f>U1748/E1748</f>
        <v>8.531695247845747E-2</v>
      </c>
      <c r="W1748" s="149">
        <f t="shared" si="95"/>
        <v>8.531695247845747E-2</v>
      </c>
      <c r="X1748" s="1" t="s">
        <v>20405</v>
      </c>
      <c r="Y1748" s="145" t="s">
        <v>20406</v>
      </c>
      <c r="Z1748" s="145" t="s">
        <v>20407</v>
      </c>
    </row>
    <row r="1749" spans="1:26" s="67" customFormat="1" ht="100.2" customHeight="1" x14ac:dyDescent="0.3">
      <c r="A1749" s="9" t="s">
        <v>16991</v>
      </c>
      <c r="B1749" s="10" t="s">
        <v>9559</v>
      </c>
      <c r="C1749" s="22" t="s">
        <v>9560</v>
      </c>
      <c r="D1749" s="12" t="s">
        <v>9561</v>
      </c>
      <c r="E1749" s="13">
        <v>297.133800032365</v>
      </c>
      <c r="F1749" s="14" t="s">
        <v>9562</v>
      </c>
      <c r="G1749" s="14">
        <v>4.22</v>
      </c>
      <c r="H1749" s="14" t="s">
        <v>9563</v>
      </c>
      <c r="I1749" s="14" t="s">
        <v>8532</v>
      </c>
      <c r="J1749" s="15" t="s">
        <v>8736</v>
      </c>
      <c r="K1749" s="14" t="s">
        <v>28804</v>
      </c>
      <c r="L1749" s="14" t="s">
        <v>31</v>
      </c>
      <c r="M1749" s="14" t="s">
        <v>9564</v>
      </c>
      <c r="N1749" s="14" t="s">
        <v>33</v>
      </c>
      <c r="O1749" s="16" t="s">
        <v>34</v>
      </c>
      <c r="P1749" s="28">
        <v>99</v>
      </c>
      <c r="Q1749" s="14">
        <v>25</v>
      </c>
      <c r="R1749" s="15" t="s">
        <v>9565</v>
      </c>
      <c r="S1749" s="14" t="s">
        <v>1019</v>
      </c>
      <c r="T1749" s="14">
        <v>125</v>
      </c>
      <c r="U1749" s="14">
        <v>25</v>
      </c>
      <c r="V1749" s="30">
        <f>PRODUCT(U1749,1/E1749)</f>
        <v>8.4137179941416632E-2</v>
      </c>
      <c r="W1749" s="33">
        <f t="shared" si="95"/>
        <v>8.4137179941416632E-2</v>
      </c>
      <c r="X1749" s="19" t="s">
        <v>9566</v>
      </c>
      <c r="Y1749" s="21" t="s">
        <v>9567</v>
      </c>
      <c r="Z1749" s="19" t="s">
        <v>29382</v>
      </c>
    </row>
    <row r="1750" spans="1:26" s="67" customFormat="1" ht="100.2" customHeight="1" x14ac:dyDescent="0.3">
      <c r="A1750" s="9" t="s">
        <v>16991</v>
      </c>
      <c r="B1750" s="10" t="s">
        <v>9568</v>
      </c>
      <c r="C1750" s="22" t="s">
        <v>9569</v>
      </c>
      <c r="D1750" s="19" t="s">
        <v>9570</v>
      </c>
      <c r="E1750" s="14">
        <v>300.31</v>
      </c>
      <c r="F1750" s="14" t="s">
        <v>9571</v>
      </c>
      <c r="G1750" s="14">
        <v>4.42</v>
      </c>
      <c r="H1750" s="14" t="s">
        <v>9572</v>
      </c>
      <c r="I1750" s="14" t="s">
        <v>8532</v>
      </c>
      <c r="J1750" s="15" t="s">
        <v>8598</v>
      </c>
      <c r="K1750" s="14" t="s">
        <v>29326</v>
      </c>
      <c r="L1750" s="14" t="s">
        <v>31</v>
      </c>
      <c r="M1750" s="14" t="s">
        <v>261</v>
      </c>
      <c r="N1750" s="14" t="s">
        <v>59</v>
      </c>
      <c r="O1750" s="16" t="s">
        <v>83</v>
      </c>
      <c r="P1750" s="28">
        <v>728</v>
      </c>
      <c r="Q1750" s="14">
        <v>25</v>
      </c>
      <c r="R1750" s="15" t="s">
        <v>9573</v>
      </c>
      <c r="S1750" s="14" t="s">
        <v>49</v>
      </c>
      <c r="T1750" s="14" t="s">
        <v>49</v>
      </c>
      <c r="U1750" s="28">
        <v>25</v>
      </c>
      <c r="V1750" s="30">
        <f>U1750/E1750</f>
        <v>8.3247311111851088E-2</v>
      </c>
      <c r="W1750" s="30">
        <f t="shared" si="95"/>
        <v>8.3247311111851088E-2</v>
      </c>
      <c r="X1750" s="19" t="s">
        <v>9574</v>
      </c>
      <c r="Y1750" s="21" t="s">
        <v>9575</v>
      </c>
      <c r="Z1750" s="19" t="s">
        <v>29383</v>
      </c>
    </row>
    <row r="1751" spans="1:26" s="67" customFormat="1" ht="100.2" customHeight="1" x14ac:dyDescent="0.3">
      <c r="A1751" s="138" t="s">
        <v>23707</v>
      </c>
      <c r="B1751" s="141" t="s">
        <v>20408</v>
      </c>
      <c r="C1751" s="139" t="s">
        <v>20409</v>
      </c>
      <c r="D1751" s="139" t="s">
        <v>20410</v>
      </c>
      <c r="E1751" s="142">
        <v>304.8</v>
      </c>
      <c r="F1751" s="143" t="s">
        <v>20411</v>
      </c>
      <c r="G1751" s="143"/>
      <c r="H1751" s="143" t="s">
        <v>20412</v>
      </c>
      <c r="I1751" s="144" t="s">
        <v>8532</v>
      </c>
      <c r="J1751" s="145" t="s">
        <v>10828</v>
      </c>
      <c r="K1751" s="143" t="s">
        <v>28805</v>
      </c>
      <c r="L1751" s="144" t="s">
        <v>10359</v>
      </c>
      <c r="M1751" s="144" t="s">
        <v>20413</v>
      </c>
      <c r="N1751" s="144" t="s">
        <v>33</v>
      </c>
      <c r="O1751" s="144" t="s">
        <v>220</v>
      </c>
      <c r="P1751" s="144">
        <v>182</v>
      </c>
      <c r="Q1751" s="144">
        <v>25</v>
      </c>
      <c r="R1751" s="147" t="s">
        <v>20414</v>
      </c>
      <c r="S1751" s="144" t="s">
        <v>36</v>
      </c>
      <c r="T1751" s="144">
        <v>50</v>
      </c>
      <c r="U1751" s="144">
        <v>25</v>
      </c>
      <c r="V1751" s="148">
        <f>U1751/E1751</f>
        <v>8.2020997375328086E-2</v>
      </c>
      <c r="W1751" s="148">
        <f t="shared" si="95"/>
        <v>8.2020997375328086E-2</v>
      </c>
      <c r="X1751" s="1" t="s">
        <v>20415</v>
      </c>
      <c r="Y1751" s="145" t="s">
        <v>20416</v>
      </c>
      <c r="Z1751" s="145" t="s">
        <v>20417</v>
      </c>
    </row>
    <row r="1752" spans="1:26" s="67" customFormat="1" ht="100.2" customHeight="1" x14ac:dyDescent="0.3">
      <c r="A1752" s="138" t="s">
        <v>23707</v>
      </c>
      <c r="B1752" s="141" t="s">
        <v>20418</v>
      </c>
      <c r="C1752" s="139" t="s">
        <v>20419</v>
      </c>
      <c r="D1752" s="139" t="s">
        <v>20420</v>
      </c>
      <c r="E1752" s="142">
        <v>221.64</v>
      </c>
      <c r="F1752" s="143" t="s">
        <v>20421</v>
      </c>
      <c r="G1752" s="143"/>
      <c r="H1752" s="143" t="s">
        <v>20422</v>
      </c>
      <c r="I1752" s="144" t="s">
        <v>8532</v>
      </c>
      <c r="J1752" s="145" t="s">
        <v>20423</v>
      </c>
      <c r="K1752" s="143" t="s">
        <v>28806</v>
      </c>
      <c r="L1752" s="144" t="s">
        <v>31</v>
      </c>
      <c r="M1752" s="144" t="s">
        <v>32</v>
      </c>
      <c r="N1752" s="144" t="s">
        <v>476</v>
      </c>
      <c r="O1752" s="144" t="s">
        <v>34</v>
      </c>
      <c r="P1752" s="144">
        <v>756</v>
      </c>
      <c r="Q1752" s="144">
        <v>18</v>
      </c>
      <c r="R1752" s="147" t="s">
        <v>20424</v>
      </c>
      <c r="S1752" s="144" t="s">
        <v>788</v>
      </c>
      <c r="T1752" s="144">
        <v>60</v>
      </c>
      <c r="U1752" s="144">
        <v>18</v>
      </c>
      <c r="V1752" s="148">
        <f>U1752/E1752</f>
        <v>8.1212777476989712E-2</v>
      </c>
      <c r="W1752" s="148">
        <f t="shared" si="95"/>
        <v>8.1212777476989712E-2</v>
      </c>
      <c r="X1752" s="1" t="s">
        <v>20425</v>
      </c>
      <c r="Y1752" s="145" t="s">
        <v>20426</v>
      </c>
      <c r="Z1752" s="145" t="s">
        <v>20427</v>
      </c>
    </row>
    <row r="1753" spans="1:26" s="67" customFormat="1" ht="100.2" customHeight="1" x14ac:dyDescent="0.3">
      <c r="A1753" s="138" t="s">
        <v>23707</v>
      </c>
      <c r="B1753" s="141" t="s">
        <v>20428</v>
      </c>
      <c r="C1753" s="139" t="s">
        <v>20429</v>
      </c>
      <c r="D1753" s="139" t="s">
        <v>20430</v>
      </c>
      <c r="E1753" s="142">
        <v>411.24</v>
      </c>
      <c r="F1753" s="143" t="s">
        <v>20431</v>
      </c>
      <c r="G1753" s="143"/>
      <c r="H1753" s="143" t="s">
        <v>20432</v>
      </c>
      <c r="I1753" s="144" t="s">
        <v>8532</v>
      </c>
      <c r="J1753" s="145" t="s">
        <v>8588</v>
      </c>
      <c r="K1753" s="143" t="s">
        <v>29327</v>
      </c>
      <c r="L1753" s="144" t="s">
        <v>31</v>
      </c>
      <c r="M1753" s="144" t="s">
        <v>18204</v>
      </c>
      <c r="N1753" s="144" t="s">
        <v>33</v>
      </c>
      <c r="O1753" s="144" t="s">
        <v>220</v>
      </c>
      <c r="P1753" s="144">
        <v>88</v>
      </c>
      <c r="Q1753" s="144">
        <v>100</v>
      </c>
      <c r="R1753" s="147" t="s">
        <v>20433</v>
      </c>
      <c r="S1753" s="144" t="s">
        <v>36</v>
      </c>
      <c r="T1753" s="144">
        <v>300</v>
      </c>
      <c r="U1753" s="144">
        <v>100</v>
      </c>
      <c r="V1753" s="148">
        <f>U1753/E1753</f>
        <v>0.24316700710047659</v>
      </c>
      <c r="W1753" s="149">
        <f>V1753/3</f>
        <v>8.1055669033492192E-2</v>
      </c>
      <c r="X1753" s="1" t="s">
        <v>20434</v>
      </c>
      <c r="Y1753" s="145" t="s">
        <v>20435</v>
      </c>
      <c r="Z1753" s="145" t="s">
        <v>20436</v>
      </c>
    </row>
    <row r="1754" spans="1:26" s="67" customFormat="1" ht="100.2" customHeight="1" x14ac:dyDescent="0.3">
      <c r="A1754" s="9" t="s">
        <v>16991</v>
      </c>
      <c r="B1754" s="10" t="s">
        <v>9576</v>
      </c>
      <c r="C1754" s="19" t="s">
        <v>9577</v>
      </c>
      <c r="D1754" s="19" t="s">
        <v>23585</v>
      </c>
      <c r="E1754" s="13">
        <v>167.25</v>
      </c>
      <c r="F1754" s="14" t="s">
        <v>9578</v>
      </c>
      <c r="G1754" s="14">
        <v>2.41</v>
      </c>
      <c r="H1754" s="14" t="s">
        <v>9579</v>
      </c>
      <c r="I1754" s="14" t="s">
        <v>8532</v>
      </c>
      <c r="J1754" s="15" t="s">
        <v>9580</v>
      </c>
      <c r="K1754" s="14" t="s">
        <v>29328</v>
      </c>
      <c r="L1754" s="14" t="s">
        <v>425</v>
      </c>
      <c r="M1754" s="14" t="s">
        <v>9581</v>
      </c>
      <c r="N1754" s="14" t="s">
        <v>33</v>
      </c>
      <c r="O1754" s="16" t="s">
        <v>34</v>
      </c>
      <c r="P1754" s="17" t="s">
        <v>9582</v>
      </c>
      <c r="Q1754" s="29" t="s">
        <v>9583</v>
      </c>
      <c r="R1754" s="15" t="s">
        <v>9584</v>
      </c>
      <c r="S1754" s="14" t="s">
        <v>1758</v>
      </c>
      <c r="T1754" s="18">
        <v>58.9</v>
      </c>
      <c r="U1754" s="34">
        <v>13.5</v>
      </c>
      <c r="V1754" s="39">
        <f>U1754/E1754</f>
        <v>8.0717488789237665E-2</v>
      </c>
      <c r="W1754" s="39">
        <f t="shared" ref="W1754:W1759" si="96">V1754</f>
        <v>8.0717488789237665E-2</v>
      </c>
      <c r="X1754" s="19" t="s">
        <v>9585</v>
      </c>
      <c r="Y1754" s="21" t="s">
        <v>9586</v>
      </c>
      <c r="Z1754" s="19" t="s">
        <v>9587</v>
      </c>
    </row>
    <row r="1755" spans="1:26" s="67" customFormat="1" ht="100.2" customHeight="1" x14ac:dyDescent="0.3">
      <c r="A1755" s="9" t="s">
        <v>16991</v>
      </c>
      <c r="B1755" s="10" t="s">
        <v>9588</v>
      </c>
      <c r="C1755" s="22" t="s">
        <v>9589</v>
      </c>
      <c r="D1755" s="19" t="s">
        <v>9590</v>
      </c>
      <c r="E1755" s="13">
        <v>311.33</v>
      </c>
      <c r="F1755" s="14" t="s">
        <v>9591</v>
      </c>
      <c r="G1755" s="14">
        <v>0.72699999999999998</v>
      </c>
      <c r="H1755" s="14" t="s">
        <v>9592</v>
      </c>
      <c r="I1755" s="14" t="s">
        <v>8532</v>
      </c>
      <c r="J1755" s="15" t="s">
        <v>9593</v>
      </c>
      <c r="K1755" s="14" t="s">
        <v>29329</v>
      </c>
      <c r="L1755" s="14" t="s">
        <v>189</v>
      </c>
      <c r="M1755" s="14" t="s">
        <v>190</v>
      </c>
      <c r="N1755" s="14" t="s">
        <v>33</v>
      </c>
      <c r="O1755" s="16" t="s">
        <v>34</v>
      </c>
      <c r="P1755" s="28">
        <v>365</v>
      </c>
      <c r="Q1755" s="14">
        <v>25</v>
      </c>
      <c r="R1755" s="15" t="s">
        <v>4982</v>
      </c>
      <c r="S1755" s="14" t="s">
        <v>36</v>
      </c>
      <c r="T1755" s="14">
        <v>125</v>
      </c>
      <c r="U1755" s="14">
        <v>25</v>
      </c>
      <c r="V1755" s="30">
        <f>PRODUCT(U1755,1/E1755)</f>
        <v>8.0300645617190761E-2</v>
      </c>
      <c r="W1755" s="30">
        <f t="shared" si="96"/>
        <v>8.0300645617190761E-2</v>
      </c>
      <c r="X1755" s="19" t="s">
        <v>9594</v>
      </c>
      <c r="Y1755" s="21" t="s">
        <v>9595</v>
      </c>
      <c r="Z1755" s="19" t="s">
        <v>29384</v>
      </c>
    </row>
    <row r="1756" spans="1:26" s="67" customFormat="1" ht="100.2" customHeight="1" x14ac:dyDescent="0.3">
      <c r="A1756" s="138" t="s">
        <v>23707</v>
      </c>
      <c r="B1756" s="141" t="s">
        <v>20437</v>
      </c>
      <c r="C1756" s="139" t="s">
        <v>20438</v>
      </c>
      <c r="D1756" s="139" t="s">
        <v>20439</v>
      </c>
      <c r="E1756" s="142">
        <v>350.298</v>
      </c>
      <c r="F1756" s="143" t="s">
        <v>20440</v>
      </c>
      <c r="G1756" s="143"/>
      <c r="H1756" s="143" t="s">
        <v>20441</v>
      </c>
      <c r="I1756" s="144" t="s">
        <v>8532</v>
      </c>
      <c r="J1756" s="145" t="s">
        <v>9462</v>
      </c>
      <c r="K1756" s="143" t="s">
        <v>29330</v>
      </c>
      <c r="L1756" s="144" t="s">
        <v>31</v>
      </c>
      <c r="M1756" s="144" t="s">
        <v>69</v>
      </c>
      <c r="N1756" s="144" t="s">
        <v>46</v>
      </c>
      <c r="O1756" s="144" t="s">
        <v>34</v>
      </c>
      <c r="P1756" s="144">
        <v>756</v>
      </c>
      <c r="Q1756" s="144">
        <v>27.9</v>
      </c>
      <c r="R1756" s="147" t="s">
        <v>20442</v>
      </c>
      <c r="S1756" s="144" t="s">
        <v>36</v>
      </c>
      <c r="T1756" s="144">
        <v>114</v>
      </c>
      <c r="U1756" s="144">
        <v>27.9</v>
      </c>
      <c r="V1756" s="149">
        <f>U1756/E1756</f>
        <v>7.9646472432043564E-2</v>
      </c>
      <c r="W1756" s="149">
        <f t="shared" si="96"/>
        <v>7.9646472432043564E-2</v>
      </c>
      <c r="X1756" s="1" t="s">
        <v>20443</v>
      </c>
      <c r="Y1756" s="145" t="s">
        <v>20444</v>
      </c>
      <c r="Z1756" s="145" t="s">
        <v>20445</v>
      </c>
    </row>
    <row r="1757" spans="1:26" s="67" customFormat="1" ht="100.2" customHeight="1" x14ac:dyDescent="0.3">
      <c r="A1757" s="9" t="s">
        <v>16991</v>
      </c>
      <c r="B1757" s="10" t="s">
        <v>9596</v>
      </c>
      <c r="C1757" s="22" t="s">
        <v>9597</v>
      </c>
      <c r="D1757" s="19" t="s">
        <v>9598</v>
      </c>
      <c r="E1757" s="13">
        <v>315.58265751886898</v>
      </c>
      <c r="F1757" s="14" t="s">
        <v>9599</v>
      </c>
      <c r="G1757" s="14">
        <v>4.34</v>
      </c>
      <c r="H1757" s="18" t="s">
        <v>9600</v>
      </c>
      <c r="I1757" s="14" t="s">
        <v>8532</v>
      </c>
      <c r="J1757" s="15" t="s">
        <v>9601</v>
      </c>
      <c r="K1757" s="14" t="s">
        <v>28807</v>
      </c>
      <c r="L1757" s="14" t="s">
        <v>31</v>
      </c>
      <c r="M1757" s="14" t="s">
        <v>2082</v>
      </c>
      <c r="N1757" s="14" t="s">
        <v>59</v>
      </c>
      <c r="O1757" s="16" t="s">
        <v>34</v>
      </c>
      <c r="P1757" s="17" t="s">
        <v>628</v>
      </c>
      <c r="Q1757" s="29" t="s">
        <v>9602</v>
      </c>
      <c r="R1757" s="15" t="s">
        <v>9603</v>
      </c>
      <c r="S1757" s="14" t="s">
        <v>36</v>
      </c>
      <c r="T1757" s="18">
        <v>75</v>
      </c>
      <c r="U1757" s="17">
        <v>25</v>
      </c>
      <c r="V1757" s="33">
        <f>U1757/E1757</f>
        <v>7.9218548308552808E-2</v>
      </c>
      <c r="W1757" s="33">
        <f t="shared" si="96"/>
        <v>7.9218548308552808E-2</v>
      </c>
      <c r="X1757" s="19" t="s">
        <v>9604</v>
      </c>
      <c r="Y1757" s="21" t="s">
        <v>9605</v>
      </c>
      <c r="Z1757" s="19" t="s">
        <v>9606</v>
      </c>
    </row>
    <row r="1758" spans="1:26" s="67" customFormat="1" ht="100.2" customHeight="1" x14ac:dyDescent="0.3">
      <c r="A1758" s="138" t="s">
        <v>23707</v>
      </c>
      <c r="B1758" s="141" t="s">
        <v>20446</v>
      </c>
      <c r="C1758" s="139" t="s">
        <v>20447</v>
      </c>
      <c r="D1758" s="139" t="s">
        <v>20448</v>
      </c>
      <c r="E1758" s="142">
        <v>505.61900000000003</v>
      </c>
      <c r="F1758" s="143" t="s">
        <v>20449</v>
      </c>
      <c r="G1758" s="143"/>
      <c r="H1758" s="143" t="s">
        <v>20450</v>
      </c>
      <c r="I1758" s="144" t="s">
        <v>8532</v>
      </c>
      <c r="J1758" s="145" t="s">
        <v>8886</v>
      </c>
      <c r="K1758" s="143" t="s">
        <v>29331</v>
      </c>
      <c r="L1758" s="144" t="s">
        <v>189</v>
      </c>
      <c r="M1758" s="144" t="s">
        <v>190</v>
      </c>
      <c r="N1758" s="144" t="s">
        <v>33</v>
      </c>
      <c r="O1758" s="144" t="s">
        <v>220</v>
      </c>
      <c r="P1758" s="144">
        <v>364</v>
      </c>
      <c r="Q1758" s="144">
        <v>40</v>
      </c>
      <c r="R1758" s="147" t="s">
        <v>20451</v>
      </c>
      <c r="S1758" s="144" t="s">
        <v>49</v>
      </c>
      <c r="T1758" s="144" t="s">
        <v>49</v>
      </c>
      <c r="U1758" s="144">
        <v>40</v>
      </c>
      <c r="V1758" s="148">
        <f>U1758/E1758</f>
        <v>7.9110951131187712E-2</v>
      </c>
      <c r="W1758" s="148">
        <f t="shared" si="96"/>
        <v>7.9110951131187712E-2</v>
      </c>
      <c r="X1758" s="1" t="s">
        <v>20452</v>
      </c>
      <c r="Y1758" s="145" t="s">
        <v>20453</v>
      </c>
      <c r="Z1758" s="145" t="s">
        <v>20454</v>
      </c>
    </row>
    <row r="1759" spans="1:26" s="67" customFormat="1" ht="100.2" customHeight="1" x14ac:dyDescent="0.3">
      <c r="A1759" s="138" t="s">
        <v>23707</v>
      </c>
      <c r="B1759" s="141" t="s">
        <v>29624</v>
      </c>
      <c r="C1759" s="139" t="s">
        <v>20455</v>
      </c>
      <c r="D1759" s="139" t="s">
        <v>20456</v>
      </c>
      <c r="E1759" s="142">
        <v>317.82</v>
      </c>
      <c r="F1759" s="143" t="s">
        <v>20457</v>
      </c>
      <c r="G1759" s="143"/>
      <c r="H1759" s="143" t="s">
        <v>20458</v>
      </c>
      <c r="I1759" s="144" t="s">
        <v>8532</v>
      </c>
      <c r="J1759" s="145" t="s">
        <v>9769</v>
      </c>
      <c r="K1759" s="143" t="s">
        <v>28808</v>
      </c>
      <c r="L1759" s="144" t="s">
        <v>189</v>
      </c>
      <c r="M1759" s="144" t="s">
        <v>190</v>
      </c>
      <c r="N1759" s="144" t="s">
        <v>33</v>
      </c>
      <c r="O1759" s="144" t="s">
        <v>3856</v>
      </c>
      <c r="P1759" s="144">
        <v>364</v>
      </c>
      <c r="Q1759" s="144">
        <v>25</v>
      </c>
      <c r="R1759" s="147" t="s">
        <v>20459</v>
      </c>
      <c r="S1759" s="144" t="s">
        <v>36</v>
      </c>
      <c r="T1759" s="144">
        <v>150</v>
      </c>
      <c r="U1759" s="144">
        <v>25</v>
      </c>
      <c r="V1759" s="148">
        <f>U1759/E1759</f>
        <v>7.8660877226102821E-2</v>
      </c>
      <c r="W1759" s="148">
        <f t="shared" si="96"/>
        <v>7.8660877226102821E-2</v>
      </c>
      <c r="X1759" s="1" t="s">
        <v>20460</v>
      </c>
      <c r="Y1759" s="145" t="s">
        <v>20461</v>
      </c>
      <c r="Z1759" s="145" t="s">
        <v>29385</v>
      </c>
    </row>
    <row r="1760" spans="1:26" s="67" customFormat="1" ht="100.2" customHeight="1" x14ac:dyDescent="0.3">
      <c r="A1760" s="9" t="s">
        <v>16991</v>
      </c>
      <c r="B1760" s="10" t="s">
        <v>9607</v>
      </c>
      <c r="C1760" s="63" t="s">
        <v>9608</v>
      </c>
      <c r="D1760" s="35" t="s">
        <v>9609</v>
      </c>
      <c r="E1760" s="13">
        <v>424.75</v>
      </c>
      <c r="F1760" s="14" t="s">
        <v>9610</v>
      </c>
      <c r="G1760" s="14">
        <v>10.07</v>
      </c>
      <c r="H1760" s="42" t="s">
        <v>9611</v>
      </c>
      <c r="I1760" s="14" t="s">
        <v>8532</v>
      </c>
      <c r="J1760" s="15" t="s">
        <v>8992</v>
      </c>
      <c r="K1760" s="16" t="s">
        <v>29332</v>
      </c>
      <c r="L1760" s="14" t="s">
        <v>189</v>
      </c>
      <c r="M1760" s="14" t="s">
        <v>1680</v>
      </c>
      <c r="N1760" s="14" t="s">
        <v>33</v>
      </c>
      <c r="O1760" s="16" t="s">
        <v>220</v>
      </c>
      <c r="P1760" s="17">
        <v>91</v>
      </c>
      <c r="Q1760" s="18">
        <v>100</v>
      </c>
      <c r="R1760" s="15" t="s">
        <v>9612</v>
      </c>
      <c r="S1760" s="14" t="s">
        <v>143</v>
      </c>
      <c r="T1760" s="42" t="s">
        <v>1204</v>
      </c>
      <c r="U1760" s="81">
        <v>100</v>
      </c>
      <c r="V1760" s="30">
        <f>PRODUCT(U1760,1/E1760)</f>
        <v>0.23543260741612712</v>
      </c>
      <c r="W1760" s="37">
        <f>V1760/3</f>
        <v>7.8477535805375712E-2</v>
      </c>
      <c r="X1760" s="19" t="s">
        <v>9613</v>
      </c>
      <c r="Y1760" s="21" t="s">
        <v>9614</v>
      </c>
      <c r="Z1760" s="19" t="s">
        <v>9615</v>
      </c>
    </row>
    <row r="1761" spans="1:26" s="67" customFormat="1" ht="100.2" customHeight="1" x14ac:dyDescent="0.3">
      <c r="A1761" s="138" t="s">
        <v>23707</v>
      </c>
      <c r="B1761" s="141" t="s">
        <v>20462</v>
      </c>
      <c r="C1761" s="139" t="s">
        <v>20463</v>
      </c>
      <c r="D1761" s="139" t="s">
        <v>20464</v>
      </c>
      <c r="E1761" s="142">
        <v>192</v>
      </c>
      <c r="F1761" s="143" t="s">
        <v>20465</v>
      </c>
      <c r="G1761" s="143"/>
      <c r="H1761" s="143" t="s">
        <v>20466</v>
      </c>
      <c r="I1761" s="144" t="s">
        <v>8532</v>
      </c>
      <c r="J1761" s="145" t="s">
        <v>9305</v>
      </c>
      <c r="K1761" s="143" t="s">
        <v>28809</v>
      </c>
      <c r="L1761" s="144" t="s">
        <v>31</v>
      </c>
      <c r="M1761" s="144" t="s">
        <v>176</v>
      </c>
      <c r="N1761" s="144" t="s">
        <v>33</v>
      </c>
      <c r="O1761" s="144" t="s">
        <v>34</v>
      </c>
      <c r="P1761" s="144">
        <v>728</v>
      </c>
      <c r="Q1761" s="144">
        <v>15</v>
      </c>
      <c r="R1761" s="147" t="s">
        <v>20467</v>
      </c>
      <c r="S1761" s="144" t="s">
        <v>368</v>
      </c>
      <c r="T1761" s="144">
        <v>150</v>
      </c>
      <c r="U1761" s="144">
        <v>15</v>
      </c>
      <c r="V1761" s="148">
        <f>U1761/E1761</f>
        <v>7.8125E-2</v>
      </c>
      <c r="W1761" s="148">
        <f>V1761</f>
        <v>7.8125E-2</v>
      </c>
      <c r="X1761" s="1" t="s">
        <v>20468</v>
      </c>
      <c r="Y1761" s="145" t="s">
        <v>20469</v>
      </c>
      <c r="Z1761" s="145" t="s">
        <v>20470</v>
      </c>
    </row>
    <row r="1762" spans="1:26" s="67" customFormat="1" ht="100.2" customHeight="1" x14ac:dyDescent="0.3">
      <c r="A1762" s="138" t="s">
        <v>23707</v>
      </c>
      <c r="B1762" s="141" t="s">
        <v>20471</v>
      </c>
      <c r="C1762" s="139" t="s">
        <v>20472</v>
      </c>
      <c r="D1762" s="139" t="s">
        <v>20473</v>
      </c>
      <c r="E1762" s="142">
        <v>743.71</v>
      </c>
      <c r="F1762" s="143" t="s">
        <v>20474</v>
      </c>
      <c r="G1762" s="143"/>
      <c r="H1762" s="143" t="s">
        <v>20475</v>
      </c>
      <c r="I1762" s="144" t="s">
        <v>8532</v>
      </c>
      <c r="J1762" s="145" t="s">
        <v>20476</v>
      </c>
      <c r="K1762" s="143" t="s">
        <v>29333</v>
      </c>
      <c r="L1762" s="144" t="s">
        <v>31</v>
      </c>
      <c r="M1762" s="144" t="s">
        <v>69</v>
      </c>
      <c r="N1762" s="144" t="s">
        <v>46</v>
      </c>
      <c r="O1762" s="144" t="s">
        <v>34</v>
      </c>
      <c r="P1762" s="144">
        <v>91</v>
      </c>
      <c r="Q1762" s="144">
        <v>163.12</v>
      </c>
      <c r="R1762" s="147" t="s">
        <v>20477</v>
      </c>
      <c r="S1762" s="144" t="s">
        <v>36</v>
      </c>
      <c r="T1762" s="144">
        <v>272.18</v>
      </c>
      <c r="U1762" s="144">
        <v>163.12</v>
      </c>
      <c r="V1762" s="149">
        <f>U1762/E1762</f>
        <v>0.21933280445334874</v>
      </c>
      <c r="W1762" s="153">
        <f>V1762/3</f>
        <v>7.3110934817782913E-2</v>
      </c>
      <c r="X1762" s="1" t="s">
        <v>20478</v>
      </c>
      <c r="Y1762" s="145" t="s">
        <v>4247</v>
      </c>
      <c r="Z1762" s="145" t="s">
        <v>20479</v>
      </c>
    </row>
    <row r="1763" spans="1:26" s="67" customFormat="1" ht="100.2" customHeight="1" x14ac:dyDescent="0.3">
      <c r="A1763" s="138" t="s">
        <v>23707</v>
      </c>
      <c r="B1763" s="141" t="s">
        <v>20480</v>
      </c>
      <c r="C1763" s="139" t="s">
        <v>20481</v>
      </c>
      <c r="D1763" s="139" t="s">
        <v>20482</v>
      </c>
      <c r="E1763" s="142">
        <v>331.43</v>
      </c>
      <c r="F1763" s="143" t="s">
        <v>20483</v>
      </c>
      <c r="G1763" s="143"/>
      <c r="H1763" s="143" t="s">
        <v>20484</v>
      </c>
      <c r="I1763" s="144" t="s">
        <v>8532</v>
      </c>
      <c r="J1763" s="145" t="s">
        <v>20485</v>
      </c>
      <c r="K1763" s="143" t="s">
        <v>29334</v>
      </c>
      <c r="L1763" s="144" t="s">
        <v>189</v>
      </c>
      <c r="M1763" s="144" t="s">
        <v>190</v>
      </c>
      <c r="N1763" s="144" t="s">
        <v>33</v>
      </c>
      <c r="O1763" s="144" t="s">
        <v>3856</v>
      </c>
      <c r="P1763" s="144">
        <v>365</v>
      </c>
      <c r="Q1763" s="144">
        <v>24</v>
      </c>
      <c r="R1763" s="147" t="s">
        <v>20486</v>
      </c>
      <c r="S1763" s="144" t="s">
        <v>36</v>
      </c>
      <c r="T1763" s="144">
        <v>94.7</v>
      </c>
      <c r="U1763" s="144">
        <v>24</v>
      </c>
      <c r="V1763" s="148">
        <f>U1763/E1763</f>
        <v>7.2413480976375094E-2</v>
      </c>
      <c r="W1763" s="148">
        <f>V1763</f>
        <v>7.2413480976375094E-2</v>
      </c>
      <c r="X1763" s="1" t="s">
        <v>20487</v>
      </c>
      <c r="Y1763" s="145" t="s">
        <v>20488</v>
      </c>
      <c r="Z1763" s="145" t="s">
        <v>20489</v>
      </c>
    </row>
    <row r="1764" spans="1:26" s="67" customFormat="1" ht="100.2" customHeight="1" x14ac:dyDescent="0.3">
      <c r="A1764" s="9" t="s">
        <v>16991</v>
      </c>
      <c r="B1764" s="10" t="s">
        <v>9616</v>
      </c>
      <c r="C1764" s="22" t="s">
        <v>9617</v>
      </c>
      <c r="D1764" s="12" t="s">
        <v>9618</v>
      </c>
      <c r="E1764" s="13">
        <v>232.23</v>
      </c>
      <c r="F1764" s="14" t="s">
        <v>9619</v>
      </c>
      <c r="G1764" s="14">
        <v>0.99690000000000001</v>
      </c>
      <c r="H1764" s="14" t="s">
        <v>9620</v>
      </c>
      <c r="I1764" s="14" t="s">
        <v>8532</v>
      </c>
      <c r="J1764" s="15" t="s">
        <v>8569</v>
      </c>
      <c r="K1764" s="14" t="s">
        <v>29335</v>
      </c>
      <c r="L1764" s="14" t="s">
        <v>31</v>
      </c>
      <c r="M1764" s="14" t="s">
        <v>176</v>
      </c>
      <c r="N1764" s="14" t="s">
        <v>46</v>
      </c>
      <c r="O1764" s="16" t="s">
        <v>34</v>
      </c>
      <c r="P1764" s="28">
        <v>91</v>
      </c>
      <c r="Q1764" s="14">
        <v>50</v>
      </c>
      <c r="R1764" s="15" t="s">
        <v>9621</v>
      </c>
      <c r="S1764" s="14" t="s">
        <v>36</v>
      </c>
      <c r="T1764" s="14">
        <v>100</v>
      </c>
      <c r="U1764" s="14">
        <v>50</v>
      </c>
      <c r="V1764" s="13">
        <f>PRODUCT(U1764,1/E1764)</f>
        <v>0.21530379365284416</v>
      </c>
      <c r="W1764" s="30">
        <f>V1764/3</f>
        <v>7.1767931217614725E-2</v>
      </c>
      <c r="X1764" s="19" t="s">
        <v>9622</v>
      </c>
      <c r="Y1764" s="21" t="s">
        <v>930</v>
      </c>
      <c r="Z1764" s="19" t="s">
        <v>9623</v>
      </c>
    </row>
    <row r="1765" spans="1:26" s="67" customFormat="1" ht="100.2" customHeight="1" x14ac:dyDescent="0.3">
      <c r="A1765" s="9" t="s">
        <v>16991</v>
      </c>
      <c r="B1765" s="10" t="s">
        <v>9624</v>
      </c>
      <c r="C1765" s="22" t="s">
        <v>9625</v>
      </c>
      <c r="D1765" s="19" t="s">
        <v>9626</v>
      </c>
      <c r="E1765" s="13">
        <v>350.32</v>
      </c>
      <c r="F1765" s="14" t="s">
        <v>9627</v>
      </c>
      <c r="G1765" s="14">
        <v>0.57199999999999895</v>
      </c>
      <c r="H1765" s="14" t="s">
        <v>9628</v>
      </c>
      <c r="I1765" s="14" t="s">
        <v>8532</v>
      </c>
      <c r="J1765" s="15" t="s">
        <v>9629</v>
      </c>
      <c r="K1765" s="14" t="s">
        <v>29336</v>
      </c>
      <c r="L1765" s="14" t="s">
        <v>31</v>
      </c>
      <c r="M1765" s="14" t="s">
        <v>281</v>
      </c>
      <c r="N1765" s="14" t="s">
        <v>9630</v>
      </c>
      <c r="O1765" s="16" t="s">
        <v>34</v>
      </c>
      <c r="P1765" s="28">
        <v>730</v>
      </c>
      <c r="Q1765" s="14">
        <v>25</v>
      </c>
      <c r="R1765" s="15" t="s">
        <v>9631</v>
      </c>
      <c r="S1765" s="14" t="s">
        <v>9529</v>
      </c>
      <c r="T1765" s="14">
        <v>125</v>
      </c>
      <c r="U1765" s="14">
        <v>25</v>
      </c>
      <c r="V1765" s="30">
        <f>PRODUCT(U1765,1/E1765)</f>
        <v>7.1363324960036542E-2</v>
      </c>
      <c r="W1765" s="30">
        <f>V1765</f>
        <v>7.1363324960036542E-2</v>
      </c>
      <c r="X1765" s="19" t="s">
        <v>9632</v>
      </c>
      <c r="Y1765" s="21" t="s">
        <v>9633</v>
      </c>
      <c r="Z1765" s="19" t="s">
        <v>9634</v>
      </c>
    </row>
    <row r="1766" spans="1:26" s="67" customFormat="1" ht="100.2" customHeight="1" x14ac:dyDescent="0.3">
      <c r="A1766" s="9" t="s">
        <v>16991</v>
      </c>
      <c r="B1766" s="10" t="s">
        <v>9635</v>
      </c>
      <c r="C1766" s="19" t="s">
        <v>9636</v>
      </c>
      <c r="D1766" s="12" t="s">
        <v>23586</v>
      </c>
      <c r="E1766" s="13">
        <v>281.09116228238798</v>
      </c>
      <c r="F1766" s="14" t="s">
        <v>9637</v>
      </c>
      <c r="G1766" s="14">
        <v>2.4</v>
      </c>
      <c r="H1766" s="18" t="s">
        <v>9638</v>
      </c>
      <c r="I1766" s="14" t="s">
        <v>8532</v>
      </c>
      <c r="J1766" s="15" t="s">
        <v>8598</v>
      </c>
      <c r="K1766" s="14" t="s">
        <v>29337</v>
      </c>
      <c r="L1766" s="14" t="s">
        <v>31</v>
      </c>
      <c r="M1766" s="14" t="s">
        <v>69</v>
      </c>
      <c r="N1766" s="14" t="s">
        <v>59</v>
      </c>
      <c r="O1766" s="16" t="s">
        <v>34</v>
      </c>
      <c r="P1766" s="17">
        <v>728</v>
      </c>
      <c r="Q1766" s="29" t="s">
        <v>2098</v>
      </c>
      <c r="R1766" s="15" t="s">
        <v>9639</v>
      </c>
      <c r="S1766" s="14" t="s">
        <v>36</v>
      </c>
      <c r="T1766" s="18">
        <v>40</v>
      </c>
      <c r="U1766" s="17">
        <v>20</v>
      </c>
      <c r="V1766" s="33">
        <f>U1766/E1766</f>
        <v>7.1151294254878525E-2</v>
      </c>
      <c r="W1766" s="30">
        <f>V1766</f>
        <v>7.1151294254878525E-2</v>
      </c>
      <c r="X1766" s="19" t="s">
        <v>9640</v>
      </c>
      <c r="Y1766" s="21" t="s">
        <v>9641</v>
      </c>
      <c r="Z1766" s="19" t="s">
        <v>9642</v>
      </c>
    </row>
    <row r="1767" spans="1:26" s="67" customFormat="1" ht="100.2" customHeight="1" x14ac:dyDescent="0.3">
      <c r="A1767" s="9" t="s">
        <v>16991</v>
      </c>
      <c r="B1767" s="10" t="s">
        <v>9643</v>
      </c>
      <c r="C1767" s="22" t="s">
        <v>9644</v>
      </c>
      <c r="D1767" s="19" t="s">
        <v>9645</v>
      </c>
      <c r="E1767" s="13">
        <v>360.43</v>
      </c>
      <c r="F1767" s="14" t="s">
        <v>9646</v>
      </c>
      <c r="G1767" s="14">
        <v>0.26</v>
      </c>
      <c r="H1767" s="14" t="s">
        <v>29338</v>
      </c>
      <c r="I1767" s="14" t="s">
        <v>8532</v>
      </c>
      <c r="J1767" s="15" t="s">
        <v>9647</v>
      </c>
      <c r="K1767" s="13" t="s">
        <v>29339</v>
      </c>
      <c r="L1767" s="14" t="s">
        <v>31</v>
      </c>
      <c r="M1767" s="14" t="s">
        <v>32</v>
      </c>
      <c r="N1767" s="14" t="s">
        <v>33</v>
      </c>
      <c r="O1767" s="16" t="s">
        <v>34</v>
      </c>
      <c r="P1767" s="28">
        <v>730</v>
      </c>
      <c r="Q1767" s="14">
        <v>25</v>
      </c>
      <c r="R1767" s="15" t="s">
        <v>9648</v>
      </c>
      <c r="S1767" s="14" t="s">
        <v>788</v>
      </c>
      <c r="T1767" s="14">
        <v>214</v>
      </c>
      <c r="U1767" s="14">
        <v>25</v>
      </c>
      <c r="V1767" s="30">
        <f>PRODUCT(U1767,1/E1767)</f>
        <v>6.9361595871597806E-2</v>
      </c>
      <c r="W1767" s="30">
        <f>V1767</f>
        <v>6.9361595871597806E-2</v>
      </c>
      <c r="X1767" s="19" t="s">
        <v>9649</v>
      </c>
      <c r="Y1767" s="21" t="s">
        <v>9650</v>
      </c>
      <c r="Z1767" s="19" t="s">
        <v>9651</v>
      </c>
    </row>
    <row r="1768" spans="1:26" s="67" customFormat="1" ht="100.2" customHeight="1" x14ac:dyDescent="0.3">
      <c r="A1768" s="9" t="s">
        <v>16991</v>
      </c>
      <c r="B1768" s="10" t="s">
        <v>9652</v>
      </c>
      <c r="C1768" s="22" t="s">
        <v>9653</v>
      </c>
      <c r="D1768" s="19" t="s">
        <v>9654</v>
      </c>
      <c r="E1768" s="13">
        <v>87.12</v>
      </c>
      <c r="F1768" s="14" t="s">
        <v>9655</v>
      </c>
      <c r="G1768" s="14">
        <v>0.93</v>
      </c>
      <c r="H1768" s="14" t="s">
        <v>9656</v>
      </c>
      <c r="I1768" s="14" t="s">
        <v>8532</v>
      </c>
      <c r="J1768" s="15" t="s">
        <v>8598</v>
      </c>
      <c r="K1768" s="14" t="s">
        <v>29340</v>
      </c>
      <c r="L1768" s="14" t="s">
        <v>31</v>
      </c>
      <c r="M1768" s="14" t="s">
        <v>176</v>
      </c>
      <c r="N1768" s="14" t="s">
        <v>476</v>
      </c>
      <c r="O1768" s="16" t="s">
        <v>220</v>
      </c>
      <c r="P1768" s="28">
        <v>98</v>
      </c>
      <c r="Q1768" s="14">
        <v>18</v>
      </c>
      <c r="R1768" s="15" t="s">
        <v>9657</v>
      </c>
      <c r="S1768" s="14" t="s">
        <v>36</v>
      </c>
      <c r="T1768" s="14">
        <v>36</v>
      </c>
      <c r="U1768" s="14">
        <v>18</v>
      </c>
      <c r="V1768" s="13">
        <f>PRODUCT(U1768,1/E1768)</f>
        <v>0.20661157024793386</v>
      </c>
      <c r="W1768" s="30">
        <f>V1768/3</f>
        <v>6.8870523415977949E-2</v>
      </c>
      <c r="X1768" s="19" t="s">
        <v>9658</v>
      </c>
      <c r="Y1768" s="21" t="s">
        <v>2421</v>
      </c>
      <c r="Z1768" s="19" t="s">
        <v>9659</v>
      </c>
    </row>
    <row r="1769" spans="1:26" s="67" customFormat="1" ht="100.2" customHeight="1" x14ac:dyDescent="0.3">
      <c r="A1769" s="9" t="s">
        <v>16991</v>
      </c>
      <c r="B1769" s="10" t="s">
        <v>9660</v>
      </c>
      <c r="C1769" s="22" t="s">
        <v>9661</v>
      </c>
      <c r="D1769" s="19" t="s">
        <v>9662</v>
      </c>
      <c r="E1769" s="13">
        <v>430.71</v>
      </c>
      <c r="F1769" s="14" t="s">
        <v>9663</v>
      </c>
      <c r="G1769" s="14">
        <v>10.695</v>
      </c>
      <c r="H1769" s="14" t="s">
        <v>9664</v>
      </c>
      <c r="I1769" s="14" t="s">
        <v>8532</v>
      </c>
      <c r="J1769" s="15" t="s">
        <v>9665</v>
      </c>
      <c r="K1769" s="14" t="s">
        <v>29341</v>
      </c>
      <c r="L1769" s="14" t="s">
        <v>31</v>
      </c>
      <c r="M1769" s="14" t="s">
        <v>281</v>
      </c>
      <c r="N1769" s="14" t="s">
        <v>281</v>
      </c>
      <c r="O1769" s="16" t="s">
        <v>34</v>
      </c>
      <c r="P1769" s="28">
        <v>91</v>
      </c>
      <c r="Q1769" s="14">
        <v>87.5</v>
      </c>
      <c r="R1769" s="15" t="s">
        <v>9666</v>
      </c>
      <c r="S1769" s="14" t="s">
        <v>36</v>
      </c>
      <c r="T1769" s="14">
        <v>175</v>
      </c>
      <c r="U1769" s="36">
        <v>87.5</v>
      </c>
      <c r="V1769" s="30">
        <f>PRODUCT(U1769,1/E1769)</f>
        <v>0.20315293352836017</v>
      </c>
      <c r="W1769" s="39">
        <f>V1769/3</f>
        <v>6.771764450945339E-2</v>
      </c>
      <c r="X1769" s="19" t="s">
        <v>9667</v>
      </c>
      <c r="Y1769" s="21" t="s">
        <v>9668</v>
      </c>
      <c r="Z1769" s="19" t="s">
        <v>9669</v>
      </c>
    </row>
    <row r="1770" spans="1:26" s="67" customFormat="1" ht="100.2" customHeight="1" x14ac:dyDescent="0.3">
      <c r="A1770" s="9" t="s">
        <v>16991</v>
      </c>
      <c r="B1770" s="10" t="s">
        <v>9670</v>
      </c>
      <c r="C1770" s="22" t="s">
        <v>9671</v>
      </c>
      <c r="D1770" s="19" t="s">
        <v>9672</v>
      </c>
      <c r="E1770" s="13">
        <v>381.36</v>
      </c>
      <c r="F1770" s="14" t="s">
        <v>9673</v>
      </c>
      <c r="G1770" s="13">
        <v>2.2000000000000002</v>
      </c>
      <c r="H1770" s="14" t="s">
        <v>9674</v>
      </c>
      <c r="I1770" s="14" t="s">
        <v>8532</v>
      </c>
      <c r="J1770" s="15" t="s">
        <v>9675</v>
      </c>
      <c r="K1770" s="14" t="s">
        <v>29342</v>
      </c>
      <c r="L1770" s="14" t="s">
        <v>31</v>
      </c>
      <c r="M1770" s="14" t="s">
        <v>69</v>
      </c>
      <c r="N1770" s="14" t="s">
        <v>33</v>
      </c>
      <c r="O1770" s="16" t="s">
        <v>34</v>
      </c>
      <c r="P1770" s="28">
        <v>730</v>
      </c>
      <c r="Q1770" s="14">
        <v>25</v>
      </c>
      <c r="R1770" s="15" t="s">
        <v>9676</v>
      </c>
      <c r="S1770" s="14" t="s">
        <v>619</v>
      </c>
      <c r="T1770" s="14">
        <v>250</v>
      </c>
      <c r="U1770" s="14">
        <v>25</v>
      </c>
      <c r="V1770" s="30">
        <f>U1770/E1770</f>
        <v>6.5554856303754974E-2</v>
      </c>
      <c r="W1770" s="30">
        <f>V1770</f>
        <v>6.5554856303754974E-2</v>
      </c>
      <c r="X1770" s="19" t="s">
        <v>9677</v>
      </c>
      <c r="Y1770" s="21" t="s">
        <v>9678</v>
      </c>
      <c r="Z1770" s="19" t="s">
        <v>9679</v>
      </c>
    </row>
    <row r="1771" spans="1:26" s="67" customFormat="1" ht="100.2" customHeight="1" x14ac:dyDescent="0.3">
      <c r="A1771" s="138" t="s">
        <v>23707</v>
      </c>
      <c r="B1771" s="141" t="s">
        <v>20490</v>
      </c>
      <c r="C1771" s="139" t="s">
        <v>20491</v>
      </c>
      <c r="D1771" s="139" t="s">
        <v>20492</v>
      </c>
      <c r="E1771" s="142">
        <v>376.49599999999998</v>
      </c>
      <c r="F1771" s="143" t="s">
        <v>20493</v>
      </c>
      <c r="G1771" s="143"/>
      <c r="H1771" s="143" t="s">
        <v>20494</v>
      </c>
      <c r="I1771" s="144" t="s">
        <v>8532</v>
      </c>
      <c r="J1771" s="145" t="s">
        <v>8551</v>
      </c>
      <c r="K1771" s="143" t="s">
        <v>29343</v>
      </c>
      <c r="L1771" s="144" t="s">
        <v>31</v>
      </c>
      <c r="M1771" s="144" t="s">
        <v>69</v>
      </c>
      <c r="N1771" s="144" t="s">
        <v>46</v>
      </c>
      <c r="O1771" s="144" t="s">
        <v>34</v>
      </c>
      <c r="P1771" s="144">
        <v>742</v>
      </c>
      <c r="Q1771" s="144">
        <v>24.6</v>
      </c>
      <c r="R1771" s="147" t="s">
        <v>20495</v>
      </c>
      <c r="S1771" s="144" t="s">
        <v>36</v>
      </c>
      <c r="T1771" s="144">
        <v>179.8</v>
      </c>
      <c r="U1771" s="144">
        <v>24.6</v>
      </c>
      <c r="V1771" s="149">
        <f>U1771/E1771</f>
        <v>6.533933959457737E-2</v>
      </c>
      <c r="W1771" s="149">
        <f>V1771</f>
        <v>6.533933959457737E-2</v>
      </c>
      <c r="X1771" s="1" t="s">
        <v>20496</v>
      </c>
      <c r="Y1771" s="145" t="s">
        <v>20497</v>
      </c>
      <c r="Z1771" s="145" t="s">
        <v>20498</v>
      </c>
    </row>
    <row r="1772" spans="1:26" s="67" customFormat="1" ht="100.2" customHeight="1" x14ac:dyDescent="0.3">
      <c r="A1772" s="138" t="s">
        <v>23707</v>
      </c>
      <c r="B1772" s="141" t="s">
        <v>20499</v>
      </c>
      <c r="C1772" s="139" t="s">
        <v>20500</v>
      </c>
      <c r="D1772" s="139" t="s">
        <v>20501</v>
      </c>
      <c r="E1772" s="142">
        <v>427.97</v>
      </c>
      <c r="F1772" s="143" t="s">
        <v>20502</v>
      </c>
      <c r="G1772" s="143"/>
      <c r="H1772" s="143" t="s">
        <v>20503</v>
      </c>
      <c r="I1772" s="144" t="s">
        <v>8532</v>
      </c>
      <c r="J1772" s="145" t="s">
        <v>8864</v>
      </c>
      <c r="K1772" s="143" t="s">
        <v>29344</v>
      </c>
      <c r="L1772" s="144" t="s">
        <v>31</v>
      </c>
      <c r="M1772" s="144" t="s">
        <v>20504</v>
      </c>
      <c r="N1772" s="144" t="s">
        <v>46</v>
      </c>
      <c r="O1772" s="144" t="s">
        <v>47</v>
      </c>
      <c r="P1772" s="144">
        <v>90</v>
      </c>
      <c r="Q1772" s="144">
        <v>83.65</v>
      </c>
      <c r="R1772" s="147" t="s">
        <v>20505</v>
      </c>
      <c r="S1772" s="144" t="s">
        <v>36</v>
      </c>
      <c r="T1772" s="144">
        <v>239.67</v>
      </c>
      <c r="U1772" s="144">
        <v>83.65</v>
      </c>
      <c r="V1772" s="149">
        <f>U1772/E1772</f>
        <v>0.19545762553450008</v>
      </c>
      <c r="W1772" s="153">
        <f>V1772/3</f>
        <v>6.5152541844833364E-2</v>
      </c>
      <c r="X1772" s="1" t="s">
        <v>20506</v>
      </c>
      <c r="Y1772" s="145" t="s">
        <v>29687</v>
      </c>
      <c r="Z1772" s="145" t="s">
        <v>29688</v>
      </c>
    </row>
    <row r="1773" spans="1:26" s="67" customFormat="1" ht="100.2" customHeight="1" x14ac:dyDescent="0.3">
      <c r="A1773" s="138" t="s">
        <v>23707</v>
      </c>
      <c r="B1773" s="141" t="s">
        <v>20507</v>
      </c>
      <c r="C1773" s="139" t="s">
        <v>20508</v>
      </c>
      <c r="D1773" s="139" t="s">
        <v>20509</v>
      </c>
      <c r="E1773" s="142">
        <v>308.13</v>
      </c>
      <c r="F1773" s="143" t="s">
        <v>20510</v>
      </c>
      <c r="G1773" s="143"/>
      <c r="H1773" s="143" t="s">
        <v>20511</v>
      </c>
      <c r="I1773" s="144" t="s">
        <v>8532</v>
      </c>
      <c r="J1773" s="145" t="s">
        <v>11511</v>
      </c>
      <c r="K1773" s="143" t="s">
        <v>28810</v>
      </c>
      <c r="L1773" s="144" t="s">
        <v>31</v>
      </c>
      <c r="M1773" s="144" t="s">
        <v>176</v>
      </c>
      <c r="N1773" s="144" t="s">
        <v>33</v>
      </c>
      <c r="O1773" s="144" t="s">
        <v>34</v>
      </c>
      <c r="P1773" s="144">
        <v>730</v>
      </c>
      <c r="Q1773" s="144">
        <v>20</v>
      </c>
      <c r="R1773" s="147" t="s">
        <v>20512</v>
      </c>
      <c r="S1773" s="144" t="s">
        <v>36</v>
      </c>
      <c r="T1773" s="144">
        <v>80</v>
      </c>
      <c r="U1773" s="144">
        <v>20</v>
      </c>
      <c r="V1773" s="148">
        <f>U1773/E1773</f>
        <v>6.4907668841073574E-2</v>
      </c>
      <c r="W1773" s="148">
        <f>V1773</f>
        <v>6.4907668841073574E-2</v>
      </c>
      <c r="X1773" s="1" t="s">
        <v>20513</v>
      </c>
      <c r="Y1773" s="145" t="s">
        <v>20514</v>
      </c>
      <c r="Z1773" s="145" t="s">
        <v>20515</v>
      </c>
    </row>
    <row r="1774" spans="1:26" s="67" customFormat="1" ht="100.2" customHeight="1" x14ac:dyDescent="0.3">
      <c r="A1774" s="9" t="s">
        <v>16991</v>
      </c>
      <c r="B1774" s="10" t="s">
        <v>9680</v>
      </c>
      <c r="C1774" s="22" t="s">
        <v>9681</v>
      </c>
      <c r="D1774" s="19" t="s">
        <v>9682</v>
      </c>
      <c r="E1774" s="13">
        <v>67.09</v>
      </c>
      <c r="F1774" s="14" t="s">
        <v>9683</v>
      </c>
      <c r="G1774" s="14">
        <v>0.68</v>
      </c>
      <c r="H1774" s="14" t="s">
        <v>9684</v>
      </c>
      <c r="I1774" s="14" t="s">
        <v>8532</v>
      </c>
      <c r="J1774" s="15" t="s">
        <v>9685</v>
      </c>
      <c r="K1774" s="14" t="s">
        <v>28377</v>
      </c>
      <c r="L1774" s="14" t="s">
        <v>425</v>
      </c>
      <c r="M1774" s="14" t="s">
        <v>839</v>
      </c>
      <c r="N1774" s="14" t="s">
        <v>33</v>
      </c>
      <c r="O1774" s="16" t="s">
        <v>220</v>
      </c>
      <c r="P1774" s="28">
        <v>728</v>
      </c>
      <c r="Q1774" s="14">
        <v>4.3</v>
      </c>
      <c r="R1774" s="15" t="s">
        <v>9686</v>
      </c>
      <c r="S1774" s="14" t="s">
        <v>49</v>
      </c>
      <c r="T1774" s="14" t="s">
        <v>49</v>
      </c>
      <c r="U1774" s="14">
        <v>4.3</v>
      </c>
      <c r="V1774" s="30">
        <f>PRODUCT(U1774,1/E1774)</f>
        <v>6.4093009390371131E-2</v>
      </c>
      <c r="W1774" s="30">
        <f>V1774</f>
        <v>6.4093009390371131E-2</v>
      </c>
      <c r="X1774" s="19" t="s">
        <v>50</v>
      </c>
      <c r="Y1774" s="21" t="s">
        <v>9687</v>
      </c>
      <c r="Z1774" s="19" t="s">
        <v>9688</v>
      </c>
    </row>
    <row r="1775" spans="1:26" s="67" customFormat="1" ht="100.2" customHeight="1" x14ac:dyDescent="0.3">
      <c r="A1775" s="9" t="s">
        <v>16991</v>
      </c>
      <c r="B1775" s="10" t="s">
        <v>9689</v>
      </c>
      <c r="C1775" s="22" t="s">
        <v>9690</v>
      </c>
      <c r="D1775" s="19" t="s">
        <v>23587</v>
      </c>
      <c r="E1775" s="13">
        <v>312.36041682576501</v>
      </c>
      <c r="F1775" s="14" t="s">
        <v>9691</v>
      </c>
      <c r="G1775" s="14">
        <v>4.7300000000000004</v>
      </c>
      <c r="H1775" s="14" t="s">
        <v>9692</v>
      </c>
      <c r="I1775" s="14" t="s">
        <v>8532</v>
      </c>
      <c r="J1775" s="15" t="s">
        <v>9693</v>
      </c>
      <c r="K1775" s="14" t="s">
        <v>29345</v>
      </c>
      <c r="L1775" s="14" t="s">
        <v>31</v>
      </c>
      <c r="M1775" s="14" t="s">
        <v>2043</v>
      </c>
      <c r="N1775" s="14" t="s">
        <v>33</v>
      </c>
      <c r="O1775" s="16" t="s">
        <v>220</v>
      </c>
      <c r="P1775" s="28">
        <v>119</v>
      </c>
      <c r="Q1775" s="14">
        <v>20</v>
      </c>
      <c r="R1775" s="15" t="s">
        <v>9694</v>
      </c>
      <c r="S1775" s="14" t="s">
        <v>36</v>
      </c>
      <c r="T1775" s="14">
        <v>100</v>
      </c>
      <c r="U1775" s="28">
        <v>20</v>
      </c>
      <c r="V1775" s="30">
        <f>U1775/E1775</f>
        <v>6.4028599408471221E-2</v>
      </c>
      <c r="W1775" s="30">
        <f>V1775</f>
        <v>6.4028599408471221E-2</v>
      </c>
      <c r="X1775" s="19" t="s">
        <v>9695</v>
      </c>
      <c r="Y1775" s="21" t="s">
        <v>9696</v>
      </c>
      <c r="Z1775" s="19" t="s">
        <v>9697</v>
      </c>
    </row>
    <row r="1776" spans="1:26" s="67" customFormat="1" ht="100.2" customHeight="1" x14ac:dyDescent="0.3">
      <c r="A1776" s="9" t="s">
        <v>16991</v>
      </c>
      <c r="B1776" s="10" t="s">
        <v>9698</v>
      </c>
      <c r="C1776" s="22" t="s">
        <v>9699</v>
      </c>
      <c r="D1776" s="19" t="s">
        <v>9700</v>
      </c>
      <c r="E1776" s="13">
        <v>313.27999999999997</v>
      </c>
      <c r="F1776" s="14" t="s">
        <v>9701</v>
      </c>
      <c r="G1776" s="14">
        <v>3.05</v>
      </c>
      <c r="H1776" s="14" t="s">
        <v>9702</v>
      </c>
      <c r="I1776" s="14" t="s">
        <v>8532</v>
      </c>
      <c r="J1776" s="15" t="s">
        <v>8598</v>
      </c>
      <c r="K1776" s="14" t="s">
        <v>29346</v>
      </c>
      <c r="L1776" s="14" t="s">
        <v>31</v>
      </c>
      <c r="M1776" s="14" t="s">
        <v>32</v>
      </c>
      <c r="N1776" s="14" t="s">
        <v>33</v>
      </c>
      <c r="O1776" s="16" t="s">
        <v>34</v>
      </c>
      <c r="P1776" s="28">
        <v>730</v>
      </c>
      <c r="Q1776" s="14">
        <v>20</v>
      </c>
      <c r="R1776" s="15" t="s">
        <v>9703</v>
      </c>
      <c r="S1776" s="14" t="s">
        <v>49</v>
      </c>
      <c r="T1776" s="14" t="s">
        <v>49</v>
      </c>
      <c r="U1776" s="28">
        <v>20</v>
      </c>
      <c r="V1776" s="30">
        <f>U1776/E1776</f>
        <v>6.3840653728294186E-2</v>
      </c>
      <c r="W1776" s="30">
        <f>V1776</f>
        <v>6.3840653728294186E-2</v>
      </c>
      <c r="X1776" s="19" t="s">
        <v>50</v>
      </c>
      <c r="Y1776" s="21" t="s">
        <v>9704</v>
      </c>
      <c r="Z1776" s="19" t="s">
        <v>9705</v>
      </c>
    </row>
    <row r="1777" spans="1:26" s="67" customFormat="1" ht="100.2" customHeight="1" x14ac:dyDescent="0.3">
      <c r="A1777" s="138" t="s">
        <v>23707</v>
      </c>
      <c r="B1777" s="141" t="s">
        <v>20516</v>
      </c>
      <c r="C1777" s="139" t="s">
        <v>20517</v>
      </c>
      <c r="D1777" s="139" t="s">
        <v>20518</v>
      </c>
      <c r="E1777" s="142">
        <v>343.21</v>
      </c>
      <c r="F1777" s="143" t="s">
        <v>20519</v>
      </c>
      <c r="G1777" s="143"/>
      <c r="H1777" s="143" t="s">
        <v>20520</v>
      </c>
      <c r="I1777" s="144" t="s">
        <v>8532</v>
      </c>
      <c r="J1777" s="145" t="s">
        <v>9769</v>
      </c>
      <c r="K1777" s="143" t="s">
        <v>28811</v>
      </c>
      <c r="L1777" s="144" t="s">
        <v>31</v>
      </c>
      <c r="M1777" s="144" t="s">
        <v>32</v>
      </c>
      <c r="N1777" s="144" t="s">
        <v>46</v>
      </c>
      <c r="O1777" s="144" t="s">
        <v>34</v>
      </c>
      <c r="P1777" s="144">
        <v>730</v>
      </c>
      <c r="Q1777" s="144">
        <v>21.9</v>
      </c>
      <c r="R1777" s="147" t="s">
        <v>20521</v>
      </c>
      <c r="S1777" s="144" t="s">
        <v>314</v>
      </c>
      <c r="T1777" s="151">
        <v>110</v>
      </c>
      <c r="U1777" s="144">
        <v>21.9</v>
      </c>
      <c r="V1777" s="149">
        <f>U1777/E1777</f>
        <v>6.3809329564989359E-2</v>
      </c>
      <c r="W1777" s="149">
        <f>V1777</f>
        <v>6.3809329564989359E-2</v>
      </c>
      <c r="X1777" s="1" t="s">
        <v>20522</v>
      </c>
      <c r="Y1777" s="145" t="s">
        <v>20523</v>
      </c>
      <c r="Z1777" s="145" t="s">
        <v>20524</v>
      </c>
    </row>
    <row r="1778" spans="1:26" s="67" customFormat="1" ht="100.2" customHeight="1" x14ac:dyDescent="0.3">
      <c r="A1778" s="9" t="s">
        <v>16991</v>
      </c>
      <c r="B1778" s="10" t="s">
        <v>9706</v>
      </c>
      <c r="C1778" s="22" t="s">
        <v>9707</v>
      </c>
      <c r="D1778" s="19" t="s">
        <v>9708</v>
      </c>
      <c r="E1778" s="13">
        <v>74.08</v>
      </c>
      <c r="F1778" s="14" t="s">
        <v>328</v>
      </c>
      <c r="G1778" s="14">
        <v>-0.95</v>
      </c>
      <c r="H1778" s="14" t="s">
        <v>9709</v>
      </c>
      <c r="I1778" s="14" t="s">
        <v>8532</v>
      </c>
      <c r="J1778" s="15" t="s">
        <v>9710</v>
      </c>
      <c r="K1778" s="14" t="s">
        <v>29347</v>
      </c>
      <c r="L1778" s="14" t="s">
        <v>425</v>
      </c>
      <c r="M1778" s="14" t="s">
        <v>839</v>
      </c>
      <c r="N1778" s="14" t="s">
        <v>46</v>
      </c>
      <c r="O1778" s="16" t="s">
        <v>220</v>
      </c>
      <c r="P1778" s="28">
        <v>91</v>
      </c>
      <c r="Q1778" s="14">
        <v>14</v>
      </c>
      <c r="R1778" s="15" t="s">
        <v>9711</v>
      </c>
      <c r="S1778" s="14" t="s">
        <v>9712</v>
      </c>
      <c r="T1778" s="14">
        <v>27</v>
      </c>
      <c r="U1778" s="14">
        <v>14</v>
      </c>
      <c r="V1778" s="13">
        <f>PRODUCT(U1778,1/E1778)</f>
        <v>0.18898488120950324</v>
      </c>
      <c r="W1778" s="30">
        <f>V1778/3</f>
        <v>6.2994960403167752E-2</v>
      </c>
      <c r="X1778" s="19" t="s">
        <v>9713</v>
      </c>
      <c r="Y1778" s="21" t="s">
        <v>1485</v>
      </c>
      <c r="Z1778" s="19" t="s">
        <v>9714</v>
      </c>
    </row>
    <row r="1779" spans="1:26" s="67" customFormat="1" ht="100.2" customHeight="1" x14ac:dyDescent="0.3">
      <c r="A1779" s="9" t="s">
        <v>16991</v>
      </c>
      <c r="B1779" s="10" t="s">
        <v>9715</v>
      </c>
      <c r="C1779" s="22" t="s">
        <v>9716</v>
      </c>
      <c r="D1779" s="23" t="s">
        <v>9717</v>
      </c>
      <c r="E1779" s="13">
        <v>198.65</v>
      </c>
      <c r="F1779" s="14" t="s">
        <v>9718</v>
      </c>
      <c r="G1779" s="14">
        <v>1.89</v>
      </c>
      <c r="H1779" s="14" t="s">
        <v>9719</v>
      </c>
      <c r="I1779" s="14" t="s">
        <v>8532</v>
      </c>
      <c r="J1779" s="15" t="s">
        <v>9601</v>
      </c>
      <c r="K1779" s="14" t="s">
        <v>28812</v>
      </c>
      <c r="L1779" s="14" t="s">
        <v>31</v>
      </c>
      <c r="M1779" s="14" t="s">
        <v>310</v>
      </c>
      <c r="N1779" s="14" t="s">
        <v>46</v>
      </c>
      <c r="O1779" s="16" t="s">
        <v>34</v>
      </c>
      <c r="P1779" s="28">
        <v>91</v>
      </c>
      <c r="Q1779" s="14">
        <v>37.5</v>
      </c>
      <c r="R1779" s="15" t="s">
        <v>9720</v>
      </c>
      <c r="S1779" s="14" t="s">
        <v>6152</v>
      </c>
      <c r="T1779" s="14">
        <v>75</v>
      </c>
      <c r="U1779" s="14">
        <v>37.5</v>
      </c>
      <c r="V1779" s="30">
        <f>U1779/E1779</f>
        <v>0.18877422602567329</v>
      </c>
      <c r="W1779" s="37">
        <f>V1779/3</f>
        <v>6.2924742008557757E-2</v>
      </c>
      <c r="X1779" s="19" t="s">
        <v>9721</v>
      </c>
      <c r="Y1779" s="21" t="s">
        <v>3942</v>
      </c>
      <c r="Z1779" s="19" t="s">
        <v>9722</v>
      </c>
    </row>
    <row r="1780" spans="1:26" s="67" customFormat="1" ht="100.2" customHeight="1" x14ac:dyDescent="0.3">
      <c r="A1780" s="9" t="s">
        <v>16991</v>
      </c>
      <c r="B1780" s="10" t="s">
        <v>9723</v>
      </c>
      <c r="C1780" s="22" t="s">
        <v>9724</v>
      </c>
      <c r="D1780" s="12" t="s">
        <v>9725</v>
      </c>
      <c r="E1780" s="13">
        <v>400.39</v>
      </c>
      <c r="F1780" s="14" t="s">
        <v>9726</v>
      </c>
      <c r="G1780" s="14">
        <v>3.45</v>
      </c>
      <c r="H1780" s="14" t="s">
        <v>9727</v>
      </c>
      <c r="I1780" s="14" t="s">
        <v>8532</v>
      </c>
      <c r="J1780" s="15" t="s">
        <v>9728</v>
      </c>
      <c r="K1780" s="14" t="s">
        <v>29348</v>
      </c>
      <c r="L1780" s="14" t="s">
        <v>31</v>
      </c>
      <c r="M1780" s="14" t="s">
        <v>703</v>
      </c>
      <c r="N1780" s="14" t="s">
        <v>9630</v>
      </c>
      <c r="O1780" s="16" t="s">
        <v>34</v>
      </c>
      <c r="P1780" s="17" t="s">
        <v>628</v>
      </c>
      <c r="Q1780" s="29" t="s">
        <v>4169</v>
      </c>
      <c r="R1780" s="15" t="s">
        <v>9729</v>
      </c>
      <c r="S1780" s="14" t="s">
        <v>9730</v>
      </c>
      <c r="T1780" s="18">
        <v>125</v>
      </c>
      <c r="U1780" s="17">
        <v>25</v>
      </c>
      <c r="V1780" s="33">
        <f>PRODUCT(U1780,1/E1780)</f>
        <v>6.2439121856190216E-2</v>
      </c>
      <c r="W1780" s="33">
        <f>V1780</f>
        <v>6.2439121856190216E-2</v>
      </c>
      <c r="X1780" s="19" t="s">
        <v>9731</v>
      </c>
      <c r="Y1780" s="21" t="s">
        <v>9732</v>
      </c>
      <c r="Z1780" s="19" t="s">
        <v>9733</v>
      </c>
    </row>
    <row r="1781" spans="1:26" s="67" customFormat="1" ht="100.2" customHeight="1" x14ac:dyDescent="0.3">
      <c r="A1781" s="9" t="s">
        <v>16991</v>
      </c>
      <c r="B1781" s="10" t="s">
        <v>9734</v>
      </c>
      <c r="C1781" s="22" t="s">
        <v>9735</v>
      </c>
      <c r="D1781" s="19" t="s">
        <v>9736</v>
      </c>
      <c r="E1781" s="13">
        <v>371.42</v>
      </c>
      <c r="F1781" s="14" t="s">
        <v>9737</v>
      </c>
      <c r="G1781" s="14">
        <v>3.08</v>
      </c>
      <c r="H1781" s="14" t="s">
        <v>9738</v>
      </c>
      <c r="I1781" s="14" t="s">
        <v>8532</v>
      </c>
      <c r="J1781" s="15" t="s">
        <v>9262</v>
      </c>
      <c r="K1781" s="14" t="s">
        <v>29349</v>
      </c>
      <c r="L1781" s="14" t="s">
        <v>31</v>
      </c>
      <c r="M1781" s="14" t="s">
        <v>6276</v>
      </c>
      <c r="N1781" s="14" t="s">
        <v>46</v>
      </c>
      <c r="O1781" s="16" t="s">
        <v>34</v>
      </c>
      <c r="P1781" s="28">
        <v>90</v>
      </c>
      <c r="Q1781" s="14">
        <v>69</v>
      </c>
      <c r="R1781" s="15" t="s">
        <v>9739</v>
      </c>
      <c r="S1781" s="14" t="s">
        <v>36</v>
      </c>
      <c r="T1781" s="14">
        <v>279</v>
      </c>
      <c r="U1781" s="14">
        <v>69</v>
      </c>
      <c r="V1781" s="13">
        <f>PRODUCT(U1781,1/E1781)</f>
        <v>0.18577351785041191</v>
      </c>
      <c r="W1781" s="30">
        <f>V1781/3</f>
        <v>6.19245059501373E-2</v>
      </c>
      <c r="X1781" s="19" t="s">
        <v>9740</v>
      </c>
      <c r="Y1781" s="21" t="s">
        <v>7466</v>
      </c>
      <c r="Z1781" s="19" t="s">
        <v>9741</v>
      </c>
    </row>
    <row r="1782" spans="1:26" s="67" customFormat="1" ht="100.2" customHeight="1" x14ac:dyDescent="0.3">
      <c r="A1782" s="9" t="s">
        <v>16991</v>
      </c>
      <c r="B1782" s="10" t="s">
        <v>9742</v>
      </c>
      <c r="C1782" s="22" t="s">
        <v>9743</v>
      </c>
      <c r="D1782" s="19" t="s">
        <v>9744</v>
      </c>
      <c r="E1782" s="13">
        <v>211.13</v>
      </c>
      <c r="F1782" s="14" t="s">
        <v>9745</v>
      </c>
      <c r="G1782" s="14">
        <v>0.55000000000000004</v>
      </c>
      <c r="H1782" s="14" t="s">
        <v>9746</v>
      </c>
      <c r="I1782" s="14" t="s">
        <v>8532</v>
      </c>
      <c r="J1782" s="15" t="s">
        <v>8992</v>
      </c>
      <c r="K1782" s="14" t="s">
        <v>29350</v>
      </c>
      <c r="L1782" s="14" t="s">
        <v>189</v>
      </c>
      <c r="M1782" s="14" t="s">
        <v>281</v>
      </c>
      <c r="N1782" s="14" t="s">
        <v>33</v>
      </c>
      <c r="O1782" s="16" t="s">
        <v>34</v>
      </c>
      <c r="P1782" s="28" t="s">
        <v>9747</v>
      </c>
      <c r="Q1782" s="14">
        <v>13</v>
      </c>
      <c r="R1782" s="15" t="s">
        <v>9748</v>
      </c>
      <c r="S1782" s="14" t="s">
        <v>9749</v>
      </c>
      <c r="T1782" s="14">
        <v>27.5</v>
      </c>
      <c r="U1782" s="14">
        <v>13</v>
      </c>
      <c r="V1782" s="30">
        <f>PRODUCT(U1782,1/E1782)</f>
        <v>6.1573438166058828E-2</v>
      </c>
      <c r="W1782" s="33">
        <f t="shared" ref="W1782:W1787" si="97">V1782</f>
        <v>6.1573438166058828E-2</v>
      </c>
      <c r="X1782" s="19" t="s">
        <v>9750</v>
      </c>
      <c r="Y1782" s="21" t="s">
        <v>9751</v>
      </c>
      <c r="Z1782" s="19" t="s">
        <v>9752</v>
      </c>
    </row>
    <row r="1783" spans="1:26" s="67" customFormat="1" ht="100.2" customHeight="1" x14ac:dyDescent="0.3">
      <c r="A1783" s="138" t="s">
        <v>23707</v>
      </c>
      <c r="B1783" s="141" t="s">
        <v>20525</v>
      </c>
      <c r="C1783" s="139" t="s">
        <v>20526</v>
      </c>
      <c r="D1783" s="139" t="s">
        <v>20527</v>
      </c>
      <c r="E1783" s="142">
        <v>313.39699999999999</v>
      </c>
      <c r="F1783" s="143" t="s">
        <v>20528</v>
      </c>
      <c r="G1783" s="143"/>
      <c r="H1783" s="143" t="s">
        <v>20529</v>
      </c>
      <c r="I1783" s="144" t="s">
        <v>8532</v>
      </c>
      <c r="J1783" s="145" t="s">
        <v>20530</v>
      </c>
      <c r="K1783" s="143" t="s">
        <v>29351</v>
      </c>
      <c r="L1783" s="144" t="s">
        <v>189</v>
      </c>
      <c r="M1783" s="144" t="s">
        <v>190</v>
      </c>
      <c r="N1783" s="144" t="s">
        <v>46</v>
      </c>
      <c r="O1783" s="144" t="s">
        <v>34</v>
      </c>
      <c r="P1783" s="144">
        <v>364</v>
      </c>
      <c r="Q1783" s="144">
        <v>19.2</v>
      </c>
      <c r="R1783" s="147" t="s">
        <v>20531</v>
      </c>
      <c r="S1783" s="144" t="s">
        <v>143</v>
      </c>
      <c r="T1783" s="144">
        <v>92</v>
      </c>
      <c r="U1783" s="144">
        <v>19.2</v>
      </c>
      <c r="V1783" s="149">
        <f>U1783/E1783</f>
        <v>6.1264147391327933E-2</v>
      </c>
      <c r="W1783" s="149">
        <f t="shared" si="97"/>
        <v>6.1264147391327933E-2</v>
      </c>
      <c r="X1783" s="1" t="s">
        <v>20532</v>
      </c>
      <c r="Y1783" s="145" t="s">
        <v>20533</v>
      </c>
      <c r="Z1783" s="145" t="s">
        <v>20534</v>
      </c>
    </row>
    <row r="1784" spans="1:26" s="67" customFormat="1" ht="100.2" customHeight="1" x14ac:dyDescent="0.3">
      <c r="A1784" s="9" t="s">
        <v>16991</v>
      </c>
      <c r="B1784" s="10" t="s">
        <v>9753</v>
      </c>
      <c r="C1784" s="22" t="s">
        <v>9754</v>
      </c>
      <c r="D1784" s="19" t="s">
        <v>9755</v>
      </c>
      <c r="E1784" s="13">
        <v>245.7</v>
      </c>
      <c r="F1784" s="14" t="s">
        <v>9756</v>
      </c>
      <c r="G1784" s="14">
        <v>0.30599999999999999</v>
      </c>
      <c r="H1784" s="14" t="s">
        <v>9757</v>
      </c>
      <c r="I1784" s="14" t="s">
        <v>8532</v>
      </c>
      <c r="J1784" s="15" t="s">
        <v>9758</v>
      </c>
      <c r="K1784" s="13" t="s">
        <v>29352</v>
      </c>
      <c r="L1784" s="14" t="s">
        <v>31</v>
      </c>
      <c r="M1784" s="14" t="s">
        <v>9759</v>
      </c>
      <c r="N1784" s="14" t="s">
        <v>46</v>
      </c>
      <c r="O1784" s="16" t="s">
        <v>34</v>
      </c>
      <c r="P1784" s="28">
        <v>763</v>
      </c>
      <c r="Q1784" s="14">
        <v>15</v>
      </c>
      <c r="R1784" s="15" t="s">
        <v>9760</v>
      </c>
      <c r="S1784" s="14" t="s">
        <v>9761</v>
      </c>
      <c r="T1784" s="14">
        <v>30</v>
      </c>
      <c r="U1784" s="14">
        <v>15</v>
      </c>
      <c r="V1784" s="30">
        <f>PRODUCT(U1784,1/E1784)</f>
        <v>6.1050061050061055E-2</v>
      </c>
      <c r="W1784" s="30">
        <f t="shared" si="97"/>
        <v>6.1050061050061055E-2</v>
      </c>
      <c r="X1784" s="19" t="s">
        <v>9762</v>
      </c>
      <c r="Y1784" s="21" t="s">
        <v>8653</v>
      </c>
      <c r="Z1784" s="19" t="s">
        <v>9763</v>
      </c>
    </row>
    <row r="1785" spans="1:26" s="67" customFormat="1" ht="100.2" customHeight="1" x14ac:dyDescent="0.3">
      <c r="A1785" s="138" t="s">
        <v>23707</v>
      </c>
      <c r="B1785" s="141" t="s">
        <v>20535</v>
      </c>
      <c r="C1785" s="139" t="s">
        <v>20536</v>
      </c>
      <c r="D1785" s="139" t="s">
        <v>20537</v>
      </c>
      <c r="E1785" s="142">
        <v>409.27600000000001</v>
      </c>
      <c r="F1785" s="143" t="s">
        <v>20538</v>
      </c>
      <c r="G1785" s="143"/>
      <c r="H1785" s="143" t="s">
        <v>20539</v>
      </c>
      <c r="I1785" s="144" t="s">
        <v>8532</v>
      </c>
      <c r="J1785" s="145" t="s">
        <v>8736</v>
      </c>
      <c r="K1785" s="143" t="s">
        <v>29353</v>
      </c>
      <c r="L1785" s="144" t="s">
        <v>31</v>
      </c>
      <c r="M1785" s="144" t="s">
        <v>19313</v>
      </c>
      <c r="N1785" s="144" t="s">
        <v>7662</v>
      </c>
      <c r="O1785" s="144" t="s">
        <v>34</v>
      </c>
      <c r="P1785" s="144">
        <v>728</v>
      </c>
      <c r="Q1785" s="144">
        <v>24.9</v>
      </c>
      <c r="R1785" s="147" t="s">
        <v>20540</v>
      </c>
      <c r="S1785" s="144" t="s">
        <v>143</v>
      </c>
      <c r="T1785" s="144">
        <v>260</v>
      </c>
      <c r="U1785" s="144">
        <v>24.9</v>
      </c>
      <c r="V1785" s="149">
        <f>U1785/E1785</f>
        <v>6.0839140335617034E-2</v>
      </c>
      <c r="W1785" s="149">
        <f t="shared" si="97"/>
        <v>6.0839140335617034E-2</v>
      </c>
      <c r="X1785" s="1" t="s">
        <v>20541</v>
      </c>
      <c r="Y1785" s="145" t="s">
        <v>20542</v>
      </c>
      <c r="Z1785" s="145" t="s">
        <v>20543</v>
      </c>
    </row>
    <row r="1786" spans="1:26" s="67" customFormat="1" ht="100.2" customHeight="1" x14ac:dyDescent="0.3">
      <c r="A1786" s="138" t="s">
        <v>23707</v>
      </c>
      <c r="B1786" s="141" t="s">
        <v>20544</v>
      </c>
      <c r="C1786" s="139" t="s">
        <v>20545</v>
      </c>
      <c r="D1786" s="139" t="s">
        <v>20546</v>
      </c>
      <c r="E1786" s="142">
        <v>207.05</v>
      </c>
      <c r="F1786" s="143" t="s">
        <v>20547</v>
      </c>
      <c r="G1786" s="143"/>
      <c r="H1786" s="143" t="s">
        <v>20548</v>
      </c>
      <c r="I1786" s="144" t="s">
        <v>8532</v>
      </c>
      <c r="J1786" s="145" t="s">
        <v>20066</v>
      </c>
      <c r="K1786" s="143" t="s">
        <v>28813</v>
      </c>
      <c r="L1786" s="144" t="s">
        <v>189</v>
      </c>
      <c r="M1786" s="144" t="s">
        <v>190</v>
      </c>
      <c r="N1786" s="144" t="s">
        <v>33</v>
      </c>
      <c r="O1786" s="144" t="s">
        <v>34</v>
      </c>
      <c r="P1786" s="144">
        <v>730</v>
      </c>
      <c r="Q1786" s="144">
        <v>12.5</v>
      </c>
      <c r="R1786" s="147" t="s">
        <v>20549</v>
      </c>
      <c r="S1786" s="144" t="s">
        <v>36</v>
      </c>
      <c r="T1786" s="144">
        <v>62.5</v>
      </c>
      <c r="U1786" s="144">
        <v>12.5</v>
      </c>
      <c r="V1786" s="149">
        <f>U1786/E1786</f>
        <v>6.0371890847621346E-2</v>
      </c>
      <c r="W1786" s="149">
        <f t="shared" si="97"/>
        <v>6.0371890847621346E-2</v>
      </c>
      <c r="X1786" s="1" t="s">
        <v>20550</v>
      </c>
      <c r="Y1786" s="145" t="s">
        <v>20551</v>
      </c>
      <c r="Z1786" s="145" t="s">
        <v>20552</v>
      </c>
    </row>
    <row r="1787" spans="1:26" s="67" customFormat="1" ht="100.2" customHeight="1" x14ac:dyDescent="0.3">
      <c r="A1787" s="9" t="s">
        <v>16991</v>
      </c>
      <c r="B1787" s="10" t="s">
        <v>9764</v>
      </c>
      <c r="C1787" s="22" t="s">
        <v>9765</v>
      </c>
      <c r="D1787" s="19" t="s">
        <v>9766</v>
      </c>
      <c r="E1787" s="13">
        <v>275.12</v>
      </c>
      <c r="F1787" s="14" t="s">
        <v>9767</v>
      </c>
      <c r="G1787" s="14">
        <v>3.88</v>
      </c>
      <c r="H1787" s="14" t="s">
        <v>9768</v>
      </c>
      <c r="I1787" s="14" t="s">
        <v>8532</v>
      </c>
      <c r="J1787" s="15" t="s">
        <v>9769</v>
      </c>
      <c r="K1787" s="14" t="s">
        <v>28814</v>
      </c>
      <c r="L1787" s="14" t="s">
        <v>31</v>
      </c>
      <c r="M1787" s="14" t="s">
        <v>69</v>
      </c>
      <c r="N1787" s="14" t="s">
        <v>33</v>
      </c>
      <c r="O1787" s="16" t="s">
        <v>34</v>
      </c>
      <c r="P1787" s="28" t="s">
        <v>9770</v>
      </c>
      <c r="Q1787" s="14">
        <v>16.5</v>
      </c>
      <c r="R1787" s="15" t="s">
        <v>9771</v>
      </c>
      <c r="S1787" s="14" t="s">
        <v>2480</v>
      </c>
      <c r="T1787" s="14">
        <v>100</v>
      </c>
      <c r="U1787" s="36">
        <v>16.5</v>
      </c>
      <c r="V1787" s="37">
        <f>U1787/E1787</f>
        <v>5.9973829601628378E-2</v>
      </c>
      <c r="W1787" s="37">
        <f t="shared" si="97"/>
        <v>5.9973829601628378E-2</v>
      </c>
      <c r="X1787" s="19" t="s">
        <v>9772</v>
      </c>
      <c r="Y1787" s="21" t="s">
        <v>9773</v>
      </c>
      <c r="Z1787" s="19" t="s">
        <v>9774</v>
      </c>
    </row>
    <row r="1788" spans="1:26" s="67" customFormat="1" ht="100.2" customHeight="1" x14ac:dyDescent="0.3">
      <c r="A1788" s="138" t="s">
        <v>23707</v>
      </c>
      <c r="B1788" s="141" t="s">
        <v>20553</v>
      </c>
      <c r="C1788" s="139" t="s">
        <v>20554</v>
      </c>
      <c r="D1788" s="139" t="s">
        <v>20555</v>
      </c>
      <c r="E1788" s="142">
        <v>278.33999999999997</v>
      </c>
      <c r="F1788" s="143" t="s">
        <v>8277</v>
      </c>
      <c r="G1788" s="143"/>
      <c r="H1788" s="159" t="s">
        <v>20556</v>
      </c>
      <c r="I1788" s="144" t="s">
        <v>8532</v>
      </c>
      <c r="J1788" s="145" t="s">
        <v>11050</v>
      </c>
      <c r="K1788" s="143" t="s">
        <v>29354</v>
      </c>
      <c r="L1788" s="144" t="s">
        <v>281</v>
      </c>
      <c r="M1788" s="144" t="s">
        <v>281</v>
      </c>
      <c r="N1788" s="144" t="s">
        <v>33</v>
      </c>
      <c r="O1788" s="144" t="s">
        <v>220</v>
      </c>
      <c r="P1788" s="144">
        <v>90</v>
      </c>
      <c r="Q1788" s="144">
        <v>50</v>
      </c>
      <c r="R1788" s="147" t="s">
        <v>20557</v>
      </c>
      <c r="S1788" s="144" t="s">
        <v>143</v>
      </c>
      <c r="T1788" s="144">
        <v>100</v>
      </c>
      <c r="U1788" s="144">
        <v>50</v>
      </c>
      <c r="V1788" s="146">
        <f>U1788/E1788</f>
        <v>0.1796364158942301</v>
      </c>
      <c r="W1788" s="148">
        <f>V1788/3</f>
        <v>5.9878805298076702E-2</v>
      </c>
      <c r="X1788" s="1" t="s">
        <v>20558</v>
      </c>
      <c r="Y1788" s="145" t="s">
        <v>20559</v>
      </c>
      <c r="Z1788" s="145" t="s">
        <v>20560</v>
      </c>
    </row>
    <row r="1789" spans="1:26" s="67" customFormat="1" ht="100.2" customHeight="1" x14ac:dyDescent="0.3">
      <c r="A1789" s="138" t="s">
        <v>23707</v>
      </c>
      <c r="B1789" s="141" t="s">
        <v>29625</v>
      </c>
      <c r="C1789" s="139" t="s">
        <v>20561</v>
      </c>
      <c r="D1789" s="139" t="s">
        <v>20562</v>
      </c>
      <c r="E1789" s="143">
        <v>558.86</v>
      </c>
      <c r="F1789" s="144" t="s">
        <v>23690</v>
      </c>
      <c r="G1789" s="150"/>
      <c r="H1789" s="144" t="s">
        <v>20563</v>
      </c>
      <c r="I1789" s="144" t="s">
        <v>8532</v>
      </c>
      <c r="J1789" s="145" t="s">
        <v>8569</v>
      </c>
      <c r="K1789" s="144" t="s">
        <v>29355</v>
      </c>
      <c r="L1789" s="144" t="s">
        <v>31</v>
      </c>
      <c r="M1789" s="144" t="s">
        <v>281</v>
      </c>
      <c r="N1789" s="144" t="s">
        <v>281</v>
      </c>
      <c r="O1789" s="144" t="s">
        <v>1214</v>
      </c>
      <c r="P1789" s="144">
        <v>90</v>
      </c>
      <c r="Q1789" s="144">
        <v>100</v>
      </c>
      <c r="R1789" s="147" t="s">
        <v>20564</v>
      </c>
      <c r="S1789" s="144" t="s">
        <v>281</v>
      </c>
      <c r="T1789" s="144" t="s">
        <v>281</v>
      </c>
      <c r="U1789" s="144">
        <v>100</v>
      </c>
      <c r="V1789" s="146">
        <f>U1789/E1789</f>
        <v>0.17893569051282968</v>
      </c>
      <c r="W1789" s="148">
        <f>V1789/3</f>
        <v>5.9645230170943225E-2</v>
      </c>
      <c r="X1789" s="147" t="s">
        <v>20565</v>
      </c>
      <c r="Y1789" s="145" t="s">
        <v>20566</v>
      </c>
      <c r="Z1789" s="145" t="s">
        <v>20567</v>
      </c>
    </row>
    <row r="1790" spans="1:26" s="67" customFormat="1" ht="100.2" customHeight="1" x14ac:dyDescent="0.3">
      <c r="A1790" s="9" t="s">
        <v>16991</v>
      </c>
      <c r="B1790" s="10" t="s">
        <v>9775</v>
      </c>
      <c r="C1790" s="22" t="s">
        <v>9776</v>
      </c>
      <c r="D1790" s="43" t="s">
        <v>9777</v>
      </c>
      <c r="E1790" s="55">
        <v>164.95099999999999</v>
      </c>
      <c r="F1790" s="14" t="s">
        <v>9778</v>
      </c>
      <c r="G1790" s="14">
        <v>0.78</v>
      </c>
      <c r="H1790" s="25" t="s">
        <v>9779</v>
      </c>
      <c r="I1790" s="14" t="s">
        <v>8532</v>
      </c>
      <c r="J1790" s="15" t="s">
        <v>9780</v>
      </c>
      <c r="K1790" s="14" t="s">
        <v>28815</v>
      </c>
      <c r="L1790" s="14" t="s">
        <v>31</v>
      </c>
      <c r="M1790" s="14" t="s">
        <v>9781</v>
      </c>
      <c r="N1790" s="14" t="s">
        <v>46</v>
      </c>
      <c r="O1790" s="16" t="s">
        <v>34</v>
      </c>
      <c r="P1790" s="26">
        <v>728</v>
      </c>
      <c r="Q1790" s="25">
        <v>9.75</v>
      </c>
      <c r="R1790" s="15" t="s">
        <v>9782</v>
      </c>
      <c r="S1790" s="14" t="s">
        <v>1019</v>
      </c>
      <c r="T1790" s="25">
        <v>32.5</v>
      </c>
      <c r="U1790" s="25">
        <v>9.75</v>
      </c>
      <c r="V1790" s="93">
        <f>PRODUCT(U1790,1/E1790)</f>
        <v>5.9108462513109951E-2</v>
      </c>
      <c r="W1790" s="93">
        <f>V1790</f>
        <v>5.9108462513109951E-2</v>
      </c>
      <c r="X1790" s="19" t="s">
        <v>9783</v>
      </c>
      <c r="Y1790" s="21" t="s">
        <v>9784</v>
      </c>
      <c r="Z1790" s="19" t="s">
        <v>9785</v>
      </c>
    </row>
    <row r="1791" spans="1:26" s="67" customFormat="1" ht="100.2" customHeight="1" x14ac:dyDescent="0.3">
      <c r="A1791" s="138" t="s">
        <v>23707</v>
      </c>
      <c r="B1791" s="141" t="s">
        <v>20568</v>
      </c>
      <c r="C1791" s="139" t="s">
        <v>20569</v>
      </c>
      <c r="D1791" s="139" t="s">
        <v>20570</v>
      </c>
      <c r="E1791" s="142">
        <v>142.96</v>
      </c>
      <c r="F1791" s="143" t="s">
        <v>20571</v>
      </c>
      <c r="G1791" s="143"/>
      <c r="H1791" s="143" t="s">
        <v>20572</v>
      </c>
      <c r="I1791" s="144" t="s">
        <v>8532</v>
      </c>
      <c r="J1791" s="145" t="s">
        <v>20573</v>
      </c>
      <c r="K1791" s="143" t="s">
        <v>28816</v>
      </c>
      <c r="L1791" s="144" t="s">
        <v>31</v>
      </c>
      <c r="M1791" s="144" t="s">
        <v>3491</v>
      </c>
      <c r="N1791" s="144" t="s">
        <v>33</v>
      </c>
      <c r="O1791" s="144" t="s">
        <v>34</v>
      </c>
      <c r="P1791" s="144">
        <v>728</v>
      </c>
      <c r="Q1791" s="144">
        <v>8.4499999999999993</v>
      </c>
      <c r="R1791" s="147" t="s">
        <v>20574</v>
      </c>
      <c r="S1791" s="144" t="s">
        <v>1388</v>
      </c>
      <c r="T1791" s="144">
        <v>28.17</v>
      </c>
      <c r="U1791" s="144">
        <v>8.4499999999999993</v>
      </c>
      <c r="V1791" s="149">
        <f>U1791/E1791</f>
        <v>5.9107442641298254E-2</v>
      </c>
      <c r="W1791" s="149">
        <f>V1791</f>
        <v>5.9107442641298254E-2</v>
      </c>
      <c r="X1791" s="1" t="s">
        <v>20575</v>
      </c>
      <c r="Y1791" s="145" t="s">
        <v>9784</v>
      </c>
      <c r="Z1791" s="145" t="s">
        <v>20576</v>
      </c>
    </row>
    <row r="1792" spans="1:26" s="67" customFormat="1" ht="100.2" customHeight="1" x14ac:dyDescent="0.3">
      <c r="A1792" s="138" t="s">
        <v>23707</v>
      </c>
      <c r="B1792" s="141" t="s">
        <v>20577</v>
      </c>
      <c r="C1792" s="139" t="s">
        <v>20578</v>
      </c>
      <c r="D1792" s="139" t="s">
        <v>20579</v>
      </c>
      <c r="E1792" s="142">
        <v>394.30099999999999</v>
      </c>
      <c r="F1792" s="143" t="s">
        <v>20580</v>
      </c>
      <c r="G1792" s="143"/>
      <c r="H1792" s="143" t="s">
        <v>20581</v>
      </c>
      <c r="I1792" s="144" t="s">
        <v>8532</v>
      </c>
      <c r="J1792" s="145" t="s">
        <v>9769</v>
      </c>
      <c r="K1792" s="143" t="s">
        <v>29356</v>
      </c>
      <c r="L1792" s="144" t="s">
        <v>31</v>
      </c>
      <c r="M1792" s="144" t="s">
        <v>281</v>
      </c>
      <c r="N1792" s="144" t="s">
        <v>281</v>
      </c>
      <c r="O1792" s="144" t="s">
        <v>1214</v>
      </c>
      <c r="P1792" s="144">
        <v>730</v>
      </c>
      <c r="Q1792" s="144">
        <v>23.27</v>
      </c>
      <c r="R1792" s="147" t="s">
        <v>20582</v>
      </c>
      <c r="S1792" s="144" t="s">
        <v>619</v>
      </c>
      <c r="T1792" s="144" t="s">
        <v>281</v>
      </c>
      <c r="U1792" s="144">
        <v>23.27</v>
      </c>
      <c r="V1792" s="153">
        <f>U1792/E1792</f>
        <v>5.9015828009566298E-2</v>
      </c>
      <c r="W1792" s="153">
        <f>V1792</f>
        <v>5.9015828009566298E-2</v>
      </c>
      <c r="X1792" s="1" t="s">
        <v>20583</v>
      </c>
      <c r="Y1792" s="145" t="s">
        <v>20584</v>
      </c>
      <c r="Z1792" s="145" t="s">
        <v>20585</v>
      </c>
    </row>
    <row r="1793" spans="1:26" s="67" customFormat="1" ht="100.2" customHeight="1" x14ac:dyDescent="0.3">
      <c r="A1793" s="9" t="s">
        <v>16991</v>
      </c>
      <c r="B1793" s="10" t="s">
        <v>9786</v>
      </c>
      <c r="C1793" s="22" t="s">
        <v>9787</v>
      </c>
      <c r="D1793" s="19" t="s">
        <v>9788</v>
      </c>
      <c r="E1793" s="13">
        <v>339.61</v>
      </c>
      <c r="F1793" s="14" t="s">
        <v>9789</v>
      </c>
      <c r="G1793" s="14">
        <v>5.26</v>
      </c>
      <c r="H1793" s="14" t="s">
        <v>9790</v>
      </c>
      <c r="I1793" s="14" t="s">
        <v>8532</v>
      </c>
      <c r="J1793" s="15" t="s">
        <v>8639</v>
      </c>
      <c r="K1793" s="14" t="s">
        <v>29357</v>
      </c>
      <c r="L1793" s="14" t="s">
        <v>31</v>
      </c>
      <c r="M1793" s="14" t="s">
        <v>261</v>
      </c>
      <c r="N1793" s="14" t="s">
        <v>33</v>
      </c>
      <c r="O1793" s="16" t="s">
        <v>34</v>
      </c>
      <c r="P1793" s="28">
        <v>365</v>
      </c>
      <c r="Q1793" s="28">
        <v>20</v>
      </c>
      <c r="R1793" s="15" t="s">
        <v>9791</v>
      </c>
      <c r="S1793" s="14" t="s">
        <v>9792</v>
      </c>
      <c r="T1793" s="14">
        <v>50</v>
      </c>
      <c r="U1793" s="28">
        <v>20</v>
      </c>
      <c r="V1793" s="30">
        <f>PRODUCT(U1793,1/E1793)</f>
        <v>5.8891080945790764E-2</v>
      </c>
      <c r="W1793" s="30">
        <f>V1793</f>
        <v>5.8891080945790764E-2</v>
      </c>
      <c r="X1793" s="19" t="s">
        <v>9793</v>
      </c>
      <c r="Y1793" s="21" t="s">
        <v>1705</v>
      </c>
      <c r="Z1793" s="19" t="s">
        <v>9794</v>
      </c>
    </row>
    <row r="1794" spans="1:26" s="67" customFormat="1" ht="100.2" customHeight="1" x14ac:dyDescent="0.3">
      <c r="A1794" s="9" t="s">
        <v>16991</v>
      </c>
      <c r="B1794" s="10" t="s">
        <v>9795</v>
      </c>
      <c r="C1794" s="19" t="s">
        <v>9796</v>
      </c>
      <c r="D1794" s="19" t="s">
        <v>9797</v>
      </c>
      <c r="E1794" s="13">
        <v>683.62</v>
      </c>
      <c r="F1794" s="14" t="s">
        <v>9798</v>
      </c>
      <c r="G1794" s="14">
        <v>4.1349999999999998</v>
      </c>
      <c r="H1794" s="14" t="s">
        <v>9799</v>
      </c>
      <c r="I1794" s="14" t="s">
        <v>8532</v>
      </c>
      <c r="J1794" s="15" t="s">
        <v>9800</v>
      </c>
      <c r="K1794" s="14" t="s">
        <v>29358</v>
      </c>
      <c r="L1794" s="14" t="s">
        <v>425</v>
      </c>
      <c r="M1794" s="14" t="s">
        <v>9801</v>
      </c>
      <c r="N1794" s="14" t="s">
        <v>33</v>
      </c>
      <c r="O1794" s="16" t="s">
        <v>34</v>
      </c>
      <c r="P1794" s="28">
        <v>546</v>
      </c>
      <c r="Q1794" s="14">
        <v>40</v>
      </c>
      <c r="R1794" s="15" t="s">
        <v>9802</v>
      </c>
      <c r="S1794" s="14" t="s">
        <v>657</v>
      </c>
      <c r="T1794" s="14" t="s">
        <v>657</v>
      </c>
      <c r="U1794" s="14">
        <v>40</v>
      </c>
      <c r="V1794" s="30">
        <f>PRODUCT(U1794,1/E1794)</f>
        <v>5.8512038851993797E-2</v>
      </c>
      <c r="W1794" s="37">
        <f>V1794</f>
        <v>5.8512038851993797E-2</v>
      </c>
      <c r="X1794" s="19" t="s">
        <v>9803</v>
      </c>
      <c r="Y1794" s="21" t="s">
        <v>9804</v>
      </c>
      <c r="Z1794" s="19" t="s">
        <v>9805</v>
      </c>
    </row>
    <row r="1795" spans="1:26" s="67" customFormat="1" ht="100.2" customHeight="1" x14ac:dyDescent="0.3">
      <c r="A1795" s="9" t="s">
        <v>16991</v>
      </c>
      <c r="B1795" s="10" t="s">
        <v>9806</v>
      </c>
      <c r="C1795" s="22" t="s">
        <v>9807</v>
      </c>
      <c r="D1795" s="43" t="s">
        <v>9808</v>
      </c>
      <c r="E1795" s="24">
        <v>96.94</v>
      </c>
      <c r="F1795" s="14" t="s">
        <v>9478</v>
      </c>
      <c r="G1795" s="14">
        <v>2.06</v>
      </c>
      <c r="H1795" s="25" t="s">
        <v>9809</v>
      </c>
      <c r="I1795" s="14" t="s">
        <v>8532</v>
      </c>
      <c r="J1795" s="15" t="s">
        <v>8972</v>
      </c>
      <c r="K1795" s="14" t="s">
        <v>28817</v>
      </c>
      <c r="L1795" s="14" t="s">
        <v>425</v>
      </c>
      <c r="M1795" s="14" t="s">
        <v>3877</v>
      </c>
      <c r="N1795" s="14" t="s">
        <v>3213</v>
      </c>
      <c r="O1795" s="16" t="s">
        <v>47</v>
      </c>
      <c r="P1795" s="26">
        <v>90</v>
      </c>
      <c r="Q1795" s="25">
        <v>17</v>
      </c>
      <c r="R1795" s="15" t="s">
        <v>9810</v>
      </c>
      <c r="S1795" s="14" t="s">
        <v>36</v>
      </c>
      <c r="T1795" s="25">
        <v>175</v>
      </c>
      <c r="U1795" s="25">
        <v>17</v>
      </c>
      <c r="V1795" s="24">
        <f t="shared" ref="V1795:V1800" si="98">U1795/E1795</f>
        <v>0.17536620590055704</v>
      </c>
      <c r="W1795" s="44">
        <f>V1795/3</f>
        <v>5.8455401966852345E-2</v>
      </c>
      <c r="X1795" s="19" t="s">
        <v>9811</v>
      </c>
      <c r="Y1795" s="21" t="s">
        <v>9812</v>
      </c>
      <c r="Z1795" s="19" t="s">
        <v>9813</v>
      </c>
    </row>
    <row r="1796" spans="1:26" s="67" customFormat="1" ht="100.2" customHeight="1" x14ac:dyDescent="0.3">
      <c r="A1796" s="138" t="s">
        <v>23707</v>
      </c>
      <c r="B1796" s="141" t="s">
        <v>20586</v>
      </c>
      <c r="C1796" s="139" t="s">
        <v>20587</v>
      </c>
      <c r="D1796" s="139" t="s">
        <v>20588</v>
      </c>
      <c r="E1796" s="142">
        <v>173.304</v>
      </c>
      <c r="F1796" s="143" t="s">
        <v>20589</v>
      </c>
      <c r="G1796" s="143"/>
      <c r="H1796" s="143" t="s">
        <v>20590</v>
      </c>
      <c r="I1796" s="144" t="s">
        <v>8532</v>
      </c>
      <c r="J1796" s="145" t="s">
        <v>11780</v>
      </c>
      <c r="K1796" s="143" t="s">
        <v>28264</v>
      </c>
      <c r="L1796" s="144" t="s">
        <v>31</v>
      </c>
      <c r="M1796" s="144" t="s">
        <v>501</v>
      </c>
      <c r="N1796" s="144" t="s">
        <v>46</v>
      </c>
      <c r="O1796" s="144" t="s">
        <v>220</v>
      </c>
      <c r="P1796" s="144">
        <v>90</v>
      </c>
      <c r="Q1796" s="144">
        <v>30</v>
      </c>
      <c r="R1796" s="147" t="s">
        <v>11199</v>
      </c>
      <c r="S1796" s="144" t="s">
        <v>36</v>
      </c>
      <c r="T1796" s="144">
        <v>100</v>
      </c>
      <c r="U1796" s="144">
        <v>30</v>
      </c>
      <c r="V1796" s="146">
        <f t="shared" si="98"/>
        <v>0.17310621797534967</v>
      </c>
      <c r="W1796" s="148">
        <f>V1796/3</f>
        <v>5.7702072658449892E-2</v>
      </c>
      <c r="X1796" s="1" t="s">
        <v>20591</v>
      </c>
      <c r="Y1796" s="145" t="s">
        <v>2751</v>
      </c>
      <c r="Z1796" s="145" t="s">
        <v>20592</v>
      </c>
    </row>
    <row r="1797" spans="1:26" s="67" customFormat="1" ht="100.2" customHeight="1" x14ac:dyDescent="0.3">
      <c r="A1797" s="138" t="s">
        <v>23707</v>
      </c>
      <c r="B1797" s="141" t="s">
        <v>20593</v>
      </c>
      <c r="C1797" s="139" t="s">
        <v>20594</v>
      </c>
      <c r="D1797" s="139" t="s">
        <v>20595</v>
      </c>
      <c r="E1797" s="142">
        <v>302.2</v>
      </c>
      <c r="F1797" s="143" t="s">
        <v>20596</v>
      </c>
      <c r="G1797" s="143"/>
      <c r="H1797" s="143" t="s">
        <v>20597</v>
      </c>
      <c r="I1797" s="144" t="s">
        <v>8532</v>
      </c>
      <c r="J1797" s="145" t="s">
        <v>8717</v>
      </c>
      <c r="K1797" s="143" t="s">
        <v>28818</v>
      </c>
      <c r="L1797" s="144" t="s">
        <v>189</v>
      </c>
      <c r="M1797" s="144" t="s">
        <v>190</v>
      </c>
      <c r="N1797" s="144" t="s">
        <v>46</v>
      </c>
      <c r="O1797" s="144" t="s">
        <v>34</v>
      </c>
      <c r="P1797" s="144">
        <v>364</v>
      </c>
      <c r="Q1797" s="144">
        <v>17.399999999999999</v>
      </c>
      <c r="R1797" s="147" t="s">
        <v>20598</v>
      </c>
      <c r="S1797" s="144" t="s">
        <v>36</v>
      </c>
      <c r="T1797" s="144">
        <v>124.3</v>
      </c>
      <c r="U1797" s="144">
        <v>17.399999999999999</v>
      </c>
      <c r="V1797" s="149">
        <f t="shared" si="98"/>
        <v>5.7577763070814025E-2</v>
      </c>
      <c r="W1797" s="149">
        <f>V1797</f>
        <v>5.7577763070814025E-2</v>
      </c>
      <c r="X1797" s="1" t="s">
        <v>20599</v>
      </c>
      <c r="Y1797" s="145" t="s">
        <v>20600</v>
      </c>
      <c r="Z1797" s="145" t="s">
        <v>20601</v>
      </c>
    </row>
    <row r="1798" spans="1:26" s="67" customFormat="1" ht="100.2" customHeight="1" x14ac:dyDescent="0.3">
      <c r="A1798" s="138" t="s">
        <v>23707</v>
      </c>
      <c r="B1798" s="141" t="s">
        <v>20602</v>
      </c>
      <c r="C1798" s="139" t="s">
        <v>20603</v>
      </c>
      <c r="D1798" s="139" t="s">
        <v>20604</v>
      </c>
      <c r="E1798" s="142">
        <v>295.81</v>
      </c>
      <c r="F1798" s="143" t="s">
        <v>20605</v>
      </c>
      <c r="G1798" s="143"/>
      <c r="H1798" s="143" t="s">
        <v>20606</v>
      </c>
      <c r="I1798" s="144" t="s">
        <v>8532</v>
      </c>
      <c r="J1798" s="145" t="s">
        <v>20231</v>
      </c>
      <c r="K1798" s="143" t="s">
        <v>28819</v>
      </c>
      <c r="L1798" s="144" t="s">
        <v>31</v>
      </c>
      <c r="M1798" s="144" t="s">
        <v>10940</v>
      </c>
      <c r="N1798" s="144" t="s">
        <v>46</v>
      </c>
      <c r="O1798" s="144" t="s">
        <v>34</v>
      </c>
      <c r="P1798" s="144">
        <v>735</v>
      </c>
      <c r="Q1798" s="144">
        <v>17</v>
      </c>
      <c r="R1798" s="147" t="s">
        <v>20607</v>
      </c>
      <c r="S1798" s="144" t="s">
        <v>36</v>
      </c>
      <c r="T1798" s="144">
        <v>70</v>
      </c>
      <c r="U1798" s="144">
        <v>17</v>
      </c>
      <c r="V1798" s="148">
        <f t="shared" si="98"/>
        <v>5.7469321523951185E-2</v>
      </c>
      <c r="W1798" s="148">
        <f>V1798</f>
        <v>5.7469321523951185E-2</v>
      </c>
      <c r="X1798" s="1" t="s">
        <v>20608</v>
      </c>
      <c r="Y1798" s="145" t="s">
        <v>20609</v>
      </c>
      <c r="Z1798" s="145" t="s">
        <v>20610</v>
      </c>
    </row>
    <row r="1799" spans="1:26" s="67" customFormat="1" ht="100.2" customHeight="1" x14ac:dyDescent="0.3">
      <c r="A1799" s="9" t="s">
        <v>16991</v>
      </c>
      <c r="B1799" s="10" t="s">
        <v>9814</v>
      </c>
      <c r="C1799" s="22" t="s">
        <v>9815</v>
      </c>
      <c r="D1799" s="19" t="s">
        <v>9816</v>
      </c>
      <c r="E1799" s="13">
        <v>436.84</v>
      </c>
      <c r="F1799" s="14" t="s">
        <v>9817</v>
      </c>
      <c r="G1799" s="14"/>
      <c r="H1799" s="14" t="s">
        <v>9818</v>
      </c>
      <c r="I1799" s="14" t="s">
        <v>8532</v>
      </c>
      <c r="J1799" s="15" t="s">
        <v>9819</v>
      </c>
      <c r="K1799" s="14" t="s">
        <v>28820</v>
      </c>
      <c r="L1799" s="14" t="s">
        <v>31</v>
      </c>
      <c r="M1799" s="14" t="s">
        <v>69</v>
      </c>
      <c r="N1799" s="14" t="s">
        <v>46</v>
      </c>
      <c r="O1799" s="16" t="s">
        <v>220</v>
      </c>
      <c r="P1799" s="28">
        <v>182</v>
      </c>
      <c r="Q1799" s="14">
        <v>25</v>
      </c>
      <c r="R1799" s="15" t="s">
        <v>4982</v>
      </c>
      <c r="S1799" s="14" t="s">
        <v>9820</v>
      </c>
      <c r="T1799" s="14">
        <v>125</v>
      </c>
      <c r="U1799" s="28">
        <v>25</v>
      </c>
      <c r="V1799" s="30">
        <f t="shared" si="98"/>
        <v>5.7229191465982973E-2</v>
      </c>
      <c r="W1799" s="30">
        <f>V1799</f>
        <v>5.7229191465982973E-2</v>
      </c>
      <c r="X1799" s="19" t="s">
        <v>9821</v>
      </c>
      <c r="Y1799" s="21" t="s">
        <v>9822</v>
      </c>
      <c r="Z1799" s="19" t="s">
        <v>9823</v>
      </c>
    </row>
    <row r="1800" spans="1:26" s="67" customFormat="1" ht="100.2" customHeight="1" x14ac:dyDescent="0.3">
      <c r="A1800" s="138" t="s">
        <v>23707</v>
      </c>
      <c r="B1800" s="141" t="s">
        <v>20611</v>
      </c>
      <c r="C1800" s="139" t="s">
        <v>20612</v>
      </c>
      <c r="D1800" s="139" t="s">
        <v>20613</v>
      </c>
      <c r="E1800" s="142">
        <v>130.078</v>
      </c>
      <c r="F1800" s="143" t="s">
        <v>20614</v>
      </c>
      <c r="G1800" s="143"/>
      <c r="H1800" s="143" t="s">
        <v>20615</v>
      </c>
      <c r="I1800" s="144" t="s">
        <v>8532</v>
      </c>
      <c r="J1800" s="145" t="s">
        <v>9305</v>
      </c>
      <c r="K1800" s="143" t="s">
        <v>29386</v>
      </c>
      <c r="L1800" s="144" t="s">
        <v>31</v>
      </c>
      <c r="M1800" s="144" t="s">
        <v>815</v>
      </c>
      <c r="N1800" s="144" t="s">
        <v>46</v>
      </c>
      <c r="O1800" s="144" t="s">
        <v>47</v>
      </c>
      <c r="P1800" s="144">
        <v>728</v>
      </c>
      <c r="Q1800" s="144">
        <v>7.42</v>
      </c>
      <c r="R1800" s="147" t="s">
        <v>20616</v>
      </c>
      <c r="S1800" s="144" t="s">
        <v>49</v>
      </c>
      <c r="T1800" s="144" t="s">
        <v>49</v>
      </c>
      <c r="U1800" s="144">
        <v>7.42</v>
      </c>
      <c r="V1800" s="149">
        <f t="shared" si="98"/>
        <v>5.7042697458448005E-2</v>
      </c>
      <c r="W1800" s="149">
        <f>V1800</f>
        <v>5.7042697458448005E-2</v>
      </c>
      <c r="X1800" s="1" t="s">
        <v>20617</v>
      </c>
      <c r="Y1800" s="145" t="s">
        <v>20618</v>
      </c>
      <c r="Z1800" s="145" t="s">
        <v>20619</v>
      </c>
    </row>
    <row r="1801" spans="1:26" s="67" customFormat="1" ht="100.2" customHeight="1" x14ac:dyDescent="0.3">
      <c r="A1801" s="9" t="s">
        <v>16991</v>
      </c>
      <c r="B1801" s="10" t="s">
        <v>9824</v>
      </c>
      <c r="C1801" s="22" t="s">
        <v>9825</v>
      </c>
      <c r="D1801" s="12" t="s">
        <v>9826</v>
      </c>
      <c r="E1801" s="13">
        <v>147.17419799012899</v>
      </c>
      <c r="F1801" s="14" t="s">
        <v>8233</v>
      </c>
      <c r="G1801" s="14">
        <v>1.52999999999999</v>
      </c>
      <c r="H1801" s="31" t="s">
        <v>9827</v>
      </c>
      <c r="I1801" s="14" t="s">
        <v>8532</v>
      </c>
      <c r="J1801" s="15" t="s">
        <v>8569</v>
      </c>
      <c r="K1801" s="14" t="s">
        <v>29359</v>
      </c>
      <c r="L1801" s="14" t="s">
        <v>31</v>
      </c>
      <c r="M1801" s="14" t="s">
        <v>1357</v>
      </c>
      <c r="N1801" s="14" t="s">
        <v>33</v>
      </c>
      <c r="O1801" s="16" t="s">
        <v>34</v>
      </c>
      <c r="P1801" s="17" t="s">
        <v>164</v>
      </c>
      <c r="Q1801" s="18">
        <v>25</v>
      </c>
      <c r="R1801" s="15" t="s">
        <v>9828</v>
      </c>
      <c r="S1801" s="14" t="s">
        <v>36</v>
      </c>
      <c r="T1801" s="18">
        <v>75</v>
      </c>
      <c r="U1801" s="17">
        <v>25</v>
      </c>
      <c r="V1801" s="20">
        <f>PRODUCT(U1801,1/E1801)</f>
        <v>0.16986673167858374</v>
      </c>
      <c r="W1801" s="33">
        <f>V1801/3</f>
        <v>5.6622243892861246E-2</v>
      </c>
      <c r="X1801" s="19" t="s">
        <v>9829</v>
      </c>
      <c r="Y1801" s="21" t="s">
        <v>9830</v>
      </c>
      <c r="Z1801" s="19" t="s">
        <v>9831</v>
      </c>
    </row>
    <row r="1802" spans="1:26" s="67" customFormat="1" ht="100.2" customHeight="1" x14ac:dyDescent="0.3">
      <c r="A1802" s="9" t="s">
        <v>16991</v>
      </c>
      <c r="B1802" s="10" t="s">
        <v>9832</v>
      </c>
      <c r="C1802" s="22" t="s">
        <v>9833</v>
      </c>
      <c r="D1802" s="19" t="s">
        <v>9834</v>
      </c>
      <c r="E1802" s="13">
        <v>152.22999999999999</v>
      </c>
      <c r="F1802" s="14" t="s">
        <v>1630</v>
      </c>
      <c r="G1802" s="14">
        <v>2.65</v>
      </c>
      <c r="H1802" s="14" t="s">
        <v>9835</v>
      </c>
      <c r="I1802" s="14" t="s">
        <v>8532</v>
      </c>
      <c r="J1802" s="15" t="s">
        <v>9836</v>
      </c>
      <c r="K1802" s="14" t="s">
        <v>29360</v>
      </c>
      <c r="L1802" s="14" t="s">
        <v>425</v>
      </c>
      <c r="M1802" s="14" t="s">
        <v>839</v>
      </c>
      <c r="N1802" s="14" t="s">
        <v>33</v>
      </c>
      <c r="O1802" s="16" t="s">
        <v>220</v>
      </c>
      <c r="P1802" s="28">
        <v>735</v>
      </c>
      <c r="Q1802" s="14">
        <v>8.6</v>
      </c>
      <c r="R1802" s="15" t="s">
        <v>9837</v>
      </c>
      <c r="S1802" s="14" t="s">
        <v>9838</v>
      </c>
      <c r="T1802" s="14">
        <v>18</v>
      </c>
      <c r="U1802" s="36">
        <v>8.6</v>
      </c>
      <c r="V1802" s="30">
        <f>PRODUCT(U1802,1/E1802)</f>
        <v>5.6493463837614138E-2</v>
      </c>
      <c r="W1802" s="30">
        <f>V1802</f>
        <v>5.6493463837614138E-2</v>
      </c>
      <c r="X1802" s="19" t="s">
        <v>9839</v>
      </c>
      <c r="Y1802" s="21" t="s">
        <v>1634</v>
      </c>
      <c r="Z1802" s="19" t="s">
        <v>9840</v>
      </c>
    </row>
    <row r="1803" spans="1:26" s="67" customFormat="1" ht="100.2" customHeight="1" x14ac:dyDescent="0.3">
      <c r="A1803" s="9" t="s">
        <v>16991</v>
      </c>
      <c r="B1803" s="10" t="s">
        <v>9841</v>
      </c>
      <c r="C1803" s="35" t="s">
        <v>9842</v>
      </c>
      <c r="D1803" s="19" t="s">
        <v>9843</v>
      </c>
      <c r="E1803" s="13">
        <v>296.15533469460098</v>
      </c>
      <c r="F1803" s="14" t="s">
        <v>9844</v>
      </c>
      <c r="G1803" s="14">
        <v>0.16</v>
      </c>
      <c r="H1803" s="14" t="s">
        <v>9845</v>
      </c>
      <c r="I1803" s="14" t="s">
        <v>8532</v>
      </c>
      <c r="J1803" s="15" t="s">
        <v>9647</v>
      </c>
      <c r="K1803" s="14" t="s">
        <v>29361</v>
      </c>
      <c r="L1803" s="14" t="s">
        <v>31</v>
      </c>
      <c r="M1803" s="14" t="s">
        <v>176</v>
      </c>
      <c r="N1803" s="14" t="s">
        <v>46</v>
      </c>
      <c r="O1803" s="16" t="s">
        <v>34</v>
      </c>
      <c r="P1803" s="28">
        <v>91</v>
      </c>
      <c r="Q1803" s="14">
        <v>50</v>
      </c>
      <c r="R1803" s="15" t="s">
        <v>9846</v>
      </c>
      <c r="S1803" s="14" t="s">
        <v>143</v>
      </c>
      <c r="T1803" s="14">
        <v>150</v>
      </c>
      <c r="U1803" s="14">
        <v>50</v>
      </c>
      <c r="V1803" s="13">
        <f>PRODUCT(U1803,1/E1803)</f>
        <v>0.16883032024920508</v>
      </c>
      <c r="W1803" s="30">
        <f>V1803/3</f>
        <v>5.6276773416401693E-2</v>
      </c>
      <c r="X1803" s="19" t="s">
        <v>9847</v>
      </c>
      <c r="Y1803" s="21" t="s">
        <v>9848</v>
      </c>
      <c r="Z1803" s="19" t="s">
        <v>9849</v>
      </c>
    </row>
    <row r="1804" spans="1:26" s="67" customFormat="1" ht="100.2" customHeight="1" x14ac:dyDescent="0.3">
      <c r="A1804" s="9" t="s">
        <v>16991</v>
      </c>
      <c r="B1804" s="10" t="s">
        <v>9850</v>
      </c>
      <c r="C1804" s="22" t="s">
        <v>9851</v>
      </c>
      <c r="D1804" s="12" t="s">
        <v>9852</v>
      </c>
      <c r="E1804" s="13">
        <v>84.073516457593897</v>
      </c>
      <c r="F1804" s="14" t="s">
        <v>9853</v>
      </c>
      <c r="G1804" s="14">
        <v>0.27</v>
      </c>
      <c r="H1804" s="18" t="s">
        <v>9854</v>
      </c>
      <c r="I1804" s="14" t="s">
        <v>8532</v>
      </c>
      <c r="J1804" s="15" t="s">
        <v>9855</v>
      </c>
      <c r="K1804" s="14" t="s">
        <v>29362</v>
      </c>
      <c r="L1804" s="14" t="s">
        <v>31</v>
      </c>
      <c r="M1804" s="14" t="s">
        <v>69</v>
      </c>
      <c r="N1804" s="14" t="s">
        <v>476</v>
      </c>
      <c r="O1804" s="16" t="s">
        <v>9856</v>
      </c>
      <c r="P1804" s="17" t="s">
        <v>9857</v>
      </c>
      <c r="Q1804" s="29" t="s">
        <v>9858</v>
      </c>
      <c r="R1804" s="15" t="s">
        <v>9859</v>
      </c>
      <c r="S1804" s="14" t="s">
        <v>49</v>
      </c>
      <c r="T1804" s="14" t="s">
        <v>49</v>
      </c>
      <c r="U1804" s="34">
        <v>4.7</v>
      </c>
      <c r="V1804" s="33">
        <f>U1804/E1804</f>
        <v>5.5903454476899962E-2</v>
      </c>
      <c r="W1804" s="33">
        <f>V1804</f>
        <v>5.5903454476899962E-2</v>
      </c>
      <c r="X1804" s="19" t="s">
        <v>9860</v>
      </c>
      <c r="Y1804" s="21" t="s">
        <v>9861</v>
      </c>
      <c r="Z1804" s="19" t="s">
        <v>9862</v>
      </c>
    </row>
    <row r="1805" spans="1:26" s="67" customFormat="1" ht="100.2" customHeight="1" x14ac:dyDescent="0.3">
      <c r="A1805" s="9" t="s">
        <v>16991</v>
      </c>
      <c r="B1805" s="10" t="s">
        <v>9863</v>
      </c>
      <c r="C1805" s="22" t="s">
        <v>9864</v>
      </c>
      <c r="D1805" s="12" t="s">
        <v>23588</v>
      </c>
      <c r="E1805" s="13">
        <v>285.33999999999997</v>
      </c>
      <c r="F1805" s="14" t="s">
        <v>9865</v>
      </c>
      <c r="G1805" s="14">
        <v>2.66</v>
      </c>
      <c r="H1805" s="31" t="s">
        <v>9866</v>
      </c>
      <c r="I1805" s="14" t="s">
        <v>8532</v>
      </c>
      <c r="J1805" s="15" t="s">
        <v>9867</v>
      </c>
      <c r="K1805" s="14" t="s">
        <v>29363</v>
      </c>
      <c r="L1805" s="14" t="s">
        <v>31</v>
      </c>
      <c r="M1805" s="14" t="s">
        <v>436</v>
      </c>
      <c r="N1805" s="14" t="s">
        <v>46</v>
      </c>
      <c r="O1805" s="16" t="s">
        <v>34</v>
      </c>
      <c r="P1805" s="17">
        <v>90</v>
      </c>
      <c r="Q1805" s="18">
        <v>47.8</v>
      </c>
      <c r="R1805" s="15" t="s">
        <v>9868</v>
      </c>
      <c r="S1805" s="14" t="s">
        <v>49</v>
      </c>
      <c r="T1805" s="18" t="s">
        <v>49</v>
      </c>
      <c r="U1805" s="18">
        <v>47.8</v>
      </c>
      <c r="V1805" s="30">
        <f>PRODUCT(U1805,1/E1805)</f>
        <v>0.16751945048012898</v>
      </c>
      <c r="W1805" s="39">
        <f>V1805/3</f>
        <v>5.583981682670966E-2</v>
      </c>
      <c r="X1805" s="19" t="s">
        <v>9869</v>
      </c>
      <c r="Y1805" s="21" t="s">
        <v>7466</v>
      </c>
      <c r="Z1805" s="19" t="s">
        <v>9870</v>
      </c>
    </row>
    <row r="1806" spans="1:26" s="67" customFormat="1" ht="100.2" customHeight="1" x14ac:dyDescent="0.3">
      <c r="A1806" s="138" t="s">
        <v>23707</v>
      </c>
      <c r="B1806" s="141" t="s">
        <v>20620</v>
      </c>
      <c r="C1806" s="139" t="s">
        <v>20621</v>
      </c>
      <c r="D1806" s="139" t="s">
        <v>20622</v>
      </c>
      <c r="E1806" s="142">
        <v>197.322</v>
      </c>
      <c r="F1806" s="143" t="s">
        <v>19443</v>
      </c>
      <c r="G1806" s="143"/>
      <c r="H1806" s="143" t="s">
        <v>20623</v>
      </c>
      <c r="I1806" s="144" t="s">
        <v>8532</v>
      </c>
      <c r="J1806" s="145" t="s">
        <v>8886</v>
      </c>
      <c r="K1806" s="143" t="s">
        <v>29364</v>
      </c>
      <c r="L1806" s="144" t="s">
        <v>31</v>
      </c>
      <c r="M1806" s="144" t="s">
        <v>69</v>
      </c>
      <c r="N1806" s="144" t="s">
        <v>46</v>
      </c>
      <c r="O1806" s="144" t="s">
        <v>34</v>
      </c>
      <c r="P1806" s="144">
        <v>90</v>
      </c>
      <c r="Q1806" s="144">
        <v>33</v>
      </c>
      <c r="R1806" s="147" t="s">
        <v>20624</v>
      </c>
      <c r="S1806" s="144" t="s">
        <v>36</v>
      </c>
      <c r="T1806" s="144">
        <v>492</v>
      </c>
      <c r="U1806" s="144">
        <v>33</v>
      </c>
      <c r="V1806" s="146">
        <f>U1806/E1806</f>
        <v>0.16723933469151944</v>
      </c>
      <c r="W1806" s="148">
        <f>V1806/3</f>
        <v>5.5746444897173147E-2</v>
      </c>
      <c r="X1806" s="1" t="s">
        <v>20625</v>
      </c>
      <c r="Y1806" s="145" t="s">
        <v>20626</v>
      </c>
      <c r="Z1806" s="145" t="s">
        <v>20627</v>
      </c>
    </row>
    <row r="1807" spans="1:26" s="67" customFormat="1" ht="100.2" customHeight="1" x14ac:dyDescent="0.3">
      <c r="A1807" s="9" t="s">
        <v>16991</v>
      </c>
      <c r="B1807" s="10" t="s">
        <v>9871</v>
      </c>
      <c r="C1807" s="22" t="s">
        <v>9872</v>
      </c>
      <c r="D1807" s="19" t="s">
        <v>9873</v>
      </c>
      <c r="E1807" s="13">
        <v>88.54</v>
      </c>
      <c r="F1807" s="14" t="s">
        <v>9874</v>
      </c>
      <c r="G1807" s="14">
        <v>2.2000000000000002</v>
      </c>
      <c r="H1807" s="14" t="s">
        <v>9875</v>
      </c>
      <c r="I1807" s="14" t="s">
        <v>8532</v>
      </c>
      <c r="J1807" s="15" t="s">
        <v>8972</v>
      </c>
      <c r="K1807" s="14" t="s">
        <v>28817</v>
      </c>
      <c r="L1807" s="14" t="s">
        <v>31</v>
      </c>
      <c r="M1807" s="14" t="s">
        <v>32</v>
      </c>
      <c r="N1807" s="14" t="s">
        <v>476</v>
      </c>
      <c r="O1807" s="16" t="s">
        <v>1662</v>
      </c>
      <c r="P1807" s="28">
        <v>182</v>
      </c>
      <c r="Q1807" s="14">
        <v>4.9000000000000004</v>
      </c>
      <c r="R1807" s="15" t="s">
        <v>9876</v>
      </c>
      <c r="S1807" s="14" t="s">
        <v>36</v>
      </c>
      <c r="T1807" s="14">
        <v>16.3</v>
      </c>
      <c r="U1807" s="13">
        <v>4.9000000000000004</v>
      </c>
      <c r="V1807" s="30">
        <f>U1807/E1807</f>
        <v>5.5342218206460354E-2</v>
      </c>
      <c r="W1807" s="30">
        <f>V1807</f>
        <v>5.5342218206460354E-2</v>
      </c>
      <c r="X1807" s="19" t="s">
        <v>9877</v>
      </c>
      <c r="Y1807" s="21" t="s">
        <v>9878</v>
      </c>
      <c r="Z1807" s="19" t="s">
        <v>9879</v>
      </c>
    </row>
    <row r="1808" spans="1:26" s="67" customFormat="1" ht="100.2" customHeight="1" x14ac:dyDescent="0.3">
      <c r="A1808" s="9" t="s">
        <v>16991</v>
      </c>
      <c r="B1808" s="10" t="s">
        <v>9880</v>
      </c>
      <c r="C1808" s="22" t="s">
        <v>9881</v>
      </c>
      <c r="D1808" s="19" t="s">
        <v>9882</v>
      </c>
      <c r="E1808" s="13">
        <v>271.24</v>
      </c>
      <c r="F1808" s="14" t="s">
        <v>9883</v>
      </c>
      <c r="G1808" s="14"/>
      <c r="H1808" s="14" t="s">
        <v>9884</v>
      </c>
      <c r="I1808" s="14" t="s">
        <v>8532</v>
      </c>
      <c r="J1808" s="15" t="s">
        <v>9885</v>
      </c>
      <c r="K1808" s="14" t="s">
        <v>29365</v>
      </c>
      <c r="L1808" s="14" t="s">
        <v>31</v>
      </c>
      <c r="M1808" s="14" t="s">
        <v>32</v>
      </c>
      <c r="N1808" s="14" t="s">
        <v>33</v>
      </c>
      <c r="O1808" s="16" t="s">
        <v>34</v>
      </c>
      <c r="P1808" s="28" t="s">
        <v>917</v>
      </c>
      <c r="Q1808" s="14">
        <v>15</v>
      </c>
      <c r="R1808" s="15" t="s">
        <v>9886</v>
      </c>
      <c r="S1808" s="14" t="s">
        <v>36</v>
      </c>
      <c r="T1808" s="14">
        <v>250</v>
      </c>
      <c r="U1808" s="28">
        <v>15</v>
      </c>
      <c r="V1808" s="30">
        <f>U1808/E1808</f>
        <v>5.5301577938357174E-2</v>
      </c>
      <c r="W1808" s="30">
        <f>V1808</f>
        <v>5.5301577938357174E-2</v>
      </c>
      <c r="X1808" s="19" t="s">
        <v>9887</v>
      </c>
      <c r="Y1808" s="21" t="s">
        <v>9888</v>
      </c>
      <c r="Z1808" s="19" t="s">
        <v>9889</v>
      </c>
    </row>
    <row r="1809" spans="1:26" s="67" customFormat="1" ht="100.2" customHeight="1" x14ac:dyDescent="0.3">
      <c r="A1809" s="138" t="s">
        <v>23707</v>
      </c>
      <c r="B1809" s="141" t="s">
        <v>20628</v>
      </c>
      <c r="C1809" s="139" t="s">
        <v>20629</v>
      </c>
      <c r="D1809" s="139" t="s">
        <v>20630</v>
      </c>
      <c r="E1809" s="142">
        <v>468.34</v>
      </c>
      <c r="F1809" s="143" t="s">
        <v>20631</v>
      </c>
      <c r="G1809" s="143"/>
      <c r="H1809" s="143" t="s">
        <v>20632</v>
      </c>
      <c r="I1809" s="144" t="s">
        <v>8532</v>
      </c>
      <c r="J1809" s="145" t="s">
        <v>9675</v>
      </c>
      <c r="K1809" s="143" t="s">
        <v>29366</v>
      </c>
      <c r="L1809" s="144" t="s">
        <v>189</v>
      </c>
      <c r="M1809" s="144" t="s">
        <v>281</v>
      </c>
      <c r="N1809" s="144" t="s">
        <v>33</v>
      </c>
      <c r="O1809" s="144" t="s">
        <v>34</v>
      </c>
      <c r="P1809" s="144">
        <v>364</v>
      </c>
      <c r="Q1809" s="144">
        <v>25</v>
      </c>
      <c r="R1809" s="147" t="s">
        <v>20633</v>
      </c>
      <c r="S1809" s="144" t="s">
        <v>36</v>
      </c>
      <c r="T1809" s="144">
        <v>125</v>
      </c>
      <c r="U1809" s="144">
        <v>25</v>
      </c>
      <c r="V1809" s="148">
        <f>U1809/E1809</f>
        <v>5.3380023060169965E-2</v>
      </c>
      <c r="W1809" s="148">
        <f>V1809</f>
        <v>5.3380023060169965E-2</v>
      </c>
      <c r="X1809" s="1" t="s">
        <v>20634</v>
      </c>
      <c r="Y1809" s="145" t="s">
        <v>1871</v>
      </c>
      <c r="Z1809" s="145" t="s">
        <v>20635</v>
      </c>
    </row>
    <row r="1810" spans="1:26" s="67" customFormat="1" ht="100.2" customHeight="1" x14ac:dyDescent="0.3">
      <c r="A1810" s="138" t="s">
        <v>23707</v>
      </c>
      <c r="B1810" s="141" t="s">
        <v>20636</v>
      </c>
      <c r="C1810" s="139" t="s">
        <v>20637</v>
      </c>
      <c r="D1810" s="139" t="s">
        <v>20638</v>
      </c>
      <c r="E1810" s="142">
        <v>188.57</v>
      </c>
      <c r="F1810" s="143" t="s">
        <v>20639</v>
      </c>
      <c r="G1810" s="143"/>
      <c r="H1810" s="143" t="s">
        <v>20640</v>
      </c>
      <c r="I1810" s="144" t="s">
        <v>8532</v>
      </c>
      <c r="J1810" s="145" t="s">
        <v>20066</v>
      </c>
      <c r="K1810" s="143" t="s">
        <v>28821</v>
      </c>
      <c r="L1810" s="144" t="s">
        <v>31</v>
      </c>
      <c r="M1810" s="144" t="s">
        <v>20641</v>
      </c>
      <c r="N1810" s="144" t="s">
        <v>33</v>
      </c>
      <c r="O1810" s="144" t="s">
        <v>220</v>
      </c>
      <c r="P1810" s="144">
        <v>90</v>
      </c>
      <c r="Q1810" s="144">
        <v>30</v>
      </c>
      <c r="R1810" s="147" t="s">
        <v>20642</v>
      </c>
      <c r="S1810" s="144" t="s">
        <v>1388</v>
      </c>
      <c r="T1810" s="144">
        <v>90</v>
      </c>
      <c r="U1810" s="144">
        <v>30</v>
      </c>
      <c r="V1810" s="146">
        <f>U1810/E1810</f>
        <v>0.15909211433419951</v>
      </c>
      <c r="W1810" s="148">
        <f>V1810/3</f>
        <v>5.3030704778066505E-2</v>
      </c>
      <c r="X1810" s="1" t="s">
        <v>20643</v>
      </c>
      <c r="Y1810" s="145" t="s">
        <v>20644</v>
      </c>
      <c r="Z1810" s="145" t="s">
        <v>20645</v>
      </c>
    </row>
    <row r="1811" spans="1:26" s="67" customFormat="1" ht="100.2" customHeight="1" x14ac:dyDescent="0.3">
      <c r="A1811" s="9" t="s">
        <v>16991</v>
      </c>
      <c r="B1811" s="10" t="s">
        <v>9890</v>
      </c>
      <c r="C1811" s="22" t="s">
        <v>9891</v>
      </c>
      <c r="D1811" s="19" t="s">
        <v>9892</v>
      </c>
      <c r="E1811" s="13">
        <v>283.79000000000002</v>
      </c>
      <c r="F1811" s="14" t="s">
        <v>9893</v>
      </c>
      <c r="G1811" s="14">
        <v>2.9</v>
      </c>
      <c r="H1811" s="14" t="s">
        <v>9894</v>
      </c>
      <c r="I1811" s="14" t="s">
        <v>8532</v>
      </c>
      <c r="J1811" s="15" t="s">
        <v>9083</v>
      </c>
      <c r="K1811" s="14" t="s">
        <v>28822</v>
      </c>
      <c r="L1811" s="14" t="s">
        <v>31</v>
      </c>
      <c r="M1811" s="14" t="s">
        <v>9895</v>
      </c>
      <c r="N1811" s="14" t="s">
        <v>46</v>
      </c>
      <c r="O1811" s="16" t="s">
        <v>34</v>
      </c>
      <c r="P1811" s="28">
        <v>730</v>
      </c>
      <c r="Q1811" s="14">
        <v>15</v>
      </c>
      <c r="R1811" s="15" t="s">
        <v>9896</v>
      </c>
      <c r="S1811" s="14" t="s">
        <v>8462</v>
      </c>
      <c r="T1811" s="14">
        <v>150</v>
      </c>
      <c r="U1811" s="14">
        <v>15</v>
      </c>
      <c r="V1811" s="30">
        <f>PRODUCT(U1811,1/E1811)</f>
        <v>5.2855985059374881E-2</v>
      </c>
      <c r="W1811" s="30">
        <f t="shared" ref="W1811:W1816" si="99">V1811</f>
        <v>5.2855985059374881E-2</v>
      </c>
      <c r="X1811" s="19" t="s">
        <v>9897</v>
      </c>
      <c r="Y1811" s="21" t="s">
        <v>9898</v>
      </c>
      <c r="Z1811" s="19" t="s">
        <v>9899</v>
      </c>
    </row>
    <row r="1812" spans="1:26" s="67" customFormat="1" ht="100.2" customHeight="1" x14ac:dyDescent="0.3">
      <c r="A1812" s="138" t="s">
        <v>23707</v>
      </c>
      <c r="B1812" s="141" t="s">
        <v>20646</v>
      </c>
      <c r="C1812" s="139" t="s">
        <v>20647</v>
      </c>
      <c r="D1812" s="139" t="s">
        <v>20648</v>
      </c>
      <c r="E1812" s="142">
        <v>614.64800000000002</v>
      </c>
      <c r="F1812" s="143" t="s">
        <v>20649</v>
      </c>
      <c r="G1812" s="143"/>
      <c r="H1812" s="143" t="s">
        <v>20650</v>
      </c>
      <c r="I1812" s="144" t="s">
        <v>8532</v>
      </c>
      <c r="J1812" s="145" t="s">
        <v>20651</v>
      </c>
      <c r="K1812" s="143" t="s">
        <v>29367</v>
      </c>
      <c r="L1812" s="144" t="s">
        <v>425</v>
      </c>
      <c r="M1812" s="144" t="s">
        <v>20652</v>
      </c>
      <c r="N1812" s="144" t="s">
        <v>46</v>
      </c>
      <c r="O1812" s="144" t="s">
        <v>34</v>
      </c>
      <c r="P1812" s="144">
        <v>546</v>
      </c>
      <c r="Q1812" s="144">
        <v>32.1</v>
      </c>
      <c r="R1812" s="147" t="s">
        <v>20653</v>
      </c>
      <c r="S1812" s="144" t="s">
        <v>20654</v>
      </c>
      <c r="T1812" s="144">
        <v>156</v>
      </c>
      <c r="U1812" s="144">
        <v>32.1</v>
      </c>
      <c r="V1812" s="149">
        <f>U1812/E1812</f>
        <v>5.2225013340969142E-2</v>
      </c>
      <c r="W1812" s="149">
        <f t="shared" si="99"/>
        <v>5.2225013340969142E-2</v>
      </c>
      <c r="X1812" s="1" t="s">
        <v>20655</v>
      </c>
      <c r="Y1812" s="145" t="s">
        <v>1672</v>
      </c>
      <c r="Z1812" s="145" t="s">
        <v>20656</v>
      </c>
    </row>
    <row r="1813" spans="1:26" s="67" customFormat="1" ht="100.2" customHeight="1" x14ac:dyDescent="0.3">
      <c r="A1813" s="9" t="s">
        <v>16991</v>
      </c>
      <c r="B1813" s="10" t="s">
        <v>9900</v>
      </c>
      <c r="C1813" s="35" t="s">
        <v>9901</v>
      </c>
      <c r="D1813" s="19" t="s">
        <v>9902</v>
      </c>
      <c r="E1813" s="13">
        <v>152.15089357733299</v>
      </c>
      <c r="F1813" s="14" t="s">
        <v>9903</v>
      </c>
      <c r="G1813" s="14">
        <v>1.87</v>
      </c>
      <c r="H1813" s="14" t="s">
        <v>9904</v>
      </c>
      <c r="I1813" s="14" t="s">
        <v>8532</v>
      </c>
      <c r="J1813" s="15" t="s">
        <v>9905</v>
      </c>
      <c r="K1813" s="14" t="s">
        <v>29368</v>
      </c>
      <c r="L1813" s="14" t="s">
        <v>31</v>
      </c>
      <c r="M1813" s="14" t="s">
        <v>176</v>
      </c>
      <c r="N1813" s="14" t="s">
        <v>70</v>
      </c>
      <c r="O1813" s="16" t="s">
        <v>34</v>
      </c>
      <c r="P1813" s="28">
        <v>546</v>
      </c>
      <c r="Q1813" s="14">
        <v>7.9</v>
      </c>
      <c r="R1813" s="15" t="s">
        <v>9906</v>
      </c>
      <c r="S1813" s="14" t="s">
        <v>49</v>
      </c>
      <c r="T1813" s="14" t="s">
        <v>49</v>
      </c>
      <c r="U1813" s="36">
        <v>7.9</v>
      </c>
      <c r="V1813" s="30">
        <f>PRODUCT(U1813,1/E1813)</f>
        <v>5.192214001677687E-2</v>
      </c>
      <c r="W1813" s="30">
        <f t="shared" si="99"/>
        <v>5.192214001677687E-2</v>
      </c>
      <c r="X1813" s="19" t="s">
        <v>9907</v>
      </c>
      <c r="Y1813" s="21" t="s">
        <v>379</v>
      </c>
      <c r="Z1813" s="19" t="s">
        <v>9908</v>
      </c>
    </row>
    <row r="1814" spans="1:26" s="67" customFormat="1" ht="100.2" customHeight="1" x14ac:dyDescent="0.3">
      <c r="A1814" s="138" t="s">
        <v>23707</v>
      </c>
      <c r="B1814" s="141" t="s">
        <v>20657</v>
      </c>
      <c r="C1814" s="139" t="s">
        <v>20658</v>
      </c>
      <c r="D1814" s="139" t="s">
        <v>20659</v>
      </c>
      <c r="E1814" s="142">
        <v>347.24</v>
      </c>
      <c r="F1814" s="143" t="s">
        <v>20660</v>
      </c>
      <c r="G1814" s="143"/>
      <c r="H1814" s="143" t="s">
        <v>20661</v>
      </c>
      <c r="I1814" s="144" t="s">
        <v>8532</v>
      </c>
      <c r="J1814" s="145" t="s">
        <v>20662</v>
      </c>
      <c r="K1814" s="143" t="s">
        <v>28823</v>
      </c>
      <c r="L1814" s="144" t="s">
        <v>31</v>
      </c>
      <c r="M1814" s="144" t="s">
        <v>20663</v>
      </c>
      <c r="N1814" s="144" t="s">
        <v>46</v>
      </c>
      <c r="O1814" s="144" t="s">
        <v>34</v>
      </c>
      <c r="P1814" s="144">
        <v>735</v>
      </c>
      <c r="Q1814" s="144">
        <v>18</v>
      </c>
      <c r="R1814" s="147" t="s">
        <v>20664</v>
      </c>
      <c r="S1814" s="144" t="s">
        <v>36</v>
      </c>
      <c r="T1814" s="144">
        <v>90</v>
      </c>
      <c r="U1814" s="144">
        <v>18</v>
      </c>
      <c r="V1814" s="148">
        <f>U1814/E1814</f>
        <v>5.1837345927888488E-2</v>
      </c>
      <c r="W1814" s="148">
        <f t="shared" si="99"/>
        <v>5.1837345927888488E-2</v>
      </c>
      <c r="X1814" s="1" t="s">
        <v>20665</v>
      </c>
      <c r="Y1814" s="145" t="s">
        <v>20666</v>
      </c>
      <c r="Z1814" s="145" t="s">
        <v>20667</v>
      </c>
    </row>
    <row r="1815" spans="1:26" s="67" customFormat="1" ht="100.2" customHeight="1" x14ac:dyDescent="0.3">
      <c r="A1815" s="9" t="s">
        <v>16991</v>
      </c>
      <c r="B1815" s="10" t="s">
        <v>9909</v>
      </c>
      <c r="C1815" s="22" t="s">
        <v>9910</v>
      </c>
      <c r="D1815" s="19" t="s">
        <v>9911</v>
      </c>
      <c r="E1815" s="13">
        <v>145.14103442112599</v>
      </c>
      <c r="F1815" s="14" t="s">
        <v>9912</v>
      </c>
      <c r="G1815" s="14">
        <v>0.83</v>
      </c>
      <c r="H1815" s="14" t="s">
        <v>9913</v>
      </c>
      <c r="I1815" s="14" t="s">
        <v>8532</v>
      </c>
      <c r="J1815" s="15" t="s">
        <v>9497</v>
      </c>
      <c r="K1815" s="14" t="s">
        <v>29369</v>
      </c>
      <c r="L1815" s="14" t="s">
        <v>425</v>
      </c>
      <c r="M1815" s="14" t="s">
        <v>839</v>
      </c>
      <c r="N1815" s="14" t="s">
        <v>33</v>
      </c>
      <c r="O1815" s="16" t="s">
        <v>34</v>
      </c>
      <c r="P1815" s="28">
        <v>728</v>
      </c>
      <c r="Q1815" s="14">
        <v>7.5</v>
      </c>
      <c r="R1815" s="15" t="s">
        <v>9914</v>
      </c>
      <c r="S1815" s="14" t="s">
        <v>7321</v>
      </c>
      <c r="T1815" s="14">
        <v>22.5</v>
      </c>
      <c r="U1815" s="36">
        <v>7.5</v>
      </c>
      <c r="V1815" s="30">
        <f>PRODUCT(U1815/E1815)</f>
        <v>5.1673877273320151E-2</v>
      </c>
      <c r="W1815" s="30">
        <f t="shared" si="99"/>
        <v>5.1673877273320151E-2</v>
      </c>
      <c r="X1815" s="19" t="s">
        <v>9915</v>
      </c>
      <c r="Y1815" s="21" t="s">
        <v>1207</v>
      </c>
      <c r="Z1815" s="19" t="s">
        <v>9916</v>
      </c>
    </row>
    <row r="1816" spans="1:26" s="67" customFormat="1" ht="100.2" customHeight="1" x14ac:dyDescent="0.3">
      <c r="A1816" s="138" t="s">
        <v>23707</v>
      </c>
      <c r="B1816" s="141" t="s">
        <v>20668</v>
      </c>
      <c r="C1816" s="139" t="s">
        <v>20669</v>
      </c>
      <c r="D1816" s="139" t="s">
        <v>20670</v>
      </c>
      <c r="E1816" s="142">
        <v>459.33</v>
      </c>
      <c r="F1816" s="143" t="s">
        <v>20671</v>
      </c>
      <c r="G1816" s="143"/>
      <c r="H1816" s="143" t="s">
        <v>20672</v>
      </c>
      <c r="I1816" s="144" t="s">
        <v>8532</v>
      </c>
      <c r="J1816" s="145" t="s">
        <v>9675</v>
      </c>
      <c r="K1816" s="143" t="s">
        <v>29387</v>
      </c>
      <c r="L1816" s="144" t="s">
        <v>31</v>
      </c>
      <c r="M1816" s="144" t="s">
        <v>20673</v>
      </c>
      <c r="N1816" s="144" t="s">
        <v>476</v>
      </c>
      <c r="O1816" s="144" t="s">
        <v>34</v>
      </c>
      <c r="P1816" s="144">
        <v>730</v>
      </c>
      <c r="Q1816" s="144">
        <v>23.7</v>
      </c>
      <c r="R1816" s="147" t="s">
        <v>20674</v>
      </c>
      <c r="S1816" s="144" t="s">
        <v>1388</v>
      </c>
      <c r="T1816" s="144">
        <v>99.3</v>
      </c>
      <c r="U1816" s="144">
        <v>23.7</v>
      </c>
      <c r="V1816" s="149">
        <f>U1816/E1816</f>
        <v>5.1596891124028474E-2</v>
      </c>
      <c r="W1816" s="149">
        <f t="shared" si="99"/>
        <v>5.1596891124028474E-2</v>
      </c>
      <c r="X1816" s="1" t="s">
        <v>20675</v>
      </c>
      <c r="Y1816" s="145" t="s">
        <v>17773</v>
      </c>
      <c r="Z1816" s="145" t="s">
        <v>20676</v>
      </c>
    </row>
    <row r="1817" spans="1:26" s="67" customFormat="1" ht="100.2" customHeight="1" x14ac:dyDescent="0.3">
      <c r="A1817" s="9" t="s">
        <v>16991</v>
      </c>
      <c r="B1817" s="10" t="s">
        <v>9917</v>
      </c>
      <c r="C1817" s="22" t="s">
        <v>9918</v>
      </c>
      <c r="D1817" s="19" t="s">
        <v>9919</v>
      </c>
      <c r="E1817" s="13">
        <v>323.82</v>
      </c>
      <c r="F1817" s="14" t="s">
        <v>9920</v>
      </c>
      <c r="G1817" s="14">
        <v>-0.21</v>
      </c>
      <c r="H1817" s="14" t="s">
        <v>9921</v>
      </c>
      <c r="I1817" s="14" t="s">
        <v>8532</v>
      </c>
      <c r="J1817" s="15" t="s">
        <v>9922</v>
      </c>
      <c r="K1817" s="14" t="s">
        <v>29388</v>
      </c>
      <c r="L1817" s="14" t="s">
        <v>31</v>
      </c>
      <c r="M1817" s="14" t="s">
        <v>310</v>
      </c>
      <c r="N1817" s="14" t="s">
        <v>33</v>
      </c>
      <c r="O1817" s="16" t="s">
        <v>34</v>
      </c>
      <c r="P1817" s="28">
        <v>91</v>
      </c>
      <c r="Q1817" s="14">
        <v>50</v>
      </c>
      <c r="R1817" s="15" t="s">
        <v>9923</v>
      </c>
      <c r="S1817" s="14" t="s">
        <v>36</v>
      </c>
      <c r="T1817" s="14">
        <v>100</v>
      </c>
      <c r="U1817" s="14">
        <v>50</v>
      </c>
      <c r="V1817" s="13">
        <f>PRODUCT(U1817,1/E1817)</f>
        <v>0.15440676919276142</v>
      </c>
      <c r="W1817" s="30">
        <f>V1817/3</f>
        <v>5.1468923064253803E-2</v>
      </c>
      <c r="X1817" s="19" t="s">
        <v>9924</v>
      </c>
      <c r="Y1817" s="21" t="s">
        <v>3508</v>
      </c>
      <c r="Z1817" s="19" t="s">
        <v>9925</v>
      </c>
    </row>
    <row r="1818" spans="1:26" s="67" customFormat="1" ht="100.2" customHeight="1" x14ac:dyDescent="0.3">
      <c r="A1818" s="138" t="s">
        <v>23707</v>
      </c>
      <c r="B1818" s="141" t="s">
        <v>20677</v>
      </c>
      <c r="C1818" s="139" t="s">
        <v>20678</v>
      </c>
      <c r="D1818" s="139" t="s">
        <v>20679</v>
      </c>
      <c r="E1818" s="142">
        <v>234.29900000000001</v>
      </c>
      <c r="F1818" s="143" t="s">
        <v>20680</v>
      </c>
      <c r="G1818" s="143"/>
      <c r="H1818" s="143" t="s">
        <v>20681</v>
      </c>
      <c r="I1818" s="144" t="s">
        <v>8532</v>
      </c>
      <c r="J1818" s="145" t="s">
        <v>8569</v>
      </c>
      <c r="K1818" s="143" t="s">
        <v>29389</v>
      </c>
      <c r="L1818" s="144" t="s">
        <v>31</v>
      </c>
      <c r="M1818" s="144" t="s">
        <v>20682</v>
      </c>
      <c r="N1818" s="144" t="s">
        <v>33</v>
      </c>
      <c r="O1818" s="144" t="s">
        <v>34</v>
      </c>
      <c r="P1818" s="144">
        <v>728</v>
      </c>
      <c r="Q1818" s="144">
        <v>12</v>
      </c>
      <c r="R1818" s="147" t="s">
        <v>20683</v>
      </c>
      <c r="S1818" s="144" t="s">
        <v>20684</v>
      </c>
      <c r="T1818" s="144">
        <v>118.4</v>
      </c>
      <c r="U1818" s="144">
        <v>12</v>
      </c>
      <c r="V1818" s="148">
        <f>U1818/E1818</f>
        <v>5.1216607838701828E-2</v>
      </c>
      <c r="W1818" s="148">
        <f>V1818</f>
        <v>5.1216607838701828E-2</v>
      </c>
      <c r="X1818" s="1" t="s">
        <v>20685</v>
      </c>
      <c r="Y1818" s="145" t="s">
        <v>20686</v>
      </c>
      <c r="Z1818" s="145" t="s">
        <v>20687</v>
      </c>
    </row>
    <row r="1819" spans="1:26" s="67" customFormat="1" ht="100.2" customHeight="1" x14ac:dyDescent="0.3">
      <c r="A1819" s="9" t="s">
        <v>16991</v>
      </c>
      <c r="B1819" s="10" t="s">
        <v>9926</v>
      </c>
      <c r="C1819" s="22" t="s">
        <v>9927</v>
      </c>
      <c r="D1819" s="19" t="s">
        <v>9928</v>
      </c>
      <c r="E1819" s="13">
        <v>390.56</v>
      </c>
      <c r="F1819" s="14" t="s">
        <v>6204</v>
      </c>
      <c r="G1819" s="14" t="s">
        <v>9929</v>
      </c>
      <c r="H1819" s="14" t="s">
        <v>9930</v>
      </c>
      <c r="I1819" s="14" t="s">
        <v>8532</v>
      </c>
      <c r="J1819" s="15" t="s">
        <v>9931</v>
      </c>
      <c r="K1819" s="14" t="s">
        <v>29390</v>
      </c>
      <c r="L1819" s="14" t="s">
        <v>31</v>
      </c>
      <c r="M1819" s="14" t="s">
        <v>2937</v>
      </c>
      <c r="N1819" s="14" t="s">
        <v>33</v>
      </c>
      <c r="O1819" s="16" t="s">
        <v>34</v>
      </c>
      <c r="P1819" s="17" t="s">
        <v>164</v>
      </c>
      <c r="Q1819" s="29" t="s">
        <v>4916</v>
      </c>
      <c r="R1819" s="15" t="s">
        <v>9932</v>
      </c>
      <c r="S1819" s="14" t="s">
        <v>36</v>
      </c>
      <c r="T1819" s="18">
        <v>120</v>
      </c>
      <c r="U1819" s="17">
        <v>60</v>
      </c>
      <c r="V1819" s="13">
        <f>U1819/E1819</f>
        <v>0.15362556329373209</v>
      </c>
      <c r="W1819" s="30">
        <f>V1819/3</f>
        <v>5.1208521097910693E-2</v>
      </c>
      <c r="X1819" s="19" t="s">
        <v>9933</v>
      </c>
      <c r="Y1819" s="21" t="s">
        <v>3608</v>
      </c>
      <c r="Z1819" s="19" t="s">
        <v>9934</v>
      </c>
    </row>
    <row r="1820" spans="1:26" s="67" customFormat="1" ht="100.2" customHeight="1" x14ac:dyDescent="0.3">
      <c r="A1820" s="138" t="s">
        <v>23707</v>
      </c>
      <c r="B1820" s="141" t="s">
        <v>20688</v>
      </c>
      <c r="C1820" s="139" t="s">
        <v>20689</v>
      </c>
      <c r="D1820" s="139" t="s">
        <v>20690</v>
      </c>
      <c r="E1820" s="142">
        <v>410.41</v>
      </c>
      <c r="F1820" s="143" t="s">
        <v>19050</v>
      </c>
      <c r="G1820" s="143"/>
      <c r="H1820" s="143" t="s">
        <v>20691</v>
      </c>
      <c r="I1820" s="144" t="s">
        <v>8532</v>
      </c>
      <c r="J1820" s="145" t="s">
        <v>9675</v>
      </c>
      <c r="K1820" s="143" t="s">
        <v>29391</v>
      </c>
      <c r="L1820" s="144" t="s">
        <v>31</v>
      </c>
      <c r="M1820" s="144" t="s">
        <v>18092</v>
      </c>
      <c r="N1820" s="144" t="s">
        <v>46</v>
      </c>
      <c r="O1820" s="144" t="s">
        <v>34</v>
      </c>
      <c r="P1820" s="144">
        <v>730</v>
      </c>
      <c r="Q1820" s="144">
        <v>21</v>
      </c>
      <c r="R1820" s="147" t="s">
        <v>20692</v>
      </c>
      <c r="S1820" s="144" t="s">
        <v>18413</v>
      </c>
      <c r="T1820" s="144">
        <v>210</v>
      </c>
      <c r="U1820" s="144">
        <v>21</v>
      </c>
      <c r="V1820" s="148">
        <f>U1820/E1820</f>
        <v>5.1168343851270677E-2</v>
      </c>
      <c r="W1820" s="148">
        <f>V1820</f>
        <v>5.1168343851270677E-2</v>
      </c>
      <c r="X1820" s="1" t="s">
        <v>20693</v>
      </c>
      <c r="Y1820" s="145" t="s">
        <v>20694</v>
      </c>
      <c r="Z1820" s="145" t="s">
        <v>20695</v>
      </c>
    </row>
    <row r="1821" spans="1:26" s="67" customFormat="1" ht="100.2" customHeight="1" x14ac:dyDescent="0.3">
      <c r="A1821" s="138" t="s">
        <v>23707</v>
      </c>
      <c r="B1821" s="141" t="s">
        <v>20696</v>
      </c>
      <c r="C1821" s="139" t="s">
        <v>20697</v>
      </c>
      <c r="D1821" s="139" t="s">
        <v>20698</v>
      </c>
      <c r="E1821" s="142">
        <v>321.37599999999998</v>
      </c>
      <c r="F1821" s="143" t="s">
        <v>20699</v>
      </c>
      <c r="G1821" s="143"/>
      <c r="H1821" s="143" t="s">
        <v>20700</v>
      </c>
      <c r="I1821" s="144" t="s">
        <v>8532</v>
      </c>
      <c r="J1821" s="145" t="s">
        <v>8569</v>
      </c>
      <c r="K1821" s="143" t="s">
        <v>29392</v>
      </c>
      <c r="L1821" s="144" t="s">
        <v>425</v>
      </c>
      <c r="M1821" s="144" t="s">
        <v>20701</v>
      </c>
      <c r="N1821" s="144" t="s">
        <v>46</v>
      </c>
      <c r="O1821" s="144" t="s">
        <v>34</v>
      </c>
      <c r="P1821" s="144">
        <v>546</v>
      </c>
      <c r="Q1821" s="144">
        <v>16</v>
      </c>
      <c r="R1821" s="147" t="s">
        <v>20702</v>
      </c>
      <c r="S1821" s="144" t="s">
        <v>1029</v>
      </c>
      <c r="T1821" s="144">
        <v>81</v>
      </c>
      <c r="U1821" s="144">
        <v>16</v>
      </c>
      <c r="V1821" s="149">
        <f>U1821/E1821</f>
        <v>4.9785920541670817E-2</v>
      </c>
      <c r="W1821" s="149">
        <f>V1821</f>
        <v>4.9785920541670817E-2</v>
      </c>
      <c r="X1821" s="1" t="s">
        <v>20703</v>
      </c>
      <c r="Y1821" s="145" t="s">
        <v>20704</v>
      </c>
      <c r="Z1821" s="145" t="s">
        <v>20705</v>
      </c>
    </row>
    <row r="1822" spans="1:26" s="67" customFormat="1" ht="100.2" customHeight="1" x14ac:dyDescent="0.3">
      <c r="A1822" s="9" t="s">
        <v>16991</v>
      </c>
      <c r="B1822" s="10" t="s">
        <v>9935</v>
      </c>
      <c r="C1822" s="22" t="s">
        <v>9936</v>
      </c>
      <c r="D1822" s="19" t="s">
        <v>9937</v>
      </c>
      <c r="E1822" s="13">
        <v>201.25</v>
      </c>
      <c r="F1822" s="14" t="s">
        <v>9938</v>
      </c>
      <c r="G1822" s="14">
        <v>2.4700000000000002</v>
      </c>
      <c r="H1822" s="14" t="s">
        <v>9939</v>
      </c>
      <c r="I1822" s="14" t="s">
        <v>8532</v>
      </c>
      <c r="J1822" s="15" t="s">
        <v>8677</v>
      </c>
      <c r="K1822" s="13" t="s">
        <v>29393</v>
      </c>
      <c r="L1822" s="14" t="s">
        <v>189</v>
      </c>
      <c r="M1822" s="14" t="s">
        <v>190</v>
      </c>
      <c r="N1822" s="14" t="s">
        <v>33</v>
      </c>
      <c r="O1822" s="16" t="s">
        <v>3856</v>
      </c>
      <c r="P1822" s="28">
        <v>365</v>
      </c>
      <c r="Q1822" s="14">
        <v>10</v>
      </c>
      <c r="R1822" s="15" t="s">
        <v>3582</v>
      </c>
      <c r="S1822" s="14" t="s">
        <v>9940</v>
      </c>
      <c r="T1822" s="14">
        <v>40</v>
      </c>
      <c r="U1822" s="14">
        <v>10</v>
      </c>
      <c r="V1822" s="30">
        <f>PRODUCT(U1822,1/E1822)</f>
        <v>4.9689440993788823E-2</v>
      </c>
      <c r="W1822" s="30">
        <f>V1822</f>
        <v>4.9689440993788823E-2</v>
      </c>
      <c r="X1822" s="19" t="s">
        <v>9941</v>
      </c>
      <c r="Y1822" s="21" t="s">
        <v>9942</v>
      </c>
      <c r="Z1822" s="19" t="s">
        <v>9943</v>
      </c>
    </row>
    <row r="1823" spans="1:26" s="67" customFormat="1" ht="100.2" customHeight="1" x14ac:dyDescent="0.3">
      <c r="A1823" s="138" t="s">
        <v>23707</v>
      </c>
      <c r="B1823" s="141" t="s">
        <v>29627</v>
      </c>
      <c r="C1823" s="139" t="s">
        <v>20706</v>
      </c>
      <c r="D1823" s="139" t="s">
        <v>20707</v>
      </c>
      <c r="E1823" s="142">
        <v>174.93899999999999</v>
      </c>
      <c r="F1823" s="143" t="s">
        <v>20708</v>
      </c>
      <c r="G1823" s="143"/>
      <c r="H1823" s="143" t="s">
        <v>20709</v>
      </c>
      <c r="I1823" s="144" t="s">
        <v>8532</v>
      </c>
      <c r="J1823" s="145" t="s">
        <v>9647</v>
      </c>
      <c r="K1823" s="143" t="s">
        <v>29394</v>
      </c>
      <c r="L1823" s="144" t="s">
        <v>189</v>
      </c>
      <c r="M1823" s="144" t="s">
        <v>190</v>
      </c>
      <c r="N1823" s="144" t="s">
        <v>33</v>
      </c>
      <c r="O1823" s="144" t="s">
        <v>34</v>
      </c>
      <c r="P1823" s="144">
        <v>90</v>
      </c>
      <c r="Q1823" s="144">
        <v>26</v>
      </c>
      <c r="R1823" s="147" t="s">
        <v>20710</v>
      </c>
      <c r="S1823" s="144" t="s">
        <v>4536</v>
      </c>
      <c r="T1823" s="144">
        <v>69</v>
      </c>
      <c r="U1823" s="144">
        <v>26</v>
      </c>
      <c r="V1823" s="146">
        <f t="shared" ref="V1823:V1829" si="100">U1823/E1823</f>
        <v>0.14862323438455691</v>
      </c>
      <c r="W1823" s="148">
        <f>V1823/3</f>
        <v>4.9541078128185638E-2</v>
      </c>
      <c r="X1823" s="1" t="s">
        <v>20711</v>
      </c>
      <c r="Y1823" s="145" t="s">
        <v>20712</v>
      </c>
      <c r="Z1823" s="145" t="s">
        <v>29626</v>
      </c>
    </row>
    <row r="1824" spans="1:26" s="67" customFormat="1" ht="100.2" customHeight="1" x14ac:dyDescent="0.3">
      <c r="A1824" s="138" t="s">
        <v>23707</v>
      </c>
      <c r="B1824" s="141" t="s">
        <v>20713</v>
      </c>
      <c r="C1824" s="139" t="s">
        <v>20714</v>
      </c>
      <c r="D1824" s="139" t="s">
        <v>20715</v>
      </c>
      <c r="E1824" s="142">
        <v>284.14</v>
      </c>
      <c r="F1824" s="143" t="s">
        <v>20716</v>
      </c>
      <c r="G1824" s="143"/>
      <c r="H1824" s="143" t="s">
        <v>20717</v>
      </c>
      <c r="I1824" s="144" t="s">
        <v>8532</v>
      </c>
      <c r="J1824" s="145" t="s">
        <v>20718</v>
      </c>
      <c r="K1824" s="143" t="s">
        <v>28824</v>
      </c>
      <c r="L1824" s="144" t="s">
        <v>31</v>
      </c>
      <c r="M1824" s="144" t="s">
        <v>406</v>
      </c>
      <c r="N1824" s="144" t="s">
        <v>46</v>
      </c>
      <c r="O1824" s="144" t="s">
        <v>34</v>
      </c>
      <c r="P1824" s="144">
        <v>728</v>
      </c>
      <c r="Q1824" s="144">
        <v>14</v>
      </c>
      <c r="R1824" s="147" t="s">
        <v>20719</v>
      </c>
      <c r="S1824" s="144" t="s">
        <v>36</v>
      </c>
      <c r="T1824" s="144">
        <v>48</v>
      </c>
      <c r="U1824" s="144">
        <v>14</v>
      </c>
      <c r="V1824" s="148">
        <f t="shared" si="100"/>
        <v>4.9271485887238689E-2</v>
      </c>
      <c r="W1824" s="148">
        <f t="shared" ref="W1824:W1833" si="101">V1824</f>
        <v>4.9271485887238689E-2</v>
      </c>
      <c r="X1824" s="1" t="s">
        <v>20720</v>
      </c>
      <c r="Y1824" s="145" t="s">
        <v>20721</v>
      </c>
      <c r="Z1824" s="145" t="s">
        <v>20722</v>
      </c>
    </row>
    <row r="1825" spans="1:26" s="67" customFormat="1" ht="100.2" customHeight="1" x14ac:dyDescent="0.3">
      <c r="A1825" s="9" t="s">
        <v>16991</v>
      </c>
      <c r="B1825" s="10" t="s">
        <v>9944</v>
      </c>
      <c r="C1825" s="22" t="s">
        <v>9945</v>
      </c>
      <c r="D1825" s="19" t="s">
        <v>9946</v>
      </c>
      <c r="E1825" s="13">
        <v>410.4</v>
      </c>
      <c r="F1825" s="14" t="s">
        <v>9947</v>
      </c>
      <c r="G1825" s="14">
        <v>2.38</v>
      </c>
      <c r="H1825" s="14" t="s">
        <v>9948</v>
      </c>
      <c r="I1825" s="14" t="s">
        <v>8532</v>
      </c>
      <c r="J1825" s="15" t="s">
        <v>9675</v>
      </c>
      <c r="K1825" s="14" t="s">
        <v>29395</v>
      </c>
      <c r="L1825" s="14" t="s">
        <v>189</v>
      </c>
      <c r="M1825" s="14" t="s">
        <v>190</v>
      </c>
      <c r="N1825" s="14" t="s">
        <v>476</v>
      </c>
      <c r="O1825" s="16" t="s">
        <v>34</v>
      </c>
      <c r="P1825" s="28">
        <v>365</v>
      </c>
      <c r="Q1825" s="14">
        <v>19.899999999999999</v>
      </c>
      <c r="R1825" s="15" t="s">
        <v>9949</v>
      </c>
      <c r="S1825" s="14" t="s">
        <v>143</v>
      </c>
      <c r="T1825" s="14">
        <v>222.6</v>
      </c>
      <c r="U1825" s="14">
        <v>19.899999999999999</v>
      </c>
      <c r="V1825" s="37">
        <f t="shared" si="100"/>
        <v>4.8489278752436644E-2</v>
      </c>
      <c r="W1825" s="37">
        <f t="shared" si="101"/>
        <v>4.8489278752436644E-2</v>
      </c>
      <c r="X1825" s="19" t="s">
        <v>9950</v>
      </c>
      <c r="Y1825" s="21" t="s">
        <v>9951</v>
      </c>
      <c r="Z1825" s="19" t="s">
        <v>9952</v>
      </c>
    </row>
    <row r="1826" spans="1:26" s="67" customFormat="1" ht="100.2" customHeight="1" x14ac:dyDescent="0.3">
      <c r="A1826" s="9" t="s">
        <v>16991</v>
      </c>
      <c r="B1826" s="10" t="s">
        <v>9953</v>
      </c>
      <c r="C1826" s="19" t="s">
        <v>9954</v>
      </c>
      <c r="D1826" s="19" t="s">
        <v>9955</v>
      </c>
      <c r="E1826" s="13">
        <v>393.73209565061302</v>
      </c>
      <c r="F1826" s="14" t="s">
        <v>9956</v>
      </c>
      <c r="G1826" s="14">
        <v>3.51</v>
      </c>
      <c r="H1826" s="14" t="s">
        <v>9957</v>
      </c>
      <c r="I1826" s="14" t="s">
        <v>8532</v>
      </c>
      <c r="J1826" s="15" t="s">
        <v>8588</v>
      </c>
      <c r="K1826" s="14" t="s">
        <v>29396</v>
      </c>
      <c r="L1826" s="14" t="s">
        <v>31</v>
      </c>
      <c r="M1826" s="14" t="s">
        <v>406</v>
      </c>
      <c r="N1826" s="14" t="s">
        <v>476</v>
      </c>
      <c r="O1826" s="16" t="s">
        <v>220</v>
      </c>
      <c r="P1826" s="28">
        <v>546</v>
      </c>
      <c r="Q1826" s="14">
        <v>19</v>
      </c>
      <c r="R1826" s="15" t="s">
        <v>9958</v>
      </c>
      <c r="S1826" s="14" t="s">
        <v>9959</v>
      </c>
      <c r="T1826" s="14">
        <v>39</v>
      </c>
      <c r="U1826" s="14">
        <v>19</v>
      </c>
      <c r="V1826" s="30">
        <f t="shared" si="100"/>
        <v>4.8256162527476741E-2</v>
      </c>
      <c r="W1826" s="30">
        <f t="shared" si="101"/>
        <v>4.8256162527476741E-2</v>
      </c>
      <c r="X1826" s="19" t="s">
        <v>9960</v>
      </c>
      <c r="Y1826" s="21" t="s">
        <v>379</v>
      </c>
      <c r="Z1826" s="19" t="s">
        <v>9961</v>
      </c>
    </row>
    <row r="1827" spans="1:26" s="67" customFormat="1" ht="100.2" customHeight="1" x14ac:dyDescent="0.3">
      <c r="A1827" s="138" t="s">
        <v>23707</v>
      </c>
      <c r="B1827" s="141" t="s">
        <v>20723</v>
      </c>
      <c r="C1827" s="139" t="s">
        <v>20724</v>
      </c>
      <c r="D1827" s="139" t="s">
        <v>20725</v>
      </c>
      <c r="E1827" s="142">
        <v>325.40800000000002</v>
      </c>
      <c r="F1827" s="143" t="s">
        <v>20726</v>
      </c>
      <c r="G1827" s="143"/>
      <c r="H1827" s="143" t="s">
        <v>20727</v>
      </c>
      <c r="I1827" s="144" t="s">
        <v>8532</v>
      </c>
      <c r="J1827" s="145" t="s">
        <v>20728</v>
      </c>
      <c r="K1827" s="143" t="s">
        <v>29397</v>
      </c>
      <c r="L1827" s="144" t="s">
        <v>31</v>
      </c>
      <c r="M1827" s="144" t="s">
        <v>20729</v>
      </c>
      <c r="N1827" s="144" t="s">
        <v>46</v>
      </c>
      <c r="O1827" s="144" t="s">
        <v>34</v>
      </c>
      <c r="P1827" s="144">
        <v>728</v>
      </c>
      <c r="Q1827" s="144">
        <v>15.7</v>
      </c>
      <c r="R1827" s="147" t="s">
        <v>20730</v>
      </c>
      <c r="S1827" s="144" t="s">
        <v>6288</v>
      </c>
      <c r="T1827" s="144">
        <v>104.3</v>
      </c>
      <c r="U1827" s="144">
        <v>15.7</v>
      </c>
      <c r="V1827" s="148">
        <f t="shared" si="100"/>
        <v>4.8247123610974524E-2</v>
      </c>
      <c r="W1827" s="148">
        <f t="shared" si="101"/>
        <v>4.8247123610974524E-2</v>
      </c>
      <c r="X1827" s="1" t="s">
        <v>20731</v>
      </c>
      <c r="Y1827" s="145" t="s">
        <v>1672</v>
      </c>
      <c r="Z1827" s="145" t="s">
        <v>20732</v>
      </c>
    </row>
    <row r="1828" spans="1:26" s="67" customFormat="1" ht="100.2" customHeight="1" x14ac:dyDescent="0.3">
      <c r="A1828" s="138" t="s">
        <v>23707</v>
      </c>
      <c r="B1828" s="141" t="s">
        <v>20733</v>
      </c>
      <c r="C1828" s="196" t="s">
        <v>20734</v>
      </c>
      <c r="D1828" s="222" t="s">
        <v>20735</v>
      </c>
      <c r="E1828" s="198">
        <v>314.05399999999997</v>
      </c>
      <c r="F1828" s="199" t="s">
        <v>20736</v>
      </c>
      <c r="G1828" s="199"/>
      <c r="H1828" s="199" t="s">
        <v>20737</v>
      </c>
      <c r="I1828" s="186" t="s">
        <v>8532</v>
      </c>
      <c r="J1828" s="185" t="s">
        <v>9083</v>
      </c>
      <c r="K1828" s="199" t="s">
        <v>29398</v>
      </c>
      <c r="L1828" s="186" t="s">
        <v>31</v>
      </c>
      <c r="M1828" s="186" t="s">
        <v>7841</v>
      </c>
      <c r="N1828" s="186" t="s">
        <v>46</v>
      </c>
      <c r="O1828" s="186" t="s">
        <v>220</v>
      </c>
      <c r="P1828" s="186">
        <v>728</v>
      </c>
      <c r="Q1828" s="186">
        <v>15</v>
      </c>
      <c r="R1828" s="206" t="s">
        <v>20738</v>
      </c>
      <c r="S1828" s="186" t="s">
        <v>1388</v>
      </c>
      <c r="T1828" s="186">
        <v>100</v>
      </c>
      <c r="U1828" s="186">
        <v>15</v>
      </c>
      <c r="V1828" s="207">
        <f t="shared" si="100"/>
        <v>4.7762486706107873E-2</v>
      </c>
      <c r="W1828" s="207">
        <f t="shared" si="101"/>
        <v>4.7762486706107873E-2</v>
      </c>
      <c r="X1828" s="211" t="s">
        <v>20739</v>
      </c>
      <c r="Y1828" s="185" t="s">
        <v>20740</v>
      </c>
      <c r="Z1828" s="185" t="s">
        <v>20741</v>
      </c>
    </row>
    <row r="1829" spans="1:26" s="67" customFormat="1" ht="100.2" customHeight="1" x14ac:dyDescent="0.3">
      <c r="A1829" s="138" t="s">
        <v>23707</v>
      </c>
      <c r="B1829" s="141" t="s">
        <v>20742</v>
      </c>
      <c r="C1829" s="139" t="s">
        <v>20743</v>
      </c>
      <c r="D1829" s="139" t="s">
        <v>20744</v>
      </c>
      <c r="E1829" s="142">
        <v>413.17</v>
      </c>
      <c r="F1829" s="143" t="s">
        <v>20745</v>
      </c>
      <c r="G1829" s="143"/>
      <c r="H1829" s="143" t="s">
        <v>20746</v>
      </c>
      <c r="I1829" s="144" t="s">
        <v>8532</v>
      </c>
      <c r="J1829" s="145" t="s">
        <v>20747</v>
      </c>
      <c r="K1829" s="143" t="s">
        <v>28825</v>
      </c>
      <c r="L1829" s="144" t="s">
        <v>425</v>
      </c>
      <c r="M1829" s="144" t="s">
        <v>20748</v>
      </c>
      <c r="N1829" s="144" t="s">
        <v>476</v>
      </c>
      <c r="O1829" s="144" t="s">
        <v>34</v>
      </c>
      <c r="P1829" s="144">
        <v>546</v>
      </c>
      <c r="Q1829" s="144">
        <v>19.579999999999998</v>
      </c>
      <c r="R1829" s="147" t="s">
        <v>20749</v>
      </c>
      <c r="S1829" s="144" t="s">
        <v>143</v>
      </c>
      <c r="T1829" s="144">
        <v>98.3</v>
      </c>
      <c r="U1829" s="144">
        <v>19.579999999999998</v>
      </c>
      <c r="V1829" s="153">
        <f t="shared" si="100"/>
        <v>4.7389694314688861E-2</v>
      </c>
      <c r="W1829" s="153">
        <f t="shared" si="101"/>
        <v>4.7389694314688861E-2</v>
      </c>
      <c r="X1829" s="1" t="s">
        <v>20750</v>
      </c>
      <c r="Y1829" s="145" t="s">
        <v>17691</v>
      </c>
      <c r="Z1829" s="145" t="s">
        <v>20751</v>
      </c>
    </row>
    <row r="1830" spans="1:26" s="67" customFormat="1" ht="100.2" customHeight="1" x14ac:dyDescent="0.3">
      <c r="A1830" s="9" t="s">
        <v>16991</v>
      </c>
      <c r="B1830" s="10" t="s">
        <v>9962</v>
      </c>
      <c r="C1830" s="22" t="s">
        <v>9963</v>
      </c>
      <c r="D1830" s="19" t="s">
        <v>9964</v>
      </c>
      <c r="E1830" s="13">
        <v>163.38</v>
      </c>
      <c r="F1830" s="14" t="s">
        <v>9965</v>
      </c>
      <c r="G1830" s="14">
        <v>1.7</v>
      </c>
      <c r="H1830" s="14" t="s">
        <v>9966</v>
      </c>
      <c r="I1830" s="14" t="s">
        <v>8532</v>
      </c>
      <c r="J1830" s="15" t="s">
        <v>9083</v>
      </c>
      <c r="K1830" s="14" t="s">
        <v>28816</v>
      </c>
      <c r="L1830" s="14" t="s">
        <v>425</v>
      </c>
      <c r="M1830" s="14" t="s">
        <v>839</v>
      </c>
      <c r="N1830" s="14" t="s">
        <v>46</v>
      </c>
      <c r="O1830" s="16" t="s">
        <v>47</v>
      </c>
      <c r="P1830" s="28">
        <v>420</v>
      </c>
      <c r="Q1830" s="14">
        <v>7.7</v>
      </c>
      <c r="R1830" s="15" t="s">
        <v>9967</v>
      </c>
      <c r="S1830" s="14" t="s">
        <v>4427</v>
      </c>
      <c r="T1830" s="14">
        <v>68.2</v>
      </c>
      <c r="U1830" s="14">
        <v>7.7</v>
      </c>
      <c r="V1830" s="30">
        <f>PRODUCT(U1830,1/E1830)</f>
        <v>4.7129391602399318E-2</v>
      </c>
      <c r="W1830" s="30">
        <f t="shared" si="101"/>
        <v>4.7129391602399318E-2</v>
      </c>
      <c r="X1830" s="19" t="s">
        <v>9968</v>
      </c>
      <c r="Y1830" s="21" t="s">
        <v>9969</v>
      </c>
      <c r="Z1830" s="19" t="s">
        <v>9970</v>
      </c>
    </row>
    <row r="1831" spans="1:26" s="67" customFormat="1" ht="100.2" customHeight="1" x14ac:dyDescent="0.3">
      <c r="A1831" s="9" t="s">
        <v>16991</v>
      </c>
      <c r="B1831" s="10" t="s">
        <v>9971</v>
      </c>
      <c r="C1831" s="22" t="s">
        <v>9972</v>
      </c>
      <c r="D1831" s="19" t="s">
        <v>9973</v>
      </c>
      <c r="E1831" s="13">
        <v>260.3</v>
      </c>
      <c r="F1831" s="14" t="s">
        <v>9974</v>
      </c>
      <c r="G1831" s="14">
        <v>2.2000000000000002</v>
      </c>
      <c r="H1831" s="14" t="s">
        <v>9975</v>
      </c>
      <c r="I1831" s="14" t="s">
        <v>8532</v>
      </c>
      <c r="J1831" s="15" t="s">
        <v>8707</v>
      </c>
      <c r="K1831" s="14" t="s">
        <v>29399</v>
      </c>
      <c r="L1831" s="14" t="s">
        <v>189</v>
      </c>
      <c r="M1831" s="14" t="s">
        <v>190</v>
      </c>
      <c r="N1831" s="14" t="s">
        <v>33</v>
      </c>
      <c r="O1831" s="16" t="s">
        <v>1214</v>
      </c>
      <c r="P1831" s="28">
        <v>182</v>
      </c>
      <c r="Q1831" s="14">
        <v>12</v>
      </c>
      <c r="R1831" s="15" t="s">
        <v>9976</v>
      </c>
      <c r="S1831" s="14" t="s">
        <v>36</v>
      </c>
      <c r="T1831" s="14">
        <v>24</v>
      </c>
      <c r="U1831" s="14">
        <v>12</v>
      </c>
      <c r="V1831" s="30">
        <f>PRODUCT(U1831,1/E1831)</f>
        <v>4.6100653092585479E-2</v>
      </c>
      <c r="W1831" s="30">
        <f t="shared" si="101"/>
        <v>4.6100653092585479E-2</v>
      </c>
      <c r="X1831" s="19" t="s">
        <v>9977</v>
      </c>
      <c r="Y1831" s="21" t="s">
        <v>9978</v>
      </c>
      <c r="Z1831" s="19" t="s">
        <v>9979</v>
      </c>
    </row>
    <row r="1832" spans="1:26" s="67" customFormat="1" ht="100.2" customHeight="1" x14ac:dyDescent="0.3">
      <c r="A1832" s="9" t="s">
        <v>16991</v>
      </c>
      <c r="B1832" s="10" t="s">
        <v>9980</v>
      </c>
      <c r="C1832" s="22" t="s">
        <v>9981</v>
      </c>
      <c r="D1832" s="19" t="s">
        <v>9982</v>
      </c>
      <c r="E1832" s="13">
        <v>252.26854376694001</v>
      </c>
      <c r="F1832" s="14" t="s">
        <v>9983</v>
      </c>
      <c r="G1832" s="14">
        <v>2.4700000000000002</v>
      </c>
      <c r="H1832" s="14" t="s">
        <v>9984</v>
      </c>
      <c r="I1832" s="14" t="s">
        <v>8532</v>
      </c>
      <c r="J1832" s="15" t="s">
        <v>9093</v>
      </c>
      <c r="K1832" s="14" t="s">
        <v>29400</v>
      </c>
      <c r="L1832" s="14" t="s">
        <v>31</v>
      </c>
      <c r="M1832" s="14" t="s">
        <v>815</v>
      </c>
      <c r="N1832" s="14" t="s">
        <v>476</v>
      </c>
      <c r="O1832" s="16" t="s">
        <v>34</v>
      </c>
      <c r="P1832" s="28">
        <v>728</v>
      </c>
      <c r="Q1832" s="14">
        <v>11.6</v>
      </c>
      <c r="R1832" s="15" t="s">
        <v>9985</v>
      </c>
      <c r="S1832" s="14" t="s">
        <v>788</v>
      </c>
      <c r="T1832" s="14">
        <v>23.1</v>
      </c>
      <c r="U1832" s="36">
        <v>11.6</v>
      </c>
      <c r="V1832" s="37">
        <f>U1832/E1832</f>
        <v>4.5982744526074315E-2</v>
      </c>
      <c r="W1832" s="37">
        <f t="shared" si="101"/>
        <v>4.5982744526074315E-2</v>
      </c>
      <c r="X1832" s="19" t="s">
        <v>9986</v>
      </c>
      <c r="Y1832" s="21" t="s">
        <v>9987</v>
      </c>
      <c r="Z1832" s="19" t="s">
        <v>9988</v>
      </c>
    </row>
    <row r="1833" spans="1:26" s="67" customFormat="1" ht="100.2" customHeight="1" x14ac:dyDescent="0.3">
      <c r="A1833" s="9" t="s">
        <v>16991</v>
      </c>
      <c r="B1833" s="10" t="s">
        <v>9989</v>
      </c>
      <c r="C1833" s="22" t="s">
        <v>9990</v>
      </c>
      <c r="D1833" s="19" t="s">
        <v>9991</v>
      </c>
      <c r="E1833" s="13">
        <v>222.28</v>
      </c>
      <c r="F1833" s="14" t="s">
        <v>9992</v>
      </c>
      <c r="G1833" s="14">
        <v>1.462</v>
      </c>
      <c r="H1833" s="14" t="s">
        <v>9993</v>
      </c>
      <c r="I1833" s="14" t="s">
        <v>8532</v>
      </c>
      <c r="J1833" s="15" t="s">
        <v>8598</v>
      </c>
      <c r="K1833" s="14" t="s">
        <v>29401</v>
      </c>
      <c r="L1833" s="14" t="s">
        <v>425</v>
      </c>
      <c r="M1833" s="14" t="s">
        <v>839</v>
      </c>
      <c r="N1833" s="14" t="s">
        <v>476</v>
      </c>
      <c r="O1833" s="16" t="s">
        <v>34</v>
      </c>
      <c r="P1833" s="28">
        <v>546</v>
      </c>
      <c r="Q1833" s="14">
        <v>10.199999999999999</v>
      </c>
      <c r="R1833" s="15" t="s">
        <v>9994</v>
      </c>
      <c r="S1833" s="14" t="s">
        <v>9995</v>
      </c>
      <c r="T1833" s="14">
        <v>20.25</v>
      </c>
      <c r="U1833" s="14">
        <v>10.199999999999999</v>
      </c>
      <c r="V1833" s="30">
        <f>PRODUCT(U1833,1/E1833)</f>
        <v>4.5888069102033469E-2</v>
      </c>
      <c r="W1833" s="30">
        <f t="shared" si="101"/>
        <v>4.5888069102033469E-2</v>
      </c>
      <c r="X1833" s="19" t="s">
        <v>9996</v>
      </c>
      <c r="Y1833" s="21" t="s">
        <v>379</v>
      </c>
      <c r="Z1833" s="19" t="s">
        <v>9997</v>
      </c>
    </row>
    <row r="1834" spans="1:26" s="67" customFormat="1" ht="100.2" customHeight="1" x14ac:dyDescent="0.3">
      <c r="A1834" s="138" t="s">
        <v>23707</v>
      </c>
      <c r="B1834" s="141" t="s">
        <v>20752</v>
      </c>
      <c r="C1834" s="139" t="s">
        <v>20753</v>
      </c>
      <c r="D1834" s="139" t="s">
        <v>20754</v>
      </c>
      <c r="E1834" s="142">
        <v>73.094999999999999</v>
      </c>
      <c r="F1834" s="143" t="s">
        <v>4423</v>
      </c>
      <c r="G1834" s="143"/>
      <c r="H1834" s="143" t="s">
        <v>20755</v>
      </c>
      <c r="I1834" s="144" t="s">
        <v>8532</v>
      </c>
      <c r="J1834" s="145" t="s">
        <v>8598</v>
      </c>
      <c r="K1834" s="143" t="s">
        <v>29293</v>
      </c>
      <c r="L1834" s="144" t="s">
        <v>31</v>
      </c>
      <c r="M1834" s="144" t="s">
        <v>69</v>
      </c>
      <c r="N1834" s="144" t="s">
        <v>33</v>
      </c>
      <c r="O1834" s="144" t="s">
        <v>220</v>
      </c>
      <c r="P1834" s="144">
        <v>90</v>
      </c>
      <c r="Q1834" s="144">
        <v>10</v>
      </c>
      <c r="R1834" s="147" t="s">
        <v>20756</v>
      </c>
      <c r="S1834" s="144" t="s">
        <v>36</v>
      </c>
      <c r="T1834" s="144">
        <v>50</v>
      </c>
      <c r="U1834" s="144">
        <v>10</v>
      </c>
      <c r="V1834" s="148">
        <f t="shared" ref="V1834:V1841" si="102">U1834/E1834</f>
        <v>0.13680826321909845</v>
      </c>
      <c r="W1834" s="149">
        <f>V1834/3</f>
        <v>4.5602754406366151E-2</v>
      </c>
      <c r="X1834" s="1" t="s">
        <v>20757</v>
      </c>
      <c r="Y1834" s="145" t="s">
        <v>5015</v>
      </c>
      <c r="Z1834" s="145" t="s">
        <v>20758</v>
      </c>
    </row>
    <row r="1835" spans="1:26" s="67" customFormat="1" ht="100.2" customHeight="1" x14ac:dyDescent="0.3">
      <c r="A1835" s="138" t="s">
        <v>23707</v>
      </c>
      <c r="B1835" s="141" t="s">
        <v>20759</v>
      </c>
      <c r="C1835" s="139" t="s">
        <v>20760</v>
      </c>
      <c r="D1835" s="139" t="s">
        <v>20761</v>
      </c>
      <c r="E1835" s="142">
        <v>403.39400000000001</v>
      </c>
      <c r="F1835" s="143" t="s">
        <v>20762</v>
      </c>
      <c r="G1835" s="143"/>
      <c r="H1835" s="143" t="s">
        <v>20763</v>
      </c>
      <c r="I1835" s="144" t="s">
        <v>8532</v>
      </c>
      <c r="J1835" s="145" t="s">
        <v>20764</v>
      </c>
      <c r="K1835" s="143" t="s">
        <v>29402</v>
      </c>
      <c r="L1835" s="144" t="s">
        <v>31</v>
      </c>
      <c r="M1835" s="144" t="s">
        <v>20765</v>
      </c>
      <c r="N1835" s="144" t="s">
        <v>46</v>
      </c>
      <c r="O1835" s="144" t="s">
        <v>34</v>
      </c>
      <c r="P1835" s="144">
        <v>728</v>
      </c>
      <c r="Q1835" s="144">
        <v>18.2</v>
      </c>
      <c r="R1835" s="147" t="s">
        <v>20766</v>
      </c>
      <c r="S1835" s="144" t="s">
        <v>36</v>
      </c>
      <c r="T1835" s="144">
        <v>82.4</v>
      </c>
      <c r="U1835" s="144">
        <v>18.2</v>
      </c>
      <c r="V1835" s="149">
        <f t="shared" si="102"/>
        <v>4.5117180721577416E-2</v>
      </c>
      <c r="W1835" s="149">
        <f>V1835</f>
        <v>4.5117180721577416E-2</v>
      </c>
      <c r="X1835" s="1" t="s">
        <v>20767</v>
      </c>
      <c r="Y1835" s="145" t="s">
        <v>20768</v>
      </c>
      <c r="Z1835" s="145" t="s">
        <v>20769</v>
      </c>
    </row>
    <row r="1836" spans="1:26" s="67" customFormat="1" ht="100.2" customHeight="1" x14ac:dyDescent="0.3">
      <c r="A1836" s="138" t="s">
        <v>23707</v>
      </c>
      <c r="B1836" s="141" t="s">
        <v>20770</v>
      </c>
      <c r="C1836" s="139" t="s">
        <v>20771</v>
      </c>
      <c r="D1836" s="139" t="s">
        <v>20772</v>
      </c>
      <c r="E1836" s="142">
        <v>359.91</v>
      </c>
      <c r="F1836" s="143" t="s">
        <v>20773</v>
      </c>
      <c r="G1836" s="143"/>
      <c r="H1836" s="143" t="s">
        <v>20774</v>
      </c>
      <c r="I1836" s="144" t="s">
        <v>8532</v>
      </c>
      <c r="J1836" s="145" t="s">
        <v>8598</v>
      </c>
      <c r="K1836" s="143" t="s">
        <v>28826</v>
      </c>
      <c r="L1836" s="144" t="s">
        <v>31</v>
      </c>
      <c r="M1836" s="144" t="s">
        <v>20775</v>
      </c>
      <c r="N1836" s="144" t="s">
        <v>46</v>
      </c>
      <c r="O1836" s="144" t="s">
        <v>34</v>
      </c>
      <c r="P1836" s="144">
        <v>728</v>
      </c>
      <c r="Q1836" s="144">
        <v>16</v>
      </c>
      <c r="R1836" s="147" t="s">
        <v>20776</v>
      </c>
      <c r="S1836" s="144" t="s">
        <v>36</v>
      </c>
      <c r="T1836" s="144">
        <v>86</v>
      </c>
      <c r="U1836" s="144">
        <v>16</v>
      </c>
      <c r="V1836" s="148">
        <f t="shared" si="102"/>
        <v>4.445555833402795E-2</v>
      </c>
      <c r="W1836" s="148">
        <f>V1836</f>
        <v>4.445555833402795E-2</v>
      </c>
      <c r="X1836" s="1" t="s">
        <v>20777</v>
      </c>
      <c r="Y1836" s="145" t="s">
        <v>20778</v>
      </c>
      <c r="Z1836" s="145" t="s">
        <v>20779</v>
      </c>
    </row>
    <row r="1837" spans="1:26" s="67" customFormat="1" ht="100.2" customHeight="1" x14ac:dyDescent="0.3">
      <c r="A1837" s="138" t="s">
        <v>23707</v>
      </c>
      <c r="B1837" s="141" t="s">
        <v>20780</v>
      </c>
      <c r="C1837" s="139" t="s">
        <v>20781</v>
      </c>
      <c r="D1837" s="139" t="s">
        <v>20782</v>
      </c>
      <c r="E1837" s="142">
        <v>172.316</v>
      </c>
      <c r="F1837" s="143" t="s">
        <v>20783</v>
      </c>
      <c r="G1837" s="143"/>
      <c r="H1837" s="143" t="s">
        <v>20784</v>
      </c>
      <c r="I1837" s="144" t="s">
        <v>8532</v>
      </c>
      <c r="J1837" s="145" t="s">
        <v>11780</v>
      </c>
      <c r="K1837" s="143" t="s">
        <v>28264</v>
      </c>
      <c r="L1837" s="144" t="s">
        <v>31</v>
      </c>
      <c r="M1837" s="144" t="s">
        <v>32</v>
      </c>
      <c r="N1837" s="144" t="s">
        <v>33</v>
      </c>
      <c r="O1837" s="144" t="s">
        <v>220</v>
      </c>
      <c r="P1837" s="144">
        <v>91</v>
      </c>
      <c r="Q1837" s="144">
        <v>22.5</v>
      </c>
      <c r="R1837" s="147" t="s">
        <v>20785</v>
      </c>
      <c r="S1837" s="144" t="s">
        <v>36</v>
      </c>
      <c r="T1837" s="144">
        <v>75</v>
      </c>
      <c r="U1837" s="144">
        <v>22.5</v>
      </c>
      <c r="V1837" s="148">
        <f t="shared" si="102"/>
        <v>0.1305740616077439</v>
      </c>
      <c r="W1837" s="149">
        <f>V1837/3</f>
        <v>4.3524687202581298E-2</v>
      </c>
      <c r="X1837" s="147" t="s">
        <v>20786</v>
      </c>
      <c r="Y1837" s="145" t="s">
        <v>7979</v>
      </c>
      <c r="Z1837" s="145" t="s">
        <v>20787</v>
      </c>
    </row>
    <row r="1838" spans="1:26" s="67" customFormat="1" ht="100.2" customHeight="1" x14ac:dyDescent="0.3">
      <c r="A1838" s="138" t="s">
        <v>23707</v>
      </c>
      <c r="B1838" s="141" t="s">
        <v>20788</v>
      </c>
      <c r="C1838" s="139" t="s">
        <v>20789</v>
      </c>
      <c r="D1838" s="139" t="s">
        <v>20790</v>
      </c>
      <c r="E1838" s="142">
        <v>255.74</v>
      </c>
      <c r="F1838" s="143" t="s">
        <v>20791</v>
      </c>
      <c r="G1838" s="143"/>
      <c r="H1838" s="143" t="s">
        <v>20792</v>
      </c>
      <c r="I1838" s="144" t="s">
        <v>8532</v>
      </c>
      <c r="J1838" s="145" t="s">
        <v>20231</v>
      </c>
      <c r="K1838" s="143" t="s">
        <v>28827</v>
      </c>
      <c r="L1838" s="144" t="s">
        <v>31</v>
      </c>
      <c r="M1838" s="144" t="s">
        <v>281</v>
      </c>
      <c r="N1838" s="144" t="s">
        <v>281</v>
      </c>
      <c r="O1838" s="144" t="s">
        <v>20793</v>
      </c>
      <c r="P1838" s="144">
        <v>730</v>
      </c>
      <c r="Q1838" s="144">
        <v>11.1</v>
      </c>
      <c r="R1838" s="147" t="s">
        <v>20794</v>
      </c>
      <c r="S1838" s="144" t="s">
        <v>36</v>
      </c>
      <c r="T1838" s="144">
        <v>157</v>
      </c>
      <c r="U1838" s="144">
        <v>11.1</v>
      </c>
      <c r="V1838" s="149">
        <f t="shared" si="102"/>
        <v>4.3403456635645578E-2</v>
      </c>
      <c r="W1838" s="149">
        <f>V1838</f>
        <v>4.3403456635645578E-2</v>
      </c>
      <c r="X1838" s="1" t="s">
        <v>20795</v>
      </c>
      <c r="Y1838" s="145" t="s">
        <v>1705</v>
      </c>
      <c r="Z1838" s="145" t="s">
        <v>20796</v>
      </c>
    </row>
    <row r="1839" spans="1:26" s="67" customFormat="1" ht="100.2" customHeight="1" x14ac:dyDescent="0.3">
      <c r="A1839" s="138" t="s">
        <v>23707</v>
      </c>
      <c r="B1839" s="141" t="s">
        <v>20797</v>
      </c>
      <c r="C1839" s="139" t="s">
        <v>20798</v>
      </c>
      <c r="D1839" s="139" t="s">
        <v>20799</v>
      </c>
      <c r="E1839" s="142">
        <v>424.4</v>
      </c>
      <c r="F1839" s="143" t="s">
        <v>20800</v>
      </c>
      <c r="G1839" s="143"/>
      <c r="H1839" s="143" t="s">
        <v>20801</v>
      </c>
      <c r="I1839" s="144" t="s">
        <v>8532</v>
      </c>
      <c r="J1839" s="145" t="s">
        <v>9675</v>
      </c>
      <c r="K1839" s="143" t="s">
        <v>29403</v>
      </c>
      <c r="L1839" s="144" t="s">
        <v>189</v>
      </c>
      <c r="M1839" s="144" t="s">
        <v>190</v>
      </c>
      <c r="N1839" s="144" t="s">
        <v>46</v>
      </c>
      <c r="O1839" s="144" t="s">
        <v>34</v>
      </c>
      <c r="P1839" s="144">
        <v>365</v>
      </c>
      <c r="Q1839" s="144">
        <v>17.88</v>
      </c>
      <c r="R1839" s="147" t="s">
        <v>20802</v>
      </c>
      <c r="S1839" s="144" t="s">
        <v>36</v>
      </c>
      <c r="T1839" s="144">
        <v>75</v>
      </c>
      <c r="U1839" s="144">
        <v>17.88</v>
      </c>
      <c r="V1839" s="153">
        <f t="shared" si="102"/>
        <v>4.2130065975494818E-2</v>
      </c>
      <c r="W1839" s="153">
        <f>V1839</f>
        <v>4.2130065975494818E-2</v>
      </c>
      <c r="X1839" s="1" t="s">
        <v>20803</v>
      </c>
      <c r="Y1839" s="145" t="s">
        <v>20804</v>
      </c>
      <c r="Z1839" s="145" t="s">
        <v>20805</v>
      </c>
    </row>
    <row r="1840" spans="1:26" s="67" customFormat="1" ht="100.2" customHeight="1" x14ac:dyDescent="0.3">
      <c r="A1840" s="138" t="s">
        <v>23707</v>
      </c>
      <c r="B1840" s="141" t="s">
        <v>20806</v>
      </c>
      <c r="C1840" s="139" t="s">
        <v>20807</v>
      </c>
      <c r="D1840" s="139" t="s">
        <v>20808</v>
      </c>
      <c r="E1840" s="142">
        <v>398.88</v>
      </c>
      <c r="F1840" s="143" t="s">
        <v>20809</v>
      </c>
      <c r="G1840" s="143"/>
      <c r="H1840" s="143" t="s">
        <v>20810</v>
      </c>
      <c r="I1840" s="144" t="s">
        <v>8532</v>
      </c>
      <c r="J1840" s="145" t="s">
        <v>8598</v>
      </c>
      <c r="K1840" s="143" t="s">
        <v>28828</v>
      </c>
      <c r="L1840" s="144" t="s">
        <v>425</v>
      </c>
      <c r="M1840" s="144" t="s">
        <v>20811</v>
      </c>
      <c r="N1840" s="144" t="s">
        <v>46</v>
      </c>
      <c r="O1840" s="144" t="s">
        <v>34</v>
      </c>
      <c r="P1840" s="144">
        <v>546</v>
      </c>
      <c r="Q1840" s="144">
        <v>16.8</v>
      </c>
      <c r="R1840" s="147" t="s">
        <v>20812</v>
      </c>
      <c r="S1840" s="144" t="s">
        <v>143</v>
      </c>
      <c r="T1840" s="144">
        <v>97.2</v>
      </c>
      <c r="U1840" s="144">
        <v>16.8</v>
      </c>
      <c r="V1840" s="149">
        <f t="shared" si="102"/>
        <v>4.2117930204572808E-2</v>
      </c>
      <c r="W1840" s="149">
        <f>V1840</f>
        <v>4.2117930204572808E-2</v>
      </c>
      <c r="X1840" s="1" t="s">
        <v>20813</v>
      </c>
      <c r="Y1840" s="145" t="s">
        <v>20814</v>
      </c>
      <c r="Z1840" s="145" t="s">
        <v>20815</v>
      </c>
    </row>
    <row r="1841" spans="1:26" s="67" customFormat="1" ht="100.2" customHeight="1" x14ac:dyDescent="0.3">
      <c r="A1841" s="9" t="s">
        <v>16991</v>
      </c>
      <c r="B1841" s="10" t="s">
        <v>9998</v>
      </c>
      <c r="C1841" s="22" t="s">
        <v>9999</v>
      </c>
      <c r="D1841" s="19" t="s">
        <v>10000</v>
      </c>
      <c r="E1841" s="13">
        <v>285.35899999999998</v>
      </c>
      <c r="F1841" s="14" t="s">
        <v>10001</v>
      </c>
      <c r="G1841" s="14">
        <v>3.21</v>
      </c>
      <c r="H1841" s="14" t="s">
        <v>10002</v>
      </c>
      <c r="I1841" s="14" t="s">
        <v>8532</v>
      </c>
      <c r="J1841" s="15" t="s">
        <v>10003</v>
      </c>
      <c r="K1841" s="14" t="s">
        <v>29404</v>
      </c>
      <c r="L1841" s="14" t="s">
        <v>31</v>
      </c>
      <c r="M1841" s="14" t="s">
        <v>310</v>
      </c>
      <c r="N1841" s="14" t="s">
        <v>33</v>
      </c>
      <c r="O1841" s="16" t="s">
        <v>220</v>
      </c>
      <c r="P1841" s="28">
        <v>91</v>
      </c>
      <c r="Q1841" s="14">
        <v>35.700000000000003</v>
      </c>
      <c r="R1841" s="15" t="s">
        <v>10004</v>
      </c>
      <c r="S1841" s="14" t="s">
        <v>143</v>
      </c>
      <c r="T1841" s="14">
        <v>71.400000000000006</v>
      </c>
      <c r="U1841" s="14">
        <v>35.700000000000003</v>
      </c>
      <c r="V1841" s="30">
        <f t="shared" si="102"/>
        <v>0.12510556877477144</v>
      </c>
      <c r="W1841" s="37">
        <f>V1841/3</f>
        <v>4.1701856258257147E-2</v>
      </c>
      <c r="X1841" s="19" t="s">
        <v>10005</v>
      </c>
      <c r="Y1841" s="21" t="s">
        <v>10006</v>
      </c>
      <c r="Z1841" s="19" t="s">
        <v>10007</v>
      </c>
    </row>
    <row r="1842" spans="1:26" s="67" customFormat="1" ht="100.2" customHeight="1" x14ac:dyDescent="0.3">
      <c r="A1842" s="9" t="s">
        <v>16991</v>
      </c>
      <c r="B1842" s="10" t="s">
        <v>10008</v>
      </c>
      <c r="C1842" s="22" t="s">
        <v>10009</v>
      </c>
      <c r="D1842" s="19" t="s">
        <v>10010</v>
      </c>
      <c r="E1842" s="13">
        <v>254.37</v>
      </c>
      <c r="F1842" s="14" t="s">
        <v>10011</v>
      </c>
      <c r="G1842" s="14">
        <v>4.37</v>
      </c>
      <c r="H1842" s="14" t="s">
        <v>10012</v>
      </c>
      <c r="I1842" s="14" t="s">
        <v>8532</v>
      </c>
      <c r="J1842" s="15" t="s">
        <v>9262</v>
      </c>
      <c r="K1842" s="14" t="s">
        <v>29405</v>
      </c>
      <c r="L1842" s="14" t="s">
        <v>31</v>
      </c>
      <c r="M1842" s="14" t="s">
        <v>176</v>
      </c>
      <c r="N1842" s="14" t="s">
        <v>33</v>
      </c>
      <c r="O1842" s="16" t="s">
        <v>34</v>
      </c>
      <c r="P1842" s="28">
        <v>413</v>
      </c>
      <c r="Q1842" s="14">
        <v>10.6</v>
      </c>
      <c r="R1842" s="15" t="s">
        <v>10013</v>
      </c>
      <c r="S1842" s="14" t="s">
        <v>314</v>
      </c>
      <c r="T1842" s="14">
        <v>21.3</v>
      </c>
      <c r="U1842" s="36">
        <v>10.6</v>
      </c>
      <c r="V1842" s="37">
        <f>PRODUCT(U1842,1/E1842)</f>
        <v>4.1671580768172345E-2</v>
      </c>
      <c r="W1842" s="37">
        <f>V1842</f>
        <v>4.1671580768172345E-2</v>
      </c>
      <c r="X1842" s="19" t="s">
        <v>10014</v>
      </c>
      <c r="Y1842" s="21" t="s">
        <v>2431</v>
      </c>
      <c r="Z1842" s="19" t="s">
        <v>10015</v>
      </c>
    </row>
    <row r="1843" spans="1:26" s="67" customFormat="1" ht="100.2" customHeight="1" x14ac:dyDescent="0.3">
      <c r="A1843" s="9" t="s">
        <v>16991</v>
      </c>
      <c r="B1843" s="10" t="s">
        <v>10016</v>
      </c>
      <c r="C1843" s="19" t="s">
        <v>10017</v>
      </c>
      <c r="D1843" s="19" t="s">
        <v>10018</v>
      </c>
      <c r="E1843" s="13">
        <v>300.58</v>
      </c>
      <c r="F1843" s="14" t="s">
        <v>10019</v>
      </c>
      <c r="G1843" s="13">
        <v>2.8</v>
      </c>
      <c r="H1843" s="14" t="s">
        <v>10020</v>
      </c>
      <c r="I1843" s="14" t="s">
        <v>8532</v>
      </c>
      <c r="J1843" s="15" t="s">
        <v>8849</v>
      </c>
      <c r="K1843" s="14" t="s">
        <v>28829</v>
      </c>
      <c r="L1843" s="14" t="s">
        <v>31</v>
      </c>
      <c r="M1843" s="14" t="s">
        <v>10021</v>
      </c>
      <c r="N1843" s="14" t="s">
        <v>59</v>
      </c>
      <c r="O1843" s="16" t="s">
        <v>34</v>
      </c>
      <c r="P1843" s="28">
        <v>159</v>
      </c>
      <c r="Q1843" s="14">
        <v>12.5</v>
      </c>
      <c r="R1843" s="15" t="s">
        <v>10022</v>
      </c>
      <c r="S1843" s="14" t="s">
        <v>619</v>
      </c>
      <c r="T1843" s="14">
        <v>25</v>
      </c>
      <c r="U1843" s="14">
        <v>12.5</v>
      </c>
      <c r="V1843" s="30">
        <f>PRODUCT(U1843,1/E1843)</f>
        <v>4.1586266551334093E-2</v>
      </c>
      <c r="W1843" s="30">
        <f>V1843</f>
        <v>4.1586266551334093E-2</v>
      </c>
      <c r="X1843" s="19" t="s">
        <v>10023</v>
      </c>
      <c r="Y1843" s="21" t="s">
        <v>10024</v>
      </c>
      <c r="Z1843" s="19" t="s">
        <v>10025</v>
      </c>
    </row>
    <row r="1844" spans="1:26" s="67" customFormat="1" ht="100.2" customHeight="1" x14ac:dyDescent="0.3">
      <c r="A1844" s="9" t="s">
        <v>16991</v>
      </c>
      <c r="B1844" s="10" t="s">
        <v>10026</v>
      </c>
      <c r="C1844" s="22" t="s">
        <v>10027</v>
      </c>
      <c r="D1844" s="19" t="s">
        <v>23589</v>
      </c>
      <c r="E1844" s="13">
        <v>271.35000000000002</v>
      </c>
      <c r="F1844" s="14" t="s">
        <v>10028</v>
      </c>
      <c r="G1844" s="14">
        <v>3.36</v>
      </c>
      <c r="H1844" s="14" t="s">
        <v>10029</v>
      </c>
      <c r="I1844" s="14" t="s">
        <v>8532</v>
      </c>
      <c r="J1844" s="15" t="s">
        <v>10030</v>
      </c>
      <c r="K1844" s="14" t="s">
        <v>29406</v>
      </c>
      <c r="L1844" s="14" t="s">
        <v>31</v>
      </c>
      <c r="M1844" s="14" t="s">
        <v>7878</v>
      </c>
      <c r="N1844" s="14" t="s">
        <v>46</v>
      </c>
      <c r="O1844" s="16" t="s">
        <v>34</v>
      </c>
      <c r="P1844" s="28">
        <v>707</v>
      </c>
      <c r="Q1844" s="14">
        <v>11</v>
      </c>
      <c r="R1844" s="15" t="s">
        <v>10031</v>
      </c>
      <c r="S1844" s="14" t="s">
        <v>4473</v>
      </c>
      <c r="T1844" s="14">
        <v>48</v>
      </c>
      <c r="U1844" s="14">
        <v>11</v>
      </c>
      <c r="V1844" s="30">
        <f>PRODUCT(U1844,1/E1844)</f>
        <v>4.053805048829924E-2</v>
      </c>
      <c r="W1844" s="30">
        <f>V1844</f>
        <v>4.053805048829924E-2</v>
      </c>
      <c r="X1844" s="19" t="s">
        <v>10032</v>
      </c>
      <c r="Y1844" s="21" t="s">
        <v>10033</v>
      </c>
      <c r="Z1844" s="19" t="s">
        <v>10034</v>
      </c>
    </row>
    <row r="1845" spans="1:26" s="67" customFormat="1" ht="100.2" customHeight="1" x14ac:dyDescent="0.3">
      <c r="A1845" s="9" t="s">
        <v>16991</v>
      </c>
      <c r="B1845" s="10" t="s">
        <v>10035</v>
      </c>
      <c r="C1845" s="22" t="s">
        <v>10036</v>
      </c>
      <c r="D1845" s="12" t="s">
        <v>10037</v>
      </c>
      <c r="E1845" s="13">
        <v>248.36</v>
      </c>
      <c r="F1845" s="14" t="s">
        <v>10038</v>
      </c>
      <c r="G1845" s="13">
        <v>-0.9</v>
      </c>
      <c r="H1845" s="18" t="s">
        <v>10039</v>
      </c>
      <c r="I1845" s="14" t="s">
        <v>8532</v>
      </c>
      <c r="J1845" s="15" t="s">
        <v>8886</v>
      </c>
      <c r="K1845" s="14" t="s">
        <v>29407</v>
      </c>
      <c r="L1845" s="14" t="s">
        <v>31</v>
      </c>
      <c r="M1845" s="14" t="s">
        <v>4098</v>
      </c>
      <c r="N1845" s="14" t="s">
        <v>59</v>
      </c>
      <c r="O1845" s="16" t="s">
        <v>5698</v>
      </c>
      <c r="P1845" s="17">
        <v>784</v>
      </c>
      <c r="Q1845" s="29" t="s">
        <v>1801</v>
      </c>
      <c r="R1845" s="15" t="s">
        <v>10040</v>
      </c>
      <c r="S1845" s="14" t="s">
        <v>4355</v>
      </c>
      <c r="T1845" s="18">
        <v>30</v>
      </c>
      <c r="U1845" s="17">
        <v>10</v>
      </c>
      <c r="V1845" s="33">
        <f>U1845/E1845</f>
        <v>4.0264132710581414E-2</v>
      </c>
      <c r="W1845" s="33">
        <f>V1845</f>
        <v>4.0264132710581414E-2</v>
      </c>
      <c r="X1845" s="19" t="s">
        <v>10041</v>
      </c>
      <c r="Y1845" s="21" t="s">
        <v>10042</v>
      </c>
      <c r="Z1845" s="19" t="s">
        <v>10043</v>
      </c>
    </row>
    <row r="1846" spans="1:26" s="67" customFormat="1" ht="100.2" customHeight="1" x14ac:dyDescent="0.3">
      <c r="A1846" s="138" t="s">
        <v>23707</v>
      </c>
      <c r="B1846" s="141" t="s">
        <v>20816</v>
      </c>
      <c r="C1846" s="139" t="s">
        <v>20817</v>
      </c>
      <c r="D1846" s="139" t="s">
        <v>20818</v>
      </c>
      <c r="E1846" s="143">
        <v>249.27</v>
      </c>
      <c r="F1846" s="144" t="s">
        <v>20819</v>
      </c>
      <c r="G1846" s="150"/>
      <c r="H1846" s="144" t="s">
        <v>20820</v>
      </c>
      <c r="I1846" s="144" t="s">
        <v>8532</v>
      </c>
      <c r="J1846" s="145" t="s">
        <v>11528</v>
      </c>
      <c r="K1846" s="144" t="s">
        <v>29408</v>
      </c>
      <c r="L1846" s="144" t="s">
        <v>31</v>
      </c>
      <c r="M1846" s="144" t="s">
        <v>20821</v>
      </c>
      <c r="N1846" s="144" t="s">
        <v>33</v>
      </c>
      <c r="O1846" s="144" t="s">
        <v>220</v>
      </c>
      <c r="P1846" s="144">
        <v>90</v>
      </c>
      <c r="Q1846" s="144">
        <v>30</v>
      </c>
      <c r="R1846" s="147" t="s">
        <v>20822</v>
      </c>
      <c r="S1846" s="144" t="s">
        <v>36</v>
      </c>
      <c r="T1846" s="144">
        <v>120</v>
      </c>
      <c r="U1846" s="144">
        <v>30</v>
      </c>
      <c r="V1846" s="146">
        <f>U1846/E1846</f>
        <v>0.12035142616440005</v>
      </c>
      <c r="W1846" s="148">
        <f>V1846/3</f>
        <v>4.0117142054800013E-2</v>
      </c>
      <c r="X1846" s="150" t="s">
        <v>20823</v>
      </c>
      <c r="Y1846" s="145" t="s">
        <v>4547</v>
      </c>
      <c r="Z1846" s="145" t="s">
        <v>20824</v>
      </c>
    </row>
    <row r="1847" spans="1:26" s="67" customFormat="1" ht="100.2" customHeight="1" x14ac:dyDescent="0.3">
      <c r="A1847" s="9" t="s">
        <v>16991</v>
      </c>
      <c r="B1847" s="10" t="s">
        <v>10044</v>
      </c>
      <c r="C1847" s="22" t="s">
        <v>10045</v>
      </c>
      <c r="D1847" s="19" t="s">
        <v>10046</v>
      </c>
      <c r="E1847" s="13">
        <v>506.59</v>
      </c>
      <c r="F1847" s="14" t="s">
        <v>10047</v>
      </c>
      <c r="G1847" s="14">
        <v>3.3</v>
      </c>
      <c r="H1847" s="14" t="s">
        <v>10048</v>
      </c>
      <c r="I1847" s="14" t="s">
        <v>8532</v>
      </c>
      <c r="J1847" s="15" t="s">
        <v>8677</v>
      </c>
      <c r="K1847" s="13" t="s">
        <v>29409</v>
      </c>
      <c r="L1847" s="14" t="s">
        <v>31</v>
      </c>
      <c r="M1847" s="14" t="s">
        <v>10049</v>
      </c>
      <c r="N1847" s="14" t="s">
        <v>59</v>
      </c>
      <c r="O1847" s="16" t="s">
        <v>201</v>
      </c>
      <c r="P1847" s="28">
        <v>365</v>
      </c>
      <c r="Q1847" s="14">
        <v>20</v>
      </c>
      <c r="R1847" s="15" t="s">
        <v>10050</v>
      </c>
      <c r="S1847" s="14" t="s">
        <v>143</v>
      </c>
      <c r="T1847" s="14">
        <v>80</v>
      </c>
      <c r="U1847" s="14">
        <v>20</v>
      </c>
      <c r="V1847" s="33">
        <f>U1847/E1847</f>
        <v>3.9479658106160803E-2</v>
      </c>
      <c r="W1847" s="33">
        <f t="shared" ref="W1847:W1852" si="103">V1847</f>
        <v>3.9479658106160803E-2</v>
      </c>
      <c r="X1847" s="19" t="s">
        <v>10051</v>
      </c>
      <c r="Y1847" s="21" t="s">
        <v>10052</v>
      </c>
      <c r="Z1847" s="19" t="s">
        <v>10053</v>
      </c>
    </row>
    <row r="1848" spans="1:26" s="67" customFormat="1" ht="100.2" customHeight="1" x14ac:dyDescent="0.3">
      <c r="A1848" s="9" t="s">
        <v>16991</v>
      </c>
      <c r="B1848" s="10" t="s">
        <v>10054</v>
      </c>
      <c r="C1848" s="22" t="s">
        <v>10055</v>
      </c>
      <c r="D1848" s="43" t="s">
        <v>10056</v>
      </c>
      <c r="E1848" s="24">
        <v>152.218168715232</v>
      </c>
      <c r="F1848" s="14" t="s">
        <v>10057</v>
      </c>
      <c r="G1848" s="14">
        <v>0.71</v>
      </c>
      <c r="H1848" s="25" t="s">
        <v>10058</v>
      </c>
      <c r="I1848" s="14" t="s">
        <v>8532</v>
      </c>
      <c r="J1848" s="15" t="s">
        <v>8774</v>
      </c>
      <c r="K1848" s="14" t="s">
        <v>29410</v>
      </c>
      <c r="L1848" s="14" t="s">
        <v>31</v>
      </c>
      <c r="M1848" s="14" t="s">
        <v>176</v>
      </c>
      <c r="N1848" s="14" t="s">
        <v>33</v>
      </c>
      <c r="O1848" s="16" t="s">
        <v>34</v>
      </c>
      <c r="P1848" s="26">
        <v>546</v>
      </c>
      <c r="Q1848" s="25">
        <v>6</v>
      </c>
      <c r="R1848" s="15" t="s">
        <v>10059</v>
      </c>
      <c r="S1848" s="14" t="s">
        <v>49</v>
      </c>
      <c r="T1848" s="25" t="s">
        <v>49</v>
      </c>
      <c r="U1848" s="26">
        <v>6</v>
      </c>
      <c r="V1848" s="24">
        <f>U1848/E1848</f>
        <v>3.9417108027522858E-2</v>
      </c>
      <c r="W1848" s="24">
        <f t="shared" si="103"/>
        <v>3.9417108027522858E-2</v>
      </c>
      <c r="X1848" s="19" t="s">
        <v>580</v>
      </c>
      <c r="Y1848" s="21" t="s">
        <v>379</v>
      </c>
      <c r="Z1848" s="19" t="s">
        <v>10060</v>
      </c>
    </row>
    <row r="1849" spans="1:26" s="67" customFormat="1" ht="100.2" customHeight="1" x14ac:dyDescent="0.3">
      <c r="A1849" s="138" t="s">
        <v>23707</v>
      </c>
      <c r="B1849" s="141" t="s">
        <v>20825</v>
      </c>
      <c r="C1849" s="139" t="s">
        <v>20826</v>
      </c>
      <c r="D1849" s="139" t="s">
        <v>20827</v>
      </c>
      <c r="E1849" s="142">
        <v>249.67</v>
      </c>
      <c r="F1849" s="143" t="s">
        <v>20828</v>
      </c>
      <c r="G1849" s="143"/>
      <c r="H1849" s="143" t="s">
        <v>20829</v>
      </c>
      <c r="I1849" s="144" t="s">
        <v>8532</v>
      </c>
      <c r="J1849" s="145" t="s">
        <v>20830</v>
      </c>
      <c r="K1849" s="143" t="s">
        <v>28830</v>
      </c>
      <c r="L1849" s="144" t="s">
        <v>31</v>
      </c>
      <c r="M1849" s="144" t="s">
        <v>69</v>
      </c>
      <c r="N1849" s="144" t="s">
        <v>46</v>
      </c>
      <c r="O1849" s="144" t="s">
        <v>34</v>
      </c>
      <c r="P1849" s="144">
        <v>112</v>
      </c>
      <c r="Q1849" s="144">
        <v>9.8000000000000007</v>
      </c>
      <c r="R1849" s="147" t="s">
        <v>20831</v>
      </c>
      <c r="S1849" s="144" t="s">
        <v>36</v>
      </c>
      <c r="T1849" s="144">
        <v>31.2</v>
      </c>
      <c r="U1849" s="144">
        <v>9.8000000000000007</v>
      </c>
      <c r="V1849" s="148">
        <f>U1849/E1849</f>
        <v>3.9251812392357914E-2</v>
      </c>
      <c r="W1849" s="148">
        <f t="shared" si="103"/>
        <v>3.9251812392357914E-2</v>
      </c>
      <c r="X1849" s="1" t="s">
        <v>20832</v>
      </c>
      <c r="Y1849" s="145" t="s">
        <v>20833</v>
      </c>
      <c r="Z1849" s="145" t="s">
        <v>20834</v>
      </c>
    </row>
    <row r="1850" spans="1:26" s="67" customFormat="1" ht="100.2" customHeight="1" x14ac:dyDescent="0.3">
      <c r="A1850" s="9" t="s">
        <v>16991</v>
      </c>
      <c r="B1850" s="10" t="s">
        <v>10061</v>
      </c>
      <c r="C1850" s="22" t="s">
        <v>10062</v>
      </c>
      <c r="D1850" s="12" t="s">
        <v>10063</v>
      </c>
      <c r="E1850" s="13">
        <v>128.55646165561001</v>
      </c>
      <c r="F1850" s="14" t="s">
        <v>10064</v>
      </c>
      <c r="G1850" s="14">
        <v>2.15</v>
      </c>
      <c r="H1850" s="14" t="s">
        <v>10065</v>
      </c>
      <c r="I1850" s="14" t="s">
        <v>8532</v>
      </c>
      <c r="J1850" s="15" t="s">
        <v>8756</v>
      </c>
      <c r="K1850" s="14" t="s">
        <v>28831</v>
      </c>
      <c r="L1850" s="14" t="s">
        <v>31</v>
      </c>
      <c r="M1850" s="14" t="s">
        <v>69</v>
      </c>
      <c r="N1850" s="14" t="s">
        <v>476</v>
      </c>
      <c r="O1850" s="16" t="s">
        <v>47</v>
      </c>
      <c r="P1850" s="28" t="s">
        <v>917</v>
      </c>
      <c r="Q1850" s="14">
        <v>5</v>
      </c>
      <c r="R1850" s="15" t="s">
        <v>10066</v>
      </c>
      <c r="S1850" s="14" t="s">
        <v>2480</v>
      </c>
      <c r="T1850" s="14">
        <v>50</v>
      </c>
      <c r="U1850" s="28">
        <v>5</v>
      </c>
      <c r="V1850" s="13">
        <f>PRODUCT(U1850,1/E1850)</f>
        <v>3.8893416446032121E-2</v>
      </c>
      <c r="W1850" s="13">
        <f t="shared" si="103"/>
        <v>3.8893416446032121E-2</v>
      </c>
      <c r="X1850" s="19" t="s">
        <v>10067</v>
      </c>
      <c r="Y1850" s="21" t="s">
        <v>10068</v>
      </c>
      <c r="Z1850" s="19" t="s">
        <v>10069</v>
      </c>
    </row>
    <row r="1851" spans="1:26" s="67" customFormat="1" ht="100.2" customHeight="1" x14ac:dyDescent="0.3">
      <c r="A1851" s="9" t="s">
        <v>16991</v>
      </c>
      <c r="B1851" s="10" t="s">
        <v>10070</v>
      </c>
      <c r="C1851" s="22" t="s">
        <v>10071</v>
      </c>
      <c r="D1851" s="12" t="s">
        <v>10072</v>
      </c>
      <c r="E1851" s="13">
        <v>128.13105660367901</v>
      </c>
      <c r="F1851" s="14" t="s">
        <v>10073</v>
      </c>
      <c r="G1851" s="14">
        <v>0.82</v>
      </c>
      <c r="H1851" s="18" t="s">
        <v>10074</v>
      </c>
      <c r="I1851" s="14" t="s">
        <v>8532</v>
      </c>
      <c r="J1851" s="15" t="s">
        <v>8864</v>
      </c>
      <c r="K1851" s="14" t="s">
        <v>29411</v>
      </c>
      <c r="L1851" s="14" t="s">
        <v>31</v>
      </c>
      <c r="M1851" s="14" t="s">
        <v>10075</v>
      </c>
      <c r="N1851" s="14" t="s">
        <v>59</v>
      </c>
      <c r="O1851" s="16" t="s">
        <v>83</v>
      </c>
      <c r="P1851" s="17">
        <v>99</v>
      </c>
      <c r="Q1851" s="29" t="s">
        <v>10076</v>
      </c>
      <c r="R1851" s="15" t="s">
        <v>10077</v>
      </c>
      <c r="S1851" s="14" t="s">
        <v>143</v>
      </c>
      <c r="T1851" s="14">
        <v>24.9</v>
      </c>
      <c r="U1851" s="34">
        <v>4.9000000000000004</v>
      </c>
      <c r="V1851" s="20">
        <f>U1851/E1851</f>
        <v>3.8242094694935239E-2</v>
      </c>
      <c r="W1851" s="33">
        <f t="shared" si="103"/>
        <v>3.8242094694935239E-2</v>
      </c>
      <c r="X1851" s="19" t="s">
        <v>10078</v>
      </c>
      <c r="Y1851" s="21" t="s">
        <v>1705</v>
      </c>
      <c r="Z1851" s="19" t="s">
        <v>10079</v>
      </c>
    </row>
    <row r="1852" spans="1:26" s="67" customFormat="1" ht="100.2" customHeight="1" x14ac:dyDescent="0.3">
      <c r="A1852" s="9" t="s">
        <v>16991</v>
      </c>
      <c r="B1852" s="10" t="s">
        <v>10080</v>
      </c>
      <c r="C1852" s="35" t="s">
        <v>10081</v>
      </c>
      <c r="D1852" s="19" t="s">
        <v>10082</v>
      </c>
      <c r="E1852" s="13">
        <v>263.25</v>
      </c>
      <c r="F1852" s="14" t="s">
        <v>10083</v>
      </c>
      <c r="G1852" s="14">
        <v>-0.184</v>
      </c>
      <c r="H1852" s="14" t="s">
        <v>10084</v>
      </c>
      <c r="I1852" s="14" t="s">
        <v>8532</v>
      </c>
      <c r="J1852" s="15" t="s">
        <v>9647</v>
      </c>
      <c r="K1852" s="14" t="s">
        <v>29412</v>
      </c>
      <c r="L1852" s="14" t="s">
        <v>31</v>
      </c>
      <c r="M1852" s="14" t="s">
        <v>281</v>
      </c>
      <c r="N1852" s="14" t="s">
        <v>59</v>
      </c>
      <c r="O1852" s="16" t="s">
        <v>34</v>
      </c>
      <c r="P1852" s="28">
        <v>730</v>
      </c>
      <c r="Q1852" s="14">
        <v>10</v>
      </c>
      <c r="R1852" s="15" t="s">
        <v>10085</v>
      </c>
      <c r="S1852" s="14" t="s">
        <v>788</v>
      </c>
      <c r="T1852" s="14">
        <v>30</v>
      </c>
      <c r="U1852" s="14">
        <v>10</v>
      </c>
      <c r="V1852" s="30">
        <f>PRODUCT(U1852,1/E1852)</f>
        <v>3.7986704653371325E-2</v>
      </c>
      <c r="W1852" s="30">
        <f t="shared" si="103"/>
        <v>3.7986704653371325E-2</v>
      </c>
      <c r="X1852" s="19" t="s">
        <v>10086</v>
      </c>
      <c r="Y1852" s="21" t="s">
        <v>10087</v>
      </c>
      <c r="Z1852" s="19" t="s">
        <v>10088</v>
      </c>
    </row>
    <row r="1853" spans="1:26" s="67" customFormat="1" ht="100.2" customHeight="1" x14ac:dyDescent="0.3">
      <c r="A1853" s="9" t="s">
        <v>16991</v>
      </c>
      <c r="B1853" s="10" t="s">
        <v>10089</v>
      </c>
      <c r="C1853" s="22" t="s">
        <v>10090</v>
      </c>
      <c r="D1853" s="19" t="s">
        <v>10091</v>
      </c>
      <c r="E1853" s="13">
        <v>421.02</v>
      </c>
      <c r="F1853" s="14" t="s">
        <v>10092</v>
      </c>
      <c r="G1853" s="14">
        <v>1.91</v>
      </c>
      <c r="H1853" s="14" t="s">
        <v>10093</v>
      </c>
      <c r="I1853" s="14" t="s">
        <v>8532</v>
      </c>
      <c r="J1853" s="15" t="s">
        <v>8598</v>
      </c>
      <c r="K1853" s="14" t="s">
        <v>29413</v>
      </c>
      <c r="L1853" s="14" t="s">
        <v>31</v>
      </c>
      <c r="M1853" s="14" t="s">
        <v>10094</v>
      </c>
      <c r="N1853" s="14" t="s">
        <v>46</v>
      </c>
      <c r="O1853" s="16" t="s">
        <v>34</v>
      </c>
      <c r="P1853" s="28">
        <v>91</v>
      </c>
      <c r="Q1853" s="14">
        <v>47</v>
      </c>
      <c r="R1853" s="15" t="s">
        <v>10095</v>
      </c>
      <c r="S1853" s="14" t="s">
        <v>10096</v>
      </c>
      <c r="T1853" s="14">
        <v>195</v>
      </c>
      <c r="U1853" s="28">
        <v>47</v>
      </c>
      <c r="V1853" s="13">
        <f>U1853/E1853</f>
        <v>0.11163365160799962</v>
      </c>
      <c r="W1853" s="30">
        <f>V1853/3</f>
        <v>3.7211217202666541E-2</v>
      </c>
      <c r="X1853" s="19" t="s">
        <v>10097</v>
      </c>
      <c r="Y1853" s="21" t="s">
        <v>10098</v>
      </c>
      <c r="Z1853" s="19" t="s">
        <v>10099</v>
      </c>
    </row>
    <row r="1854" spans="1:26" s="67" customFormat="1" ht="100.2" customHeight="1" x14ac:dyDescent="0.3">
      <c r="A1854" s="9" t="s">
        <v>16991</v>
      </c>
      <c r="B1854" s="10" t="s">
        <v>10100</v>
      </c>
      <c r="C1854" s="35" t="s">
        <v>10101</v>
      </c>
      <c r="D1854" s="19" t="s">
        <v>10102</v>
      </c>
      <c r="E1854" s="13">
        <v>94.49</v>
      </c>
      <c r="F1854" s="14" t="s">
        <v>10103</v>
      </c>
      <c r="G1854" s="14">
        <v>0.22</v>
      </c>
      <c r="H1854" s="14" t="s">
        <v>10104</v>
      </c>
      <c r="I1854" s="14" t="s">
        <v>8532</v>
      </c>
      <c r="J1854" s="15" t="s">
        <v>9083</v>
      </c>
      <c r="K1854" s="14" t="s">
        <v>28816</v>
      </c>
      <c r="L1854" s="14" t="s">
        <v>31</v>
      </c>
      <c r="M1854" s="14" t="s">
        <v>310</v>
      </c>
      <c r="N1854" s="14" t="s">
        <v>46</v>
      </c>
      <c r="O1854" s="16" t="s">
        <v>47</v>
      </c>
      <c r="P1854" s="28">
        <v>728</v>
      </c>
      <c r="Q1854" s="14">
        <v>3.5</v>
      </c>
      <c r="R1854" s="15" t="s">
        <v>10105</v>
      </c>
      <c r="S1854" s="14" t="s">
        <v>10106</v>
      </c>
      <c r="T1854" s="14">
        <v>26.1</v>
      </c>
      <c r="U1854" s="14">
        <v>3.5</v>
      </c>
      <c r="V1854" s="30">
        <f>PRODUCT(U1854,1/E1854)</f>
        <v>3.7040956714996298E-2</v>
      </c>
      <c r="W1854" s="30">
        <f>V1854</f>
        <v>3.7040956714996298E-2</v>
      </c>
      <c r="X1854" s="19" t="s">
        <v>10107</v>
      </c>
      <c r="Y1854" s="21" t="s">
        <v>10108</v>
      </c>
      <c r="Z1854" s="19" t="s">
        <v>10109</v>
      </c>
    </row>
    <row r="1855" spans="1:26" s="67" customFormat="1" ht="100.2" customHeight="1" x14ac:dyDescent="0.3">
      <c r="A1855" s="138" t="s">
        <v>23707</v>
      </c>
      <c r="B1855" s="141" t="s">
        <v>20835</v>
      </c>
      <c r="C1855" s="139" t="s">
        <v>20836</v>
      </c>
      <c r="D1855" s="139" t="s">
        <v>20837</v>
      </c>
      <c r="E1855" s="142">
        <v>411.88</v>
      </c>
      <c r="F1855" s="143" t="s">
        <v>20838</v>
      </c>
      <c r="G1855" s="143"/>
      <c r="H1855" s="143" t="s">
        <v>20839</v>
      </c>
      <c r="I1855" s="144" t="s">
        <v>8532</v>
      </c>
      <c r="J1855" s="145" t="s">
        <v>11976</v>
      </c>
      <c r="K1855" s="143" t="s">
        <v>28832</v>
      </c>
      <c r="L1855" s="144" t="s">
        <v>31</v>
      </c>
      <c r="M1855" s="144" t="s">
        <v>20840</v>
      </c>
      <c r="N1855" s="144" t="s">
        <v>46</v>
      </c>
      <c r="O1855" s="144" t="s">
        <v>34</v>
      </c>
      <c r="P1855" s="144">
        <v>735</v>
      </c>
      <c r="Q1855" s="144">
        <v>15.2</v>
      </c>
      <c r="R1855" s="147" t="s">
        <v>20841</v>
      </c>
      <c r="S1855" s="144" t="s">
        <v>36</v>
      </c>
      <c r="T1855" s="144">
        <v>61.3</v>
      </c>
      <c r="U1855" s="144">
        <v>15.2</v>
      </c>
      <c r="V1855" s="146">
        <f>U1855/E1855</f>
        <v>3.69039526075556E-2</v>
      </c>
      <c r="W1855" s="146">
        <f>V1855</f>
        <v>3.69039526075556E-2</v>
      </c>
      <c r="X1855" s="1" t="s">
        <v>20842</v>
      </c>
      <c r="Y1855" s="145" t="s">
        <v>20843</v>
      </c>
      <c r="Z1855" s="145" t="s">
        <v>20844</v>
      </c>
    </row>
    <row r="1856" spans="1:26" s="67" customFormat="1" ht="100.2" customHeight="1" x14ac:dyDescent="0.3">
      <c r="A1856" s="9" t="s">
        <v>16991</v>
      </c>
      <c r="B1856" s="10" t="s">
        <v>10110</v>
      </c>
      <c r="C1856" s="19" t="s">
        <v>10111</v>
      </c>
      <c r="D1856" s="19" t="s">
        <v>10112</v>
      </c>
      <c r="E1856" s="13">
        <v>293.79000000000002</v>
      </c>
      <c r="F1856" s="14" t="s">
        <v>10113</v>
      </c>
      <c r="G1856" s="14">
        <v>1.772</v>
      </c>
      <c r="H1856" s="14" t="s">
        <v>10114</v>
      </c>
      <c r="I1856" s="14" t="s">
        <v>8532</v>
      </c>
      <c r="J1856" s="15" t="s">
        <v>9769</v>
      </c>
      <c r="K1856" s="14" t="s">
        <v>28834</v>
      </c>
      <c r="L1856" s="14" t="s">
        <v>31</v>
      </c>
      <c r="M1856" s="14" t="s">
        <v>674</v>
      </c>
      <c r="N1856" s="14" t="s">
        <v>46</v>
      </c>
      <c r="O1856" s="16" t="s">
        <v>34</v>
      </c>
      <c r="P1856" s="28">
        <v>730</v>
      </c>
      <c r="Q1856" s="14">
        <v>10.8</v>
      </c>
      <c r="R1856" s="15" t="s">
        <v>10115</v>
      </c>
      <c r="S1856" s="14" t="s">
        <v>143</v>
      </c>
      <c r="T1856" s="14">
        <v>54.2</v>
      </c>
      <c r="U1856" s="14">
        <v>10.8</v>
      </c>
      <c r="V1856" s="37">
        <f>PRODUCT(U1856,1/E1856)</f>
        <v>3.6760951700194014E-2</v>
      </c>
      <c r="W1856" s="37">
        <f>V1856</f>
        <v>3.6760951700194014E-2</v>
      </c>
      <c r="X1856" s="19" t="s">
        <v>10116</v>
      </c>
      <c r="Y1856" s="21" t="s">
        <v>10117</v>
      </c>
      <c r="Z1856" s="19" t="s">
        <v>10118</v>
      </c>
    </row>
    <row r="1857" spans="1:26" s="67" customFormat="1" ht="100.2" customHeight="1" x14ac:dyDescent="0.3">
      <c r="A1857" s="138" t="s">
        <v>23707</v>
      </c>
      <c r="B1857" s="141" t="s">
        <v>20845</v>
      </c>
      <c r="C1857" s="139" t="s">
        <v>20846</v>
      </c>
      <c r="D1857" s="139" t="s">
        <v>20847</v>
      </c>
      <c r="E1857" s="142">
        <v>230.22300000000001</v>
      </c>
      <c r="F1857" s="143" t="s">
        <v>20848</v>
      </c>
      <c r="G1857" s="143"/>
      <c r="H1857" s="143" t="s">
        <v>20849</v>
      </c>
      <c r="I1857" s="144" t="s">
        <v>8532</v>
      </c>
      <c r="J1857" s="145" t="s">
        <v>20850</v>
      </c>
      <c r="K1857" s="143" t="s">
        <v>29414</v>
      </c>
      <c r="L1857" s="144" t="s">
        <v>31</v>
      </c>
      <c r="M1857" s="144" t="s">
        <v>20851</v>
      </c>
      <c r="N1857" s="144" t="s">
        <v>33</v>
      </c>
      <c r="O1857" s="144" t="s">
        <v>220</v>
      </c>
      <c r="P1857" s="144">
        <v>91</v>
      </c>
      <c r="Q1857" s="144">
        <v>25</v>
      </c>
      <c r="R1857" s="147" t="s">
        <v>20852</v>
      </c>
      <c r="S1857" s="144" t="s">
        <v>49</v>
      </c>
      <c r="T1857" s="144" t="s">
        <v>49</v>
      </c>
      <c r="U1857" s="144">
        <v>25</v>
      </c>
      <c r="V1857" s="146">
        <f>U1857/E1857</f>
        <v>0.10859036673138651</v>
      </c>
      <c r="W1857" s="148">
        <f>V1857/3</f>
        <v>3.6196788910462172E-2</v>
      </c>
      <c r="X1857" s="1" t="s">
        <v>20853</v>
      </c>
      <c r="Y1857" s="145" t="s">
        <v>20854</v>
      </c>
      <c r="Z1857" s="145" t="s">
        <v>20855</v>
      </c>
    </row>
    <row r="1858" spans="1:26" s="67" customFormat="1" ht="100.2" customHeight="1" x14ac:dyDescent="0.3">
      <c r="A1858" s="138" t="s">
        <v>23707</v>
      </c>
      <c r="B1858" s="141" t="s">
        <v>20856</v>
      </c>
      <c r="C1858" s="139" t="s">
        <v>20857</v>
      </c>
      <c r="D1858" s="139" t="s">
        <v>20858</v>
      </c>
      <c r="E1858" s="142">
        <v>387.18</v>
      </c>
      <c r="F1858" s="143" t="s">
        <v>20859</v>
      </c>
      <c r="G1858" s="143"/>
      <c r="H1858" s="143" t="s">
        <v>20860</v>
      </c>
      <c r="I1858" s="144" t="s">
        <v>8532</v>
      </c>
      <c r="J1858" s="145" t="s">
        <v>12236</v>
      </c>
      <c r="K1858" s="143" t="s">
        <v>28835</v>
      </c>
      <c r="L1858" s="144" t="s">
        <v>31</v>
      </c>
      <c r="M1858" s="144" t="s">
        <v>69</v>
      </c>
      <c r="N1858" s="144" t="s">
        <v>46</v>
      </c>
      <c r="O1858" s="144" t="s">
        <v>34</v>
      </c>
      <c r="P1858" s="144" t="s">
        <v>917</v>
      </c>
      <c r="Q1858" s="144">
        <v>14</v>
      </c>
      <c r="R1858" s="147" t="s">
        <v>20861</v>
      </c>
      <c r="S1858" s="144" t="s">
        <v>1982</v>
      </c>
      <c r="T1858" s="144">
        <v>33</v>
      </c>
      <c r="U1858" s="144">
        <v>14</v>
      </c>
      <c r="V1858" s="148">
        <f>U1858/E1858</f>
        <v>3.6158892504778141E-2</v>
      </c>
      <c r="W1858" s="148">
        <f>V1858</f>
        <v>3.6158892504778141E-2</v>
      </c>
      <c r="X1858" s="1" t="s">
        <v>20862</v>
      </c>
      <c r="Y1858" s="145" t="s">
        <v>20863</v>
      </c>
      <c r="Z1858" s="145" t="s">
        <v>20864</v>
      </c>
    </row>
    <row r="1859" spans="1:26" s="67" customFormat="1" ht="100.2" customHeight="1" x14ac:dyDescent="0.3">
      <c r="A1859" s="9" t="s">
        <v>16991</v>
      </c>
      <c r="B1859" s="10" t="s">
        <v>10119</v>
      </c>
      <c r="C1859" s="22" t="s">
        <v>10120</v>
      </c>
      <c r="D1859" s="19" t="s">
        <v>10121</v>
      </c>
      <c r="E1859" s="13">
        <v>231.89145212868399</v>
      </c>
      <c r="F1859" s="14" t="s">
        <v>10122</v>
      </c>
      <c r="G1859" s="14">
        <v>2.2170000000000001</v>
      </c>
      <c r="H1859" s="14" t="s">
        <v>10123</v>
      </c>
      <c r="I1859" s="14" t="s">
        <v>8532</v>
      </c>
      <c r="J1859" s="15" t="s">
        <v>8756</v>
      </c>
      <c r="K1859" s="14" t="s">
        <v>28836</v>
      </c>
      <c r="L1859" s="14" t="s">
        <v>31</v>
      </c>
      <c r="M1859" s="14" t="s">
        <v>69</v>
      </c>
      <c r="N1859" s="14" t="s">
        <v>33</v>
      </c>
      <c r="O1859" s="16" t="s">
        <v>220</v>
      </c>
      <c r="P1859" s="28">
        <v>90</v>
      </c>
      <c r="Q1859" s="14">
        <v>25</v>
      </c>
      <c r="R1859" s="15" t="s">
        <v>10124</v>
      </c>
      <c r="S1859" s="14" t="s">
        <v>143</v>
      </c>
      <c r="T1859" s="14">
        <v>100</v>
      </c>
      <c r="U1859" s="28">
        <v>25</v>
      </c>
      <c r="V1859" s="20">
        <f>U1859/E1859</f>
        <v>0.10780906225955539</v>
      </c>
      <c r="W1859" s="30">
        <f>V1859/3</f>
        <v>3.5936354086518463E-2</v>
      </c>
      <c r="X1859" s="19" t="s">
        <v>10125</v>
      </c>
      <c r="Y1859" s="21" t="s">
        <v>10126</v>
      </c>
      <c r="Z1859" s="19" t="s">
        <v>30383</v>
      </c>
    </row>
    <row r="1860" spans="1:26" s="67" customFormat="1" ht="100.2" customHeight="1" x14ac:dyDescent="0.3">
      <c r="A1860" s="9" t="s">
        <v>16991</v>
      </c>
      <c r="B1860" s="10" t="s">
        <v>10127</v>
      </c>
      <c r="C1860" s="63" t="s">
        <v>10128</v>
      </c>
      <c r="D1860" s="19" t="s">
        <v>10129</v>
      </c>
      <c r="E1860" s="13">
        <v>232.36</v>
      </c>
      <c r="F1860" s="14" t="s">
        <v>10130</v>
      </c>
      <c r="G1860" s="14">
        <v>2.1</v>
      </c>
      <c r="H1860" s="14" t="s">
        <v>10131</v>
      </c>
      <c r="I1860" s="14" t="s">
        <v>8532</v>
      </c>
      <c r="J1860" s="15" t="s">
        <v>10132</v>
      </c>
      <c r="K1860" s="14" t="s">
        <v>29415</v>
      </c>
      <c r="L1860" s="14" t="s">
        <v>31</v>
      </c>
      <c r="M1860" s="14" t="s">
        <v>10133</v>
      </c>
      <c r="N1860" s="14" t="s">
        <v>46</v>
      </c>
      <c r="O1860" s="16" t="s">
        <v>34</v>
      </c>
      <c r="P1860" s="28">
        <v>91</v>
      </c>
      <c r="Q1860" s="14">
        <v>25</v>
      </c>
      <c r="R1860" s="15" t="s">
        <v>10134</v>
      </c>
      <c r="S1860" s="14" t="s">
        <v>36</v>
      </c>
      <c r="T1860" s="14">
        <v>250</v>
      </c>
      <c r="U1860" s="28">
        <v>25</v>
      </c>
      <c r="V1860" s="13">
        <f>PRODUCT(U1860,1/E1860)</f>
        <v>0.10759166810122224</v>
      </c>
      <c r="W1860" s="33">
        <f>V1860/3</f>
        <v>3.5863889367074082E-2</v>
      </c>
      <c r="X1860" s="19" t="s">
        <v>10135</v>
      </c>
      <c r="Y1860" s="21" t="s">
        <v>10136</v>
      </c>
      <c r="Z1860" s="19" t="s">
        <v>30384</v>
      </c>
    </row>
    <row r="1861" spans="1:26" s="67" customFormat="1" ht="100.2" customHeight="1" x14ac:dyDescent="0.3">
      <c r="A1861" s="9" t="s">
        <v>16991</v>
      </c>
      <c r="B1861" s="10" t="s">
        <v>10137</v>
      </c>
      <c r="C1861" s="22" t="s">
        <v>10138</v>
      </c>
      <c r="D1861" s="19" t="s">
        <v>10139</v>
      </c>
      <c r="E1861" s="13">
        <v>223.27</v>
      </c>
      <c r="F1861" s="14" t="s">
        <v>10140</v>
      </c>
      <c r="G1861" s="14">
        <v>3.12</v>
      </c>
      <c r="H1861" s="14" t="s">
        <v>10141</v>
      </c>
      <c r="I1861" s="14" t="s">
        <v>8532</v>
      </c>
      <c r="J1861" s="15" t="s">
        <v>10142</v>
      </c>
      <c r="K1861" s="14" t="s">
        <v>29416</v>
      </c>
      <c r="L1861" s="14" t="s">
        <v>31</v>
      </c>
      <c r="M1861" s="14" t="s">
        <v>261</v>
      </c>
      <c r="N1861" s="14" t="s">
        <v>59</v>
      </c>
      <c r="O1861" s="16" t="s">
        <v>34</v>
      </c>
      <c r="P1861" s="28">
        <v>103</v>
      </c>
      <c r="Q1861" s="14">
        <v>8</v>
      </c>
      <c r="R1861" s="15" t="s">
        <v>10143</v>
      </c>
      <c r="S1861" s="14" t="s">
        <v>6152</v>
      </c>
      <c r="T1861" s="14">
        <v>15.5</v>
      </c>
      <c r="U1861" s="28">
        <v>8</v>
      </c>
      <c r="V1861" s="13">
        <f>U1861/E1861</f>
        <v>3.5831056568280555E-2</v>
      </c>
      <c r="W1861" s="13">
        <f>V1861</f>
        <v>3.5831056568280555E-2</v>
      </c>
      <c r="X1861" s="19" t="s">
        <v>10144</v>
      </c>
      <c r="Y1861" s="21" t="s">
        <v>10145</v>
      </c>
      <c r="Z1861" s="19" t="s">
        <v>10146</v>
      </c>
    </row>
    <row r="1862" spans="1:26" s="67" customFormat="1" ht="100.2" customHeight="1" x14ac:dyDescent="0.3">
      <c r="A1862" s="9" t="s">
        <v>16991</v>
      </c>
      <c r="B1862" s="10" t="s">
        <v>10147</v>
      </c>
      <c r="C1862" s="22" t="s">
        <v>10148</v>
      </c>
      <c r="D1862" s="19" t="s">
        <v>10149</v>
      </c>
      <c r="E1862" s="13">
        <v>93.51</v>
      </c>
      <c r="F1862" s="14" t="s">
        <v>10150</v>
      </c>
      <c r="G1862" s="14">
        <v>-0.53</v>
      </c>
      <c r="H1862" s="14" t="s">
        <v>10151</v>
      </c>
      <c r="I1862" s="14" t="s">
        <v>8532</v>
      </c>
      <c r="J1862" s="15" t="s">
        <v>9083</v>
      </c>
      <c r="K1862" s="14" t="s">
        <v>28837</v>
      </c>
      <c r="L1862" s="14" t="s">
        <v>31</v>
      </c>
      <c r="M1862" s="14" t="s">
        <v>10152</v>
      </c>
      <c r="N1862" s="14" t="s">
        <v>33</v>
      </c>
      <c r="O1862" s="16" t="s">
        <v>34</v>
      </c>
      <c r="P1862" s="28">
        <v>91</v>
      </c>
      <c r="Q1862" s="14">
        <v>10</v>
      </c>
      <c r="R1862" s="15" t="s">
        <v>10153</v>
      </c>
      <c r="S1862" s="14" t="s">
        <v>36</v>
      </c>
      <c r="T1862" s="14">
        <v>50</v>
      </c>
      <c r="U1862" s="28">
        <v>10</v>
      </c>
      <c r="V1862" s="13">
        <f>PRODUCT(U1862,1/E1862)</f>
        <v>0.10694043417816275</v>
      </c>
      <c r="W1862" s="30">
        <f>V1862/3</f>
        <v>3.5646811392720919E-2</v>
      </c>
      <c r="X1862" s="19" t="s">
        <v>10154</v>
      </c>
      <c r="Y1862" s="21" t="s">
        <v>10155</v>
      </c>
      <c r="Z1862" s="19" t="s">
        <v>30385</v>
      </c>
    </row>
    <row r="1863" spans="1:26" s="67" customFormat="1" ht="100.2" customHeight="1" x14ac:dyDescent="0.3">
      <c r="A1863" s="138" t="s">
        <v>23707</v>
      </c>
      <c r="B1863" s="141" t="s">
        <v>20865</v>
      </c>
      <c r="C1863" s="139" t="s">
        <v>20866</v>
      </c>
      <c r="D1863" s="139" t="s">
        <v>20867</v>
      </c>
      <c r="E1863" s="142">
        <v>221.64</v>
      </c>
      <c r="F1863" s="143" t="s">
        <v>20868</v>
      </c>
      <c r="G1863" s="143"/>
      <c r="H1863" s="143" t="s">
        <v>20869</v>
      </c>
      <c r="I1863" s="144" t="s">
        <v>8532</v>
      </c>
      <c r="J1863" s="145" t="s">
        <v>20173</v>
      </c>
      <c r="K1863" s="143" t="s">
        <v>28838</v>
      </c>
      <c r="L1863" s="144" t="s">
        <v>189</v>
      </c>
      <c r="M1863" s="144" t="s">
        <v>281</v>
      </c>
      <c r="N1863" s="144" t="s">
        <v>281</v>
      </c>
      <c r="O1863" s="144" t="s">
        <v>1214</v>
      </c>
      <c r="P1863" s="144">
        <v>365</v>
      </c>
      <c r="Q1863" s="144">
        <v>7.9</v>
      </c>
      <c r="R1863" s="147" t="s">
        <v>20870</v>
      </c>
      <c r="S1863" s="144" t="s">
        <v>20871</v>
      </c>
      <c r="T1863" s="144" t="s">
        <v>281</v>
      </c>
      <c r="U1863" s="144">
        <v>7.9</v>
      </c>
      <c r="V1863" s="148">
        <f>U1863/E1863</f>
        <v>3.56433856704566E-2</v>
      </c>
      <c r="W1863" s="148">
        <f>V1863</f>
        <v>3.56433856704566E-2</v>
      </c>
      <c r="X1863" s="1" t="s">
        <v>20872</v>
      </c>
      <c r="Y1863" s="145" t="s">
        <v>1705</v>
      </c>
      <c r="Z1863" s="145" t="s">
        <v>30386</v>
      </c>
    </row>
    <row r="1864" spans="1:26" s="67" customFormat="1" ht="100.2" customHeight="1" x14ac:dyDescent="0.3">
      <c r="A1864" s="138" t="s">
        <v>23707</v>
      </c>
      <c r="B1864" s="141" t="s">
        <v>20873</v>
      </c>
      <c r="C1864" s="139" t="s">
        <v>20874</v>
      </c>
      <c r="D1864" s="139" t="s">
        <v>20875</v>
      </c>
      <c r="E1864" s="142">
        <v>297.52699999999999</v>
      </c>
      <c r="F1864" s="143" t="s">
        <v>20876</v>
      </c>
      <c r="G1864" s="143"/>
      <c r="H1864" s="143" t="s">
        <v>20877</v>
      </c>
      <c r="I1864" s="144" t="s">
        <v>8532</v>
      </c>
      <c r="J1864" s="145" t="s">
        <v>8886</v>
      </c>
      <c r="K1864" s="143" t="s">
        <v>29417</v>
      </c>
      <c r="L1864" s="144" t="s">
        <v>189</v>
      </c>
      <c r="M1864" s="144" t="s">
        <v>190</v>
      </c>
      <c r="N1864" s="144" t="s">
        <v>33</v>
      </c>
      <c r="O1864" s="144" t="s">
        <v>34</v>
      </c>
      <c r="P1864" s="144">
        <v>90</v>
      </c>
      <c r="Q1864" s="144">
        <v>31.3</v>
      </c>
      <c r="R1864" s="147" t="s">
        <v>20878</v>
      </c>
      <c r="S1864" s="144" t="s">
        <v>49</v>
      </c>
      <c r="T1864" s="144" t="s">
        <v>49</v>
      </c>
      <c r="U1864" s="144">
        <v>31.3</v>
      </c>
      <c r="V1864" s="148">
        <f>U1864/E1864</f>
        <v>0.10520053642190458</v>
      </c>
      <c r="W1864" s="149">
        <f>V1864/3</f>
        <v>3.506684547396819E-2</v>
      </c>
      <c r="X1864" s="1" t="s">
        <v>20879</v>
      </c>
      <c r="Y1864" s="145" t="s">
        <v>20880</v>
      </c>
      <c r="Z1864" s="145" t="s">
        <v>20881</v>
      </c>
    </row>
    <row r="1865" spans="1:26" s="67" customFormat="1" ht="100.2" customHeight="1" x14ac:dyDescent="0.3">
      <c r="A1865" s="138" t="s">
        <v>23707</v>
      </c>
      <c r="B1865" s="141" t="s">
        <v>20882</v>
      </c>
      <c r="C1865" s="139" t="s">
        <v>20883</v>
      </c>
      <c r="D1865" s="139" t="s">
        <v>20884</v>
      </c>
      <c r="E1865" s="142">
        <v>187.20599999999999</v>
      </c>
      <c r="F1865" s="143" t="s">
        <v>20885</v>
      </c>
      <c r="G1865" s="143"/>
      <c r="H1865" s="143" t="s">
        <v>20886</v>
      </c>
      <c r="I1865" s="144" t="s">
        <v>8532</v>
      </c>
      <c r="J1865" s="145" t="s">
        <v>20887</v>
      </c>
      <c r="K1865" s="143" t="s">
        <v>29418</v>
      </c>
      <c r="L1865" s="144" t="s">
        <v>31</v>
      </c>
      <c r="M1865" s="144" t="s">
        <v>501</v>
      </c>
      <c r="N1865" s="144" t="s">
        <v>33</v>
      </c>
      <c r="O1865" s="144" t="s">
        <v>34</v>
      </c>
      <c r="P1865" s="144">
        <v>90</v>
      </c>
      <c r="Q1865" s="144">
        <v>19</v>
      </c>
      <c r="R1865" s="147" t="s">
        <v>20888</v>
      </c>
      <c r="S1865" s="144" t="s">
        <v>36</v>
      </c>
      <c r="T1865" s="144">
        <v>173</v>
      </c>
      <c r="U1865" s="144">
        <v>19</v>
      </c>
      <c r="V1865" s="146">
        <f>U1865/E1865</f>
        <v>0.10149247353183125</v>
      </c>
      <c r="W1865" s="148">
        <f>V1865/3</f>
        <v>3.3830824510610417E-2</v>
      </c>
      <c r="X1865" s="1" t="s">
        <v>20889</v>
      </c>
      <c r="Y1865" s="145" t="s">
        <v>20890</v>
      </c>
      <c r="Z1865" s="145" t="s">
        <v>20891</v>
      </c>
    </row>
    <row r="1866" spans="1:26" s="67" customFormat="1" ht="100.2" customHeight="1" x14ac:dyDescent="0.3">
      <c r="A1866" s="9" t="s">
        <v>16991</v>
      </c>
      <c r="B1866" s="10" t="s">
        <v>10156</v>
      </c>
      <c r="C1866" s="19" t="s">
        <v>10157</v>
      </c>
      <c r="D1866" s="19" t="s">
        <v>10158</v>
      </c>
      <c r="E1866" s="13">
        <v>296.55</v>
      </c>
      <c r="F1866" s="14" t="s">
        <v>10159</v>
      </c>
      <c r="G1866" s="14">
        <v>2.85</v>
      </c>
      <c r="H1866" s="14" t="s">
        <v>10160</v>
      </c>
      <c r="I1866" s="14" t="s">
        <v>8532</v>
      </c>
      <c r="J1866" s="15" t="s">
        <v>10161</v>
      </c>
      <c r="K1866" s="14" t="s">
        <v>28839</v>
      </c>
      <c r="L1866" s="14" t="s">
        <v>189</v>
      </c>
      <c r="M1866" s="14" t="s">
        <v>281</v>
      </c>
      <c r="N1866" s="14" t="s">
        <v>33</v>
      </c>
      <c r="O1866" s="16" t="s">
        <v>3685</v>
      </c>
      <c r="P1866" s="28">
        <v>365</v>
      </c>
      <c r="Q1866" s="14">
        <v>10</v>
      </c>
      <c r="R1866" s="15" t="s">
        <v>10162</v>
      </c>
      <c r="S1866" s="14" t="s">
        <v>10163</v>
      </c>
      <c r="T1866" s="14">
        <v>60</v>
      </c>
      <c r="U1866" s="14">
        <v>10</v>
      </c>
      <c r="V1866" s="30">
        <f>PRODUCT(U1866,1/E1866)</f>
        <v>3.3721126285617936E-2</v>
      </c>
      <c r="W1866" s="30">
        <f>V1866</f>
        <v>3.3721126285617936E-2</v>
      </c>
      <c r="X1866" s="19" t="s">
        <v>10164</v>
      </c>
      <c r="Y1866" s="21" t="s">
        <v>10165</v>
      </c>
      <c r="Z1866" s="19" t="s">
        <v>30387</v>
      </c>
    </row>
    <row r="1867" spans="1:26" s="67" customFormat="1" ht="100.2" customHeight="1" x14ac:dyDescent="0.3">
      <c r="A1867" s="9" t="s">
        <v>16991</v>
      </c>
      <c r="B1867" s="10" t="s">
        <v>10166</v>
      </c>
      <c r="C1867" s="22" t="s">
        <v>10167</v>
      </c>
      <c r="D1867" s="19" t="s">
        <v>10168</v>
      </c>
      <c r="E1867" s="13">
        <v>496.01</v>
      </c>
      <c r="F1867" s="14" t="s">
        <v>10169</v>
      </c>
      <c r="G1867" s="14">
        <v>5.95</v>
      </c>
      <c r="H1867" s="42" t="s">
        <v>10170</v>
      </c>
      <c r="I1867" s="14" t="s">
        <v>8532</v>
      </c>
      <c r="J1867" s="15" t="s">
        <v>10171</v>
      </c>
      <c r="K1867" s="14" t="s">
        <v>29419</v>
      </c>
      <c r="L1867" s="14" t="s">
        <v>31</v>
      </c>
      <c r="M1867" s="14" t="s">
        <v>674</v>
      </c>
      <c r="N1867" s="14" t="s">
        <v>33</v>
      </c>
      <c r="O1867" s="16" t="s">
        <v>220</v>
      </c>
      <c r="P1867" s="28">
        <v>91</v>
      </c>
      <c r="Q1867" s="14">
        <v>50</v>
      </c>
      <c r="R1867" s="15" t="s">
        <v>10172</v>
      </c>
      <c r="S1867" s="14" t="s">
        <v>36</v>
      </c>
      <c r="T1867" s="14">
        <v>225</v>
      </c>
      <c r="U1867" s="14">
        <v>50</v>
      </c>
      <c r="V1867" s="13">
        <f>PRODUCT(U1867,1/E1867)</f>
        <v>0.10080441926574062</v>
      </c>
      <c r="W1867" s="30">
        <f>V1867/3</f>
        <v>3.3601473088580205E-2</v>
      </c>
      <c r="X1867" s="19" t="s">
        <v>10173</v>
      </c>
      <c r="Y1867" s="21" t="s">
        <v>10174</v>
      </c>
      <c r="Z1867" s="19" t="s">
        <v>30388</v>
      </c>
    </row>
    <row r="1868" spans="1:26" s="67" customFormat="1" ht="100.2" customHeight="1" x14ac:dyDescent="0.3">
      <c r="A1868" s="9" t="s">
        <v>16991</v>
      </c>
      <c r="B1868" s="10" t="s">
        <v>10175</v>
      </c>
      <c r="C1868" s="35" t="s">
        <v>10176</v>
      </c>
      <c r="D1868" s="19" t="s">
        <v>10177</v>
      </c>
      <c r="E1868" s="13">
        <v>248.28</v>
      </c>
      <c r="F1868" s="14" t="s">
        <v>10178</v>
      </c>
      <c r="G1868" s="14">
        <v>3.4390000000000001</v>
      </c>
      <c r="H1868" s="14" t="s">
        <v>10179</v>
      </c>
      <c r="I1868" s="14" t="s">
        <v>8532</v>
      </c>
      <c r="J1868" s="15" t="s">
        <v>8551</v>
      </c>
      <c r="K1868" s="14" t="s">
        <v>29420</v>
      </c>
      <c r="L1868" s="14" t="s">
        <v>31</v>
      </c>
      <c r="M1868" s="14" t="s">
        <v>310</v>
      </c>
      <c r="N1868" s="14" t="s">
        <v>59</v>
      </c>
      <c r="O1868" s="16" t="s">
        <v>34</v>
      </c>
      <c r="P1868" s="28">
        <v>91</v>
      </c>
      <c r="Q1868" s="14">
        <v>25</v>
      </c>
      <c r="R1868" s="15" t="s">
        <v>9923</v>
      </c>
      <c r="S1868" s="14" t="s">
        <v>36</v>
      </c>
      <c r="T1868" s="14">
        <v>50</v>
      </c>
      <c r="U1868" s="14">
        <v>25</v>
      </c>
      <c r="V1868" s="13">
        <f>PRODUCT(U1868,1/E1868)</f>
        <v>0.10069276623167392</v>
      </c>
      <c r="W1868" s="30">
        <f>V1868/3</f>
        <v>3.3564255410557971E-2</v>
      </c>
      <c r="X1868" s="19" t="s">
        <v>10180</v>
      </c>
      <c r="Y1868" s="21" t="s">
        <v>1003</v>
      </c>
      <c r="Z1868" s="19" t="s">
        <v>10181</v>
      </c>
    </row>
    <row r="1869" spans="1:26" s="67" customFormat="1" ht="100.2" customHeight="1" x14ac:dyDescent="0.3">
      <c r="A1869" s="138" t="s">
        <v>23707</v>
      </c>
      <c r="B1869" s="141" t="s">
        <v>20892</v>
      </c>
      <c r="C1869" s="139" t="s">
        <v>20893</v>
      </c>
      <c r="D1869" s="139" t="s">
        <v>20894</v>
      </c>
      <c r="E1869" s="142">
        <v>331.36700000000002</v>
      </c>
      <c r="F1869" s="143" t="s">
        <v>20895</v>
      </c>
      <c r="G1869" s="143"/>
      <c r="H1869" s="143" t="s">
        <v>20896</v>
      </c>
      <c r="I1869" s="144" t="s">
        <v>8532</v>
      </c>
      <c r="J1869" s="145" t="s">
        <v>9769</v>
      </c>
      <c r="K1869" s="143" t="s">
        <v>29421</v>
      </c>
      <c r="L1869" s="144" t="s">
        <v>31</v>
      </c>
      <c r="M1869" s="144" t="s">
        <v>18997</v>
      </c>
      <c r="N1869" s="144" t="s">
        <v>46</v>
      </c>
      <c r="O1869" s="144" t="s">
        <v>34</v>
      </c>
      <c r="P1869" s="144">
        <v>730</v>
      </c>
      <c r="Q1869" s="144">
        <v>11</v>
      </c>
      <c r="R1869" s="147" t="s">
        <v>20897</v>
      </c>
      <c r="S1869" s="144" t="s">
        <v>6288</v>
      </c>
      <c r="T1869" s="144">
        <v>67</v>
      </c>
      <c r="U1869" s="144">
        <v>11</v>
      </c>
      <c r="V1869" s="148">
        <f>U1869/E1869</f>
        <v>3.3195822154891703E-2</v>
      </c>
      <c r="W1869" s="148">
        <f>V1869</f>
        <v>3.3195822154891703E-2</v>
      </c>
      <c r="X1869" s="1" t="s">
        <v>20898</v>
      </c>
      <c r="Y1869" s="145" t="s">
        <v>1705</v>
      </c>
      <c r="Z1869" s="145" t="s">
        <v>30389</v>
      </c>
    </row>
    <row r="1870" spans="1:26" s="67" customFormat="1" ht="100.2" customHeight="1" x14ac:dyDescent="0.3">
      <c r="A1870" s="9" t="s">
        <v>16991</v>
      </c>
      <c r="B1870" s="10" t="s">
        <v>10182</v>
      </c>
      <c r="C1870" s="22" t="s">
        <v>10183</v>
      </c>
      <c r="D1870" s="19" t="s">
        <v>10184</v>
      </c>
      <c r="E1870" s="13">
        <v>256.12</v>
      </c>
      <c r="F1870" s="14" t="s">
        <v>10185</v>
      </c>
      <c r="G1870" s="14">
        <v>3.43</v>
      </c>
      <c r="H1870" s="14" t="s">
        <v>10186</v>
      </c>
      <c r="I1870" s="14" t="s">
        <v>8532</v>
      </c>
      <c r="J1870" s="15" t="s">
        <v>8717</v>
      </c>
      <c r="K1870" s="14" t="s">
        <v>28840</v>
      </c>
      <c r="L1870" s="14" t="s">
        <v>31</v>
      </c>
      <c r="M1870" s="14" t="s">
        <v>281</v>
      </c>
      <c r="N1870" s="14" t="s">
        <v>70</v>
      </c>
      <c r="O1870" s="16" t="s">
        <v>34</v>
      </c>
      <c r="P1870" s="28">
        <v>730</v>
      </c>
      <c r="Q1870" s="14">
        <v>8.4600000000000009</v>
      </c>
      <c r="R1870" s="15" t="s">
        <v>10187</v>
      </c>
      <c r="S1870" s="14" t="s">
        <v>36</v>
      </c>
      <c r="T1870" s="14">
        <v>42.59</v>
      </c>
      <c r="U1870" s="14">
        <v>8.4600000000000009</v>
      </c>
      <c r="V1870" s="30">
        <f>PRODUCT(U1870,1/E1870)</f>
        <v>3.303139153521787E-2</v>
      </c>
      <c r="W1870" s="30">
        <f>V1870</f>
        <v>3.303139153521787E-2</v>
      </c>
      <c r="X1870" s="19" t="s">
        <v>10188</v>
      </c>
      <c r="Y1870" s="21" t="s">
        <v>10189</v>
      </c>
      <c r="Z1870" s="19" t="s">
        <v>30390</v>
      </c>
    </row>
    <row r="1871" spans="1:26" s="67" customFormat="1" ht="100.2" customHeight="1" x14ac:dyDescent="0.3">
      <c r="A1871" s="9" t="s">
        <v>16991</v>
      </c>
      <c r="B1871" s="10" t="s">
        <v>10190</v>
      </c>
      <c r="C1871" s="63" t="s">
        <v>10191</v>
      </c>
      <c r="D1871" s="19" t="s">
        <v>10192</v>
      </c>
      <c r="E1871" s="13">
        <v>306.32</v>
      </c>
      <c r="F1871" s="14" t="s">
        <v>10193</v>
      </c>
      <c r="G1871" s="14"/>
      <c r="H1871" s="42" t="s">
        <v>10194</v>
      </c>
      <c r="I1871" s="14" t="s">
        <v>8532</v>
      </c>
      <c r="J1871" s="15" t="s">
        <v>9647</v>
      </c>
      <c r="K1871" s="14" t="s">
        <v>29422</v>
      </c>
      <c r="L1871" s="14" t="s">
        <v>31</v>
      </c>
      <c r="M1871" s="14" t="s">
        <v>32</v>
      </c>
      <c r="N1871" s="14" t="s">
        <v>33</v>
      </c>
      <c r="O1871" s="16" t="s">
        <v>34</v>
      </c>
      <c r="P1871" s="28">
        <v>91</v>
      </c>
      <c r="Q1871" s="14">
        <v>30</v>
      </c>
      <c r="R1871" s="15" t="s">
        <v>10195</v>
      </c>
      <c r="S1871" s="14" t="s">
        <v>36</v>
      </c>
      <c r="T1871" s="14">
        <v>180</v>
      </c>
      <c r="U1871" s="28">
        <v>30</v>
      </c>
      <c r="V1871" s="13">
        <f>U1871/E1871</f>
        <v>9.7936798119613477E-2</v>
      </c>
      <c r="W1871" s="30">
        <f>V1871/3</f>
        <v>3.2645599373204492E-2</v>
      </c>
      <c r="X1871" s="19" t="s">
        <v>10196</v>
      </c>
      <c r="Y1871" s="21" t="s">
        <v>10197</v>
      </c>
      <c r="Z1871" s="19" t="s">
        <v>10198</v>
      </c>
    </row>
    <row r="1872" spans="1:26" s="67" customFormat="1" ht="100.2" customHeight="1" x14ac:dyDescent="0.3">
      <c r="A1872" s="9" t="s">
        <v>16991</v>
      </c>
      <c r="B1872" s="10" t="s">
        <v>10199</v>
      </c>
      <c r="C1872" s="22" t="s">
        <v>10200</v>
      </c>
      <c r="D1872" s="19" t="s">
        <v>10201</v>
      </c>
      <c r="E1872" s="13">
        <v>461</v>
      </c>
      <c r="F1872" s="14" t="s">
        <v>10202</v>
      </c>
      <c r="G1872" s="14">
        <v>3.96</v>
      </c>
      <c r="H1872" s="14" t="s">
        <v>10203</v>
      </c>
      <c r="I1872" s="14" t="s">
        <v>8532</v>
      </c>
      <c r="J1872" s="15" t="s">
        <v>10204</v>
      </c>
      <c r="K1872" s="14" t="s">
        <v>28841</v>
      </c>
      <c r="L1872" s="14" t="s">
        <v>31</v>
      </c>
      <c r="M1872" s="14" t="s">
        <v>7878</v>
      </c>
      <c r="N1872" s="14" t="s">
        <v>33</v>
      </c>
      <c r="O1872" s="16" t="s">
        <v>1214</v>
      </c>
      <c r="P1872" s="28">
        <v>372</v>
      </c>
      <c r="Q1872" s="14">
        <v>15</v>
      </c>
      <c r="R1872" s="15" t="s">
        <v>4489</v>
      </c>
      <c r="S1872" s="14" t="s">
        <v>36</v>
      </c>
      <c r="T1872" s="14">
        <v>45</v>
      </c>
      <c r="U1872" s="28">
        <v>15</v>
      </c>
      <c r="V1872" s="30">
        <f>U1872/E1872</f>
        <v>3.2537960954446853E-2</v>
      </c>
      <c r="W1872" s="30">
        <f t="shared" ref="W1872:W1880" si="104">V1872</f>
        <v>3.2537960954446853E-2</v>
      </c>
      <c r="X1872" s="19" t="s">
        <v>10205</v>
      </c>
      <c r="Y1872" s="21" t="s">
        <v>1705</v>
      </c>
      <c r="Z1872" s="19" t="s">
        <v>10206</v>
      </c>
    </row>
    <row r="1873" spans="1:26" s="67" customFormat="1" ht="100.2" customHeight="1" x14ac:dyDescent="0.3">
      <c r="A1873" s="9" t="s">
        <v>16991</v>
      </c>
      <c r="B1873" s="10" t="s">
        <v>10207</v>
      </c>
      <c r="C1873" s="22" t="s">
        <v>10208</v>
      </c>
      <c r="D1873" s="19" t="s">
        <v>10209</v>
      </c>
      <c r="E1873" s="13">
        <f>80.1/2</f>
        <v>40.049999999999997</v>
      </c>
      <c r="F1873" s="14" t="s">
        <v>10210</v>
      </c>
      <c r="G1873" s="14">
        <v>-0.56499999999999995</v>
      </c>
      <c r="H1873" s="14" t="s">
        <v>10211</v>
      </c>
      <c r="I1873" s="14" t="s">
        <v>8532</v>
      </c>
      <c r="J1873" s="15" t="s">
        <v>10212</v>
      </c>
      <c r="K1873" s="14" t="s">
        <v>29423</v>
      </c>
      <c r="L1873" s="14" t="s">
        <v>31</v>
      </c>
      <c r="M1873" s="14" t="s">
        <v>2858</v>
      </c>
      <c r="N1873" s="14" t="s">
        <v>59</v>
      </c>
      <c r="O1873" s="16" t="s">
        <v>34</v>
      </c>
      <c r="P1873" s="28">
        <v>119</v>
      </c>
      <c r="Q1873" s="14">
        <v>1.3</v>
      </c>
      <c r="R1873" s="15" t="s">
        <v>10213</v>
      </c>
      <c r="S1873" s="14" t="s">
        <v>10214</v>
      </c>
      <c r="T1873" s="14">
        <v>11</v>
      </c>
      <c r="U1873" s="14">
        <v>1.3</v>
      </c>
      <c r="V1873" s="30">
        <f>U1873/E1873</f>
        <v>3.2459425717852687E-2</v>
      </c>
      <c r="W1873" s="30">
        <f t="shared" si="104"/>
        <v>3.2459425717852687E-2</v>
      </c>
      <c r="X1873" s="19" t="s">
        <v>10215</v>
      </c>
      <c r="Y1873" s="21" t="s">
        <v>10216</v>
      </c>
      <c r="Z1873" s="19" t="s">
        <v>10217</v>
      </c>
    </row>
    <row r="1874" spans="1:26" s="67" customFormat="1" ht="100.2" customHeight="1" x14ac:dyDescent="0.3">
      <c r="A1874" s="9" t="s">
        <v>16991</v>
      </c>
      <c r="B1874" s="10" t="s">
        <v>10218</v>
      </c>
      <c r="C1874" s="22" t="s">
        <v>10219</v>
      </c>
      <c r="D1874" s="19" t="s">
        <v>10220</v>
      </c>
      <c r="E1874" s="13">
        <v>309.10000000000002</v>
      </c>
      <c r="F1874" s="14" t="s">
        <v>10221</v>
      </c>
      <c r="G1874" s="36">
        <v>-0.7</v>
      </c>
      <c r="H1874" s="14" t="s">
        <v>10222</v>
      </c>
      <c r="I1874" s="14" t="s">
        <v>8532</v>
      </c>
      <c r="J1874" s="15" t="s">
        <v>10223</v>
      </c>
      <c r="K1874" s="14" t="s">
        <v>28842</v>
      </c>
      <c r="L1874" s="14" t="s">
        <v>31</v>
      </c>
      <c r="M1874" s="14" t="s">
        <v>10224</v>
      </c>
      <c r="N1874" s="14" t="s">
        <v>46</v>
      </c>
      <c r="O1874" s="16" t="s">
        <v>34</v>
      </c>
      <c r="P1874" s="28">
        <v>730</v>
      </c>
      <c r="Q1874" s="14">
        <v>10</v>
      </c>
      <c r="R1874" s="15" t="s">
        <v>10225</v>
      </c>
      <c r="S1874" s="14" t="s">
        <v>36</v>
      </c>
      <c r="T1874" s="14">
        <v>30</v>
      </c>
      <c r="U1874" s="28">
        <v>10</v>
      </c>
      <c r="V1874" s="30">
        <f>U1874/E1874</f>
        <v>3.2351989647363313E-2</v>
      </c>
      <c r="W1874" s="30">
        <f t="shared" si="104"/>
        <v>3.2351989647363313E-2</v>
      </c>
      <c r="X1874" s="19" t="s">
        <v>10226</v>
      </c>
      <c r="Y1874" s="21" t="s">
        <v>10227</v>
      </c>
      <c r="Z1874" s="19" t="s">
        <v>10228</v>
      </c>
    </row>
    <row r="1875" spans="1:26" s="67" customFormat="1" ht="100.2" customHeight="1" x14ac:dyDescent="0.3">
      <c r="A1875" s="9" t="s">
        <v>16991</v>
      </c>
      <c r="B1875" s="10" t="s">
        <v>10229</v>
      </c>
      <c r="C1875" s="22" t="s">
        <v>10230</v>
      </c>
      <c r="D1875" s="19" t="s">
        <v>10231</v>
      </c>
      <c r="E1875" s="13">
        <v>169.18</v>
      </c>
      <c r="F1875" s="14" t="s">
        <v>10232</v>
      </c>
      <c r="G1875" s="14">
        <v>0.16499999999999901</v>
      </c>
      <c r="H1875" s="14" t="s">
        <v>10233</v>
      </c>
      <c r="I1875" s="14" t="s">
        <v>8532</v>
      </c>
      <c r="J1875" s="15" t="s">
        <v>9497</v>
      </c>
      <c r="K1875" s="14" t="s">
        <v>29424</v>
      </c>
      <c r="L1875" s="14" t="s">
        <v>189</v>
      </c>
      <c r="M1875" s="14" t="s">
        <v>190</v>
      </c>
      <c r="N1875" s="14" t="s">
        <v>33</v>
      </c>
      <c r="O1875" s="16" t="s">
        <v>34</v>
      </c>
      <c r="P1875" s="28">
        <v>728</v>
      </c>
      <c r="Q1875" s="14">
        <v>5.4</v>
      </c>
      <c r="R1875" s="15" t="s">
        <v>10234</v>
      </c>
      <c r="S1875" s="14" t="s">
        <v>36</v>
      </c>
      <c r="T1875" s="14">
        <v>62</v>
      </c>
      <c r="U1875" s="14">
        <v>5.4</v>
      </c>
      <c r="V1875" s="30">
        <f>PRODUCT(U1875,1/E1875)</f>
        <v>3.1918666509043625E-2</v>
      </c>
      <c r="W1875" s="30">
        <f t="shared" si="104"/>
        <v>3.1918666509043625E-2</v>
      </c>
      <c r="X1875" s="19" t="s">
        <v>10235</v>
      </c>
      <c r="Y1875" s="21" t="s">
        <v>10236</v>
      </c>
      <c r="Z1875" s="19" t="s">
        <v>10237</v>
      </c>
    </row>
    <row r="1876" spans="1:26" s="67" customFormat="1" ht="100.2" customHeight="1" x14ac:dyDescent="0.3">
      <c r="A1876" s="138" t="s">
        <v>23707</v>
      </c>
      <c r="B1876" s="141" t="s">
        <v>20899</v>
      </c>
      <c r="C1876" s="139" t="s">
        <v>20900</v>
      </c>
      <c r="D1876" s="139" t="s">
        <v>20901</v>
      </c>
      <c r="E1876" s="142">
        <v>222.68</v>
      </c>
      <c r="F1876" s="143" t="s">
        <v>20902</v>
      </c>
      <c r="G1876" s="143"/>
      <c r="H1876" s="143" t="s">
        <v>20903</v>
      </c>
      <c r="I1876" s="144" t="s">
        <v>8532</v>
      </c>
      <c r="J1876" s="145" t="s">
        <v>20904</v>
      </c>
      <c r="K1876" s="143" t="s">
        <v>28843</v>
      </c>
      <c r="L1876" s="144" t="s">
        <v>31</v>
      </c>
      <c r="M1876" s="144" t="s">
        <v>20905</v>
      </c>
      <c r="N1876" s="144" t="s">
        <v>46</v>
      </c>
      <c r="O1876" s="144" t="s">
        <v>34</v>
      </c>
      <c r="P1876" s="144">
        <v>728</v>
      </c>
      <c r="Q1876" s="144">
        <v>7.1</v>
      </c>
      <c r="R1876" s="147" t="s">
        <v>20906</v>
      </c>
      <c r="S1876" s="144" t="s">
        <v>36</v>
      </c>
      <c r="T1876" s="144">
        <v>17.5</v>
      </c>
      <c r="U1876" s="144">
        <v>7.1</v>
      </c>
      <c r="V1876" s="148">
        <f>U1876/E1876</f>
        <v>3.1884318304293155E-2</v>
      </c>
      <c r="W1876" s="148">
        <f t="shared" si="104"/>
        <v>3.1884318304293155E-2</v>
      </c>
      <c r="X1876" s="1" t="s">
        <v>20907</v>
      </c>
      <c r="Y1876" s="145" t="s">
        <v>20908</v>
      </c>
      <c r="Z1876" s="145" t="s">
        <v>20909</v>
      </c>
    </row>
    <row r="1877" spans="1:26" s="67" customFormat="1" ht="100.2" customHeight="1" x14ac:dyDescent="0.3">
      <c r="A1877" s="9" t="s">
        <v>16991</v>
      </c>
      <c r="B1877" s="10" t="s">
        <v>10238</v>
      </c>
      <c r="C1877" s="22" t="s">
        <v>10239</v>
      </c>
      <c r="D1877" s="19" t="s">
        <v>10240</v>
      </c>
      <c r="E1877" s="13">
        <v>227.33</v>
      </c>
      <c r="F1877" s="14" t="s">
        <v>10241</v>
      </c>
      <c r="G1877" s="14">
        <v>2.98</v>
      </c>
      <c r="H1877" s="14" t="s">
        <v>10242</v>
      </c>
      <c r="I1877" s="14" t="s">
        <v>8532</v>
      </c>
      <c r="J1877" s="15" t="s">
        <v>10243</v>
      </c>
      <c r="K1877" s="14" t="s">
        <v>29425</v>
      </c>
      <c r="L1877" s="14" t="s">
        <v>189</v>
      </c>
      <c r="M1877" s="14" t="s">
        <v>281</v>
      </c>
      <c r="N1877" s="14" t="s">
        <v>46</v>
      </c>
      <c r="O1877" s="16" t="s">
        <v>1214</v>
      </c>
      <c r="P1877" s="28">
        <v>365</v>
      </c>
      <c r="Q1877" s="14">
        <v>7.2</v>
      </c>
      <c r="R1877" s="15" t="s">
        <v>10244</v>
      </c>
      <c r="S1877" s="14" t="s">
        <v>143</v>
      </c>
      <c r="T1877" s="14">
        <v>70</v>
      </c>
      <c r="U1877" s="36">
        <v>7.2</v>
      </c>
      <c r="V1877" s="30">
        <f>PRODUCT(U1877,1/E1877)</f>
        <v>3.1672018651299871E-2</v>
      </c>
      <c r="W1877" s="33">
        <f t="shared" si="104"/>
        <v>3.1672018651299871E-2</v>
      </c>
      <c r="X1877" s="19" t="s">
        <v>10245</v>
      </c>
      <c r="Y1877" s="21" t="s">
        <v>1871</v>
      </c>
      <c r="Z1877" s="19" t="s">
        <v>30394</v>
      </c>
    </row>
    <row r="1878" spans="1:26" s="67" customFormat="1" ht="100.2" customHeight="1" x14ac:dyDescent="0.3">
      <c r="A1878" s="138" t="s">
        <v>23707</v>
      </c>
      <c r="B1878" s="141" t="s">
        <v>20910</v>
      </c>
      <c r="C1878" s="139" t="s">
        <v>20911</v>
      </c>
      <c r="D1878" s="139" t="s">
        <v>20912</v>
      </c>
      <c r="E1878" s="143">
        <v>318.33</v>
      </c>
      <c r="F1878" s="144" t="s">
        <v>20913</v>
      </c>
      <c r="G1878" s="150"/>
      <c r="H1878" s="144" t="s">
        <v>20914</v>
      </c>
      <c r="I1878" s="144" t="s">
        <v>8532</v>
      </c>
      <c r="J1878" s="145" t="s">
        <v>8598</v>
      </c>
      <c r="K1878" s="144" t="s">
        <v>29426</v>
      </c>
      <c r="L1878" s="144" t="s">
        <v>189</v>
      </c>
      <c r="M1878" s="144" t="s">
        <v>190</v>
      </c>
      <c r="N1878" s="144" t="s">
        <v>33</v>
      </c>
      <c r="O1878" s="144" t="s">
        <v>10829</v>
      </c>
      <c r="P1878" s="144">
        <v>371</v>
      </c>
      <c r="Q1878" s="144">
        <v>10</v>
      </c>
      <c r="R1878" s="147" t="s">
        <v>20915</v>
      </c>
      <c r="S1878" s="144" t="s">
        <v>1388</v>
      </c>
      <c r="T1878" s="144">
        <v>25</v>
      </c>
      <c r="U1878" s="144">
        <v>10</v>
      </c>
      <c r="V1878" s="148">
        <f>U1878/E1878</f>
        <v>3.1413941507240917E-2</v>
      </c>
      <c r="W1878" s="148">
        <f t="shared" si="104"/>
        <v>3.1413941507240917E-2</v>
      </c>
      <c r="X1878" s="147" t="s">
        <v>20916</v>
      </c>
      <c r="Y1878" s="145" t="s">
        <v>1705</v>
      </c>
      <c r="Z1878" s="145" t="s">
        <v>20917</v>
      </c>
    </row>
    <row r="1879" spans="1:26" s="67" customFormat="1" ht="100.2" customHeight="1" x14ac:dyDescent="0.3">
      <c r="A1879" s="9" t="s">
        <v>16991</v>
      </c>
      <c r="B1879" s="10" t="s">
        <v>10246</v>
      </c>
      <c r="C1879" s="22" t="s">
        <v>10247</v>
      </c>
      <c r="D1879" s="19" t="s">
        <v>10248</v>
      </c>
      <c r="E1879" s="13">
        <v>162.18</v>
      </c>
      <c r="F1879" s="14" t="s">
        <v>6575</v>
      </c>
      <c r="G1879" s="14">
        <v>3.45</v>
      </c>
      <c r="H1879" s="14" t="s">
        <v>10249</v>
      </c>
      <c r="I1879" s="14" t="s">
        <v>8532</v>
      </c>
      <c r="J1879" s="15" t="s">
        <v>10250</v>
      </c>
      <c r="K1879" s="14" t="s">
        <v>28470</v>
      </c>
      <c r="L1879" s="14" t="s">
        <v>31</v>
      </c>
      <c r="M1879" s="14" t="s">
        <v>406</v>
      </c>
      <c r="N1879" s="14" t="s">
        <v>33</v>
      </c>
      <c r="O1879" s="16" t="s">
        <v>34</v>
      </c>
      <c r="P1879" s="28">
        <v>730</v>
      </c>
      <c r="Q1879" s="18">
        <v>5</v>
      </c>
      <c r="R1879" s="15" t="s">
        <v>10251</v>
      </c>
      <c r="S1879" s="14" t="s">
        <v>143</v>
      </c>
      <c r="T1879" s="14">
        <v>25</v>
      </c>
      <c r="U1879" s="28">
        <v>5</v>
      </c>
      <c r="V1879" s="13">
        <f>PRODUCT(U1879,1/E1879)</f>
        <v>3.0829942039708964E-2</v>
      </c>
      <c r="W1879" s="13">
        <f t="shared" si="104"/>
        <v>3.0829942039708964E-2</v>
      </c>
      <c r="X1879" s="19" t="s">
        <v>10252</v>
      </c>
      <c r="Y1879" s="21" t="s">
        <v>10253</v>
      </c>
      <c r="Z1879" s="19" t="s">
        <v>10254</v>
      </c>
    </row>
    <row r="1880" spans="1:26" s="67" customFormat="1" ht="100.2" customHeight="1" x14ac:dyDescent="0.3">
      <c r="A1880" s="9" t="s">
        <v>16991</v>
      </c>
      <c r="B1880" s="10" t="s">
        <v>10255</v>
      </c>
      <c r="C1880" s="22" t="s">
        <v>10256</v>
      </c>
      <c r="D1880" s="19" t="s">
        <v>10257</v>
      </c>
      <c r="E1880" s="13">
        <v>228.31</v>
      </c>
      <c r="F1880" s="14" t="s">
        <v>10258</v>
      </c>
      <c r="G1880" s="14">
        <v>1.79</v>
      </c>
      <c r="H1880" s="14" t="s">
        <v>10259</v>
      </c>
      <c r="I1880" s="14" t="s">
        <v>8532</v>
      </c>
      <c r="J1880" s="15" t="s">
        <v>9601</v>
      </c>
      <c r="K1880" s="14" t="s">
        <v>29427</v>
      </c>
      <c r="L1880" s="14" t="s">
        <v>31</v>
      </c>
      <c r="M1880" s="14" t="s">
        <v>32</v>
      </c>
      <c r="N1880" s="14" t="s">
        <v>476</v>
      </c>
      <c r="O1880" s="16" t="s">
        <v>34</v>
      </c>
      <c r="P1880" s="28" t="s">
        <v>10260</v>
      </c>
      <c r="Q1880" s="14">
        <v>7</v>
      </c>
      <c r="R1880" s="15" t="s">
        <v>10261</v>
      </c>
      <c r="S1880" s="14" t="s">
        <v>1001</v>
      </c>
      <c r="T1880" s="14">
        <v>14</v>
      </c>
      <c r="U1880" s="14">
        <v>7</v>
      </c>
      <c r="V1880" s="13">
        <f t="shared" ref="V1880:V1888" si="105">U1880/E1880</f>
        <v>3.0660067452148394E-2</v>
      </c>
      <c r="W1880" s="13">
        <f t="shared" si="104"/>
        <v>3.0660067452148394E-2</v>
      </c>
      <c r="X1880" s="19" t="s">
        <v>10262</v>
      </c>
      <c r="Y1880" s="21" t="s">
        <v>10263</v>
      </c>
      <c r="Z1880" s="19" t="s">
        <v>10264</v>
      </c>
    </row>
    <row r="1881" spans="1:26" s="67" customFormat="1" ht="100.2" customHeight="1" x14ac:dyDescent="0.3">
      <c r="A1881" s="138" t="s">
        <v>23707</v>
      </c>
      <c r="B1881" s="141" t="s">
        <v>20918</v>
      </c>
      <c r="C1881" s="139" t="s">
        <v>20919</v>
      </c>
      <c r="D1881" s="139" t="s">
        <v>20920</v>
      </c>
      <c r="E1881" s="142">
        <v>217.65</v>
      </c>
      <c r="F1881" s="143" t="s">
        <v>20921</v>
      </c>
      <c r="G1881" s="143"/>
      <c r="H1881" s="143" t="s">
        <v>20922</v>
      </c>
      <c r="I1881" s="144" t="s">
        <v>8532</v>
      </c>
      <c r="J1881" s="145" t="s">
        <v>9407</v>
      </c>
      <c r="K1881" s="143" t="s">
        <v>29428</v>
      </c>
      <c r="L1881" s="144" t="s">
        <v>31</v>
      </c>
      <c r="M1881" s="144" t="s">
        <v>20923</v>
      </c>
      <c r="N1881" s="144" t="s">
        <v>33</v>
      </c>
      <c r="O1881" s="144" t="s">
        <v>220</v>
      </c>
      <c r="P1881" s="144">
        <v>91</v>
      </c>
      <c r="Q1881" s="144">
        <v>20</v>
      </c>
      <c r="R1881" s="147" t="s">
        <v>20924</v>
      </c>
      <c r="S1881" s="144" t="s">
        <v>36</v>
      </c>
      <c r="T1881" s="144">
        <v>100</v>
      </c>
      <c r="U1881" s="144">
        <v>20</v>
      </c>
      <c r="V1881" s="148">
        <f t="shared" si="105"/>
        <v>9.1890650126349643E-2</v>
      </c>
      <c r="W1881" s="148">
        <f>V1881/3</f>
        <v>3.0630216708783214E-2</v>
      </c>
      <c r="X1881" s="1" t="s">
        <v>20925</v>
      </c>
      <c r="Y1881" s="145" t="s">
        <v>20926</v>
      </c>
      <c r="Z1881" s="145" t="s">
        <v>20927</v>
      </c>
    </row>
    <row r="1882" spans="1:26" s="67" customFormat="1" ht="100.2" customHeight="1" x14ac:dyDescent="0.3">
      <c r="A1882" s="9" t="s">
        <v>16991</v>
      </c>
      <c r="B1882" s="45" t="s">
        <v>10265</v>
      </c>
      <c r="C1882" s="22" t="s">
        <v>10266</v>
      </c>
      <c r="D1882" s="12" t="s">
        <v>10267</v>
      </c>
      <c r="E1882" s="13">
        <v>163.24</v>
      </c>
      <c r="F1882" s="14" t="s">
        <v>10268</v>
      </c>
      <c r="G1882" s="14">
        <v>3.47</v>
      </c>
      <c r="H1882" s="14" t="s">
        <v>10269</v>
      </c>
      <c r="I1882" s="14" t="s">
        <v>8532</v>
      </c>
      <c r="J1882" s="15" t="s">
        <v>10270</v>
      </c>
      <c r="K1882" s="14" t="s">
        <v>29429</v>
      </c>
      <c r="L1882" s="14" t="s">
        <v>31</v>
      </c>
      <c r="M1882" s="14" t="s">
        <v>176</v>
      </c>
      <c r="N1882" s="14" t="s">
        <v>46</v>
      </c>
      <c r="O1882" s="16" t="s">
        <v>34</v>
      </c>
      <c r="P1882" s="17" t="s">
        <v>10271</v>
      </c>
      <c r="Q1882" s="29" t="s">
        <v>4564</v>
      </c>
      <c r="R1882" s="15" t="s">
        <v>10272</v>
      </c>
      <c r="S1882" s="14" t="s">
        <v>10273</v>
      </c>
      <c r="T1882" s="18">
        <v>25</v>
      </c>
      <c r="U1882" s="17">
        <v>5</v>
      </c>
      <c r="V1882" s="20">
        <f t="shared" si="105"/>
        <v>3.0629747610879686E-2</v>
      </c>
      <c r="W1882" s="20">
        <f>V1882</f>
        <v>3.0629747610879686E-2</v>
      </c>
      <c r="X1882" s="19" t="s">
        <v>10274</v>
      </c>
      <c r="Y1882" s="21" t="s">
        <v>10275</v>
      </c>
      <c r="Z1882" s="19" t="s">
        <v>30395</v>
      </c>
    </row>
    <row r="1883" spans="1:26" s="67" customFormat="1" ht="100.2" customHeight="1" x14ac:dyDescent="0.3">
      <c r="A1883" s="138" t="s">
        <v>23707</v>
      </c>
      <c r="B1883" s="141" t="s">
        <v>20928</v>
      </c>
      <c r="C1883" s="139" t="s">
        <v>20929</v>
      </c>
      <c r="D1883" s="139" t="s">
        <v>20930</v>
      </c>
      <c r="E1883" s="142">
        <v>277.75</v>
      </c>
      <c r="F1883" s="143" t="s">
        <v>20931</v>
      </c>
      <c r="G1883" s="143"/>
      <c r="H1883" s="143" t="s">
        <v>20932</v>
      </c>
      <c r="I1883" s="144" t="s">
        <v>8532</v>
      </c>
      <c r="J1883" s="145" t="s">
        <v>20933</v>
      </c>
      <c r="K1883" s="143" t="s">
        <v>28844</v>
      </c>
      <c r="L1883" s="144" t="s">
        <v>31</v>
      </c>
      <c r="M1883" s="144" t="s">
        <v>32</v>
      </c>
      <c r="N1883" s="144" t="s">
        <v>46</v>
      </c>
      <c r="O1883" s="144" t="s">
        <v>34</v>
      </c>
      <c r="P1883" s="144">
        <v>730</v>
      </c>
      <c r="Q1883" s="144">
        <v>8.5</v>
      </c>
      <c r="R1883" s="147" t="s">
        <v>20934</v>
      </c>
      <c r="S1883" s="144" t="s">
        <v>36</v>
      </c>
      <c r="T1883" s="144">
        <v>87</v>
      </c>
      <c r="U1883" s="144">
        <v>8.5</v>
      </c>
      <c r="V1883" s="148">
        <f t="shared" si="105"/>
        <v>3.0603060306030602E-2</v>
      </c>
      <c r="W1883" s="148">
        <f>V1883</f>
        <v>3.0603060306030602E-2</v>
      </c>
      <c r="X1883" s="1" t="s">
        <v>20935</v>
      </c>
      <c r="Y1883" s="145" t="s">
        <v>20936</v>
      </c>
      <c r="Z1883" s="145" t="s">
        <v>20937</v>
      </c>
    </row>
    <row r="1884" spans="1:26" s="67" customFormat="1" ht="100.2" customHeight="1" x14ac:dyDescent="0.3">
      <c r="A1884" s="9" t="s">
        <v>16991</v>
      </c>
      <c r="B1884" s="10" t="s">
        <v>10276</v>
      </c>
      <c r="C1884" s="22" t="s">
        <v>10277</v>
      </c>
      <c r="D1884" s="19" t="s">
        <v>10278</v>
      </c>
      <c r="E1884" s="13">
        <v>218.26</v>
      </c>
      <c r="F1884" s="14" t="s">
        <v>10279</v>
      </c>
      <c r="G1884" s="14">
        <v>0.91</v>
      </c>
      <c r="H1884" s="14" t="s">
        <v>10280</v>
      </c>
      <c r="I1884" s="14" t="s">
        <v>8532</v>
      </c>
      <c r="J1884" s="15" t="s">
        <v>10281</v>
      </c>
      <c r="K1884" s="16" t="s">
        <v>29430</v>
      </c>
      <c r="L1884" s="14" t="s">
        <v>31</v>
      </c>
      <c r="M1884" s="14" t="s">
        <v>310</v>
      </c>
      <c r="N1884" s="14" t="s">
        <v>46</v>
      </c>
      <c r="O1884" s="16" t="s">
        <v>34</v>
      </c>
      <c r="P1884" s="28">
        <v>98</v>
      </c>
      <c r="Q1884" s="14">
        <v>20</v>
      </c>
      <c r="R1884" s="15" t="s">
        <v>10282</v>
      </c>
      <c r="S1884" s="14" t="s">
        <v>36</v>
      </c>
      <c r="T1884" s="28">
        <v>40</v>
      </c>
      <c r="U1884" s="28">
        <v>20</v>
      </c>
      <c r="V1884" s="30">
        <f t="shared" si="105"/>
        <v>9.1633831210482908E-2</v>
      </c>
      <c r="W1884" s="30">
        <f>V1884/3</f>
        <v>3.0544610403494304E-2</v>
      </c>
      <c r="X1884" s="19" t="s">
        <v>10283</v>
      </c>
      <c r="Y1884" s="21" t="s">
        <v>5459</v>
      </c>
      <c r="Z1884" s="19" t="s">
        <v>10284</v>
      </c>
    </row>
    <row r="1885" spans="1:26" s="67" customFormat="1" ht="100.2" customHeight="1" x14ac:dyDescent="0.3">
      <c r="A1885" s="138" t="s">
        <v>23707</v>
      </c>
      <c r="B1885" s="141" t="s">
        <v>20938</v>
      </c>
      <c r="C1885" s="139" t="s">
        <v>20939</v>
      </c>
      <c r="D1885" s="139" t="s">
        <v>20940</v>
      </c>
      <c r="E1885" s="142">
        <v>223.316</v>
      </c>
      <c r="F1885" s="143" t="s">
        <v>20941</v>
      </c>
      <c r="G1885" s="143"/>
      <c r="H1885" s="143" t="s">
        <v>20942</v>
      </c>
      <c r="I1885" s="144" t="s">
        <v>8532</v>
      </c>
      <c r="J1885" s="145" t="s">
        <v>8992</v>
      </c>
      <c r="K1885" s="143" t="s">
        <v>29431</v>
      </c>
      <c r="L1885" s="144" t="s">
        <v>31</v>
      </c>
      <c r="M1885" s="144" t="s">
        <v>32</v>
      </c>
      <c r="N1885" s="144" t="s">
        <v>476</v>
      </c>
      <c r="O1885" s="144" t="s">
        <v>220</v>
      </c>
      <c r="P1885" s="144">
        <v>90</v>
      </c>
      <c r="Q1885" s="144">
        <v>20</v>
      </c>
      <c r="R1885" s="147" t="s">
        <v>20943</v>
      </c>
      <c r="S1885" s="144" t="s">
        <v>3395</v>
      </c>
      <c r="T1885" s="144">
        <v>80</v>
      </c>
      <c r="U1885" s="144">
        <v>20</v>
      </c>
      <c r="V1885" s="148">
        <f t="shared" si="105"/>
        <v>8.9559189668451875E-2</v>
      </c>
      <c r="W1885" s="148">
        <f>V1885/3</f>
        <v>2.9853063222817292E-2</v>
      </c>
      <c r="X1885" s="1" t="s">
        <v>20944</v>
      </c>
      <c r="Y1885" s="145" t="s">
        <v>28138</v>
      </c>
      <c r="Z1885" s="145" t="s">
        <v>30396</v>
      </c>
    </row>
    <row r="1886" spans="1:26" s="67" customFormat="1" ht="100.2" customHeight="1" x14ac:dyDescent="0.3">
      <c r="A1886" s="138" t="s">
        <v>23707</v>
      </c>
      <c r="B1886" s="141" t="s">
        <v>20945</v>
      </c>
      <c r="C1886" s="139" t="s">
        <v>20946</v>
      </c>
      <c r="D1886" s="139" t="s">
        <v>20947</v>
      </c>
      <c r="E1886" s="142">
        <v>379.36599999999999</v>
      </c>
      <c r="F1886" s="143" t="s">
        <v>20948</v>
      </c>
      <c r="G1886" s="143"/>
      <c r="H1886" s="143" t="s">
        <v>20949</v>
      </c>
      <c r="I1886" s="144" t="s">
        <v>8532</v>
      </c>
      <c r="J1886" s="145" t="s">
        <v>8598</v>
      </c>
      <c r="K1886" s="143" t="s">
        <v>29432</v>
      </c>
      <c r="L1886" s="144" t="s">
        <v>31</v>
      </c>
      <c r="M1886" s="144" t="s">
        <v>32</v>
      </c>
      <c r="N1886" s="144" t="s">
        <v>46</v>
      </c>
      <c r="O1886" s="144" t="s">
        <v>34</v>
      </c>
      <c r="P1886" s="144">
        <v>728</v>
      </c>
      <c r="Q1886" s="144">
        <v>11.3</v>
      </c>
      <c r="R1886" s="147" t="s">
        <v>20950</v>
      </c>
      <c r="S1886" s="144" t="s">
        <v>4008</v>
      </c>
      <c r="T1886" s="144">
        <v>115.9</v>
      </c>
      <c r="U1886" s="144">
        <v>11.3</v>
      </c>
      <c r="V1886" s="149">
        <f t="shared" si="105"/>
        <v>2.9786538593337308E-2</v>
      </c>
      <c r="W1886" s="149">
        <f>V1886</f>
        <v>2.9786538593337308E-2</v>
      </c>
      <c r="X1886" s="1" t="s">
        <v>20951</v>
      </c>
      <c r="Y1886" s="145" t="s">
        <v>20952</v>
      </c>
      <c r="Z1886" s="145" t="s">
        <v>20953</v>
      </c>
    </row>
    <row r="1887" spans="1:26" s="67" customFormat="1" ht="100.2" customHeight="1" x14ac:dyDescent="0.3">
      <c r="A1887" s="9" t="s">
        <v>16991</v>
      </c>
      <c r="B1887" s="10" t="s">
        <v>10285</v>
      </c>
      <c r="C1887" s="22" t="s">
        <v>10286</v>
      </c>
      <c r="D1887" s="19" t="s">
        <v>10287</v>
      </c>
      <c r="E1887" s="13">
        <v>169.22</v>
      </c>
      <c r="F1887" s="14" t="s">
        <v>10288</v>
      </c>
      <c r="G1887" s="14">
        <v>2.8</v>
      </c>
      <c r="H1887" s="14" t="s">
        <v>10289</v>
      </c>
      <c r="I1887" s="14" t="s">
        <v>8532</v>
      </c>
      <c r="J1887" s="15" t="s">
        <v>10290</v>
      </c>
      <c r="K1887" s="14" t="s">
        <v>29433</v>
      </c>
      <c r="L1887" s="14" t="s">
        <v>31</v>
      </c>
      <c r="M1887" s="14" t="s">
        <v>310</v>
      </c>
      <c r="N1887" s="14" t="s">
        <v>33</v>
      </c>
      <c r="O1887" s="16" t="s">
        <v>34</v>
      </c>
      <c r="P1887" s="28">
        <v>91</v>
      </c>
      <c r="Q1887" s="14">
        <v>15</v>
      </c>
      <c r="R1887" s="15" t="s">
        <v>10291</v>
      </c>
      <c r="S1887" s="14" t="s">
        <v>9529</v>
      </c>
      <c r="T1887" s="14">
        <v>50</v>
      </c>
      <c r="U1887" s="28">
        <v>15</v>
      </c>
      <c r="V1887" s="30">
        <f t="shared" si="105"/>
        <v>8.8642004491194901E-2</v>
      </c>
      <c r="W1887" s="30">
        <f>V1887/3</f>
        <v>2.95473348303983E-2</v>
      </c>
      <c r="X1887" s="19" t="s">
        <v>10292</v>
      </c>
      <c r="Y1887" s="21" t="s">
        <v>1003</v>
      </c>
      <c r="Z1887" s="19" t="s">
        <v>10293</v>
      </c>
    </row>
    <row r="1888" spans="1:26" s="67" customFormat="1" ht="100.2" customHeight="1" x14ac:dyDescent="0.3">
      <c r="A1888" s="138" t="s">
        <v>23707</v>
      </c>
      <c r="B1888" s="141" t="s">
        <v>20954</v>
      </c>
      <c r="C1888" s="139" t="s">
        <v>20955</v>
      </c>
      <c r="D1888" s="139" t="s">
        <v>20956</v>
      </c>
      <c r="E1888" s="142">
        <v>341.536</v>
      </c>
      <c r="F1888" s="143" t="s">
        <v>20957</v>
      </c>
      <c r="G1888" s="143"/>
      <c r="H1888" s="143" t="s">
        <v>20958</v>
      </c>
      <c r="I1888" s="144" t="s">
        <v>8532</v>
      </c>
      <c r="J1888" s="145" t="s">
        <v>20959</v>
      </c>
      <c r="K1888" s="143" t="s">
        <v>29434</v>
      </c>
      <c r="L1888" s="144" t="s">
        <v>189</v>
      </c>
      <c r="M1888" s="144" t="s">
        <v>190</v>
      </c>
      <c r="N1888" s="144" t="s">
        <v>33</v>
      </c>
      <c r="O1888" s="144" t="s">
        <v>3856</v>
      </c>
      <c r="P1888" s="144">
        <v>364</v>
      </c>
      <c r="Q1888" s="144">
        <v>10</v>
      </c>
      <c r="R1888" s="147" t="s">
        <v>20960</v>
      </c>
      <c r="S1888" s="144" t="s">
        <v>36</v>
      </c>
      <c r="T1888" s="144">
        <v>25</v>
      </c>
      <c r="U1888" s="144">
        <v>10</v>
      </c>
      <c r="V1888" s="148">
        <f t="shared" si="105"/>
        <v>2.9279490302632813E-2</v>
      </c>
      <c r="W1888" s="148">
        <f>V1888</f>
        <v>2.9279490302632813E-2</v>
      </c>
      <c r="X1888" s="1" t="s">
        <v>20961</v>
      </c>
      <c r="Y1888" s="145" t="s">
        <v>20962</v>
      </c>
      <c r="Z1888" s="145" t="s">
        <v>20963</v>
      </c>
    </row>
    <row r="1889" spans="1:26" s="67" customFormat="1" ht="100.2" customHeight="1" x14ac:dyDescent="0.3">
      <c r="A1889" s="9" t="s">
        <v>16991</v>
      </c>
      <c r="B1889" s="10" t="s">
        <v>10294</v>
      </c>
      <c r="C1889" s="22" t="s">
        <v>10295</v>
      </c>
      <c r="D1889" s="19" t="s">
        <v>10296</v>
      </c>
      <c r="E1889" s="13">
        <v>342.22</v>
      </c>
      <c r="F1889" s="14" t="s">
        <v>10297</v>
      </c>
      <c r="G1889" s="14">
        <v>3.72</v>
      </c>
      <c r="H1889" s="14" t="s">
        <v>10298</v>
      </c>
      <c r="I1889" s="14" t="s">
        <v>8532</v>
      </c>
      <c r="J1889" s="15" t="s">
        <v>10299</v>
      </c>
      <c r="K1889" s="14" t="s">
        <v>28845</v>
      </c>
      <c r="L1889" s="14" t="s">
        <v>425</v>
      </c>
      <c r="M1889" s="14" t="s">
        <v>281</v>
      </c>
      <c r="N1889" s="14" t="s">
        <v>46</v>
      </c>
      <c r="O1889" s="16" t="s">
        <v>34</v>
      </c>
      <c r="P1889" s="28">
        <v>730</v>
      </c>
      <c r="Q1889" s="14">
        <v>10</v>
      </c>
      <c r="R1889" s="15" t="s">
        <v>10300</v>
      </c>
      <c r="S1889" s="14" t="s">
        <v>143</v>
      </c>
      <c r="T1889" s="14">
        <v>49.5</v>
      </c>
      <c r="U1889" s="14">
        <v>10</v>
      </c>
      <c r="V1889" s="30">
        <f>PRODUCT(U1889,1/E1889)</f>
        <v>2.9220968967330951E-2</v>
      </c>
      <c r="W1889" s="30">
        <f>V1889</f>
        <v>2.9220968967330951E-2</v>
      </c>
      <c r="X1889" s="19" t="s">
        <v>10301</v>
      </c>
      <c r="Y1889" s="21" t="s">
        <v>10302</v>
      </c>
      <c r="Z1889" s="19" t="s">
        <v>30397</v>
      </c>
    </row>
    <row r="1890" spans="1:26" s="67" customFormat="1" ht="100.2" customHeight="1" x14ac:dyDescent="0.3">
      <c r="A1890" s="138" t="s">
        <v>23707</v>
      </c>
      <c r="B1890" s="141" t="s">
        <v>20964</v>
      </c>
      <c r="C1890" s="139" t="s">
        <v>20965</v>
      </c>
      <c r="D1890" s="139" t="s">
        <v>20966</v>
      </c>
      <c r="E1890" s="142">
        <v>387.86</v>
      </c>
      <c r="F1890" s="143" t="s">
        <v>20967</v>
      </c>
      <c r="G1890" s="143"/>
      <c r="H1890" s="143" t="s">
        <v>20968</v>
      </c>
      <c r="I1890" s="144" t="s">
        <v>8532</v>
      </c>
      <c r="J1890" s="145" t="s">
        <v>20969</v>
      </c>
      <c r="K1890" s="143" t="s">
        <v>28846</v>
      </c>
      <c r="L1890" s="144" t="s">
        <v>31</v>
      </c>
      <c r="M1890" s="144" t="s">
        <v>69</v>
      </c>
      <c r="N1890" s="144" t="s">
        <v>476</v>
      </c>
      <c r="O1890" s="144" t="s">
        <v>34</v>
      </c>
      <c r="P1890" s="144">
        <v>728</v>
      </c>
      <c r="Q1890" s="144">
        <v>11.3</v>
      </c>
      <c r="R1890" s="147" t="s">
        <v>20970</v>
      </c>
      <c r="S1890" s="144" t="s">
        <v>36</v>
      </c>
      <c r="T1890" s="144">
        <v>46.3</v>
      </c>
      <c r="U1890" s="144">
        <v>11.3</v>
      </c>
      <c r="V1890" s="149">
        <f>U1890/E1890</f>
        <v>2.9134223688959935E-2</v>
      </c>
      <c r="W1890" s="149">
        <f>V1890</f>
        <v>2.9134223688959935E-2</v>
      </c>
      <c r="X1890" s="1" t="s">
        <v>20971</v>
      </c>
      <c r="Y1890" s="145" t="s">
        <v>20972</v>
      </c>
      <c r="Z1890" s="145" t="s">
        <v>20973</v>
      </c>
    </row>
    <row r="1891" spans="1:26" s="67" customFormat="1" ht="100.2" customHeight="1" x14ac:dyDescent="0.3">
      <c r="A1891" s="9" t="s">
        <v>16991</v>
      </c>
      <c r="B1891" s="10" t="s">
        <v>10303</v>
      </c>
      <c r="C1891" s="22" t="s">
        <v>10304</v>
      </c>
      <c r="D1891" s="43" t="s">
        <v>10305</v>
      </c>
      <c r="E1891" s="24">
        <v>348.86700000000002</v>
      </c>
      <c r="F1891" s="14" t="s">
        <v>10306</v>
      </c>
      <c r="G1891" s="14">
        <v>2.78</v>
      </c>
      <c r="H1891" s="25" t="s">
        <v>10307</v>
      </c>
      <c r="I1891" s="14" t="s">
        <v>8532</v>
      </c>
      <c r="J1891" s="15" t="s">
        <v>8849</v>
      </c>
      <c r="K1891" s="14" t="s">
        <v>28847</v>
      </c>
      <c r="L1891" s="14" t="s">
        <v>31</v>
      </c>
      <c r="M1891" s="14" t="s">
        <v>1713</v>
      </c>
      <c r="N1891" s="14" t="s">
        <v>33</v>
      </c>
      <c r="O1891" s="16" t="s">
        <v>220</v>
      </c>
      <c r="P1891" s="26">
        <v>365</v>
      </c>
      <c r="Q1891" s="25">
        <v>10</v>
      </c>
      <c r="R1891" s="15" t="s">
        <v>10308</v>
      </c>
      <c r="S1891" s="14" t="s">
        <v>10309</v>
      </c>
      <c r="T1891" s="25">
        <v>30</v>
      </c>
      <c r="U1891" s="25">
        <v>10</v>
      </c>
      <c r="V1891" s="44">
        <f>U1891/E1891</f>
        <v>2.8664218742386064E-2</v>
      </c>
      <c r="W1891" s="44">
        <f>V1891</f>
        <v>2.8664218742386064E-2</v>
      </c>
      <c r="X1891" s="19" t="s">
        <v>10310</v>
      </c>
      <c r="Y1891" s="21" t="s">
        <v>10311</v>
      </c>
      <c r="Z1891" s="19" t="s">
        <v>10312</v>
      </c>
    </row>
    <row r="1892" spans="1:26" s="67" customFormat="1" ht="100.2" customHeight="1" x14ac:dyDescent="0.3">
      <c r="A1892" s="9" t="s">
        <v>16991</v>
      </c>
      <c r="B1892" s="10" t="s">
        <v>10313</v>
      </c>
      <c r="C1892" s="22" t="s">
        <v>10314</v>
      </c>
      <c r="D1892" s="19" t="s">
        <v>10315</v>
      </c>
      <c r="E1892" s="13">
        <v>247.68</v>
      </c>
      <c r="F1892" s="14" t="s">
        <v>10316</v>
      </c>
      <c r="G1892" s="14">
        <v>3.2</v>
      </c>
      <c r="H1892" s="14" t="s">
        <v>10317</v>
      </c>
      <c r="I1892" s="14" t="s">
        <v>8532</v>
      </c>
      <c r="J1892" s="15" t="s">
        <v>9601</v>
      </c>
      <c r="K1892" s="14" t="s">
        <v>28848</v>
      </c>
      <c r="L1892" s="14" t="s">
        <v>31</v>
      </c>
      <c r="M1892" s="14" t="s">
        <v>230</v>
      </c>
      <c r="N1892" s="14" t="s">
        <v>46</v>
      </c>
      <c r="O1892" s="16" t="s">
        <v>34</v>
      </c>
      <c r="P1892" s="28">
        <v>730</v>
      </c>
      <c r="Q1892" s="14">
        <v>7</v>
      </c>
      <c r="R1892" s="170" t="s">
        <v>10318</v>
      </c>
      <c r="S1892" s="14" t="s">
        <v>1388</v>
      </c>
      <c r="T1892" s="14">
        <v>93</v>
      </c>
      <c r="U1892" s="14">
        <v>7</v>
      </c>
      <c r="V1892" s="13">
        <f>U1892/E1892</f>
        <v>2.8262273901808785E-2</v>
      </c>
      <c r="W1892" s="13">
        <f>V1892</f>
        <v>2.8262273901808785E-2</v>
      </c>
      <c r="X1892" s="19" t="s">
        <v>30875</v>
      </c>
      <c r="Y1892" s="21" t="s">
        <v>10319</v>
      </c>
      <c r="Z1892" s="19" t="s">
        <v>30876</v>
      </c>
    </row>
    <row r="1893" spans="1:26" s="67" customFormat="1" ht="100.2" customHeight="1" x14ac:dyDescent="0.3">
      <c r="A1893" s="9" t="s">
        <v>16991</v>
      </c>
      <c r="B1893" s="10" t="s">
        <v>10320</v>
      </c>
      <c r="C1893" s="19" t="s">
        <v>10321</v>
      </c>
      <c r="D1893" s="43" t="s">
        <v>10322</v>
      </c>
      <c r="E1893" s="24">
        <v>165.83322210631101</v>
      </c>
      <c r="F1893" s="14" t="s">
        <v>10323</v>
      </c>
      <c r="G1893" s="14">
        <v>3.0259999999999998</v>
      </c>
      <c r="H1893" s="25" t="s">
        <v>10324</v>
      </c>
      <c r="I1893" s="14" t="s">
        <v>8532</v>
      </c>
      <c r="J1893" s="15" t="s">
        <v>8972</v>
      </c>
      <c r="K1893" s="14" t="s">
        <v>28817</v>
      </c>
      <c r="L1893" s="14" t="s">
        <v>31</v>
      </c>
      <c r="M1893" s="14" t="s">
        <v>8616</v>
      </c>
      <c r="N1893" s="14" t="s">
        <v>33</v>
      </c>
      <c r="O1893" s="16" t="s">
        <v>47</v>
      </c>
      <c r="P1893" s="26">
        <v>90</v>
      </c>
      <c r="Q1893" s="25">
        <v>14</v>
      </c>
      <c r="R1893" s="15" t="s">
        <v>10325</v>
      </c>
      <c r="S1893" s="14" t="s">
        <v>36</v>
      </c>
      <c r="T1893" s="25">
        <v>400</v>
      </c>
      <c r="U1893" s="25">
        <v>14</v>
      </c>
      <c r="V1893" s="44">
        <f>U1893/E1893</f>
        <v>8.4422167176037829E-2</v>
      </c>
      <c r="W1893" s="44">
        <f>V1893/3</f>
        <v>2.814072239201261E-2</v>
      </c>
      <c r="X1893" s="19" t="s">
        <v>10326</v>
      </c>
      <c r="Y1893" s="21" t="s">
        <v>10327</v>
      </c>
      <c r="Z1893" s="19" t="s">
        <v>10328</v>
      </c>
    </row>
    <row r="1894" spans="1:26" s="67" customFormat="1" ht="100.2" customHeight="1" x14ac:dyDescent="0.3">
      <c r="A1894" s="9" t="s">
        <v>16991</v>
      </c>
      <c r="B1894" s="10" t="s">
        <v>10329</v>
      </c>
      <c r="C1894" s="22" t="s">
        <v>10330</v>
      </c>
      <c r="D1894" s="19" t="s">
        <v>10331</v>
      </c>
      <c r="E1894" s="13">
        <v>357.88</v>
      </c>
      <c r="F1894" s="14" t="s">
        <v>10332</v>
      </c>
      <c r="G1894" s="14"/>
      <c r="H1894" s="14" t="s">
        <v>10333</v>
      </c>
      <c r="I1894" s="14" t="s">
        <v>8532</v>
      </c>
      <c r="J1894" s="15" t="s">
        <v>10334</v>
      </c>
      <c r="K1894" s="13" t="s">
        <v>28849</v>
      </c>
      <c r="L1894" s="14" t="s">
        <v>189</v>
      </c>
      <c r="M1894" s="14" t="s">
        <v>190</v>
      </c>
      <c r="N1894" s="14" t="s">
        <v>33</v>
      </c>
      <c r="O1894" s="16" t="s">
        <v>34</v>
      </c>
      <c r="P1894" s="28">
        <v>90</v>
      </c>
      <c r="Q1894" s="14">
        <v>30</v>
      </c>
      <c r="R1894" s="15" t="s">
        <v>10335</v>
      </c>
      <c r="S1894" s="14" t="s">
        <v>1388</v>
      </c>
      <c r="T1894" s="14">
        <v>60</v>
      </c>
      <c r="U1894" s="28">
        <v>30</v>
      </c>
      <c r="V1894" s="30">
        <f>U1894/E1894</f>
        <v>8.3826981110986923E-2</v>
      </c>
      <c r="W1894" s="30">
        <f>V1894/3</f>
        <v>2.7942327036995642E-2</v>
      </c>
      <c r="X1894" s="19" t="s">
        <v>10336</v>
      </c>
      <c r="Y1894" s="21" t="s">
        <v>10337</v>
      </c>
      <c r="Z1894" s="19" t="s">
        <v>30877</v>
      </c>
    </row>
    <row r="1895" spans="1:26" s="67" customFormat="1" ht="100.2" customHeight="1" x14ac:dyDescent="0.3">
      <c r="A1895" s="9" t="s">
        <v>16991</v>
      </c>
      <c r="B1895" s="10" t="s">
        <v>10338</v>
      </c>
      <c r="C1895" s="22" t="s">
        <v>10339</v>
      </c>
      <c r="D1895" s="19" t="s">
        <v>10340</v>
      </c>
      <c r="E1895" s="13">
        <v>323.31</v>
      </c>
      <c r="F1895" s="14" t="s">
        <v>10341</v>
      </c>
      <c r="G1895" s="14">
        <v>3.7</v>
      </c>
      <c r="H1895" s="14" t="s">
        <v>10342</v>
      </c>
      <c r="I1895" s="14" t="s">
        <v>8532</v>
      </c>
      <c r="J1895" s="15" t="s">
        <v>8736</v>
      </c>
      <c r="K1895" s="14" t="s">
        <v>29435</v>
      </c>
      <c r="L1895" s="14" t="s">
        <v>31</v>
      </c>
      <c r="M1895" s="14" t="s">
        <v>10343</v>
      </c>
      <c r="N1895" s="14" t="s">
        <v>46</v>
      </c>
      <c r="O1895" s="16" t="s">
        <v>34</v>
      </c>
      <c r="P1895" s="28">
        <v>730</v>
      </c>
      <c r="Q1895" s="14">
        <v>9</v>
      </c>
      <c r="R1895" s="15" t="s">
        <v>10344</v>
      </c>
      <c r="S1895" s="14" t="s">
        <v>36</v>
      </c>
      <c r="T1895" s="14">
        <v>87</v>
      </c>
      <c r="U1895" s="14">
        <v>9</v>
      </c>
      <c r="V1895" s="13">
        <f>PRODUCT(U1895,1/E1895)</f>
        <v>2.7837060406421081E-2</v>
      </c>
      <c r="W1895" s="13">
        <f>V1895</f>
        <v>2.7837060406421081E-2</v>
      </c>
      <c r="X1895" s="19" t="s">
        <v>10345</v>
      </c>
      <c r="Y1895" s="21" t="s">
        <v>10346</v>
      </c>
      <c r="Z1895" s="19" t="s">
        <v>30878</v>
      </c>
    </row>
    <row r="1896" spans="1:26" s="67" customFormat="1" ht="100.2" customHeight="1" x14ac:dyDescent="0.3">
      <c r="A1896" s="9" t="s">
        <v>16991</v>
      </c>
      <c r="B1896" s="10" t="s">
        <v>10347</v>
      </c>
      <c r="C1896" s="22" t="s">
        <v>10348</v>
      </c>
      <c r="D1896" s="19" t="s">
        <v>10349</v>
      </c>
      <c r="E1896" s="13">
        <v>216.19</v>
      </c>
      <c r="F1896" s="14" t="s">
        <v>10350</v>
      </c>
      <c r="G1896" s="14">
        <v>1.93</v>
      </c>
      <c r="H1896" s="14" t="s">
        <v>10351</v>
      </c>
      <c r="I1896" s="14" t="s">
        <v>8532</v>
      </c>
      <c r="J1896" s="15" t="s">
        <v>8607</v>
      </c>
      <c r="K1896" s="14" t="s">
        <v>29436</v>
      </c>
      <c r="L1896" s="14" t="s">
        <v>31</v>
      </c>
      <c r="M1896" s="14" t="s">
        <v>310</v>
      </c>
      <c r="N1896" s="14" t="s">
        <v>33</v>
      </c>
      <c r="O1896" s="16" t="s">
        <v>220</v>
      </c>
      <c r="P1896" s="28">
        <v>91</v>
      </c>
      <c r="Q1896" s="14">
        <v>18</v>
      </c>
      <c r="R1896" s="15" t="s">
        <v>10352</v>
      </c>
      <c r="S1896" s="14" t="s">
        <v>5391</v>
      </c>
      <c r="T1896" s="14">
        <v>36</v>
      </c>
      <c r="U1896" s="28">
        <v>18</v>
      </c>
      <c r="V1896" s="30">
        <f>U1896/E1896</f>
        <v>8.3260095286553495E-2</v>
      </c>
      <c r="W1896" s="33">
        <f>V1896/3</f>
        <v>2.7753365095517832E-2</v>
      </c>
      <c r="X1896" s="19" t="s">
        <v>10353</v>
      </c>
      <c r="Y1896" s="21" t="s">
        <v>930</v>
      </c>
      <c r="Z1896" s="19" t="s">
        <v>30879</v>
      </c>
    </row>
    <row r="1897" spans="1:26" s="67" customFormat="1" ht="100.2" customHeight="1" x14ac:dyDescent="0.3">
      <c r="A1897" s="9" t="s">
        <v>16991</v>
      </c>
      <c r="B1897" s="10" t="s">
        <v>10354</v>
      </c>
      <c r="C1897" s="22" t="s">
        <v>10355</v>
      </c>
      <c r="D1897" s="19" t="s">
        <v>10356</v>
      </c>
      <c r="E1897" s="13">
        <v>240.31</v>
      </c>
      <c r="F1897" s="14" t="s">
        <v>10357</v>
      </c>
      <c r="G1897" s="14">
        <v>2.78</v>
      </c>
      <c r="H1897" s="14" t="s">
        <v>10358</v>
      </c>
      <c r="I1897" s="14" t="s">
        <v>8532</v>
      </c>
      <c r="J1897" s="15" t="s">
        <v>9262</v>
      </c>
      <c r="K1897" s="14" t="s">
        <v>29437</v>
      </c>
      <c r="L1897" s="14" t="s">
        <v>10359</v>
      </c>
      <c r="M1897" s="14" t="s">
        <v>10360</v>
      </c>
      <c r="N1897" s="14" t="s">
        <v>33</v>
      </c>
      <c r="O1897" s="16" t="s">
        <v>10361</v>
      </c>
      <c r="P1897" s="28">
        <v>91</v>
      </c>
      <c r="Q1897" s="14">
        <v>20</v>
      </c>
      <c r="R1897" s="15" t="s">
        <v>10362</v>
      </c>
      <c r="S1897" s="14" t="s">
        <v>36</v>
      </c>
      <c r="T1897" s="14">
        <v>45</v>
      </c>
      <c r="U1897" s="28">
        <v>20</v>
      </c>
      <c r="V1897" s="30">
        <f>PRODUCT(U1897,1/E1897)</f>
        <v>8.3225833298655891E-2</v>
      </c>
      <c r="W1897" s="30">
        <f>V1897/3</f>
        <v>2.7741944432885298E-2</v>
      </c>
      <c r="X1897" s="19" t="s">
        <v>10363</v>
      </c>
      <c r="Y1897" s="21" t="s">
        <v>10364</v>
      </c>
      <c r="Z1897" s="19" t="s">
        <v>10365</v>
      </c>
    </row>
    <row r="1898" spans="1:26" s="67" customFormat="1" ht="100.2" customHeight="1" x14ac:dyDescent="0.3">
      <c r="A1898" s="138" t="s">
        <v>23707</v>
      </c>
      <c r="B1898" s="141" t="s">
        <v>20974</v>
      </c>
      <c r="C1898" s="139" t="s">
        <v>20975</v>
      </c>
      <c r="D1898" s="139" t="s">
        <v>20976</v>
      </c>
      <c r="E1898" s="142">
        <v>368.47699999999998</v>
      </c>
      <c r="F1898" s="143" t="s">
        <v>20977</v>
      </c>
      <c r="G1898" s="143"/>
      <c r="H1898" s="143" t="s">
        <v>20978</v>
      </c>
      <c r="I1898" s="144" t="s">
        <v>8532</v>
      </c>
      <c r="J1898" s="145" t="s">
        <v>8598</v>
      </c>
      <c r="K1898" s="143" t="s">
        <v>29438</v>
      </c>
      <c r="L1898" s="144" t="s">
        <v>31</v>
      </c>
      <c r="M1898" s="144" t="s">
        <v>20979</v>
      </c>
      <c r="N1898" s="144" t="s">
        <v>46</v>
      </c>
      <c r="O1898" s="144" t="s">
        <v>34</v>
      </c>
      <c r="P1898" s="144">
        <v>623</v>
      </c>
      <c r="Q1898" s="144">
        <v>10.199999999999999</v>
      </c>
      <c r="R1898" s="147" t="s">
        <v>20980</v>
      </c>
      <c r="S1898" s="144" t="s">
        <v>36</v>
      </c>
      <c r="T1898" s="144">
        <v>411</v>
      </c>
      <c r="U1898" s="144">
        <v>10.199999999999999</v>
      </c>
      <c r="V1898" s="149">
        <f>U1898/E1898</f>
        <v>2.7681510650596916E-2</v>
      </c>
      <c r="W1898" s="149">
        <f>V1898</f>
        <v>2.7681510650596916E-2</v>
      </c>
      <c r="X1898" s="1" t="s">
        <v>20981</v>
      </c>
      <c r="Y1898" s="145" t="s">
        <v>20982</v>
      </c>
      <c r="Z1898" s="145" t="s">
        <v>20983</v>
      </c>
    </row>
    <row r="1899" spans="1:26" s="67" customFormat="1" ht="100.2" customHeight="1" x14ac:dyDescent="0.3">
      <c r="A1899" s="9" t="s">
        <v>16991</v>
      </c>
      <c r="B1899" s="10" t="s">
        <v>10376</v>
      </c>
      <c r="C1899" s="22" t="s">
        <v>10377</v>
      </c>
      <c r="D1899" s="12" t="s">
        <v>10378</v>
      </c>
      <c r="E1899" s="13">
        <v>184.662931273368</v>
      </c>
      <c r="F1899" s="14" t="s">
        <v>10379</v>
      </c>
      <c r="G1899" s="14">
        <v>3.73</v>
      </c>
      <c r="H1899" s="14" t="s">
        <v>10380</v>
      </c>
      <c r="I1899" s="14" t="s">
        <v>8532</v>
      </c>
      <c r="J1899" s="15" t="s">
        <v>8756</v>
      </c>
      <c r="K1899" s="14" t="s">
        <v>28850</v>
      </c>
      <c r="L1899" s="14" t="s">
        <v>189</v>
      </c>
      <c r="M1899" s="14" t="s">
        <v>190</v>
      </c>
      <c r="N1899" s="14" t="s">
        <v>46</v>
      </c>
      <c r="O1899" s="16" t="s">
        <v>34</v>
      </c>
      <c r="P1899" s="28">
        <v>730</v>
      </c>
      <c r="Q1899" s="14">
        <v>5</v>
      </c>
      <c r="R1899" s="15" t="s">
        <v>10381</v>
      </c>
      <c r="S1899" s="14" t="s">
        <v>5503</v>
      </c>
      <c r="T1899" s="14">
        <v>50</v>
      </c>
      <c r="U1899" s="28">
        <v>5</v>
      </c>
      <c r="V1899" s="13">
        <f>PRODUCT(U1899,1/E1899)</f>
        <v>2.7076359968521185E-2</v>
      </c>
      <c r="W1899" s="13">
        <f>V1899</f>
        <v>2.7076359968521185E-2</v>
      </c>
      <c r="X1899" s="19" t="s">
        <v>10382</v>
      </c>
      <c r="Y1899" s="21" t="s">
        <v>10383</v>
      </c>
      <c r="Z1899" s="19" t="s">
        <v>30880</v>
      </c>
    </row>
    <row r="1900" spans="1:26" s="67" customFormat="1" ht="100.2" customHeight="1" x14ac:dyDescent="0.3">
      <c r="A1900" s="9" t="s">
        <v>16991</v>
      </c>
      <c r="B1900" s="10" t="s">
        <v>10384</v>
      </c>
      <c r="C1900" s="22" t="s">
        <v>10385</v>
      </c>
      <c r="D1900" s="19" t="s">
        <v>10386</v>
      </c>
      <c r="E1900" s="13">
        <v>327.48</v>
      </c>
      <c r="F1900" s="14" t="s">
        <v>10387</v>
      </c>
      <c r="G1900" s="14">
        <v>4.3169999999999904</v>
      </c>
      <c r="H1900" s="14" t="s">
        <v>10388</v>
      </c>
      <c r="I1900" s="14" t="s">
        <v>8532</v>
      </c>
      <c r="J1900" s="15" t="s">
        <v>8598</v>
      </c>
      <c r="K1900" s="14" t="s">
        <v>29439</v>
      </c>
      <c r="L1900" s="14" t="s">
        <v>189</v>
      </c>
      <c r="M1900" s="14" t="s">
        <v>190</v>
      </c>
      <c r="N1900" s="14" t="s">
        <v>46</v>
      </c>
      <c r="O1900" s="16" t="s">
        <v>34</v>
      </c>
      <c r="P1900" s="28">
        <v>365</v>
      </c>
      <c r="Q1900" s="14">
        <v>8.86</v>
      </c>
      <c r="R1900" s="15" t="s">
        <v>10389</v>
      </c>
      <c r="S1900" s="14" t="s">
        <v>10390</v>
      </c>
      <c r="T1900" s="14">
        <v>17.5</v>
      </c>
      <c r="U1900" s="14">
        <v>8.86</v>
      </c>
      <c r="V1900" s="37">
        <f>PRODUCT(U1900,1/E1900)</f>
        <v>2.7055087333577622E-2</v>
      </c>
      <c r="W1900" s="37">
        <f>V1900</f>
        <v>2.7055087333577622E-2</v>
      </c>
      <c r="X1900" s="19" t="s">
        <v>10391</v>
      </c>
      <c r="Y1900" s="21" t="s">
        <v>10392</v>
      </c>
      <c r="Z1900" s="19" t="s">
        <v>30881</v>
      </c>
    </row>
    <row r="1901" spans="1:26" s="67" customFormat="1" ht="100.2" customHeight="1" x14ac:dyDescent="0.3">
      <c r="A1901" s="138" t="s">
        <v>23707</v>
      </c>
      <c r="B1901" s="141" t="s">
        <v>20984</v>
      </c>
      <c r="C1901" s="139" t="s">
        <v>20985</v>
      </c>
      <c r="D1901" s="139" t="s">
        <v>20986</v>
      </c>
      <c r="E1901" s="142">
        <v>301.34199999999998</v>
      </c>
      <c r="F1901" s="143" t="s">
        <v>20987</v>
      </c>
      <c r="G1901" s="143"/>
      <c r="H1901" s="143" t="s">
        <v>20988</v>
      </c>
      <c r="I1901" s="144" t="s">
        <v>8532</v>
      </c>
      <c r="J1901" s="145" t="s">
        <v>8598</v>
      </c>
      <c r="K1901" s="143" t="s">
        <v>29440</v>
      </c>
      <c r="L1901" s="144" t="s">
        <v>31</v>
      </c>
      <c r="M1901" s="144" t="s">
        <v>20989</v>
      </c>
      <c r="N1901" s="144" t="s">
        <v>46</v>
      </c>
      <c r="O1901" s="144" t="s">
        <v>34</v>
      </c>
      <c r="P1901" s="144">
        <v>728</v>
      </c>
      <c r="Q1901" s="144">
        <v>8.1</v>
      </c>
      <c r="R1901" s="147" t="s">
        <v>20990</v>
      </c>
      <c r="S1901" s="144" t="s">
        <v>143</v>
      </c>
      <c r="T1901" s="144">
        <v>24.7</v>
      </c>
      <c r="U1901" s="144">
        <v>8.1</v>
      </c>
      <c r="V1901" s="148">
        <f>U1901/E1901</f>
        <v>2.6879757883069736E-2</v>
      </c>
      <c r="W1901" s="148">
        <f>V1901</f>
        <v>2.6879757883069736E-2</v>
      </c>
      <c r="X1901" s="1" t="s">
        <v>20991</v>
      </c>
      <c r="Y1901" s="145" t="s">
        <v>20992</v>
      </c>
      <c r="Z1901" s="145" t="s">
        <v>30882</v>
      </c>
    </row>
    <row r="1902" spans="1:26" s="67" customFormat="1" ht="100.2" customHeight="1" x14ac:dyDescent="0.3">
      <c r="A1902" s="9" t="s">
        <v>16991</v>
      </c>
      <c r="B1902" s="10" t="s">
        <v>10393</v>
      </c>
      <c r="C1902" s="22" t="s">
        <v>10394</v>
      </c>
      <c r="D1902" s="12" t="s">
        <v>10395</v>
      </c>
      <c r="E1902" s="13">
        <v>211.262906079087</v>
      </c>
      <c r="F1902" s="14" t="s">
        <v>10396</v>
      </c>
      <c r="G1902" s="14">
        <v>2.0720000000000001</v>
      </c>
      <c r="H1902" s="18" t="s">
        <v>10397</v>
      </c>
      <c r="I1902" s="14" t="s">
        <v>8532</v>
      </c>
      <c r="J1902" s="15" t="s">
        <v>8598</v>
      </c>
      <c r="K1902" s="14" t="s">
        <v>29441</v>
      </c>
      <c r="L1902" s="14" t="s">
        <v>31</v>
      </c>
      <c r="M1902" s="14" t="s">
        <v>1713</v>
      </c>
      <c r="N1902" s="14" t="s">
        <v>59</v>
      </c>
      <c r="O1902" s="16" t="s">
        <v>34</v>
      </c>
      <c r="P1902" s="17" t="s">
        <v>340</v>
      </c>
      <c r="Q1902" s="29" t="s">
        <v>7143</v>
      </c>
      <c r="R1902" s="15" t="s">
        <v>10398</v>
      </c>
      <c r="S1902" s="14" t="s">
        <v>619</v>
      </c>
      <c r="T1902" s="18">
        <v>32</v>
      </c>
      <c r="U1902" s="17">
        <v>17</v>
      </c>
      <c r="V1902" s="33">
        <f>PRODUCT(U1902,1/E1902)</f>
        <v>8.0468456651997353E-2</v>
      </c>
      <c r="W1902" s="33">
        <f>V1902/3</f>
        <v>2.6822818883999119E-2</v>
      </c>
      <c r="X1902" s="19" t="s">
        <v>10399</v>
      </c>
      <c r="Y1902" s="21" t="s">
        <v>2366</v>
      </c>
      <c r="Z1902" s="19" t="s">
        <v>10400</v>
      </c>
    </row>
    <row r="1903" spans="1:26" s="67" customFormat="1" ht="100.2" customHeight="1" x14ac:dyDescent="0.3">
      <c r="A1903" s="9" t="s">
        <v>16991</v>
      </c>
      <c r="B1903" s="10" t="s">
        <v>10401</v>
      </c>
      <c r="C1903" s="22" t="s">
        <v>10402</v>
      </c>
      <c r="D1903" s="19" t="s">
        <v>10403</v>
      </c>
      <c r="E1903" s="13">
        <v>265.33</v>
      </c>
      <c r="F1903" s="14" t="s">
        <v>10404</v>
      </c>
      <c r="G1903" s="14">
        <v>2.52</v>
      </c>
      <c r="H1903" s="14" t="s">
        <v>10405</v>
      </c>
      <c r="I1903" s="14" t="s">
        <v>8532</v>
      </c>
      <c r="J1903" s="15" t="s">
        <v>8598</v>
      </c>
      <c r="K1903" s="14" t="s">
        <v>29442</v>
      </c>
      <c r="L1903" s="14" t="s">
        <v>31</v>
      </c>
      <c r="M1903" s="14" t="s">
        <v>69</v>
      </c>
      <c r="N1903" s="14" t="s">
        <v>33</v>
      </c>
      <c r="O1903" s="16" t="s">
        <v>34</v>
      </c>
      <c r="P1903" s="28">
        <v>852</v>
      </c>
      <c r="Q1903" s="14">
        <v>7</v>
      </c>
      <c r="R1903" s="15" t="s">
        <v>10406</v>
      </c>
      <c r="S1903" s="14" t="s">
        <v>36</v>
      </c>
      <c r="T1903" s="14">
        <v>20</v>
      </c>
      <c r="U1903" s="28">
        <v>7</v>
      </c>
      <c r="V1903" s="33">
        <f>U1903/E1903</f>
        <v>2.6382240982926922E-2</v>
      </c>
      <c r="W1903" s="37">
        <f>V1903</f>
        <v>2.6382240982926922E-2</v>
      </c>
      <c r="X1903" s="19" t="s">
        <v>10407</v>
      </c>
      <c r="Y1903" s="21" t="s">
        <v>10408</v>
      </c>
      <c r="Z1903" s="19" t="s">
        <v>30883</v>
      </c>
    </row>
    <row r="1904" spans="1:26" s="67" customFormat="1" ht="100.2" customHeight="1" x14ac:dyDescent="0.3">
      <c r="A1904" s="9" t="s">
        <v>16991</v>
      </c>
      <c r="B1904" s="10" t="s">
        <v>10409</v>
      </c>
      <c r="C1904" s="19" t="s">
        <v>10410</v>
      </c>
      <c r="D1904" s="19" t="s">
        <v>10411</v>
      </c>
      <c r="E1904" s="13">
        <v>286.72000000000003</v>
      </c>
      <c r="F1904" s="14" t="s">
        <v>10412</v>
      </c>
      <c r="G1904" s="14">
        <v>2.2400000000000002</v>
      </c>
      <c r="H1904" s="14" t="s">
        <v>10413</v>
      </c>
      <c r="I1904" s="14" t="s">
        <v>8532</v>
      </c>
      <c r="J1904" s="15" t="s">
        <v>8659</v>
      </c>
      <c r="K1904" s="14" t="s">
        <v>28851</v>
      </c>
      <c r="L1904" s="14" t="s">
        <v>31</v>
      </c>
      <c r="M1904" s="14" t="s">
        <v>103</v>
      </c>
      <c r="N1904" s="14" t="s">
        <v>33</v>
      </c>
      <c r="O1904" s="16" t="s">
        <v>34</v>
      </c>
      <c r="P1904" s="28">
        <v>385</v>
      </c>
      <c r="Q1904" s="14">
        <v>7.5</v>
      </c>
      <c r="R1904" s="15" t="s">
        <v>10414</v>
      </c>
      <c r="S1904" s="14" t="s">
        <v>143</v>
      </c>
      <c r="T1904" s="14">
        <v>15</v>
      </c>
      <c r="U1904" s="14">
        <v>7.5</v>
      </c>
      <c r="V1904" s="30">
        <f>PRODUCT(U1904,1/E1904)</f>
        <v>2.6157924107142856E-2</v>
      </c>
      <c r="W1904" s="30">
        <f>V1904</f>
        <v>2.6157924107142856E-2</v>
      </c>
      <c r="X1904" s="19" t="s">
        <v>10415</v>
      </c>
      <c r="Y1904" s="21" t="s">
        <v>10416</v>
      </c>
      <c r="Z1904" s="19" t="s">
        <v>10417</v>
      </c>
    </row>
    <row r="1905" spans="1:26" s="67" customFormat="1" ht="100.2" customHeight="1" x14ac:dyDescent="0.3">
      <c r="A1905" s="9" t="s">
        <v>16991</v>
      </c>
      <c r="B1905" s="10" t="s">
        <v>10418</v>
      </c>
      <c r="C1905" s="19" t="s">
        <v>10419</v>
      </c>
      <c r="D1905" s="19" t="s">
        <v>10420</v>
      </c>
      <c r="E1905" s="13">
        <v>128.985132297256</v>
      </c>
      <c r="F1905" s="14" t="s">
        <v>10421</v>
      </c>
      <c r="G1905" s="14">
        <v>1.0679999999999901</v>
      </c>
      <c r="H1905" s="14" t="s">
        <v>10422</v>
      </c>
      <c r="I1905" s="14" t="s">
        <v>8532</v>
      </c>
      <c r="J1905" s="15" t="s">
        <v>10423</v>
      </c>
      <c r="K1905" s="14" t="s">
        <v>28790</v>
      </c>
      <c r="L1905" s="14" t="s">
        <v>31</v>
      </c>
      <c r="M1905" s="14" t="s">
        <v>281</v>
      </c>
      <c r="N1905" s="14" t="s">
        <v>33</v>
      </c>
      <c r="O1905" s="16" t="s">
        <v>220</v>
      </c>
      <c r="P1905" s="28">
        <v>91</v>
      </c>
      <c r="Q1905" s="14">
        <v>10</v>
      </c>
      <c r="R1905" s="15" t="s">
        <v>10424</v>
      </c>
      <c r="S1905" s="14" t="s">
        <v>36</v>
      </c>
      <c r="T1905" s="14">
        <v>35</v>
      </c>
      <c r="U1905" s="28">
        <v>10</v>
      </c>
      <c r="V1905" s="30">
        <f>PRODUCT(U1905,1/E1905)</f>
        <v>7.7528315255391167E-2</v>
      </c>
      <c r="W1905" s="30">
        <f>V1905/3</f>
        <v>2.5842771751797056E-2</v>
      </c>
      <c r="X1905" s="19" t="s">
        <v>10425</v>
      </c>
      <c r="Y1905" s="21" t="s">
        <v>4120</v>
      </c>
      <c r="Z1905" s="19" t="s">
        <v>30884</v>
      </c>
    </row>
    <row r="1906" spans="1:26" s="67" customFormat="1" ht="100.2" customHeight="1" x14ac:dyDescent="0.3">
      <c r="A1906" s="138" t="s">
        <v>23707</v>
      </c>
      <c r="B1906" s="141" t="s">
        <v>20993</v>
      </c>
      <c r="C1906" s="139" t="s">
        <v>20994</v>
      </c>
      <c r="D1906" s="139" t="s">
        <v>20995</v>
      </c>
      <c r="E1906" s="142">
        <v>235.06</v>
      </c>
      <c r="F1906" s="143" t="s">
        <v>20996</v>
      </c>
      <c r="G1906" s="143"/>
      <c r="H1906" s="143" t="s">
        <v>20997</v>
      </c>
      <c r="I1906" s="144" t="s">
        <v>8532</v>
      </c>
      <c r="J1906" s="145" t="s">
        <v>20066</v>
      </c>
      <c r="K1906" s="143" t="s">
        <v>28852</v>
      </c>
      <c r="L1906" s="144" t="s">
        <v>425</v>
      </c>
      <c r="M1906" s="144" t="s">
        <v>20998</v>
      </c>
      <c r="N1906" s="144" t="s">
        <v>46</v>
      </c>
      <c r="O1906" s="144" t="s">
        <v>34</v>
      </c>
      <c r="P1906" s="144">
        <v>546</v>
      </c>
      <c r="Q1906" s="144">
        <v>6</v>
      </c>
      <c r="R1906" s="147" t="s">
        <v>20999</v>
      </c>
      <c r="S1906" s="144" t="s">
        <v>1776</v>
      </c>
      <c r="T1906" s="144">
        <v>56</v>
      </c>
      <c r="U1906" s="144">
        <v>6</v>
      </c>
      <c r="V1906" s="146">
        <f>U1906/E1906</f>
        <v>2.5525397770781926E-2</v>
      </c>
      <c r="W1906" s="146">
        <f>V1906</f>
        <v>2.5525397770781926E-2</v>
      </c>
      <c r="X1906" s="1" t="s">
        <v>21000</v>
      </c>
      <c r="Y1906" s="145" t="s">
        <v>21001</v>
      </c>
      <c r="Z1906" s="145" t="s">
        <v>30885</v>
      </c>
    </row>
    <row r="1907" spans="1:26" s="67" customFormat="1" ht="100.2" customHeight="1" x14ac:dyDescent="0.3">
      <c r="A1907" s="9" t="s">
        <v>16991</v>
      </c>
      <c r="B1907" s="10" t="s">
        <v>10426</v>
      </c>
      <c r="C1907" s="22" t="s">
        <v>10427</v>
      </c>
      <c r="D1907" s="19" t="s">
        <v>10428</v>
      </c>
      <c r="E1907" s="13">
        <v>211.69</v>
      </c>
      <c r="F1907" s="14" t="s">
        <v>10429</v>
      </c>
      <c r="G1907" s="14">
        <v>2.1800000000000002</v>
      </c>
      <c r="H1907" s="14" t="s">
        <v>10430</v>
      </c>
      <c r="I1907" s="14" t="s">
        <v>8532</v>
      </c>
      <c r="J1907" s="15" t="s">
        <v>9083</v>
      </c>
      <c r="K1907" s="14" t="s">
        <v>28853</v>
      </c>
      <c r="L1907" s="14" t="s">
        <v>31</v>
      </c>
      <c r="M1907" s="14" t="s">
        <v>176</v>
      </c>
      <c r="N1907" s="14" t="s">
        <v>46</v>
      </c>
      <c r="O1907" s="16" t="s">
        <v>34</v>
      </c>
      <c r="P1907" s="28">
        <v>730</v>
      </c>
      <c r="Q1907" s="14">
        <v>5.4</v>
      </c>
      <c r="R1907" s="15" t="s">
        <v>10431</v>
      </c>
      <c r="S1907" s="14" t="s">
        <v>10432</v>
      </c>
      <c r="T1907" s="14">
        <v>16.100000000000001</v>
      </c>
      <c r="U1907" s="14">
        <v>5.4</v>
      </c>
      <c r="V1907" s="30">
        <f>PRODUCT(U1907,1/E1907)</f>
        <v>2.5508999007983375E-2</v>
      </c>
      <c r="W1907" s="30">
        <f>V1907</f>
        <v>2.5508999007983375E-2</v>
      </c>
      <c r="X1907" s="19" t="s">
        <v>10433</v>
      </c>
      <c r="Y1907" s="21" t="s">
        <v>10434</v>
      </c>
      <c r="Z1907" s="19" t="s">
        <v>30886</v>
      </c>
    </row>
    <row r="1908" spans="1:26" s="67" customFormat="1" ht="100.2" customHeight="1" x14ac:dyDescent="0.3">
      <c r="A1908" s="138" t="s">
        <v>23707</v>
      </c>
      <c r="B1908" s="141" t="s">
        <v>21002</v>
      </c>
      <c r="C1908" s="139" t="s">
        <v>21003</v>
      </c>
      <c r="D1908" s="139" t="s">
        <v>21004</v>
      </c>
      <c r="E1908" s="142">
        <v>236.27099999999999</v>
      </c>
      <c r="F1908" s="143" t="s">
        <v>21005</v>
      </c>
      <c r="G1908" s="143"/>
      <c r="H1908" s="143" t="s">
        <v>21006</v>
      </c>
      <c r="I1908" s="144" t="s">
        <v>8532</v>
      </c>
      <c r="J1908" s="145" t="s">
        <v>8598</v>
      </c>
      <c r="K1908" s="143" t="s">
        <v>29443</v>
      </c>
      <c r="L1908" s="144" t="s">
        <v>31</v>
      </c>
      <c r="M1908" s="144" t="s">
        <v>176</v>
      </c>
      <c r="N1908" s="144" t="s">
        <v>46</v>
      </c>
      <c r="O1908" s="144" t="s">
        <v>34</v>
      </c>
      <c r="P1908" s="144">
        <v>728</v>
      </c>
      <c r="Q1908" s="144">
        <v>6</v>
      </c>
      <c r="R1908" s="147" t="s">
        <v>21007</v>
      </c>
      <c r="S1908" s="144" t="s">
        <v>36</v>
      </c>
      <c r="T1908" s="144">
        <v>50</v>
      </c>
      <c r="U1908" s="144">
        <v>6</v>
      </c>
      <c r="V1908" s="146">
        <f>U1908/E1908</f>
        <v>2.5394568101883008E-2</v>
      </c>
      <c r="W1908" s="146">
        <f>V1908</f>
        <v>2.5394568101883008E-2</v>
      </c>
      <c r="X1908" s="1" t="s">
        <v>21008</v>
      </c>
      <c r="Y1908" s="145" t="s">
        <v>21009</v>
      </c>
      <c r="Z1908" s="145" t="s">
        <v>21010</v>
      </c>
    </row>
    <row r="1909" spans="1:26" s="67" customFormat="1" ht="100.2" customHeight="1" x14ac:dyDescent="0.3">
      <c r="A1909" s="9" t="s">
        <v>16991</v>
      </c>
      <c r="B1909" s="10" t="s">
        <v>10435</v>
      </c>
      <c r="C1909" s="22" t="s">
        <v>10436</v>
      </c>
      <c r="D1909" s="12" t="s">
        <v>10437</v>
      </c>
      <c r="E1909" s="13">
        <v>263.33999999999997</v>
      </c>
      <c r="F1909" s="14" t="s">
        <v>10438</v>
      </c>
      <c r="G1909" s="14">
        <v>3.28</v>
      </c>
      <c r="H1909" s="14" t="s">
        <v>10439</v>
      </c>
      <c r="I1909" s="14" t="s">
        <v>8532</v>
      </c>
      <c r="J1909" s="15" t="s">
        <v>10440</v>
      </c>
      <c r="K1909" s="14" t="s">
        <v>29444</v>
      </c>
      <c r="L1909" s="14" t="s">
        <v>31</v>
      </c>
      <c r="M1909" s="14" t="s">
        <v>10441</v>
      </c>
      <c r="N1909" s="14" t="s">
        <v>33</v>
      </c>
      <c r="O1909" s="16" t="s">
        <v>34</v>
      </c>
      <c r="P1909" s="17">
        <v>93</v>
      </c>
      <c r="Q1909" s="18">
        <v>20</v>
      </c>
      <c r="R1909" s="15" t="s">
        <v>10442</v>
      </c>
      <c r="S1909" s="14" t="s">
        <v>49</v>
      </c>
      <c r="T1909" s="18" t="s">
        <v>49</v>
      </c>
      <c r="U1909" s="17">
        <v>20</v>
      </c>
      <c r="V1909" s="33">
        <f>PRODUCT(U1909,1/E1909)</f>
        <v>7.5947444368497014E-2</v>
      </c>
      <c r="W1909" s="30">
        <f>V1909/3</f>
        <v>2.5315814789499003E-2</v>
      </c>
      <c r="X1909" s="19" t="s">
        <v>50</v>
      </c>
      <c r="Y1909" s="21" t="s">
        <v>6563</v>
      </c>
      <c r="Z1909" s="19" t="s">
        <v>30887</v>
      </c>
    </row>
    <row r="1910" spans="1:26" s="67" customFormat="1" ht="100.2" customHeight="1" x14ac:dyDescent="0.3">
      <c r="A1910" s="9" t="s">
        <v>16991</v>
      </c>
      <c r="B1910" s="10" t="s">
        <v>10443</v>
      </c>
      <c r="C1910" s="22" t="s">
        <v>10444</v>
      </c>
      <c r="D1910" s="19" t="s">
        <v>10445</v>
      </c>
      <c r="E1910" s="13">
        <v>198.14</v>
      </c>
      <c r="F1910" s="14" t="s">
        <v>10446</v>
      </c>
      <c r="G1910" s="14">
        <v>-0.36</v>
      </c>
      <c r="H1910" s="14" t="s">
        <v>10447</v>
      </c>
      <c r="I1910" s="14" t="s">
        <v>8532</v>
      </c>
      <c r="J1910" s="15" t="s">
        <v>10448</v>
      </c>
      <c r="K1910" s="14" t="s">
        <v>29445</v>
      </c>
      <c r="L1910" s="14" t="s">
        <v>31</v>
      </c>
      <c r="M1910" s="14" t="s">
        <v>310</v>
      </c>
      <c r="N1910" s="14" t="s">
        <v>33</v>
      </c>
      <c r="O1910" s="16" t="s">
        <v>34</v>
      </c>
      <c r="P1910" s="28">
        <v>91</v>
      </c>
      <c r="Q1910" s="14">
        <v>15</v>
      </c>
      <c r="R1910" s="15" t="s">
        <v>10449</v>
      </c>
      <c r="S1910" s="14" t="s">
        <v>10450</v>
      </c>
      <c r="T1910" s="14">
        <v>31</v>
      </c>
      <c r="U1910" s="14">
        <v>15</v>
      </c>
      <c r="V1910" s="30">
        <f>PRODUCT(U1910,1/E1910)</f>
        <v>7.5704047643080655E-2</v>
      </c>
      <c r="W1910" s="30">
        <f>V1910/3</f>
        <v>2.5234682547693552E-2</v>
      </c>
      <c r="X1910" s="19" t="s">
        <v>10451</v>
      </c>
      <c r="Y1910" s="21" t="s">
        <v>3942</v>
      </c>
      <c r="Z1910" s="19" t="s">
        <v>30888</v>
      </c>
    </row>
    <row r="1911" spans="1:26" s="67" customFormat="1" ht="100.2" customHeight="1" x14ac:dyDescent="0.3">
      <c r="A1911" s="9" t="s">
        <v>16991</v>
      </c>
      <c r="B1911" s="10" t="s">
        <v>10452</v>
      </c>
      <c r="C1911" s="22" t="s">
        <v>10453</v>
      </c>
      <c r="D1911" s="19" t="s">
        <v>10454</v>
      </c>
      <c r="E1911" s="13">
        <v>248.19</v>
      </c>
      <c r="F1911" s="14" t="s">
        <v>10455</v>
      </c>
      <c r="G1911" s="14">
        <v>0.15</v>
      </c>
      <c r="H1911" s="14" t="s">
        <v>10456</v>
      </c>
      <c r="I1911" s="14" t="s">
        <v>8532</v>
      </c>
      <c r="J1911" s="15" t="s">
        <v>9497</v>
      </c>
      <c r="K1911" s="14" t="s">
        <v>29446</v>
      </c>
      <c r="L1911" s="14" t="s">
        <v>31</v>
      </c>
      <c r="M1911" s="14" t="s">
        <v>10457</v>
      </c>
      <c r="N1911" s="14" t="s">
        <v>33</v>
      </c>
      <c r="O1911" s="16" t="s">
        <v>34</v>
      </c>
      <c r="P1911" s="28">
        <v>730</v>
      </c>
      <c r="Q1911" s="14">
        <v>6.25</v>
      </c>
      <c r="R1911" s="15" t="s">
        <v>10458</v>
      </c>
      <c r="S1911" s="14" t="s">
        <v>3597</v>
      </c>
      <c r="T1911" s="14">
        <v>25</v>
      </c>
      <c r="U1911" s="14">
        <v>6.25</v>
      </c>
      <c r="V1911" s="37">
        <f>U1911/E1911</f>
        <v>2.5182319996776663E-2</v>
      </c>
      <c r="W1911" s="37">
        <f>V1911</f>
        <v>2.5182319996776663E-2</v>
      </c>
      <c r="X1911" s="19" t="s">
        <v>10459</v>
      </c>
      <c r="Y1911" s="21" t="s">
        <v>10460</v>
      </c>
      <c r="Z1911" s="19" t="s">
        <v>10461</v>
      </c>
    </row>
    <row r="1912" spans="1:26" s="67" customFormat="1" ht="100.2" customHeight="1" x14ac:dyDescent="0.3">
      <c r="A1912" s="9" t="s">
        <v>16991</v>
      </c>
      <c r="B1912" s="10" t="s">
        <v>10462</v>
      </c>
      <c r="C1912" s="22" t="s">
        <v>10463</v>
      </c>
      <c r="D1912" s="19" t="s">
        <v>10464</v>
      </c>
      <c r="E1912" s="13">
        <v>200.15</v>
      </c>
      <c r="F1912" s="14" t="s">
        <v>10465</v>
      </c>
      <c r="G1912" s="14">
        <v>-0.60899999999999999</v>
      </c>
      <c r="H1912" s="14" t="s">
        <v>10466</v>
      </c>
      <c r="I1912" s="14" t="s">
        <v>8532</v>
      </c>
      <c r="J1912" s="15" t="s">
        <v>10467</v>
      </c>
      <c r="K1912" s="14" t="s">
        <v>29447</v>
      </c>
      <c r="L1912" s="14" t="s">
        <v>31</v>
      </c>
      <c r="M1912" s="14" t="s">
        <v>103</v>
      </c>
      <c r="N1912" s="14" t="s">
        <v>476</v>
      </c>
      <c r="O1912" s="16" t="s">
        <v>34</v>
      </c>
      <c r="P1912" s="28">
        <v>728</v>
      </c>
      <c r="Q1912" s="14">
        <v>5</v>
      </c>
      <c r="R1912" s="15" t="s">
        <v>7390</v>
      </c>
      <c r="S1912" s="14" t="s">
        <v>10468</v>
      </c>
      <c r="T1912" s="14">
        <v>10</v>
      </c>
      <c r="U1912" s="14">
        <v>5</v>
      </c>
      <c r="V1912" s="30">
        <f>PRODUCT(U1912,1/E1912)</f>
        <v>2.4981264051961029E-2</v>
      </c>
      <c r="W1912" s="30">
        <f>V1912</f>
        <v>2.4981264051961029E-2</v>
      </c>
      <c r="X1912" s="19" t="s">
        <v>10469</v>
      </c>
      <c r="Y1912" s="21" t="s">
        <v>10470</v>
      </c>
      <c r="Z1912" s="19" t="s">
        <v>30889</v>
      </c>
    </row>
    <row r="1913" spans="1:26" s="67" customFormat="1" ht="100.2" customHeight="1" x14ac:dyDescent="0.3">
      <c r="A1913" s="9" t="s">
        <v>16991</v>
      </c>
      <c r="B1913" s="10" t="s">
        <v>10471</v>
      </c>
      <c r="C1913" s="22" t="s">
        <v>10472</v>
      </c>
      <c r="D1913" s="12" t="s">
        <v>10473</v>
      </c>
      <c r="E1913" s="13">
        <v>304.513991487559</v>
      </c>
      <c r="F1913" s="14" t="s">
        <v>10474</v>
      </c>
      <c r="G1913" s="14">
        <v>5.34</v>
      </c>
      <c r="H1913" s="18" t="s">
        <v>10475</v>
      </c>
      <c r="I1913" s="14" t="s">
        <v>8532</v>
      </c>
      <c r="J1913" s="15" t="s">
        <v>8992</v>
      </c>
      <c r="K1913" s="14" t="s">
        <v>29448</v>
      </c>
      <c r="L1913" s="14" t="s">
        <v>31</v>
      </c>
      <c r="M1913" s="14" t="s">
        <v>10476</v>
      </c>
      <c r="N1913" s="14" t="s">
        <v>59</v>
      </c>
      <c r="O1913" s="16" t="s">
        <v>34</v>
      </c>
      <c r="P1913" s="17" t="s">
        <v>628</v>
      </c>
      <c r="Q1913" s="29" t="s">
        <v>10477</v>
      </c>
      <c r="R1913" s="15" t="s">
        <v>10478</v>
      </c>
      <c r="S1913" s="14" t="s">
        <v>788</v>
      </c>
      <c r="T1913" s="18">
        <v>22.5</v>
      </c>
      <c r="U1913" s="34">
        <v>7.5</v>
      </c>
      <c r="V1913" s="30">
        <f>PRODUCT(U1913,1/E1913)</f>
        <v>2.4629410173773295E-2</v>
      </c>
      <c r="W1913" s="30">
        <f>V1913</f>
        <v>2.4629410173773295E-2</v>
      </c>
      <c r="X1913" s="19" t="s">
        <v>10479</v>
      </c>
      <c r="Y1913" s="21" t="s">
        <v>10480</v>
      </c>
      <c r="Z1913" s="19" t="s">
        <v>30890</v>
      </c>
    </row>
    <row r="1914" spans="1:26" s="67" customFormat="1" ht="100.2" customHeight="1" x14ac:dyDescent="0.3">
      <c r="A1914" s="138" t="s">
        <v>23707</v>
      </c>
      <c r="B1914" s="141" t="s">
        <v>21011</v>
      </c>
      <c r="C1914" s="139" t="s">
        <v>21012</v>
      </c>
      <c r="D1914" s="139" t="s">
        <v>21013</v>
      </c>
      <c r="E1914" s="142">
        <v>217.232</v>
      </c>
      <c r="F1914" s="143" t="s">
        <v>21014</v>
      </c>
      <c r="G1914" s="143"/>
      <c r="H1914" s="143" t="s">
        <v>21015</v>
      </c>
      <c r="I1914" s="144" t="s">
        <v>8532</v>
      </c>
      <c r="J1914" s="145" t="s">
        <v>8569</v>
      </c>
      <c r="K1914" s="143" t="s">
        <v>29449</v>
      </c>
      <c r="L1914" s="144" t="s">
        <v>189</v>
      </c>
      <c r="M1914" s="144" t="s">
        <v>190</v>
      </c>
      <c r="N1914" s="144" t="s">
        <v>33</v>
      </c>
      <c r="O1914" s="144" t="s">
        <v>34</v>
      </c>
      <c r="P1914" s="144">
        <v>365</v>
      </c>
      <c r="Q1914" s="144">
        <v>5.33</v>
      </c>
      <c r="R1914" s="147" t="s">
        <v>21016</v>
      </c>
      <c r="S1914" s="144" t="s">
        <v>36</v>
      </c>
      <c r="T1914" s="144">
        <v>27.8</v>
      </c>
      <c r="U1914" s="144">
        <v>5.33</v>
      </c>
      <c r="V1914" s="149">
        <f>U1914/E1914</f>
        <v>2.4535979966119174E-2</v>
      </c>
      <c r="W1914" s="149">
        <f>V1914</f>
        <v>2.4535979966119174E-2</v>
      </c>
      <c r="X1914" s="1" t="s">
        <v>21017</v>
      </c>
      <c r="Y1914" s="145" t="s">
        <v>20186</v>
      </c>
      <c r="Z1914" s="145" t="s">
        <v>30891</v>
      </c>
    </row>
    <row r="1915" spans="1:26" s="67" customFormat="1" ht="100.2" customHeight="1" x14ac:dyDescent="0.3">
      <c r="A1915" s="9" t="s">
        <v>16991</v>
      </c>
      <c r="B1915" s="10" t="s">
        <v>10481</v>
      </c>
      <c r="C1915" s="19" t="s">
        <v>10482</v>
      </c>
      <c r="D1915" s="19" t="s">
        <v>10483</v>
      </c>
      <c r="E1915" s="13">
        <v>138.94763188104201</v>
      </c>
      <c r="F1915" s="14" t="s">
        <v>10484</v>
      </c>
      <c r="G1915" s="14">
        <v>0.41</v>
      </c>
      <c r="H1915" s="14" t="s">
        <v>10485</v>
      </c>
      <c r="I1915" s="14" t="s">
        <v>8532</v>
      </c>
      <c r="J1915" s="15" t="s">
        <v>9083</v>
      </c>
      <c r="K1915" s="14" t="s">
        <v>29450</v>
      </c>
      <c r="L1915" s="14" t="s">
        <v>31</v>
      </c>
      <c r="M1915" s="14" t="s">
        <v>32</v>
      </c>
      <c r="N1915" s="14" t="s">
        <v>46</v>
      </c>
      <c r="O1915" s="16" t="s">
        <v>47</v>
      </c>
      <c r="P1915" s="28">
        <v>91</v>
      </c>
      <c r="Q1915" s="14">
        <v>10.199999999999999</v>
      </c>
      <c r="R1915" s="15" t="s">
        <v>10486</v>
      </c>
      <c r="S1915" s="14" t="s">
        <v>36</v>
      </c>
      <c r="T1915" s="14">
        <v>20.6</v>
      </c>
      <c r="U1915" s="36">
        <v>10.199999999999999</v>
      </c>
      <c r="V1915" s="37">
        <f>PRODUCT(U1915,1/E1915)</f>
        <v>7.3408951717382126E-2</v>
      </c>
      <c r="W1915" s="37">
        <f>V1915/3</f>
        <v>2.446965057246071E-2</v>
      </c>
      <c r="X1915" s="19" t="s">
        <v>10487</v>
      </c>
      <c r="Y1915" s="21" t="s">
        <v>10488</v>
      </c>
      <c r="Z1915" s="19" t="s">
        <v>10489</v>
      </c>
    </row>
    <row r="1916" spans="1:26" s="67" customFormat="1" ht="100.2" customHeight="1" x14ac:dyDescent="0.3">
      <c r="A1916" s="138" t="s">
        <v>23707</v>
      </c>
      <c r="B1916" s="141" t="s">
        <v>21018</v>
      </c>
      <c r="C1916" s="139" t="s">
        <v>21019</v>
      </c>
      <c r="D1916" s="139" t="s">
        <v>21020</v>
      </c>
      <c r="E1916" s="142">
        <v>684.1</v>
      </c>
      <c r="F1916" s="144" t="s">
        <v>21021</v>
      </c>
      <c r="G1916" s="150"/>
      <c r="H1916" s="144" t="s">
        <v>21022</v>
      </c>
      <c r="I1916" s="144" t="s">
        <v>8532</v>
      </c>
      <c r="J1916" s="145" t="s">
        <v>8569</v>
      </c>
      <c r="K1916" s="144" t="s">
        <v>29451</v>
      </c>
      <c r="L1916" s="144" t="s">
        <v>31</v>
      </c>
      <c r="M1916" s="144" t="s">
        <v>14589</v>
      </c>
      <c r="N1916" s="144" t="s">
        <v>33</v>
      </c>
      <c r="O1916" s="144" t="s">
        <v>220</v>
      </c>
      <c r="P1916" s="144">
        <v>90</v>
      </c>
      <c r="Q1916" s="144">
        <v>50</v>
      </c>
      <c r="R1916" s="147" t="s">
        <v>21023</v>
      </c>
      <c r="S1916" s="144" t="s">
        <v>8488</v>
      </c>
      <c r="T1916" s="144">
        <v>200</v>
      </c>
      <c r="U1916" s="144">
        <v>50</v>
      </c>
      <c r="V1916" s="148">
        <f>U1916/E1916</f>
        <v>7.3088729717877499E-2</v>
      </c>
      <c r="W1916" s="148">
        <f>V1916/3</f>
        <v>2.4362909905959167E-2</v>
      </c>
      <c r="X1916" s="145" t="s">
        <v>21024</v>
      </c>
      <c r="Y1916" s="145" t="s">
        <v>21025</v>
      </c>
      <c r="Z1916" s="145" t="s">
        <v>21026</v>
      </c>
    </row>
    <row r="1917" spans="1:26" s="67" customFormat="1" ht="100.2" customHeight="1" x14ac:dyDescent="0.3">
      <c r="A1917" s="9" t="s">
        <v>16991</v>
      </c>
      <c r="B1917" s="10" t="s">
        <v>10490</v>
      </c>
      <c r="C1917" s="22" t="s">
        <v>10491</v>
      </c>
      <c r="D1917" s="19" t="s">
        <v>10492</v>
      </c>
      <c r="E1917" s="13">
        <v>329.32</v>
      </c>
      <c r="F1917" s="14" t="s">
        <v>10493</v>
      </c>
      <c r="G1917" s="14">
        <v>1.87</v>
      </c>
      <c r="H1917" s="14" t="s">
        <v>10494</v>
      </c>
      <c r="I1917" s="14" t="s">
        <v>8532</v>
      </c>
      <c r="J1917" s="15" t="s">
        <v>8659</v>
      </c>
      <c r="K1917" s="14" t="s">
        <v>29452</v>
      </c>
      <c r="L1917" s="14" t="s">
        <v>31</v>
      </c>
      <c r="M1917" s="14" t="s">
        <v>10495</v>
      </c>
      <c r="N1917" s="14" t="s">
        <v>59</v>
      </c>
      <c r="O1917" s="16" t="s">
        <v>34</v>
      </c>
      <c r="P1917" s="28">
        <v>730</v>
      </c>
      <c r="Q1917" s="14">
        <v>8</v>
      </c>
      <c r="R1917" s="15" t="s">
        <v>10496</v>
      </c>
      <c r="S1917" s="14" t="s">
        <v>36</v>
      </c>
      <c r="T1917" s="14">
        <v>25</v>
      </c>
      <c r="U1917" s="14">
        <v>8</v>
      </c>
      <c r="V1917" s="13">
        <f>PRODUCT(U1917,1/E1917)</f>
        <v>2.4292481476982875E-2</v>
      </c>
      <c r="W1917" s="13">
        <f>V1917</f>
        <v>2.4292481476982875E-2</v>
      </c>
      <c r="X1917" s="19" t="s">
        <v>10497</v>
      </c>
      <c r="Y1917" s="21" t="s">
        <v>10498</v>
      </c>
      <c r="Z1917" s="19" t="s">
        <v>30892</v>
      </c>
    </row>
    <row r="1918" spans="1:26" s="67" customFormat="1" ht="100.2" customHeight="1" x14ac:dyDescent="0.3">
      <c r="A1918" s="138" t="s">
        <v>23707</v>
      </c>
      <c r="B1918" s="141" t="s">
        <v>21027</v>
      </c>
      <c r="C1918" s="139" t="s">
        <v>21028</v>
      </c>
      <c r="D1918" s="139" t="s">
        <v>21029</v>
      </c>
      <c r="E1918" s="142">
        <v>109.94</v>
      </c>
      <c r="F1918" s="143" t="s">
        <v>21030</v>
      </c>
      <c r="G1918" s="143"/>
      <c r="H1918" s="143" t="s">
        <v>21031</v>
      </c>
      <c r="I1918" s="144" t="s">
        <v>8532</v>
      </c>
      <c r="J1918" s="145" t="s">
        <v>14083</v>
      </c>
      <c r="K1918" s="143" t="s">
        <v>28854</v>
      </c>
      <c r="L1918" s="144" t="s">
        <v>31</v>
      </c>
      <c r="M1918" s="144" t="s">
        <v>501</v>
      </c>
      <c r="N1918" s="144" t="s">
        <v>33</v>
      </c>
      <c r="O1918" s="144" t="s">
        <v>220</v>
      </c>
      <c r="P1918" s="144">
        <v>90</v>
      </c>
      <c r="Q1918" s="144">
        <v>8</v>
      </c>
      <c r="R1918" s="147" t="s">
        <v>21032</v>
      </c>
      <c r="S1918" s="144" t="s">
        <v>36</v>
      </c>
      <c r="T1918" s="144">
        <v>33</v>
      </c>
      <c r="U1918" s="144">
        <v>8</v>
      </c>
      <c r="V1918" s="146">
        <f>U1918/E1918</f>
        <v>7.2766963798435516E-2</v>
      </c>
      <c r="W1918" s="146">
        <f>V1918/3</f>
        <v>2.4255654599478507E-2</v>
      </c>
      <c r="X1918" s="1" t="s">
        <v>21033</v>
      </c>
      <c r="Y1918" s="145" t="s">
        <v>10327</v>
      </c>
      <c r="Z1918" s="145" t="s">
        <v>30893</v>
      </c>
    </row>
    <row r="1919" spans="1:26" s="67" customFormat="1" ht="100.2" customHeight="1" x14ac:dyDescent="0.3">
      <c r="A1919" s="138" t="s">
        <v>23707</v>
      </c>
      <c r="B1919" s="141" t="s">
        <v>21034</v>
      </c>
      <c r="C1919" s="139" t="s">
        <v>21035</v>
      </c>
      <c r="D1919" s="139" t="s">
        <v>21036</v>
      </c>
      <c r="E1919" s="142">
        <v>452.35500000000002</v>
      </c>
      <c r="F1919" s="143" t="s">
        <v>21037</v>
      </c>
      <c r="G1919" s="143"/>
      <c r="H1919" s="143" t="s">
        <v>21038</v>
      </c>
      <c r="I1919" s="144" t="s">
        <v>8532</v>
      </c>
      <c r="J1919" s="145" t="s">
        <v>21039</v>
      </c>
      <c r="K1919" s="143" t="s">
        <v>29453</v>
      </c>
      <c r="L1919" s="144" t="s">
        <v>31</v>
      </c>
      <c r="M1919" s="144" t="s">
        <v>176</v>
      </c>
      <c r="N1919" s="144" t="s">
        <v>46</v>
      </c>
      <c r="O1919" s="144" t="s">
        <v>34</v>
      </c>
      <c r="P1919" s="144">
        <v>728</v>
      </c>
      <c r="Q1919" s="144">
        <v>10.9</v>
      </c>
      <c r="R1919" s="147" t="s">
        <v>21040</v>
      </c>
      <c r="S1919" s="144" t="s">
        <v>143</v>
      </c>
      <c r="T1919" s="144">
        <v>194.5</v>
      </c>
      <c r="U1919" s="144">
        <v>10.9</v>
      </c>
      <c r="V1919" s="149">
        <f>U1919/E1919</f>
        <v>2.4096119198417171E-2</v>
      </c>
      <c r="W1919" s="149">
        <f>V1919</f>
        <v>2.4096119198417171E-2</v>
      </c>
      <c r="X1919" s="1" t="s">
        <v>21041</v>
      </c>
      <c r="Y1919" s="145" t="s">
        <v>6834</v>
      </c>
      <c r="Z1919" s="230" t="s">
        <v>30894</v>
      </c>
    </row>
    <row r="1920" spans="1:26" s="67" customFormat="1" ht="100.2" customHeight="1" x14ac:dyDescent="0.3">
      <c r="A1920" s="138" t="s">
        <v>23707</v>
      </c>
      <c r="B1920" s="141" t="s">
        <v>21042</v>
      </c>
      <c r="C1920" s="139" t="s">
        <v>21043</v>
      </c>
      <c r="D1920" s="139" t="s">
        <v>21044</v>
      </c>
      <c r="E1920" s="142">
        <v>408.37700000000001</v>
      </c>
      <c r="F1920" s="143" t="s">
        <v>21045</v>
      </c>
      <c r="G1920" s="143"/>
      <c r="H1920" s="143" t="s">
        <v>21046</v>
      </c>
      <c r="I1920" s="144" t="s">
        <v>8532</v>
      </c>
      <c r="J1920" s="145" t="s">
        <v>8598</v>
      </c>
      <c r="K1920" s="143" t="s">
        <v>29454</v>
      </c>
      <c r="L1920" s="144" t="s">
        <v>31</v>
      </c>
      <c r="M1920" s="144" t="s">
        <v>21047</v>
      </c>
      <c r="N1920" s="144" t="s">
        <v>46</v>
      </c>
      <c r="O1920" s="144" t="s">
        <v>34</v>
      </c>
      <c r="P1920" s="144">
        <v>730</v>
      </c>
      <c r="Q1920" s="144">
        <v>9.81</v>
      </c>
      <c r="R1920" s="147" t="s">
        <v>21048</v>
      </c>
      <c r="S1920" s="144" t="s">
        <v>788</v>
      </c>
      <c r="T1920" s="144">
        <v>29.7</v>
      </c>
      <c r="U1920" s="144">
        <v>9.81</v>
      </c>
      <c r="V1920" s="149">
        <f>U1920/E1920</f>
        <v>2.4021920921109663E-2</v>
      </c>
      <c r="W1920" s="149">
        <f>V1920</f>
        <v>2.4021920921109663E-2</v>
      </c>
      <c r="X1920" s="1" t="s">
        <v>21049</v>
      </c>
      <c r="Y1920" s="145" t="s">
        <v>21050</v>
      </c>
      <c r="Z1920" s="145" t="s">
        <v>21051</v>
      </c>
    </row>
    <row r="1921" spans="1:26" s="67" customFormat="1" ht="100.2" customHeight="1" x14ac:dyDescent="0.3">
      <c r="A1921" s="138" t="s">
        <v>23707</v>
      </c>
      <c r="B1921" s="141" t="s">
        <v>21052</v>
      </c>
      <c r="C1921" s="139" t="s">
        <v>21053</v>
      </c>
      <c r="D1921" s="139" t="s">
        <v>21054</v>
      </c>
      <c r="E1921" s="142">
        <v>190.02</v>
      </c>
      <c r="F1921" s="143" t="s">
        <v>21055</v>
      </c>
      <c r="G1921" s="143"/>
      <c r="H1921" s="143" t="s">
        <v>21056</v>
      </c>
      <c r="I1921" s="144" t="s">
        <v>8532</v>
      </c>
      <c r="J1921" s="145" t="s">
        <v>20662</v>
      </c>
      <c r="K1921" s="143" t="s">
        <v>28855</v>
      </c>
      <c r="L1921" s="144" t="s">
        <v>189</v>
      </c>
      <c r="M1921" s="144" t="s">
        <v>190</v>
      </c>
      <c r="N1921" s="144" t="s">
        <v>33</v>
      </c>
      <c r="O1921" s="144" t="s">
        <v>34</v>
      </c>
      <c r="P1921" s="144">
        <v>730</v>
      </c>
      <c r="Q1921" s="144">
        <v>4.5</v>
      </c>
      <c r="R1921" s="147" t="s">
        <v>21057</v>
      </c>
      <c r="S1921" s="144" t="s">
        <v>788</v>
      </c>
      <c r="T1921" s="144">
        <v>12.5</v>
      </c>
      <c r="U1921" s="144">
        <v>4.5</v>
      </c>
      <c r="V1921" s="148">
        <f>U1921/E1921</f>
        <v>2.3681717713924848E-2</v>
      </c>
      <c r="W1921" s="148">
        <f>V1921</f>
        <v>2.3681717713924848E-2</v>
      </c>
      <c r="X1921" s="1" t="s">
        <v>21058</v>
      </c>
      <c r="Y1921" s="145" t="s">
        <v>21059</v>
      </c>
      <c r="Z1921" s="145" t="s">
        <v>21060</v>
      </c>
    </row>
    <row r="1922" spans="1:26" s="67" customFormat="1" ht="100.2" customHeight="1" x14ac:dyDescent="0.3">
      <c r="A1922" s="9" t="s">
        <v>16991</v>
      </c>
      <c r="B1922" s="10" t="s">
        <v>10499</v>
      </c>
      <c r="C1922" s="22" t="s">
        <v>10500</v>
      </c>
      <c r="D1922" s="19" t="s">
        <v>10501</v>
      </c>
      <c r="E1922" s="13">
        <v>342.39</v>
      </c>
      <c r="F1922" s="14" t="s">
        <v>10502</v>
      </c>
      <c r="G1922" s="14">
        <v>1.4</v>
      </c>
      <c r="H1922" s="14" t="s">
        <v>10503</v>
      </c>
      <c r="I1922" s="14" t="s">
        <v>8532</v>
      </c>
      <c r="J1922" s="15" t="s">
        <v>10504</v>
      </c>
      <c r="K1922" s="14" t="s">
        <v>29455</v>
      </c>
      <c r="L1922" s="14" t="s">
        <v>31</v>
      </c>
      <c r="M1922" s="14" t="s">
        <v>10505</v>
      </c>
      <c r="N1922" s="14" t="s">
        <v>33</v>
      </c>
      <c r="O1922" s="16" t="s">
        <v>5698</v>
      </c>
      <c r="P1922" s="28">
        <v>730</v>
      </c>
      <c r="Q1922" s="14">
        <v>8</v>
      </c>
      <c r="R1922" s="15" t="s">
        <v>10506</v>
      </c>
      <c r="S1922" s="14" t="s">
        <v>36</v>
      </c>
      <c r="T1922" s="14">
        <v>32</v>
      </c>
      <c r="U1922" s="14">
        <v>8</v>
      </c>
      <c r="V1922" s="13">
        <f>PRODUCT(U1922,1/E1922)</f>
        <v>2.3365168375244605E-2</v>
      </c>
      <c r="W1922" s="13">
        <f>V1922</f>
        <v>2.3365168375244605E-2</v>
      </c>
      <c r="X1922" s="19" t="s">
        <v>10507</v>
      </c>
      <c r="Y1922" s="21" t="s">
        <v>10508</v>
      </c>
      <c r="Z1922" s="19" t="s">
        <v>30895</v>
      </c>
    </row>
    <row r="1923" spans="1:26" s="67" customFormat="1" ht="100.2" customHeight="1" x14ac:dyDescent="0.3">
      <c r="A1923" s="138" t="s">
        <v>23707</v>
      </c>
      <c r="B1923" s="141" t="s">
        <v>21061</v>
      </c>
      <c r="C1923" s="139" t="s">
        <v>21062</v>
      </c>
      <c r="D1923" s="139" t="s">
        <v>21063</v>
      </c>
      <c r="E1923" s="143">
        <v>544.80999999999995</v>
      </c>
      <c r="F1923" s="144" t="s">
        <v>21064</v>
      </c>
      <c r="G1923" s="150"/>
      <c r="H1923" s="144" t="s">
        <v>21065</v>
      </c>
      <c r="I1923" s="144" t="s">
        <v>8532</v>
      </c>
      <c r="J1923" s="145" t="s">
        <v>8551</v>
      </c>
      <c r="K1923" s="144" t="s">
        <v>29456</v>
      </c>
      <c r="L1923" s="144" t="s">
        <v>31</v>
      </c>
      <c r="M1923" s="144" t="s">
        <v>21066</v>
      </c>
      <c r="N1923" s="144" t="s">
        <v>46</v>
      </c>
      <c r="O1923" s="144" t="s">
        <v>34</v>
      </c>
      <c r="P1923" s="144">
        <v>91</v>
      </c>
      <c r="Q1923" s="144">
        <v>38.1</v>
      </c>
      <c r="R1923" s="147" t="s">
        <v>21067</v>
      </c>
      <c r="S1923" s="144" t="s">
        <v>36</v>
      </c>
      <c r="T1923" s="144">
        <v>391.5</v>
      </c>
      <c r="U1923" s="144">
        <v>38.1</v>
      </c>
      <c r="V1923" s="149">
        <f>U1923/E1923</f>
        <v>6.993263706613316E-2</v>
      </c>
      <c r="W1923" s="149">
        <f>V1923/3</f>
        <v>2.3310879022044387E-2</v>
      </c>
      <c r="X1923" s="145" t="s">
        <v>21068</v>
      </c>
      <c r="Y1923" s="145" t="s">
        <v>1871</v>
      </c>
      <c r="Z1923" s="145" t="s">
        <v>21069</v>
      </c>
    </row>
    <row r="1924" spans="1:26" s="67" customFormat="1" ht="100.2" customHeight="1" x14ac:dyDescent="0.3">
      <c r="A1924" s="138" t="s">
        <v>23707</v>
      </c>
      <c r="B1924" s="141" t="s">
        <v>21070</v>
      </c>
      <c r="C1924" s="139" t="s">
        <v>21071</v>
      </c>
      <c r="D1924" s="139" t="s">
        <v>21072</v>
      </c>
      <c r="E1924" s="142">
        <v>434.81</v>
      </c>
      <c r="F1924" s="143" t="s">
        <v>21073</v>
      </c>
      <c r="G1924" s="143"/>
      <c r="H1924" s="143" t="s">
        <v>21074</v>
      </c>
      <c r="I1924" s="144" t="s">
        <v>8532</v>
      </c>
      <c r="J1924" s="145" t="s">
        <v>21075</v>
      </c>
      <c r="K1924" s="143" t="s">
        <v>28856</v>
      </c>
      <c r="L1924" s="144" t="s">
        <v>189</v>
      </c>
      <c r="M1924" s="144" t="s">
        <v>190</v>
      </c>
      <c r="N1924" s="144" t="s">
        <v>33</v>
      </c>
      <c r="O1924" s="144" t="s">
        <v>3856</v>
      </c>
      <c r="P1924" s="144">
        <v>364</v>
      </c>
      <c r="Q1924" s="144">
        <v>10</v>
      </c>
      <c r="R1924" s="147" t="s">
        <v>21076</v>
      </c>
      <c r="S1924" s="144" t="s">
        <v>36</v>
      </c>
      <c r="T1924" s="144">
        <v>40</v>
      </c>
      <c r="U1924" s="144">
        <v>10</v>
      </c>
      <c r="V1924" s="148">
        <f>U1924/E1924</f>
        <v>2.2998551091281249E-2</v>
      </c>
      <c r="W1924" s="148">
        <f>V1924</f>
        <v>2.2998551091281249E-2</v>
      </c>
      <c r="X1924" s="1" t="s">
        <v>21077</v>
      </c>
      <c r="Y1924" s="145" t="s">
        <v>5015</v>
      </c>
      <c r="Z1924" s="145" t="s">
        <v>30896</v>
      </c>
    </row>
    <row r="1925" spans="1:26" s="67" customFormat="1" ht="100.2" customHeight="1" x14ac:dyDescent="0.3">
      <c r="A1925" s="138" t="s">
        <v>23707</v>
      </c>
      <c r="B1925" s="141" t="s">
        <v>21078</v>
      </c>
      <c r="C1925" s="139" t="s">
        <v>21079</v>
      </c>
      <c r="D1925" s="139" t="s">
        <v>21080</v>
      </c>
      <c r="E1925" s="142">
        <v>321.19</v>
      </c>
      <c r="F1925" s="143" t="s">
        <v>21081</v>
      </c>
      <c r="G1925" s="143"/>
      <c r="H1925" s="143" t="s">
        <v>21082</v>
      </c>
      <c r="I1925" s="144" t="s">
        <v>8532</v>
      </c>
      <c r="J1925" s="145" t="s">
        <v>20066</v>
      </c>
      <c r="K1925" s="143" t="s">
        <v>28857</v>
      </c>
      <c r="L1925" s="144" t="s">
        <v>31</v>
      </c>
      <c r="M1925" s="144" t="s">
        <v>176</v>
      </c>
      <c r="N1925" s="144" t="s">
        <v>33</v>
      </c>
      <c r="O1925" s="144" t="s">
        <v>34</v>
      </c>
      <c r="P1925" s="144">
        <v>91</v>
      </c>
      <c r="Q1925" s="144">
        <v>21.8</v>
      </c>
      <c r="R1925" s="147" t="s">
        <v>21083</v>
      </c>
      <c r="S1925" s="144" t="s">
        <v>36</v>
      </c>
      <c r="T1925" s="144">
        <v>145</v>
      </c>
      <c r="U1925" s="144">
        <v>21.8</v>
      </c>
      <c r="V1925" s="149">
        <f>U1925/E1925</f>
        <v>6.7872598773311754E-2</v>
      </c>
      <c r="W1925" s="149">
        <f>V1925/3</f>
        <v>2.2624199591103917E-2</v>
      </c>
      <c r="X1925" s="1" t="s">
        <v>21084</v>
      </c>
      <c r="Y1925" s="145" t="s">
        <v>21085</v>
      </c>
      <c r="Z1925" s="145" t="s">
        <v>21086</v>
      </c>
    </row>
    <row r="1926" spans="1:26" s="67" customFormat="1" ht="100.2" customHeight="1" x14ac:dyDescent="0.3">
      <c r="A1926" s="9" t="s">
        <v>16991</v>
      </c>
      <c r="B1926" s="10" t="s">
        <v>10509</v>
      </c>
      <c r="C1926" s="22" t="s">
        <v>10510</v>
      </c>
      <c r="D1926" s="43" t="s">
        <v>10511</v>
      </c>
      <c r="E1926" s="24">
        <v>110.97</v>
      </c>
      <c r="F1926" s="14" t="s">
        <v>10512</v>
      </c>
      <c r="G1926" s="13">
        <v>1.82</v>
      </c>
      <c r="H1926" s="25" t="s">
        <v>10513</v>
      </c>
      <c r="I1926" s="14" t="s">
        <v>8532</v>
      </c>
      <c r="J1926" s="15" t="s">
        <v>8972</v>
      </c>
      <c r="K1926" s="14" t="s">
        <v>28777</v>
      </c>
      <c r="L1926" s="14" t="s">
        <v>31</v>
      </c>
      <c r="M1926" s="14" t="s">
        <v>176</v>
      </c>
      <c r="N1926" s="14" t="s">
        <v>33</v>
      </c>
      <c r="O1926" s="16" t="s">
        <v>34</v>
      </c>
      <c r="P1926" s="26">
        <v>730</v>
      </c>
      <c r="Q1926" s="25">
        <v>2.5</v>
      </c>
      <c r="R1926" s="15" t="s">
        <v>10514</v>
      </c>
      <c r="S1926" s="14" t="s">
        <v>36</v>
      </c>
      <c r="T1926" s="25">
        <v>12.5</v>
      </c>
      <c r="U1926" s="85">
        <v>2.5</v>
      </c>
      <c r="V1926" s="44">
        <f>PRODUCT(U1926,1/E1926)</f>
        <v>2.2528611336397227E-2</v>
      </c>
      <c r="W1926" s="44">
        <f t="shared" ref="W1926:W1932" si="106">V1926</f>
        <v>2.2528611336397227E-2</v>
      </c>
      <c r="X1926" s="19" t="s">
        <v>10515</v>
      </c>
      <c r="Y1926" s="21" t="s">
        <v>10516</v>
      </c>
      <c r="Z1926" s="19" t="s">
        <v>30897</v>
      </c>
    </row>
    <row r="1927" spans="1:26" s="67" customFormat="1" ht="100.2" customHeight="1" x14ac:dyDescent="0.3">
      <c r="A1927" s="9" t="s">
        <v>16991</v>
      </c>
      <c r="B1927" s="10" t="s">
        <v>10517</v>
      </c>
      <c r="C1927" s="22" t="s">
        <v>10518</v>
      </c>
      <c r="D1927" s="19" t="s">
        <v>10519</v>
      </c>
      <c r="E1927" s="13">
        <v>279.33</v>
      </c>
      <c r="F1927" s="14" t="s">
        <v>10520</v>
      </c>
      <c r="G1927" s="14">
        <v>1.65</v>
      </c>
      <c r="H1927" s="14" t="s">
        <v>10521</v>
      </c>
      <c r="I1927" s="14" t="s">
        <v>8532</v>
      </c>
      <c r="J1927" s="15" t="s">
        <v>10522</v>
      </c>
      <c r="K1927" s="14" t="s">
        <v>29457</v>
      </c>
      <c r="L1927" s="14" t="s">
        <v>189</v>
      </c>
      <c r="M1927" s="14" t="s">
        <v>190</v>
      </c>
      <c r="N1927" s="14" t="s">
        <v>33</v>
      </c>
      <c r="O1927" s="16" t="s">
        <v>34</v>
      </c>
      <c r="P1927" s="28">
        <v>182</v>
      </c>
      <c r="Q1927" s="14">
        <v>6.25</v>
      </c>
      <c r="R1927" s="15" t="s">
        <v>10523</v>
      </c>
      <c r="S1927" s="14" t="s">
        <v>143</v>
      </c>
      <c r="T1927" s="14">
        <v>25</v>
      </c>
      <c r="U1927" s="14">
        <v>6.25</v>
      </c>
      <c r="V1927" s="30">
        <f>PRODUCT(U1927,1/E1927)</f>
        <v>2.2374968675043856E-2</v>
      </c>
      <c r="W1927" s="30">
        <f t="shared" si="106"/>
        <v>2.2374968675043856E-2</v>
      </c>
      <c r="X1927" s="19" t="s">
        <v>10524</v>
      </c>
      <c r="Y1927" s="21" t="s">
        <v>10525</v>
      </c>
      <c r="Z1927" s="19" t="s">
        <v>30898</v>
      </c>
    </row>
    <row r="1928" spans="1:26" s="67" customFormat="1" ht="100.2" customHeight="1" x14ac:dyDescent="0.3">
      <c r="A1928" s="9" t="s">
        <v>16991</v>
      </c>
      <c r="B1928" s="10" t="s">
        <v>10526</v>
      </c>
      <c r="C1928" s="19" t="s">
        <v>10527</v>
      </c>
      <c r="D1928" s="19" t="s">
        <v>10528</v>
      </c>
      <c r="E1928" s="13">
        <v>229.71</v>
      </c>
      <c r="F1928" s="14" t="s">
        <v>10529</v>
      </c>
      <c r="G1928" s="14">
        <v>2.93</v>
      </c>
      <c r="H1928" s="14" t="s">
        <v>10530</v>
      </c>
      <c r="I1928" s="14" t="s">
        <v>8532</v>
      </c>
      <c r="J1928" s="15" t="s">
        <v>10531</v>
      </c>
      <c r="K1928" s="14" t="s">
        <v>28858</v>
      </c>
      <c r="L1928" s="14" t="s">
        <v>31</v>
      </c>
      <c r="M1928" s="14" t="s">
        <v>1257</v>
      </c>
      <c r="N1928" s="14" t="s">
        <v>59</v>
      </c>
      <c r="O1928" s="16" t="s">
        <v>34</v>
      </c>
      <c r="P1928" s="28">
        <v>730</v>
      </c>
      <c r="Q1928" s="14">
        <v>5</v>
      </c>
      <c r="R1928" s="15" t="s">
        <v>10532</v>
      </c>
      <c r="S1928" s="14" t="s">
        <v>10533</v>
      </c>
      <c r="T1928" s="14">
        <v>50</v>
      </c>
      <c r="U1928" s="28">
        <v>5</v>
      </c>
      <c r="V1928" s="13">
        <f>PRODUCT(U1928,1/E1928)</f>
        <v>2.1766575247050626E-2</v>
      </c>
      <c r="W1928" s="13">
        <f t="shared" si="106"/>
        <v>2.1766575247050626E-2</v>
      </c>
      <c r="X1928" s="19" t="s">
        <v>10534</v>
      </c>
      <c r="Y1928" s="21" t="s">
        <v>10535</v>
      </c>
      <c r="Z1928" s="19" t="s">
        <v>30899</v>
      </c>
    </row>
    <row r="1929" spans="1:26" s="67" customFormat="1" ht="100.2" customHeight="1" x14ac:dyDescent="0.3">
      <c r="A1929" s="138" t="s">
        <v>23707</v>
      </c>
      <c r="B1929" s="141" t="s">
        <v>21087</v>
      </c>
      <c r="C1929" s="139" t="s">
        <v>21088</v>
      </c>
      <c r="D1929" s="147" t="s">
        <v>21089</v>
      </c>
      <c r="E1929" s="143">
        <v>228.27</v>
      </c>
      <c r="F1929" s="144" t="s">
        <v>21090</v>
      </c>
      <c r="G1929" s="150"/>
      <c r="H1929" s="144" t="s">
        <v>21091</v>
      </c>
      <c r="I1929" s="144" t="s">
        <v>8532</v>
      </c>
      <c r="J1929" s="145" t="s">
        <v>8707</v>
      </c>
      <c r="K1929" s="144" t="s">
        <v>29458</v>
      </c>
      <c r="L1929" s="144" t="s">
        <v>31</v>
      </c>
      <c r="M1929" s="144" t="s">
        <v>21092</v>
      </c>
      <c r="N1929" s="144" t="s">
        <v>476</v>
      </c>
      <c r="O1929" s="144" t="s">
        <v>34</v>
      </c>
      <c r="P1929" s="144">
        <v>730</v>
      </c>
      <c r="Q1929" s="144">
        <v>4.9000000000000004</v>
      </c>
      <c r="R1929" s="147" t="s">
        <v>21093</v>
      </c>
      <c r="S1929" s="144" t="s">
        <v>21094</v>
      </c>
      <c r="T1929" s="144">
        <v>16</v>
      </c>
      <c r="U1929" s="144">
        <v>4.9000000000000004</v>
      </c>
      <c r="V1929" s="148">
        <f>U1929/E1929</f>
        <v>2.1465808034345293E-2</v>
      </c>
      <c r="W1929" s="148">
        <f t="shared" si="106"/>
        <v>2.1465808034345293E-2</v>
      </c>
      <c r="X1929" s="147" t="s">
        <v>21095</v>
      </c>
      <c r="Y1929" s="145" t="s">
        <v>21096</v>
      </c>
      <c r="Z1929" s="145" t="s">
        <v>21097</v>
      </c>
    </row>
    <row r="1930" spans="1:26" s="67" customFormat="1" ht="100.2" customHeight="1" x14ac:dyDescent="0.3">
      <c r="A1930" s="138" t="s">
        <v>23707</v>
      </c>
      <c r="B1930" s="141" t="s">
        <v>21098</v>
      </c>
      <c r="C1930" s="139" t="s">
        <v>21099</v>
      </c>
      <c r="D1930" s="139" t="s">
        <v>21100</v>
      </c>
      <c r="E1930" s="142">
        <v>346.55</v>
      </c>
      <c r="F1930" s="143" t="s">
        <v>21101</v>
      </c>
      <c r="G1930" s="143"/>
      <c r="H1930" s="143" t="s">
        <v>21102</v>
      </c>
      <c r="I1930" s="144" t="s">
        <v>8532</v>
      </c>
      <c r="J1930" s="145" t="s">
        <v>9323</v>
      </c>
      <c r="K1930" s="143" t="s">
        <v>29291</v>
      </c>
      <c r="L1930" s="144" t="s">
        <v>31</v>
      </c>
      <c r="M1930" s="144" t="s">
        <v>4915</v>
      </c>
      <c r="N1930" s="144" t="s">
        <v>476</v>
      </c>
      <c r="O1930" s="144" t="s">
        <v>34</v>
      </c>
      <c r="P1930" s="144" t="s">
        <v>23675</v>
      </c>
      <c r="Q1930" s="144">
        <v>7.4</v>
      </c>
      <c r="R1930" s="147" t="s">
        <v>21103</v>
      </c>
      <c r="S1930" s="144" t="s">
        <v>7684</v>
      </c>
      <c r="T1930" s="144">
        <v>55</v>
      </c>
      <c r="U1930" s="144">
        <v>7.4</v>
      </c>
      <c r="V1930" s="148">
        <f>U1930/E1930</f>
        <v>2.1353340066368489E-2</v>
      </c>
      <c r="W1930" s="148">
        <f t="shared" si="106"/>
        <v>2.1353340066368489E-2</v>
      </c>
      <c r="X1930" s="1" t="s">
        <v>21104</v>
      </c>
      <c r="Y1930" s="145" t="s">
        <v>21105</v>
      </c>
      <c r="Z1930" s="145" t="s">
        <v>30900</v>
      </c>
    </row>
    <row r="1931" spans="1:26" s="67" customFormat="1" ht="100.2" customHeight="1" x14ac:dyDescent="0.3">
      <c r="A1931" s="138" t="s">
        <v>23707</v>
      </c>
      <c r="B1931" s="141" t="s">
        <v>21106</v>
      </c>
      <c r="C1931" s="139" t="s">
        <v>21107</v>
      </c>
      <c r="D1931" s="139" t="s">
        <v>21108</v>
      </c>
      <c r="E1931" s="142">
        <v>295.77</v>
      </c>
      <c r="F1931" s="143" t="s">
        <v>21109</v>
      </c>
      <c r="G1931" s="143"/>
      <c r="H1931" s="143" t="s">
        <v>21110</v>
      </c>
      <c r="I1931" s="144" t="s">
        <v>8532</v>
      </c>
      <c r="J1931" s="145" t="s">
        <v>9769</v>
      </c>
      <c r="K1931" s="143" t="s">
        <v>28859</v>
      </c>
      <c r="L1931" s="144" t="s">
        <v>31</v>
      </c>
      <c r="M1931" s="144" t="s">
        <v>21111</v>
      </c>
      <c r="N1931" s="144" t="s">
        <v>33</v>
      </c>
      <c r="O1931" s="144" t="s">
        <v>34</v>
      </c>
      <c r="P1931" s="144">
        <v>730</v>
      </c>
      <c r="Q1931" s="144">
        <v>6.25</v>
      </c>
      <c r="R1931" s="147" t="s">
        <v>21112</v>
      </c>
      <c r="S1931" s="144" t="s">
        <v>36</v>
      </c>
      <c r="T1931" s="144">
        <v>25</v>
      </c>
      <c r="U1931" s="144">
        <v>6.25</v>
      </c>
      <c r="V1931" s="149">
        <f>U1931/E1931</f>
        <v>2.1131284443993644E-2</v>
      </c>
      <c r="W1931" s="149">
        <f t="shared" si="106"/>
        <v>2.1131284443993644E-2</v>
      </c>
      <c r="X1931" s="1" t="s">
        <v>21113</v>
      </c>
      <c r="Y1931" s="145" t="s">
        <v>21114</v>
      </c>
      <c r="Z1931" s="145" t="s">
        <v>21115</v>
      </c>
    </row>
    <row r="1932" spans="1:26" s="67" customFormat="1" ht="100.2" customHeight="1" x14ac:dyDescent="0.3">
      <c r="A1932" s="138" t="s">
        <v>23707</v>
      </c>
      <c r="B1932" s="141" t="s">
        <v>21116</v>
      </c>
      <c r="C1932" s="139" t="s">
        <v>21117</v>
      </c>
      <c r="D1932" s="139" t="s">
        <v>21118</v>
      </c>
      <c r="E1932" s="142">
        <v>383.58</v>
      </c>
      <c r="F1932" s="143" t="s">
        <v>21119</v>
      </c>
      <c r="G1932" s="143"/>
      <c r="H1932" s="143" t="s">
        <v>21120</v>
      </c>
      <c r="I1932" s="144" t="s">
        <v>8532</v>
      </c>
      <c r="J1932" s="145" t="s">
        <v>21121</v>
      </c>
      <c r="K1932" s="143" t="s">
        <v>28860</v>
      </c>
      <c r="L1932" s="144" t="s">
        <v>31</v>
      </c>
      <c r="M1932" s="144" t="s">
        <v>4488</v>
      </c>
      <c r="N1932" s="144" t="s">
        <v>46</v>
      </c>
      <c r="O1932" s="144" t="s">
        <v>34</v>
      </c>
      <c r="P1932" s="144">
        <v>728</v>
      </c>
      <c r="Q1932" s="144">
        <v>8.1</v>
      </c>
      <c r="R1932" s="147" t="s">
        <v>21122</v>
      </c>
      <c r="S1932" s="144" t="s">
        <v>36</v>
      </c>
      <c r="T1932" s="144">
        <v>30.2</v>
      </c>
      <c r="U1932" s="144">
        <v>8.1</v>
      </c>
      <c r="V1932" s="148">
        <f>U1932/E1932</f>
        <v>2.1116846550915062E-2</v>
      </c>
      <c r="W1932" s="148">
        <f t="shared" si="106"/>
        <v>2.1116846550915062E-2</v>
      </c>
      <c r="X1932" s="1" t="s">
        <v>21123</v>
      </c>
      <c r="Y1932" s="145" t="s">
        <v>21124</v>
      </c>
      <c r="Z1932" s="145" t="s">
        <v>21125</v>
      </c>
    </row>
    <row r="1933" spans="1:26" s="67" customFormat="1" ht="100.2" customHeight="1" x14ac:dyDescent="0.3">
      <c r="A1933" s="138" t="s">
        <v>23707</v>
      </c>
      <c r="B1933" s="141" t="s">
        <v>21126</v>
      </c>
      <c r="C1933" s="139" t="s">
        <v>21127</v>
      </c>
      <c r="D1933" s="139" t="s">
        <v>21128</v>
      </c>
      <c r="E1933" s="142">
        <v>136</v>
      </c>
      <c r="F1933" s="143" t="s">
        <v>21129</v>
      </c>
      <c r="G1933" s="143"/>
      <c r="H1933" s="143" t="s">
        <v>21130</v>
      </c>
      <c r="I1933" s="144" t="s">
        <v>8532</v>
      </c>
      <c r="J1933" s="145" t="s">
        <v>21131</v>
      </c>
      <c r="K1933" s="143" t="s">
        <v>29459</v>
      </c>
      <c r="L1933" s="144" t="s">
        <v>31</v>
      </c>
      <c r="M1933" s="144" t="s">
        <v>21132</v>
      </c>
      <c r="N1933" s="144" t="s">
        <v>46</v>
      </c>
      <c r="O1933" s="144" t="s">
        <v>34</v>
      </c>
      <c r="P1933" s="144">
        <v>90</v>
      </c>
      <c r="Q1933" s="144">
        <v>8.4</v>
      </c>
      <c r="R1933" s="147" t="s">
        <v>21133</v>
      </c>
      <c r="S1933" s="144" t="s">
        <v>36</v>
      </c>
      <c r="T1933" s="144">
        <v>82.3</v>
      </c>
      <c r="U1933" s="144">
        <v>8.4</v>
      </c>
      <c r="V1933" s="148">
        <f>U1933/E1933</f>
        <v>6.1764705882352944E-2</v>
      </c>
      <c r="W1933" s="148">
        <f>V1933/3</f>
        <v>2.0588235294117647E-2</v>
      </c>
      <c r="X1933" s="1" t="s">
        <v>21134</v>
      </c>
      <c r="Y1933" s="145" t="s">
        <v>5095</v>
      </c>
      <c r="Z1933" s="145" t="s">
        <v>21135</v>
      </c>
    </row>
    <row r="1934" spans="1:26" s="67" customFormat="1" ht="100.2" customHeight="1" x14ac:dyDescent="0.3">
      <c r="A1934" s="9" t="s">
        <v>16991</v>
      </c>
      <c r="B1934" s="10" t="s">
        <v>10536</v>
      </c>
      <c r="C1934" s="22" t="s">
        <v>10537</v>
      </c>
      <c r="D1934" s="12" t="s">
        <v>10538</v>
      </c>
      <c r="E1934" s="13">
        <v>164.2</v>
      </c>
      <c r="F1934" s="14" t="s">
        <v>2701</v>
      </c>
      <c r="G1934" s="14">
        <v>1.93</v>
      </c>
      <c r="H1934" s="14" t="s">
        <v>10539</v>
      </c>
      <c r="I1934" s="14" t="s">
        <v>8532</v>
      </c>
      <c r="J1934" s="15" t="s">
        <v>8780</v>
      </c>
      <c r="K1934" s="14" t="s">
        <v>29460</v>
      </c>
      <c r="L1934" s="14" t="s">
        <v>31</v>
      </c>
      <c r="M1934" s="14" t="s">
        <v>69</v>
      </c>
      <c r="N1934" s="14" t="s">
        <v>9630</v>
      </c>
      <c r="O1934" s="16" t="s">
        <v>34</v>
      </c>
      <c r="P1934" s="17">
        <v>91</v>
      </c>
      <c r="Q1934" s="29" t="s">
        <v>1801</v>
      </c>
      <c r="R1934" s="15" t="s">
        <v>10540</v>
      </c>
      <c r="S1934" s="14" t="s">
        <v>36</v>
      </c>
      <c r="T1934" s="18">
        <v>100</v>
      </c>
      <c r="U1934" s="17">
        <v>10</v>
      </c>
      <c r="V1934" s="33">
        <f>PRODUCT(U1934,1/E1934)</f>
        <v>6.090133982947625E-2</v>
      </c>
      <c r="W1934" s="30">
        <f>V1934/3</f>
        <v>2.0300446609825416E-2</v>
      </c>
      <c r="X1934" s="19" t="s">
        <v>10541</v>
      </c>
      <c r="Y1934" s="21" t="s">
        <v>10542</v>
      </c>
      <c r="Z1934" s="19" t="s">
        <v>30901</v>
      </c>
    </row>
    <row r="1935" spans="1:26" s="67" customFormat="1" ht="100.2" customHeight="1" x14ac:dyDescent="0.3">
      <c r="A1935" s="9" t="s">
        <v>16991</v>
      </c>
      <c r="B1935" s="10" t="s">
        <v>10543</v>
      </c>
      <c r="C1935" s="22" t="s">
        <v>10544</v>
      </c>
      <c r="D1935" s="12" t="s">
        <v>10545</v>
      </c>
      <c r="E1935" s="13">
        <v>829.65</v>
      </c>
      <c r="F1935" s="14" t="s">
        <v>10546</v>
      </c>
      <c r="G1935" s="14">
        <v>-0.74</v>
      </c>
      <c r="H1935" s="18" t="s">
        <v>10547</v>
      </c>
      <c r="I1935" s="14" t="s">
        <v>8532</v>
      </c>
      <c r="J1935" s="15" t="s">
        <v>8934</v>
      </c>
      <c r="K1935" s="14" t="s">
        <v>28861</v>
      </c>
      <c r="L1935" s="14" t="s">
        <v>31</v>
      </c>
      <c r="M1935" s="14" t="s">
        <v>10548</v>
      </c>
      <c r="N1935" s="14" t="s">
        <v>33</v>
      </c>
      <c r="O1935" s="16" t="s">
        <v>220</v>
      </c>
      <c r="P1935" s="17" t="s">
        <v>340</v>
      </c>
      <c r="Q1935" s="29" t="s">
        <v>2097</v>
      </c>
      <c r="R1935" s="15" t="s">
        <v>10549</v>
      </c>
      <c r="S1935" s="14" t="s">
        <v>36</v>
      </c>
      <c r="T1935" s="18">
        <v>250</v>
      </c>
      <c r="U1935" s="17">
        <v>50</v>
      </c>
      <c r="V1935" s="33">
        <f>U1935/E1935</f>
        <v>6.0266377388055209E-2</v>
      </c>
      <c r="W1935" s="33">
        <f>V1935/3</f>
        <v>2.0088792462685068E-2</v>
      </c>
      <c r="X1935" s="19" t="s">
        <v>10550</v>
      </c>
      <c r="Y1935" s="21" t="s">
        <v>10551</v>
      </c>
      <c r="Z1935" s="19" t="s">
        <v>30902</v>
      </c>
    </row>
    <row r="1936" spans="1:26" s="67" customFormat="1" ht="100.2" customHeight="1" x14ac:dyDescent="0.3">
      <c r="A1936" s="138" t="s">
        <v>23707</v>
      </c>
      <c r="B1936" s="141" t="s">
        <v>21136</v>
      </c>
      <c r="C1936" s="139" t="s">
        <v>21137</v>
      </c>
      <c r="D1936" s="139" t="s">
        <v>21138</v>
      </c>
      <c r="E1936" s="142">
        <v>365.81</v>
      </c>
      <c r="F1936" s="143" t="s">
        <v>21139</v>
      </c>
      <c r="G1936" s="143"/>
      <c r="H1936" s="143" t="s">
        <v>21140</v>
      </c>
      <c r="I1936" s="144" t="s">
        <v>8532</v>
      </c>
      <c r="J1936" s="145" t="s">
        <v>9769</v>
      </c>
      <c r="K1936" s="143" t="s">
        <v>28862</v>
      </c>
      <c r="L1936" s="144" t="s">
        <v>31</v>
      </c>
      <c r="M1936" s="144" t="s">
        <v>176</v>
      </c>
      <c r="N1936" s="144" t="s">
        <v>46</v>
      </c>
      <c r="O1936" s="144" t="s">
        <v>34</v>
      </c>
      <c r="P1936" s="144">
        <v>728</v>
      </c>
      <c r="Q1936" s="144">
        <v>7.25</v>
      </c>
      <c r="R1936" s="147" t="s">
        <v>21141</v>
      </c>
      <c r="S1936" s="144" t="s">
        <v>36</v>
      </c>
      <c r="T1936" s="144">
        <v>36.4</v>
      </c>
      <c r="U1936" s="144">
        <v>7.25</v>
      </c>
      <c r="V1936" s="149">
        <f>U1936/E1936</f>
        <v>1.9819031737787377E-2</v>
      </c>
      <c r="W1936" s="149">
        <f>V1936</f>
        <v>1.9819031737787377E-2</v>
      </c>
      <c r="X1936" s="1" t="s">
        <v>21142</v>
      </c>
      <c r="Y1936" s="145" t="s">
        <v>21143</v>
      </c>
      <c r="Z1936" s="145" t="s">
        <v>21144</v>
      </c>
    </row>
    <row r="1937" spans="1:26" s="67" customFormat="1" ht="100.2" customHeight="1" x14ac:dyDescent="0.3">
      <c r="A1937" s="9" t="s">
        <v>16991</v>
      </c>
      <c r="B1937" s="10" t="s">
        <v>10552</v>
      </c>
      <c r="C1937" s="22" t="s">
        <v>10553</v>
      </c>
      <c r="D1937" s="19" t="s">
        <v>10554</v>
      </c>
      <c r="E1937" s="13">
        <v>252.31</v>
      </c>
      <c r="F1937" s="14" t="s">
        <v>10555</v>
      </c>
      <c r="G1937" s="14">
        <v>1.2</v>
      </c>
      <c r="H1937" s="14" t="s">
        <v>10556</v>
      </c>
      <c r="I1937" s="14" t="s">
        <v>8532</v>
      </c>
      <c r="J1937" s="15" t="s">
        <v>8639</v>
      </c>
      <c r="K1937" s="14" t="s">
        <v>29461</v>
      </c>
      <c r="L1937" s="14" t="s">
        <v>189</v>
      </c>
      <c r="M1937" s="14" t="s">
        <v>190</v>
      </c>
      <c r="N1937" s="14" t="s">
        <v>33</v>
      </c>
      <c r="O1937" s="16" t="s">
        <v>34</v>
      </c>
      <c r="P1937" s="28">
        <v>365</v>
      </c>
      <c r="Q1937" s="14">
        <v>5</v>
      </c>
      <c r="R1937" s="15" t="s">
        <v>10557</v>
      </c>
      <c r="S1937" s="14" t="s">
        <v>1350</v>
      </c>
      <c r="T1937" s="14">
        <v>37.5</v>
      </c>
      <c r="U1937" s="14">
        <v>5</v>
      </c>
      <c r="V1937" s="13">
        <f>PRODUCT(U1937,1/E1937)</f>
        <v>1.9816891918671475E-2</v>
      </c>
      <c r="W1937" s="13">
        <f>V1937</f>
        <v>1.9816891918671475E-2</v>
      </c>
      <c r="X1937" s="19" t="s">
        <v>10558</v>
      </c>
      <c r="Y1937" s="21" t="s">
        <v>10559</v>
      </c>
      <c r="Z1937" s="19" t="s">
        <v>10560</v>
      </c>
    </row>
    <row r="1938" spans="1:26" s="67" customFormat="1" ht="100.2" customHeight="1" x14ac:dyDescent="0.3">
      <c r="A1938" s="138" t="s">
        <v>23707</v>
      </c>
      <c r="B1938" s="141" t="s">
        <v>21145</v>
      </c>
      <c r="C1938" s="139" t="s">
        <v>21146</v>
      </c>
      <c r="D1938" s="139" t="s">
        <v>21147</v>
      </c>
      <c r="E1938" s="142">
        <v>325.47000000000003</v>
      </c>
      <c r="F1938" s="143" t="s">
        <v>21148</v>
      </c>
      <c r="G1938" s="143"/>
      <c r="H1938" s="143" t="s">
        <v>21149</v>
      </c>
      <c r="I1938" s="144" t="s">
        <v>8532</v>
      </c>
      <c r="J1938" s="145" t="s">
        <v>8598</v>
      </c>
      <c r="K1938" s="143" t="s">
        <v>29462</v>
      </c>
      <c r="L1938" s="144" t="s">
        <v>31</v>
      </c>
      <c r="M1938" s="144" t="s">
        <v>32</v>
      </c>
      <c r="N1938" s="144" t="s">
        <v>33</v>
      </c>
      <c r="O1938" s="144" t="s">
        <v>47</v>
      </c>
      <c r="P1938" s="144">
        <v>730</v>
      </c>
      <c r="Q1938" s="144">
        <v>6.4</v>
      </c>
      <c r="R1938" s="147" t="s">
        <v>21150</v>
      </c>
      <c r="S1938" s="144" t="s">
        <v>36</v>
      </c>
      <c r="T1938" s="144">
        <v>26.4</v>
      </c>
      <c r="U1938" s="144">
        <v>6.4</v>
      </c>
      <c r="V1938" s="148">
        <f>U1938/E1938</f>
        <v>1.9663870710050081E-2</v>
      </c>
      <c r="W1938" s="148">
        <f>V1938</f>
        <v>1.9663870710050081E-2</v>
      </c>
      <c r="X1938" s="1" t="s">
        <v>21151</v>
      </c>
      <c r="Y1938" s="145" t="s">
        <v>21152</v>
      </c>
      <c r="Z1938" s="145" t="s">
        <v>21153</v>
      </c>
    </row>
    <row r="1939" spans="1:26" s="67" customFormat="1" ht="100.2" customHeight="1" x14ac:dyDescent="0.3">
      <c r="A1939" s="9" t="s">
        <v>16991</v>
      </c>
      <c r="B1939" s="10" t="s">
        <v>10561</v>
      </c>
      <c r="C1939" s="22" t="s">
        <v>10562</v>
      </c>
      <c r="D1939" s="19" t="s">
        <v>10563</v>
      </c>
      <c r="E1939" s="13">
        <v>308.38</v>
      </c>
      <c r="F1939" s="14" t="s">
        <v>10564</v>
      </c>
      <c r="G1939" s="14">
        <v>3.16</v>
      </c>
      <c r="H1939" s="14" t="s">
        <v>10565</v>
      </c>
      <c r="I1939" s="14" t="s">
        <v>8532</v>
      </c>
      <c r="J1939" s="15" t="s">
        <v>9093</v>
      </c>
      <c r="K1939" s="14" t="s">
        <v>29463</v>
      </c>
      <c r="L1939" s="14" t="s">
        <v>31</v>
      </c>
      <c r="M1939" s="14" t="s">
        <v>310</v>
      </c>
      <c r="N1939" s="14" t="s">
        <v>476</v>
      </c>
      <c r="O1939" s="16" t="s">
        <v>220</v>
      </c>
      <c r="P1939" s="28">
        <v>91</v>
      </c>
      <c r="Q1939" s="14">
        <v>18</v>
      </c>
      <c r="R1939" s="15" t="s">
        <v>10566</v>
      </c>
      <c r="S1939" s="14" t="s">
        <v>1776</v>
      </c>
      <c r="T1939" s="14">
        <v>36</v>
      </c>
      <c r="U1939" s="14">
        <v>18</v>
      </c>
      <c r="V1939" s="30">
        <f>PRODUCT(U1939,1/E1939)</f>
        <v>5.8369544069005769E-2</v>
      </c>
      <c r="W1939" s="30">
        <f>V1939/3</f>
        <v>1.9456514689668591E-2</v>
      </c>
      <c r="X1939" s="19" t="s">
        <v>10567</v>
      </c>
      <c r="Y1939" s="21" t="s">
        <v>1485</v>
      </c>
      <c r="Z1939" s="19" t="s">
        <v>10568</v>
      </c>
    </row>
    <row r="1940" spans="1:26" s="67" customFormat="1" ht="100.2" customHeight="1" x14ac:dyDescent="0.3">
      <c r="A1940" s="138" t="s">
        <v>23707</v>
      </c>
      <c r="B1940" s="141" t="s">
        <v>21154</v>
      </c>
      <c r="C1940" s="139" t="s">
        <v>21155</v>
      </c>
      <c r="D1940" s="139" t="s">
        <v>21156</v>
      </c>
      <c r="E1940" s="142">
        <v>247.52</v>
      </c>
      <c r="F1940" s="143" t="s">
        <v>21157</v>
      </c>
      <c r="G1940" s="143"/>
      <c r="H1940" s="143" t="s">
        <v>21158</v>
      </c>
      <c r="I1940" s="144" t="s">
        <v>8532</v>
      </c>
      <c r="J1940" s="145" t="s">
        <v>9305</v>
      </c>
      <c r="K1940" s="143" t="s">
        <v>28863</v>
      </c>
      <c r="L1940" s="144" t="s">
        <v>31</v>
      </c>
      <c r="M1940" s="144" t="s">
        <v>21159</v>
      </c>
      <c r="N1940" s="144" t="s">
        <v>46</v>
      </c>
      <c r="O1940" s="144" t="s">
        <v>34</v>
      </c>
      <c r="P1940" s="144">
        <v>728</v>
      </c>
      <c r="Q1940" s="144">
        <v>4.8099999999999996</v>
      </c>
      <c r="R1940" s="147" t="s">
        <v>21160</v>
      </c>
      <c r="S1940" s="144" t="s">
        <v>36</v>
      </c>
      <c r="T1940" s="144">
        <v>30.43</v>
      </c>
      <c r="U1940" s="144">
        <v>4.8099999999999996</v>
      </c>
      <c r="V1940" s="149">
        <f>U1940/E1940</f>
        <v>1.9432773109243694E-2</v>
      </c>
      <c r="W1940" s="149">
        <f>V1940</f>
        <v>1.9432773109243694E-2</v>
      </c>
      <c r="X1940" s="1" t="s">
        <v>21161</v>
      </c>
      <c r="Y1940" s="145" t="s">
        <v>21162</v>
      </c>
      <c r="Z1940" s="145" t="s">
        <v>21163</v>
      </c>
    </row>
    <row r="1941" spans="1:26" s="67" customFormat="1" ht="100.2" customHeight="1" x14ac:dyDescent="0.3">
      <c r="A1941" s="138" t="s">
        <v>23707</v>
      </c>
      <c r="B1941" s="141" t="s">
        <v>21164</v>
      </c>
      <c r="C1941" s="139" t="s">
        <v>21165</v>
      </c>
      <c r="D1941" s="139" t="s">
        <v>21166</v>
      </c>
      <c r="E1941" s="142">
        <v>173.03</v>
      </c>
      <c r="F1941" s="143" t="s">
        <v>21167</v>
      </c>
      <c r="G1941" s="143"/>
      <c r="H1941" s="143" t="s">
        <v>21168</v>
      </c>
      <c r="I1941" s="144" t="s">
        <v>8532</v>
      </c>
      <c r="J1941" s="145" t="s">
        <v>21169</v>
      </c>
      <c r="K1941" s="143" t="s">
        <v>28864</v>
      </c>
      <c r="L1941" s="144" t="s">
        <v>31</v>
      </c>
      <c r="M1941" s="144" t="s">
        <v>501</v>
      </c>
      <c r="N1941" s="144" t="s">
        <v>46</v>
      </c>
      <c r="O1941" s="144" t="s">
        <v>220</v>
      </c>
      <c r="P1941" s="144">
        <v>90</v>
      </c>
      <c r="Q1941" s="144">
        <v>10</v>
      </c>
      <c r="R1941" s="147" t="s">
        <v>21170</v>
      </c>
      <c r="S1941" s="144" t="s">
        <v>143</v>
      </c>
      <c r="T1941" s="144">
        <v>20</v>
      </c>
      <c r="U1941" s="144">
        <v>10</v>
      </c>
      <c r="V1941" s="148">
        <f>U1941/E1941</f>
        <v>5.7793446223198292E-2</v>
      </c>
      <c r="W1941" s="148">
        <f>V1941/3</f>
        <v>1.9264482074399431E-2</v>
      </c>
      <c r="X1941" s="1" t="s">
        <v>21171</v>
      </c>
      <c r="Y1941" s="145" t="s">
        <v>21172</v>
      </c>
      <c r="Z1941" s="145" t="s">
        <v>21173</v>
      </c>
    </row>
    <row r="1942" spans="1:26" s="67" customFormat="1" ht="100.2" customHeight="1" x14ac:dyDescent="0.3">
      <c r="A1942" s="9" t="s">
        <v>16991</v>
      </c>
      <c r="B1942" s="10" t="s">
        <v>10569</v>
      </c>
      <c r="C1942" s="22" t="s">
        <v>10570</v>
      </c>
      <c r="D1942" s="19" t="s">
        <v>10571</v>
      </c>
      <c r="E1942" s="13">
        <v>364.91</v>
      </c>
      <c r="F1942" s="14" t="s">
        <v>10572</v>
      </c>
      <c r="G1942" s="13">
        <v>0.62</v>
      </c>
      <c r="H1942" s="14" t="s">
        <v>10573</v>
      </c>
      <c r="I1942" s="14" t="s">
        <v>8532</v>
      </c>
      <c r="J1942" s="15" t="s">
        <v>9647</v>
      </c>
      <c r="K1942" s="14" t="s">
        <v>29464</v>
      </c>
      <c r="L1942" s="14" t="s">
        <v>31</v>
      </c>
      <c r="M1942" s="14" t="s">
        <v>10574</v>
      </c>
      <c r="N1942" s="14" t="s">
        <v>476</v>
      </c>
      <c r="O1942" s="16" t="s">
        <v>34</v>
      </c>
      <c r="P1942" s="28">
        <v>730</v>
      </c>
      <c r="Q1942" s="14">
        <v>7</v>
      </c>
      <c r="R1942" s="15" t="s">
        <v>10575</v>
      </c>
      <c r="S1942" s="14" t="s">
        <v>10576</v>
      </c>
      <c r="T1942" s="14">
        <v>21</v>
      </c>
      <c r="U1942" s="28">
        <v>7</v>
      </c>
      <c r="V1942" s="13">
        <f>PRODUCT(U1942,1/E1942)</f>
        <v>1.9182812200268556E-2</v>
      </c>
      <c r="W1942" s="13">
        <f>V1942</f>
        <v>1.9182812200268556E-2</v>
      </c>
      <c r="X1942" s="19" t="s">
        <v>10577</v>
      </c>
      <c r="Y1942" s="21" t="s">
        <v>4256</v>
      </c>
      <c r="Z1942" s="19" t="s">
        <v>10578</v>
      </c>
    </row>
    <row r="1943" spans="1:26" s="67" customFormat="1" ht="100.2" customHeight="1" x14ac:dyDescent="0.3">
      <c r="A1943" s="138" t="s">
        <v>23707</v>
      </c>
      <c r="B1943" s="141" t="s">
        <v>21174</v>
      </c>
      <c r="C1943" s="139" t="s">
        <v>21175</v>
      </c>
      <c r="D1943" s="139" t="s">
        <v>21176</v>
      </c>
      <c r="E1943" s="142">
        <v>274.10000000000002</v>
      </c>
      <c r="F1943" s="143" t="s">
        <v>21177</v>
      </c>
      <c r="G1943" s="143"/>
      <c r="H1943" s="143" t="s">
        <v>21178</v>
      </c>
      <c r="I1943" s="144" t="s">
        <v>8532</v>
      </c>
      <c r="J1943" s="145" t="s">
        <v>8717</v>
      </c>
      <c r="K1943" s="143" t="s">
        <v>28865</v>
      </c>
      <c r="L1943" s="144" t="s">
        <v>189</v>
      </c>
      <c r="M1943" s="144" t="s">
        <v>190</v>
      </c>
      <c r="N1943" s="144" t="s">
        <v>33</v>
      </c>
      <c r="O1943" s="144" t="s">
        <v>34</v>
      </c>
      <c r="P1943" s="144">
        <v>364</v>
      </c>
      <c r="Q1943" s="144">
        <v>5.2</v>
      </c>
      <c r="R1943" s="147" t="s">
        <v>21179</v>
      </c>
      <c r="S1943" s="144" t="s">
        <v>36</v>
      </c>
      <c r="T1943" s="144">
        <v>21.2</v>
      </c>
      <c r="U1943" s="144">
        <v>5.2</v>
      </c>
      <c r="V1943" s="148">
        <f>U1943/E1943</f>
        <v>1.897117840204305E-2</v>
      </c>
      <c r="W1943" s="148">
        <f>V1943</f>
        <v>1.897117840204305E-2</v>
      </c>
      <c r="X1943" s="1" t="s">
        <v>21180</v>
      </c>
      <c r="Y1943" s="145" t="s">
        <v>21181</v>
      </c>
      <c r="Z1943" s="145" t="s">
        <v>21182</v>
      </c>
    </row>
    <row r="1944" spans="1:26" s="67" customFormat="1" ht="100.2" customHeight="1" x14ac:dyDescent="0.3">
      <c r="A1944" s="138" t="s">
        <v>23707</v>
      </c>
      <c r="B1944" s="141" t="s">
        <v>21183</v>
      </c>
      <c r="C1944" s="139" t="s">
        <v>21184</v>
      </c>
      <c r="D1944" s="139" t="s">
        <v>21185</v>
      </c>
      <c r="E1944" s="142">
        <v>265.40100000000001</v>
      </c>
      <c r="F1944" s="143" t="s">
        <v>21186</v>
      </c>
      <c r="G1944" s="143"/>
      <c r="H1944" s="143" t="s">
        <v>21187</v>
      </c>
      <c r="I1944" s="144" t="s">
        <v>8532</v>
      </c>
      <c r="J1944" s="145" t="s">
        <v>21188</v>
      </c>
      <c r="K1944" s="143" t="s">
        <v>29465</v>
      </c>
      <c r="L1944" s="144" t="s">
        <v>31</v>
      </c>
      <c r="M1944" s="144" t="s">
        <v>21189</v>
      </c>
      <c r="N1944" s="144" t="s">
        <v>33</v>
      </c>
      <c r="O1944" s="144" t="s">
        <v>220</v>
      </c>
      <c r="P1944" s="144">
        <v>90</v>
      </c>
      <c r="Q1944" s="144">
        <v>15</v>
      </c>
      <c r="R1944" s="147" t="s">
        <v>21190</v>
      </c>
      <c r="S1944" s="144" t="s">
        <v>36</v>
      </c>
      <c r="T1944" s="144">
        <v>50</v>
      </c>
      <c r="U1944" s="144">
        <v>15</v>
      </c>
      <c r="V1944" s="148">
        <f>U1944/E1944</f>
        <v>5.6518249742841961E-2</v>
      </c>
      <c r="W1944" s="148">
        <f>V1944/3</f>
        <v>1.8839416580947319E-2</v>
      </c>
      <c r="X1944" s="1" t="s">
        <v>21191</v>
      </c>
      <c r="Y1944" s="145" t="s">
        <v>30904</v>
      </c>
      <c r="Z1944" s="145" t="s">
        <v>30903</v>
      </c>
    </row>
    <row r="1945" spans="1:26" s="67" customFormat="1" ht="100.2" customHeight="1" x14ac:dyDescent="0.3">
      <c r="A1945" s="9" t="s">
        <v>16991</v>
      </c>
      <c r="B1945" s="10" t="s">
        <v>10579</v>
      </c>
      <c r="C1945" s="22" t="s">
        <v>10580</v>
      </c>
      <c r="D1945" s="19"/>
      <c r="E1945" s="13">
        <v>354.43</v>
      </c>
      <c r="F1945" s="14" t="s">
        <v>10581</v>
      </c>
      <c r="G1945" s="14">
        <v>0.23</v>
      </c>
      <c r="H1945" s="14" t="s">
        <v>10582</v>
      </c>
      <c r="I1945" s="14" t="s">
        <v>8532</v>
      </c>
      <c r="J1945" s="15" t="s">
        <v>8639</v>
      </c>
      <c r="K1945" s="14" t="s">
        <v>29466</v>
      </c>
      <c r="L1945" s="14" t="s">
        <v>31</v>
      </c>
      <c r="M1945" s="14" t="s">
        <v>69</v>
      </c>
      <c r="N1945" s="14" t="s">
        <v>33</v>
      </c>
      <c r="O1945" s="16" t="s">
        <v>5698</v>
      </c>
      <c r="P1945" s="28">
        <v>91</v>
      </c>
      <c r="Q1945" s="18">
        <v>20</v>
      </c>
      <c r="R1945" s="15" t="s">
        <v>7390</v>
      </c>
      <c r="S1945" s="14" t="s">
        <v>49</v>
      </c>
      <c r="T1945" s="14" t="s">
        <v>49</v>
      </c>
      <c r="U1945" s="28">
        <v>20</v>
      </c>
      <c r="V1945" s="30">
        <f>PRODUCT(U1945,1/E1945)</f>
        <v>5.642863188781988E-2</v>
      </c>
      <c r="W1945" s="33">
        <f>V1945/3</f>
        <v>1.8809543962606628E-2</v>
      </c>
      <c r="X1945" s="19" t="s">
        <v>50</v>
      </c>
      <c r="Y1945" s="21" t="s">
        <v>10583</v>
      </c>
      <c r="Z1945" s="19" t="s">
        <v>30905</v>
      </c>
    </row>
    <row r="1946" spans="1:26" s="67" customFormat="1" ht="100.2" customHeight="1" x14ac:dyDescent="0.3">
      <c r="A1946" s="138" t="s">
        <v>23707</v>
      </c>
      <c r="B1946" s="141" t="s">
        <v>21192</v>
      </c>
      <c r="C1946" s="139" t="s">
        <v>21193</v>
      </c>
      <c r="D1946" s="139" t="s">
        <v>21194</v>
      </c>
      <c r="E1946" s="142">
        <v>267.45999999999998</v>
      </c>
      <c r="F1946" s="143" t="s">
        <v>21195</v>
      </c>
      <c r="G1946" s="143"/>
      <c r="H1946" s="143" t="s">
        <v>21196</v>
      </c>
      <c r="I1946" s="144" t="s">
        <v>8532</v>
      </c>
      <c r="J1946" s="145" t="s">
        <v>21197</v>
      </c>
      <c r="K1946" s="143" t="s">
        <v>29467</v>
      </c>
      <c r="L1946" s="144" t="s">
        <v>31</v>
      </c>
      <c r="M1946" s="144" t="s">
        <v>21198</v>
      </c>
      <c r="N1946" s="144" t="s">
        <v>46</v>
      </c>
      <c r="O1946" s="144" t="s">
        <v>1214</v>
      </c>
      <c r="P1946" s="144">
        <v>730</v>
      </c>
      <c r="Q1946" s="144">
        <v>5</v>
      </c>
      <c r="R1946" s="147" t="s">
        <v>21199</v>
      </c>
      <c r="S1946" s="144" t="s">
        <v>143</v>
      </c>
      <c r="T1946" s="144">
        <v>51</v>
      </c>
      <c r="U1946" s="144">
        <v>5</v>
      </c>
      <c r="V1946" s="146">
        <f>U1946/E1946</f>
        <v>1.8694384206984223E-2</v>
      </c>
      <c r="W1946" s="146">
        <f>V1946</f>
        <v>1.8694384206984223E-2</v>
      </c>
      <c r="X1946" s="1" t="s">
        <v>21200</v>
      </c>
      <c r="Y1946" s="145" t="s">
        <v>10488</v>
      </c>
      <c r="Z1946" s="145" t="s">
        <v>21201</v>
      </c>
    </row>
    <row r="1947" spans="1:26" s="67" customFormat="1" ht="100.2" customHeight="1" x14ac:dyDescent="0.3">
      <c r="A1947" s="9" t="s">
        <v>16991</v>
      </c>
      <c r="B1947" s="10" t="s">
        <v>10584</v>
      </c>
      <c r="C1947" s="22" t="s">
        <v>10585</v>
      </c>
      <c r="D1947" s="19" t="s">
        <v>10586</v>
      </c>
      <c r="E1947" s="13">
        <v>108.141347825406</v>
      </c>
      <c r="F1947" s="14" t="s">
        <v>8494</v>
      </c>
      <c r="G1947" s="14">
        <v>-0.33</v>
      </c>
      <c r="H1947" s="14" t="s">
        <v>10587</v>
      </c>
      <c r="I1947" s="14" t="s">
        <v>8532</v>
      </c>
      <c r="J1947" s="15" t="s">
        <v>9181</v>
      </c>
      <c r="K1947" s="14" t="s">
        <v>29281</v>
      </c>
      <c r="L1947" s="14" t="s">
        <v>31</v>
      </c>
      <c r="M1947" s="14" t="s">
        <v>10588</v>
      </c>
      <c r="N1947" s="14" t="s">
        <v>59</v>
      </c>
      <c r="O1947" s="16" t="s">
        <v>220</v>
      </c>
      <c r="P1947" s="28">
        <v>90</v>
      </c>
      <c r="Q1947" s="14">
        <v>6</v>
      </c>
      <c r="R1947" s="15" t="s">
        <v>10589</v>
      </c>
      <c r="S1947" s="14" t="s">
        <v>1350</v>
      </c>
      <c r="T1947" s="14">
        <v>18</v>
      </c>
      <c r="U1947" s="14">
        <v>6</v>
      </c>
      <c r="V1947" s="13">
        <f>PRODUCT(U1947,1/E1947)</f>
        <v>5.5482940805278186E-2</v>
      </c>
      <c r="W1947" s="20">
        <f>V1947/3</f>
        <v>1.8494313601759394E-2</v>
      </c>
      <c r="X1947" s="19" t="s">
        <v>10590</v>
      </c>
      <c r="Y1947" s="21" t="s">
        <v>10591</v>
      </c>
      <c r="Z1947" s="19" t="s">
        <v>30906</v>
      </c>
    </row>
    <row r="1948" spans="1:26" s="67" customFormat="1" ht="100.2" customHeight="1" x14ac:dyDescent="0.3">
      <c r="A1948" s="9" t="s">
        <v>16991</v>
      </c>
      <c r="B1948" s="10" t="s">
        <v>10592</v>
      </c>
      <c r="C1948" s="22" t="s">
        <v>10593</v>
      </c>
      <c r="D1948" s="19" t="s">
        <v>10594</v>
      </c>
      <c r="E1948" s="13">
        <v>330.16</v>
      </c>
      <c r="F1948" s="14" t="s">
        <v>10595</v>
      </c>
      <c r="G1948" s="13">
        <v>3</v>
      </c>
      <c r="H1948" s="14" t="s">
        <v>10596</v>
      </c>
      <c r="I1948" s="14" t="s">
        <v>8532</v>
      </c>
      <c r="J1948" s="15" t="s">
        <v>8849</v>
      </c>
      <c r="K1948" s="14" t="s">
        <v>28866</v>
      </c>
      <c r="L1948" s="14" t="s">
        <v>31</v>
      </c>
      <c r="M1948" s="14" t="s">
        <v>69</v>
      </c>
      <c r="N1948" s="14" t="s">
        <v>70</v>
      </c>
      <c r="O1948" s="16" t="s">
        <v>34</v>
      </c>
      <c r="P1948" s="28">
        <v>730</v>
      </c>
      <c r="Q1948" s="14">
        <v>6.1</v>
      </c>
      <c r="R1948" s="15" t="s">
        <v>10597</v>
      </c>
      <c r="S1948" s="14" t="s">
        <v>36</v>
      </c>
      <c r="T1948" s="14">
        <v>12.4</v>
      </c>
      <c r="U1948" s="36">
        <v>6.1</v>
      </c>
      <c r="V1948" s="30">
        <f>PRODUCT(U1948,1/E1948)</f>
        <v>1.8475890477344315E-2</v>
      </c>
      <c r="W1948" s="30">
        <f>V1948</f>
        <v>1.8475890477344315E-2</v>
      </c>
      <c r="X1948" s="19" t="s">
        <v>10598</v>
      </c>
      <c r="Y1948" s="21" t="s">
        <v>10599</v>
      </c>
      <c r="Z1948" s="19" t="s">
        <v>30907</v>
      </c>
    </row>
    <row r="1949" spans="1:26" s="67" customFormat="1" ht="100.2" customHeight="1" x14ac:dyDescent="0.3">
      <c r="A1949" s="9" t="s">
        <v>16991</v>
      </c>
      <c r="B1949" s="10" t="s">
        <v>10600</v>
      </c>
      <c r="C1949" s="22" t="s">
        <v>10601</v>
      </c>
      <c r="D1949" s="19" t="s">
        <v>10602</v>
      </c>
      <c r="E1949" s="13">
        <v>65.010000000000005</v>
      </c>
      <c r="F1949" s="14" t="s">
        <v>10603</v>
      </c>
      <c r="G1949" s="14"/>
      <c r="H1949" s="14" t="s">
        <v>10604</v>
      </c>
      <c r="I1949" s="14" t="s">
        <v>8532</v>
      </c>
      <c r="J1949" s="15" t="s">
        <v>8598</v>
      </c>
      <c r="K1949" s="14" t="s">
        <v>29468</v>
      </c>
      <c r="L1949" s="14" t="s">
        <v>31</v>
      </c>
      <c r="M1949" s="14" t="s">
        <v>310</v>
      </c>
      <c r="N1949" s="14" t="s">
        <v>33</v>
      </c>
      <c r="O1949" s="16" t="s">
        <v>220</v>
      </c>
      <c r="P1949" s="28">
        <v>91</v>
      </c>
      <c r="Q1949" s="14">
        <v>3.6</v>
      </c>
      <c r="R1949" s="15" t="s">
        <v>10605</v>
      </c>
      <c r="S1949" s="14" t="s">
        <v>36</v>
      </c>
      <c r="T1949" s="14">
        <v>7.1</v>
      </c>
      <c r="U1949" s="14">
        <v>3.6</v>
      </c>
      <c r="V1949" s="30">
        <f>PRODUCT(U1949,1/E1949)</f>
        <v>5.5376095985233041E-2</v>
      </c>
      <c r="W1949" s="30">
        <f>V1949/3</f>
        <v>1.8458698661744346E-2</v>
      </c>
      <c r="X1949" s="19" t="s">
        <v>10606</v>
      </c>
      <c r="Y1949" s="21" t="s">
        <v>10006</v>
      </c>
      <c r="Z1949" s="19" t="s">
        <v>30908</v>
      </c>
    </row>
    <row r="1950" spans="1:26" s="67" customFormat="1" ht="100.2" customHeight="1" x14ac:dyDescent="0.3">
      <c r="A1950" s="9" t="s">
        <v>16991</v>
      </c>
      <c r="B1950" s="10" t="s">
        <v>10607</v>
      </c>
      <c r="C1950" s="63" t="s">
        <v>10608</v>
      </c>
      <c r="D1950" s="19" t="s">
        <v>10609</v>
      </c>
      <c r="E1950" s="13">
        <v>320.88</v>
      </c>
      <c r="F1950" s="14" t="s">
        <v>10610</v>
      </c>
      <c r="G1950" s="14">
        <v>4.8099999999999996</v>
      </c>
      <c r="H1950" s="14" t="s">
        <v>10611</v>
      </c>
      <c r="I1950" s="14" t="s">
        <v>8532</v>
      </c>
      <c r="J1950" s="15" t="s">
        <v>10612</v>
      </c>
      <c r="K1950" s="14" t="s">
        <v>29469</v>
      </c>
      <c r="L1950" s="14" t="s">
        <v>31</v>
      </c>
      <c r="M1950" s="14" t="s">
        <v>310</v>
      </c>
      <c r="N1950" s="14" t="s">
        <v>33</v>
      </c>
      <c r="O1950" s="16" t="s">
        <v>220</v>
      </c>
      <c r="P1950" s="28">
        <v>721</v>
      </c>
      <c r="Q1950" s="14">
        <v>5.9</v>
      </c>
      <c r="R1950" s="15" t="s">
        <v>10613</v>
      </c>
      <c r="S1950" s="14" t="s">
        <v>36</v>
      </c>
      <c r="T1950" s="14">
        <v>11.9</v>
      </c>
      <c r="U1950" s="14">
        <v>5.9</v>
      </c>
      <c r="V1950" s="30">
        <f>PRODUCT(U1950,1/E1950)</f>
        <v>1.8386935926202941E-2</v>
      </c>
      <c r="W1950" s="30">
        <f>V1950</f>
        <v>1.8386935926202941E-2</v>
      </c>
      <c r="X1950" s="19" t="s">
        <v>10614</v>
      </c>
      <c r="Y1950" s="21" t="s">
        <v>808</v>
      </c>
      <c r="Z1950" s="19" t="s">
        <v>10615</v>
      </c>
    </row>
    <row r="1951" spans="1:26" s="67" customFormat="1" ht="100.2" customHeight="1" x14ac:dyDescent="0.3">
      <c r="A1951" s="138" t="s">
        <v>23707</v>
      </c>
      <c r="B1951" s="141" t="s">
        <v>21202</v>
      </c>
      <c r="C1951" s="139" t="s">
        <v>21203</v>
      </c>
      <c r="D1951" s="139" t="s">
        <v>21204</v>
      </c>
      <c r="E1951" s="142">
        <v>181.32300000000001</v>
      </c>
      <c r="F1951" s="143" t="s">
        <v>21205</v>
      </c>
      <c r="G1951" s="143"/>
      <c r="H1951" s="143" t="s">
        <v>21206</v>
      </c>
      <c r="I1951" s="144" t="s">
        <v>8532</v>
      </c>
      <c r="J1951" s="145" t="s">
        <v>9357</v>
      </c>
      <c r="K1951" s="143" t="s">
        <v>29470</v>
      </c>
      <c r="L1951" s="144" t="s">
        <v>31</v>
      </c>
      <c r="M1951" s="144" t="s">
        <v>21207</v>
      </c>
      <c r="N1951" s="144" t="s">
        <v>33</v>
      </c>
      <c r="O1951" s="144" t="s">
        <v>220</v>
      </c>
      <c r="P1951" s="144">
        <v>90</v>
      </c>
      <c r="Q1951" s="144">
        <v>10</v>
      </c>
      <c r="R1951" s="147" t="s">
        <v>20642</v>
      </c>
      <c r="S1951" s="144" t="s">
        <v>36</v>
      </c>
      <c r="T1951" s="144">
        <v>30</v>
      </c>
      <c r="U1951" s="144">
        <v>10</v>
      </c>
      <c r="V1951" s="148">
        <f>U1951/E1951</f>
        <v>5.515020157398675E-2</v>
      </c>
      <c r="W1951" s="148">
        <f>V1951/3</f>
        <v>1.8383400524662249E-2</v>
      </c>
      <c r="X1951" s="1" t="s">
        <v>21208</v>
      </c>
      <c r="Y1951" s="145" t="s">
        <v>4547</v>
      </c>
      <c r="Z1951" s="145" t="s">
        <v>21209</v>
      </c>
    </row>
    <row r="1952" spans="1:26" s="67" customFormat="1" ht="100.2" customHeight="1" x14ac:dyDescent="0.3">
      <c r="A1952" s="138" t="s">
        <v>23707</v>
      </c>
      <c r="B1952" s="141" t="s">
        <v>21210</v>
      </c>
      <c r="C1952" s="139" t="s">
        <v>21211</v>
      </c>
      <c r="D1952" s="139" t="s">
        <v>21212</v>
      </c>
      <c r="E1952" s="142">
        <v>275.79000000000002</v>
      </c>
      <c r="F1952" s="143" t="s">
        <v>21213</v>
      </c>
      <c r="G1952" s="143"/>
      <c r="H1952" s="143" t="s">
        <v>21214</v>
      </c>
      <c r="I1952" s="144" t="s">
        <v>8532</v>
      </c>
      <c r="J1952" s="145" t="s">
        <v>21215</v>
      </c>
      <c r="K1952" s="143" t="s">
        <v>28867</v>
      </c>
      <c r="L1952" s="144" t="s">
        <v>31</v>
      </c>
      <c r="M1952" s="144" t="s">
        <v>69</v>
      </c>
      <c r="N1952" s="144" t="s">
        <v>46</v>
      </c>
      <c r="O1952" s="144" t="s">
        <v>34</v>
      </c>
      <c r="P1952" s="144">
        <v>728</v>
      </c>
      <c r="Q1952" s="144">
        <v>5</v>
      </c>
      <c r="R1952" s="147" t="s">
        <v>21216</v>
      </c>
      <c r="S1952" s="144" t="s">
        <v>143</v>
      </c>
      <c r="T1952" s="144">
        <v>36</v>
      </c>
      <c r="U1952" s="144">
        <v>5</v>
      </c>
      <c r="V1952" s="146">
        <f>U1952/E1952</f>
        <v>1.8129736393632835E-2</v>
      </c>
      <c r="W1952" s="146">
        <f>V1952</f>
        <v>1.8129736393632835E-2</v>
      </c>
      <c r="X1952" s="1" t="s">
        <v>21217</v>
      </c>
      <c r="Y1952" s="145" t="s">
        <v>21218</v>
      </c>
      <c r="Z1952" s="145" t="s">
        <v>21219</v>
      </c>
    </row>
    <row r="1953" spans="1:26" s="67" customFormat="1" ht="100.2" customHeight="1" x14ac:dyDescent="0.3">
      <c r="A1953" s="9" t="s">
        <v>16991</v>
      </c>
      <c r="B1953" s="10" t="s">
        <v>10616</v>
      </c>
      <c r="C1953" s="22" t="s">
        <v>10617</v>
      </c>
      <c r="D1953" s="19" t="s">
        <v>10618</v>
      </c>
      <c r="E1953" s="13">
        <v>111.03</v>
      </c>
      <c r="F1953" s="14" t="s">
        <v>10619</v>
      </c>
      <c r="G1953" s="13">
        <v>-0.3</v>
      </c>
      <c r="H1953" s="14" t="s">
        <v>10620</v>
      </c>
      <c r="I1953" s="14" t="s">
        <v>8532</v>
      </c>
      <c r="J1953" s="15" t="s">
        <v>9073</v>
      </c>
      <c r="K1953" s="14" t="s">
        <v>29471</v>
      </c>
      <c r="L1953" s="14" t="s">
        <v>31</v>
      </c>
      <c r="M1953" s="14" t="s">
        <v>176</v>
      </c>
      <c r="N1953" s="14" t="s">
        <v>46</v>
      </c>
      <c r="O1953" s="16" t="s">
        <v>220</v>
      </c>
      <c r="P1953" s="28">
        <v>721</v>
      </c>
      <c r="Q1953" s="14">
        <v>2</v>
      </c>
      <c r="R1953" s="15" t="s">
        <v>10621</v>
      </c>
      <c r="S1953" s="14" t="s">
        <v>36</v>
      </c>
      <c r="T1953" s="14">
        <v>11</v>
      </c>
      <c r="U1953" s="14">
        <v>2</v>
      </c>
      <c r="V1953" s="13">
        <f>U1953/E1953</f>
        <v>1.8013149599207422E-2</v>
      </c>
      <c r="W1953" s="13">
        <f>V1953</f>
        <v>1.8013149599207422E-2</v>
      </c>
      <c r="X1953" s="19" t="s">
        <v>10622</v>
      </c>
      <c r="Y1953" s="21" t="s">
        <v>9049</v>
      </c>
      <c r="Z1953" s="19" t="s">
        <v>30909</v>
      </c>
    </row>
    <row r="1954" spans="1:26" s="67" customFormat="1" ht="100.2" customHeight="1" x14ac:dyDescent="0.3">
      <c r="A1954" s="9" t="s">
        <v>16991</v>
      </c>
      <c r="B1954" s="10" t="s">
        <v>10623</v>
      </c>
      <c r="C1954" s="22" t="s">
        <v>10624</v>
      </c>
      <c r="D1954" s="19" t="s">
        <v>10625</v>
      </c>
      <c r="E1954" s="13">
        <v>446.48</v>
      </c>
      <c r="F1954" s="14" t="s">
        <v>10626</v>
      </c>
      <c r="G1954" s="14" t="s">
        <v>10627</v>
      </c>
      <c r="H1954" s="14" t="s">
        <v>10628</v>
      </c>
      <c r="I1954" s="14" t="s">
        <v>8532</v>
      </c>
      <c r="J1954" s="15" t="s">
        <v>8598</v>
      </c>
      <c r="K1954" s="14" t="s">
        <v>29472</v>
      </c>
      <c r="L1954" s="14" t="s">
        <v>31</v>
      </c>
      <c r="M1954" s="14" t="s">
        <v>32</v>
      </c>
      <c r="N1954" s="14" t="s">
        <v>33</v>
      </c>
      <c r="O1954" s="16" t="s">
        <v>34</v>
      </c>
      <c r="P1954" s="28">
        <v>912</v>
      </c>
      <c r="Q1954" s="14">
        <v>8</v>
      </c>
      <c r="R1954" s="15" t="s">
        <v>10629</v>
      </c>
      <c r="S1954" s="14" t="s">
        <v>36</v>
      </c>
      <c r="T1954" s="14">
        <v>40</v>
      </c>
      <c r="U1954" s="14">
        <v>8</v>
      </c>
      <c r="V1954" s="13">
        <f>PRODUCT(U1954,1/E1954)</f>
        <v>1.7917935853789643E-2</v>
      </c>
      <c r="W1954" s="13">
        <f>V1954</f>
        <v>1.7917935853789643E-2</v>
      </c>
      <c r="X1954" s="19" t="s">
        <v>10630</v>
      </c>
      <c r="Y1954" s="21" t="s">
        <v>10631</v>
      </c>
      <c r="Z1954" s="19" t="s">
        <v>30910</v>
      </c>
    </row>
    <row r="1955" spans="1:26" s="67" customFormat="1" ht="100.2" customHeight="1" x14ac:dyDescent="0.3">
      <c r="A1955" s="9" t="s">
        <v>16991</v>
      </c>
      <c r="B1955" s="10" t="s">
        <v>10632</v>
      </c>
      <c r="C1955" s="22" t="s">
        <v>10633</v>
      </c>
      <c r="D1955" s="19" t="s">
        <v>10634</v>
      </c>
      <c r="E1955" s="13">
        <v>390.86</v>
      </c>
      <c r="F1955" s="14" t="s">
        <v>10635</v>
      </c>
      <c r="G1955" s="14">
        <v>1.3660000000000001</v>
      </c>
      <c r="H1955" s="14" t="s">
        <v>10636</v>
      </c>
      <c r="I1955" s="14" t="s">
        <v>8532</v>
      </c>
      <c r="J1955" s="15" t="s">
        <v>9769</v>
      </c>
      <c r="K1955" s="14" t="s">
        <v>28868</v>
      </c>
      <c r="L1955" s="14" t="s">
        <v>31</v>
      </c>
      <c r="M1955" s="14" t="s">
        <v>310</v>
      </c>
      <c r="N1955" s="14" t="s">
        <v>33</v>
      </c>
      <c r="O1955" s="16" t="s">
        <v>220</v>
      </c>
      <c r="P1955" s="28">
        <v>91</v>
      </c>
      <c r="Q1955" s="14">
        <v>21</v>
      </c>
      <c r="R1955" s="15" t="s">
        <v>10637</v>
      </c>
      <c r="S1955" s="14" t="s">
        <v>36</v>
      </c>
      <c r="T1955" s="14">
        <v>43</v>
      </c>
      <c r="U1955" s="14">
        <v>21</v>
      </c>
      <c r="V1955" s="30">
        <f>PRODUCT(U1955,1/E1955)</f>
        <v>5.3727677429258554E-2</v>
      </c>
      <c r="W1955" s="30">
        <f>V1955/3</f>
        <v>1.7909225809752852E-2</v>
      </c>
      <c r="X1955" s="19" t="s">
        <v>10638</v>
      </c>
      <c r="Y1955" s="21" t="s">
        <v>10639</v>
      </c>
      <c r="Z1955" s="19" t="s">
        <v>10640</v>
      </c>
    </row>
    <row r="1956" spans="1:26" s="67" customFormat="1" ht="100.2" customHeight="1" x14ac:dyDescent="0.3">
      <c r="A1956" s="138" t="s">
        <v>23707</v>
      </c>
      <c r="B1956" s="141" t="s">
        <v>21220</v>
      </c>
      <c r="C1956" s="139" t="s">
        <v>21221</v>
      </c>
      <c r="D1956" s="139" t="s">
        <v>21222</v>
      </c>
      <c r="E1956" s="142">
        <v>220.25</v>
      </c>
      <c r="F1956" s="143" t="s">
        <v>21223</v>
      </c>
      <c r="G1956" s="143"/>
      <c r="H1956" s="143" t="s">
        <v>21224</v>
      </c>
      <c r="I1956" s="144" t="s">
        <v>8532</v>
      </c>
      <c r="J1956" s="145" t="s">
        <v>9601</v>
      </c>
      <c r="K1956" s="143" t="s">
        <v>29473</v>
      </c>
      <c r="L1956" s="144" t="s">
        <v>189</v>
      </c>
      <c r="M1956" s="144" t="s">
        <v>190</v>
      </c>
      <c r="N1956" s="144" t="s">
        <v>46</v>
      </c>
      <c r="O1956" s="144" t="s">
        <v>34</v>
      </c>
      <c r="P1956" s="144">
        <v>365</v>
      </c>
      <c r="Q1956" s="144">
        <v>3.93</v>
      </c>
      <c r="R1956" s="147" t="s">
        <v>21225</v>
      </c>
      <c r="S1956" s="144" t="s">
        <v>7503</v>
      </c>
      <c r="T1956" s="144">
        <v>11.1</v>
      </c>
      <c r="U1956" s="144">
        <v>3.93</v>
      </c>
      <c r="V1956" s="149">
        <f>U1956/E1956</f>
        <v>1.7843359818388197E-2</v>
      </c>
      <c r="W1956" s="149">
        <f>V1956</f>
        <v>1.7843359818388197E-2</v>
      </c>
      <c r="X1956" s="1" t="s">
        <v>21226</v>
      </c>
      <c r="Y1956" s="145" t="s">
        <v>21227</v>
      </c>
      <c r="Z1956" s="145" t="s">
        <v>21228</v>
      </c>
    </row>
    <row r="1957" spans="1:26" s="67" customFormat="1" ht="100.2" customHeight="1" x14ac:dyDescent="0.3">
      <c r="A1957" s="9" t="s">
        <v>16991</v>
      </c>
      <c r="B1957" s="10" t="s">
        <v>10641</v>
      </c>
      <c r="C1957" s="35" t="s">
        <v>10642</v>
      </c>
      <c r="D1957" s="19" t="s">
        <v>10643</v>
      </c>
      <c r="E1957" s="13">
        <v>848.77</v>
      </c>
      <c r="F1957" s="14" t="s">
        <v>10644</v>
      </c>
      <c r="G1957" s="14">
        <v>0.67700000000000005</v>
      </c>
      <c r="H1957" s="14" t="s">
        <v>10645</v>
      </c>
      <c r="I1957" s="14" t="s">
        <v>8532</v>
      </c>
      <c r="J1957" s="15" t="s">
        <v>10646</v>
      </c>
      <c r="K1957" s="14" t="s">
        <v>29474</v>
      </c>
      <c r="L1957" s="14" t="s">
        <v>31</v>
      </c>
      <c r="M1957" s="14" t="s">
        <v>10647</v>
      </c>
      <c r="N1957" s="14" t="s">
        <v>59</v>
      </c>
      <c r="O1957" s="16" t="s">
        <v>34</v>
      </c>
      <c r="P1957" s="28">
        <v>730</v>
      </c>
      <c r="Q1957" s="14">
        <v>15</v>
      </c>
      <c r="R1957" s="15" t="s">
        <v>10648</v>
      </c>
      <c r="S1957" s="14" t="s">
        <v>10649</v>
      </c>
      <c r="T1957" s="14">
        <v>30</v>
      </c>
      <c r="U1957" s="28">
        <v>15</v>
      </c>
      <c r="V1957" s="30">
        <f>PRODUCT(U1957,1/E1957)</f>
        <v>1.7672632161834182E-2</v>
      </c>
      <c r="W1957" s="30">
        <f>V1957</f>
        <v>1.7672632161834182E-2</v>
      </c>
      <c r="X1957" s="19" t="s">
        <v>10650</v>
      </c>
      <c r="Y1957" s="21" t="s">
        <v>10651</v>
      </c>
      <c r="Z1957" s="19" t="s">
        <v>30911</v>
      </c>
    </row>
    <row r="1958" spans="1:26" s="67" customFormat="1" ht="100.2" customHeight="1" x14ac:dyDescent="0.3">
      <c r="A1958" s="9" t="s">
        <v>16991</v>
      </c>
      <c r="B1958" s="10" t="s">
        <v>10652</v>
      </c>
      <c r="C1958" s="22" t="s">
        <v>10653</v>
      </c>
      <c r="D1958" s="19" t="s">
        <v>10654</v>
      </c>
      <c r="E1958" s="13">
        <v>290.32</v>
      </c>
      <c r="F1958" s="14" t="s">
        <v>10655</v>
      </c>
      <c r="G1958" s="14">
        <v>2.12</v>
      </c>
      <c r="H1958" s="14" t="s">
        <v>10656</v>
      </c>
      <c r="I1958" s="14" t="s">
        <v>8532</v>
      </c>
      <c r="J1958" s="15" t="s">
        <v>8598</v>
      </c>
      <c r="K1958" s="14" t="s">
        <v>29475</v>
      </c>
      <c r="L1958" s="14" t="s">
        <v>31</v>
      </c>
      <c r="M1958" s="14" t="s">
        <v>10657</v>
      </c>
      <c r="N1958" s="14" t="s">
        <v>33</v>
      </c>
      <c r="O1958" s="16" t="s">
        <v>34</v>
      </c>
      <c r="P1958" s="17" t="s">
        <v>917</v>
      </c>
      <c r="Q1958" s="14">
        <v>5</v>
      </c>
      <c r="R1958" s="15" t="s">
        <v>10658</v>
      </c>
      <c r="S1958" s="14" t="s">
        <v>10659</v>
      </c>
      <c r="T1958" s="14">
        <v>25</v>
      </c>
      <c r="U1958" s="14">
        <v>5</v>
      </c>
      <c r="V1958" s="13">
        <f>PRODUCT(U1958,1/E1958)</f>
        <v>1.7222375310002758E-2</v>
      </c>
      <c r="W1958" s="13">
        <f>V1958</f>
        <v>1.7222375310002758E-2</v>
      </c>
      <c r="X1958" s="19" t="s">
        <v>10660</v>
      </c>
      <c r="Y1958" s="21" t="s">
        <v>10661</v>
      </c>
      <c r="Z1958" s="19" t="s">
        <v>30917</v>
      </c>
    </row>
    <row r="1959" spans="1:26" s="67" customFormat="1" ht="100.2" customHeight="1" x14ac:dyDescent="0.3">
      <c r="A1959" s="138" t="s">
        <v>23707</v>
      </c>
      <c r="B1959" s="141" t="s">
        <v>21229</v>
      </c>
      <c r="C1959" s="139" t="s">
        <v>21230</v>
      </c>
      <c r="D1959" s="139" t="s">
        <v>21231</v>
      </c>
      <c r="E1959" s="142">
        <v>320.43</v>
      </c>
      <c r="F1959" s="143" t="s">
        <v>21232</v>
      </c>
      <c r="G1959" s="143"/>
      <c r="H1959" s="143" t="s">
        <v>21233</v>
      </c>
      <c r="I1959" s="144" t="s">
        <v>8532</v>
      </c>
      <c r="J1959" s="145" t="s">
        <v>20764</v>
      </c>
      <c r="K1959" s="143" t="s">
        <v>29476</v>
      </c>
      <c r="L1959" s="144" t="s">
        <v>31</v>
      </c>
      <c r="M1959" s="144" t="s">
        <v>5371</v>
      </c>
      <c r="N1959" s="144" t="s">
        <v>46</v>
      </c>
      <c r="O1959" s="144" t="s">
        <v>34</v>
      </c>
      <c r="P1959" s="144">
        <v>728</v>
      </c>
      <c r="Q1959" s="144">
        <v>5.5</v>
      </c>
      <c r="R1959" s="147" t="s">
        <v>21234</v>
      </c>
      <c r="S1959" s="144" t="s">
        <v>19378</v>
      </c>
      <c r="T1959" s="144">
        <v>16.399999999999999</v>
      </c>
      <c r="U1959" s="144">
        <v>5.5</v>
      </c>
      <c r="V1959" s="148">
        <f>U1959/E1959</f>
        <v>1.7164435290078956E-2</v>
      </c>
      <c r="W1959" s="148">
        <f>V1959</f>
        <v>1.7164435290078956E-2</v>
      </c>
      <c r="X1959" s="1" t="s">
        <v>21235</v>
      </c>
      <c r="Y1959" s="145" t="s">
        <v>21236</v>
      </c>
      <c r="Z1959" s="145" t="s">
        <v>21237</v>
      </c>
    </row>
    <row r="1960" spans="1:26" s="67" customFormat="1" ht="100.2" customHeight="1" x14ac:dyDescent="0.3">
      <c r="A1960" s="138" t="s">
        <v>23707</v>
      </c>
      <c r="B1960" s="141" t="s">
        <v>21238</v>
      </c>
      <c r="C1960" s="139" t="s">
        <v>21239</v>
      </c>
      <c r="D1960" s="139" t="s">
        <v>21240</v>
      </c>
      <c r="E1960" s="143">
        <v>492.1</v>
      </c>
      <c r="F1960" s="144" t="s">
        <v>21241</v>
      </c>
      <c r="G1960" s="150"/>
      <c r="H1960" s="144" t="s">
        <v>21242</v>
      </c>
      <c r="I1960" s="144" t="s">
        <v>8532</v>
      </c>
      <c r="J1960" s="145" t="s">
        <v>8598</v>
      </c>
      <c r="K1960" s="144" t="s">
        <v>28869</v>
      </c>
      <c r="L1960" s="144" t="s">
        <v>189</v>
      </c>
      <c r="M1960" s="144" t="s">
        <v>190</v>
      </c>
      <c r="N1960" s="144" t="s">
        <v>33</v>
      </c>
      <c r="O1960" s="144" t="s">
        <v>10829</v>
      </c>
      <c r="P1960" s="144">
        <v>91</v>
      </c>
      <c r="Q1960" s="144">
        <v>25</v>
      </c>
      <c r="R1960" s="147" t="s">
        <v>21243</v>
      </c>
      <c r="S1960" s="144" t="s">
        <v>143</v>
      </c>
      <c r="T1960" s="144">
        <v>150</v>
      </c>
      <c r="U1960" s="144">
        <v>25</v>
      </c>
      <c r="V1960" s="148">
        <f>U1960/E1960</f>
        <v>5.080268238162975E-2</v>
      </c>
      <c r="W1960" s="148">
        <f>V1960/3</f>
        <v>1.6934227460543249E-2</v>
      </c>
      <c r="X1960" s="147" t="s">
        <v>21244</v>
      </c>
      <c r="Y1960" s="145" t="s">
        <v>1705</v>
      </c>
      <c r="Z1960" s="145" t="s">
        <v>21245</v>
      </c>
    </row>
    <row r="1961" spans="1:26" s="67" customFormat="1" ht="100.2" customHeight="1" x14ac:dyDescent="0.3">
      <c r="A1961" s="9" t="s">
        <v>16991</v>
      </c>
      <c r="B1961" s="10" t="s">
        <v>10662</v>
      </c>
      <c r="C1961" s="22" t="s">
        <v>10663</v>
      </c>
      <c r="D1961" s="19" t="s">
        <v>10664</v>
      </c>
      <c r="E1961" s="13">
        <v>298.38</v>
      </c>
      <c r="F1961" s="14" t="s">
        <v>10665</v>
      </c>
      <c r="G1961" s="14">
        <v>3.59</v>
      </c>
      <c r="H1961" s="14" t="s">
        <v>10666</v>
      </c>
      <c r="I1961" s="14" t="s">
        <v>8532</v>
      </c>
      <c r="J1961" s="15" t="s">
        <v>8677</v>
      </c>
      <c r="K1961" s="13" t="s">
        <v>29477</v>
      </c>
      <c r="L1961" s="14" t="s">
        <v>31</v>
      </c>
      <c r="M1961" s="14" t="s">
        <v>69</v>
      </c>
      <c r="N1961" s="14" t="s">
        <v>59</v>
      </c>
      <c r="O1961" s="16" t="s">
        <v>34</v>
      </c>
      <c r="P1961" s="28">
        <v>791</v>
      </c>
      <c r="Q1961" s="14">
        <v>5</v>
      </c>
      <c r="R1961" s="15" t="s">
        <v>10667</v>
      </c>
      <c r="S1961" s="14" t="s">
        <v>36</v>
      </c>
      <c r="T1961" s="14">
        <v>15</v>
      </c>
      <c r="U1961" s="14">
        <v>5</v>
      </c>
      <c r="V1961" s="13">
        <f>PRODUCT(U1961,1/E1961)</f>
        <v>1.6757155305315369E-2</v>
      </c>
      <c r="W1961" s="13">
        <f>V1961</f>
        <v>1.6757155305315369E-2</v>
      </c>
      <c r="X1961" s="19" t="s">
        <v>10668</v>
      </c>
      <c r="Y1961" s="21" t="s">
        <v>10669</v>
      </c>
      <c r="Z1961" s="19" t="s">
        <v>30918</v>
      </c>
    </row>
    <row r="1962" spans="1:26" s="67" customFormat="1" ht="100.2" customHeight="1" x14ac:dyDescent="0.3">
      <c r="A1962" s="9" t="s">
        <v>16991</v>
      </c>
      <c r="B1962" s="10" t="s">
        <v>10670</v>
      </c>
      <c r="C1962" s="22" t="s">
        <v>10671</v>
      </c>
      <c r="D1962" s="19" t="s">
        <v>10672</v>
      </c>
      <c r="E1962" s="13">
        <v>299.35000000000002</v>
      </c>
      <c r="F1962" s="14" t="s">
        <v>10673</v>
      </c>
      <c r="G1962" s="14">
        <v>2.2170000000000001</v>
      </c>
      <c r="H1962" s="14" t="s">
        <v>10674</v>
      </c>
      <c r="I1962" s="14" t="s">
        <v>8532</v>
      </c>
      <c r="J1962" s="15" t="s">
        <v>8598</v>
      </c>
      <c r="K1962" s="14" t="s">
        <v>29478</v>
      </c>
      <c r="L1962" s="14" t="s">
        <v>31</v>
      </c>
      <c r="M1962" s="14" t="s">
        <v>103</v>
      </c>
      <c r="N1962" s="14" t="s">
        <v>33</v>
      </c>
      <c r="O1962" s="16" t="s">
        <v>34</v>
      </c>
      <c r="P1962" s="28">
        <v>861</v>
      </c>
      <c r="Q1962" s="14">
        <v>5</v>
      </c>
      <c r="R1962" s="15" t="s">
        <v>10675</v>
      </c>
      <c r="S1962" s="14" t="s">
        <v>36</v>
      </c>
      <c r="T1962" s="14">
        <v>15</v>
      </c>
      <c r="U1962" s="14">
        <v>5</v>
      </c>
      <c r="V1962" s="13">
        <f>PRODUCT(U1962,1/E1962)</f>
        <v>1.6702856188408215E-2</v>
      </c>
      <c r="W1962" s="13">
        <f>V1962</f>
        <v>1.6702856188408215E-2</v>
      </c>
      <c r="X1962" s="19" t="s">
        <v>10676</v>
      </c>
      <c r="Y1962" s="21" t="s">
        <v>10677</v>
      </c>
      <c r="Z1962" s="19" t="s">
        <v>30919</v>
      </c>
    </row>
    <row r="1963" spans="1:26" s="67" customFormat="1" ht="100.2" customHeight="1" x14ac:dyDescent="0.3">
      <c r="A1963" s="138" t="s">
        <v>23707</v>
      </c>
      <c r="B1963" s="141" t="s">
        <v>21246</v>
      </c>
      <c r="C1963" s="139" t="s">
        <v>21247</v>
      </c>
      <c r="D1963" s="139" t="s">
        <v>21248</v>
      </c>
      <c r="E1963" s="142">
        <v>165.23599999999999</v>
      </c>
      <c r="F1963" s="143" t="s">
        <v>21249</v>
      </c>
      <c r="G1963" s="143"/>
      <c r="H1963" s="143" t="s">
        <v>21250</v>
      </c>
      <c r="I1963" s="144" t="s">
        <v>8532</v>
      </c>
      <c r="J1963" s="145" t="s">
        <v>20764</v>
      </c>
      <c r="K1963" s="143" t="s">
        <v>29479</v>
      </c>
      <c r="L1963" s="144" t="s">
        <v>31</v>
      </c>
      <c r="M1963" s="144" t="s">
        <v>20375</v>
      </c>
      <c r="N1963" s="144" t="s">
        <v>33</v>
      </c>
      <c r="O1963" s="144" t="s">
        <v>220</v>
      </c>
      <c r="P1963" s="144">
        <v>90</v>
      </c>
      <c r="Q1963" s="144">
        <v>8.25</v>
      </c>
      <c r="R1963" s="147" t="s">
        <v>21251</v>
      </c>
      <c r="S1963" s="144" t="s">
        <v>21252</v>
      </c>
      <c r="T1963" s="144">
        <v>17.8</v>
      </c>
      <c r="U1963" s="144">
        <v>8.25</v>
      </c>
      <c r="V1963" s="149">
        <f>U1963/E1963</f>
        <v>4.9928586990728413E-2</v>
      </c>
      <c r="W1963" s="149">
        <f>V1963/3</f>
        <v>1.6642862330242803E-2</v>
      </c>
      <c r="X1963" s="1" t="s">
        <v>21253</v>
      </c>
      <c r="Y1963" s="145" t="s">
        <v>2696</v>
      </c>
      <c r="Z1963" s="145" t="s">
        <v>21254</v>
      </c>
    </row>
    <row r="1964" spans="1:26" s="67" customFormat="1" ht="100.2" customHeight="1" x14ac:dyDescent="0.3">
      <c r="A1964" s="138" t="s">
        <v>23707</v>
      </c>
      <c r="B1964" s="141" t="s">
        <v>21255</v>
      </c>
      <c r="C1964" s="139" t="s">
        <v>21256</v>
      </c>
      <c r="D1964" s="139" t="s">
        <v>21257</v>
      </c>
      <c r="E1964" s="142">
        <v>301.29700000000003</v>
      </c>
      <c r="F1964" s="143" t="s">
        <v>21258</v>
      </c>
      <c r="G1964" s="143"/>
      <c r="H1964" s="143" t="s">
        <v>21259</v>
      </c>
      <c r="I1964" s="144" t="s">
        <v>8532</v>
      </c>
      <c r="J1964" s="145" t="s">
        <v>9769</v>
      </c>
      <c r="K1964" s="143" t="s">
        <v>29480</v>
      </c>
      <c r="L1964" s="144" t="s">
        <v>189</v>
      </c>
      <c r="M1964" s="144" t="s">
        <v>190</v>
      </c>
      <c r="N1964" s="144" t="s">
        <v>33</v>
      </c>
      <c r="O1964" s="144" t="s">
        <v>3856</v>
      </c>
      <c r="P1964" s="144">
        <v>364</v>
      </c>
      <c r="Q1964" s="144">
        <v>5</v>
      </c>
      <c r="R1964" s="147" t="s">
        <v>21260</v>
      </c>
      <c r="S1964" s="144" t="s">
        <v>36</v>
      </c>
      <c r="T1964" s="144">
        <v>20</v>
      </c>
      <c r="U1964" s="144">
        <v>5</v>
      </c>
      <c r="V1964" s="148">
        <f>U1964/E1964</f>
        <v>1.659492129028832E-2</v>
      </c>
      <c r="W1964" s="148">
        <f>V1964</f>
        <v>1.659492129028832E-2</v>
      </c>
      <c r="X1964" s="1" t="s">
        <v>21261</v>
      </c>
      <c r="Y1964" s="145" t="s">
        <v>21262</v>
      </c>
      <c r="Z1964" s="145" t="s">
        <v>21263</v>
      </c>
    </row>
    <row r="1965" spans="1:26" s="67" customFormat="1" ht="100.2" customHeight="1" x14ac:dyDescent="0.3">
      <c r="A1965" s="9" t="s">
        <v>16991</v>
      </c>
      <c r="B1965" s="10" t="s">
        <v>10678</v>
      </c>
      <c r="C1965" s="22" t="s">
        <v>10679</v>
      </c>
      <c r="D1965" s="19" t="s">
        <v>10680</v>
      </c>
      <c r="E1965" s="13">
        <v>121.18</v>
      </c>
      <c r="F1965" s="14" t="s">
        <v>6421</v>
      </c>
      <c r="G1965" s="14">
        <v>2.31</v>
      </c>
      <c r="H1965" s="14" t="s">
        <v>10681</v>
      </c>
      <c r="I1965" s="14" t="s">
        <v>8532</v>
      </c>
      <c r="J1965" s="15" t="s">
        <v>8992</v>
      </c>
      <c r="K1965" s="14" t="s">
        <v>29481</v>
      </c>
      <c r="L1965" s="14" t="s">
        <v>31</v>
      </c>
      <c r="M1965" s="14" t="s">
        <v>310</v>
      </c>
      <c r="N1965" s="14" t="s">
        <v>46</v>
      </c>
      <c r="O1965" s="16" t="s">
        <v>220</v>
      </c>
      <c r="P1965" s="28">
        <v>721</v>
      </c>
      <c r="Q1965" s="14">
        <v>2</v>
      </c>
      <c r="R1965" s="15" t="s">
        <v>10682</v>
      </c>
      <c r="S1965" s="14" t="s">
        <v>9529</v>
      </c>
      <c r="T1965" s="14">
        <v>21</v>
      </c>
      <c r="U1965" s="14">
        <v>2</v>
      </c>
      <c r="V1965" s="13">
        <f>PRODUCT(U1965,1/E1965)</f>
        <v>1.650437365901964E-2</v>
      </c>
      <c r="W1965" s="20">
        <f>V1965</f>
        <v>1.650437365901964E-2</v>
      </c>
      <c r="X1965" s="19" t="s">
        <v>10683</v>
      </c>
      <c r="Y1965" s="21" t="s">
        <v>930</v>
      </c>
      <c r="Z1965" s="19" t="s">
        <v>10684</v>
      </c>
    </row>
    <row r="1966" spans="1:26" s="67" customFormat="1" ht="100.2" customHeight="1" x14ac:dyDescent="0.3">
      <c r="A1966" s="9" t="s">
        <v>16991</v>
      </c>
      <c r="B1966" s="10" t="s">
        <v>10685</v>
      </c>
      <c r="C1966" s="22" t="s">
        <v>10686</v>
      </c>
      <c r="D1966" s="12" t="s">
        <v>10687</v>
      </c>
      <c r="E1966" s="13">
        <v>447.57187331326401</v>
      </c>
      <c r="F1966" s="14" t="s">
        <v>10688</v>
      </c>
      <c r="G1966" s="14">
        <v>8.2170000000000005</v>
      </c>
      <c r="H1966" s="18" t="s">
        <v>10689</v>
      </c>
      <c r="I1966" s="14" t="s">
        <v>8532</v>
      </c>
      <c r="J1966" s="15" t="s">
        <v>8677</v>
      </c>
      <c r="K1966" s="13" t="s">
        <v>29482</v>
      </c>
      <c r="L1966" s="14" t="s">
        <v>31</v>
      </c>
      <c r="M1966" s="14" t="s">
        <v>10690</v>
      </c>
      <c r="N1966" s="14" t="s">
        <v>70</v>
      </c>
      <c r="O1966" s="16" t="s">
        <v>34</v>
      </c>
      <c r="P1966" s="17" t="s">
        <v>340</v>
      </c>
      <c r="Q1966" s="29" t="s">
        <v>10691</v>
      </c>
      <c r="R1966" s="15" t="s">
        <v>10692</v>
      </c>
      <c r="S1966" s="14" t="s">
        <v>143</v>
      </c>
      <c r="T1966" s="18">
        <v>152.69999999999999</v>
      </c>
      <c r="U1966" s="34">
        <v>22.1</v>
      </c>
      <c r="V1966" s="39">
        <f>PRODUCT(U1966,1/E1966)</f>
        <v>4.937754429562153E-2</v>
      </c>
      <c r="W1966" s="39">
        <f>V1966/3</f>
        <v>1.6459181431873842E-2</v>
      </c>
      <c r="X1966" s="19" t="s">
        <v>10693</v>
      </c>
      <c r="Y1966" s="21" t="s">
        <v>10694</v>
      </c>
      <c r="Z1966" s="19" t="s">
        <v>30920</v>
      </c>
    </row>
    <row r="1967" spans="1:26" s="67" customFormat="1" ht="100.2" customHeight="1" x14ac:dyDescent="0.3">
      <c r="A1967" s="138" t="s">
        <v>23707</v>
      </c>
      <c r="B1967" s="141" t="s">
        <v>21264</v>
      </c>
      <c r="C1967" s="139" t="s">
        <v>21265</v>
      </c>
      <c r="D1967" s="139" t="s">
        <v>21266</v>
      </c>
      <c r="E1967" s="142">
        <v>306.40899999999999</v>
      </c>
      <c r="F1967" s="143" t="s">
        <v>21267</v>
      </c>
      <c r="G1967" s="143"/>
      <c r="H1967" s="143" t="s">
        <v>21268</v>
      </c>
      <c r="I1967" s="144" t="s">
        <v>8532</v>
      </c>
      <c r="J1967" s="145" t="s">
        <v>9323</v>
      </c>
      <c r="K1967" s="143" t="s">
        <v>29483</v>
      </c>
      <c r="L1967" s="144" t="s">
        <v>189</v>
      </c>
      <c r="M1967" s="144" t="s">
        <v>190</v>
      </c>
      <c r="N1967" s="144" t="s">
        <v>33</v>
      </c>
      <c r="O1967" s="144" t="s">
        <v>34</v>
      </c>
      <c r="P1967" s="144">
        <v>365</v>
      </c>
      <c r="Q1967" s="144">
        <v>5</v>
      </c>
      <c r="R1967" s="147" t="s">
        <v>21269</v>
      </c>
      <c r="S1967" s="144" t="s">
        <v>788</v>
      </c>
      <c r="T1967" s="144">
        <v>12</v>
      </c>
      <c r="U1967" s="144">
        <v>5</v>
      </c>
      <c r="V1967" s="146">
        <f>U1967/E1967</f>
        <v>1.6318058542666828E-2</v>
      </c>
      <c r="W1967" s="146">
        <f>V1967</f>
        <v>1.6318058542666828E-2</v>
      </c>
      <c r="X1967" s="1" t="s">
        <v>21270</v>
      </c>
      <c r="Y1967" s="145" t="s">
        <v>21271</v>
      </c>
      <c r="Z1967" s="145" t="s">
        <v>21272</v>
      </c>
    </row>
    <row r="1968" spans="1:26" s="67" customFormat="1" ht="100.2" customHeight="1" x14ac:dyDescent="0.3">
      <c r="A1968" s="9" t="s">
        <v>16991</v>
      </c>
      <c r="B1968" s="10" t="s">
        <v>10695</v>
      </c>
      <c r="C1968" s="22" t="s">
        <v>10696</v>
      </c>
      <c r="D1968" s="19" t="s">
        <v>10697</v>
      </c>
      <c r="E1968" s="13">
        <v>309.36</v>
      </c>
      <c r="F1968" s="14" t="s">
        <v>10698</v>
      </c>
      <c r="G1968" s="13">
        <v>4.7059999999999897</v>
      </c>
      <c r="H1968" s="14" t="s">
        <v>10699</v>
      </c>
      <c r="I1968" s="14" t="s">
        <v>8532</v>
      </c>
      <c r="J1968" s="15" t="s">
        <v>8992</v>
      </c>
      <c r="K1968" s="14" t="s">
        <v>29484</v>
      </c>
      <c r="L1968" s="14" t="s">
        <v>31</v>
      </c>
      <c r="M1968" s="14" t="s">
        <v>281</v>
      </c>
      <c r="N1968" s="14" t="s">
        <v>59</v>
      </c>
      <c r="O1968" s="16" t="s">
        <v>34</v>
      </c>
      <c r="P1968" s="28">
        <v>90</v>
      </c>
      <c r="Q1968" s="14">
        <v>15</v>
      </c>
      <c r="R1968" s="15" t="s">
        <v>10700</v>
      </c>
      <c r="S1968" s="14" t="s">
        <v>10701</v>
      </c>
      <c r="T1968" s="14">
        <v>48</v>
      </c>
      <c r="U1968" s="14">
        <v>15</v>
      </c>
      <c r="V1968" s="30">
        <f>PRODUCT(U1968,1/E1968)</f>
        <v>4.8487199379363841E-2</v>
      </c>
      <c r="W1968" s="30">
        <f>V1968/3</f>
        <v>1.6162399793121281E-2</v>
      </c>
      <c r="X1968" s="19" t="s">
        <v>10702</v>
      </c>
      <c r="Y1968" s="21" t="s">
        <v>10703</v>
      </c>
      <c r="Z1968" s="19" t="s">
        <v>30921</v>
      </c>
    </row>
    <row r="1969" spans="1:26" s="67" customFormat="1" ht="100.2" customHeight="1" x14ac:dyDescent="0.3">
      <c r="A1969" s="9" t="s">
        <v>16991</v>
      </c>
      <c r="B1969" s="10" t="s">
        <v>10704</v>
      </c>
      <c r="C1969" s="22" t="s">
        <v>10705</v>
      </c>
      <c r="D1969" s="19" t="s">
        <v>10706</v>
      </c>
      <c r="E1969" s="13">
        <v>207.83</v>
      </c>
      <c r="F1969" s="14" t="s">
        <v>10707</v>
      </c>
      <c r="G1969" s="14">
        <v>1.53</v>
      </c>
      <c r="H1969" s="14" t="s">
        <v>10708</v>
      </c>
      <c r="I1969" s="14" t="s">
        <v>8532</v>
      </c>
      <c r="J1969" s="15" t="s">
        <v>9083</v>
      </c>
      <c r="K1969" s="14" t="s">
        <v>28870</v>
      </c>
      <c r="L1969" s="14" t="s">
        <v>31</v>
      </c>
      <c r="M1969" s="14" t="s">
        <v>310</v>
      </c>
      <c r="N1969" s="14" t="s">
        <v>476</v>
      </c>
      <c r="O1969" s="16" t="s">
        <v>47</v>
      </c>
      <c r="P1969" s="28">
        <v>98</v>
      </c>
      <c r="Q1969" s="14">
        <v>10</v>
      </c>
      <c r="R1969" s="15" t="s">
        <v>10709</v>
      </c>
      <c r="S1969" s="14" t="s">
        <v>1019</v>
      </c>
      <c r="T1969" s="14">
        <v>20</v>
      </c>
      <c r="U1969" s="14">
        <v>10</v>
      </c>
      <c r="V1969" s="30">
        <f>PRODUCT(U1969,1/E1969)</f>
        <v>4.8116248857239086E-2</v>
      </c>
      <c r="W1969" s="30">
        <f>V1969/3</f>
        <v>1.6038749619079695E-2</v>
      </c>
      <c r="X1969" s="19" t="s">
        <v>10710</v>
      </c>
      <c r="Y1969" s="21" t="s">
        <v>10711</v>
      </c>
      <c r="Z1969" s="19" t="s">
        <v>10712</v>
      </c>
    </row>
    <row r="1970" spans="1:26" s="67" customFormat="1" ht="100.2" customHeight="1" x14ac:dyDescent="0.3">
      <c r="A1970" s="138" t="s">
        <v>23707</v>
      </c>
      <c r="B1970" s="141" t="s">
        <v>21273</v>
      </c>
      <c r="C1970" s="139" t="s">
        <v>21274</v>
      </c>
      <c r="D1970" s="139" t="s">
        <v>21275</v>
      </c>
      <c r="E1970" s="142">
        <v>201.358</v>
      </c>
      <c r="F1970" s="143" t="s">
        <v>21276</v>
      </c>
      <c r="G1970" s="143"/>
      <c r="H1970" s="143" t="s">
        <v>21277</v>
      </c>
      <c r="I1970" s="144" t="s">
        <v>8532</v>
      </c>
      <c r="J1970" s="145" t="s">
        <v>11050</v>
      </c>
      <c r="K1970" s="143" t="s">
        <v>28264</v>
      </c>
      <c r="L1970" s="144" t="s">
        <v>31</v>
      </c>
      <c r="M1970" s="144" t="s">
        <v>17194</v>
      </c>
      <c r="N1970" s="144" t="s">
        <v>33</v>
      </c>
      <c r="O1970" s="144" t="s">
        <v>220</v>
      </c>
      <c r="P1970" s="144">
        <v>90</v>
      </c>
      <c r="Q1970" s="144">
        <v>9.6</v>
      </c>
      <c r="R1970" s="147" t="s">
        <v>21278</v>
      </c>
      <c r="S1970" s="144" t="s">
        <v>36</v>
      </c>
      <c r="T1970" s="144">
        <v>29</v>
      </c>
      <c r="U1970" s="144">
        <v>9.6</v>
      </c>
      <c r="V1970" s="148">
        <f>U1970/E1970</f>
        <v>4.7676278071891849E-2</v>
      </c>
      <c r="W1970" s="148">
        <f>V1970/3</f>
        <v>1.5892092690630615E-2</v>
      </c>
      <c r="X1970" s="1" t="s">
        <v>21279</v>
      </c>
      <c r="Y1970" s="145" t="s">
        <v>1655</v>
      </c>
      <c r="Z1970" s="145" t="s">
        <v>21280</v>
      </c>
    </row>
    <row r="1971" spans="1:26" s="67" customFormat="1" ht="100.2" customHeight="1" x14ac:dyDescent="0.3">
      <c r="A1971" s="138" t="s">
        <v>23707</v>
      </c>
      <c r="B1971" s="141" t="s">
        <v>21281</v>
      </c>
      <c r="C1971" s="139" t="s">
        <v>21282</v>
      </c>
      <c r="D1971" s="139" t="s">
        <v>21283</v>
      </c>
      <c r="E1971" s="142">
        <v>316.42</v>
      </c>
      <c r="F1971" s="143" t="s">
        <v>21284</v>
      </c>
      <c r="G1971" s="143"/>
      <c r="H1971" s="143" t="s">
        <v>21285</v>
      </c>
      <c r="I1971" s="144" t="s">
        <v>8532</v>
      </c>
      <c r="J1971" s="145" t="s">
        <v>9138</v>
      </c>
      <c r="K1971" s="143" t="s">
        <v>29485</v>
      </c>
      <c r="L1971" s="144" t="s">
        <v>189</v>
      </c>
      <c r="M1971" s="144" t="s">
        <v>190</v>
      </c>
      <c r="N1971" s="144" t="s">
        <v>33</v>
      </c>
      <c r="O1971" s="144" t="s">
        <v>10829</v>
      </c>
      <c r="P1971" s="144">
        <v>735</v>
      </c>
      <c r="Q1971" s="144">
        <v>5</v>
      </c>
      <c r="R1971" s="147" t="s">
        <v>21286</v>
      </c>
      <c r="S1971" s="144" t="s">
        <v>36</v>
      </c>
      <c r="T1971" s="144">
        <v>20</v>
      </c>
      <c r="U1971" s="144">
        <v>5</v>
      </c>
      <c r="V1971" s="146">
        <f>U1971/E1971</f>
        <v>1.5801782441059349E-2</v>
      </c>
      <c r="W1971" s="146">
        <f t="shared" ref="W1971:W1978" si="107">V1971</f>
        <v>1.5801782441059349E-2</v>
      </c>
      <c r="X1971" s="1" t="s">
        <v>21287</v>
      </c>
      <c r="Y1971" s="145" t="s">
        <v>21288</v>
      </c>
      <c r="Z1971" s="145" t="s">
        <v>21289</v>
      </c>
    </row>
    <row r="1972" spans="1:26" s="67" customFormat="1" ht="100.2" customHeight="1" x14ac:dyDescent="0.3">
      <c r="A1972" s="138" t="s">
        <v>23707</v>
      </c>
      <c r="B1972" s="141" t="s">
        <v>21290</v>
      </c>
      <c r="C1972" s="139" t="s">
        <v>21291</v>
      </c>
      <c r="D1972" s="139" t="s">
        <v>21292</v>
      </c>
      <c r="E1972" s="142">
        <v>311.85000000000002</v>
      </c>
      <c r="F1972" s="143" t="s">
        <v>21293</v>
      </c>
      <c r="G1972" s="143"/>
      <c r="H1972" s="143" t="s">
        <v>21294</v>
      </c>
      <c r="I1972" s="144" t="s">
        <v>8532</v>
      </c>
      <c r="J1972" s="145" t="s">
        <v>20231</v>
      </c>
      <c r="K1972" s="143" t="s">
        <v>28853</v>
      </c>
      <c r="L1972" s="144" t="s">
        <v>31</v>
      </c>
      <c r="M1972" s="144" t="s">
        <v>69</v>
      </c>
      <c r="N1972" s="144" t="s">
        <v>46</v>
      </c>
      <c r="O1972" s="144" t="s">
        <v>34</v>
      </c>
      <c r="P1972" s="144">
        <v>730</v>
      </c>
      <c r="Q1972" s="144">
        <v>4.9000000000000004</v>
      </c>
      <c r="R1972" s="147" t="s">
        <v>21295</v>
      </c>
      <c r="S1972" s="144" t="s">
        <v>36</v>
      </c>
      <c r="T1972" s="144">
        <v>50</v>
      </c>
      <c r="U1972" s="144">
        <v>4.9000000000000004</v>
      </c>
      <c r="V1972" s="148">
        <f>U1972/E1972</f>
        <v>1.5712682379349047E-2</v>
      </c>
      <c r="W1972" s="148">
        <f t="shared" si="107"/>
        <v>1.5712682379349047E-2</v>
      </c>
      <c r="X1972" s="1" t="s">
        <v>21296</v>
      </c>
      <c r="Y1972" s="145" t="s">
        <v>21297</v>
      </c>
      <c r="Z1972" s="145" t="s">
        <v>21298</v>
      </c>
    </row>
    <row r="1973" spans="1:26" s="67" customFormat="1" ht="100.2" customHeight="1" x14ac:dyDescent="0.3">
      <c r="A1973" s="9" t="s">
        <v>16991</v>
      </c>
      <c r="B1973" s="10" t="s">
        <v>10713</v>
      </c>
      <c r="C1973" s="22" t="s">
        <v>10714</v>
      </c>
      <c r="D1973" s="19" t="s">
        <v>10715</v>
      </c>
      <c r="E1973" s="13">
        <v>318.37</v>
      </c>
      <c r="F1973" s="14" t="s">
        <v>10716</v>
      </c>
      <c r="G1973" s="14">
        <v>3.27</v>
      </c>
      <c r="H1973" s="14" t="s">
        <v>10717</v>
      </c>
      <c r="I1973" s="14" t="s">
        <v>8532</v>
      </c>
      <c r="J1973" s="15" t="s">
        <v>8569</v>
      </c>
      <c r="K1973" s="14" t="s">
        <v>29486</v>
      </c>
      <c r="L1973" s="14" t="s">
        <v>31</v>
      </c>
      <c r="M1973" s="14" t="s">
        <v>176</v>
      </c>
      <c r="N1973" s="14" t="s">
        <v>33</v>
      </c>
      <c r="O1973" s="16" t="s">
        <v>34</v>
      </c>
      <c r="P1973" s="28">
        <v>365</v>
      </c>
      <c r="Q1973" s="14">
        <v>5</v>
      </c>
      <c r="R1973" s="15" t="s">
        <v>10718</v>
      </c>
      <c r="S1973" s="14" t="s">
        <v>4427</v>
      </c>
      <c r="T1973" s="14">
        <v>15</v>
      </c>
      <c r="U1973" s="28">
        <v>5</v>
      </c>
      <c r="V1973" s="13">
        <f>U1973/E1973</f>
        <v>1.5704997330150454E-2</v>
      </c>
      <c r="W1973" s="13">
        <f t="shared" si="107"/>
        <v>1.5704997330150454E-2</v>
      </c>
      <c r="X1973" s="19" t="s">
        <v>10719</v>
      </c>
      <c r="Y1973" s="21" t="s">
        <v>10720</v>
      </c>
      <c r="Z1973" s="19" t="s">
        <v>10721</v>
      </c>
    </row>
    <row r="1974" spans="1:26" s="67" customFormat="1" ht="100.2" customHeight="1" x14ac:dyDescent="0.3">
      <c r="A1974" s="9" t="s">
        <v>16991</v>
      </c>
      <c r="B1974" s="10" t="s">
        <v>10722</v>
      </c>
      <c r="C1974" s="35" t="s">
        <v>10723</v>
      </c>
      <c r="D1974" s="19" t="s">
        <v>10724</v>
      </c>
      <c r="E1974" s="13">
        <v>509.42</v>
      </c>
      <c r="F1974" s="14" t="s">
        <v>10725</v>
      </c>
      <c r="G1974" s="14">
        <v>1.6419999999999999</v>
      </c>
      <c r="H1974" s="14" t="s">
        <v>10726</v>
      </c>
      <c r="I1974" s="14" t="s">
        <v>8532</v>
      </c>
      <c r="J1974" s="15" t="s">
        <v>10727</v>
      </c>
      <c r="K1974" s="14" t="s">
        <v>29487</v>
      </c>
      <c r="L1974" s="14" t="s">
        <v>31</v>
      </c>
      <c r="M1974" s="14" t="s">
        <v>4137</v>
      </c>
      <c r="N1974" s="14" t="s">
        <v>33</v>
      </c>
      <c r="O1974" s="16" t="s">
        <v>34</v>
      </c>
      <c r="P1974" s="28">
        <v>730</v>
      </c>
      <c r="Q1974" s="14">
        <v>8</v>
      </c>
      <c r="R1974" s="15" t="s">
        <v>10728</v>
      </c>
      <c r="S1974" s="14" t="s">
        <v>9529</v>
      </c>
      <c r="T1974" s="14">
        <v>32</v>
      </c>
      <c r="U1974" s="14">
        <v>8</v>
      </c>
      <c r="V1974" s="13">
        <f>PRODUCT(U1974,1/E1974)</f>
        <v>1.5704134113305328E-2</v>
      </c>
      <c r="W1974" s="13">
        <f t="shared" si="107"/>
        <v>1.5704134113305328E-2</v>
      </c>
      <c r="X1974" s="19" t="s">
        <v>10729</v>
      </c>
      <c r="Y1974" s="21" t="s">
        <v>10730</v>
      </c>
      <c r="Z1974" s="19" t="s">
        <v>30922</v>
      </c>
    </row>
    <row r="1975" spans="1:26" s="67" customFormat="1" ht="100.2" customHeight="1" x14ac:dyDescent="0.3">
      <c r="A1975" s="9" t="s">
        <v>16991</v>
      </c>
      <c r="B1975" s="10" t="s">
        <v>10731</v>
      </c>
      <c r="C1975" s="22" t="s">
        <v>10732</v>
      </c>
      <c r="D1975" s="19" t="s">
        <v>10733</v>
      </c>
      <c r="E1975" s="13">
        <v>241.36</v>
      </c>
      <c r="F1975" s="14" t="s">
        <v>10734</v>
      </c>
      <c r="G1975" s="14">
        <v>3.51</v>
      </c>
      <c r="H1975" s="14" t="s">
        <v>10735</v>
      </c>
      <c r="I1975" s="14" t="s">
        <v>8532</v>
      </c>
      <c r="J1975" s="15" t="s">
        <v>9138</v>
      </c>
      <c r="K1975" s="14" t="s">
        <v>29425</v>
      </c>
      <c r="L1975" s="14" t="s">
        <v>189</v>
      </c>
      <c r="M1975" s="14" t="s">
        <v>190</v>
      </c>
      <c r="N1975" s="14" t="s">
        <v>46</v>
      </c>
      <c r="O1975" s="16" t="s">
        <v>34</v>
      </c>
      <c r="P1975" s="28">
        <v>742</v>
      </c>
      <c r="Q1975" s="14">
        <v>3.75</v>
      </c>
      <c r="R1975" s="15" t="s">
        <v>10736</v>
      </c>
      <c r="S1975" s="14" t="s">
        <v>36</v>
      </c>
      <c r="T1975" s="14">
        <v>37.5</v>
      </c>
      <c r="U1975" s="14">
        <v>3.75</v>
      </c>
      <c r="V1975" s="30">
        <f>PRODUCT(U1975,1/E1975)</f>
        <v>1.5536957242293668E-2</v>
      </c>
      <c r="W1975" s="30">
        <f t="shared" si="107"/>
        <v>1.5536957242293668E-2</v>
      </c>
      <c r="X1975" s="19" t="s">
        <v>10737</v>
      </c>
      <c r="Y1975" s="21" t="s">
        <v>10738</v>
      </c>
      <c r="Z1975" s="19" t="s">
        <v>30923</v>
      </c>
    </row>
    <row r="1976" spans="1:26" s="67" customFormat="1" ht="100.2" customHeight="1" x14ac:dyDescent="0.3">
      <c r="A1976" s="138" t="s">
        <v>23707</v>
      </c>
      <c r="B1976" s="141" t="s">
        <v>21299</v>
      </c>
      <c r="C1976" s="139" t="s">
        <v>21300</v>
      </c>
      <c r="D1976" s="139" t="s">
        <v>21301</v>
      </c>
      <c r="E1976" s="142">
        <v>235.06</v>
      </c>
      <c r="F1976" s="143" t="s">
        <v>20996</v>
      </c>
      <c r="G1976" s="143"/>
      <c r="H1976" s="143" t="s">
        <v>21302</v>
      </c>
      <c r="I1976" s="144" t="s">
        <v>8532</v>
      </c>
      <c r="J1976" s="145" t="s">
        <v>20066</v>
      </c>
      <c r="K1976" s="143" t="s">
        <v>28871</v>
      </c>
      <c r="L1976" s="144" t="s">
        <v>31</v>
      </c>
      <c r="M1976" s="144" t="s">
        <v>176</v>
      </c>
      <c r="N1976" s="144" t="s">
        <v>46</v>
      </c>
      <c r="O1976" s="144" t="s">
        <v>34</v>
      </c>
      <c r="P1976" s="144">
        <v>728</v>
      </c>
      <c r="Q1976" s="144">
        <v>3.6</v>
      </c>
      <c r="R1976" s="147" t="s">
        <v>21303</v>
      </c>
      <c r="S1976" s="144" t="s">
        <v>36</v>
      </c>
      <c r="T1976" s="151">
        <v>11</v>
      </c>
      <c r="U1976" s="144">
        <v>3.6</v>
      </c>
      <c r="V1976" s="148">
        <f>U1976/E1976</f>
        <v>1.5315238662469158E-2</v>
      </c>
      <c r="W1976" s="148">
        <f t="shared" si="107"/>
        <v>1.5315238662469158E-2</v>
      </c>
      <c r="X1976" s="1" t="s">
        <v>21304</v>
      </c>
      <c r="Y1976" s="145" t="s">
        <v>21305</v>
      </c>
      <c r="Z1976" s="145" t="s">
        <v>21306</v>
      </c>
    </row>
    <row r="1977" spans="1:26" s="67" customFormat="1" ht="100.2" customHeight="1" x14ac:dyDescent="0.3">
      <c r="A1977" s="138" t="s">
        <v>23707</v>
      </c>
      <c r="B1977" s="141" t="s">
        <v>21307</v>
      </c>
      <c r="C1977" s="139" t="s">
        <v>21308</v>
      </c>
      <c r="D1977" s="139" t="s">
        <v>23691</v>
      </c>
      <c r="E1977" s="142">
        <v>277.27</v>
      </c>
      <c r="F1977" s="143" t="s">
        <v>21309</v>
      </c>
      <c r="G1977" s="143"/>
      <c r="H1977" s="143" t="s">
        <v>21310</v>
      </c>
      <c r="I1977" s="144" t="s">
        <v>8532</v>
      </c>
      <c r="J1977" s="145" t="s">
        <v>10212</v>
      </c>
      <c r="K1977" s="143" t="s">
        <v>29488</v>
      </c>
      <c r="L1977" s="144" t="s">
        <v>31</v>
      </c>
      <c r="M1977" s="144" t="s">
        <v>21311</v>
      </c>
      <c r="N1977" s="144" t="s">
        <v>46</v>
      </c>
      <c r="O1977" s="144" t="s">
        <v>34</v>
      </c>
      <c r="P1977" s="144">
        <v>730</v>
      </c>
      <c r="Q1977" s="144">
        <v>4.24</v>
      </c>
      <c r="R1977" s="147" t="s">
        <v>21312</v>
      </c>
      <c r="S1977" s="144" t="s">
        <v>143</v>
      </c>
      <c r="T1977" s="144">
        <v>21.3</v>
      </c>
      <c r="U1977" s="144">
        <v>4.24</v>
      </c>
      <c r="V1977" s="149">
        <f>U1977/E1977</f>
        <v>1.5291953691347785E-2</v>
      </c>
      <c r="W1977" s="149">
        <f t="shared" si="107"/>
        <v>1.5291953691347785E-2</v>
      </c>
      <c r="X1977" s="1" t="s">
        <v>21313</v>
      </c>
      <c r="Y1977" s="145" t="s">
        <v>1705</v>
      </c>
      <c r="Z1977" s="145" t="s">
        <v>30924</v>
      </c>
    </row>
    <row r="1978" spans="1:26" s="67" customFormat="1" ht="100.2" customHeight="1" x14ac:dyDescent="0.3">
      <c r="A1978" s="9" t="s">
        <v>16991</v>
      </c>
      <c r="B1978" s="10" t="s">
        <v>10739</v>
      </c>
      <c r="C1978" s="19" t="s">
        <v>10740</v>
      </c>
      <c r="D1978" s="12" t="s">
        <v>10741</v>
      </c>
      <c r="E1978" s="13">
        <v>261.93895281903599</v>
      </c>
      <c r="F1978" s="14" t="s">
        <v>10742</v>
      </c>
      <c r="G1978" s="14">
        <v>0.85</v>
      </c>
      <c r="H1978" s="18" t="s">
        <v>10743</v>
      </c>
      <c r="I1978" s="14" t="s">
        <v>8532</v>
      </c>
      <c r="J1978" s="15" t="s">
        <v>8588</v>
      </c>
      <c r="K1978" s="14" t="s">
        <v>29489</v>
      </c>
      <c r="L1978" s="14" t="s">
        <v>31</v>
      </c>
      <c r="M1978" s="14" t="s">
        <v>10744</v>
      </c>
      <c r="N1978" s="14" t="s">
        <v>59</v>
      </c>
      <c r="O1978" s="16" t="s">
        <v>34</v>
      </c>
      <c r="P1978" s="28">
        <v>730</v>
      </c>
      <c r="Q1978" s="29" t="s">
        <v>7453</v>
      </c>
      <c r="R1978" s="15" t="s">
        <v>10745</v>
      </c>
      <c r="S1978" s="14" t="s">
        <v>36</v>
      </c>
      <c r="T1978" s="18">
        <v>80</v>
      </c>
      <c r="U1978" s="17">
        <v>4</v>
      </c>
      <c r="V1978" s="13">
        <f>PRODUCT(U1978,1/E1978)</f>
        <v>1.5270733722309157E-2</v>
      </c>
      <c r="W1978" s="13">
        <f t="shared" si="107"/>
        <v>1.5270733722309157E-2</v>
      </c>
      <c r="X1978" s="19" t="s">
        <v>10746</v>
      </c>
      <c r="Y1978" s="21" t="s">
        <v>10747</v>
      </c>
      <c r="Z1978" s="19" t="s">
        <v>10748</v>
      </c>
    </row>
    <row r="1979" spans="1:26" s="67" customFormat="1" ht="100.2" customHeight="1" x14ac:dyDescent="0.3">
      <c r="A1979" s="9" t="s">
        <v>16991</v>
      </c>
      <c r="B1979" s="10" t="s">
        <v>29628</v>
      </c>
      <c r="C1979" s="22" t="s">
        <v>10749</v>
      </c>
      <c r="D1979" s="19" t="s">
        <v>10750</v>
      </c>
      <c r="E1979" s="13">
        <v>220.25</v>
      </c>
      <c r="F1979" s="14" t="s">
        <v>10751</v>
      </c>
      <c r="G1979" s="14">
        <v>0.74</v>
      </c>
      <c r="H1979" s="14" t="s">
        <v>10752</v>
      </c>
      <c r="I1979" s="14" t="s">
        <v>8532</v>
      </c>
      <c r="J1979" s="15" t="s">
        <v>9905</v>
      </c>
      <c r="K1979" s="14" t="s">
        <v>29490</v>
      </c>
      <c r="L1979" s="14" t="s">
        <v>31</v>
      </c>
      <c r="M1979" s="14" t="s">
        <v>1357</v>
      </c>
      <c r="N1979" s="14" t="s">
        <v>33</v>
      </c>
      <c r="O1979" s="16" t="s">
        <v>220</v>
      </c>
      <c r="P1979" s="28">
        <v>91</v>
      </c>
      <c r="Q1979" s="14">
        <v>10</v>
      </c>
      <c r="R1979" s="15" t="s">
        <v>10753</v>
      </c>
      <c r="S1979" s="14" t="s">
        <v>10754</v>
      </c>
      <c r="T1979" s="14">
        <v>20</v>
      </c>
      <c r="U1979" s="28">
        <v>10</v>
      </c>
      <c r="V1979" s="30">
        <f>PRODUCT(U1979/E1979)</f>
        <v>4.5402951191827468E-2</v>
      </c>
      <c r="W1979" s="30">
        <f>V1979/3</f>
        <v>1.513431706394249E-2</v>
      </c>
      <c r="X1979" s="19" t="s">
        <v>10755</v>
      </c>
      <c r="Y1979" s="21" t="s">
        <v>10756</v>
      </c>
      <c r="Z1979" s="19" t="s">
        <v>10757</v>
      </c>
    </row>
    <row r="1980" spans="1:26" s="67" customFormat="1" ht="100.2" customHeight="1" x14ac:dyDescent="0.3">
      <c r="A1980" s="9" t="s">
        <v>16991</v>
      </c>
      <c r="B1980" s="10" t="s">
        <v>10758</v>
      </c>
      <c r="C1980" s="22" t="s">
        <v>10759</v>
      </c>
      <c r="D1980" s="19" t="s">
        <v>10760</v>
      </c>
      <c r="E1980" s="13">
        <v>330.47</v>
      </c>
      <c r="F1980" s="14" t="s">
        <v>10761</v>
      </c>
      <c r="G1980" s="13">
        <v>5.7</v>
      </c>
      <c r="H1980" s="14" t="s">
        <v>10762</v>
      </c>
      <c r="I1980" s="14" t="s">
        <v>8532</v>
      </c>
      <c r="J1980" s="15" t="s">
        <v>8551</v>
      </c>
      <c r="K1980" s="14" t="s">
        <v>29491</v>
      </c>
      <c r="L1980" s="14" t="s">
        <v>31</v>
      </c>
      <c r="M1980" s="14" t="s">
        <v>10763</v>
      </c>
      <c r="N1980" s="14" t="s">
        <v>46</v>
      </c>
      <c r="O1980" s="16" t="s">
        <v>34</v>
      </c>
      <c r="P1980" s="28">
        <v>728</v>
      </c>
      <c r="Q1980" s="14">
        <v>5</v>
      </c>
      <c r="R1980" s="15" t="s">
        <v>10764</v>
      </c>
      <c r="S1980" s="14" t="s">
        <v>10576</v>
      </c>
      <c r="T1980" s="14">
        <v>15</v>
      </c>
      <c r="U1980" s="28">
        <v>5</v>
      </c>
      <c r="V1980" s="13">
        <f>PRODUCT(U1980,1/E1980)</f>
        <v>1.5129966411474564E-2</v>
      </c>
      <c r="W1980" s="13">
        <f>V1980</f>
        <v>1.5129966411474564E-2</v>
      </c>
      <c r="X1980" s="19" t="s">
        <v>10765</v>
      </c>
      <c r="Y1980" s="21" t="s">
        <v>4256</v>
      </c>
      <c r="Z1980" s="19" t="s">
        <v>30925</v>
      </c>
    </row>
    <row r="1981" spans="1:26" s="67" customFormat="1" ht="100.2" customHeight="1" x14ac:dyDescent="0.3">
      <c r="A1981" s="138" t="s">
        <v>23707</v>
      </c>
      <c r="B1981" s="141" t="s">
        <v>21314</v>
      </c>
      <c r="C1981" s="139" t="s">
        <v>21315</v>
      </c>
      <c r="D1981" s="139" t="s">
        <v>21316</v>
      </c>
      <c r="E1981" s="142">
        <v>396.72</v>
      </c>
      <c r="F1981" s="143" t="s">
        <v>21317</v>
      </c>
      <c r="G1981" s="143"/>
      <c r="H1981" s="143" t="s">
        <v>21318</v>
      </c>
      <c r="I1981" s="144" t="s">
        <v>8532</v>
      </c>
      <c r="J1981" s="145" t="s">
        <v>9769</v>
      </c>
      <c r="K1981" s="143" t="s">
        <v>28875</v>
      </c>
      <c r="L1981" s="144" t="s">
        <v>31</v>
      </c>
      <c r="M1981" s="144" t="s">
        <v>21319</v>
      </c>
      <c r="N1981" s="144" t="s">
        <v>46</v>
      </c>
      <c r="O1981" s="144" t="s">
        <v>34</v>
      </c>
      <c r="P1981" s="144">
        <v>728</v>
      </c>
      <c r="Q1981" s="144">
        <v>6</v>
      </c>
      <c r="R1981" s="147" t="s">
        <v>21320</v>
      </c>
      <c r="S1981" s="144" t="s">
        <v>36</v>
      </c>
      <c r="T1981" s="144">
        <v>29</v>
      </c>
      <c r="U1981" s="144">
        <v>6</v>
      </c>
      <c r="V1981" s="148">
        <f>U1981/E1981</f>
        <v>1.5124016938898971E-2</v>
      </c>
      <c r="W1981" s="148">
        <f>V1981</f>
        <v>1.5124016938898971E-2</v>
      </c>
      <c r="X1981" s="1" t="s">
        <v>21321</v>
      </c>
      <c r="Y1981" s="145" t="s">
        <v>21322</v>
      </c>
      <c r="Z1981" s="145" t="s">
        <v>21323</v>
      </c>
    </row>
    <row r="1982" spans="1:26" s="67" customFormat="1" ht="100.2" customHeight="1" x14ac:dyDescent="0.3">
      <c r="A1982" s="9" t="s">
        <v>16991</v>
      </c>
      <c r="B1982" s="10" t="s">
        <v>10766</v>
      </c>
      <c r="C1982" s="22" t="s">
        <v>10767</v>
      </c>
      <c r="D1982" s="19" t="s">
        <v>10768</v>
      </c>
      <c r="E1982" s="13">
        <v>414.82</v>
      </c>
      <c r="F1982" s="14" t="s">
        <v>10769</v>
      </c>
      <c r="G1982" s="13">
        <v>2.5</v>
      </c>
      <c r="H1982" s="14" t="s">
        <v>10770</v>
      </c>
      <c r="I1982" s="14" t="s">
        <v>8532</v>
      </c>
      <c r="J1982" s="15" t="s">
        <v>9675</v>
      </c>
      <c r="K1982" s="14" t="s">
        <v>28872</v>
      </c>
      <c r="L1982" s="14" t="s">
        <v>189</v>
      </c>
      <c r="M1982" s="14" t="s">
        <v>190</v>
      </c>
      <c r="N1982" s="14" t="s">
        <v>59</v>
      </c>
      <c r="O1982" s="16" t="s">
        <v>34</v>
      </c>
      <c r="P1982" s="28">
        <v>365</v>
      </c>
      <c r="Q1982" s="14">
        <v>6.25</v>
      </c>
      <c r="R1982" s="15" t="s">
        <v>10771</v>
      </c>
      <c r="S1982" s="14" t="s">
        <v>10772</v>
      </c>
      <c r="T1982" s="14">
        <v>37.5</v>
      </c>
      <c r="U1982" s="14">
        <v>6.25</v>
      </c>
      <c r="V1982" s="37">
        <f>U1982/E1982</f>
        <v>1.5066775951014898E-2</v>
      </c>
      <c r="W1982" s="37">
        <f>V1982</f>
        <v>1.5066775951014898E-2</v>
      </c>
      <c r="X1982" s="19" t="s">
        <v>10773</v>
      </c>
      <c r="Y1982" s="21" t="s">
        <v>10774</v>
      </c>
      <c r="Z1982" s="19" t="s">
        <v>30926</v>
      </c>
    </row>
    <row r="1983" spans="1:26" s="67" customFormat="1" ht="100.2" customHeight="1" x14ac:dyDescent="0.3">
      <c r="A1983" s="9" t="s">
        <v>16991</v>
      </c>
      <c r="B1983" s="10" t="s">
        <v>10775</v>
      </c>
      <c r="C1983" s="22" t="s">
        <v>10776</v>
      </c>
      <c r="D1983" s="19" t="s">
        <v>10777</v>
      </c>
      <c r="E1983" s="13">
        <v>332.39</v>
      </c>
      <c r="F1983" s="14" t="s">
        <v>10778</v>
      </c>
      <c r="G1983" s="14">
        <v>3.94</v>
      </c>
      <c r="H1983" s="14" t="s">
        <v>10779</v>
      </c>
      <c r="I1983" s="14" t="s">
        <v>8532</v>
      </c>
      <c r="J1983" s="15" t="s">
        <v>8569</v>
      </c>
      <c r="K1983" s="14" t="s">
        <v>29492</v>
      </c>
      <c r="L1983" s="14" t="s">
        <v>31</v>
      </c>
      <c r="M1983" s="14" t="s">
        <v>176</v>
      </c>
      <c r="N1983" s="14" t="s">
        <v>46</v>
      </c>
      <c r="O1983" s="16" t="s">
        <v>5698</v>
      </c>
      <c r="P1983" s="28">
        <v>730</v>
      </c>
      <c r="Q1983" s="14">
        <v>5</v>
      </c>
      <c r="R1983" s="15" t="s">
        <v>10780</v>
      </c>
      <c r="S1983" s="14" t="s">
        <v>36</v>
      </c>
      <c r="T1983" s="14">
        <v>50.7</v>
      </c>
      <c r="U1983" s="14">
        <v>5</v>
      </c>
      <c r="V1983" s="13">
        <f>PRODUCT(U1983,1/E1983)</f>
        <v>1.5042570474442674E-2</v>
      </c>
      <c r="W1983" s="13">
        <f>V1983</f>
        <v>1.5042570474442674E-2</v>
      </c>
      <c r="X1983" s="19" t="s">
        <v>10781</v>
      </c>
      <c r="Y1983" s="21" t="s">
        <v>10782</v>
      </c>
      <c r="Z1983" s="19" t="s">
        <v>30927</v>
      </c>
    </row>
    <row r="1984" spans="1:26" s="67" customFormat="1" ht="100.2" customHeight="1" x14ac:dyDescent="0.3">
      <c r="A1984" s="9" t="s">
        <v>16991</v>
      </c>
      <c r="B1984" s="10" t="s">
        <v>10783</v>
      </c>
      <c r="C1984" s="22" t="s">
        <v>10784</v>
      </c>
      <c r="D1984" s="19" t="s">
        <v>10785</v>
      </c>
      <c r="E1984" s="13">
        <f>428.54/2</f>
        <v>214.27</v>
      </c>
      <c r="F1984" s="14" t="s">
        <v>10786</v>
      </c>
      <c r="G1984" s="14">
        <v>1.1299999999999999</v>
      </c>
      <c r="H1984" s="14" t="s">
        <v>10787</v>
      </c>
      <c r="I1984" s="14" t="s">
        <v>8532</v>
      </c>
      <c r="J1984" s="15" t="s">
        <v>8992</v>
      </c>
      <c r="K1984" s="14" t="s">
        <v>29493</v>
      </c>
      <c r="L1984" s="14" t="s">
        <v>31</v>
      </c>
      <c r="M1984" s="14" t="s">
        <v>310</v>
      </c>
      <c r="N1984" s="14" t="s">
        <v>46</v>
      </c>
      <c r="O1984" s="16" t="s">
        <v>34</v>
      </c>
      <c r="P1984" s="28">
        <v>91</v>
      </c>
      <c r="Q1984" s="14">
        <v>9.6</v>
      </c>
      <c r="R1984" s="15" t="s">
        <v>10788</v>
      </c>
      <c r="S1984" s="14" t="s">
        <v>10789</v>
      </c>
      <c r="T1984" s="14">
        <v>22.2</v>
      </c>
      <c r="U1984" s="14">
        <v>9.6</v>
      </c>
      <c r="V1984" s="30">
        <f>PRODUCT(U1984,1/E1984)</f>
        <v>4.4803285574275438E-2</v>
      </c>
      <c r="W1984" s="30">
        <f>V1984/3</f>
        <v>1.4934428524758479E-2</v>
      </c>
      <c r="X1984" s="19" t="s">
        <v>10790</v>
      </c>
      <c r="Y1984" s="21" t="s">
        <v>3508</v>
      </c>
      <c r="Z1984" s="19" t="s">
        <v>10791</v>
      </c>
    </row>
    <row r="1985" spans="1:26" s="67" customFormat="1" ht="100.2" customHeight="1" x14ac:dyDescent="0.3">
      <c r="A1985" s="9" t="s">
        <v>16991</v>
      </c>
      <c r="B1985" s="10" t="s">
        <v>10792</v>
      </c>
      <c r="C1985" s="22" t="s">
        <v>10793</v>
      </c>
      <c r="D1985" s="19" t="s">
        <v>10794</v>
      </c>
      <c r="E1985" s="13">
        <v>334.86</v>
      </c>
      <c r="F1985" s="14" t="s">
        <v>10795</v>
      </c>
      <c r="G1985" s="13">
        <v>4.82</v>
      </c>
      <c r="H1985" s="14" t="s">
        <v>10796</v>
      </c>
      <c r="I1985" s="14" t="s">
        <v>8532</v>
      </c>
      <c r="J1985" s="15" t="s">
        <v>8717</v>
      </c>
      <c r="K1985" s="14" t="s">
        <v>28873</v>
      </c>
      <c r="L1985" s="14" t="s">
        <v>31</v>
      </c>
      <c r="M1985" s="14" t="s">
        <v>10797</v>
      </c>
      <c r="N1985" s="14" t="s">
        <v>33</v>
      </c>
      <c r="O1985" s="16" t="s">
        <v>34</v>
      </c>
      <c r="P1985" s="28">
        <v>728</v>
      </c>
      <c r="Q1985" s="14">
        <v>5</v>
      </c>
      <c r="R1985" s="15" t="s">
        <v>10798</v>
      </c>
      <c r="S1985" s="14" t="s">
        <v>143</v>
      </c>
      <c r="T1985" s="14">
        <v>10</v>
      </c>
      <c r="U1985" s="28">
        <v>5</v>
      </c>
      <c r="V1985" s="30">
        <f t="shared" ref="V1985:V1993" si="108">U1985/E1985</f>
        <v>1.4931613211491369E-2</v>
      </c>
      <c r="W1985" s="30">
        <f>V1985</f>
        <v>1.4931613211491369E-2</v>
      </c>
      <c r="X1985" s="19" t="s">
        <v>10799</v>
      </c>
      <c r="Y1985" s="21" t="s">
        <v>10800</v>
      </c>
      <c r="Z1985" s="19" t="s">
        <v>30928</v>
      </c>
    </row>
    <row r="1986" spans="1:26" s="67" customFormat="1" ht="100.2" customHeight="1" x14ac:dyDescent="0.3">
      <c r="A1986" s="9" t="s">
        <v>16991</v>
      </c>
      <c r="B1986" s="10" t="s">
        <v>10801</v>
      </c>
      <c r="C1986" s="22" t="s">
        <v>10802</v>
      </c>
      <c r="D1986" s="12" t="s">
        <v>10803</v>
      </c>
      <c r="E1986" s="13">
        <v>67.09</v>
      </c>
      <c r="F1986" s="14" t="s">
        <v>9683</v>
      </c>
      <c r="G1986" s="14">
        <v>0.75</v>
      </c>
      <c r="H1986" s="18" t="s">
        <v>10804</v>
      </c>
      <c r="I1986" s="14" t="s">
        <v>8532</v>
      </c>
      <c r="J1986" s="15" t="s">
        <v>9245</v>
      </c>
      <c r="K1986" s="14" t="s">
        <v>29494</v>
      </c>
      <c r="L1986" s="14" t="s">
        <v>31</v>
      </c>
      <c r="M1986" s="14" t="s">
        <v>69</v>
      </c>
      <c r="N1986" s="14" t="s">
        <v>33</v>
      </c>
      <c r="O1986" s="16" t="s">
        <v>220</v>
      </c>
      <c r="P1986" s="17">
        <v>90</v>
      </c>
      <c r="Q1986" s="34">
        <v>3</v>
      </c>
      <c r="R1986" s="15" t="s">
        <v>10805</v>
      </c>
      <c r="S1986" s="14" t="s">
        <v>49</v>
      </c>
      <c r="T1986" s="14" t="s">
        <v>49</v>
      </c>
      <c r="U1986" s="34">
        <v>3</v>
      </c>
      <c r="V1986" s="33">
        <f t="shared" si="108"/>
        <v>4.4716053063049634E-2</v>
      </c>
      <c r="W1986" s="33">
        <f>V1986/3</f>
        <v>1.4905351021016545E-2</v>
      </c>
      <c r="X1986" s="19" t="s">
        <v>50</v>
      </c>
      <c r="Y1986" s="21" t="s">
        <v>10806</v>
      </c>
      <c r="Z1986" s="19" t="s">
        <v>10807</v>
      </c>
    </row>
    <row r="1987" spans="1:26" s="67" customFormat="1" ht="100.2" customHeight="1" x14ac:dyDescent="0.3">
      <c r="A1987" s="138" t="s">
        <v>23707</v>
      </c>
      <c r="B1987" s="141" t="s">
        <v>21324</v>
      </c>
      <c r="C1987" s="139" t="s">
        <v>21325</v>
      </c>
      <c r="D1987" s="139" t="s">
        <v>21326</v>
      </c>
      <c r="E1987" s="142">
        <v>202.21700000000001</v>
      </c>
      <c r="F1987" s="143" t="s">
        <v>21327</v>
      </c>
      <c r="G1987" s="143"/>
      <c r="H1987" s="143" t="s">
        <v>21328</v>
      </c>
      <c r="I1987" s="144" t="s">
        <v>8532</v>
      </c>
      <c r="J1987" s="145" t="s">
        <v>20887</v>
      </c>
      <c r="K1987" s="143" t="s">
        <v>29495</v>
      </c>
      <c r="L1987" s="144" t="s">
        <v>189</v>
      </c>
      <c r="M1987" s="144" t="s">
        <v>190</v>
      </c>
      <c r="N1987" s="144" t="s">
        <v>33</v>
      </c>
      <c r="O1987" s="144" t="s">
        <v>34</v>
      </c>
      <c r="P1987" s="144">
        <v>728</v>
      </c>
      <c r="Q1987" s="151">
        <v>3</v>
      </c>
      <c r="R1987" s="147" t="s">
        <v>21329</v>
      </c>
      <c r="S1987" s="144" t="s">
        <v>143</v>
      </c>
      <c r="T1987" s="144">
        <v>11.3</v>
      </c>
      <c r="U1987" s="151">
        <v>3</v>
      </c>
      <c r="V1987" s="148">
        <f t="shared" si="108"/>
        <v>1.4835547950963568E-2</v>
      </c>
      <c r="W1987" s="148">
        <f>V1987</f>
        <v>1.4835547950963568E-2</v>
      </c>
      <c r="X1987" s="1" t="s">
        <v>21330</v>
      </c>
      <c r="Y1987" s="145" t="s">
        <v>21331</v>
      </c>
      <c r="Z1987" s="145" t="s">
        <v>21332</v>
      </c>
    </row>
    <row r="1988" spans="1:26" s="67" customFormat="1" ht="100.2" customHeight="1" x14ac:dyDescent="0.3">
      <c r="A1988" s="9" t="s">
        <v>16991</v>
      </c>
      <c r="B1988" s="10" t="s">
        <v>10808</v>
      </c>
      <c r="C1988" s="19" t="s">
        <v>10809</v>
      </c>
      <c r="D1988" s="12" t="s">
        <v>10810</v>
      </c>
      <c r="E1988" s="13">
        <v>169.22</v>
      </c>
      <c r="F1988" s="14" t="s">
        <v>10288</v>
      </c>
      <c r="G1988" s="14">
        <v>3.5</v>
      </c>
      <c r="H1988" s="18" t="s">
        <v>10811</v>
      </c>
      <c r="I1988" s="14" t="s">
        <v>8532</v>
      </c>
      <c r="J1988" s="15" t="s">
        <v>10290</v>
      </c>
      <c r="K1988" s="14" t="s">
        <v>29496</v>
      </c>
      <c r="L1988" s="14" t="s">
        <v>189</v>
      </c>
      <c r="M1988" s="14" t="s">
        <v>200</v>
      </c>
      <c r="N1988" s="14" t="s">
        <v>33</v>
      </c>
      <c r="O1988" s="16" t="s">
        <v>34</v>
      </c>
      <c r="P1988" s="17" t="s">
        <v>628</v>
      </c>
      <c r="Q1988" s="29" t="s">
        <v>10812</v>
      </c>
      <c r="R1988" s="15" t="s">
        <v>10813</v>
      </c>
      <c r="S1988" s="14" t="s">
        <v>36</v>
      </c>
      <c r="T1988" s="18">
        <v>25</v>
      </c>
      <c r="U1988" s="34">
        <v>2.5</v>
      </c>
      <c r="V1988" s="33">
        <f t="shared" si="108"/>
        <v>1.4773667415199148E-2</v>
      </c>
      <c r="W1988" s="33">
        <f>V1988</f>
        <v>1.4773667415199148E-2</v>
      </c>
      <c r="X1988" s="19" t="s">
        <v>10814</v>
      </c>
      <c r="Y1988" s="21" t="s">
        <v>10815</v>
      </c>
      <c r="Z1988" s="19" t="s">
        <v>30929</v>
      </c>
    </row>
    <row r="1989" spans="1:26" s="67" customFormat="1" ht="100.2" customHeight="1" x14ac:dyDescent="0.3">
      <c r="A1989" s="138" t="s">
        <v>23707</v>
      </c>
      <c r="B1989" s="141" t="s">
        <v>21333</v>
      </c>
      <c r="C1989" s="139" t="s">
        <v>21334</v>
      </c>
      <c r="D1989" s="139" t="s">
        <v>21335</v>
      </c>
      <c r="E1989" s="142">
        <v>238.291</v>
      </c>
      <c r="F1989" s="143" t="s">
        <v>21336</v>
      </c>
      <c r="G1989" s="143"/>
      <c r="H1989" s="143" t="s">
        <v>21337</v>
      </c>
      <c r="I1989" s="144" t="s">
        <v>8532</v>
      </c>
      <c r="J1989" s="145" t="s">
        <v>8598</v>
      </c>
      <c r="K1989" s="143" t="s">
        <v>29497</v>
      </c>
      <c r="L1989" s="144" t="s">
        <v>189</v>
      </c>
      <c r="M1989" s="144" t="s">
        <v>190</v>
      </c>
      <c r="N1989" s="144" t="s">
        <v>33</v>
      </c>
      <c r="O1989" s="144" t="s">
        <v>3856</v>
      </c>
      <c r="P1989" s="144">
        <v>364</v>
      </c>
      <c r="Q1989" s="144">
        <v>3.5</v>
      </c>
      <c r="R1989" s="147" t="s">
        <v>21338</v>
      </c>
      <c r="S1989" s="144" t="s">
        <v>7503</v>
      </c>
      <c r="T1989" s="144">
        <v>10</v>
      </c>
      <c r="U1989" s="144">
        <v>3.5</v>
      </c>
      <c r="V1989" s="148">
        <f t="shared" si="108"/>
        <v>1.468792358922494E-2</v>
      </c>
      <c r="W1989" s="148">
        <f>V1989</f>
        <v>1.468792358922494E-2</v>
      </c>
      <c r="X1989" s="1" t="s">
        <v>21339</v>
      </c>
      <c r="Y1989" s="145" t="s">
        <v>21340</v>
      </c>
      <c r="Z1989" s="145" t="s">
        <v>21341</v>
      </c>
    </row>
    <row r="1990" spans="1:26" s="67" customFormat="1" ht="100.2" customHeight="1" x14ac:dyDescent="0.3">
      <c r="A1990" s="138" t="s">
        <v>23707</v>
      </c>
      <c r="B1990" s="141" t="s">
        <v>21342</v>
      </c>
      <c r="C1990" s="139" t="s">
        <v>21343</v>
      </c>
      <c r="D1990" s="139" t="s">
        <v>21344</v>
      </c>
      <c r="E1990" s="142">
        <v>341.83</v>
      </c>
      <c r="F1990" s="143" t="s">
        <v>21345</v>
      </c>
      <c r="G1990" s="143"/>
      <c r="H1990" s="143" t="s">
        <v>21346</v>
      </c>
      <c r="I1990" s="144" t="s">
        <v>8532</v>
      </c>
      <c r="J1990" s="145" t="s">
        <v>8598</v>
      </c>
      <c r="K1990" s="143" t="s">
        <v>28874</v>
      </c>
      <c r="L1990" s="144" t="s">
        <v>31</v>
      </c>
      <c r="M1990" s="144" t="s">
        <v>3236</v>
      </c>
      <c r="N1990" s="144" t="s">
        <v>46</v>
      </c>
      <c r="O1990" s="144" t="s">
        <v>34</v>
      </c>
      <c r="P1990" s="144">
        <v>730</v>
      </c>
      <c r="Q1990" s="144">
        <v>5</v>
      </c>
      <c r="R1990" s="147" t="s">
        <v>21347</v>
      </c>
      <c r="S1990" s="144" t="s">
        <v>143</v>
      </c>
      <c r="T1990" s="144">
        <v>30</v>
      </c>
      <c r="U1990" s="144">
        <v>5</v>
      </c>
      <c r="V1990" s="148">
        <f t="shared" si="108"/>
        <v>1.4627153848404179E-2</v>
      </c>
      <c r="W1990" s="148">
        <f>V1990</f>
        <v>1.4627153848404179E-2</v>
      </c>
      <c r="X1990" s="1" t="s">
        <v>21348</v>
      </c>
      <c r="Y1990" s="145" t="s">
        <v>21349</v>
      </c>
      <c r="Z1990" s="145" t="s">
        <v>21350</v>
      </c>
    </row>
    <row r="1991" spans="1:26" s="67" customFormat="1" ht="100.2" customHeight="1" x14ac:dyDescent="0.3">
      <c r="A1991" s="9" t="s">
        <v>16991</v>
      </c>
      <c r="B1991" s="10" t="s">
        <v>10816</v>
      </c>
      <c r="C1991" s="22" t="s">
        <v>10817</v>
      </c>
      <c r="D1991" s="12" t="s">
        <v>10818</v>
      </c>
      <c r="E1991" s="13">
        <v>114.17</v>
      </c>
      <c r="F1991" s="14" t="s">
        <v>7528</v>
      </c>
      <c r="G1991" s="14">
        <v>2.14</v>
      </c>
      <c r="H1991" s="14" t="s">
        <v>10819</v>
      </c>
      <c r="I1991" s="14" t="s">
        <v>8532</v>
      </c>
      <c r="J1991" s="15" t="s">
        <v>10820</v>
      </c>
      <c r="K1991" s="14" t="s">
        <v>29498</v>
      </c>
      <c r="L1991" s="14" t="s">
        <v>31</v>
      </c>
      <c r="M1991" s="14" t="s">
        <v>32</v>
      </c>
      <c r="N1991" s="14" t="s">
        <v>33</v>
      </c>
      <c r="O1991" s="16" t="s">
        <v>83</v>
      </c>
      <c r="P1991" s="17" t="s">
        <v>164</v>
      </c>
      <c r="Q1991" s="29" t="s">
        <v>4564</v>
      </c>
      <c r="R1991" s="15" t="s">
        <v>10821</v>
      </c>
      <c r="S1991" s="14" t="s">
        <v>49</v>
      </c>
      <c r="T1991" s="14" t="s">
        <v>49</v>
      </c>
      <c r="U1991" s="17">
        <v>5</v>
      </c>
      <c r="V1991" s="20">
        <f t="shared" si="108"/>
        <v>4.3794341771043181E-2</v>
      </c>
      <c r="W1991" s="30">
        <f>V1991/3</f>
        <v>1.459811392368106E-2</v>
      </c>
      <c r="X1991" s="19" t="s">
        <v>50</v>
      </c>
      <c r="Y1991" s="21" t="s">
        <v>6851</v>
      </c>
      <c r="Z1991" s="19" t="s">
        <v>10822</v>
      </c>
    </row>
    <row r="1992" spans="1:26" s="67" customFormat="1" ht="100.2" customHeight="1" x14ac:dyDescent="0.3">
      <c r="A1992" s="9" t="s">
        <v>16991</v>
      </c>
      <c r="B1992" s="10" t="s">
        <v>10823</v>
      </c>
      <c r="C1992" s="19" t="s">
        <v>10824</v>
      </c>
      <c r="D1992" s="19" t="s">
        <v>10825</v>
      </c>
      <c r="E1992" s="13">
        <v>289.54000000000002</v>
      </c>
      <c r="F1992" s="14" t="s">
        <v>10826</v>
      </c>
      <c r="G1992" s="14">
        <v>4.76</v>
      </c>
      <c r="H1992" s="14" t="s">
        <v>10827</v>
      </c>
      <c r="I1992" s="14" t="s">
        <v>8532</v>
      </c>
      <c r="J1992" s="15" t="s">
        <v>10828</v>
      </c>
      <c r="K1992" s="14" t="s">
        <v>28876</v>
      </c>
      <c r="L1992" s="14" t="s">
        <v>189</v>
      </c>
      <c r="M1992" s="14" t="s">
        <v>190</v>
      </c>
      <c r="N1992" s="14" t="s">
        <v>33</v>
      </c>
      <c r="O1992" s="16" t="s">
        <v>10829</v>
      </c>
      <c r="P1992" s="28">
        <v>91</v>
      </c>
      <c r="Q1992" s="14">
        <v>12.5</v>
      </c>
      <c r="R1992" s="15" t="s">
        <v>10830</v>
      </c>
      <c r="S1992" s="14" t="s">
        <v>143</v>
      </c>
      <c r="T1992" s="14">
        <v>25</v>
      </c>
      <c r="U1992" s="14">
        <v>12.5</v>
      </c>
      <c r="V1992" s="37">
        <f t="shared" si="108"/>
        <v>4.3171927885611659E-2</v>
      </c>
      <c r="W1992" s="37">
        <f>V1992/3</f>
        <v>1.4390642628537219E-2</v>
      </c>
      <c r="X1992" s="19" t="s">
        <v>10831</v>
      </c>
      <c r="Y1992" s="21" t="s">
        <v>10832</v>
      </c>
      <c r="Z1992" s="19" t="s">
        <v>10833</v>
      </c>
    </row>
    <row r="1993" spans="1:26" s="67" customFormat="1" ht="100.2" customHeight="1" x14ac:dyDescent="0.3">
      <c r="A1993" s="138" t="s">
        <v>23707</v>
      </c>
      <c r="B1993" s="141" t="s">
        <v>21351</v>
      </c>
      <c r="C1993" s="139" t="s">
        <v>21352</v>
      </c>
      <c r="D1993" s="139" t="s">
        <v>21353</v>
      </c>
      <c r="E1993" s="142">
        <v>278.69</v>
      </c>
      <c r="F1993" s="143" t="s">
        <v>21354</v>
      </c>
      <c r="G1993" s="143"/>
      <c r="H1993" s="143" t="s">
        <v>21355</v>
      </c>
      <c r="I1993" s="144" t="s">
        <v>8532</v>
      </c>
      <c r="J1993" s="145" t="s">
        <v>21356</v>
      </c>
      <c r="K1993" s="143" t="s">
        <v>28877</v>
      </c>
      <c r="L1993" s="144" t="s">
        <v>189</v>
      </c>
      <c r="M1993" s="144" t="s">
        <v>190</v>
      </c>
      <c r="N1993" s="144" t="s">
        <v>33</v>
      </c>
      <c r="O1993" s="144" t="s">
        <v>3856</v>
      </c>
      <c r="P1993" s="144">
        <v>364</v>
      </c>
      <c r="Q1993" s="144">
        <v>4</v>
      </c>
      <c r="R1993" s="147" t="s">
        <v>21357</v>
      </c>
      <c r="S1993" s="144" t="s">
        <v>36</v>
      </c>
      <c r="T1993" s="144">
        <v>27</v>
      </c>
      <c r="U1993" s="144">
        <v>4</v>
      </c>
      <c r="V1993" s="146">
        <f t="shared" si="108"/>
        <v>1.4352865190713696E-2</v>
      </c>
      <c r="W1993" s="146">
        <f t="shared" ref="W1993:W1998" si="109">V1993</f>
        <v>1.4352865190713696E-2</v>
      </c>
      <c r="X1993" s="1" t="s">
        <v>21358</v>
      </c>
      <c r="Y1993" s="145" t="s">
        <v>4192</v>
      </c>
      <c r="Z1993" s="145" t="s">
        <v>21359</v>
      </c>
    </row>
    <row r="1994" spans="1:26" s="67" customFormat="1" ht="100.2" customHeight="1" x14ac:dyDescent="0.3">
      <c r="A1994" s="9" t="s">
        <v>16991</v>
      </c>
      <c r="B1994" s="10" t="s">
        <v>10834</v>
      </c>
      <c r="C1994" s="22" t="s">
        <v>10835</v>
      </c>
      <c r="D1994" s="19" t="s">
        <v>10836</v>
      </c>
      <c r="E1994" s="13">
        <v>350.32</v>
      </c>
      <c r="F1994" s="14" t="s">
        <v>9627</v>
      </c>
      <c r="G1994" s="14">
        <v>0.78300000000000003</v>
      </c>
      <c r="H1994" s="14" t="s">
        <v>10837</v>
      </c>
      <c r="I1994" s="14" t="s">
        <v>8532</v>
      </c>
      <c r="J1994" s="15" t="s">
        <v>10838</v>
      </c>
      <c r="K1994" s="14" t="s">
        <v>29499</v>
      </c>
      <c r="L1994" s="14" t="s">
        <v>189</v>
      </c>
      <c r="M1994" s="14" t="s">
        <v>281</v>
      </c>
      <c r="N1994" s="14" t="s">
        <v>46</v>
      </c>
      <c r="O1994" s="16" t="s">
        <v>5733</v>
      </c>
      <c r="P1994" s="28">
        <v>1825</v>
      </c>
      <c r="Q1994" s="14">
        <v>5</v>
      </c>
      <c r="R1994" s="15" t="s">
        <v>10839</v>
      </c>
      <c r="S1994" s="14" t="s">
        <v>10840</v>
      </c>
      <c r="T1994" s="14">
        <v>50</v>
      </c>
      <c r="U1994" s="14">
        <v>5</v>
      </c>
      <c r="V1994" s="13">
        <f>PRODUCT(U1994,1/E1994)</f>
        <v>1.4272664992007309E-2</v>
      </c>
      <c r="W1994" s="13">
        <f t="shared" si="109"/>
        <v>1.4272664992007309E-2</v>
      </c>
      <c r="X1994" s="19" t="s">
        <v>10841</v>
      </c>
      <c r="Y1994" s="21" t="s">
        <v>10842</v>
      </c>
      <c r="Z1994" s="19" t="s">
        <v>30930</v>
      </c>
    </row>
    <row r="1995" spans="1:26" s="67" customFormat="1" ht="100.2" customHeight="1" x14ac:dyDescent="0.3">
      <c r="A1995" s="138" t="s">
        <v>23707</v>
      </c>
      <c r="B1995" s="141" t="s">
        <v>21360</v>
      </c>
      <c r="C1995" s="139" t="s">
        <v>21361</v>
      </c>
      <c r="D1995" s="139" t="s">
        <v>21362</v>
      </c>
      <c r="E1995" s="142">
        <v>307.82</v>
      </c>
      <c r="F1995" s="143" t="s">
        <v>21363</v>
      </c>
      <c r="G1995" s="143"/>
      <c r="H1995" s="143" t="s">
        <v>21364</v>
      </c>
      <c r="I1995" s="144" t="s">
        <v>8532</v>
      </c>
      <c r="J1995" s="145" t="s">
        <v>9769</v>
      </c>
      <c r="K1995" s="143" t="s">
        <v>28878</v>
      </c>
      <c r="L1995" s="144" t="s">
        <v>189</v>
      </c>
      <c r="M1995" s="144" t="s">
        <v>190</v>
      </c>
      <c r="N1995" s="144" t="s">
        <v>476</v>
      </c>
      <c r="O1995" s="144" t="s">
        <v>34</v>
      </c>
      <c r="P1995" s="144">
        <v>365</v>
      </c>
      <c r="Q1995" s="144">
        <v>4.3899999999999997</v>
      </c>
      <c r="R1995" s="147" t="s">
        <v>21365</v>
      </c>
      <c r="S1995" s="144" t="s">
        <v>49</v>
      </c>
      <c r="T1995" s="144" t="s">
        <v>49</v>
      </c>
      <c r="U1995" s="144">
        <v>4.3899999999999997</v>
      </c>
      <c r="V1995" s="149">
        <f t="shared" ref="V1995:V2004" si="110">U1995/E1995</f>
        <v>1.4261581443700863E-2</v>
      </c>
      <c r="W1995" s="149">
        <f t="shared" si="109"/>
        <v>1.4261581443700863E-2</v>
      </c>
      <c r="X1995" s="147" t="s">
        <v>21366</v>
      </c>
      <c r="Y1995" s="147" t="s">
        <v>21367</v>
      </c>
      <c r="Z1995" s="147" t="s">
        <v>21368</v>
      </c>
    </row>
    <row r="1996" spans="1:26" s="67" customFormat="1" ht="100.2" customHeight="1" x14ac:dyDescent="0.3">
      <c r="A1996" s="9" t="s">
        <v>16991</v>
      </c>
      <c r="B1996" s="10" t="s">
        <v>10843</v>
      </c>
      <c r="C1996" s="22" t="s">
        <v>10844</v>
      </c>
      <c r="D1996" s="19" t="s">
        <v>10845</v>
      </c>
      <c r="E1996" s="13">
        <v>357.77</v>
      </c>
      <c r="F1996" s="14" t="s">
        <v>10846</v>
      </c>
      <c r="G1996" s="14">
        <v>-1.34</v>
      </c>
      <c r="H1996" s="14" t="s">
        <v>10847</v>
      </c>
      <c r="I1996" s="14" t="s">
        <v>8532</v>
      </c>
      <c r="J1996" s="15" t="s">
        <v>9675</v>
      </c>
      <c r="K1996" s="14" t="s">
        <v>28879</v>
      </c>
      <c r="L1996" s="14" t="s">
        <v>31</v>
      </c>
      <c r="M1996" s="14" t="s">
        <v>1257</v>
      </c>
      <c r="N1996" s="14" t="s">
        <v>46</v>
      </c>
      <c r="O1996" s="16" t="s">
        <v>34</v>
      </c>
      <c r="P1996" s="28">
        <v>730</v>
      </c>
      <c r="Q1996" s="14">
        <v>5</v>
      </c>
      <c r="R1996" s="15" t="s">
        <v>10848</v>
      </c>
      <c r="S1996" s="14" t="s">
        <v>788</v>
      </c>
      <c r="T1996" s="14">
        <v>25</v>
      </c>
      <c r="U1996" s="14">
        <v>5</v>
      </c>
      <c r="V1996" s="30">
        <f t="shared" si="110"/>
        <v>1.3975459093831234E-2</v>
      </c>
      <c r="W1996" s="30">
        <f t="shared" si="109"/>
        <v>1.3975459093831234E-2</v>
      </c>
      <c r="X1996" s="19" t="s">
        <v>10849</v>
      </c>
      <c r="Y1996" s="21" t="s">
        <v>10850</v>
      </c>
      <c r="Z1996" s="19" t="s">
        <v>30931</v>
      </c>
    </row>
    <row r="1997" spans="1:26" s="67" customFormat="1" ht="100.2" customHeight="1" x14ac:dyDescent="0.3">
      <c r="A1997" s="138" t="s">
        <v>23707</v>
      </c>
      <c r="B1997" s="141" t="s">
        <v>21369</v>
      </c>
      <c r="C1997" s="139" t="s">
        <v>21370</v>
      </c>
      <c r="D1997" s="139" t="s">
        <v>21371</v>
      </c>
      <c r="E1997" s="142">
        <v>291.70999999999998</v>
      </c>
      <c r="F1997" s="143" t="s">
        <v>21372</v>
      </c>
      <c r="G1997" s="143"/>
      <c r="H1997" s="143" t="s">
        <v>21373</v>
      </c>
      <c r="I1997" s="144" t="s">
        <v>8532</v>
      </c>
      <c r="J1997" s="145" t="s">
        <v>21374</v>
      </c>
      <c r="K1997" s="143" t="s">
        <v>28880</v>
      </c>
      <c r="L1997" s="144" t="s">
        <v>189</v>
      </c>
      <c r="M1997" s="144" t="s">
        <v>190</v>
      </c>
      <c r="N1997" s="144" t="s">
        <v>46</v>
      </c>
      <c r="O1997" s="144" t="s">
        <v>34</v>
      </c>
      <c r="P1997" s="155">
        <v>365</v>
      </c>
      <c r="Q1997" s="151">
        <v>21</v>
      </c>
      <c r="R1997" s="147" t="s">
        <v>21375</v>
      </c>
      <c r="S1997" s="144" t="s">
        <v>36</v>
      </c>
      <c r="T1997" s="151">
        <v>21</v>
      </c>
      <c r="U1997" s="144">
        <v>4.05</v>
      </c>
      <c r="V1997" s="149">
        <f t="shared" si="110"/>
        <v>1.388365157176648E-2</v>
      </c>
      <c r="W1997" s="149">
        <f t="shared" si="109"/>
        <v>1.388365157176648E-2</v>
      </c>
      <c r="X1997" s="1" t="s">
        <v>21376</v>
      </c>
      <c r="Y1997" s="145" t="s">
        <v>21377</v>
      </c>
      <c r="Z1997" s="145" t="s">
        <v>30932</v>
      </c>
    </row>
    <row r="1998" spans="1:26" s="67" customFormat="1" ht="100.2" customHeight="1" x14ac:dyDescent="0.3">
      <c r="A1998" s="138" t="s">
        <v>23707</v>
      </c>
      <c r="B1998" s="141" t="s">
        <v>21378</v>
      </c>
      <c r="C1998" s="139" t="s">
        <v>21379</v>
      </c>
      <c r="D1998" s="139" t="s">
        <v>21380</v>
      </c>
      <c r="E1998" s="142">
        <v>529.24</v>
      </c>
      <c r="F1998" s="143" t="s">
        <v>21381</v>
      </c>
      <c r="G1998" s="143"/>
      <c r="H1998" s="143" t="s">
        <v>21382</v>
      </c>
      <c r="I1998" s="144" t="s">
        <v>8532</v>
      </c>
      <c r="J1998" s="145" t="s">
        <v>9675</v>
      </c>
      <c r="K1998" s="143" t="s">
        <v>29500</v>
      </c>
      <c r="L1998" s="144" t="s">
        <v>189</v>
      </c>
      <c r="M1998" s="144" t="s">
        <v>190</v>
      </c>
      <c r="N1998" s="144" t="s">
        <v>476</v>
      </c>
      <c r="O1998" s="144" t="s">
        <v>34</v>
      </c>
      <c r="P1998" s="144">
        <v>365</v>
      </c>
      <c r="Q1998" s="144">
        <v>7.25</v>
      </c>
      <c r="R1998" s="147" t="s">
        <v>21383</v>
      </c>
      <c r="S1998" s="144" t="s">
        <v>7503</v>
      </c>
      <c r="T1998" s="144">
        <v>41.8</v>
      </c>
      <c r="U1998" s="144">
        <v>7.25</v>
      </c>
      <c r="V1998" s="149">
        <f t="shared" si="110"/>
        <v>1.3698888972866752E-2</v>
      </c>
      <c r="W1998" s="149">
        <f t="shared" si="109"/>
        <v>1.3698888972866752E-2</v>
      </c>
      <c r="X1998" s="1" t="s">
        <v>21384</v>
      </c>
      <c r="Y1998" s="145" t="s">
        <v>21385</v>
      </c>
      <c r="Z1998" s="145" t="s">
        <v>21386</v>
      </c>
    </row>
    <row r="1999" spans="1:26" s="67" customFormat="1" ht="100.2" customHeight="1" x14ac:dyDescent="0.3">
      <c r="A1999" s="138" t="s">
        <v>23707</v>
      </c>
      <c r="B1999" s="141" t="s">
        <v>21387</v>
      </c>
      <c r="C1999" s="139" t="s">
        <v>21388</v>
      </c>
      <c r="D1999" s="139" t="s">
        <v>21389</v>
      </c>
      <c r="E1999" s="142">
        <v>245.411</v>
      </c>
      <c r="F1999" s="143" t="s">
        <v>21390</v>
      </c>
      <c r="G1999" s="143"/>
      <c r="H1999" s="143" t="s">
        <v>21391</v>
      </c>
      <c r="I1999" s="144" t="s">
        <v>8532</v>
      </c>
      <c r="J1999" s="145" t="s">
        <v>11780</v>
      </c>
      <c r="K1999" s="143" t="s">
        <v>28559</v>
      </c>
      <c r="L1999" s="144" t="s">
        <v>31</v>
      </c>
      <c r="M1999" s="144" t="s">
        <v>1287</v>
      </c>
      <c r="N1999" s="144" t="s">
        <v>46</v>
      </c>
      <c r="O1999" s="144" t="s">
        <v>220</v>
      </c>
      <c r="P1999" s="144">
        <v>90</v>
      </c>
      <c r="Q1999" s="144">
        <v>10</v>
      </c>
      <c r="R1999" s="147" t="s">
        <v>21392</v>
      </c>
      <c r="S1999" s="144" t="s">
        <v>36</v>
      </c>
      <c r="T1999" s="144">
        <v>25</v>
      </c>
      <c r="U1999" s="144">
        <v>10</v>
      </c>
      <c r="V1999" s="148">
        <f t="shared" si="110"/>
        <v>4.0747969732408081E-2</v>
      </c>
      <c r="W1999" s="148">
        <f>V1999/3</f>
        <v>1.3582656577469361E-2</v>
      </c>
      <c r="X1999" s="1" t="s">
        <v>21393</v>
      </c>
      <c r="Y1999" s="145" t="s">
        <v>2751</v>
      </c>
      <c r="Z1999" s="145" t="s">
        <v>21394</v>
      </c>
    </row>
    <row r="2000" spans="1:26" s="67" customFormat="1" ht="100.2" customHeight="1" x14ac:dyDescent="0.3">
      <c r="A2000" s="138" t="s">
        <v>23707</v>
      </c>
      <c r="B2000" s="141" t="s">
        <v>21395</v>
      </c>
      <c r="C2000" s="139" t="s">
        <v>21396</v>
      </c>
      <c r="D2000" s="139" t="s">
        <v>21397</v>
      </c>
      <c r="E2000" s="142">
        <v>445.3</v>
      </c>
      <c r="F2000" s="143" t="s">
        <v>21398</v>
      </c>
      <c r="G2000" s="143"/>
      <c r="H2000" s="143" t="s">
        <v>21399</v>
      </c>
      <c r="I2000" s="144" t="s">
        <v>8532</v>
      </c>
      <c r="J2000" s="145" t="s">
        <v>9675</v>
      </c>
      <c r="K2000" s="143" t="s">
        <v>29501</v>
      </c>
      <c r="L2000" s="144" t="s">
        <v>189</v>
      </c>
      <c r="M2000" s="144" t="s">
        <v>190</v>
      </c>
      <c r="N2000" s="144" t="s">
        <v>33</v>
      </c>
      <c r="O2000" s="144" t="s">
        <v>34</v>
      </c>
      <c r="P2000" s="144">
        <v>365</v>
      </c>
      <c r="Q2000" s="144">
        <v>6</v>
      </c>
      <c r="R2000" s="147" t="s">
        <v>21400</v>
      </c>
      <c r="S2000" s="144" t="s">
        <v>36</v>
      </c>
      <c r="T2000" s="144">
        <v>31</v>
      </c>
      <c r="U2000" s="144">
        <v>6</v>
      </c>
      <c r="V2000" s="146">
        <f t="shared" si="110"/>
        <v>1.3474062429822591E-2</v>
      </c>
      <c r="W2000" s="146">
        <f>V2000</f>
        <v>1.3474062429822591E-2</v>
      </c>
      <c r="X2000" s="1" t="s">
        <v>21401</v>
      </c>
      <c r="Y2000" s="145" t="s">
        <v>21402</v>
      </c>
      <c r="Z2000" s="145" t="s">
        <v>21403</v>
      </c>
    </row>
    <row r="2001" spans="1:26" s="67" customFormat="1" ht="100.2" customHeight="1" x14ac:dyDescent="0.3">
      <c r="A2001" s="138" t="s">
        <v>23707</v>
      </c>
      <c r="B2001" s="141" t="s">
        <v>21404</v>
      </c>
      <c r="C2001" s="139" t="s">
        <v>21405</v>
      </c>
      <c r="D2001" s="139" t="s">
        <v>21406</v>
      </c>
      <c r="E2001" s="142">
        <v>319.83</v>
      </c>
      <c r="F2001" s="143" t="s">
        <v>21407</v>
      </c>
      <c r="G2001" s="143"/>
      <c r="H2001" s="143" t="s">
        <v>21408</v>
      </c>
      <c r="I2001" s="144" t="s">
        <v>8532</v>
      </c>
      <c r="J2001" s="145" t="s">
        <v>9769</v>
      </c>
      <c r="K2001" s="143" t="s">
        <v>28881</v>
      </c>
      <c r="L2001" s="144" t="s">
        <v>31</v>
      </c>
      <c r="M2001" s="144" t="s">
        <v>176</v>
      </c>
      <c r="N2001" s="144" t="s">
        <v>46</v>
      </c>
      <c r="O2001" s="144" t="s">
        <v>34</v>
      </c>
      <c r="P2001" s="144">
        <v>728</v>
      </c>
      <c r="Q2001" s="144">
        <v>4.3</v>
      </c>
      <c r="R2001" s="147" t="s">
        <v>21409</v>
      </c>
      <c r="S2001" s="144" t="s">
        <v>36</v>
      </c>
      <c r="T2001" s="144">
        <v>13.1</v>
      </c>
      <c r="U2001" s="144">
        <v>4.3</v>
      </c>
      <c r="V2001" s="148">
        <f t="shared" si="110"/>
        <v>1.3444642466310228E-2</v>
      </c>
      <c r="W2001" s="148">
        <f>V2001</f>
        <v>1.3444642466310228E-2</v>
      </c>
      <c r="X2001" s="1" t="s">
        <v>21410</v>
      </c>
      <c r="Y2001" s="145" t="s">
        <v>21411</v>
      </c>
      <c r="Z2001" s="145" t="s">
        <v>21412</v>
      </c>
    </row>
    <row r="2002" spans="1:26" s="67" customFormat="1" ht="100.2" customHeight="1" x14ac:dyDescent="0.3">
      <c r="A2002" s="138" t="s">
        <v>23707</v>
      </c>
      <c r="B2002" s="141" t="s">
        <v>21413</v>
      </c>
      <c r="C2002" s="139" t="s">
        <v>21414</v>
      </c>
      <c r="D2002" s="139" t="s">
        <v>21415</v>
      </c>
      <c r="E2002" s="142">
        <v>373.44900000000001</v>
      </c>
      <c r="F2002" s="143" t="s">
        <v>21416</v>
      </c>
      <c r="G2002" s="143"/>
      <c r="H2002" s="143" t="s">
        <v>21417</v>
      </c>
      <c r="I2002" s="144" t="s">
        <v>8532</v>
      </c>
      <c r="J2002" s="145" t="s">
        <v>21418</v>
      </c>
      <c r="K2002" s="143" t="s">
        <v>30076</v>
      </c>
      <c r="L2002" s="144" t="s">
        <v>189</v>
      </c>
      <c r="M2002" s="144" t="s">
        <v>190</v>
      </c>
      <c r="N2002" s="144" t="s">
        <v>476</v>
      </c>
      <c r="O2002" s="144" t="s">
        <v>34</v>
      </c>
      <c r="P2002" s="144">
        <v>364</v>
      </c>
      <c r="Q2002" s="144">
        <v>5</v>
      </c>
      <c r="R2002" s="147" t="s">
        <v>21419</v>
      </c>
      <c r="S2002" s="144" t="s">
        <v>36</v>
      </c>
      <c r="T2002" s="144">
        <v>19</v>
      </c>
      <c r="U2002" s="144">
        <v>5</v>
      </c>
      <c r="V2002" s="146">
        <f t="shared" si="110"/>
        <v>1.3388709033897533E-2</v>
      </c>
      <c r="W2002" s="146">
        <f>V2002</f>
        <v>1.3388709033897533E-2</v>
      </c>
      <c r="X2002" s="1" t="s">
        <v>21420</v>
      </c>
      <c r="Y2002" s="145" t="s">
        <v>21421</v>
      </c>
      <c r="Z2002" s="145" t="s">
        <v>21422</v>
      </c>
    </row>
    <row r="2003" spans="1:26" s="67" customFormat="1" ht="100.2" customHeight="1" x14ac:dyDescent="0.3">
      <c r="A2003" s="9" t="s">
        <v>16991</v>
      </c>
      <c r="B2003" s="10" t="s">
        <v>10851</v>
      </c>
      <c r="C2003" s="22" t="s">
        <v>10852</v>
      </c>
      <c r="D2003" s="19" t="s">
        <v>10853</v>
      </c>
      <c r="E2003" s="13">
        <v>225.16</v>
      </c>
      <c r="F2003" s="14" t="s">
        <v>10854</v>
      </c>
      <c r="G2003" s="13">
        <v>0.19</v>
      </c>
      <c r="H2003" s="14" t="s">
        <v>10855</v>
      </c>
      <c r="I2003" s="14" t="s">
        <v>8532</v>
      </c>
      <c r="J2003" s="15" t="s">
        <v>8992</v>
      </c>
      <c r="K2003" s="14" t="s">
        <v>30075</v>
      </c>
      <c r="L2003" s="14" t="s">
        <v>31</v>
      </c>
      <c r="M2003" s="14" t="s">
        <v>281</v>
      </c>
      <c r="N2003" s="14" t="s">
        <v>281</v>
      </c>
      <c r="O2003" s="16" t="s">
        <v>34</v>
      </c>
      <c r="P2003" s="28">
        <v>730</v>
      </c>
      <c r="Q2003" s="14">
        <v>3</v>
      </c>
      <c r="R2003" s="15" t="s">
        <v>10856</v>
      </c>
      <c r="S2003" s="14" t="s">
        <v>143</v>
      </c>
      <c r="T2003" s="14">
        <v>6</v>
      </c>
      <c r="U2003" s="28">
        <v>3</v>
      </c>
      <c r="V2003" s="13">
        <f t="shared" si="110"/>
        <v>1.3323858589447504E-2</v>
      </c>
      <c r="W2003" s="30">
        <f>V2003</f>
        <v>1.3323858589447504E-2</v>
      </c>
      <c r="X2003" s="19" t="s">
        <v>10857</v>
      </c>
      <c r="Y2003" s="21" t="s">
        <v>10858</v>
      </c>
      <c r="Z2003" s="19" t="s">
        <v>30933</v>
      </c>
    </row>
    <row r="2004" spans="1:26" s="67" customFormat="1" ht="100.2" customHeight="1" x14ac:dyDescent="0.3">
      <c r="A2004" s="138" t="s">
        <v>23707</v>
      </c>
      <c r="B2004" s="141" t="s">
        <v>21423</v>
      </c>
      <c r="C2004" s="139" t="s">
        <v>21424</v>
      </c>
      <c r="D2004" s="139" t="s">
        <v>21425</v>
      </c>
      <c r="E2004" s="142">
        <v>328.452</v>
      </c>
      <c r="F2004" s="143" t="s">
        <v>21426</v>
      </c>
      <c r="G2004" s="143"/>
      <c r="H2004" s="143" t="s">
        <v>21427</v>
      </c>
      <c r="I2004" s="144" t="s">
        <v>8532</v>
      </c>
      <c r="J2004" s="145" t="s">
        <v>21428</v>
      </c>
      <c r="K2004" s="143" t="s">
        <v>30074</v>
      </c>
      <c r="L2004" s="144" t="s">
        <v>31</v>
      </c>
      <c r="M2004" s="144" t="s">
        <v>103</v>
      </c>
      <c r="N2004" s="144" t="s">
        <v>46</v>
      </c>
      <c r="O2004" s="144" t="s">
        <v>34</v>
      </c>
      <c r="P2004" s="144">
        <v>728</v>
      </c>
      <c r="Q2004" s="144">
        <v>4.37</v>
      </c>
      <c r="R2004" s="147" t="s">
        <v>21429</v>
      </c>
      <c r="S2004" s="144" t="s">
        <v>36</v>
      </c>
      <c r="T2004" s="144">
        <v>42.9</v>
      </c>
      <c r="U2004" s="144">
        <v>4.37</v>
      </c>
      <c r="V2004" s="149">
        <f t="shared" si="110"/>
        <v>1.3304836018657217E-2</v>
      </c>
      <c r="W2004" s="149">
        <f>V2004</f>
        <v>1.3304836018657217E-2</v>
      </c>
      <c r="X2004" s="1" t="s">
        <v>21430</v>
      </c>
      <c r="Y2004" s="145" t="s">
        <v>21431</v>
      </c>
      <c r="Z2004" s="145" t="s">
        <v>30934</v>
      </c>
    </row>
    <row r="2005" spans="1:26" s="67" customFormat="1" ht="100.2" customHeight="1" x14ac:dyDescent="0.3">
      <c r="A2005" s="9" t="s">
        <v>16991</v>
      </c>
      <c r="B2005" s="10" t="s">
        <v>10859</v>
      </c>
      <c r="C2005" s="35" t="s">
        <v>10860</v>
      </c>
      <c r="D2005" s="19" t="s">
        <v>10861</v>
      </c>
      <c r="E2005" s="13">
        <v>178.23</v>
      </c>
      <c r="F2005" s="14" t="s">
        <v>3959</v>
      </c>
      <c r="G2005" s="14">
        <v>3.03</v>
      </c>
      <c r="H2005" s="14" t="s">
        <v>10862</v>
      </c>
      <c r="I2005" s="14" t="s">
        <v>8532</v>
      </c>
      <c r="J2005" s="15" t="s">
        <v>10863</v>
      </c>
      <c r="K2005" s="14" t="s">
        <v>30073</v>
      </c>
      <c r="L2005" s="14" t="s">
        <v>31</v>
      </c>
      <c r="M2005" s="14" t="s">
        <v>10864</v>
      </c>
      <c r="N2005" s="14" t="s">
        <v>33</v>
      </c>
      <c r="O2005" s="16" t="s">
        <v>220</v>
      </c>
      <c r="P2005" s="28">
        <v>98</v>
      </c>
      <c r="Q2005" s="18">
        <v>7.1</v>
      </c>
      <c r="R2005" s="15" t="s">
        <v>10865</v>
      </c>
      <c r="S2005" s="14" t="s">
        <v>36</v>
      </c>
      <c r="T2005" s="14">
        <v>21</v>
      </c>
      <c r="U2005" s="36">
        <v>7.1</v>
      </c>
      <c r="V2005" s="30">
        <f>PRODUCT(U2005,1/E2005)</f>
        <v>3.9836166750827587E-2</v>
      </c>
      <c r="W2005" s="33">
        <f>V2005/3</f>
        <v>1.3278722250275862E-2</v>
      </c>
      <c r="X2005" s="19" t="s">
        <v>10866</v>
      </c>
      <c r="Y2005" s="21" t="s">
        <v>10867</v>
      </c>
      <c r="Z2005" s="19" t="s">
        <v>10868</v>
      </c>
    </row>
    <row r="2006" spans="1:26" s="67" customFormat="1" ht="100.2" customHeight="1" x14ac:dyDescent="0.3">
      <c r="A2006" s="9" t="s">
        <v>16991</v>
      </c>
      <c r="B2006" s="10" t="s">
        <v>10869</v>
      </c>
      <c r="C2006" s="19" t="s">
        <v>10870</v>
      </c>
      <c r="D2006" s="12" t="s">
        <v>10871</v>
      </c>
      <c r="E2006" s="13">
        <v>251.32507058189501</v>
      </c>
      <c r="F2006" s="14" t="s">
        <v>10872</v>
      </c>
      <c r="G2006" s="14">
        <v>3.53</v>
      </c>
      <c r="H2006" s="18" t="s">
        <v>10873</v>
      </c>
      <c r="I2006" s="14" t="s">
        <v>8532</v>
      </c>
      <c r="J2006" s="15" t="s">
        <v>9305</v>
      </c>
      <c r="K2006" s="14" t="s">
        <v>28882</v>
      </c>
      <c r="L2006" s="14" t="s">
        <v>31</v>
      </c>
      <c r="M2006" s="14" t="s">
        <v>281</v>
      </c>
      <c r="N2006" s="14" t="s">
        <v>46</v>
      </c>
      <c r="O2006" s="16" t="s">
        <v>34</v>
      </c>
      <c r="P2006" s="17" t="s">
        <v>251</v>
      </c>
      <c r="Q2006" s="29" t="s">
        <v>7213</v>
      </c>
      <c r="R2006" s="15" t="s">
        <v>10874</v>
      </c>
      <c r="S2006" s="14" t="s">
        <v>3124</v>
      </c>
      <c r="T2006" s="18">
        <v>30</v>
      </c>
      <c r="U2006" s="17">
        <v>10</v>
      </c>
      <c r="V2006" s="30">
        <f>U2006/E2006</f>
        <v>3.9789106501977367E-2</v>
      </c>
      <c r="W2006" s="30">
        <f>V2006/3</f>
        <v>1.3263035500659123E-2</v>
      </c>
      <c r="X2006" s="19" t="s">
        <v>10875</v>
      </c>
      <c r="Y2006" s="21" t="s">
        <v>10876</v>
      </c>
      <c r="Z2006" s="19" t="s">
        <v>30935</v>
      </c>
    </row>
    <row r="2007" spans="1:26" s="67" customFormat="1" ht="100.2" customHeight="1" x14ac:dyDescent="0.3">
      <c r="A2007" s="9" t="s">
        <v>16991</v>
      </c>
      <c r="B2007" s="10" t="s">
        <v>10877</v>
      </c>
      <c r="C2007" s="22" t="s">
        <v>10878</v>
      </c>
      <c r="D2007" s="19" t="s">
        <v>10879</v>
      </c>
      <c r="E2007" s="13">
        <v>191.19</v>
      </c>
      <c r="F2007" s="14" t="s">
        <v>10880</v>
      </c>
      <c r="G2007" s="14">
        <v>1.52</v>
      </c>
      <c r="H2007" s="14" t="s">
        <v>10881</v>
      </c>
      <c r="I2007" s="14" t="s">
        <v>8532</v>
      </c>
      <c r="J2007" s="15" t="s">
        <v>8598</v>
      </c>
      <c r="K2007" s="14" t="s">
        <v>30072</v>
      </c>
      <c r="L2007" s="14" t="s">
        <v>189</v>
      </c>
      <c r="M2007" s="14" t="s">
        <v>200</v>
      </c>
      <c r="N2007" s="14" t="s">
        <v>33</v>
      </c>
      <c r="O2007" s="16" t="s">
        <v>34</v>
      </c>
      <c r="P2007" s="28">
        <v>730</v>
      </c>
      <c r="Q2007" s="14">
        <v>2.5</v>
      </c>
      <c r="R2007" s="15" t="s">
        <v>10882</v>
      </c>
      <c r="S2007" s="14" t="s">
        <v>143</v>
      </c>
      <c r="T2007" s="14">
        <v>12.5</v>
      </c>
      <c r="U2007" s="14">
        <v>2.5</v>
      </c>
      <c r="V2007" s="30">
        <f>PRODUCT(U2007,1/E2007)</f>
        <v>1.3075997698624406E-2</v>
      </c>
      <c r="W2007" s="30">
        <f>V2007</f>
        <v>1.3075997698624406E-2</v>
      </c>
      <c r="X2007" s="19" t="s">
        <v>10883</v>
      </c>
      <c r="Y2007" s="21" t="s">
        <v>10884</v>
      </c>
      <c r="Z2007" s="19" t="s">
        <v>30936</v>
      </c>
    </row>
    <row r="2008" spans="1:26" s="67" customFormat="1" ht="100.2" customHeight="1" x14ac:dyDescent="0.3">
      <c r="A2008" s="138" t="s">
        <v>23707</v>
      </c>
      <c r="B2008" s="141" t="s">
        <v>21432</v>
      </c>
      <c r="C2008" s="139" t="s">
        <v>21433</v>
      </c>
      <c r="D2008" s="139" t="s">
        <v>21434</v>
      </c>
      <c r="E2008" s="142">
        <v>230.9</v>
      </c>
      <c r="F2008" s="143" t="s">
        <v>21435</v>
      </c>
      <c r="G2008" s="143"/>
      <c r="H2008" s="143" t="s">
        <v>21436</v>
      </c>
      <c r="I2008" s="144" t="s">
        <v>8532</v>
      </c>
      <c r="J2008" s="145" t="s">
        <v>9305</v>
      </c>
      <c r="K2008" s="143" t="s">
        <v>28883</v>
      </c>
      <c r="L2008" s="144" t="s">
        <v>189</v>
      </c>
      <c r="M2008" s="144" t="s">
        <v>190</v>
      </c>
      <c r="N2008" s="144" t="s">
        <v>33</v>
      </c>
      <c r="O2008" s="144" t="s">
        <v>34</v>
      </c>
      <c r="P2008" s="144">
        <v>371</v>
      </c>
      <c r="Q2008" s="144">
        <v>3</v>
      </c>
      <c r="R2008" s="147" t="s">
        <v>21437</v>
      </c>
      <c r="S2008" s="144" t="s">
        <v>143</v>
      </c>
      <c r="T2008" s="144">
        <v>14</v>
      </c>
      <c r="U2008" s="144">
        <v>3</v>
      </c>
      <c r="V2008" s="146">
        <f>U2008/E2008</f>
        <v>1.2992637505413599E-2</v>
      </c>
      <c r="W2008" s="146">
        <f>V2008</f>
        <v>1.2992637505413599E-2</v>
      </c>
      <c r="X2008" s="1" t="s">
        <v>21438</v>
      </c>
      <c r="Y2008" s="145" t="s">
        <v>21439</v>
      </c>
      <c r="Z2008" s="145" t="s">
        <v>21440</v>
      </c>
    </row>
    <row r="2009" spans="1:26" s="67" customFormat="1" ht="100.2" customHeight="1" x14ac:dyDescent="0.3">
      <c r="A2009" s="138" t="s">
        <v>23707</v>
      </c>
      <c r="B2009" s="141" t="s">
        <v>21441</v>
      </c>
      <c r="C2009" s="139" t="s">
        <v>21442</v>
      </c>
      <c r="D2009" s="139" t="s">
        <v>21443</v>
      </c>
      <c r="E2009" s="142">
        <v>154.30000000000001</v>
      </c>
      <c r="F2009" s="143" t="s">
        <v>21444</v>
      </c>
      <c r="G2009" s="143"/>
      <c r="H2009" s="143" t="s">
        <v>21445</v>
      </c>
      <c r="I2009" s="144" t="s">
        <v>8532</v>
      </c>
      <c r="J2009" s="145" t="s">
        <v>11114</v>
      </c>
      <c r="K2009" s="143" t="s">
        <v>29804</v>
      </c>
      <c r="L2009" s="144" t="s">
        <v>31</v>
      </c>
      <c r="M2009" s="144" t="s">
        <v>21446</v>
      </c>
      <c r="N2009" s="144" t="s">
        <v>33</v>
      </c>
      <c r="O2009" s="144" t="s">
        <v>220</v>
      </c>
      <c r="P2009" s="144">
        <v>90</v>
      </c>
      <c r="Q2009" s="144">
        <v>6</v>
      </c>
      <c r="R2009" s="147" t="s">
        <v>21447</v>
      </c>
      <c r="S2009" s="144" t="s">
        <v>49</v>
      </c>
      <c r="T2009" s="144" t="s">
        <v>49</v>
      </c>
      <c r="U2009" s="144">
        <v>6</v>
      </c>
      <c r="V2009" s="146">
        <f>U2009/E2009</f>
        <v>3.8885288399222291E-2</v>
      </c>
      <c r="W2009" s="146">
        <f>V2009/3</f>
        <v>1.2961762799740763E-2</v>
      </c>
      <c r="X2009" s="1" t="s">
        <v>21448</v>
      </c>
      <c r="Y2009" s="145" t="s">
        <v>21449</v>
      </c>
      <c r="Z2009" s="145" t="s">
        <v>21450</v>
      </c>
    </row>
    <row r="2010" spans="1:26" s="67" customFormat="1" ht="100.2" customHeight="1" x14ac:dyDescent="0.3">
      <c r="A2010" s="138" t="s">
        <v>23707</v>
      </c>
      <c r="B2010" s="141" t="s">
        <v>21451</v>
      </c>
      <c r="C2010" s="139" t="s">
        <v>21452</v>
      </c>
      <c r="D2010" s="139" t="s">
        <v>21453</v>
      </c>
      <c r="E2010" s="142">
        <v>359.41699999999997</v>
      </c>
      <c r="F2010" s="143" t="s">
        <v>21454</v>
      </c>
      <c r="G2010" s="143"/>
      <c r="H2010" s="143" t="s">
        <v>21455</v>
      </c>
      <c r="I2010" s="144" t="s">
        <v>8532</v>
      </c>
      <c r="J2010" s="145" t="s">
        <v>20718</v>
      </c>
      <c r="K2010" s="143" t="s">
        <v>30071</v>
      </c>
      <c r="L2010" s="144" t="s">
        <v>189</v>
      </c>
      <c r="M2010" s="144" t="s">
        <v>190</v>
      </c>
      <c r="N2010" s="144" t="s">
        <v>46</v>
      </c>
      <c r="O2010" s="144" t="s">
        <v>34</v>
      </c>
      <c r="P2010" s="144">
        <v>364</v>
      </c>
      <c r="Q2010" s="144">
        <v>4.62</v>
      </c>
      <c r="R2010" s="147" t="s">
        <v>21456</v>
      </c>
      <c r="S2010" s="144" t="s">
        <v>143</v>
      </c>
      <c r="T2010" s="144">
        <v>23.5</v>
      </c>
      <c r="U2010" s="144">
        <v>4.62</v>
      </c>
      <c r="V2010" s="149">
        <f>U2010/E2010</f>
        <v>1.285414991500124E-2</v>
      </c>
      <c r="W2010" s="149">
        <f>V2010</f>
        <v>1.285414991500124E-2</v>
      </c>
      <c r="X2010" s="1" t="s">
        <v>21457</v>
      </c>
      <c r="Y2010" s="145" t="s">
        <v>21458</v>
      </c>
      <c r="Z2010" s="145" t="s">
        <v>21459</v>
      </c>
    </row>
    <row r="2011" spans="1:26" s="67" customFormat="1" ht="100.2" customHeight="1" x14ac:dyDescent="0.3">
      <c r="A2011" s="9" t="s">
        <v>16991</v>
      </c>
      <c r="B2011" s="10" t="s">
        <v>10885</v>
      </c>
      <c r="C2011" s="22" t="s">
        <v>10886</v>
      </c>
      <c r="D2011" s="43" t="s">
        <v>10887</v>
      </c>
      <c r="E2011" s="24">
        <v>391.28</v>
      </c>
      <c r="F2011" s="14" t="s">
        <v>10888</v>
      </c>
      <c r="G2011" s="14">
        <v>6.5</v>
      </c>
      <c r="H2011" s="25" t="s">
        <v>10889</v>
      </c>
      <c r="I2011" s="14" t="s">
        <v>8532</v>
      </c>
      <c r="J2011" s="15" t="s">
        <v>8972</v>
      </c>
      <c r="K2011" s="14" t="s">
        <v>28884</v>
      </c>
      <c r="L2011" s="14" t="s">
        <v>31</v>
      </c>
      <c r="M2011" s="14" t="s">
        <v>10890</v>
      </c>
      <c r="N2011" s="14" t="s">
        <v>33</v>
      </c>
      <c r="O2011" s="16" t="s">
        <v>34</v>
      </c>
      <c r="P2011" s="26">
        <v>728</v>
      </c>
      <c r="Q2011" s="25">
        <v>5</v>
      </c>
      <c r="R2011" s="15" t="s">
        <v>10891</v>
      </c>
      <c r="S2011" s="14" t="s">
        <v>143</v>
      </c>
      <c r="T2011" s="25">
        <v>25</v>
      </c>
      <c r="U2011" s="25">
        <v>5</v>
      </c>
      <c r="V2011" s="24">
        <f>PRODUCT(U2011,1/E2011)</f>
        <v>1.277857288897976E-2</v>
      </c>
      <c r="W2011" s="24">
        <f>V2011</f>
        <v>1.277857288897976E-2</v>
      </c>
      <c r="X2011" s="19" t="s">
        <v>10892</v>
      </c>
      <c r="Y2011" s="21" t="s">
        <v>10893</v>
      </c>
      <c r="Z2011" s="19" t="s">
        <v>30937</v>
      </c>
    </row>
    <row r="2012" spans="1:26" s="67" customFormat="1" ht="100.2" customHeight="1" x14ac:dyDescent="0.3">
      <c r="A2012" s="9" t="s">
        <v>16991</v>
      </c>
      <c r="B2012" s="10" t="s">
        <v>10894</v>
      </c>
      <c r="C2012" s="22" t="s">
        <v>10895</v>
      </c>
      <c r="D2012" s="19" t="s">
        <v>10896</v>
      </c>
      <c r="E2012" s="13">
        <v>213.1</v>
      </c>
      <c r="F2012" s="14" t="s">
        <v>10897</v>
      </c>
      <c r="G2012" s="14">
        <v>1.18</v>
      </c>
      <c r="H2012" s="14" t="s">
        <v>10898</v>
      </c>
      <c r="I2012" s="14" t="s">
        <v>8532</v>
      </c>
      <c r="J2012" s="15" t="s">
        <v>9181</v>
      </c>
      <c r="K2012" s="14" t="s">
        <v>29855</v>
      </c>
      <c r="L2012" s="14" t="s">
        <v>31</v>
      </c>
      <c r="M2012" s="14" t="s">
        <v>176</v>
      </c>
      <c r="N2012" s="14" t="s">
        <v>476</v>
      </c>
      <c r="O2012" s="16" t="s">
        <v>34</v>
      </c>
      <c r="P2012" s="28">
        <v>730</v>
      </c>
      <c r="Q2012" s="14">
        <v>2.68</v>
      </c>
      <c r="R2012" s="15" t="s">
        <v>10899</v>
      </c>
      <c r="S2012" s="14" t="s">
        <v>10900</v>
      </c>
      <c r="T2012" s="14">
        <v>13.31</v>
      </c>
      <c r="U2012" s="14">
        <v>2.68</v>
      </c>
      <c r="V2012" s="37">
        <f>PRODUCT(U2012,1/E2012)</f>
        <v>1.2576255279211638E-2</v>
      </c>
      <c r="W2012" s="37">
        <f>V2012</f>
        <v>1.2576255279211638E-2</v>
      </c>
      <c r="X2012" s="19" t="s">
        <v>10901</v>
      </c>
      <c r="Y2012" s="21" t="s">
        <v>10902</v>
      </c>
      <c r="Z2012" s="19" t="s">
        <v>30938</v>
      </c>
    </row>
    <row r="2013" spans="1:26" s="67" customFormat="1" ht="100.2" customHeight="1" x14ac:dyDescent="0.3">
      <c r="A2013" s="9" t="s">
        <v>16991</v>
      </c>
      <c r="B2013" s="10" t="s">
        <v>10903</v>
      </c>
      <c r="C2013" s="22" t="s">
        <v>10904</v>
      </c>
      <c r="D2013" s="12" t="s">
        <v>10905</v>
      </c>
      <c r="E2013" s="13">
        <v>135.18764324671801</v>
      </c>
      <c r="F2013" s="14" t="s">
        <v>10906</v>
      </c>
      <c r="G2013" s="14">
        <v>1.0129999999999999</v>
      </c>
      <c r="H2013" s="31" t="s">
        <v>10907</v>
      </c>
      <c r="I2013" s="14" t="s">
        <v>8532</v>
      </c>
      <c r="J2013" s="15" t="s">
        <v>9340</v>
      </c>
      <c r="K2013" s="14" t="s">
        <v>30054</v>
      </c>
      <c r="L2013" s="14" t="s">
        <v>31</v>
      </c>
      <c r="M2013" s="14" t="s">
        <v>851</v>
      </c>
      <c r="N2013" s="14" t="s">
        <v>33</v>
      </c>
      <c r="O2013" s="16" t="s">
        <v>34</v>
      </c>
      <c r="P2013" s="17" t="s">
        <v>164</v>
      </c>
      <c r="Q2013" s="18">
        <v>5.0999999999999996</v>
      </c>
      <c r="R2013" s="15" t="s">
        <v>10908</v>
      </c>
      <c r="S2013" s="14" t="s">
        <v>49</v>
      </c>
      <c r="T2013" s="14" t="s">
        <v>49</v>
      </c>
      <c r="U2013" s="34">
        <v>5.0999999999999996</v>
      </c>
      <c r="V2013" s="33">
        <f>U2013/E2013</f>
        <v>3.772534144035989E-2</v>
      </c>
      <c r="W2013" s="30">
        <f>V2013/3</f>
        <v>1.2575113813453297E-2</v>
      </c>
      <c r="X2013" s="19" t="s">
        <v>10909</v>
      </c>
      <c r="Y2013" s="21" t="s">
        <v>10910</v>
      </c>
      <c r="Z2013" s="19" t="s">
        <v>30939</v>
      </c>
    </row>
    <row r="2014" spans="1:26" s="67" customFormat="1" ht="100.2" customHeight="1" x14ac:dyDescent="0.3">
      <c r="A2014" s="9" t="s">
        <v>16991</v>
      </c>
      <c r="B2014" s="10" t="s">
        <v>10911</v>
      </c>
      <c r="C2014" s="22" t="s">
        <v>10912</v>
      </c>
      <c r="D2014" s="19" t="s">
        <v>23590</v>
      </c>
      <c r="E2014" s="13">
        <v>239.31</v>
      </c>
      <c r="F2014" s="14" t="s">
        <v>10913</v>
      </c>
      <c r="G2014" s="14">
        <v>2.17</v>
      </c>
      <c r="H2014" s="14" t="s">
        <v>10914</v>
      </c>
      <c r="I2014" s="14" t="s">
        <v>8532</v>
      </c>
      <c r="J2014" s="15" t="s">
        <v>8914</v>
      </c>
      <c r="K2014" s="14" t="s">
        <v>30070</v>
      </c>
      <c r="L2014" s="14" t="s">
        <v>189</v>
      </c>
      <c r="M2014" s="14" t="s">
        <v>190</v>
      </c>
      <c r="N2014" s="14" t="s">
        <v>33</v>
      </c>
      <c r="O2014" s="16" t="s">
        <v>34</v>
      </c>
      <c r="P2014" s="28">
        <v>721</v>
      </c>
      <c r="Q2014" s="14">
        <v>3</v>
      </c>
      <c r="R2014" s="15" t="s">
        <v>10915</v>
      </c>
      <c r="S2014" s="14" t="s">
        <v>143</v>
      </c>
      <c r="T2014" s="14">
        <v>10</v>
      </c>
      <c r="U2014" s="14">
        <v>3</v>
      </c>
      <c r="V2014" s="13">
        <f>PRODUCT(U2014,1/E2014)</f>
        <v>1.253604111821487E-2</v>
      </c>
      <c r="W2014" s="13">
        <f t="shared" ref="W2014:W2023" si="111">V2014</f>
        <v>1.253604111821487E-2</v>
      </c>
      <c r="X2014" s="19" t="s">
        <v>10916</v>
      </c>
      <c r="Y2014" s="21" t="s">
        <v>10917</v>
      </c>
      <c r="Z2014" s="19" t="s">
        <v>30940</v>
      </c>
    </row>
    <row r="2015" spans="1:26" s="67" customFormat="1" ht="100.2" customHeight="1" x14ac:dyDescent="0.3">
      <c r="A2015" s="138" t="s">
        <v>23707</v>
      </c>
      <c r="B2015" s="141" t="s">
        <v>21460</v>
      </c>
      <c r="C2015" s="139" t="s">
        <v>21461</v>
      </c>
      <c r="D2015" s="139" t="s">
        <v>21462</v>
      </c>
      <c r="E2015" s="142">
        <v>367.32400000000001</v>
      </c>
      <c r="F2015" s="143" t="s">
        <v>21463</v>
      </c>
      <c r="G2015" s="143"/>
      <c r="H2015" s="143" t="s">
        <v>21464</v>
      </c>
      <c r="I2015" s="144" t="s">
        <v>8532</v>
      </c>
      <c r="J2015" s="145" t="s">
        <v>21465</v>
      </c>
      <c r="K2015" s="143" t="s">
        <v>30069</v>
      </c>
      <c r="L2015" s="144" t="s">
        <v>189</v>
      </c>
      <c r="M2015" s="144" t="s">
        <v>190</v>
      </c>
      <c r="N2015" s="144" t="s">
        <v>476</v>
      </c>
      <c r="O2015" s="144" t="s">
        <v>34</v>
      </c>
      <c r="P2015" s="144">
        <v>365</v>
      </c>
      <c r="Q2015" s="144">
        <v>4.5999999999999996</v>
      </c>
      <c r="R2015" s="147" t="s">
        <v>21466</v>
      </c>
      <c r="S2015" s="144" t="s">
        <v>619</v>
      </c>
      <c r="T2015" s="144">
        <v>15.7</v>
      </c>
      <c r="U2015" s="144">
        <v>4.5999999999999996</v>
      </c>
      <c r="V2015" s="148">
        <f>U2015/E2015</f>
        <v>1.2523004214263157E-2</v>
      </c>
      <c r="W2015" s="148">
        <f t="shared" si="111"/>
        <v>1.2523004214263157E-2</v>
      </c>
      <c r="X2015" s="1" t="s">
        <v>21467</v>
      </c>
      <c r="Y2015" s="145" t="s">
        <v>21468</v>
      </c>
      <c r="Z2015" s="145" t="s">
        <v>21469</v>
      </c>
    </row>
    <row r="2016" spans="1:26" s="67" customFormat="1" ht="100.2" customHeight="1" x14ac:dyDescent="0.3">
      <c r="A2016" s="9" t="s">
        <v>16991</v>
      </c>
      <c r="B2016" s="10" t="s">
        <v>10918</v>
      </c>
      <c r="C2016" s="22" t="s">
        <v>10919</v>
      </c>
      <c r="D2016" s="19" t="s">
        <v>10920</v>
      </c>
      <c r="E2016" s="13">
        <v>403.95</v>
      </c>
      <c r="F2016" s="14" t="s">
        <v>10921</v>
      </c>
      <c r="G2016" s="14">
        <v>3.0470000000000002</v>
      </c>
      <c r="H2016" s="14" t="s">
        <v>10922</v>
      </c>
      <c r="I2016" s="14" t="s">
        <v>8532</v>
      </c>
      <c r="J2016" s="15" t="s">
        <v>10923</v>
      </c>
      <c r="K2016" s="14" t="s">
        <v>30068</v>
      </c>
      <c r="L2016" s="14" t="s">
        <v>31</v>
      </c>
      <c r="M2016" s="14" t="s">
        <v>281</v>
      </c>
      <c r="N2016" s="14" t="s">
        <v>33</v>
      </c>
      <c r="O2016" s="16" t="s">
        <v>1214</v>
      </c>
      <c r="P2016" s="28">
        <v>365</v>
      </c>
      <c r="Q2016" s="14">
        <v>5</v>
      </c>
      <c r="R2016" s="15" t="s">
        <v>10924</v>
      </c>
      <c r="S2016" s="14" t="s">
        <v>36</v>
      </c>
      <c r="T2016" s="14">
        <v>50</v>
      </c>
      <c r="U2016" s="14">
        <v>5</v>
      </c>
      <c r="V2016" s="13">
        <f>PRODUCT(U2016,1/E2016)</f>
        <v>1.2377769525931427E-2</v>
      </c>
      <c r="W2016" s="20">
        <f t="shared" si="111"/>
        <v>1.2377769525931427E-2</v>
      </c>
      <c r="X2016" s="19" t="s">
        <v>10925</v>
      </c>
      <c r="Y2016" s="21" t="s">
        <v>10926</v>
      </c>
      <c r="Z2016" s="19" t="s">
        <v>10927</v>
      </c>
    </row>
    <row r="2017" spans="1:26" s="67" customFormat="1" ht="100.2" customHeight="1" x14ac:dyDescent="0.3">
      <c r="A2017" s="9" t="s">
        <v>16991</v>
      </c>
      <c r="B2017" s="10" t="s">
        <v>10928</v>
      </c>
      <c r="C2017" s="22" t="s">
        <v>10929</v>
      </c>
      <c r="D2017" s="19" t="s">
        <v>10930</v>
      </c>
      <c r="E2017" s="13">
        <v>202.28</v>
      </c>
      <c r="F2017" s="14" t="s">
        <v>10931</v>
      </c>
      <c r="G2017" s="13">
        <v>1.65</v>
      </c>
      <c r="H2017" s="14" t="s">
        <v>10932</v>
      </c>
      <c r="I2017" s="14" t="s">
        <v>8532</v>
      </c>
      <c r="J2017" s="15" t="s">
        <v>8774</v>
      </c>
      <c r="K2017" s="14" t="s">
        <v>30067</v>
      </c>
      <c r="L2017" s="14" t="s">
        <v>31</v>
      </c>
      <c r="M2017" s="14" t="s">
        <v>703</v>
      </c>
      <c r="N2017" s="14" t="s">
        <v>46</v>
      </c>
      <c r="O2017" s="16" t="s">
        <v>34</v>
      </c>
      <c r="P2017" s="28">
        <v>730</v>
      </c>
      <c r="Q2017" s="14">
        <v>2.5</v>
      </c>
      <c r="R2017" s="15" t="s">
        <v>10933</v>
      </c>
      <c r="S2017" s="14" t="s">
        <v>36</v>
      </c>
      <c r="T2017" s="14">
        <v>5</v>
      </c>
      <c r="U2017" s="36">
        <v>2.5</v>
      </c>
      <c r="V2017" s="30">
        <f>U2017/E2017</f>
        <v>1.235910618944038E-2</v>
      </c>
      <c r="W2017" s="30">
        <f t="shared" si="111"/>
        <v>1.235910618944038E-2</v>
      </c>
      <c r="X2017" s="19" t="s">
        <v>10934</v>
      </c>
      <c r="Y2017" s="21" t="s">
        <v>486</v>
      </c>
      <c r="Z2017" s="19" t="s">
        <v>10935</v>
      </c>
    </row>
    <row r="2018" spans="1:26" s="67" customFormat="1" ht="100.2" customHeight="1" x14ac:dyDescent="0.3">
      <c r="A2018" s="9" t="s">
        <v>16991</v>
      </c>
      <c r="B2018" s="10" t="s">
        <v>10936</v>
      </c>
      <c r="C2018" s="22" t="s">
        <v>10937</v>
      </c>
      <c r="D2018" s="19" t="s">
        <v>10938</v>
      </c>
      <c r="E2018" s="13">
        <v>390.55702987856898</v>
      </c>
      <c r="F2018" s="14" t="s">
        <v>6204</v>
      </c>
      <c r="G2018" s="14">
        <v>7.65</v>
      </c>
      <c r="H2018" s="14" t="s">
        <v>10939</v>
      </c>
      <c r="I2018" s="14" t="s">
        <v>8532</v>
      </c>
      <c r="J2018" s="15" t="s">
        <v>9931</v>
      </c>
      <c r="K2018" s="14" t="s">
        <v>29810</v>
      </c>
      <c r="L2018" s="14" t="s">
        <v>31</v>
      </c>
      <c r="M2018" s="14" t="s">
        <v>10940</v>
      </c>
      <c r="N2018" s="14" t="s">
        <v>46</v>
      </c>
      <c r="O2018" s="16" t="s">
        <v>34</v>
      </c>
      <c r="P2018" s="17" t="s">
        <v>3996</v>
      </c>
      <c r="Q2018" s="29" t="s">
        <v>10941</v>
      </c>
      <c r="R2018" s="15" t="s">
        <v>10942</v>
      </c>
      <c r="S2018" s="14" t="s">
        <v>4008</v>
      </c>
      <c r="T2018" s="18">
        <v>14</v>
      </c>
      <c r="U2018" s="34">
        <v>4.8</v>
      </c>
      <c r="V2018" s="30">
        <f>U2018/E2018</f>
        <v>1.2290138527252739E-2</v>
      </c>
      <c r="W2018" s="33">
        <f t="shared" si="111"/>
        <v>1.2290138527252739E-2</v>
      </c>
      <c r="X2018" s="19" t="s">
        <v>10943</v>
      </c>
      <c r="Y2018" s="21" t="s">
        <v>10944</v>
      </c>
      <c r="Z2018" s="19" t="s">
        <v>30941</v>
      </c>
    </row>
    <row r="2019" spans="1:26" s="67" customFormat="1" ht="100.2" customHeight="1" x14ac:dyDescent="0.3">
      <c r="A2019" s="9" t="s">
        <v>16991</v>
      </c>
      <c r="B2019" s="10" t="s">
        <v>10945</v>
      </c>
      <c r="C2019" s="22" t="s">
        <v>10946</v>
      </c>
      <c r="D2019" s="19" t="s">
        <v>10947</v>
      </c>
      <c r="E2019" s="13">
        <v>207.01</v>
      </c>
      <c r="F2019" s="14" t="s">
        <v>10948</v>
      </c>
      <c r="G2019" s="13">
        <v>2.8</v>
      </c>
      <c r="H2019" s="14" t="s">
        <v>10949</v>
      </c>
      <c r="I2019" s="14" t="s">
        <v>8532</v>
      </c>
      <c r="J2019" s="15" t="s">
        <v>9462</v>
      </c>
      <c r="K2019" s="14" t="s">
        <v>28885</v>
      </c>
      <c r="L2019" s="14" t="s">
        <v>189</v>
      </c>
      <c r="M2019" s="14" t="s">
        <v>190</v>
      </c>
      <c r="N2019" s="14" t="s">
        <v>33</v>
      </c>
      <c r="O2019" s="16" t="s">
        <v>34</v>
      </c>
      <c r="P2019" s="28">
        <v>728</v>
      </c>
      <c r="Q2019" s="14">
        <v>2.5</v>
      </c>
      <c r="R2019" s="15" t="s">
        <v>10950</v>
      </c>
      <c r="S2019" s="14" t="s">
        <v>4536</v>
      </c>
      <c r="T2019" s="14">
        <v>75</v>
      </c>
      <c r="U2019" s="36">
        <v>2.5</v>
      </c>
      <c r="V2019" s="30">
        <f>U2019/E2019</f>
        <v>1.2076711269986959E-2</v>
      </c>
      <c r="W2019" s="30">
        <f t="shared" si="111"/>
        <v>1.2076711269986959E-2</v>
      </c>
      <c r="X2019" s="19" t="s">
        <v>10951</v>
      </c>
      <c r="Y2019" s="21" t="s">
        <v>10952</v>
      </c>
      <c r="Z2019" s="19" t="s">
        <v>30942</v>
      </c>
    </row>
    <row r="2020" spans="1:26" s="67" customFormat="1" ht="100.2" customHeight="1" x14ac:dyDescent="0.3">
      <c r="A2020" s="9" t="s">
        <v>16991</v>
      </c>
      <c r="B2020" s="10" t="s">
        <v>10953</v>
      </c>
      <c r="C2020" s="22" t="s">
        <v>10954</v>
      </c>
      <c r="D2020" s="19" t="s">
        <v>10955</v>
      </c>
      <c r="E2020" s="13">
        <v>215.68</v>
      </c>
      <c r="F2020" s="14" t="s">
        <v>10956</v>
      </c>
      <c r="G2020" s="14">
        <v>2.1280000000000001</v>
      </c>
      <c r="H2020" s="14" t="s">
        <v>10957</v>
      </c>
      <c r="I2020" s="14" t="s">
        <v>8532</v>
      </c>
      <c r="J2020" s="15" t="s">
        <v>9305</v>
      </c>
      <c r="K2020" s="14" t="s">
        <v>28886</v>
      </c>
      <c r="L2020" s="14" t="s">
        <v>31</v>
      </c>
      <c r="M2020" s="14" t="s">
        <v>69</v>
      </c>
      <c r="N2020" s="14" t="s">
        <v>46</v>
      </c>
      <c r="O2020" s="16" t="s">
        <v>34</v>
      </c>
      <c r="P2020" s="28">
        <v>730</v>
      </c>
      <c r="Q2020" s="14">
        <v>2.6</v>
      </c>
      <c r="R2020" s="15" t="s">
        <v>10958</v>
      </c>
      <c r="S2020" s="14" t="s">
        <v>36</v>
      </c>
      <c r="T2020" s="14">
        <v>19.899999999999999</v>
      </c>
      <c r="U2020" s="36">
        <v>2.6</v>
      </c>
      <c r="V2020" s="30">
        <f>PRODUCT(U2020,1/E2020)</f>
        <v>1.2054896142433234E-2</v>
      </c>
      <c r="W2020" s="30">
        <f t="shared" si="111"/>
        <v>1.2054896142433234E-2</v>
      </c>
      <c r="X2020" s="19" t="s">
        <v>10959</v>
      </c>
      <c r="Y2020" s="21" t="s">
        <v>10960</v>
      </c>
      <c r="Z2020" s="19" t="s">
        <v>30943</v>
      </c>
    </row>
    <row r="2021" spans="1:26" s="67" customFormat="1" ht="100.2" customHeight="1" x14ac:dyDescent="0.3">
      <c r="A2021" s="9" t="s">
        <v>16991</v>
      </c>
      <c r="B2021" s="10" t="s">
        <v>10961</v>
      </c>
      <c r="C2021" s="22" t="s">
        <v>10962</v>
      </c>
      <c r="D2021" s="19" t="s">
        <v>10963</v>
      </c>
      <c r="E2021" s="13">
        <v>249.09085644521301</v>
      </c>
      <c r="F2021" s="14" t="s">
        <v>10964</v>
      </c>
      <c r="G2021" s="14">
        <v>3.53</v>
      </c>
      <c r="H2021" s="14" t="s">
        <v>10965</v>
      </c>
      <c r="I2021" s="14" t="s">
        <v>8532</v>
      </c>
      <c r="J2021" s="15" t="s">
        <v>8756</v>
      </c>
      <c r="K2021" s="14" t="s">
        <v>28887</v>
      </c>
      <c r="L2021" s="14" t="s">
        <v>31</v>
      </c>
      <c r="M2021" s="14" t="s">
        <v>261</v>
      </c>
      <c r="N2021" s="14" t="s">
        <v>1150</v>
      </c>
      <c r="O2021" s="16" t="s">
        <v>34</v>
      </c>
      <c r="P2021" s="28">
        <v>730</v>
      </c>
      <c r="Q2021" s="28">
        <v>3</v>
      </c>
      <c r="R2021" s="15" t="s">
        <v>10966</v>
      </c>
      <c r="S2021" s="14" t="s">
        <v>7804</v>
      </c>
      <c r="T2021" s="14">
        <v>30</v>
      </c>
      <c r="U2021" s="28">
        <v>3</v>
      </c>
      <c r="V2021" s="13">
        <f>PRODUCT(U2021/E2021)</f>
        <v>1.2043798165910773E-2</v>
      </c>
      <c r="W2021" s="13">
        <f t="shared" si="111"/>
        <v>1.2043798165910773E-2</v>
      </c>
      <c r="X2021" s="19" t="s">
        <v>10967</v>
      </c>
      <c r="Y2021" s="21" t="s">
        <v>10968</v>
      </c>
      <c r="Z2021" s="19" t="s">
        <v>30944</v>
      </c>
    </row>
    <row r="2022" spans="1:26" s="67" customFormat="1" ht="100.2" customHeight="1" x14ac:dyDescent="0.3">
      <c r="A2022" s="9" t="s">
        <v>16991</v>
      </c>
      <c r="B2022" s="10" t="s">
        <v>10969</v>
      </c>
      <c r="C2022" s="22" t="s">
        <v>10970</v>
      </c>
      <c r="D2022" s="43" t="s">
        <v>10971</v>
      </c>
      <c r="E2022" s="24">
        <v>333.26</v>
      </c>
      <c r="F2022" s="14" t="s">
        <v>10972</v>
      </c>
      <c r="G2022" s="14">
        <v>5.1100000000000003</v>
      </c>
      <c r="H2022" s="25" t="s">
        <v>10973</v>
      </c>
      <c r="I2022" s="14" t="s">
        <v>8532</v>
      </c>
      <c r="J2022" s="15" t="s">
        <v>9462</v>
      </c>
      <c r="K2022" s="14" t="s">
        <v>29942</v>
      </c>
      <c r="L2022" s="14" t="s">
        <v>189</v>
      </c>
      <c r="M2022" s="14" t="s">
        <v>190</v>
      </c>
      <c r="N2022" s="14" t="s">
        <v>33</v>
      </c>
      <c r="O2022" s="16" t="s">
        <v>3856</v>
      </c>
      <c r="P2022" s="26">
        <v>365</v>
      </c>
      <c r="Q2022" s="25">
        <v>4</v>
      </c>
      <c r="R2022" s="15" t="s">
        <v>10974</v>
      </c>
      <c r="S2022" s="14" t="s">
        <v>36</v>
      </c>
      <c r="T2022" s="25">
        <v>20</v>
      </c>
      <c r="U2022" s="25">
        <v>4</v>
      </c>
      <c r="V2022" s="24">
        <f>PRODUCT(U2022,1/E2022)</f>
        <v>1.2002640580927804E-2</v>
      </c>
      <c r="W2022" s="24">
        <f t="shared" si="111"/>
        <v>1.2002640580927804E-2</v>
      </c>
      <c r="X2022" s="19" t="s">
        <v>10975</v>
      </c>
      <c r="Y2022" s="21" t="s">
        <v>10976</v>
      </c>
      <c r="Z2022" s="19" t="s">
        <v>10977</v>
      </c>
    </row>
    <row r="2023" spans="1:26" s="67" customFormat="1" ht="100.2" customHeight="1" x14ac:dyDescent="0.3">
      <c r="A2023" s="138" t="s">
        <v>23707</v>
      </c>
      <c r="B2023" s="141" t="s">
        <v>21470</v>
      </c>
      <c r="C2023" s="139" t="s">
        <v>21471</v>
      </c>
      <c r="D2023" s="139" t="s">
        <v>21472</v>
      </c>
      <c r="E2023" s="142">
        <v>225.29499999999999</v>
      </c>
      <c r="F2023" s="143" t="s">
        <v>21473</v>
      </c>
      <c r="G2023" s="143"/>
      <c r="H2023" s="143" t="s">
        <v>21474</v>
      </c>
      <c r="I2023" s="144" t="s">
        <v>8532</v>
      </c>
      <c r="J2023" s="145" t="s">
        <v>8569</v>
      </c>
      <c r="K2023" s="143" t="s">
        <v>30066</v>
      </c>
      <c r="L2023" s="144" t="s">
        <v>31</v>
      </c>
      <c r="M2023" s="144" t="s">
        <v>21475</v>
      </c>
      <c r="N2023" s="144" t="s">
        <v>46</v>
      </c>
      <c r="O2023" s="144" t="s">
        <v>34</v>
      </c>
      <c r="P2023" s="144">
        <v>730</v>
      </c>
      <c r="Q2023" s="144">
        <v>2.7</v>
      </c>
      <c r="R2023" s="147" t="s">
        <v>21476</v>
      </c>
      <c r="S2023" s="144" t="s">
        <v>143</v>
      </c>
      <c r="T2023" s="144">
        <v>35.6</v>
      </c>
      <c r="U2023" s="144">
        <v>2.7</v>
      </c>
      <c r="V2023" s="148">
        <f>U2023/E2023</f>
        <v>1.1984287267804436E-2</v>
      </c>
      <c r="W2023" s="148">
        <f t="shared" si="111"/>
        <v>1.1984287267804436E-2</v>
      </c>
      <c r="X2023" s="1" t="s">
        <v>21477</v>
      </c>
      <c r="Y2023" s="145" t="s">
        <v>21478</v>
      </c>
      <c r="Z2023" s="145" t="s">
        <v>30945</v>
      </c>
    </row>
    <row r="2024" spans="1:26" s="67" customFormat="1" ht="100.2" customHeight="1" x14ac:dyDescent="0.3">
      <c r="A2024" s="138" t="s">
        <v>23707</v>
      </c>
      <c r="B2024" s="141" t="s">
        <v>21479</v>
      </c>
      <c r="C2024" s="139" t="s">
        <v>21480</v>
      </c>
      <c r="D2024" s="139" t="s">
        <v>21481</v>
      </c>
      <c r="E2024" s="142">
        <v>282.22000000000003</v>
      </c>
      <c r="F2024" s="143" t="s">
        <v>21482</v>
      </c>
      <c r="G2024" s="143"/>
      <c r="H2024" s="143" t="s">
        <v>21483</v>
      </c>
      <c r="I2024" s="144" t="s">
        <v>8532</v>
      </c>
      <c r="J2024" s="145" t="s">
        <v>21484</v>
      </c>
      <c r="K2024" s="143" t="s">
        <v>28888</v>
      </c>
      <c r="L2024" s="144" t="s">
        <v>189</v>
      </c>
      <c r="M2024" s="144" t="s">
        <v>190</v>
      </c>
      <c r="N2024" s="144" t="s">
        <v>476</v>
      </c>
      <c r="O2024" s="144" t="s">
        <v>34</v>
      </c>
      <c r="P2024" s="144">
        <v>91</v>
      </c>
      <c r="Q2024" s="144">
        <v>10.1</v>
      </c>
      <c r="R2024" s="147" t="s">
        <v>21485</v>
      </c>
      <c r="S2024" s="144" t="s">
        <v>36</v>
      </c>
      <c r="T2024" s="144">
        <v>45.7</v>
      </c>
      <c r="U2024" s="144">
        <v>10.1</v>
      </c>
      <c r="V2024" s="149">
        <f>U2024/E2024</f>
        <v>3.5787683367585567E-2</v>
      </c>
      <c r="W2024" s="149">
        <f>V2024/3</f>
        <v>1.1929227789195189E-2</v>
      </c>
      <c r="X2024" s="1" t="s">
        <v>21486</v>
      </c>
      <c r="Y2024" s="145" t="s">
        <v>21487</v>
      </c>
      <c r="Z2024" s="145" t="s">
        <v>21488</v>
      </c>
    </row>
    <row r="2025" spans="1:26" s="67" customFormat="1" ht="100.2" customHeight="1" x14ac:dyDescent="0.3">
      <c r="A2025" s="9" t="s">
        <v>16991</v>
      </c>
      <c r="B2025" s="10" t="s">
        <v>10978</v>
      </c>
      <c r="C2025" s="22" t="s">
        <v>10979</v>
      </c>
      <c r="D2025" s="19" t="s">
        <v>10980</v>
      </c>
      <c r="E2025" s="13">
        <v>154.08000000000001</v>
      </c>
      <c r="F2025" s="14" t="s">
        <v>10981</v>
      </c>
      <c r="G2025" s="14">
        <v>4.4800000000000004</v>
      </c>
      <c r="H2025" s="14" t="s">
        <v>10982</v>
      </c>
      <c r="I2025" s="14" t="s">
        <v>8532</v>
      </c>
      <c r="J2025" s="15" t="s">
        <v>8707</v>
      </c>
      <c r="K2025" s="14" t="s">
        <v>29869</v>
      </c>
      <c r="L2025" s="14" t="s">
        <v>31</v>
      </c>
      <c r="M2025" s="14" t="s">
        <v>10983</v>
      </c>
      <c r="N2025" s="14" t="s">
        <v>46</v>
      </c>
      <c r="O2025" s="16" t="s">
        <v>34</v>
      </c>
      <c r="P2025" s="28">
        <v>90</v>
      </c>
      <c r="Q2025" s="18">
        <v>5.5</v>
      </c>
      <c r="R2025" s="15" t="s">
        <v>10984</v>
      </c>
      <c r="S2025" s="14" t="s">
        <v>1692</v>
      </c>
      <c r="T2025" s="14">
        <v>24.4</v>
      </c>
      <c r="U2025" s="36">
        <v>5.5</v>
      </c>
      <c r="V2025" s="30">
        <f>PRODUCT(U2025,1/E2025)</f>
        <v>3.5695742471443401E-2</v>
      </c>
      <c r="W2025" s="30">
        <f>V2025/3</f>
        <v>1.1898580823814467E-2</v>
      </c>
      <c r="X2025" s="19" t="s">
        <v>10985</v>
      </c>
      <c r="Y2025" s="21" t="s">
        <v>7466</v>
      </c>
      <c r="Z2025" s="19" t="s">
        <v>10986</v>
      </c>
    </row>
    <row r="2026" spans="1:26" s="67" customFormat="1" ht="100.2" customHeight="1" x14ac:dyDescent="0.3">
      <c r="A2026" s="9" t="s">
        <v>16991</v>
      </c>
      <c r="B2026" s="10" t="s">
        <v>10987</v>
      </c>
      <c r="C2026" s="22" t="s">
        <v>10988</v>
      </c>
      <c r="D2026" s="19" t="s">
        <v>10989</v>
      </c>
      <c r="E2026" s="13">
        <v>209.24</v>
      </c>
      <c r="F2026" s="14" t="s">
        <v>10990</v>
      </c>
      <c r="G2026" s="14">
        <v>1.52</v>
      </c>
      <c r="H2026" s="14" t="s">
        <v>10991</v>
      </c>
      <c r="I2026" s="14" t="s">
        <v>8532</v>
      </c>
      <c r="J2026" s="15" t="s">
        <v>8598</v>
      </c>
      <c r="K2026" s="14" t="s">
        <v>30065</v>
      </c>
      <c r="L2026" s="14" t="s">
        <v>189</v>
      </c>
      <c r="M2026" s="14" t="s">
        <v>190</v>
      </c>
      <c r="N2026" s="14" t="s">
        <v>46</v>
      </c>
      <c r="O2026" s="16" t="s">
        <v>34</v>
      </c>
      <c r="P2026" s="28">
        <v>182</v>
      </c>
      <c r="Q2026" s="14">
        <v>2.46</v>
      </c>
      <c r="R2026" s="15" t="s">
        <v>10992</v>
      </c>
      <c r="S2026" s="14" t="s">
        <v>10993</v>
      </c>
      <c r="T2026" s="14">
        <v>6.77</v>
      </c>
      <c r="U2026" s="13">
        <v>2.46</v>
      </c>
      <c r="V2026" s="37">
        <f>PRODUCT(U2026,1/E2026)</f>
        <v>1.1756834257312176E-2</v>
      </c>
      <c r="W2026" s="37">
        <f>V2026</f>
        <v>1.1756834257312176E-2</v>
      </c>
      <c r="X2026" s="19" t="s">
        <v>10994</v>
      </c>
      <c r="Y2026" s="21" t="s">
        <v>10995</v>
      </c>
      <c r="Z2026" s="19" t="s">
        <v>30946</v>
      </c>
    </row>
    <row r="2027" spans="1:26" s="67" customFormat="1" ht="100.2" customHeight="1" x14ac:dyDescent="0.3">
      <c r="A2027" s="9" t="s">
        <v>16991</v>
      </c>
      <c r="B2027" s="10" t="s">
        <v>10996</v>
      </c>
      <c r="C2027" s="19" t="s">
        <v>10997</v>
      </c>
      <c r="D2027" s="19" t="s">
        <v>10998</v>
      </c>
      <c r="E2027" s="13">
        <v>255.482618460693</v>
      </c>
      <c r="F2027" s="14" t="s">
        <v>10999</v>
      </c>
      <c r="G2027" s="28">
        <v>4</v>
      </c>
      <c r="H2027" s="14" t="s">
        <v>11000</v>
      </c>
      <c r="I2027" s="14" t="s">
        <v>8532</v>
      </c>
      <c r="J2027" s="15" t="s">
        <v>8756</v>
      </c>
      <c r="K2027" s="14" t="s">
        <v>28889</v>
      </c>
      <c r="L2027" s="14" t="s">
        <v>31</v>
      </c>
      <c r="M2027" s="14" t="s">
        <v>69</v>
      </c>
      <c r="N2027" s="14" t="s">
        <v>33</v>
      </c>
      <c r="O2027" s="16" t="s">
        <v>34</v>
      </c>
      <c r="P2027" s="28">
        <v>730</v>
      </c>
      <c r="Q2027" s="14">
        <v>3</v>
      </c>
      <c r="R2027" s="15" t="s">
        <v>10915</v>
      </c>
      <c r="S2027" s="14" t="s">
        <v>1388</v>
      </c>
      <c r="T2027" s="14">
        <v>10</v>
      </c>
      <c r="U2027" s="28">
        <v>3</v>
      </c>
      <c r="V2027" s="13">
        <f>PRODUCT(U2027/E2027)</f>
        <v>1.1742481809820505E-2</v>
      </c>
      <c r="W2027" s="13">
        <f>V2027</f>
        <v>1.1742481809820505E-2</v>
      </c>
      <c r="X2027" s="19" t="s">
        <v>11001</v>
      </c>
      <c r="Y2027" s="21" t="s">
        <v>11002</v>
      </c>
      <c r="Z2027" s="19" t="s">
        <v>30947</v>
      </c>
    </row>
    <row r="2028" spans="1:26" s="67" customFormat="1" ht="100.2" customHeight="1" x14ac:dyDescent="0.3">
      <c r="A2028" s="138" t="s">
        <v>23707</v>
      </c>
      <c r="B2028" s="141" t="s">
        <v>21489</v>
      </c>
      <c r="C2028" s="139" t="s">
        <v>21490</v>
      </c>
      <c r="D2028" s="139" t="s">
        <v>21491</v>
      </c>
      <c r="E2028" s="142">
        <v>256.45999999999998</v>
      </c>
      <c r="F2028" s="143" t="s">
        <v>21492</v>
      </c>
      <c r="G2028" s="143"/>
      <c r="H2028" s="143" t="s">
        <v>21493</v>
      </c>
      <c r="I2028" s="144" t="s">
        <v>8532</v>
      </c>
      <c r="J2028" s="145" t="s">
        <v>9305</v>
      </c>
      <c r="K2028" s="143" t="s">
        <v>28890</v>
      </c>
      <c r="L2028" s="144" t="s">
        <v>31</v>
      </c>
      <c r="M2028" s="144" t="s">
        <v>176</v>
      </c>
      <c r="N2028" s="144" t="s">
        <v>33</v>
      </c>
      <c r="O2028" s="144" t="s">
        <v>34</v>
      </c>
      <c r="P2028" s="144">
        <v>730</v>
      </c>
      <c r="Q2028" s="144">
        <v>3</v>
      </c>
      <c r="R2028" s="147" t="s">
        <v>21494</v>
      </c>
      <c r="S2028" s="144" t="s">
        <v>1388</v>
      </c>
      <c r="T2028" s="144">
        <v>12</v>
      </c>
      <c r="U2028" s="144">
        <v>3</v>
      </c>
      <c r="V2028" s="146">
        <f>U2028/E2028</f>
        <v>1.1697730640255791E-2</v>
      </c>
      <c r="W2028" s="146">
        <f>V2028</f>
        <v>1.1697730640255791E-2</v>
      </c>
      <c r="X2028" s="1" t="s">
        <v>21495</v>
      </c>
      <c r="Y2028" s="145" t="s">
        <v>21496</v>
      </c>
      <c r="Z2028" s="145" t="s">
        <v>21497</v>
      </c>
    </row>
    <row r="2029" spans="1:26" s="67" customFormat="1" ht="100.2" customHeight="1" x14ac:dyDescent="0.3">
      <c r="A2029" s="9" t="s">
        <v>16991</v>
      </c>
      <c r="B2029" s="10" t="s">
        <v>11003</v>
      </c>
      <c r="C2029" s="22" t="s">
        <v>11004</v>
      </c>
      <c r="D2029" s="19" t="s">
        <v>11005</v>
      </c>
      <c r="E2029" s="13">
        <v>214.29</v>
      </c>
      <c r="F2029" s="14" t="s">
        <v>11006</v>
      </c>
      <c r="G2029" s="14">
        <v>1.7</v>
      </c>
      <c r="H2029" s="14" t="s">
        <v>11007</v>
      </c>
      <c r="I2029" s="14" t="s">
        <v>8532</v>
      </c>
      <c r="J2029" s="15" t="s">
        <v>11008</v>
      </c>
      <c r="K2029" s="14" t="s">
        <v>30064</v>
      </c>
      <c r="L2029" s="14" t="s">
        <v>189</v>
      </c>
      <c r="M2029" s="14" t="s">
        <v>190</v>
      </c>
      <c r="N2029" s="14" t="s">
        <v>59</v>
      </c>
      <c r="O2029" s="16" t="s">
        <v>34</v>
      </c>
      <c r="P2029" s="28">
        <v>730</v>
      </c>
      <c r="Q2029" s="14">
        <v>2.5</v>
      </c>
      <c r="R2029" s="15" t="s">
        <v>11009</v>
      </c>
      <c r="S2029" s="14" t="s">
        <v>11010</v>
      </c>
      <c r="T2029" s="14">
        <v>37.5</v>
      </c>
      <c r="U2029" s="14">
        <v>2.5</v>
      </c>
      <c r="V2029" s="30">
        <f>PRODUCT(U2029,1/E2029)</f>
        <v>1.1666433337999906E-2</v>
      </c>
      <c r="W2029" s="30">
        <f>V2029</f>
        <v>1.1666433337999906E-2</v>
      </c>
      <c r="X2029" s="19" t="s">
        <v>11011</v>
      </c>
      <c r="Y2029" s="21" t="s">
        <v>11012</v>
      </c>
      <c r="Z2029" s="19" t="s">
        <v>30948</v>
      </c>
    </row>
    <row r="2030" spans="1:26" s="67" customFormat="1" ht="100.2" customHeight="1" x14ac:dyDescent="0.3">
      <c r="A2030" s="138" t="s">
        <v>23707</v>
      </c>
      <c r="B2030" s="141" t="s">
        <v>21498</v>
      </c>
      <c r="C2030" s="139" t="s">
        <v>21499</v>
      </c>
      <c r="D2030" s="139" t="s">
        <v>21500</v>
      </c>
      <c r="E2030" s="142">
        <v>406.26</v>
      </c>
      <c r="F2030" s="143" t="s">
        <v>21501</v>
      </c>
      <c r="G2030" s="143"/>
      <c r="H2030" s="143" t="s">
        <v>21502</v>
      </c>
      <c r="I2030" s="144" t="s">
        <v>8532</v>
      </c>
      <c r="J2030" s="145" t="s">
        <v>21503</v>
      </c>
      <c r="K2030" s="143" t="s">
        <v>28891</v>
      </c>
      <c r="L2030" s="144" t="s">
        <v>425</v>
      </c>
      <c r="M2030" s="144" t="s">
        <v>21504</v>
      </c>
      <c r="N2030" s="144" t="s">
        <v>46</v>
      </c>
      <c r="O2030" s="144" t="s">
        <v>34</v>
      </c>
      <c r="P2030" s="144">
        <v>730</v>
      </c>
      <c r="Q2030" s="144">
        <v>4.7</v>
      </c>
      <c r="R2030" s="147" t="s">
        <v>21505</v>
      </c>
      <c r="S2030" s="144" t="s">
        <v>143</v>
      </c>
      <c r="T2030" s="144">
        <v>46.3</v>
      </c>
      <c r="U2030" s="144">
        <v>4.7</v>
      </c>
      <c r="V2030" s="148">
        <f>U2030/E2030</f>
        <v>1.1568945995175503E-2</v>
      </c>
      <c r="W2030" s="148">
        <f>V2030</f>
        <v>1.1568945995175503E-2</v>
      </c>
      <c r="X2030" s="1" t="s">
        <v>21506</v>
      </c>
      <c r="Y2030" s="145" t="s">
        <v>21507</v>
      </c>
      <c r="Z2030" s="145" t="s">
        <v>21508</v>
      </c>
    </row>
    <row r="2031" spans="1:26" s="67" customFormat="1" ht="100.2" customHeight="1" x14ac:dyDescent="0.3">
      <c r="A2031" s="138" t="s">
        <v>23707</v>
      </c>
      <c r="B2031" s="141" t="s">
        <v>21509</v>
      </c>
      <c r="C2031" s="139" t="s">
        <v>21510</v>
      </c>
      <c r="D2031" s="139" t="s">
        <v>21511</v>
      </c>
      <c r="E2031" s="143">
        <v>737.15</v>
      </c>
      <c r="F2031" s="144" t="s">
        <v>21512</v>
      </c>
      <c r="G2031" s="150"/>
      <c r="H2031" s="144" t="s">
        <v>21513</v>
      </c>
      <c r="I2031" s="144" t="s">
        <v>8532</v>
      </c>
      <c r="J2031" s="145" t="s">
        <v>21514</v>
      </c>
      <c r="K2031" s="144" t="s">
        <v>30063</v>
      </c>
      <c r="L2031" s="144" t="s">
        <v>31</v>
      </c>
      <c r="M2031" s="144" t="s">
        <v>7580</v>
      </c>
      <c r="N2031" s="144" t="s">
        <v>33</v>
      </c>
      <c r="O2031" s="144" t="s">
        <v>220</v>
      </c>
      <c r="P2031" s="144">
        <v>91</v>
      </c>
      <c r="Q2031" s="144">
        <v>25</v>
      </c>
      <c r="R2031" s="147" t="s">
        <v>21515</v>
      </c>
      <c r="S2031" s="144" t="s">
        <v>21516</v>
      </c>
      <c r="T2031" s="144">
        <v>150</v>
      </c>
      <c r="U2031" s="144">
        <v>25</v>
      </c>
      <c r="V2031" s="148">
        <f>U2031/E2031</f>
        <v>3.3914400054263043E-2</v>
      </c>
      <c r="W2031" s="148">
        <f>V2031/3</f>
        <v>1.1304800018087681E-2</v>
      </c>
      <c r="X2031" s="145" t="s">
        <v>21517</v>
      </c>
      <c r="Y2031" s="145" t="s">
        <v>21518</v>
      </c>
      <c r="Z2031" s="145" t="s">
        <v>21519</v>
      </c>
    </row>
    <row r="2032" spans="1:26" s="67" customFormat="1" ht="100.2" customHeight="1" x14ac:dyDescent="0.3">
      <c r="A2032" s="138" t="s">
        <v>23707</v>
      </c>
      <c r="B2032" s="141" t="s">
        <v>21520</v>
      </c>
      <c r="C2032" s="139" t="s">
        <v>21521</v>
      </c>
      <c r="D2032" s="139" t="s">
        <v>21522</v>
      </c>
      <c r="E2032" s="142">
        <v>295.339</v>
      </c>
      <c r="F2032" s="143" t="s">
        <v>21523</v>
      </c>
      <c r="G2032" s="143"/>
      <c r="H2032" s="143" t="s">
        <v>21524</v>
      </c>
      <c r="I2032" s="144" t="s">
        <v>8532</v>
      </c>
      <c r="J2032" s="145" t="s">
        <v>8992</v>
      </c>
      <c r="K2032" s="143" t="s">
        <v>30062</v>
      </c>
      <c r="L2032" s="144" t="s">
        <v>31</v>
      </c>
      <c r="M2032" s="144" t="s">
        <v>69</v>
      </c>
      <c r="N2032" s="144" t="s">
        <v>33</v>
      </c>
      <c r="O2032" s="144" t="s">
        <v>34</v>
      </c>
      <c r="P2032" s="144">
        <v>91</v>
      </c>
      <c r="Q2032" s="144">
        <v>10</v>
      </c>
      <c r="R2032" s="147" t="s">
        <v>21525</v>
      </c>
      <c r="S2032" s="144" t="s">
        <v>36</v>
      </c>
      <c r="T2032" s="144">
        <v>51</v>
      </c>
      <c r="U2032" s="144">
        <v>10</v>
      </c>
      <c r="V2032" s="148">
        <f>U2032/E2032</f>
        <v>3.3859395474353203E-2</v>
      </c>
      <c r="W2032" s="148">
        <f>V2032/3</f>
        <v>1.1286465158117735E-2</v>
      </c>
      <c r="X2032" s="1" t="s">
        <v>21526</v>
      </c>
      <c r="Y2032" s="145" t="s">
        <v>21527</v>
      </c>
      <c r="Z2032" s="145" t="s">
        <v>30949</v>
      </c>
    </row>
    <row r="2033" spans="1:26" s="67" customFormat="1" ht="100.2" customHeight="1" x14ac:dyDescent="0.3">
      <c r="A2033" s="9" t="s">
        <v>16991</v>
      </c>
      <c r="B2033" s="10" t="s">
        <v>11013</v>
      </c>
      <c r="C2033" s="19" t="s">
        <v>11014</v>
      </c>
      <c r="D2033" s="19" t="s">
        <v>11015</v>
      </c>
      <c r="E2033" s="13">
        <v>266.33644895304298</v>
      </c>
      <c r="F2033" s="14" t="s">
        <v>11016</v>
      </c>
      <c r="G2033" s="14">
        <v>5.01</v>
      </c>
      <c r="H2033" s="14" t="s">
        <v>11017</v>
      </c>
      <c r="I2033" s="14" t="s">
        <v>8532</v>
      </c>
      <c r="J2033" s="15" t="s">
        <v>8756</v>
      </c>
      <c r="K2033" s="14" t="s">
        <v>28892</v>
      </c>
      <c r="L2033" s="14" t="s">
        <v>31</v>
      </c>
      <c r="M2033" s="14" t="s">
        <v>163</v>
      </c>
      <c r="N2033" s="14" t="s">
        <v>476</v>
      </c>
      <c r="O2033" s="16" t="s">
        <v>34</v>
      </c>
      <c r="P2033" s="28">
        <v>730</v>
      </c>
      <c r="Q2033" s="14">
        <v>3</v>
      </c>
      <c r="R2033" s="15" t="s">
        <v>11018</v>
      </c>
      <c r="S2033" s="14" t="s">
        <v>36</v>
      </c>
      <c r="T2033" s="14">
        <v>10</v>
      </c>
      <c r="U2033" s="14">
        <v>3</v>
      </c>
      <c r="V2033" s="13">
        <f>PRODUCT(U2033,1/E2033)</f>
        <v>1.1263948332242431E-2</v>
      </c>
      <c r="W2033" s="13">
        <f t="shared" ref="W2033:W2042" si="112">V2033</f>
        <v>1.1263948332242431E-2</v>
      </c>
      <c r="X2033" s="19" t="s">
        <v>11019</v>
      </c>
      <c r="Y2033" s="21" t="s">
        <v>11020</v>
      </c>
      <c r="Z2033" s="19" t="s">
        <v>30950</v>
      </c>
    </row>
    <row r="2034" spans="1:26" s="67" customFormat="1" ht="100.2" customHeight="1" x14ac:dyDescent="0.3">
      <c r="A2034" s="9" t="s">
        <v>16991</v>
      </c>
      <c r="B2034" s="10" t="s">
        <v>11021</v>
      </c>
      <c r="C2034" s="22" t="s">
        <v>11022</v>
      </c>
      <c r="D2034" s="19" t="s">
        <v>11023</v>
      </c>
      <c r="E2034" s="13">
        <v>89.09</v>
      </c>
      <c r="F2034" s="14" t="s">
        <v>27</v>
      </c>
      <c r="G2034" s="14">
        <v>-0.15</v>
      </c>
      <c r="H2034" s="14" t="s">
        <v>11024</v>
      </c>
      <c r="I2034" s="14" t="s">
        <v>8532</v>
      </c>
      <c r="J2034" s="15" t="s">
        <v>8598</v>
      </c>
      <c r="K2034" s="14" t="s">
        <v>30061</v>
      </c>
      <c r="L2034" s="14" t="s">
        <v>425</v>
      </c>
      <c r="M2034" s="14" t="s">
        <v>839</v>
      </c>
      <c r="N2034" s="14" t="s">
        <v>46</v>
      </c>
      <c r="O2034" s="16" t="s">
        <v>47</v>
      </c>
      <c r="P2034" s="28">
        <v>490</v>
      </c>
      <c r="Q2034" s="36">
        <v>1</v>
      </c>
      <c r="R2034" s="15" t="s">
        <v>11025</v>
      </c>
      <c r="S2034" s="14" t="s">
        <v>36</v>
      </c>
      <c r="T2034" s="14">
        <v>10</v>
      </c>
      <c r="U2034" s="36">
        <v>1</v>
      </c>
      <c r="V2034" s="30">
        <f t="shared" ref="V2034:V2041" si="113">U2034/E2034</f>
        <v>1.1224604332697272E-2</v>
      </c>
      <c r="W2034" s="30">
        <f t="shared" si="112"/>
        <v>1.1224604332697272E-2</v>
      </c>
      <c r="X2034" s="19" t="s">
        <v>11026</v>
      </c>
      <c r="Y2034" s="21" t="s">
        <v>11027</v>
      </c>
      <c r="Z2034" s="19" t="s">
        <v>11028</v>
      </c>
    </row>
    <row r="2035" spans="1:26" s="67" customFormat="1" ht="100.2" customHeight="1" x14ac:dyDescent="0.3">
      <c r="A2035" s="138" t="s">
        <v>23707</v>
      </c>
      <c r="B2035" s="141" t="s">
        <v>21528</v>
      </c>
      <c r="C2035" s="139" t="s">
        <v>21529</v>
      </c>
      <c r="D2035" s="139" t="s">
        <v>21530</v>
      </c>
      <c r="E2035" s="142">
        <v>295.33800000000002</v>
      </c>
      <c r="F2035" s="143" t="s">
        <v>21531</v>
      </c>
      <c r="G2035" s="143"/>
      <c r="H2035" s="143" t="s">
        <v>21532</v>
      </c>
      <c r="I2035" s="144" t="s">
        <v>8532</v>
      </c>
      <c r="J2035" s="145" t="s">
        <v>21533</v>
      </c>
      <c r="K2035" s="143" t="s">
        <v>30060</v>
      </c>
      <c r="L2035" s="144" t="s">
        <v>189</v>
      </c>
      <c r="M2035" s="144" t="s">
        <v>190</v>
      </c>
      <c r="N2035" s="144" t="s">
        <v>46</v>
      </c>
      <c r="O2035" s="144" t="s">
        <v>34</v>
      </c>
      <c r="P2035" s="144">
        <v>364</v>
      </c>
      <c r="Q2035" s="144">
        <v>3.3</v>
      </c>
      <c r="R2035" s="147" t="s">
        <v>21534</v>
      </c>
      <c r="S2035" s="144" t="s">
        <v>1388</v>
      </c>
      <c r="T2035" s="144">
        <v>24</v>
      </c>
      <c r="U2035" s="144">
        <v>3.3</v>
      </c>
      <c r="V2035" s="148">
        <f t="shared" si="113"/>
        <v>1.1173638339800498E-2</v>
      </c>
      <c r="W2035" s="148">
        <f t="shared" si="112"/>
        <v>1.1173638339800498E-2</v>
      </c>
      <c r="X2035" s="1" t="s">
        <v>21535</v>
      </c>
      <c r="Y2035" s="145" t="s">
        <v>21536</v>
      </c>
      <c r="Z2035" s="145" t="s">
        <v>21537</v>
      </c>
    </row>
    <row r="2036" spans="1:26" s="67" customFormat="1" ht="100.2" customHeight="1" x14ac:dyDescent="0.3">
      <c r="A2036" s="138" t="s">
        <v>23707</v>
      </c>
      <c r="B2036" s="141" t="s">
        <v>21538</v>
      </c>
      <c r="C2036" s="139" t="s">
        <v>21539</v>
      </c>
      <c r="D2036" s="139" t="s">
        <v>21540</v>
      </c>
      <c r="E2036" s="142">
        <v>483.9</v>
      </c>
      <c r="F2036" s="143" t="s">
        <v>21541</v>
      </c>
      <c r="G2036" s="143"/>
      <c r="H2036" s="143" t="s">
        <v>21542</v>
      </c>
      <c r="I2036" s="144" t="s">
        <v>8532</v>
      </c>
      <c r="J2036" s="145" t="s">
        <v>21543</v>
      </c>
      <c r="K2036" s="143" t="s">
        <v>28893</v>
      </c>
      <c r="L2036" s="144" t="s">
        <v>425</v>
      </c>
      <c r="M2036" s="144" t="s">
        <v>21544</v>
      </c>
      <c r="N2036" s="144" t="s">
        <v>46</v>
      </c>
      <c r="O2036" s="144" t="s">
        <v>34</v>
      </c>
      <c r="P2036" s="144">
        <v>546</v>
      </c>
      <c r="Q2036" s="144">
        <v>5.3</v>
      </c>
      <c r="R2036" s="147" t="s">
        <v>21545</v>
      </c>
      <c r="S2036" s="144" t="s">
        <v>1982</v>
      </c>
      <c r="T2036" s="144">
        <v>73</v>
      </c>
      <c r="U2036" s="144">
        <v>5.3</v>
      </c>
      <c r="V2036" s="148">
        <f t="shared" si="113"/>
        <v>1.0952676172762967E-2</v>
      </c>
      <c r="W2036" s="148">
        <f t="shared" si="112"/>
        <v>1.0952676172762967E-2</v>
      </c>
      <c r="X2036" s="1" t="s">
        <v>21546</v>
      </c>
      <c r="Y2036" s="145" t="s">
        <v>21547</v>
      </c>
      <c r="Z2036" s="145" t="s">
        <v>21548</v>
      </c>
    </row>
    <row r="2037" spans="1:26" s="67" customFormat="1" ht="100.2" customHeight="1" x14ac:dyDescent="0.3">
      <c r="A2037" s="138" t="s">
        <v>23707</v>
      </c>
      <c r="B2037" s="141" t="s">
        <v>21549</v>
      </c>
      <c r="C2037" s="139" t="s">
        <v>21550</v>
      </c>
      <c r="D2037" s="139" t="s">
        <v>21551</v>
      </c>
      <c r="E2037" s="142">
        <v>284.18</v>
      </c>
      <c r="F2037" s="143" t="s">
        <v>21552</v>
      </c>
      <c r="G2037" s="143"/>
      <c r="H2037" s="143" t="s">
        <v>21553</v>
      </c>
      <c r="I2037" s="144" t="s">
        <v>8532</v>
      </c>
      <c r="J2037" s="145" t="s">
        <v>9769</v>
      </c>
      <c r="K2037" s="143" t="s">
        <v>28894</v>
      </c>
      <c r="L2037" s="144" t="s">
        <v>189</v>
      </c>
      <c r="M2037" s="144" t="s">
        <v>190</v>
      </c>
      <c r="N2037" s="144" t="s">
        <v>46</v>
      </c>
      <c r="O2037" s="144" t="s">
        <v>34</v>
      </c>
      <c r="P2037" s="144">
        <v>365</v>
      </c>
      <c r="Q2037" s="144">
        <v>3.1</v>
      </c>
      <c r="R2037" s="147" t="s">
        <v>21554</v>
      </c>
      <c r="S2037" s="144" t="s">
        <v>21555</v>
      </c>
      <c r="T2037" s="144">
        <v>16.7</v>
      </c>
      <c r="U2037" s="144">
        <v>3.1</v>
      </c>
      <c r="V2037" s="148">
        <f t="shared" si="113"/>
        <v>1.0908579069603772E-2</v>
      </c>
      <c r="W2037" s="148">
        <f t="shared" si="112"/>
        <v>1.0908579069603772E-2</v>
      </c>
      <c r="X2037" s="1" t="s">
        <v>21556</v>
      </c>
      <c r="Y2037" s="145" t="s">
        <v>21557</v>
      </c>
      <c r="Z2037" s="145" t="s">
        <v>30951</v>
      </c>
    </row>
    <row r="2038" spans="1:26" s="67" customFormat="1" ht="100.2" customHeight="1" x14ac:dyDescent="0.3">
      <c r="A2038" s="138" t="s">
        <v>23707</v>
      </c>
      <c r="B2038" s="141" t="s">
        <v>21558</v>
      </c>
      <c r="C2038" s="139" t="s">
        <v>21559</v>
      </c>
      <c r="D2038" s="139" t="s">
        <v>21560</v>
      </c>
      <c r="E2038" s="142">
        <v>101.149</v>
      </c>
      <c r="F2038" s="143" t="s">
        <v>4824</v>
      </c>
      <c r="G2038" s="143"/>
      <c r="H2038" s="143" t="s">
        <v>21561</v>
      </c>
      <c r="I2038" s="144" t="s">
        <v>8532</v>
      </c>
      <c r="J2038" s="145" t="s">
        <v>11050</v>
      </c>
      <c r="K2038" s="143" t="s">
        <v>30059</v>
      </c>
      <c r="L2038" s="144" t="s">
        <v>31</v>
      </c>
      <c r="M2038" s="144" t="s">
        <v>32</v>
      </c>
      <c r="N2038" s="144" t="s">
        <v>46</v>
      </c>
      <c r="O2038" s="144" t="s">
        <v>220</v>
      </c>
      <c r="P2038" s="144">
        <v>511</v>
      </c>
      <c r="Q2038" s="144">
        <v>1.1000000000000001</v>
      </c>
      <c r="R2038" s="147" t="s">
        <v>21562</v>
      </c>
      <c r="S2038" s="144" t="s">
        <v>49</v>
      </c>
      <c r="T2038" s="144" t="s">
        <v>49</v>
      </c>
      <c r="U2038" s="144">
        <v>1.1000000000000001</v>
      </c>
      <c r="V2038" s="148">
        <f t="shared" si="113"/>
        <v>1.0875045724624071E-2</v>
      </c>
      <c r="W2038" s="148">
        <f t="shared" si="112"/>
        <v>1.0875045724624071E-2</v>
      </c>
      <c r="X2038" s="1" t="s">
        <v>21563</v>
      </c>
      <c r="Y2038" s="145" t="s">
        <v>21564</v>
      </c>
      <c r="Z2038" s="145" t="s">
        <v>21565</v>
      </c>
    </row>
    <row r="2039" spans="1:26" s="67" customFormat="1" ht="100.2" customHeight="1" x14ac:dyDescent="0.3">
      <c r="A2039" s="138" t="s">
        <v>23707</v>
      </c>
      <c r="B2039" s="141" t="s">
        <v>21566</v>
      </c>
      <c r="C2039" s="139" t="s">
        <v>21567</v>
      </c>
      <c r="D2039" s="139" t="s">
        <v>21568</v>
      </c>
      <c r="E2039" s="142">
        <v>300.31400000000002</v>
      </c>
      <c r="F2039" s="143" t="s">
        <v>21569</v>
      </c>
      <c r="G2039" s="143"/>
      <c r="H2039" s="143" t="s">
        <v>21570</v>
      </c>
      <c r="I2039" s="144" t="s">
        <v>8532</v>
      </c>
      <c r="J2039" s="145" t="s">
        <v>8598</v>
      </c>
      <c r="K2039" s="143" t="s">
        <v>30058</v>
      </c>
      <c r="L2039" s="144" t="s">
        <v>31</v>
      </c>
      <c r="M2039" s="144" t="s">
        <v>32</v>
      </c>
      <c r="N2039" s="144" t="s">
        <v>46</v>
      </c>
      <c r="O2039" s="144" t="s">
        <v>34</v>
      </c>
      <c r="P2039" s="144">
        <v>742</v>
      </c>
      <c r="Q2039" s="144">
        <v>3.18</v>
      </c>
      <c r="R2039" s="147" t="s">
        <v>21571</v>
      </c>
      <c r="S2039" s="144" t="s">
        <v>36</v>
      </c>
      <c r="T2039" s="144">
        <v>15.71</v>
      </c>
      <c r="U2039" s="144">
        <v>3.18</v>
      </c>
      <c r="V2039" s="149">
        <f t="shared" si="113"/>
        <v>1.0588916933609489E-2</v>
      </c>
      <c r="W2039" s="149">
        <f t="shared" si="112"/>
        <v>1.0588916933609489E-2</v>
      </c>
      <c r="X2039" s="1" t="s">
        <v>21572</v>
      </c>
      <c r="Y2039" s="145" t="s">
        <v>21573</v>
      </c>
      <c r="Z2039" s="145" t="s">
        <v>30952</v>
      </c>
    </row>
    <row r="2040" spans="1:26" s="67" customFormat="1" ht="100.2" customHeight="1" x14ac:dyDescent="0.3">
      <c r="A2040" s="9" t="s">
        <v>16991</v>
      </c>
      <c r="B2040" s="10" t="s">
        <v>11029</v>
      </c>
      <c r="C2040" s="19" t="s">
        <v>11030</v>
      </c>
      <c r="D2040" s="19" t="s">
        <v>11031</v>
      </c>
      <c r="E2040" s="13">
        <v>141.94</v>
      </c>
      <c r="F2040" s="14" t="s">
        <v>11032</v>
      </c>
      <c r="G2040" s="14">
        <v>1.51</v>
      </c>
      <c r="H2040" s="14" t="s">
        <v>11033</v>
      </c>
      <c r="I2040" s="14" t="s">
        <v>8532</v>
      </c>
      <c r="J2040" s="15" t="s">
        <v>8588</v>
      </c>
      <c r="K2040" s="14" t="s">
        <v>30057</v>
      </c>
      <c r="L2040" s="14" t="s">
        <v>189</v>
      </c>
      <c r="M2040" s="14" t="s">
        <v>190</v>
      </c>
      <c r="N2040" s="14" t="s">
        <v>33</v>
      </c>
      <c r="O2040" s="16" t="s">
        <v>3856</v>
      </c>
      <c r="P2040" s="28">
        <v>365</v>
      </c>
      <c r="Q2040" s="14">
        <v>1.5</v>
      </c>
      <c r="R2040" s="15" t="s">
        <v>11034</v>
      </c>
      <c r="S2040" s="14" t="s">
        <v>36</v>
      </c>
      <c r="T2040" s="14">
        <v>6</v>
      </c>
      <c r="U2040" s="36">
        <v>1.5</v>
      </c>
      <c r="V2040" s="30">
        <f t="shared" si="113"/>
        <v>1.0567845568550092E-2</v>
      </c>
      <c r="W2040" s="30">
        <f t="shared" si="112"/>
        <v>1.0567845568550092E-2</v>
      </c>
      <c r="X2040" s="19" t="s">
        <v>11035</v>
      </c>
      <c r="Y2040" s="21" t="s">
        <v>11036</v>
      </c>
      <c r="Z2040" s="19" t="s">
        <v>11037</v>
      </c>
    </row>
    <row r="2041" spans="1:26" s="67" customFormat="1" ht="100.2" customHeight="1" x14ac:dyDescent="0.3">
      <c r="A2041" s="138" t="s">
        <v>23707</v>
      </c>
      <c r="B2041" s="141" t="s">
        <v>21574</v>
      </c>
      <c r="C2041" s="139" t="s">
        <v>21575</v>
      </c>
      <c r="D2041" s="139" t="s">
        <v>21576</v>
      </c>
      <c r="E2041" s="142">
        <v>344.25</v>
      </c>
      <c r="F2041" s="143" t="s">
        <v>21577</v>
      </c>
      <c r="G2041" s="143"/>
      <c r="H2041" s="143" t="s">
        <v>21578</v>
      </c>
      <c r="I2041" s="144" t="s">
        <v>8532</v>
      </c>
      <c r="J2041" s="145" t="s">
        <v>21579</v>
      </c>
      <c r="K2041" s="143" t="s">
        <v>28895</v>
      </c>
      <c r="L2041" s="144" t="s">
        <v>189</v>
      </c>
      <c r="M2041" s="144" t="s">
        <v>190</v>
      </c>
      <c r="N2041" s="144" t="s">
        <v>33</v>
      </c>
      <c r="O2041" s="144" t="s">
        <v>220</v>
      </c>
      <c r="P2041" s="144">
        <v>364</v>
      </c>
      <c r="Q2041" s="144">
        <v>3.6</v>
      </c>
      <c r="R2041" s="147" t="s">
        <v>21580</v>
      </c>
      <c r="S2041" s="144" t="s">
        <v>36</v>
      </c>
      <c r="T2041" s="144">
        <v>29</v>
      </c>
      <c r="U2041" s="144">
        <v>3.6</v>
      </c>
      <c r="V2041" s="148">
        <f t="shared" si="113"/>
        <v>1.0457516339869282E-2</v>
      </c>
      <c r="W2041" s="148">
        <f t="shared" si="112"/>
        <v>1.0457516339869282E-2</v>
      </c>
      <c r="X2041" s="1" t="s">
        <v>21581</v>
      </c>
      <c r="Y2041" s="145" t="s">
        <v>21582</v>
      </c>
      <c r="Z2041" s="145" t="s">
        <v>21583</v>
      </c>
    </row>
    <row r="2042" spans="1:26" s="67" customFormat="1" ht="100.2" customHeight="1" x14ac:dyDescent="0.3">
      <c r="A2042" s="9" t="s">
        <v>16991</v>
      </c>
      <c r="B2042" s="10" t="s">
        <v>11038</v>
      </c>
      <c r="C2042" s="22" t="s">
        <v>11039</v>
      </c>
      <c r="D2042" s="19" t="s">
        <v>11040</v>
      </c>
      <c r="E2042" s="13">
        <v>479.01</v>
      </c>
      <c r="F2042" s="14" t="s">
        <v>11041</v>
      </c>
      <c r="G2042" s="14">
        <v>3.85699999999999</v>
      </c>
      <c r="H2042" s="14" t="s">
        <v>30055</v>
      </c>
      <c r="I2042" s="14" t="s">
        <v>8532</v>
      </c>
      <c r="J2042" s="15" t="s">
        <v>11042</v>
      </c>
      <c r="K2042" s="14" t="s">
        <v>30056</v>
      </c>
      <c r="L2042" s="14" t="s">
        <v>31</v>
      </c>
      <c r="M2042" s="14" t="s">
        <v>310</v>
      </c>
      <c r="N2042" s="14" t="s">
        <v>33</v>
      </c>
      <c r="O2042" s="16" t="s">
        <v>5698</v>
      </c>
      <c r="P2042" s="28">
        <v>721</v>
      </c>
      <c r="Q2042" s="14">
        <v>5</v>
      </c>
      <c r="R2042" s="15" t="s">
        <v>11043</v>
      </c>
      <c r="S2042" s="14" t="s">
        <v>36</v>
      </c>
      <c r="T2042" s="14">
        <v>10</v>
      </c>
      <c r="U2042" s="14">
        <v>5</v>
      </c>
      <c r="V2042" s="13">
        <f>PRODUCT(U2042,1/E2042)</f>
        <v>1.0438195444771507E-2</v>
      </c>
      <c r="W2042" s="13">
        <f t="shared" si="112"/>
        <v>1.0438195444771507E-2</v>
      </c>
      <c r="X2042" s="19" t="s">
        <v>11044</v>
      </c>
      <c r="Y2042" s="21" t="s">
        <v>930</v>
      </c>
      <c r="Z2042" s="19" t="s">
        <v>30953</v>
      </c>
    </row>
    <row r="2043" spans="1:26" s="67" customFormat="1" ht="100.2" customHeight="1" x14ac:dyDescent="0.3">
      <c r="A2043" s="138" t="s">
        <v>23707</v>
      </c>
      <c r="B2043" s="141" t="s">
        <v>21584</v>
      </c>
      <c r="C2043" s="139" t="s">
        <v>21585</v>
      </c>
      <c r="D2043" s="139" t="s">
        <v>21586</v>
      </c>
      <c r="E2043" s="142">
        <v>151.18</v>
      </c>
      <c r="F2043" s="143" t="s">
        <v>21587</v>
      </c>
      <c r="G2043" s="143"/>
      <c r="H2043" s="143" t="s">
        <v>21588</v>
      </c>
      <c r="I2043" s="144" t="s">
        <v>8532</v>
      </c>
      <c r="J2043" s="145" t="s">
        <v>9323</v>
      </c>
      <c r="K2043" s="143" t="s">
        <v>30054</v>
      </c>
      <c r="L2043" s="144" t="s">
        <v>189</v>
      </c>
      <c r="M2043" s="144" t="s">
        <v>190</v>
      </c>
      <c r="N2043" s="144" t="s">
        <v>33</v>
      </c>
      <c r="O2043" s="144" t="s">
        <v>3856</v>
      </c>
      <c r="P2043" s="144">
        <v>92</v>
      </c>
      <c r="Q2043" s="144">
        <v>4.7300000000000004</v>
      </c>
      <c r="R2043" s="147" t="s">
        <v>21589</v>
      </c>
      <c r="S2043" s="144" t="s">
        <v>36</v>
      </c>
      <c r="T2043" s="144">
        <v>18.899999999999999</v>
      </c>
      <c r="U2043" s="144">
        <v>4.7300000000000004</v>
      </c>
      <c r="V2043" s="149">
        <f>U2043/E2043</f>
        <v>3.1287207302553251E-2</v>
      </c>
      <c r="W2043" s="149">
        <f>V2043/3</f>
        <v>1.0429069100851084E-2</v>
      </c>
      <c r="X2043" s="1" t="s">
        <v>21590</v>
      </c>
      <c r="Y2043" s="145" t="s">
        <v>21591</v>
      </c>
      <c r="Z2043" s="145" t="s">
        <v>21592</v>
      </c>
    </row>
    <row r="2044" spans="1:26" s="67" customFormat="1" ht="100.2" customHeight="1" x14ac:dyDescent="0.3">
      <c r="A2044" s="9" t="s">
        <v>16991</v>
      </c>
      <c r="B2044" s="10" t="s">
        <v>11045</v>
      </c>
      <c r="C2044" s="22" t="s">
        <v>11046</v>
      </c>
      <c r="D2044" s="19" t="s">
        <v>11047</v>
      </c>
      <c r="E2044" s="13">
        <v>154.16999999999999</v>
      </c>
      <c r="F2044" s="14" t="s">
        <v>11048</v>
      </c>
      <c r="G2044" s="14">
        <f>-1.44</f>
        <v>-1.44</v>
      </c>
      <c r="H2044" s="14" t="s">
        <v>11049</v>
      </c>
      <c r="I2044" s="14" t="s">
        <v>8532</v>
      </c>
      <c r="J2044" s="15" t="s">
        <v>11050</v>
      </c>
      <c r="K2044" s="14" t="s">
        <v>30053</v>
      </c>
      <c r="L2044" s="14" t="s">
        <v>425</v>
      </c>
      <c r="M2044" s="14" t="s">
        <v>11051</v>
      </c>
      <c r="N2044" s="14" t="s">
        <v>33</v>
      </c>
      <c r="O2044" s="16" t="s">
        <v>47</v>
      </c>
      <c r="P2044" s="28" t="s">
        <v>917</v>
      </c>
      <c r="Q2044" s="14">
        <v>1.6</v>
      </c>
      <c r="R2044" s="15" t="s">
        <v>11052</v>
      </c>
      <c r="S2044" s="14" t="s">
        <v>36</v>
      </c>
      <c r="T2044" s="14">
        <v>4.7</v>
      </c>
      <c r="U2044" s="36">
        <v>1.6</v>
      </c>
      <c r="V2044" s="30">
        <f>PRODUCT(U2044,1/E2044)</f>
        <v>1.0378153985859766E-2</v>
      </c>
      <c r="W2044" s="30">
        <f>V2044</f>
        <v>1.0378153985859766E-2</v>
      </c>
      <c r="X2044" s="19" t="s">
        <v>11053</v>
      </c>
      <c r="Y2044" s="21" t="s">
        <v>11054</v>
      </c>
      <c r="Z2044" s="19" t="s">
        <v>11055</v>
      </c>
    </row>
    <row r="2045" spans="1:26" s="67" customFormat="1" ht="100.2" customHeight="1" x14ac:dyDescent="0.3">
      <c r="A2045" s="138" t="s">
        <v>23707</v>
      </c>
      <c r="B2045" s="141" t="s">
        <v>29629</v>
      </c>
      <c r="C2045" s="139" t="s">
        <v>21593</v>
      </c>
      <c r="D2045" s="139" t="s">
        <v>21594</v>
      </c>
      <c r="E2045" s="142">
        <v>345.75</v>
      </c>
      <c r="F2045" s="143" t="s">
        <v>21595</v>
      </c>
      <c r="G2045" s="143"/>
      <c r="H2045" s="143" t="s">
        <v>21596</v>
      </c>
      <c r="I2045" s="144" t="s">
        <v>8532</v>
      </c>
      <c r="J2045" s="145" t="s">
        <v>9769</v>
      </c>
      <c r="K2045" s="143" t="s">
        <v>28896</v>
      </c>
      <c r="L2045" s="144" t="s">
        <v>31</v>
      </c>
      <c r="M2045" s="144" t="s">
        <v>1257</v>
      </c>
      <c r="N2045" s="144" t="s">
        <v>46</v>
      </c>
      <c r="O2045" s="144" t="s">
        <v>34</v>
      </c>
      <c r="P2045" s="144">
        <v>728</v>
      </c>
      <c r="Q2045" s="144">
        <v>3.5</v>
      </c>
      <c r="R2045" s="147" t="s">
        <v>21597</v>
      </c>
      <c r="S2045" s="144" t="s">
        <v>143</v>
      </c>
      <c r="T2045" s="144">
        <v>14</v>
      </c>
      <c r="U2045" s="144">
        <v>3.5</v>
      </c>
      <c r="V2045" s="148">
        <f>U2045/E2045</f>
        <v>1.012292118582791E-2</v>
      </c>
      <c r="W2045" s="148">
        <f>V2045</f>
        <v>1.012292118582791E-2</v>
      </c>
      <c r="X2045" s="1" t="s">
        <v>21598</v>
      </c>
      <c r="Y2045" s="145" t="s">
        <v>21599</v>
      </c>
      <c r="Z2045" s="145" t="s">
        <v>21600</v>
      </c>
    </row>
    <row r="2046" spans="1:26" s="67" customFormat="1" ht="100.2" customHeight="1" x14ac:dyDescent="0.3">
      <c r="A2046" s="9" t="s">
        <v>16991</v>
      </c>
      <c r="B2046" s="10" t="s">
        <v>11056</v>
      </c>
      <c r="C2046" s="19" t="s">
        <v>11057</v>
      </c>
      <c r="D2046" s="12" t="s">
        <v>11058</v>
      </c>
      <c r="E2046" s="13">
        <v>128.94203831273401</v>
      </c>
      <c r="F2046" s="14" t="s">
        <v>11059</v>
      </c>
      <c r="G2046" s="14">
        <v>0.92</v>
      </c>
      <c r="H2046" s="18" t="s">
        <v>11060</v>
      </c>
      <c r="I2046" s="14" t="s">
        <v>8532</v>
      </c>
      <c r="J2046" s="15" t="s">
        <v>9083</v>
      </c>
      <c r="K2046" s="14" t="s">
        <v>28816</v>
      </c>
      <c r="L2046" s="14" t="s">
        <v>31</v>
      </c>
      <c r="M2046" s="14" t="s">
        <v>69</v>
      </c>
      <c r="N2046" s="14" t="s">
        <v>46</v>
      </c>
      <c r="O2046" s="16" t="s">
        <v>47</v>
      </c>
      <c r="P2046" s="17" t="s">
        <v>164</v>
      </c>
      <c r="Q2046" s="29" t="s">
        <v>11061</v>
      </c>
      <c r="R2046" s="15" t="s">
        <v>11062</v>
      </c>
      <c r="S2046" s="14" t="s">
        <v>11010</v>
      </c>
      <c r="T2046" s="18">
        <v>35.5</v>
      </c>
      <c r="U2046" s="34">
        <v>3.9</v>
      </c>
      <c r="V2046" s="33">
        <f>PRODUCT(U2046,1/E2046)</f>
        <v>3.0246148199867918E-2</v>
      </c>
      <c r="W2046" s="30">
        <f>V2046/3</f>
        <v>1.0082049399955972E-2</v>
      </c>
      <c r="X2046" s="19" t="s">
        <v>11063</v>
      </c>
      <c r="Y2046" s="21" t="s">
        <v>11064</v>
      </c>
      <c r="Z2046" s="19" t="s">
        <v>30954</v>
      </c>
    </row>
    <row r="2047" spans="1:26" s="67" customFormat="1" ht="100.2" customHeight="1" x14ac:dyDescent="0.3">
      <c r="A2047" s="9" t="s">
        <v>16991</v>
      </c>
      <c r="B2047" s="10" t="s">
        <v>11065</v>
      </c>
      <c r="C2047" s="22" t="s">
        <v>11066</v>
      </c>
      <c r="D2047" s="12" t="s">
        <v>11067</v>
      </c>
      <c r="E2047" s="13">
        <v>220.35</v>
      </c>
      <c r="F2047" s="14" t="s">
        <v>11068</v>
      </c>
      <c r="G2047" s="14">
        <v>3.39</v>
      </c>
      <c r="H2047" s="18" t="s">
        <v>11069</v>
      </c>
      <c r="I2047" s="14" t="s">
        <v>8532</v>
      </c>
      <c r="J2047" s="15" t="s">
        <v>8992</v>
      </c>
      <c r="K2047" s="14" t="s">
        <v>29448</v>
      </c>
      <c r="L2047" s="14" t="s">
        <v>31</v>
      </c>
      <c r="M2047" s="14" t="s">
        <v>163</v>
      </c>
      <c r="N2047" s="14" t="s">
        <v>59</v>
      </c>
      <c r="O2047" s="16" t="s">
        <v>34</v>
      </c>
      <c r="P2047" s="17" t="s">
        <v>251</v>
      </c>
      <c r="Q2047" s="29" t="s">
        <v>11070</v>
      </c>
      <c r="R2047" s="15" t="s">
        <v>11071</v>
      </c>
      <c r="S2047" s="14" t="s">
        <v>788</v>
      </c>
      <c r="T2047" s="18">
        <v>36</v>
      </c>
      <c r="U2047" s="34">
        <v>6.6</v>
      </c>
      <c r="V2047" s="33">
        <f>PRODUCT(U2047,1/E2047)</f>
        <v>2.9952348536419333E-2</v>
      </c>
      <c r="W2047" s="33">
        <f>V2047/3</f>
        <v>9.9841161788064448E-3</v>
      </c>
      <c r="X2047" s="19" t="s">
        <v>11072</v>
      </c>
      <c r="Y2047" s="21" t="s">
        <v>11073</v>
      </c>
      <c r="Z2047" s="19" t="s">
        <v>11074</v>
      </c>
    </row>
    <row r="2048" spans="1:26" s="67" customFormat="1" ht="100.2" customHeight="1" x14ac:dyDescent="0.3">
      <c r="A2048" s="138" t="s">
        <v>23707</v>
      </c>
      <c r="B2048" s="141" t="s">
        <v>21601</v>
      </c>
      <c r="C2048" s="139" t="s">
        <v>21602</v>
      </c>
      <c r="D2048" s="139" t="s">
        <v>21603</v>
      </c>
      <c r="E2048" s="142">
        <v>231.07</v>
      </c>
      <c r="F2048" s="143" t="s">
        <v>21604</v>
      </c>
      <c r="G2048" s="143"/>
      <c r="H2048" s="143" t="s">
        <v>21605</v>
      </c>
      <c r="I2048" s="144" t="s">
        <v>8532</v>
      </c>
      <c r="J2048" s="145" t="s">
        <v>20231</v>
      </c>
      <c r="K2048" s="143" t="s">
        <v>30052</v>
      </c>
      <c r="L2048" s="144" t="s">
        <v>31</v>
      </c>
      <c r="M2048" s="144" t="s">
        <v>436</v>
      </c>
      <c r="N2048" s="144" t="s">
        <v>46</v>
      </c>
      <c r="O2048" s="144" t="s">
        <v>220</v>
      </c>
      <c r="P2048" s="144">
        <v>90</v>
      </c>
      <c r="Q2048" s="144">
        <v>6.9</v>
      </c>
      <c r="R2048" s="147" t="s">
        <v>21606</v>
      </c>
      <c r="S2048" s="144" t="s">
        <v>36</v>
      </c>
      <c r="T2048" s="144">
        <v>32.4</v>
      </c>
      <c r="U2048" s="144">
        <v>6.9</v>
      </c>
      <c r="V2048" s="148">
        <f>U2048/E2048</f>
        <v>2.9861081057688151E-2</v>
      </c>
      <c r="W2048" s="148">
        <f>V2048/3</f>
        <v>9.9536936858960496E-3</v>
      </c>
      <c r="X2048" s="1" t="s">
        <v>21607</v>
      </c>
      <c r="Y2048" s="145" t="s">
        <v>21608</v>
      </c>
      <c r="Z2048" s="145" t="s">
        <v>30955</v>
      </c>
    </row>
    <row r="2049" spans="1:26" s="67" customFormat="1" ht="100.2" customHeight="1" x14ac:dyDescent="0.3">
      <c r="A2049" s="9" t="s">
        <v>16991</v>
      </c>
      <c r="B2049" s="10" t="s">
        <v>11075</v>
      </c>
      <c r="C2049" s="22" t="s">
        <v>11076</v>
      </c>
      <c r="D2049" s="12" t="s">
        <v>11077</v>
      </c>
      <c r="E2049" s="13">
        <v>268.39723064807401</v>
      </c>
      <c r="F2049" s="14" t="s">
        <v>11078</v>
      </c>
      <c r="G2049" s="14">
        <v>5.4</v>
      </c>
      <c r="H2049" s="18" t="s">
        <v>11079</v>
      </c>
      <c r="I2049" s="14" t="s">
        <v>8532</v>
      </c>
      <c r="J2049" s="15" t="s">
        <v>10290</v>
      </c>
      <c r="K2049" s="14" t="s">
        <v>29448</v>
      </c>
      <c r="L2049" s="14" t="s">
        <v>31</v>
      </c>
      <c r="M2049" s="14" t="s">
        <v>501</v>
      </c>
      <c r="N2049" s="14" t="s">
        <v>70</v>
      </c>
      <c r="O2049" s="16" t="s">
        <v>34</v>
      </c>
      <c r="P2049" s="17">
        <v>728</v>
      </c>
      <c r="Q2049" s="29" t="s">
        <v>11080</v>
      </c>
      <c r="R2049" s="15" t="s">
        <v>11081</v>
      </c>
      <c r="S2049" s="14" t="s">
        <v>36</v>
      </c>
      <c r="T2049" s="18">
        <v>13.5</v>
      </c>
      <c r="U2049" s="34">
        <v>2.6</v>
      </c>
      <c r="V2049" s="30">
        <f>PRODUCT(U2049,1/E2049)</f>
        <v>9.6871342290753889E-3</v>
      </c>
      <c r="W2049" s="30">
        <f>V2049</f>
        <v>9.6871342290753889E-3</v>
      </c>
      <c r="X2049" s="19" t="s">
        <v>11082</v>
      </c>
      <c r="Y2049" s="21" t="s">
        <v>11083</v>
      </c>
      <c r="Z2049" s="19" t="s">
        <v>11084</v>
      </c>
    </row>
    <row r="2050" spans="1:26" s="67" customFormat="1" ht="100.2" customHeight="1" x14ac:dyDescent="0.3">
      <c r="A2050" s="138" t="s">
        <v>23707</v>
      </c>
      <c r="B2050" s="141" t="s">
        <v>21609</v>
      </c>
      <c r="C2050" s="139" t="s">
        <v>21610</v>
      </c>
      <c r="D2050" s="139" t="s">
        <v>21611</v>
      </c>
      <c r="E2050" s="142">
        <v>241.29499999999999</v>
      </c>
      <c r="F2050" s="143" t="s">
        <v>21612</v>
      </c>
      <c r="G2050" s="143"/>
      <c r="H2050" s="143" t="s">
        <v>21613</v>
      </c>
      <c r="I2050" s="144" t="s">
        <v>8532</v>
      </c>
      <c r="J2050" s="145" t="s">
        <v>9138</v>
      </c>
      <c r="K2050" s="143" t="s">
        <v>30051</v>
      </c>
      <c r="L2050" s="144" t="s">
        <v>189</v>
      </c>
      <c r="M2050" s="144" t="s">
        <v>190</v>
      </c>
      <c r="N2050" s="144" t="s">
        <v>476</v>
      </c>
      <c r="O2050" s="144" t="s">
        <v>34</v>
      </c>
      <c r="P2050" s="144">
        <v>365</v>
      </c>
      <c r="Q2050" s="144">
        <v>2.2999999999999998</v>
      </c>
      <c r="R2050" s="147" t="s">
        <v>21614</v>
      </c>
      <c r="S2050" s="144" t="s">
        <v>21615</v>
      </c>
      <c r="T2050" s="144">
        <v>8.6999999999999993</v>
      </c>
      <c r="U2050" s="144">
        <v>2.2999999999999998</v>
      </c>
      <c r="V2050" s="148">
        <f>U2050/E2050</f>
        <v>9.5319007853457392E-3</v>
      </c>
      <c r="W2050" s="148">
        <f>V2050</f>
        <v>9.5319007853457392E-3</v>
      </c>
      <c r="X2050" s="1" t="s">
        <v>21616</v>
      </c>
      <c r="Y2050" s="145" t="s">
        <v>21617</v>
      </c>
      <c r="Z2050" s="145" t="s">
        <v>21618</v>
      </c>
    </row>
    <row r="2051" spans="1:26" s="67" customFormat="1" ht="100.2" customHeight="1" x14ac:dyDescent="0.3">
      <c r="A2051" s="138" t="s">
        <v>23707</v>
      </c>
      <c r="B2051" s="141" t="s">
        <v>21619</v>
      </c>
      <c r="C2051" s="139" t="s">
        <v>21620</v>
      </c>
      <c r="D2051" s="139" t="s">
        <v>21621</v>
      </c>
      <c r="E2051" s="142">
        <v>293.40699999999998</v>
      </c>
      <c r="F2051" s="143" t="s">
        <v>21622</v>
      </c>
      <c r="G2051" s="143"/>
      <c r="H2051" s="143" t="s">
        <v>21623</v>
      </c>
      <c r="I2051" s="144" t="s">
        <v>8532</v>
      </c>
      <c r="J2051" s="145" t="s">
        <v>8992</v>
      </c>
      <c r="K2051" s="143" t="s">
        <v>30050</v>
      </c>
      <c r="L2051" s="144" t="s">
        <v>31</v>
      </c>
      <c r="M2051" s="144" t="s">
        <v>103</v>
      </c>
      <c r="N2051" s="144" t="s">
        <v>46</v>
      </c>
      <c r="O2051" s="144" t="s">
        <v>34</v>
      </c>
      <c r="P2051" s="144">
        <v>90</v>
      </c>
      <c r="Q2051" s="144">
        <v>8.36</v>
      </c>
      <c r="R2051" s="147" t="s">
        <v>21624</v>
      </c>
      <c r="S2051" s="144" t="s">
        <v>49</v>
      </c>
      <c r="T2051" s="144" t="s">
        <v>49</v>
      </c>
      <c r="U2051" s="144">
        <v>8.36</v>
      </c>
      <c r="V2051" s="149">
        <f>U2051/E2051</f>
        <v>2.849284441066505E-2</v>
      </c>
      <c r="W2051" s="153">
        <f>V2051/3</f>
        <v>9.4976148035550174E-3</v>
      </c>
      <c r="X2051" s="1" t="s">
        <v>21625</v>
      </c>
      <c r="Y2051" s="145" t="s">
        <v>6455</v>
      </c>
      <c r="Z2051" s="145" t="s">
        <v>30976</v>
      </c>
    </row>
    <row r="2052" spans="1:26" s="67" customFormat="1" ht="100.2" customHeight="1" x14ac:dyDescent="0.3">
      <c r="A2052" s="138" t="s">
        <v>23707</v>
      </c>
      <c r="B2052" s="141"/>
      <c r="C2052" s="139" t="s">
        <v>21626</v>
      </c>
      <c r="D2052" s="139" t="s">
        <v>21627</v>
      </c>
      <c r="E2052" s="160">
        <v>313.5</v>
      </c>
      <c r="F2052" s="143" t="s">
        <v>21628</v>
      </c>
      <c r="G2052" s="143"/>
      <c r="H2052" s="143" t="s">
        <v>21629</v>
      </c>
      <c r="I2052" s="144" t="s">
        <v>8532</v>
      </c>
      <c r="J2052" s="145" t="s">
        <v>9647</v>
      </c>
      <c r="K2052" s="143" t="s">
        <v>30049</v>
      </c>
      <c r="L2052" s="144" t="s">
        <v>31</v>
      </c>
      <c r="M2052" s="144" t="s">
        <v>32</v>
      </c>
      <c r="N2052" s="144" t="s">
        <v>46</v>
      </c>
      <c r="O2052" s="144" t="s">
        <v>34</v>
      </c>
      <c r="P2052" s="144">
        <v>91</v>
      </c>
      <c r="Q2052" s="144">
        <v>8.8000000000000007</v>
      </c>
      <c r="R2052" s="147" t="s">
        <v>21630</v>
      </c>
      <c r="S2052" s="144" t="s">
        <v>36</v>
      </c>
      <c r="T2052" s="151">
        <v>45</v>
      </c>
      <c r="U2052" s="144">
        <v>8.8000000000000007</v>
      </c>
      <c r="V2052" s="148">
        <f>U2052/E2052</f>
        <v>2.8070175438596495E-2</v>
      </c>
      <c r="W2052" s="149">
        <f>V2052/3</f>
        <v>9.3567251461988323E-3</v>
      </c>
      <c r="X2052" s="1" t="s">
        <v>21631</v>
      </c>
      <c r="Y2052" s="145" t="s">
        <v>10488</v>
      </c>
      <c r="Z2052" s="145" t="s">
        <v>30974</v>
      </c>
    </row>
    <row r="2053" spans="1:26" s="67" customFormat="1" ht="100.2" customHeight="1" x14ac:dyDescent="0.3">
      <c r="A2053" s="9" t="s">
        <v>16991</v>
      </c>
      <c r="B2053" s="10" t="s">
        <v>11085</v>
      </c>
      <c r="C2053" s="22" t="s">
        <v>11086</v>
      </c>
      <c r="D2053" s="12" t="s">
        <v>11087</v>
      </c>
      <c r="E2053" s="13">
        <v>358.39</v>
      </c>
      <c r="F2053" s="14" t="s">
        <v>11088</v>
      </c>
      <c r="G2053" s="14">
        <v>0.08</v>
      </c>
      <c r="H2053" s="14" t="s">
        <v>11089</v>
      </c>
      <c r="I2053" s="14" t="s">
        <v>8532</v>
      </c>
      <c r="J2053" s="15" t="s">
        <v>10290</v>
      </c>
      <c r="K2053" s="14" t="s">
        <v>30048</v>
      </c>
      <c r="L2053" s="14" t="s">
        <v>31</v>
      </c>
      <c r="M2053" s="14" t="s">
        <v>69</v>
      </c>
      <c r="N2053" s="14" t="s">
        <v>33</v>
      </c>
      <c r="O2053" s="16" t="s">
        <v>220</v>
      </c>
      <c r="P2053" s="17">
        <v>91</v>
      </c>
      <c r="Q2053" s="29" t="s">
        <v>1801</v>
      </c>
      <c r="R2053" s="15" t="s">
        <v>11090</v>
      </c>
      <c r="S2053" s="14" t="s">
        <v>36</v>
      </c>
      <c r="T2053" s="18">
        <v>50</v>
      </c>
      <c r="U2053" s="17">
        <v>10</v>
      </c>
      <c r="V2053" s="30">
        <f>PRODUCT(U2053,1/E2053)</f>
        <v>2.7902564245654175E-2</v>
      </c>
      <c r="W2053" s="37">
        <f>V2053/3</f>
        <v>9.3008547485513918E-3</v>
      </c>
      <c r="X2053" s="19" t="s">
        <v>11091</v>
      </c>
      <c r="Y2053" s="21" t="s">
        <v>11092</v>
      </c>
      <c r="Z2053" s="19" t="s">
        <v>11093</v>
      </c>
    </row>
    <row r="2054" spans="1:26" s="67" customFormat="1" ht="100.2" customHeight="1" x14ac:dyDescent="0.3">
      <c r="A2054" s="138" t="s">
        <v>23707</v>
      </c>
      <c r="B2054" s="141" t="s">
        <v>21632</v>
      </c>
      <c r="C2054" s="139" t="s">
        <v>21633</v>
      </c>
      <c r="D2054" s="139" t="s">
        <v>21634</v>
      </c>
      <c r="E2054" s="142">
        <v>215.04599999999999</v>
      </c>
      <c r="F2054" s="143" t="s">
        <v>21635</v>
      </c>
      <c r="G2054" s="143"/>
      <c r="H2054" s="143" t="s">
        <v>21636</v>
      </c>
      <c r="I2054" s="144" t="s">
        <v>8532</v>
      </c>
      <c r="J2054" s="145" t="s">
        <v>20231</v>
      </c>
      <c r="K2054" s="143" t="s">
        <v>30047</v>
      </c>
      <c r="L2054" s="144" t="s">
        <v>31</v>
      </c>
      <c r="M2054" s="144" t="s">
        <v>281</v>
      </c>
      <c r="N2054" s="144" t="s">
        <v>33</v>
      </c>
      <c r="O2054" s="144" t="s">
        <v>220</v>
      </c>
      <c r="P2054" s="144">
        <v>92</v>
      </c>
      <c r="Q2054" s="144">
        <v>6</v>
      </c>
      <c r="R2054" s="147" t="s">
        <v>21637</v>
      </c>
      <c r="S2054" s="144" t="s">
        <v>36</v>
      </c>
      <c r="T2054" s="144">
        <v>30</v>
      </c>
      <c r="U2054" s="144">
        <v>6</v>
      </c>
      <c r="V2054" s="146">
        <f>U2054/E2054</f>
        <v>2.7901007226360873E-2</v>
      </c>
      <c r="W2054" s="148">
        <f>V2054/3</f>
        <v>9.3003357421202904E-3</v>
      </c>
      <c r="X2054" s="1" t="s">
        <v>21638</v>
      </c>
      <c r="Y2054" s="145" t="s">
        <v>1705</v>
      </c>
      <c r="Z2054" s="145" t="s">
        <v>30975</v>
      </c>
    </row>
    <row r="2055" spans="1:26" s="67" customFormat="1" ht="100.2" customHeight="1" x14ac:dyDescent="0.3">
      <c r="A2055" s="138" t="s">
        <v>23707</v>
      </c>
      <c r="B2055" s="141" t="s">
        <v>21639</v>
      </c>
      <c r="C2055" s="139" t="s">
        <v>21640</v>
      </c>
      <c r="D2055" s="139" t="s">
        <v>21641</v>
      </c>
      <c r="E2055" s="142">
        <v>311.39999999999998</v>
      </c>
      <c r="F2055" s="143" t="s">
        <v>21642</v>
      </c>
      <c r="G2055" s="143"/>
      <c r="H2055" s="143" t="s">
        <v>21643</v>
      </c>
      <c r="I2055" s="144" t="s">
        <v>8532</v>
      </c>
      <c r="J2055" s="145" t="s">
        <v>8886</v>
      </c>
      <c r="K2055" s="143" t="s">
        <v>30046</v>
      </c>
      <c r="L2055" s="144" t="s">
        <v>31</v>
      </c>
      <c r="M2055" s="144" t="s">
        <v>69</v>
      </c>
      <c r="N2055" s="144" t="s">
        <v>46</v>
      </c>
      <c r="O2055" s="144" t="s">
        <v>34</v>
      </c>
      <c r="P2055" s="144">
        <v>728</v>
      </c>
      <c r="Q2055" s="144">
        <v>2.8</v>
      </c>
      <c r="R2055" s="147" t="s">
        <v>21644</v>
      </c>
      <c r="S2055" s="144" t="s">
        <v>314</v>
      </c>
      <c r="T2055" s="144">
        <v>7.1</v>
      </c>
      <c r="U2055" s="144">
        <v>2.8</v>
      </c>
      <c r="V2055" s="149">
        <f>U2055/E2055</f>
        <v>8.9916506101477209E-3</v>
      </c>
      <c r="W2055" s="149">
        <f>V2055</f>
        <v>8.9916506101477209E-3</v>
      </c>
      <c r="X2055" s="1" t="s">
        <v>21645</v>
      </c>
      <c r="Y2055" s="145" t="s">
        <v>21646</v>
      </c>
      <c r="Z2055" s="145" t="s">
        <v>30972</v>
      </c>
    </row>
    <row r="2056" spans="1:26" s="67" customFormat="1" ht="100.2" customHeight="1" x14ac:dyDescent="0.3">
      <c r="A2056" s="9" t="s">
        <v>16991</v>
      </c>
      <c r="B2056" s="10" t="s">
        <v>11094</v>
      </c>
      <c r="C2056" s="19" t="s">
        <v>11095</v>
      </c>
      <c r="D2056" s="19" t="s">
        <v>11096</v>
      </c>
      <c r="E2056" s="13">
        <v>78.11</v>
      </c>
      <c r="F2056" s="14" t="s">
        <v>11097</v>
      </c>
      <c r="G2056" s="14">
        <v>2.13</v>
      </c>
      <c r="H2056" s="14" t="s">
        <v>11098</v>
      </c>
      <c r="I2056" s="14" t="s">
        <v>8532</v>
      </c>
      <c r="J2056" s="15" t="s">
        <v>8579</v>
      </c>
      <c r="K2056" s="14" t="s">
        <v>29264</v>
      </c>
      <c r="L2056" s="14" t="s">
        <v>31</v>
      </c>
      <c r="M2056" s="14" t="s">
        <v>32</v>
      </c>
      <c r="N2056" s="14" t="s">
        <v>476</v>
      </c>
      <c r="O2056" s="16" t="s">
        <v>220</v>
      </c>
      <c r="P2056" s="28">
        <v>182</v>
      </c>
      <c r="Q2056" s="14">
        <v>0.7</v>
      </c>
      <c r="R2056" s="15" t="s">
        <v>11099</v>
      </c>
      <c r="S2056" s="14" t="s">
        <v>1692</v>
      </c>
      <c r="T2056" s="14">
        <v>7.1</v>
      </c>
      <c r="U2056" s="36">
        <v>0.7</v>
      </c>
      <c r="V2056" s="30">
        <f>U2056/E2056</f>
        <v>8.961720650364869E-3</v>
      </c>
      <c r="W2056" s="30">
        <f>V2056</f>
        <v>8.961720650364869E-3</v>
      </c>
      <c r="X2056" s="19" t="s">
        <v>11100</v>
      </c>
      <c r="Y2056" s="21" t="s">
        <v>3116</v>
      </c>
      <c r="Z2056" s="19" t="s">
        <v>30973</v>
      </c>
    </row>
    <row r="2057" spans="1:26" s="67" customFormat="1" ht="100.2" customHeight="1" x14ac:dyDescent="0.3">
      <c r="A2057" s="9" t="s">
        <v>16991</v>
      </c>
      <c r="B2057" s="10" t="s">
        <v>11101</v>
      </c>
      <c r="C2057" s="22" t="s">
        <v>11102</v>
      </c>
      <c r="D2057" s="19" t="s">
        <v>11103</v>
      </c>
      <c r="E2057" s="13">
        <v>291.82</v>
      </c>
      <c r="F2057" s="14" t="s">
        <v>11104</v>
      </c>
      <c r="G2057" s="14">
        <v>1.9219999999999999</v>
      </c>
      <c r="H2057" s="14" t="s">
        <v>11105</v>
      </c>
      <c r="I2057" s="14" t="s">
        <v>8532</v>
      </c>
      <c r="J2057" s="15" t="s">
        <v>9922</v>
      </c>
      <c r="K2057" s="14" t="s">
        <v>30045</v>
      </c>
      <c r="L2057" s="14" t="s">
        <v>31</v>
      </c>
      <c r="M2057" s="14" t="s">
        <v>310</v>
      </c>
      <c r="N2057" s="14" t="s">
        <v>59</v>
      </c>
      <c r="O2057" s="16" t="s">
        <v>34</v>
      </c>
      <c r="P2057" s="28">
        <v>91</v>
      </c>
      <c r="Q2057" s="14">
        <v>7.8</v>
      </c>
      <c r="R2057" s="15" t="s">
        <v>11106</v>
      </c>
      <c r="S2057" s="14" t="s">
        <v>143</v>
      </c>
      <c r="T2057" s="14">
        <v>15.7</v>
      </c>
      <c r="U2057" s="14">
        <v>7.8</v>
      </c>
      <c r="V2057" s="30">
        <f>PRODUCT(U2057,1/E2057)</f>
        <v>2.6728805428003564E-2</v>
      </c>
      <c r="W2057" s="37">
        <f>V2057/3</f>
        <v>8.9096018093345209E-3</v>
      </c>
      <c r="X2057" s="19" t="s">
        <v>11107</v>
      </c>
      <c r="Y2057" s="21" t="s">
        <v>930</v>
      </c>
      <c r="Z2057" s="19" t="s">
        <v>11108</v>
      </c>
    </row>
    <row r="2058" spans="1:26" s="67" customFormat="1" ht="100.2" customHeight="1" x14ac:dyDescent="0.3">
      <c r="A2058" s="138" t="s">
        <v>23707</v>
      </c>
      <c r="B2058" s="141" t="s">
        <v>21647</v>
      </c>
      <c r="C2058" s="139" t="s">
        <v>21648</v>
      </c>
      <c r="D2058" s="139" t="s">
        <v>21649</v>
      </c>
      <c r="E2058" s="142">
        <v>370.48899999999998</v>
      </c>
      <c r="F2058" s="143" t="s">
        <v>21650</v>
      </c>
      <c r="G2058" s="143"/>
      <c r="H2058" s="143" t="s">
        <v>21651</v>
      </c>
      <c r="I2058" s="144" t="s">
        <v>8532</v>
      </c>
      <c r="J2058" s="145" t="s">
        <v>21652</v>
      </c>
      <c r="K2058" s="143" t="s">
        <v>30044</v>
      </c>
      <c r="L2058" s="144" t="s">
        <v>425</v>
      </c>
      <c r="M2058" s="144" t="s">
        <v>3877</v>
      </c>
      <c r="N2058" s="144" t="s">
        <v>46</v>
      </c>
      <c r="O2058" s="144" t="s">
        <v>34</v>
      </c>
      <c r="P2058" s="144">
        <v>546</v>
      </c>
      <c r="Q2058" s="144">
        <v>3.3</v>
      </c>
      <c r="R2058" s="147" t="s">
        <v>21653</v>
      </c>
      <c r="S2058" s="144" t="s">
        <v>21654</v>
      </c>
      <c r="T2058" s="144">
        <v>22</v>
      </c>
      <c r="U2058" s="144">
        <v>3.3</v>
      </c>
      <c r="V2058" s="149">
        <f>U2058/E2058</f>
        <v>8.9071470408028305E-3</v>
      </c>
      <c r="W2058" s="149">
        <f>V2058</f>
        <v>8.9071470408028305E-3</v>
      </c>
      <c r="X2058" s="1" t="s">
        <v>21655</v>
      </c>
      <c r="Y2058" s="145" t="s">
        <v>21656</v>
      </c>
      <c r="Z2058" s="145" t="s">
        <v>21657</v>
      </c>
    </row>
    <row r="2059" spans="1:26" s="67" customFormat="1" ht="100.2" customHeight="1" x14ac:dyDescent="0.3">
      <c r="A2059" s="9" t="s">
        <v>16991</v>
      </c>
      <c r="B2059" s="10" t="s">
        <v>11109</v>
      </c>
      <c r="C2059" s="22" t="s">
        <v>11110</v>
      </c>
      <c r="D2059" s="19" t="s">
        <v>11111</v>
      </c>
      <c r="E2059" s="13">
        <v>182.36</v>
      </c>
      <c r="F2059" s="14" t="s">
        <v>11112</v>
      </c>
      <c r="G2059" s="14">
        <v>5.05</v>
      </c>
      <c r="H2059" s="14" t="s">
        <v>11113</v>
      </c>
      <c r="I2059" s="14" t="s">
        <v>8532</v>
      </c>
      <c r="J2059" s="15" t="s">
        <v>11114</v>
      </c>
      <c r="K2059" s="14" t="s">
        <v>29804</v>
      </c>
      <c r="L2059" s="14" t="s">
        <v>31</v>
      </c>
      <c r="M2059" s="14" t="s">
        <v>122</v>
      </c>
      <c r="N2059" s="14" t="s">
        <v>33</v>
      </c>
      <c r="O2059" s="16" t="s">
        <v>83</v>
      </c>
      <c r="P2059" s="28">
        <v>92</v>
      </c>
      <c r="Q2059" s="14">
        <v>4.8</v>
      </c>
      <c r="R2059" s="15" t="s">
        <v>11115</v>
      </c>
      <c r="S2059" s="14" t="s">
        <v>49</v>
      </c>
      <c r="T2059" s="14" t="s">
        <v>49</v>
      </c>
      <c r="U2059" s="36">
        <v>4.8</v>
      </c>
      <c r="V2059" s="30">
        <f>U2059/E2059</f>
        <v>2.6321561745996928E-2</v>
      </c>
      <c r="W2059" s="37">
        <f>V2059/3</f>
        <v>8.7738539153323098E-3</v>
      </c>
      <c r="X2059" s="19" t="s">
        <v>50</v>
      </c>
      <c r="Y2059" s="21" t="s">
        <v>11116</v>
      </c>
      <c r="Z2059" s="19" t="s">
        <v>30971</v>
      </c>
    </row>
    <row r="2060" spans="1:26" s="67" customFormat="1" ht="100.2" customHeight="1" x14ac:dyDescent="0.3">
      <c r="A2060" s="138" t="s">
        <v>23707</v>
      </c>
      <c r="B2060" s="141" t="s">
        <v>21658</v>
      </c>
      <c r="C2060" s="139" t="s">
        <v>21659</v>
      </c>
      <c r="D2060" s="139" t="s">
        <v>21660</v>
      </c>
      <c r="E2060" s="142">
        <v>387.82</v>
      </c>
      <c r="F2060" s="143" t="s">
        <v>21661</v>
      </c>
      <c r="G2060" s="143"/>
      <c r="H2060" s="143" t="s">
        <v>21662</v>
      </c>
      <c r="I2060" s="144" t="s">
        <v>8532</v>
      </c>
      <c r="J2060" s="145" t="s">
        <v>8598</v>
      </c>
      <c r="K2060" s="143" t="s">
        <v>28897</v>
      </c>
      <c r="L2060" s="144" t="s">
        <v>31</v>
      </c>
      <c r="M2060" s="144" t="s">
        <v>32</v>
      </c>
      <c r="N2060" s="144" t="s">
        <v>46</v>
      </c>
      <c r="O2060" s="144" t="s">
        <v>34</v>
      </c>
      <c r="P2060" s="144">
        <v>728</v>
      </c>
      <c r="Q2060" s="144">
        <v>3.4</v>
      </c>
      <c r="R2060" s="147" t="s">
        <v>21663</v>
      </c>
      <c r="S2060" s="144" t="s">
        <v>36</v>
      </c>
      <c r="T2060" s="144">
        <v>9</v>
      </c>
      <c r="U2060" s="144">
        <v>3.4</v>
      </c>
      <c r="V2060" s="149">
        <f>U2060/E2060</f>
        <v>8.7669537414264351E-3</v>
      </c>
      <c r="W2060" s="149">
        <f>V2060</f>
        <v>8.7669537414264351E-3</v>
      </c>
      <c r="X2060" s="1" t="s">
        <v>21664</v>
      </c>
      <c r="Y2060" s="145" t="s">
        <v>21665</v>
      </c>
      <c r="Z2060" s="145" t="s">
        <v>21666</v>
      </c>
    </row>
    <row r="2061" spans="1:26" s="67" customFormat="1" ht="100.2" customHeight="1" x14ac:dyDescent="0.3">
      <c r="A2061" s="9" t="s">
        <v>16991</v>
      </c>
      <c r="B2061" s="10" t="s">
        <v>11117</v>
      </c>
      <c r="C2061" s="22" t="s">
        <v>11118</v>
      </c>
      <c r="D2061" s="19" t="s">
        <v>11119</v>
      </c>
      <c r="E2061" s="13">
        <v>152.22999999999999</v>
      </c>
      <c r="F2061" s="14" t="s">
        <v>1630</v>
      </c>
      <c r="G2061" s="14">
        <v>2.65</v>
      </c>
      <c r="H2061" s="14" t="s">
        <v>11120</v>
      </c>
      <c r="I2061" s="14" t="s">
        <v>8532</v>
      </c>
      <c r="J2061" s="15" t="s">
        <v>9836</v>
      </c>
      <c r="K2061" s="14" t="s">
        <v>29360</v>
      </c>
      <c r="L2061" s="14" t="s">
        <v>31</v>
      </c>
      <c r="M2061" s="14" t="s">
        <v>281</v>
      </c>
      <c r="N2061" s="14" t="s">
        <v>476</v>
      </c>
      <c r="O2061" s="16" t="s">
        <v>201</v>
      </c>
      <c r="P2061" s="28">
        <v>98</v>
      </c>
      <c r="Q2061" s="14">
        <v>4</v>
      </c>
      <c r="R2061" s="15" t="s">
        <v>11121</v>
      </c>
      <c r="S2061" s="14" t="s">
        <v>11122</v>
      </c>
      <c r="T2061" s="14">
        <v>9</v>
      </c>
      <c r="U2061" s="28">
        <v>4</v>
      </c>
      <c r="V2061" s="13">
        <f>PRODUCT(U2061,1/E2061)</f>
        <v>2.6276029691913554E-2</v>
      </c>
      <c r="W2061" s="30">
        <f>V2061/3</f>
        <v>8.758676563971184E-3</v>
      </c>
      <c r="X2061" s="19" t="s">
        <v>11123</v>
      </c>
      <c r="Y2061" s="21" t="s">
        <v>11124</v>
      </c>
      <c r="Z2061" s="19" t="s">
        <v>30969</v>
      </c>
    </row>
    <row r="2062" spans="1:26" s="67" customFormat="1" ht="100.2" customHeight="1" x14ac:dyDescent="0.3">
      <c r="A2062" s="9" t="s">
        <v>16991</v>
      </c>
      <c r="B2062" s="10" t="s">
        <v>11125</v>
      </c>
      <c r="C2062" s="22" t="s">
        <v>23680</v>
      </c>
      <c r="D2062" s="43" t="s">
        <v>11126</v>
      </c>
      <c r="E2062" s="24">
        <v>464.94</v>
      </c>
      <c r="F2062" s="14" t="s">
        <v>11127</v>
      </c>
      <c r="G2062" s="14">
        <v>2.78</v>
      </c>
      <c r="H2062" s="14" t="s">
        <v>11128</v>
      </c>
      <c r="I2062" s="14" t="s">
        <v>8532</v>
      </c>
      <c r="J2062" s="15" t="s">
        <v>11129</v>
      </c>
      <c r="K2062" s="14" t="s">
        <v>28898</v>
      </c>
      <c r="L2062" s="14" t="s">
        <v>10359</v>
      </c>
      <c r="M2062" s="14" t="s">
        <v>10360</v>
      </c>
      <c r="N2062" s="14" t="s">
        <v>33</v>
      </c>
      <c r="O2062" s="16" t="s">
        <v>11130</v>
      </c>
      <c r="P2062" s="26">
        <v>365</v>
      </c>
      <c r="Q2062" s="25">
        <v>4</v>
      </c>
      <c r="R2062" s="15" t="s">
        <v>11131</v>
      </c>
      <c r="S2062" s="14" t="s">
        <v>36</v>
      </c>
      <c r="T2062" s="25">
        <v>13</v>
      </c>
      <c r="U2062" s="25">
        <v>4</v>
      </c>
      <c r="V2062" s="44">
        <f t="shared" ref="V2062:V2067" si="114">U2062/E2062</f>
        <v>8.6032606357809606E-3</v>
      </c>
      <c r="W2062" s="44">
        <f>V2062</f>
        <v>8.6032606357809606E-3</v>
      </c>
      <c r="X2062" s="19" t="s">
        <v>11132</v>
      </c>
      <c r="Y2062" s="21" t="s">
        <v>11133</v>
      </c>
      <c r="Z2062" s="19" t="s">
        <v>11134</v>
      </c>
    </row>
    <row r="2063" spans="1:26" s="67" customFormat="1" ht="100.2" customHeight="1" x14ac:dyDescent="0.3">
      <c r="A2063" s="9" t="s">
        <v>16991</v>
      </c>
      <c r="B2063" s="10" t="s">
        <v>11135</v>
      </c>
      <c r="C2063" s="22" t="s">
        <v>11136</v>
      </c>
      <c r="D2063" s="19" t="s">
        <v>11137</v>
      </c>
      <c r="E2063" s="13">
        <v>178.33</v>
      </c>
      <c r="F2063" s="14" t="s">
        <v>11138</v>
      </c>
      <c r="G2063" s="14">
        <v>4.59</v>
      </c>
      <c r="H2063" s="14" t="s">
        <v>11139</v>
      </c>
      <c r="I2063" s="14" t="s">
        <v>8532</v>
      </c>
      <c r="J2063" s="15" t="s">
        <v>11114</v>
      </c>
      <c r="K2063" s="13" t="s">
        <v>30043</v>
      </c>
      <c r="L2063" s="14" t="s">
        <v>31</v>
      </c>
      <c r="M2063" s="14" t="s">
        <v>122</v>
      </c>
      <c r="N2063" s="14" t="s">
        <v>33</v>
      </c>
      <c r="O2063" s="16" t="s">
        <v>83</v>
      </c>
      <c r="P2063" s="28">
        <v>92</v>
      </c>
      <c r="Q2063" s="14">
        <v>4.5999999999999996</v>
      </c>
      <c r="R2063" s="15" t="s">
        <v>11140</v>
      </c>
      <c r="S2063" s="14" t="s">
        <v>49</v>
      </c>
      <c r="T2063" s="14" t="s">
        <v>49</v>
      </c>
      <c r="U2063" s="36">
        <v>4.5999999999999996</v>
      </c>
      <c r="V2063" s="30">
        <f t="shared" si="114"/>
        <v>2.5794874670554586E-2</v>
      </c>
      <c r="W2063" s="37">
        <f>V2063/3</f>
        <v>8.5982915568515294E-3</v>
      </c>
      <c r="X2063" s="19" t="s">
        <v>50</v>
      </c>
      <c r="Y2063" s="21" t="s">
        <v>11116</v>
      </c>
      <c r="Z2063" s="19" t="s">
        <v>30970</v>
      </c>
    </row>
    <row r="2064" spans="1:26" s="67" customFormat="1" ht="100.2" customHeight="1" x14ac:dyDescent="0.3">
      <c r="A2064" s="138" t="s">
        <v>23707</v>
      </c>
      <c r="B2064" s="141" t="s">
        <v>21667</v>
      </c>
      <c r="C2064" s="139" t="s">
        <v>21668</v>
      </c>
      <c r="D2064" s="139" t="s">
        <v>21669</v>
      </c>
      <c r="E2064" s="142">
        <v>369.50900000000001</v>
      </c>
      <c r="F2064" s="143" t="s">
        <v>21670</v>
      </c>
      <c r="G2064" s="143"/>
      <c r="H2064" s="143" t="s">
        <v>21671</v>
      </c>
      <c r="I2064" s="144" t="s">
        <v>8532</v>
      </c>
      <c r="J2064" s="145" t="s">
        <v>21672</v>
      </c>
      <c r="K2064" s="143" t="s">
        <v>30042</v>
      </c>
      <c r="L2064" s="144" t="s">
        <v>31</v>
      </c>
      <c r="M2064" s="144" t="s">
        <v>4296</v>
      </c>
      <c r="N2064" s="144" t="s">
        <v>33</v>
      </c>
      <c r="O2064" s="144" t="s">
        <v>220</v>
      </c>
      <c r="P2064" s="144">
        <v>90</v>
      </c>
      <c r="Q2064" s="144">
        <v>9.5</v>
      </c>
      <c r="R2064" s="147" t="s">
        <v>21673</v>
      </c>
      <c r="S2064" s="144" t="s">
        <v>36</v>
      </c>
      <c r="T2064" s="144">
        <v>28</v>
      </c>
      <c r="U2064" s="144">
        <v>9.5</v>
      </c>
      <c r="V2064" s="148">
        <f t="shared" si="114"/>
        <v>2.57097932661992E-2</v>
      </c>
      <c r="W2064" s="149">
        <f>V2064/3</f>
        <v>8.5699310887330672E-3</v>
      </c>
      <c r="X2064" s="1" t="s">
        <v>21674</v>
      </c>
      <c r="Y2064" s="145" t="s">
        <v>8767</v>
      </c>
      <c r="Z2064" s="145" t="s">
        <v>21675</v>
      </c>
    </row>
    <row r="2065" spans="1:26" s="67" customFormat="1" ht="100.2" customHeight="1" x14ac:dyDescent="0.3">
      <c r="A2065" s="138" t="s">
        <v>23707</v>
      </c>
      <c r="B2065" s="141" t="s">
        <v>21676</v>
      </c>
      <c r="C2065" s="139" t="s">
        <v>21677</v>
      </c>
      <c r="D2065" s="139" t="s">
        <v>21678</v>
      </c>
      <c r="E2065" s="142">
        <v>583.6</v>
      </c>
      <c r="F2065" s="143" t="s">
        <v>21679</v>
      </c>
      <c r="G2065" s="143"/>
      <c r="H2065" s="143" t="s">
        <v>21680</v>
      </c>
      <c r="I2065" s="144" t="s">
        <v>8532</v>
      </c>
      <c r="J2065" s="145" t="s">
        <v>8598</v>
      </c>
      <c r="K2065" s="143" t="s">
        <v>30041</v>
      </c>
      <c r="L2065" s="144" t="s">
        <v>31</v>
      </c>
      <c r="M2065" s="144" t="s">
        <v>103</v>
      </c>
      <c r="N2065" s="144" t="s">
        <v>46</v>
      </c>
      <c r="O2065" s="144" t="s">
        <v>34</v>
      </c>
      <c r="P2065" s="144">
        <v>730</v>
      </c>
      <c r="Q2065" s="144">
        <v>5</v>
      </c>
      <c r="R2065" s="147" t="s">
        <v>21681</v>
      </c>
      <c r="S2065" s="144" t="s">
        <v>788</v>
      </c>
      <c r="T2065" s="144">
        <v>10</v>
      </c>
      <c r="U2065" s="144">
        <v>5</v>
      </c>
      <c r="V2065" s="148">
        <f t="shared" si="114"/>
        <v>8.5675119945167917E-3</v>
      </c>
      <c r="W2065" s="148">
        <f>V2065</f>
        <v>8.5675119945167917E-3</v>
      </c>
      <c r="X2065" s="1" t="s">
        <v>21682</v>
      </c>
      <c r="Y2065" s="145" t="s">
        <v>21683</v>
      </c>
      <c r="Z2065" s="145" t="s">
        <v>30967</v>
      </c>
    </row>
    <row r="2066" spans="1:26" s="67" customFormat="1" ht="100.2" customHeight="1" x14ac:dyDescent="0.3">
      <c r="A2066" s="9" t="s">
        <v>16991</v>
      </c>
      <c r="B2066" s="10" t="s">
        <v>11141</v>
      </c>
      <c r="C2066" s="22" t="s">
        <v>11142</v>
      </c>
      <c r="D2066" s="12" t="s">
        <v>11143</v>
      </c>
      <c r="E2066" s="13">
        <v>70.09</v>
      </c>
      <c r="F2066" s="14" t="s">
        <v>11144</v>
      </c>
      <c r="G2066" s="14">
        <v>0.6</v>
      </c>
      <c r="H2066" s="14" t="s">
        <v>11145</v>
      </c>
      <c r="I2066" s="14" t="s">
        <v>8532</v>
      </c>
      <c r="J2066" s="15" t="s">
        <v>8668</v>
      </c>
      <c r="K2066" s="14" t="s">
        <v>29930</v>
      </c>
      <c r="L2066" s="14" t="s">
        <v>31</v>
      </c>
      <c r="M2066" s="14" t="s">
        <v>176</v>
      </c>
      <c r="N2066" s="14" t="s">
        <v>33</v>
      </c>
      <c r="O2066" s="16" t="s">
        <v>201</v>
      </c>
      <c r="P2066" s="17" t="s">
        <v>340</v>
      </c>
      <c r="Q2066" s="29" t="s">
        <v>11146</v>
      </c>
      <c r="R2066" s="15" t="s">
        <v>11147</v>
      </c>
      <c r="S2066" s="14" t="s">
        <v>36</v>
      </c>
      <c r="T2066" s="18">
        <v>3.6</v>
      </c>
      <c r="U2066" s="34">
        <v>1.8</v>
      </c>
      <c r="V2066" s="33">
        <f t="shared" si="114"/>
        <v>2.5681266942502497E-2</v>
      </c>
      <c r="W2066" s="39">
        <f>V2066/3</f>
        <v>8.5604223141674991E-3</v>
      </c>
      <c r="X2066" s="19" t="s">
        <v>11148</v>
      </c>
      <c r="Y2066" s="21" t="s">
        <v>11149</v>
      </c>
      <c r="Z2066" s="19" t="s">
        <v>30968</v>
      </c>
    </row>
    <row r="2067" spans="1:26" s="67" customFormat="1" ht="100.2" customHeight="1" x14ac:dyDescent="0.3">
      <c r="A2067" s="138" t="s">
        <v>23707</v>
      </c>
      <c r="B2067" s="141" t="s">
        <v>21684</v>
      </c>
      <c r="C2067" s="139" t="s">
        <v>21685</v>
      </c>
      <c r="D2067" s="139" t="s">
        <v>21686</v>
      </c>
      <c r="E2067" s="142">
        <v>333.31</v>
      </c>
      <c r="F2067" s="143" t="s">
        <v>21687</v>
      </c>
      <c r="G2067" s="143"/>
      <c r="H2067" s="143" t="s">
        <v>21688</v>
      </c>
      <c r="I2067" s="144" t="s">
        <v>8532</v>
      </c>
      <c r="J2067" s="145" t="s">
        <v>21689</v>
      </c>
      <c r="K2067" s="143" t="s">
        <v>30040</v>
      </c>
      <c r="L2067" s="144" t="s">
        <v>31</v>
      </c>
      <c r="M2067" s="144" t="s">
        <v>674</v>
      </c>
      <c r="N2067" s="144" t="s">
        <v>46</v>
      </c>
      <c r="O2067" s="144" t="s">
        <v>34</v>
      </c>
      <c r="P2067" s="144">
        <v>730</v>
      </c>
      <c r="Q2067" s="144">
        <v>2.84</v>
      </c>
      <c r="R2067" s="147" t="s">
        <v>21690</v>
      </c>
      <c r="S2067" s="144" t="s">
        <v>6288</v>
      </c>
      <c r="T2067" s="144">
        <v>18.399999999999999</v>
      </c>
      <c r="U2067" s="144">
        <v>2.84</v>
      </c>
      <c r="V2067" s="153">
        <f t="shared" si="114"/>
        <v>8.5205964417509224E-3</v>
      </c>
      <c r="W2067" s="153">
        <f t="shared" ref="W2067:W2074" si="115">V2067</f>
        <v>8.5205964417509224E-3</v>
      </c>
      <c r="X2067" s="1" t="s">
        <v>21691</v>
      </c>
      <c r="Y2067" s="145" t="s">
        <v>1705</v>
      </c>
      <c r="Z2067" s="145" t="s">
        <v>30964</v>
      </c>
    </row>
    <row r="2068" spans="1:26" s="67" customFormat="1" ht="100.2" customHeight="1" x14ac:dyDescent="0.3">
      <c r="A2068" s="9" t="s">
        <v>16991</v>
      </c>
      <c r="B2068" s="10" t="s">
        <v>11150</v>
      </c>
      <c r="C2068" s="19" t="s">
        <v>11151</v>
      </c>
      <c r="D2068" s="19" t="s">
        <v>11152</v>
      </c>
      <c r="E2068" s="13">
        <v>293.75</v>
      </c>
      <c r="F2068" s="14" t="s">
        <v>11153</v>
      </c>
      <c r="G2068" s="14">
        <v>2.77</v>
      </c>
      <c r="H2068" s="14" t="s">
        <v>11154</v>
      </c>
      <c r="I2068" s="14" t="s">
        <v>8532</v>
      </c>
      <c r="J2068" s="15" t="s">
        <v>9769</v>
      </c>
      <c r="K2068" s="14" t="s">
        <v>28899</v>
      </c>
      <c r="L2068" s="14" t="s">
        <v>31</v>
      </c>
      <c r="M2068" s="14" t="s">
        <v>32</v>
      </c>
      <c r="N2068" s="14" t="s">
        <v>33</v>
      </c>
      <c r="O2068" s="16" t="s">
        <v>34</v>
      </c>
      <c r="P2068" s="28">
        <v>730</v>
      </c>
      <c r="Q2068" s="14">
        <v>2.5</v>
      </c>
      <c r="R2068" s="15" t="s">
        <v>11155</v>
      </c>
      <c r="S2068" s="14" t="s">
        <v>11156</v>
      </c>
      <c r="T2068" s="14">
        <v>25</v>
      </c>
      <c r="U2068" s="36">
        <v>2.5</v>
      </c>
      <c r="V2068" s="37">
        <f>PRODUCT(U2068,1/E2068)</f>
        <v>8.5106382978723406E-3</v>
      </c>
      <c r="W2068" s="37">
        <f t="shared" si="115"/>
        <v>8.5106382978723406E-3</v>
      </c>
      <c r="X2068" s="19" t="s">
        <v>11157</v>
      </c>
      <c r="Y2068" s="21" t="s">
        <v>11158</v>
      </c>
      <c r="Z2068" s="19" t="s">
        <v>30965</v>
      </c>
    </row>
    <row r="2069" spans="1:26" s="67" customFormat="1" ht="100.2" customHeight="1" x14ac:dyDescent="0.3">
      <c r="A2069" s="9" t="s">
        <v>16991</v>
      </c>
      <c r="B2069" s="45" t="s">
        <v>11159</v>
      </c>
      <c r="C2069" s="22" t="s">
        <v>11160</v>
      </c>
      <c r="D2069" s="35" t="s">
        <v>11161</v>
      </c>
      <c r="E2069" s="13">
        <f>888.94/2</f>
        <v>444.47</v>
      </c>
      <c r="F2069" s="14" t="s">
        <v>11162</v>
      </c>
      <c r="G2069" s="14">
        <v>1.69</v>
      </c>
      <c r="H2069" s="14" t="s">
        <v>11163</v>
      </c>
      <c r="I2069" s="14" t="s">
        <v>8532</v>
      </c>
      <c r="J2069" s="15" t="s">
        <v>11164</v>
      </c>
      <c r="K2069" s="14" t="s">
        <v>28900</v>
      </c>
      <c r="L2069" s="14" t="s">
        <v>189</v>
      </c>
      <c r="M2069" s="14" t="s">
        <v>281</v>
      </c>
      <c r="N2069" s="14" t="s">
        <v>59</v>
      </c>
      <c r="O2069" s="16" t="s">
        <v>34</v>
      </c>
      <c r="P2069" s="28">
        <v>730</v>
      </c>
      <c r="Q2069" s="13">
        <v>3.75</v>
      </c>
      <c r="R2069" s="15" t="s">
        <v>11165</v>
      </c>
      <c r="S2069" s="14" t="s">
        <v>7503</v>
      </c>
      <c r="T2069" s="14">
        <v>25</v>
      </c>
      <c r="U2069" s="13">
        <v>3.75</v>
      </c>
      <c r="V2069" s="64">
        <f>PRODUCT(U2069,1/E2069)</f>
        <v>8.4370148716448792E-3</v>
      </c>
      <c r="W2069" s="64">
        <f t="shared" si="115"/>
        <v>8.4370148716448792E-3</v>
      </c>
      <c r="X2069" s="19" t="s">
        <v>11166</v>
      </c>
      <c r="Y2069" s="21" t="s">
        <v>1705</v>
      </c>
      <c r="Z2069" s="19" t="s">
        <v>30966</v>
      </c>
    </row>
    <row r="2070" spans="1:26" s="67" customFormat="1" ht="100.2" customHeight="1" x14ac:dyDescent="0.3">
      <c r="A2070" s="138" t="s">
        <v>23707</v>
      </c>
      <c r="B2070" s="141" t="s">
        <v>21692</v>
      </c>
      <c r="C2070" s="139" t="s">
        <v>21693</v>
      </c>
      <c r="D2070" s="139" t="s">
        <v>21694</v>
      </c>
      <c r="E2070" s="142">
        <v>238.34</v>
      </c>
      <c r="F2070" s="143" t="s">
        <v>21695</v>
      </c>
      <c r="G2070" s="143"/>
      <c r="H2070" s="143" t="s">
        <v>21696</v>
      </c>
      <c r="I2070" s="144" t="s">
        <v>8532</v>
      </c>
      <c r="J2070" s="145" t="s">
        <v>20764</v>
      </c>
      <c r="K2070" s="143" t="s">
        <v>30039</v>
      </c>
      <c r="L2070" s="144" t="s">
        <v>31</v>
      </c>
      <c r="M2070" s="144" t="s">
        <v>69</v>
      </c>
      <c r="N2070" s="144" t="s">
        <v>33</v>
      </c>
      <c r="O2070" s="144" t="s">
        <v>34</v>
      </c>
      <c r="P2070" s="144">
        <v>728</v>
      </c>
      <c r="Q2070" s="144">
        <v>2</v>
      </c>
      <c r="R2070" s="147" t="s">
        <v>21697</v>
      </c>
      <c r="S2070" s="144" t="s">
        <v>13101</v>
      </c>
      <c r="T2070" s="144">
        <v>7</v>
      </c>
      <c r="U2070" s="144">
        <v>2</v>
      </c>
      <c r="V2070" s="148">
        <f>U2070/E2070</f>
        <v>8.3913736678694305E-3</v>
      </c>
      <c r="W2070" s="148">
        <f t="shared" si="115"/>
        <v>8.3913736678694305E-3</v>
      </c>
      <c r="X2070" s="1" t="s">
        <v>21698</v>
      </c>
      <c r="Y2070" s="145" t="s">
        <v>21699</v>
      </c>
      <c r="Z2070" s="145" t="s">
        <v>21700</v>
      </c>
    </row>
    <row r="2071" spans="1:26" s="67" customFormat="1" ht="100.2" customHeight="1" x14ac:dyDescent="0.3">
      <c r="A2071" s="9" t="s">
        <v>16991</v>
      </c>
      <c r="B2071" s="10" t="s">
        <v>11167</v>
      </c>
      <c r="C2071" s="22" t="s">
        <v>11168</v>
      </c>
      <c r="D2071" s="19" t="s">
        <v>11169</v>
      </c>
      <c r="E2071" s="13">
        <v>352.88</v>
      </c>
      <c r="F2071" s="14" t="s">
        <v>11170</v>
      </c>
      <c r="G2071" s="14">
        <v>5.57</v>
      </c>
      <c r="H2071" s="14" t="s">
        <v>11171</v>
      </c>
      <c r="I2071" s="14" t="s">
        <v>8532</v>
      </c>
      <c r="J2071" s="15" t="s">
        <v>11129</v>
      </c>
      <c r="K2071" s="14" t="s">
        <v>28901</v>
      </c>
      <c r="L2071" s="14" t="s">
        <v>189</v>
      </c>
      <c r="M2071" s="14" t="s">
        <v>190</v>
      </c>
      <c r="N2071" s="14" t="s">
        <v>70</v>
      </c>
      <c r="O2071" s="16" t="s">
        <v>34</v>
      </c>
      <c r="P2071" s="28">
        <v>365</v>
      </c>
      <c r="Q2071" s="14">
        <v>2.9</v>
      </c>
      <c r="R2071" s="15" t="s">
        <v>11172</v>
      </c>
      <c r="S2071" s="14" t="s">
        <v>11173</v>
      </c>
      <c r="T2071" s="14">
        <v>13.1</v>
      </c>
      <c r="U2071" s="14">
        <v>2.9</v>
      </c>
      <c r="V2071" s="37">
        <f>PRODUCT(U2071,1/E2071)</f>
        <v>8.2180911357968723E-3</v>
      </c>
      <c r="W2071" s="37">
        <f t="shared" si="115"/>
        <v>8.2180911357968723E-3</v>
      </c>
      <c r="X2071" s="19" t="s">
        <v>11174</v>
      </c>
      <c r="Y2071" s="21" t="s">
        <v>11175</v>
      </c>
      <c r="Z2071" s="19" t="s">
        <v>30963</v>
      </c>
    </row>
    <row r="2072" spans="1:26" s="67" customFormat="1" ht="100.2" customHeight="1" x14ac:dyDescent="0.3">
      <c r="A2072" s="138" t="s">
        <v>23707</v>
      </c>
      <c r="B2072" s="141" t="s">
        <v>21701</v>
      </c>
      <c r="C2072" s="139" t="s">
        <v>21702</v>
      </c>
      <c r="D2072" s="139" t="s">
        <v>21703</v>
      </c>
      <c r="E2072" s="142">
        <v>320.43299999999999</v>
      </c>
      <c r="F2072" s="143" t="s">
        <v>21704</v>
      </c>
      <c r="G2072" s="143"/>
      <c r="H2072" s="143" t="s">
        <v>21705</v>
      </c>
      <c r="I2072" s="144" t="s">
        <v>8532</v>
      </c>
      <c r="J2072" s="145" t="s">
        <v>8598</v>
      </c>
      <c r="K2072" s="143" t="s">
        <v>30038</v>
      </c>
      <c r="L2072" s="144" t="s">
        <v>189</v>
      </c>
      <c r="M2072" s="144" t="s">
        <v>190</v>
      </c>
      <c r="N2072" s="144" t="s">
        <v>46</v>
      </c>
      <c r="O2072" s="144" t="s">
        <v>34</v>
      </c>
      <c r="P2072" s="144">
        <v>371</v>
      </c>
      <c r="Q2072" s="144">
        <v>2.62</v>
      </c>
      <c r="R2072" s="147" t="s">
        <v>21706</v>
      </c>
      <c r="S2072" s="144" t="s">
        <v>143</v>
      </c>
      <c r="T2072" s="144">
        <v>24.69</v>
      </c>
      <c r="U2072" s="144">
        <v>2.62</v>
      </c>
      <c r="V2072" s="153">
        <f>U2072/E2072</f>
        <v>8.1764362596861134E-3</v>
      </c>
      <c r="W2072" s="153">
        <f t="shared" si="115"/>
        <v>8.1764362596861134E-3</v>
      </c>
      <c r="X2072" s="1" t="s">
        <v>21707</v>
      </c>
      <c r="Y2072" s="145" t="s">
        <v>21708</v>
      </c>
      <c r="Z2072" s="145" t="s">
        <v>21709</v>
      </c>
    </row>
    <row r="2073" spans="1:26" s="67" customFormat="1" ht="100.2" customHeight="1" x14ac:dyDescent="0.3">
      <c r="A2073" s="9" t="s">
        <v>16991</v>
      </c>
      <c r="B2073" s="10" t="s">
        <v>11176</v>
      </c>
      <c r="C2073" s="22" t="s">
        <v>11177</v>
      </c>
      <c r="D2073" s="12" t="s">
        <v>11178</v>
      </c>
      <c r="E2073" s="13">
        <v>359.4</v>
      </c>
      <c r="F2073" s="14" t="s">
        <v>11179</v>
      </c>
      <c r="G2073" s="14">
        <v>1.88</v>
      </c>
      <c r="H2073" s="18" t="s">
        <v>11180</v>
      </c>
      <c r="I2073" s="14" t="s">
        <v>8532</v>
      </c>
      <c r="J2073" s="15" t="s">
        <v>8659</v>
      </c>
      <c r="K2073" s="14" t="s">
        <v>30037</v>
      </c>
      <c r="L2073" s="14" t="s">
        <v>31</v>
      </c>
      <c r="M2073" s="14" t="s">
        <v>5162</v>
      </c>
      <c r="N2073" s="14" t="s">
        <v>70</v>
      </c>
      <c r="O2073" s="16" t="s">
        <v>34</v>
      </c>
      <c r="P2073" s="17" t="s">
        <v>72</v>
      </c>
      <c r="Q2073" s="29" t="s">
        <v>7551</v>
      </c>
      <c r="R2073" s="15" t="s">
        <v>11181</v>
      </c>
      <c r="S2073" s="14" t="s">
        <v>11182</v>
      </c>
      <c r="T2073" s="18">
        <v>5.3</v>
      </c>
      <c r="U2073" s="34">
        <v>2.9</v>
      </c>
      <c r="V2073" s="37">
        <f>PRODUCT(U2073,1/E2073)</f>
        <v>8.069003895381191E-3</v>
      </c>
      <c r="W2073" s="37">
        <f t="shared" si="115"/>
        <v>8.069003895381191E-3</v>
      </c>
      <c r="X2073" s="19" t="s">
        <v>11183</v>
      </c>
      <c r="Y2073" s="21" t="s">
        <v>11184</v>
      </c>
      <c r="Z2073" s="19" t="s">
        <v>30961</v>
      </c>
    </row>
    <row r="2074" spans="1:26" s="67" customFormat="1" ht="100.2" customHeight="1" x14ac:dyDescent="0.3">
      <c r="A2074" s="9" t="s">
        <v>16991</v>
      </c>
      <c r="B2074" s="45" t="s">
        <v>11185</v>
      </c>
      <c r="C2074" s="19" t="s">
        <v>11186</v>
      </c>
      <c r="D2074" s="19" t="s">
        <v>11187</v>
      </c>
      <c r="E2074" s="13">
        <v>349.05</v>
      </c>
      <c r="F2074" s="14" t="s">
        <v>11188</v>
      </c>
      <c r="G2074" s="14">
        <v>3.8</v>
      </c>
      <c r="H2074" s="14" t="s">
        <v>11189</v>
      </c>
      <c r="I2074" s="14" t="s">
        <v>8532</v>
      </c>
      <c r="J2074" s="15" t="s">
        <v>11129</v>
      </c>
      <c r="K2074" s="14" t="s">
        <v>28902</v>
      </c>
      <c r="L2074" s="14" t="s">
        <v>31</v>
      </c>
      <c r="M2074" s="14" t="s">
        <v>11190</v>
      </c>
      <c r="N2074" s="14" t="s">
        <v>33</v>
      </c>
      <c r="O2074" s="16" t="s">
        <v>34</v>
      </c>
      <c r="P2074" s="28">
        <v>730</v>
      </c>
      <c r="Q2074" s="14">
        <v>2.8</v>
      </c>
      <c r="R2074" s="15" t="s">
        <v>11191</v>
      </c>
      <c r="S2074" s="14" t="s">
        <v>36</v>
      </c>
      <c r="T2074" s="14">
        <v>12</v>
      </c>
      <c r="U2074" s="14">
        <v>2.8</v>
      </c>
      <c r="V2074" s="37">
        <f>PRODUCT(U2074,1/E2074)</f>
        <v>8.0217733849018754E-3</v>
      </c>
      <c r="W2074" s="37">
        <f t="shared" si="115"/>
        <v>8.0217733849018754E-3</v>
      </c>
      <c r="X2074" s="19" t="s">
        <v>11192</v>
      </c>
      <c r="Y2074" s="21" t="s">
        <v>11193</v>
      </c>
      <c r="Z2074" s="19" t="s">
        <v>30962</v>
      </c>
    </row>
    <row r="2075" spans="1:26" s="67" customFormat="1" ht="100.2" customHeight="1" x14ac:dyDescent="0.3">
      <c r="A2075" s="9" t="s">
        <v>16991</v>
      </c>
      <c r="B2075" s="10" t="s">
        <v>11194</v>
      </c>
      <c r="C2075" s="22" t="s">
        <v>11195</v>
      </c>
      <c r="D2075" s="19" t="s">
        <v>11196</v>
      </c>
      <c r="E2075" s="13">
        <v>416.65</v>
      </c>
      <c r="F2075" s="14" t="s">
        <v>11197</v>
      </c>
      <c r="G2075" s="14">
        <v>9.82</v>
      </c>
      <c r="H2075" s="14" t="s">
        <v>11198</v>
      </c>
      <c r="I2075" s="14" t="s">
        <v>8532</v>
      </c>
      <c r="J2075" s="54" t="s">
        <v>9357</v>
      </c>
      <c r="K2075" s="14" t="s">
        <v>30036</v>
      </c>
      <c r="L2075" s="14" t="s">
        <v>721</v>
      </c>
      <c r="M2075" s="14" t="s">
        <v>69</v>
      </c>
      <c r="N2075" s="14" t="s">
        <v>33</v>
      </c>
      <c r="O2075" s="16" t="s">
        <v>34</v>
      </c>
      <c r="P2075" s="28">
        <v>91</v>
      </c>
      <c r="Q2075" s="14">
        <v>10</v>
      </c>
      <c r="R2075" s="15" t="s">
        <v>11199</v>
      </c>
      <c r="S2075" s="14" t="s">
        <v>36</v>
      </c>
      <c r="T2075" s="14">
        <v>30</v>
      </c>
      <c r="U2075" s="28">
        <v>10</v>
      </c>
      <c r="V2075" s="30">
        <f>PRODUCT(U2075,1/E2075)</f>
        <v>2.4000960038401541E-2</v>
      </c>
      <c r="W2075" s="37">
        <f>V2075/3</f>
        <v>8.0003200128005141E-3</v>
      </c>
      <c r="X2075" s="19" t="s">
        <v>11200</v>
      </c>
      <c r="Y2075" s="21" t="s">
        <v>3590</v>
      </c>
      <c r="Z2075" s="19" t="s">
        <v>11201</v>
      </c>
    </row>
    <row r="2076" spans="1:26" s="67" customFormat="1" ht="100.2" customHeight="1" x14ac:dyDescent="0.3">
      <c r="A2076" s="9" t="s">
        <v>16991</v>
      </c>
      <c r="B2076" s="10" t="s">
        <v>11202</v>
      </c>
      <c r="C2076" s="22" t="s">
        <v>11203</v>
      </c>
      <c r="D2076" s="19" t="s">
        <v>11204</v>
      </c>
      <c r="E2076" s="13">
        <v>278.33</v>
      </c>
      <c r="F2076" s="14" t="s">
        <v>11205</v>
      </c>
      <c r="G2076" s="14">
        <v>0.14000000000000001</v>
      </c>
      <c r="H2076" s="14" t="s">
        <v>11206</v>
      </c>
      <c r="I2076" s="14" t="s">
        <v>8532</v>
      </c>
      <c r="J2076" s="15" t="s">
        <v>8569</v>
      </c>
      <c r="K2076" s="14" t="s">
        <v>30035</v>
      </c>
      <c r="L2076" s="14" t="s">
        <v>31</v>
      </c>
      <c r="M2076" s="14" t="s">
        <v>176</v>
      </c>
      <c r="N2076" s="14" t="s">
        <v>46</v>
      </c>
      <c r="O2076" s="16" t="s">
        <v>34</v>
      </c>
      <c r="P2076" s="28">
        <v>730</v>
      </c>
      <c r="Q2076" s="14">
        <v>2.2000000000000002</v>
      </c>
      <c r="R2076" s="15" t="s">
        <v>11207</v>
      </c>
      <c r="S2076" s="14" t="s">
        <v>11208</v>
      </c>
      <c r="T2076" s="14">
        <v>26.3</v>
      </c>
      <c r="U2076" s="14">
        <v>2.2000000000000002</v>
      </c>
      <c r="V2076" s="37">
        <f>PRODUCT(U2076,1/E2076)</f>
        <v>7.9042862788775928E-3</v>
      </c>
      <c r="W2076" s="37">
        <f>V2076</f>
        <v>7.9042862788775928E-3</v>
      </c>
      <c r="X2076" s="19" t="s">
        <v>11209</v>
      </c>
      <c r="Y2076" s="21" t="s">
        <v>11210</v>
      </c>
      <c r="Z2076" s="19" t="s">
        <v>30958</v>
      </c>
    </row>
    <row r="2077" spans="1:26" s="67" customFormat="1" ht="100.2" customHeight="1" x14ac:dyDescent="0.3">
      <c r="A2077" s="9" t="s">
        <v>16991</v>
      </c>
      <c r="B2077" s="10" t="s">
        <v>11211</v>
      </c>
      <c r="C2077" s="22" t="s">
        <v>11212</v>
      </c>
      <c r="D2077" s="12" t="s">
        <v>11213</v>
      </c>
      <c r="E2077" s="13">
        <v>128.12</v>
      </c>
      <c r="F2077" s="14" t="s">
        <v>10073</v>
      </c>
      <c r="G2077" s="14">
        <v>0.58199999999999996</v>
      </c>
      <c r="H2077" s="18" t="s">
        <v>11214</v>
      </c>
      <c r="I2077" s="14" t="s">
        <v>8532</v>
      </c>
      <c r="J2077" s="15" t="s">
        <v>8864</v>
      </c>
      <c r="K2077" s="14" t="s">
        <v>29411</v>
      </c>
      <c r="L2077" s="14" t="s">
        <v>31</v>
      </c>
      <c r="M2077" s="14" t="s">
        <v>69</v>
      </c>
      <c r="N2077" s="14" t="s">
        <v>476</v>
      </c>
      <c r="O2077" s="16" t="s">
        <v>220</v>
      </c>
      <c r="P2077" s="17">
        <v>91</v>
      </c>
      <c r="Q2077" s="29" t="s">
        <v>7531</v>
      </c>
      <c r="R2077" s="15" t="s">
        <v>11215</v>
      </c>
      <c r="S2077" s="14" t="s">
        <v>36</v>
      </c>
      <c r="T2077" s="18">
        <v>10</v>
      </c>
      <c r="U2077" s="17">
        <v>3</v>
      </c>
      <c r="V2077" s="20">
        <f>U2077/E2077</f>
        <v>2.3415547923821417E-2</v>
      </c>
      <c r="W2077" s="33">
        <f>V2077/3</f>
        <v>7.8051826412738057E-3</v>
      </c>
      <c r="X2077" s="19" t="s">
        <v>11216</v>
      </c>
      <c r="Y2077" s="21" t="s">
        <v>11217</v>
      </c>
      <c r="Z2077" s="19" t="s">
        <v>30959</v>
      </c>
    </row>
    <row r="2078" spans="1:26" s="67" customFormat="1" ht="100.2" customHeight="1" x14ac:dyDescent="0.3">
      <c r="A2078" s="9" t="s">
        <v>16991</v>
      </c>
      <c r="B2078" s="10" t="s">
        <v>11218</v>
      </c>
      <c r="C2078" s="22" t="s">
        <v>11219</v>
      </c>
      <c r="D2078" s="12" t="s">
        <v>11220</v>
      </c>
      <c r="E2078" s="13">
        <v>129.16</v>
      </c>
      <c r="F2078" s="14" t="s">
        <v>11221</v>
      </c>
      <c r="G2078" s="14">
        <v>2.08</v>
      </c>
      <c r="H2078" s="18" t="s">
        <v>11222</v>
      </c>
      <c r="I2078" s="14" t="s">
        <v>8532</v>
      </c>
      <c r="J2078" s="15" t="s">
        <v>9340</v>
      </c>
      <c r="K2078" s="14" t="s">
        <v>30034</v>
      </c>
      <c r="L2078" s="14" t="s">
        <v>31</v>
      </c>
      <c r="M2078" s="14" t="s">
        <v>69</v>
      </c>
      <c r="N2078" s="14" t="s">
        <v>33</v>
      </c>
      <c r="O2078" s="16" t="s">
        <v>220</v>
      </c>
      <c r="P2078" s="17" t="s">
        <v>164</v>
      </c>
      <c r="Q2078" s="29" t="s">
        <v>7531</v>
      </c>
      <c r="R2078" s="15" t="s">
        <v>11223</v>
      </c>
      <c r="S2078" s="14" t="s">
        <v>49</v>
      </c>
      <c r="T2078" s="18" t="s">
        <v>49</v>
      </c>
      <c r="U2078" s="17">
        <v>3</v>
      </c>
      <c r="V2078" s="20">
        <f>U2078/E2078</f>
        <v>2.322700526478786E-2</v>
      </c>
      <c r="W2078" s="30">
        <f>V2078/3</f>
        <v>7.7423350882626198E-3</v>
      </c>
      <c r="X2078" s="19" t="s">
        <v>50</v>
      </c>
      <c r="Y2078" s="21" t="s">
        <v>11224</v>
      </c>
      <c r="Z2078" s="19" t="s">
        <v>30960</v>
      </c>
    </row>
    <row r="2079" spans="1:26" s="67" customFormat="1" ht="100.2" customHeight="1" x14ac:dyDescent="0.3">
      <c r="A2079" s="138" t="s">
        <v>23707</v>
      </c>
      <c r="B2079" s="141" t="s">
        <v>21710</v>
      </c>
      <c r="C2079" s="139" t="s">
        <v>21711</v>
      </c>
      <c r="D2079" s="139" t="s">
        <v>21712</v>
      </c>
      <c r="E2079" s="142">
        <v>261.11900000000003</v>
      </c>
      <c r="F2079" s="143" t="s">
        <v>21713</v>
      </c>
      <c r="G2079" s="143"/>
      <c r="H2079" s="143" t="s">
        <v>21714</v>
      </c>
      <c r="I2079" s="144" t="s">
        <v>8532</v>
      </c>
      <c r="J2079" s="145" t="s">
        <v>9305</v>
      </c>
      <c r="K2079" s="143" t="s">
        <v>30033</v>
      </c>
      <c r="L2079" s="144" t="s">
        <v>31</v>
      </c>
      <c r="M2079" s="144" t="s">
        <v>21715</v>
      </c>
      <c r="N2079" s="144" t="s">
        <v>46</v>
      </c>
      <c r="O2079" s="144" t="s">
        <v>34</v>
      </c>
      <c r="P2079" s="144">
        <v>730</v>
      </c>
      <c r="Q2079" s="144">
        <v>1.96</v>
      </c>
      <c r="R2079" s="147" t="s">
        <v>21716</v>
      </c>
      <c r="S2079" s="144" t="s">
        <v>21717</v>
      </c>
      <c r="T2079" s="144">
        <v>9.82</v>
      </c>
      <c r="U2079" s="144">
        <v>1.96</v>
      </c>
      <c r="V2079" s="153">
        <f>U2079/E2079</f>
        <v>7.5061561969829837E-3</v>
      </c>
      <c r="W2079" s="153">
        <f t="shared" ref="W2079:W2085" si="116">V2079</f>
        <v>7.5061561969829837E-3</v>
      </c>
      <c r="X2079" s="1" t="s">
        <v>21718</v>
      </c>
      <c r="Y2079" s="145" t="s">
        <v>21719</v>
      </c>
      <c r="Z2079" s="145" t="s">
        <v>30956</v>
      </c>
    </row>
    <row r="2080" spans="1:26" s="67" customFormat="1" ht="100.2" customHeight="1" x14ac:dyDescent="0.3">
      <c r="A2080" s="9" t="s">
        <v>16991</v>
      </c>
      <c r="B2080" s="10" t="s">
        <v>11225</v>
      </c>
      <c r="C2080" s="22" t="s">
        <v>11226</v>
      </c>
      <c r="D2080" s="19" t="s">
        <v>11227</v>
      </c>
      <c r="E2080" s="13">
        <v>269.77</v>
      </c>
      <c r="F2080" s="14" t="s">
        <v>11228</v>
      </c>
      <c r="G2080" s="14">
        <v>4.1399999999999997</v>
      </c>
      <c r="H2080" s="14" t="s">
        <v>11229</v>
      </c>
      <c r="I2080" s="14" t="s">
        <v>8532</v>
      </c>
      <c r="J2080" s="15" t="s">
        <v>9083</v>
      </c>
      <c r="K2080" s="14" t="s">
        <v>28710</v>
      </c>
      <c r="L2080" s="14" t="s">
        <v>189</v>
      </c>
      <c r="M2080" s="14" t="s">
        <v>190</v>
      </c>
      <c r="N2080" s="14" t="s">
        <v>33</v>
      </c>
      <c r="O2080" s="16" t="s">
        <v>3856</v>
      </c>
      <c r="P2080" s="28">
        <v>364</v>
      </c>
      <c r="Q2080" s="14">
        <v>2</v>
      </c>
      <c r="R2080" s="15" t="s">
        <v>11230</v>
      </c>
      <c r="S2080" s="14" t="s">
        <v>36</v>
      </c>
      <c r="T2080" s="14">
        <v>10</v>
      </c>
      <c r="U2080" s="28">
        <v>2</v>
      </c>
      <c r="V2080" s="30">
        <f>PRODUCT(U2080,1/E2080)</f>
        <v>7.4137228009044749E-3</v>
      </c>
      <c r="W2080" s="30">
        <f t="shared" si="116"/>
        <v>7.4137228009044749E-3</v>
      </c>
      <c r="X2080" s="19" t="s">
        <v>11231</v>
      </c>
      <c r="Y2080" s="21" t="s">
        <v>11232</v>
      </c>
      <c r="Z2080" s="19" t="s">
        <v>30957</v>
      </c>
    </row>
    <row r="2081" spans="1:26" s="67" customFormat="1" ht="100.2" customHeight="1" x14ac:dyDescent="0.3">
      <c r="A2081" s="138" t="s">
        <v>23707</v>
      </c>
      <c r="B2081" s="141" t="s">
        <v>21720</v>
      </c>
      <c r="C2081" s="139" t="s">
        <v>21721</v>
      </c>
      <c r="D2081" s="139" t="s">
        <v>21722</v>
      </c>
      <c r="E2081" s="142">
        <v>412.19</v>
      </c>
      <c r="F2081" s="143" t="s">
        <v>21723</v>
      </c>
      <c r="G2081" s="143"/>
      <c r="H2081" s="143" t="s">
        <v>21724</v>
      </c>
      <c r="I2081" s="144" t="s">
        <v>8532</v>
      </c>
      <c r="J2081" s="145" t="s">
        <v>20231</v>
      </c>
      <c r="K2081" s="143" t="s">
        <v>30032</v>
      </c>
      <c r="L2081" s="144" t="s">
        <v>31</v>
      </c>
      <c r="M2081" s="144" t="s">
        <v>281</v>
      </c>
      <c r="N2081" s="144" t="s">
        <v>476</v>
      </c>
      <c r="O2081" s="144" t="s">
        <v>34</v>
      </c>
      <c r="P2081" s="144">
        <v>728</v>
      </c>
      <c r="Q2081" s="144">
        <v>3</v>
      </c>
      <c r="R2081" s="147" t="s">
        <v>21725</v>
      </c>
      <c r="S2081" s="144" t="s">
        <v>21726</v>
      </c>
      <c r="T2081" s="144">
        <v>12</v>
      </c>
      <c r="U2081" s="144">
        <v>3</v>
      </c>
      <c r="V2081" s="148">
        <f>U2081/E2081</f>
        <v>7.278196948009413E-3</v>
      </c>
      <c r="W2081" s="148">
        <f t="shared" si="116"/>
        <v>7.278196948009413E-3</v>
      </c>
      <c r="X2081" s="1" t="s">
        <v>21727</v>
      </c>
      <c r="Y2081" s="145" t="s">
        <v>6834</v>
      </c>
      <c r="Z2081" s="145" t="s">
        <v>21728</v>
      </c>
    </row>
    <row r="2082" spans="1:26" s="67" customFormat="1" ht="100.2" customHeight="1" x14ac:dyDescent="0.3">
      <c r="A2082" s="9" t="s">
        <v>16991</v>
      </c>
      <c r="B2082" s="10" t="s">
        <v>11233</v>
      </c>
      <c r="C2082" s="22" t="s">
        <v>11234</v>
      </c>
      <c r="D2082" s="19" t="s">
        <v>11235</v>
      </c>
      <c r="E2082" s="13">
        <v>295.29000000000002</v>
      </c>
      <c r="F2082" s="14" t="s">
        <v>11236</v>
      </c>
      <c r="G2082" s="14">
        <v>2.83</v>
      </c>
      <c r="H2082" s="14" t="s">
        <v>11237</v>
      </c>
      <c r="I2082" s="14" t="s">
        <v>8532</v>
      </c>
      <c r="J2082" s="15" t="s">
        <v>8598</v>
      </c>
      <c r="K2082" s="14" t="s">
        <v>30031</v>
      </c>
      <c r="L2082" s="14" t="s">
        <v>189</v>
      </c>
      <c r="M2082" s="14" t="s">
        <v>190</v>
      </c>
      <c r="N2082" s="14" t="s">
        <v>33</v>
      </c>
      <c r="O2082" s="16" t="s">
        <v>3856</v>
      </c>
      <c r="P2082" s="28">
        <v>730</v>
      </c>
      <c r="Q2082" s="14">
        <v>2.14</v>
      </c>
      <c r="R2082" s="15" t="s">
        <v>11238</v>
      </c>
      <c r="S2082" s="14" t="s">
        <v>143</v>
      </c>
      <c r="T2082" s="14">
        <v>8.6</v>
      </c>
      <c r="U2082" s="13">
        <v>2.14</v>
      </c>
      <c r="V2082" s="64">
        <f>U2082/E2082</f>
        <v>7.2471130075518978E-3</v>
      </c>
      <c r="W2082" s="64">
        <f t="shared" si="116"/>
        <v>7.2471130075518978E-3</v>
      </c>
      <c r="X2082" s="19" t="s">
        <v>11239</v>
      </c>
      <c r="Y2082" s="21" t="s">
        <v>1705</v>
      </c>
      <c r="Z2082" s="19" t="s">
        <v>30977</v>
      </c>
    </row>
    <row r="2083" spans="1:26" s="67" customFormat="1" ht="100.2" customHeight="1" x14ac:dyDescent="0.3">
      <c r="A2083" s="138" t="s">
        <v>23707</v>
      </c>
      <c r="B2083" s="141" t="s">
        <v>21729</v>
      </c>
      <c r="C2083" s="139" t="s">
        <v>21730</v>
      </c>
      <c r="D2083" s="139" t="s">
        <v>21731</v>
      </c>
      <c r="E2083" s="142">
        <v>487.34</v>
      </c>
      <c r="F2083" s="143" t="s">
        <v>21732</v>
      </c>
      <c r="G2083" s="143"/>
      <c r="H2083" s="143" t="s">
        <v>21733</v>
      </c>
      <c r="I2083" s="144" t="s">
        <v>8532</v>
      </c>
      <c r="J2083" s="145" t="s">
        <v>21734</v>
      </c>
      <c r="K2083" s="143" t="s">
        <v>30030</v>
      </c>
      <c r="L2083" s="144" t="s">
        <v>425</v>
      </c>
      <c r="M2083" s="144" t="s">
        <v>281</v>
      </c>
      <c r="N2083" s="144" t="s">
        <v>46</v>
      </c>
      <c r="O2083" s="144" t="s">
        <v>34</v>
      </c>
      <c r="P2083" s="144">
        <v>546</v>
      </c>
      <c r="Q2083" s="144">
        <v>3.51</v>
      </c>
      <c r="R2083" s="147" t="s">
        <v>21735</v>
      </c>
      <c r="S2083" s="144" t="s">
        <v>143</v>
      </c>
      <c r="T2083" s="144">
        <v>36.4</v>
      </c>
      <c r="U2083" s="144">
        <v>3.51</v>
      </c>
      <c r="V2083" s="153">
        <f>U2083/E2083</f>
        <v>7.202363852751672E-3</v>
      </c>
      <c r="W2083" s="153">
        <f t="shared" si="116"/>
        <v>7.202363852751672E-3</v>
      </c>
      <c r="X2083" s="1" t="s">
        <v>21736</v>
      </c>
      <c r="Y2083" s="145" t="s">
        <v>1705</v>
      </c>
      <c r="Z2083" s="145" t="s">
        <v>30978</v>
      </c>
    </row>
    <row r="2084" spans="1:26" s="67" customFormat="1" ht="100.2" customHeight="1" x14ac:dyDescent="0.3">
      <c r="A2084" s="138" t="s">
        <v>23707</v>
      </c>
      <c r="B2084" s="141" t="s">
        <v>21737</v>
      </c>
      <c r="C2084" s="139" t="s">
        <v>21738</v>
      </c>
      <c r="D2084" s="139" t="s">
        <v>21739</v>
      </c>
      <c r="E2084" s="142">
        <v>488.77</v>
      </c>
      <c r="F2084" s="143" t="s">
        <v>21740</v>
      </c>
      <c r="G2084" s="143"/>
      <c r="H2084" s="143" t="s">
        <v>21741</v>
      </c>
      <c r="I2084" s="144" t="s">
        <v>8532</v>
      </c>
      <c r="J2084" s="145" t="s">
        <v>9601</v>
      </c>
      <c r="K2084" s="143" t="s">
        <v>28903</v>
      </c>
      <c r="L2084" s="144" t="s">
        <v>189</v>
      </c>
      <c r="M2084" s="144" t="s">
        <v>190</v>
      </c>
      <c r="N2084" s="144" t="s">
        <v>46</v>
      </c>
      <c r="O2084" s="144" t="s">
        <v>34</v>
      </c>
      <c r="P2084" s="144">
        <v>365</v>
      </c>
      <c r="Q2084" s="144">
        <v>3.5</v>
      </c>
      <c r="R2084" s="147" t="s">
        <v>21742</v>
      </c>
      <c r="S2084" s="144" t="s">
        <v>36</v>
      </c>
      <c r="T2084" s="144">
        <v>19</v>
      </c>
      <c r="U2084" s="144">
        <v>3.5</v>
      </c>
      <c r="V2084" s="149">
        <f>U2084/E2084</f>
        <v>7.1608322933076913E-3</v>
      </c>
      <c r="W2084" s="149">
        <f t="shared" si="116"/>
        <v>7.1608322933076913E-3</v>
      </c>
      <c r="X2084" s="1" t="s">
        <v>21743</v>
      </c>
      <c r="Y2084" s="145" t="s">
        <v>21744</v>
      </c>
      <c r="Z2084" s="145" t="s">
        <v>30979</v>
      </c>
    </row>
    <row r="2085" spans="1:26" s="67" customFormat="1" ht="100.2" customHeight="1" x14ac:dyDescent="0.3">
      <c r="A2085" s="9" t="s">
        <v>16991</v>
      </c>
      <c r="B2085" s="10" t="s">
        <v>11240</v>
      </c>
      <c r="C2085" s="22" t="s">
        <v>11241</v>
      </c>
      <c r="D2085" s="19" t="s">
        <v>11242</v>
      </c>
      <c r="E2085" s="13">
        <v>349.42</v>
      </c>
      <c r="F2085" s="14" t="s">
        <v>11243</v>
      </c>
      <c r="G2085" s="36">
        <v>6</v>
      </c>
      <c r="H2085" s="14" t="s">
        <v>11244</v>
      </c>
      <c r="I2085" s="14" t="s">
        <v>8532</v>
      </c>
      <c r="J2085" s="15" t="s">
        <v>8864</v>
      </c>
      <c r="K2085" s="14" t="s">
        <v>30029</v>
      </c>
      <c r="L2085" s="14" t="s">
        <v>189</v>
      </c>
      <c r="M2085" s="14" t="s">
        <v>190</v>
      </c>
      <c r="N2085" s="14" t="s">
        <v>33</v>
      </c>
      <c r="O2085" s="16" t="s">
        <v>34</v>
      </c>
      <c r="P2085" s="28">
        <v>365</v>
      </c>
      <c r="Q2085" s="14">
        <v>2.5</v>
      </c>
      <c r="R2085" s="15" t="s">
        <v>11245</v>
      </c>
      <c r="S2085" s="14" t="s">
        <v>11246</v>
      </c>
      <c r="T2085" s="14">
        <v>6.25</v>
      </c>
      <c r="U2085" s="14">
        <v>2.5</v>
      </c>
      <c r="V2085" s="37">
        <f>PRODUCT(U2085,1/E2085)</f>
        <v>7.154713525270447E-3</v>
      </c>
      <c r="W2085" s="37">
        <f t="shared" si="116"/>
        <v>7.154713525270447E-3</v>
      </c>
      <c r="X2085" s="19" t="s">
        <v>11247</v>
      </c>
      <c r="Y2085" s="21" t="s">
        <v>11248</v>
      </c>
      <c r="Z2085" s="19" t="s">
        <v>30980</v>
      </c>
    </row>
    <row r="2086" spans="1:26" s="67" customFormat="1" ht="100.2" customHeight="1" x14ac:dyDescent="0.3">
      <c r="A2086" s="9" t="s">
        <v>16991</v>
      </c>
      <c r="B2086" s="10" t="s">
        <v>11249</v>
      </c>
      <c r="C2086" s="46" t="s">
        <v>11250</v>
      </c>
      <c r="D2086" s="19" t="s">
        <v>11251</v>
      </c>
      <c r="E2086" s="13">
        <v>160.23696999152401</v>
      </c>
      <c r="F2086" s="14" t="s">
        <v>11252</v>
      </c>
      <c r="G2086" s="14">
        <v>3.75</v>
      </c>
      <c r="H2086" s="14" t="s">
        <v>11253</v>
      </c>
      <c r="I2086" s="14" t="s">
        <v>8532</v>
      </c>
      <c r="J2086" s="15" t="s">
        <v>10030</v>
      </c>
      <c r="K2086" s="14" t="s">
        <v>30028</v>
      </c>
      <c r="L2086" s="14" t="s">
        <v>31</v>
      </c>
      <c r="M2086" s="14" t="s">
        <v>281</v>
      </c>
      <c r="N2086" s="14" t="s">
        <v>33</v>
      </c>
      <c r="O2086" s="16" t="s">
        <v>34</v>
      </c>
      <c r="P2086" s="28">
        <v>92</v>
      </c>
      <c r="Q2086" s="14">
        <v>3.42</v>
      </c>
      <c r="R2086" s="15" t="s">
        <v>11254</v>
      </c>
      <c r="S2086" s="14" t="s">
        <v>49</v>
      </c>
      <c r="T2086" s="14" t="s">
        <v>49</v>
      </c>
      <c r="U2086" s="13">
        <v>3.42</v>
      </c>
      <c r="V2086" s="30">
        <f t="shared" ref="V2086:V2091" si="117">U2086/E2086</f>
        <v>2.1343389107900044E-2</v>
      </c>
      <c r="W2086" s="37">
        <f>V2086/3</f>
        <v>7.1144630359666816E-3</v>
      </c>
      <c r="X2086" s="19" t="s">
        <v>893</v>
      </c>
      <c r="Y2086" s="21" t="s">
        <v>10910</v>
      </c>
      <c r="Z2086" s="19" t="s">
        <v>30981</v>
      </c>
    </row>
    <row r="2087" spans="1:26" s="67" customFormat="1" ht="100.2" customHeight="1" x14ac:dyDescent="0.3">
      <c r="A2087" s="9" t="s">
        <v>16991</v>
      </c>
      <c r="B2087" s="10" t="s">
        <v>11255</v>
      </c>
      <c r="C2087" s="22" t="s">
        <v>11256</v>
      </c>
      <c r="D2087" s="19" t="s">
        <v>11257</v>
      </c>
      <c r="E2087" s="13">
        <v>73.12</v>
      </c>
      <c r="F2087" s="14" t="s">
        <v>11258</v>
      </c>
      <c r="G2087" s="14">
        <v>0.94</v>
      </c>
      <c r="H2087" s="14" t="s">
        <v>11259</v>
      </c>
      <c r="I2087" s="14" t="s">
        <v>8532</v>
      </c>
      <c r="J2087" s="15" t="s">
        <v>10270</v>
      </c>
      <c r="K2087" s="14" t="s">
        <v>30027</v>
      </c>
      <c r="L2087" s="14" t="s">
        <v>31</v>
      </c>
      <c r="M2087" s="14" t="s">
        <v>1257</v>
      </c>
      <c r="N2087" s="14" t="s">
        <v>46</v>
      </c>
      <c r="O2087" s="16" t="s">
        <v>47</v>
      </c>
      <c r="P2087" s="28">
        <v>728</v>
      </c>
      <c r="Q2087" s="18">
        <v>0.51400000000000001</v>
      </c>
      <c r="R2087" s="15" t="s">
        <v>11260</v>
      </c>
      <c r="S2087" s="14" t="s">
        <v>36</v>
      </c>
      <c r="T2087" s="14">
        <v>1.6</v>
      </c>
      <c r="U2087" s="30">
        <v>0.51400000000000001</v>
      </c>
      <c r="V2087" s="64">
        <f t="shared" si="117"/>
        <v>7.0295404814004377E-3</v>
      </c>
      <c r="W2087" s="64">
        <f>V2087</f>
        <v>7.0295404814004377E-3</v>
      </c>
      <c r="X2087" s="19" t="s">
        <v>11261</v>
      </c>
      <c r="Y2087" s="21" t="s">
        <v>11262</v>
      </c>
      <c r="Z2087" s="19" t="s">
        <v>30982</v>
      </c>
    </row>
    <row r="2088" spans="1:26" s="67" customFormat="1" ht="100.2" customHeight="1" x14ac:dyDescent="0.3">
      <c r="A2088" s="138" t="s">
        <v>23707</v>
      </c>
      <c r="B2088" s="141" t="s">
        <v>21745</v>
      </c>
      <c r="C2088" s="139" t="s">
        <v>21746</v>
      </c>
      <c r="D2088" s="139" t="s">
        <v>21747</v>
      </c>
      <c r="E2088" s="142">
        <v>384.51600000000002</v>
      </c>
      <c r="F2088" s="143" t="s">
        <v>21748</v>
      </c>
      <c r="G2088" s="143"/>
      <c r="H2088" s="143" t="s">
        <v>21749</v>
      </c>
      <c r="I2088" s="144" t="s">
        <v>8532</v>
      </c>
      <c r="J2088" s="145" t="s">
        <v>21750</v>
      </c>
      <c r="K2088" s="143" t="s">
        <v>30026</v>
      </c>
      <c r="L2088" s="144" t="s">
        <v>425</v>
      </c>
      <c r="M2088" s="144" t="s">
        <v>9801</v>
      </c>
      <c r="N2088" s="144" t="s">
        <v>46</v>
      </c>
      <c r="O2088" s="144" t="s">
        <v>34</v>
      </c>
      <c r="P2088" s="144">
        <v>560</v>
      </c>
      <c r="Q2088" s="144">
        <v>2.7</v>
      </c>
      <c r="R2088" s="147" t="s">
        <v>21751</v>
      </c>
      <c r="S2088" s="144" t="s">
        <v>36</v>
      </c>
      <c r="T2088" s="151">
        <v>7</v>
      </c>
      <c r="U2088" s="144">
        <v>2.7</v>
      </c>
      <c r="V2088" s="149">
        <f t="shared" si="117"/>
        <v>7.0218144368504824E-3</v>
      </c>
      <c r="W2088" s="149">
        <f>V2088</f>
        <v>7.0218144368504824E-3</v>
      </c>
      <c r="X2088" s="1" t="s">
        <v>21752</v>
      </c>
      <c r="Y2088" s="145" t="s">
        <v>21753</v>
      </c>
      <c r="Z2088" s="145" t="s">
        <v>21754</v>
      </c>
    </row>
    <row r="2089" spans="1:26" s="67" customFormat="1" ht="100.2" customHeight="1" x14ac:dyDescent="0.3">
      <c r="A2089" s="9" t="s">
        <v>16991</v>
      </c>
      <c r="B2089" s="10" t="s">
        <v>11263</v>
      </c>
      <c r="C2089" s="19" t="s">
        <v>11264</v>
      </c>
      <c r="D2089" s="19" t="s">
        <v>11265</v>
      </c>
      <c r="E2089" s="13">
        <v>237.64</v>
      </c>
      <c r="F2089" s="14" t="s">
        <v>11266</v>
      </c>
      <c r="G2089" s="13">
        <v>3.68</v>
      </c>
      <c r="H2089" s="14" t="s">
        <v>11267</v>
      </c>
      <c r="I2089" s="14" t="s">
        <v>8532</v>
      </c>
      <c r="J2089" s="15" t="s">
        <v>11268</v>
      </c>
      <c r="K2089" s="14" t="s">
        <v>28904</v>
      </c>
      <c r="L2089" s="14" t="s">
        <v>31</v>
      </c>
      <c r="M2089" s="14" t="s">
        <v>11269</v>
      </c>
      <c r="N2089" s="14" t="s">
        <v>33</v>
      </c>
      <c r="O2089" s="16" t="s">
        <v>34</v>
      </c>
      <c r="P2089" s="28">
        <v>90</v>
      </c>
      <c r="Q2089" s="14">
        <v>5</v>
      </c>
      <c r="R2089" s="15" t="s">
        <v>11270</v>
      </c>
      <c r="S2089" s="14" t="s">
        <v>619</v>
      </c>
      <c r="T2089" s="14">
        <v>15</v>
      </c>
      <c r="U2089" s="28">
        <v>5</v>
      </c>
      <c r="V2089" s="13">
        <f t="shared" si="117"/>
        <v>2.1040228917690626E-2</v>
      </c>
      <c r="W2089" s="30">
        <f>V2089/3</f>
        <v>7.0134096392302087E-3</v>
      </c>
      <c r="X2089" s="19" t="s">
        <v>11271</v>
      </c>
      <c r="Y2089" s="21" t="s">
        <v>11272</v>
      </c>
      <c r="Z2089" s="19" t="s">
        <v>11273</v>
      </c>
    </row>
    <row r="2090" spans="1:26" s="67" customFormat="1" ht="100.2" customHeight="1" x14ac:dyDescent="0.3">
      <c r="A2090" s="138" t="s">
        <v>23707</v>
      </c>
      <c r="B2090" s="141" t="s">
        <v>21755</v>
      </c>
      <c r="C2090" s="139" t="s">
        <v>21756</v>
      </c>
      <c r="D2090" s="147" t="s">
        <v>21757</v>
      </c>
      <c r="E2090" s="143">
        <v>477.6</v>
      </c>
      <c r="F2090" s="144" t="s">
        <v>21758</v>
      </c>
      <c r="G2090" s="150"/>
      <c r="H2090" s="144" t="s">
        <v>21759</v>
      </c>
      <c r="I2090" s="144" t="s">
        <v>8532</v>
      </c>
      <c r="J2090" s="145" t="s">
        <v>8886</v>
      </c>
      <c r="K2090" s="144" t="s">
        <v>30025</v>
      </c>
      <c r="L2090" s="144" t="s">
        <v>189</v>
      </c>
      <c r="M2090" s="144" t="s">
        <v>190</v>
      </c>
      <c r="N2090" s="144" t="s">
        <v>33</v>
      </c>
      <c r="O2090" s="144" t="s">
        <v>3856</v>
      </c>
      <c r="P2090" s="144">
        <v>98</v>
      </c>
      <c r="Q2090" s="144">
        <v>10</v>
      </c>
      <c r="R2090" s="147" t="s">
        <v>21760</v>
      </c>
      <c r="S2090" s="144" t="s">
        <v>1388</v>
      </c>
      <c r="T2090" s="144">
        <v>60</v>
      </c>
      <c r="U2090" s="144">
        <v>10</v>
      </c>
      <c r="V2090" s="148">
        <f t="shared" si="117"/>
        <v>2.0938023450586263E-2</v>
      </c>
      <c r="W2090" s="149">
        <f>V2090/3</f>
        <v>6.9793411501954212E-3</v>
      </c>
      <c r="X2090" s="147" t="s">
        <v>21761</v>
      </c>
      <c r="Y2090" s="145" t="s">
        <v>21762</v>
      </c>
      <c r="Z2090" s="145" t="s">
        <v>30983</v>
      </c>
    </row>
    <row r="2091" spans="1:26" s="67" customFormat="1" ht="100.2" customHeight="1" x14ac:dyDescent="0.3">
      <c r="A2091" s="138" t="s">
        <v>23707</v>
      </c>
      <c r="B2091" s="141" t="s">
        <v>21763</v>
      </c>
      <c r="C2091" s="139" t="s">
        <v>21764</v>
      </c>
      <c r="D2091" s="139" t="s">
        <v>21765</v>
      </c>
      <c r="E2091" s="142">
        <v>491.11</v>
      </c>
      <c r="F2091" s="143" t="s">
        <v>21766</v>
      </c>
      <c r="G2091" s="143"/>
      <c r="H2091" s="143" t="s">
        <v>21767</v>
      </c>
      <c r="I2091" s="144" t="s">
        <v>8532</v>
      </c>
      <c r="J2091" s="145" t="s">
        <v>21768</v>
      </c>
      <c r="K2091" s="143" t="s">
        <v>28905</v>
      </c>
      <c r="L2091" s="144" t="s">
        <v>31</v>
      </c>
      <c r="M2091" s="144" t="s">
        <v>4915</v>
      </c>
      <c r="N2091" s="144" t="s">
        <v>46</v>
      </c>
      <c r="O2091" s="144" t="s">
        <v>34</v>
      </c>
      <c r="P2091" s="144">
        <v>728</v>
      </c>
      <c r="Q2091" s="144">
        <v>3.4</v>
      </c>
      <c r="R2091" s="147" t="s">
        <v>21769</v>
      </c>
      <c r="S2091" s="144" t="s">
        <v>36</v>
      </c>
      <c r="T2091" s="144">
        <v>17.100000000000001</v>
      </c>
      <c r="U2091" s="144">
        <v>3.4</v>
      </c>
      <c r="V2091" s="149">
        <f t="shared" si="117"/>
        <v>6.923092586182321E-3</v>
      </c>
      <c r="W2091" s="149">
        <f>V2091</f>
        <v>6.923092586182321E-3</v>
      </c>
      <c r="X2091" s="1" t="s">
        <v>21770</v>
      </c>
      <c r="Y2091" s="145" t="s">
        <v>1861</v>
      </c>
      <c r="Z2091" s="145" t="s">
        <v>30984</v>
      </c>
    </row>
    <row r="2092" spans="1:26" s="67" customFormat="1" ht="100.2" customHeight="1" x14ac:dyDescent="0.3">
      <c r="A2092" s="9" t="s">
        <v>16991</v>
      </c>
      <c r="B2092" s="10" t="s">
        <v>11274</v>
      </c>
      <c r="C2092" s="22" t="s">
        <v>11275</v>
      </c>
      <c r="D2092" s="12" t="s">
        <v>11276</v>
      </c>
      <c r="E2092" s="13">
        <v>68.069999999999993</v>
      </c>
      <c r="F2092" s="14" t="s">
        <v>11277</v>
      </c>
      <c r="G2092" s="14">
        <v>1.34</v>
      </c>
      <c r="H2092" s="18" t="s">
        <v>11278</v>
      </c>
      <c r="I2092" s="14" t="s">
        <v>8532</v>
      </c>
      <c r="J2092" s="15" t="s">
        <v>9245</v>
      </c>
      <c r="K2092" s="14" t="s">
        <v>30024</v>
      </c>
      <c r="L2092" s="14" t="s">
        <v>425</v>
      </c>
      <c r="M2092" s="14" t="s">
        <v>839</v>
      </c>
      <c r="N2092" s="14" t="s">
        <v>46</v>
      </c>
      <c r="O2092" s="16" t="s">
        <v>220</v>
      </c>
      <c r="P2092" s="17">
        <v>91</v>
      </c>
      <c r="Q2092" s="29" t="s">
        <v>11279</v>
      </c>
      <c r="R2092" s="15" t="s">
        <v>11280</v>
      </c>
      <c r="S2092" s="14" t="s">
        <v>143</v>
      </c>
      <c r="T2092" s="18">
        <v>2.9</v>
      </c>
      <c r="U2092" s="34">
        <v>1.4</v>
      </c>
      <c r="V2092" s="33">
        <f>PRODUCT(U2092,1/E2092)</f>
        <v>2.0567063317173499E-2</v>
      </c>
      <c r="W2092" s="39">
        <f>V2092/3</f>
        <v>6.8556877723911667E-3</v>
      </c>
      <c r="X2092" s="19" t="s">
        <v>11281</v>
      </c>
      <c r="Y2092" s="21" t="s">
        <v>808</v>
      </c>
      <c r="Z2092" s="19" t="s">
        <v>30985</v>
      </c>
    </row>
    <row r="2093" spans="1:26" s="67" customFormat="1" ht="100.2" customHeight="1" x14ac:dyDescent="0.3">
      <c r="A2093" s="138" t="s">
        <v>23707</v>
      </c>
      <c r="B2093" s="141" t="s">
        <v>21771</v>
      </c>
      <c r="C2093" s="139" t="s">
        <v>21772</v>
      </c>
      <c r="D2093" s="139" t="s">
        <v>21773</v>
      </c>
      <c r="E2093" s="142">
        <v>331.41199999999998</v>
      </c>
      <c r="F2093" s="143" t="s">
        <v>21774</v>
      </c>
      <c r="G2093" s="143"/>
      <c r="H2093" s="143" t="s">
        <v>21775</v>
      </c>
      <c r="I2093" s="144" t="s">
        <v>8532</v>
      </c>
      <c r="J2093" s="145" t="s">
        <v>21776</v>
      </c>
      <c r="K2093" s="143" t="s">
        <v>30023</v>
      </c>
      <c r="L2093" s="144" t="s">
        <v>425</v>
      </c>
      <c r="M2093" s="144" t="s">
        <v>839</v>
      </c>
      <c r="N2093" s="144" t="s">
        <v>46</v>
      </c>
      <c r="O2093" s="144" t="s">
        <v>34</v>
      </c>
      <c r="P2093" s="144">
        <v>728</v>
      </c>
      <c r="Q2093" s="144">
        <v>2.27</v>
      </c>
      <c r="R2093" s="147" t="s">
        <v>21777</v>
      </c>
      <c r="S2093" s="144" t="s">
        <v>1019</v>
      </c>
      <c r="T2093" s="144">
        <v>11.9</v>
      </c>
      <c r="U2093" s="144">
        <v>2.27</v>
      </c>
      <c r="V2093" s="153">
        <f>U2093/E2093</f>
        <v>6.8494804050547361E-3</v>
      </c>
      <c r="W2093" s="153">
        <f>V2093</f>
        <v>6.8494804050547361E-3</v>
      </c>
      <c r="X2093" s="1" t="s">
        <v>21778</v>
      </c>
      <c r="Y2093" s="145" t="s">
        <v>21779</v>
      </c>
      <c r="Z2093" s="145" t="s">
        <v>21780</v>
      </c>
    </row>
    <row r="2094" spans="1:26" s="67" customFormat="1" ht="100.2" customHeight="1" x14ac:dyDescent="0.3">
      <c r="A2094" s="138" t="s">
        <v>23707</v>
      </c>
      <c r="B2094" s="141" t="s">
        <v>21781</v>
      </c>
      <c r="C2094" s="139" t="s">
        <v>21782</v>
      </c>
      <c r="D2094" s="139" t="s">
        <v>21783</v>
      </c>
      <c r="E2094" s="142">
        <v>225.31</v>
      </c>
      <c r="F2094" s="143" t="s">
        <v>21784</v>
      </c>
      <c r="G2094" s="143"/>
      <c r="H2094" s="143" t="s">
        <v>21785</v>
      </c>
      <c r="I2094" s="144" t="s">
        <v>8532</v>
      </c>
      <c r="J2094" s="145" t="s">
        <v>8598</v>
      </c>
      <c r="K2094" s="143" t="s">
        <v>30022</v>
      </c>
      <c r="L2094" s="144" t="s">
        <v>189</v>
      </c>
      <c r="M2094" s="144" t="s">
        <v>190</v>
      </c>
      <c r="N2094" s="144" t="s">
        <v>33</v>
      </c>
      <c r="O2094" s="144" t="s">
        <v>34</v>
      </c>
      <c r="P2094" s="144">
        <v>728</v>
      </c>
      <c r="Q2094" s="144">
        <v>1.5</v>
      </c>
      <c r="R2094" s="147" t="s">
        <v>21786</v>
      </c>
      <c r="S2094" s="144" t="s">
        <v>3395</v>
      </c>
      <c r="T2094" s="144">
        <v>6</v>
      </c>
      <c r="U2094" s="144">
        <v>1.5</v>
      </c>
      <c r="V2094" s="149">
        <f>U2094/E2094</f>
        <v>6.6574941192135279E-3</v>
      </c>
      <c r="W2094" s="149">
        <f>V2094</f>
        <v>6.6574941192135279E-3</v>
      </c>
      <c r="X2094" s="1" t="s">
        <v>21787</v>
      </c>
      <c r="Y2094" s="145" t="s">
        <v>21788</v>
      </c>
      <c r="Z2094" s="145" t="s">
        <v>21789</v>
      </c>
    </row>
    <row r="2095" spans="1:26" s="67" customFormat="1" ht="100.2" customHeight="1" x14ac:dyDescent="0.3">
      <c r="A2095" s="138" t="s">
        <v>23707</v>
      </c>
      <c r="B2095" s="141" t="s">
        <v>21790</v>
      </c>
      <c r="C2095" s="139" t="s">
        <v>21791</v>
      </c>
      <c r="D2095" s="139" t="s">
        <v>21792</v>
      </c>
      <c r="E2095" s="142">
        <v>198.18199999999999</v>
      </c>
      <c r="F2095" s="143" t="s">
        <v>21793</v>
      </c>
      <c r="G2095" s="143"/>
      <c r="H2095" s="143" t="s">
        <v>21794</v>
      </c>
      <c r="I2095" s="144" t="s">
        <v>8532</v>
      </c>
      <c r="J2095" s="145" t="s">
        <v>21795</v>
      </c>
      <c r="K2095" s="143" t="s">
        <v>30021</v>
      </c>
      <c r="L2095" s="144" t="s">
        <v>189</v>
      </c>
      <c r="M2095" s="144" t="s">
        <v>190</v>
      </c>
      <c r="N2095" s="144" t="s">
        <v>46</v>
      </c>
      <c r="O2095" s="144" t="s">
        <v>34</v>
      </c>
      <c r="P2095" s="144">
        <v>364</v>
      </c>
      <c r="Q2095" s="144">
        <v>1.3</v>
      </c>
      <c r="R2095" s="147" t="s">
        <v>21796</v>
      </c>
      <c r="S2095" s="144" t="s">
        <v>36</v>
      </c>
      <c r="T2095" s="144">
        <v>2.8</v>
      </c>
      <c r="U2095" s="144">
        <v>1.3</v>
      </c>
      <c r="V2095" s="149">
        <f>U2095/E2095</f>
        <v>6.5596270095165058E-3</v>
      </c>
      <c r="W2095" s="149">
        <f>V2095</f>
        <v>6.5596270095165058E-3</v>
      </c>
      <c r="X2095" s="1" t="s">
        <v>21797</v>
      </c>
      <c r="Y2095" s="145" t="s">
        <v>21798</v>
      </c>
      <c r="Z2095" s="145" t="s">
        <v>21799</v>
      </c>
    </row>
    <row r="2096" spans="1:26" s="67" customFormat="1" ht="100.2" customHeight="1" x14ac:dyDescent="0.3">
      <c r="A2096" s="9" t="s">
        <v>16991</v>
      </c>
      <c r="B2096" s="10" t="s">
        <v>29630</v>
      </c>
      <c r="C2096" s="22" t="s">
        <v>11282</v>
      </c>
      <c r="D2096" s="19" t="s">
        <v>11283</v>
      </c>
      <c r="E2096" s="13">
        <v>258.39999999999998</v>
      </c>
      <c r="F2096" s="14" t="s">
        <v>9091</v>
      </c>
      <c r="G2096" s="13">
        <v>5.7</v>
      </c>
      <c r="H2096" s="14" t="s">
        <v>11284</v>
      </c>
      <c r="I2096" s="14" t="s">
        <v>8532</v>
      </c>
      <c r="J2096" s="15" t="s">
        <v>8992</v>
      </c>
      <c r="K2096" s="14" t="s">
        <v>30020</v>
      </c>
      <c r="L2096" s="14" t="s">
        <v>31</v>
      </c>
      <c r="M2096" s="14" t="s">
        <v>674</v>
      </c>
      <c r="N2096" s="14" t="s">
        <v>46</v>
      </c>
      <c r="O2096" s="16" t="s">
        <v>34</v>
      </c>
      <c r="P2096" s="28">
        <v>91</v>
      </c>
      <c r="Q2096" s="36">
        <v>5</v>
      </c>
      <c r="R2096" s="15" t="s">
        <v>11285</v>
      </c>
      <c r="S2096" s="14" t="s">
        <v>36</v>
      </c>
      <c r="T2096" s="14">
        <v>15.2</v>
      </c>
      <c r="U2096" s="36">
        <v>5</v>
      </c>
      <c r="V2096" s="33">
        <f>U2096/E2096</f>
        <v>1.9349845201238391E-2</v>
      </c>
      <c r="W2096" s="37">
        <f>V2096/3</f>
        <v>6.4499484004127972E-3</v>
      </c>
      <c r="X2096" s="19" t="s">
        <v>11286</v>
      </c>
      <c r="Y2096" s="21" t="s">
        <v>11287</v>
      </c>
      <c r="Z2096" s="19" t="s">
        <v>30986</v>
      </c>
    </row>
    <row r="2097" spans="1:26" s="67" customFormat="1" ht="100.2" customHeight="1" x14ac:dyDescent="0.3">
      <c r="A2097" s="9" t="s">
        <v>16991</v>
      </c>
      <c r="B2097" s="10" t="s">
        <v>11288</v>
      </c>
      <c r="C2097" s="22" t="s">
        <v>11289</v>
      </c>
      <c r="D2097" s="19" t="s">
        <v>11290</v>
      </c>
      <c r="E2097" s="13">
        <v>84.08</v>
      </c>
      <c r="F2097" s="14" t="s">
        <v>11291</v>
      </c>
      <c r="G2097" s="14">
        <v>-0.97</v>
      </c>
      <c r="H2097" s="14" t="s">
        <v>11292</v>
      </c>
      <c r="I2097" s="14" t="s">
        <v>8532</v>
      </c>
      <c r="J2097" s="15" t="s">
        <v>9138</v>
      </c>
      <c r="K2097" s="14" t="s">
        <v>30019</v>
      </c>
      <c r="L2097" s="14" t="s">
        <v>11293</v>
      </c>
      <c r="M2097" s="14" t="s">
        <v>32</v>
      </c>
      <c r="N2097" s="14" t="s">
        <v>33</v>
      </c>
      <c r="O2097" s="16" t="s">
        <v>34</v>
      </c>
      <c r="P2097" s="28">
        <v>730</v>
      </c>
      <c r="Q2097" s="14">
        <v>0.5</v>
      </c>
      <c r="R2097" s="15" t="s">
        <v>11294</v>
      </c>
      <c r="S2097" s="14" t="s">
        <v>314</v>
      </c>
      <c r="T2097" s="14">
        <v>5</v>
      </c>
      <c r="U2097" s="36">
        <v>0.5</v>
      </c>
      <c r="V2097" s="30">
        <f>U2097/E2097</f>
        <v>5.9467174119885828E-3</v>
      </c>
      <c r="W2097" s="30">
        <f>V2097</f>
        <v>5.9467174119885828E-3</v>
      </c>
      <c r="X2097" s="19" t="s">
        <v>11295</v>
      </c>
      <c r="Y2097" s="21" t="s">
        <v>11296</v>
      </c>
      <c r="Z2097" s="19" t="s">
        <v>30987</v>
      </c>
    </row>
    <row r="2098" spans="1:26" s="67" customFormat="1" ht="100.2" customHeight="1" x14ac:dyDescent="0.3">
      <c r="A2098" s="9" t="s">
        <v>16991</v>
      </c>
      <c r="B2098" s="45" t="s">
        <v>11297</v>
      </c>
      <c r="C2098" s="22" t="s">
        <v>11298</v>
      </c>
      <c r="D2098" s="19" t="s">
        <v>11299</v>
      </c>
      <c r="E2098" s="13">
        <v>339.22</v>
      </c>
      <c r="F2098" s="14" t="s">
        <v>11300</v>
      </c>
      <c r="G2098" s="14">
        <v>5.08</v>
      </c>
      <c r="H2098" s="14" t="s">
        <v>11301</v>
      </c>
      <c r="I2098" s="14" t="s">
        <v>8532</v>
      </c>
      <c r="J2098" s="15" t="s">
        <v>8736</v>
      </c>
      <c r="K2098" s="14" t="s">
        <v>28906</v>
      </c>
      <c r="L2098" s="14" t="s">
        <v>31</v>
      </c>
      <c r="M2098" s="14" t="s">
        <v>230</v>
      </c>
      <c r="N2098" s="14" t="s">
        <v>33</v>
      </c>
      <c r="O2098" s="16" t="s">
        <v>34</v>
      </c>
      <c r="P2098" s="28">
        <v>730</v>
      </c>
      <c r="Q2098" s="14">
        <v>2</v>
      </c>
      <c r="R2098" s="15" t="s">
        <v>11302</v>
      </c>
      <c r="S2098" s="14" t="s">
        <v>36</v>
      </c>
      <c r="T2098" s="14">
        <v>6.25</v>
      </c>
      <c r="U2098" s="14">
        <v>2</v>
      </c>
      <c r="V2098" s="30">
        <f>PRODUCT(U2098,1/E2098)</f>
        <v>5.8958787807322673E-3</v>
      </c>
      <c r="W2098" s="30">
        <f>V2098</f>
        <v>5.8958787807322673E-3</v>
      </c>
      <c r="X2098" s="19" t="s">
        <v>11303</v>
      </c>
      <c r="Y2098" s="21" t="s">
        <v>30988</v>
      </c>
      <c r="Z2098" s="19" t="s">
        <v>30989</v>
      </c>
    </row>
    <row r="2099" spans="1:26" s="67" customFormat="1" ht="100.2" customHeight="1" x14ac:dyDescent="0.3">
      <c r="A2099" s="9" t="s">
        <v>16991</v>
      </c>
      <c r="B2099" s="10" t="s">
        <v>11305</v>
      </c>
      <c r="C2099" s="22" t="s">
        <v>11306</v>
      </c>
      <c r="D2099" s="19" t="s">
        <v>23591</v>
      </c>
      <c r="E2099" s="13">
        <v>344.05</v>
      </c>
      <c r="F2099" s="14" t="s">
        <v>11307</v>
      </c>
      <c r="G2099" s="13">
        <v>-4.5999999999999996</v>
      </c>
      <c r="H2099" s="14" t="s">
        <v>11308</v>
      </c>
      <c r="I2099" s="14" t="s">
        <v>8532</v>
      </c>
      <c r="J2099" s="15" t="s">
        <v>11309</v>
      </c>
      <c r="K2099" s="14" t="s">
        <v>30018</v>
      </c>
      <c r="L2099" s="14" t="s">
        <v>31</v>
      </c>
      <c r="M2099" s="14" t="s">
        <v>69</v>
      </c>
      <c r="N2099" s="14" t="s">
        <v>46</v>
      </c>
      <c r="O2099" s="16" t="s">
        <v>34</v>
      </c>
      <c r="P2099" s="28">
        <v>728</v>
      </c>
      <c r="Q2099" s="14">
        <v>1.08</v>
      </c>
      <c r="R2099" s="15" t="s">
        <v>11310</v>
      </c>
      <c r="S2099" s="14" t="s">
        <v>11311</v>
      </c>
      <c r="T2099" s="14">
        <v>5.44</v>
      </c>
      <c r="U2099" s="14">
        <v>1.08</v>
      </c>
      <c r="V2099" s="64">
        <f>PRODUCT(U2099,1/184.24)</f>
        <v>5.8619192357794187E-3</v>
      </c>
      <c r="W2099" s="64">
        <f>V2099</f>
        <v>5.8619192357794187E-3</v>
      </c>
      <c r="X2099" s="19" t="s">
        <v>11312</v>
      </c>
      <c r="Y2099" s="21" t="s">
        <v>11313</v>
      </c>
      <c r="Z2099" s="19" t="s">
        <v>30990</v>
      </c>
    </row>
    <row r="2100" spans="1:26" s="67" customFormat="1" ht="100.2" customHeight="1" x14ac:dyDescent="0.3">
      <c r="A2100" s="9" t="s">
        <v>16991</v>
      </c>
      <c r="B2100" s="10" t="s">
        <v>11314</v>
      </c>
      <c r="C2100" s="22" t="s">
        <v>11315</v>
      </c>
      <c r="D2100" s="19" t="s">
        <v>11316</v>
      </c>
      <c r="E2100" s="13">
        <v>162.28</v>
      </c>
      <c r="F2100" s="14" t="s">
        <v>11317</v>
      </c>
      <c r="G2100" s="13">
        <v>0.63</v>
      </c>
      <c r="H2100" s="14" t="s">
        <v>11318</v>
      </c>
      <c r="I2100" s="14" t="s">
        <v>8532</v>
      </c>
      <c r="J2100" s="15" t="s">
        <v>8886</v>
      </c>
      <c r="K2100" s="14" t="s">
        <v>30017</v>
      </c>
      <c r="L2100" s="14" t="s">
        <v>31</v>
      </c>
      <c r="M2100" s="14" t="s">
        <v>32</v>
      </c>
      <c r="N2100" s="14" t="s">
        <v>46</v>
      </c>
      <c r="O2100" s="16" t="s">
        <v>34</v>
      </c>
      <c r="P2100" s="28">
        <v>730</v>
      </c>
      <c r="Q2100" s="14">
        <v>0.94</v>
      </c>
      <c r="R2100" s="15" t="s">
        <v>11319</v>
      </c>
      <c r="S2100" s="14" t="s">
        <v>36</v>
      </c>
      <c r="T2100" s="14">
        <v>3.81</v>
      </c>
      <c r="U2100" s="13">
        <v>0.94</v>
      </c>
      <c r="V2100" s="37">
        <f>U2100/E2100</f>
        <v>5.7924574808972144E-3</v>
      </c>
      <c r="W2100" s="37">
        <f>V2100</f>
        <v>5.7924574808972144E-3</v>
      </c>
      <c r="X2100" s="19" t="s">
        <v>11320</v>
      </c>
      <c r="Y2100" s="21" t="s">
        <v>11321</v>
      </c>
      <c r="Z2100" s="19" t="s">
        <v>30991</v>
      </c>
    </row>
    <row r="2101" spans="1:26" s="67" customFormat="1" ht="100.2" customHeight="1" x14ac:dyDescent="0.3">
      <c r="A2101" s="9" t="s">
        <v>16991</v>
      </c>
      <c r="B2101" s="10" t="s">
        <v>11322</v>
      </c>
      <c r="C2101" s="22" t="s">
        <v>11323</v>
      </c>
      <c r="D2101" s="12" t="s">
        <v>11324</v>
      </c>
      <c r="E2101" s="13">
        <v>288.42839859094698</v>
      </c>
      <c r="F2101" s="14" t="s">
        <v>11325</v>
      </c>
      <c r="G2101" s="14">
        <v>3.2</v>
      </c>
      <c r="H2101" s="71" t="s">
        <v>11326</v>
      </c>
      <c r="I2101" s="14" t="s">
        <v>8532</v>
      </c>
      <c r="J2101" s="15" t="s">
        <v>8569</v>
      </c>
      <c r="K2101" s="14" t="s">
        <v>30016</v>
      </c>
      <c r="L2101" s="14" t="s">
        <v>31</v>
      </c>
      <c r="M2101" s="14" t="s">
        <v>69</v>
      </c>
      <c r="N2101" s="14" t="s">
        <v>33</v>
      </c>
      <c r="O2101" s="16" t="s">
        <v>34</v>
      </c>
      <c r="P2101" s="17">
        <v>90</v>
      </c>
      <c r="Q2101" s="18">
        <v>5</v>
      </c>
      <c r="R2101" s="15" t="s">
        <v>11327</v>
      </c>
      <c r="S2101" s="14" t="s">
        <v>314</v>
      </c>
      <c r="T2101" s="18">
        <v>20</v>
      </c>
      <c r="U2101" s="17">
        <v>5</v>
      </c>
      <c r="V2101" s="33">
        <f>U2101/E2101</f>
        <v>1.733532490013602E-2</v>
      </c>
      <c r="W2101" s="37">
        <f>V2101/3</f>
        <v>5.7784416333786738E-3</v>
      </c>
      <c r="X2101" s="19" t="s">
        <v>11328</v>
      </c>
      <c r="Y2101" s="21" t="s">
        <v>11329</v>
      </c>
      <c r="Z2101" s="19" t="s">
        <v>30992</v>
      </c>
    </row>
    <row r="2102" spans="1:26" s="67" customFormat="1" ht="100.2" customHeight="1" x14ac:dyDescent="0.3">
      <c r="A2102" s="9" t="s">
        <v>16991</v>
      </c>
      <c r="B2102" s="10" t="s">
        <v>11330</v>
      </c>
      <c r="C2102" s="19" t="s">
        <v>11331</v>
      </c>
      <c r="D2102" s="19" t="s">
        <v>11332</v>
      </c>
      <c r="E2102" s="13">
        <v>216.66</v>
      </c>
      <c r="F2102" s="14" t="s">
        <v>11333</v>
      </c>
      <c r="G2102" s="14">
        <v>1.89</v>
      </c>
      <c r="H2102" s="14" t="s">
        <v>11334</v>
      </c>
      <c r="I2102" s="14" t="s">
        <v>8532</v>
      </c>
      <c r="J2102" s="15" t="s">
        <v>11335</v>
      </c>
      <c r="K2102" s="14" t="s">
        <v>28907</v>
      </c>
      <c r="L2102" s="14" t="s">
        <v>189</v>
      </c>
      <c r="M2102" s="14" t="s">
        <v>190</v>
      </c>
      <c r="N2102" s="14" t="s">
        <v>59</v>
      </c>
      <c r="O2102" s="16" t="s">
        <v>34</v>
      </c>
      <c r="P2102" s="28">
        <v>730</v>
      </c>
      <c r="Q2102" s="14">
        <v>1.25</v>
      </c>
      <c r="R2102" s="15" t="s">
        <v>11336</v>
      </c>
      <c r="S2102" s="14" t="s">
        <v>6288</v>
      </c>
      <c r="T2102" s="14">
        <v>6.25</v>
      </c>
      <c r="U2102" s="14">
        <v>1.25</v>
      </c>
      <c r="V2102" s="64">
        <f>PRODUCT(U2102,1/E2102)</f>
        <v>5.7694082894858304E-3</v>
      </c>
      <c r="W2102" s="64">
        <f>V2102</f>
        <v>5.7694082894858304E-3</v>
      </c>
      <c r="X2102" s="19" t="s">
        <v>11337</v>
      </c>
      <c r="Y2102" s="21" t="s">
        <v>11338</v>
      </c>
      <c r="Z2102" s="19" t="s">
        <v>30993</v>
      </c>
    </row>
    <row r="2103" spans="1:26" s="67" customFormat="1" ht="100.2" customHeight="1" x14ac:dyDescent="0.3">
      <c r="A2103" s="9" t="s">
        <v>16991</v>
      </c>
      <c r="B2103" s="10" t="s">
        <v>11339</v>
      </c>
      <c r="C2103" s="22" t="s">
        <v>11340</v>
      </c>
      <c r="D2103" s="19" t="s">
        <v>11341</v>
      </c>
      <c r="E2103" s="13">
        <v>312.29000000000002</v>
      </c>
      <c r="F2103" s="14" t="s">
        <v>11342</v>
      </c>
      <c r="G2103" s="14">
        <v>2.37</v>
      </c>
      <c r="H2103" s="14" t="s">
        <v>11343</v>
      </c>
      <c r="I2103" s="14" t="s">
        <v>8532</v>
      </c>
      <c r="J2103" s="15" t="s">
        <v>9769</v>
      </c>
      <c r="K2103" s="14" t="s">
        <v>30015</v>
      </c>
      <c r="L2103" s="14" t="s">
        <v>31</v>
      </c>
      <c r="M2103" s="14" t="s">
        <v>1357</v>
      </c>
      <c r="N2103" s="14" t="s">
        <v>59</v>
      </c>
      <c r="O2103" s="16" t="s">
        <v>34</v>
      </c>
      <c r="P2103" s="28">
        <v>127</v>
      </c>
      <c r="Q2103" s="14">
        <v>1.8</v>
      </c>
      <c r="R2103" s="15" t="s">
        <v>11344</v>
      </c>
      <c r="S2103" s="14" t="s">
        <v>143</v>
      </c>
      <c r="T2103" s="14">
        <v>7.3</v>
      </c>
      <c r="U2103" s="14">
        <v>1.8</v>
      </c>
      <c r="V2103" s="37">
        <f>PRODUCT(U2103,1/E2103)</f>
        <v>5.7638733228729706E-3</v>
      </c>
      <c r="W2103" s="37">
        <f>V2103</f>
        <v>5.7638733228729706E-3</v>
      </c>
      <c r="X2103" s="19" t="s">
        <v>11345</v>
      </c>
      <c r="Y2103" s="21" t="s">
        <v>11346</v>
      </c>
      <c r="Z2103" s="19" t="s">
        <v>30994</v>
      </c>
    </row>
    <row r="2104" spans="1:26" s="67" customFormat="1" ht="100.2" customHeight="1" x14ac:dyDescent="0.3">
      <c r="A2104" s="138" t="s">
        <v>23707</v>
      </c>
      <c r="B2104" s="141" t="s">
        <v>21800</v>
      </c>
      <c r="C2104" s="139" t="s">
        <v>21801</v>
      </c>
      <c r="D2104" s="139" t="s">
        <v>21802</v>
      </c>
      <c r="E2104" s="142">
        <v>724.92</v>
      </c>
      <c r="F2104" s="143" t="s">
        <v>21803</v>
      </c>
      <c r="G2104" s="143"/>
      <c r="H2104" s="143" t="s">
        <v>21804</v>
      </c>
      <c r="I2104" s="144" t="s">
        <v>8532</v>
      </c>
      <c r="J2104" s="145" t="s">
        <v>21805</v>
      </c>
      <c r="K2104" s="143" t="s">
        <v>30014</v>
      </c>
      <c r="L2104" s="144" t="s">
        <v>31</v>
      </c>
      <c r="M2104" s="144" t="s">
        <v>32</v>
      </c>
      <c r="N2104" s="144" t="s">
        <v>46</v>
      </c>
      <c r="O2104" s="144" t="s">
        <v>220</v>
      </c>
      <c r="P2104" s="144">
        <v>90</v>
      </c>
      <c r="Q2104" s="144">
        <v>12.5</v>
      </c>
      <c r="R2104" s="147" t="s">
        <v>21806</v>
      </c>
      <c r="S2104" s="144" t="s">
        <v>1029</v>
      </c>
      <c r="T2104" s="144">
        <v>25</v>
      </c>
      <c r="U2104" s="144">
        <v>12.5</v>
      </c>
      <c r="V2104" s="148">
        <f>U2104/E2104</f>
        <v>1.7243282017326052E-2</v>
      </c>
      <c r="W2104" s="149">
        <f>V2104/3</f>
        <v>5.7477606724420172E-3</v>
      </c>
      <c r="X2104" s="1" t="s">
        <v>21807</v>
      </c>
      <c r="Y2104" s="145" t="s">
        <v>2751</v>
      </c>
      <c r="Z2104" s="145" t="s">
        <v>21808</v>
      </c>
    </row>
    <row r="2105" spans="1:26" s="67" customFormat="1" ht="100.2" customHeight="1" x14ac:dyDescent="0.3">
      <c r="A2105" s="138" t="s">
        <v>23707</v>
      </c>
      <c r="B2105" s="141" t="s">
        <v>21809</v>
      </c>
      <c r="C2105" s="139" t="s">
        <v>21810</v>
      </c>
      <c r="D2105" s="139" t="s">
        <v>21811</v>
      </c>
      <c r="E2105" s="142">
        <v>187.63</v>
      </c>
      <c r="F2105" s="143" t="s">
        <v>21812</v>
      </c>
      <c r="G2105" s="143"/>
      <c r="H2105" s="143" t="s">
        <v>21813</v>
      </c>
      <c r="I2105" s="144" t="s">
        <v>8532</v>
      </c>
      <c r="J2105" s="145" t="s">
        <v>9305</v>
      </c>
      <c r="K2105" s="143" t="s">
        <v>28908</v>
      </c>
      <c r="L2105" s="144" t="s">
        <v>31</v>
      </c>
      <c r="M2105" s="144" t="s">
        <v>6674</v>
      </c>
      <c r="N2105" s="144" t="s">
        <v>46</v>
      </c>
      <c r="O2105" s="144" t="s">
        <v>34</v>
      </c>
      <c r="P2105" s="144">
        <v>91</v>
      </c>
      <c r="Q2105" s="144">
        <v>3.2</v>
      </c>
      <c r="R2105" s="147" t="s">
        <v>21814</v>
      </c>
      <c r="S2105" s="144" t="s">
        <v>21815</v>
      </c>
      <c r="T2105" s="144">
        <v>35.1</v>
      </c>
      <c r="U2105" s="144">
        <v>3.2</v>
      </c>
      <c r="V2105" s="148">
        <f>U2105/E2105</f>
        <v>1.7054841976229817E-2</v>
      </c>
      <c r="W2105" s="149">
        <f>V2105/3</f>
        <v>5.6849473254099387E-3</v>
      </c>
      <c r="X2105" s="1" t="s">
        <v>21816</v>
      </c>
      <c r="Y2105" s="145" t="s">
        <v>21817</v>
      </c>
      <c r="Z2105" s="145" t="s">
        <v>21818</v>
      </c>
    </row>
    <row r="2106" spans="1:26" s="67" customFormat="1" ht="100.2" customHeight="1" x14ac:dyDescent="0.3">
      <c r="A2106" s="9" t="s">
        <v>16991</v>
      </c>
      <c r="B2106" s="10" t="s">
        <v>11347</v>
      </c>
      <c r="C2106" s="22" t="s">
        <v>11348</v>
      </c>
      <c r="D2106" s="19" t="s">
        <v>11349</v>
      </c>
      <c r="E2106" s="13">
        <v>53.0627331588773</v>
      </c>
      <c r="F2106" s="14" t="s">
        <v>11350</v>
      </c>
      <c r="G2106" s="14">
        <v>0.25</v>
      </c>
      <c r="H2106" s="14" t="s">
        <v>11351</v>
      </c>
      <c r="I2106" s="14" t="s">
        <v>8532</v>
      </c>
      <c r="J2106" s="15" t="s">
        <v>9685</v>
      </c>
      <c r="K2106" s="14" t="s">
        <v>28377</v>
      </c>
      <c r="L2106" s="14" t="s">
        <v>31</v>
      </c>
      <c r="M2106" s="14" t="s">
        <v>176</v>
      </c>
      <c r="N2106" s="14" t="s">
        <v>46</v>
      </c>
      <c r="O2106" s="16" t="s">
        <v>47</v>
      </c>
      <c r="P2106" s="28">
        <v>791</v>
      </c>
      <c r="Q2106" s="14">
        <v>0.3</v>
      </c>
      <c r="R2106" s="15" t="s">
        <v>11352</v>
      </c>
      <c r="S2106" s="14" t="s">
        <v>36</v>
      </c>
      <c r="T2106" s="14">
        <v>0.8</v>
      </c>
      <c r="U2106" s="36">
        <v>0.3</v>
      </c>
      <c r="V2106" s="33">
        <f>PRODUCT(U2106,1/E2106)</f>
        <v>5.6536854048161765E-3</v>
      </c>
      <c r="W2106" s="30">
        <f t="shared" ref="W2106:W2112" si="118">V2106</f>
        <v>5.6536854048161765E-3</v>
      </c>
      <c r="X2106" s="19" t="s">
        <v>11353</v>
      </c>
      <c r="Y2106" s="21" t="s">
        <v>11354</v>
      </c>
      <c r="Z2106" s="19" t="s">
        <v>11355</v>
      </c>
    </row>
    <row r="2107" spans="1:26" s="67" customFormat="1" ht="100.2" customHeight="1" x14ac:dyDescent="0.3">
      <c r="A2107" s="138" t="s">
        <v>23707</v>
      </c>
      <c r="B2107" s="141" t="s">
        <v>21819</v>
      </c>
      <c r="C2107" s="139" t="s">
        <v>21820</v>
      </c>
      <c r="D2107" s="139" t="s">
        <v>21821</v>
      </c>
      <c r="E2107" s="142">
        <v>359.32</v>
      </c>
      <c r="F2107" s="143" t="s">
        <v>21822</v>
      </c>
      <c r="G2107" s="143"/>
      <c r="H2107" s="143" t="s">
        <v>21823</v>
      </c>
      <c r="I2107" s="144" t="s">
        <v>8532</v>
      </c>
      <c r="J2107" s="145" t="s">
        <v>9769</v>
      </c>
      <c r="K2107" s="143" t="s">
        <v>30013</v>
      </c>
      <c r="L2107" s="144" t="s">
        <v>31</v>
      </c>
      <c r="M2107" s="144" t="s">
        <v>21824</v>
      </c>
      <c r="N2107" s="144" t="s">
        <v>33</v>
      </c>
      <c r="O2107" s="144" t="s">
        <v>34</v>
      </c>
      <c r="P2107" s="144">
        <v>728</v>
      </c>
      <c r="Q2107" s="144">
        <v>2</v>
      </c>
      <c r="R2107" s="147" t="s">
        <v>21825</v>
      </c>
      <c r="S2107" s="144" t="s">
        <v>36</v>
      </c>
      <c r="T2107" s="144">
        <v>20</v>
      </c>
      <c r="U2107" s="144">
        <v>2</v>
      </c>
      <c r="V2107" s="148">
        <f>U2107/E2107</f>
        <v>5.5660692419013695E-3</v>
      </c>
      <c r="W2107" s="148">
        <f t="shared" si="118"/>
        <v>5.5660692419013695E-3</v>
      </c>
      <c r="X2107" s="1" t="s">
        <v>21826</v>
      </c>
      <c r="Y2107" s="145" t="s">
        <v>21827</v>
      </c>
      <c r="Z2107" s="145" t="s">
        <v>21828</v>
      </c>
    </row>
    <row r="2108" spans="1:26" s="67" customFormat="1" ht="100.2" customHeight="1" x14ac:dyDescent="0.3">
      <c r="A2108" s="138" t="s">
        <v>23707</v>
      </c>
      <c r="B2108" s="141" t="s">
        <v>21829</v>
      </c>
      <c r="C2108" s="139" t="s">
        <v>21830</v>
      </c>
      <c r="D2108" s="139" t="s">
        <v>21831</v>
      </c>
      <c r="E2108" s="142">
        <v>381.11</v>
      </c>
      <c r="F2108" s="143" t="s">
        <v>21832</v>
      </c>
      <c r="G2108" s="143"/>
      <c r="H2108" s="143" t="s">
        <v>21833</v>
      </c>
      <c r="I2108" s="144" t="s">
        <v>8532</v>
      </c>
      <c r="J2108" s="145" t="s">
        <v>9601</v>
      </c>
      <c r="K2108" s="143" t="s">
        <v>28909</v>
      </c>
      <c r="L2108" s="144" t="s">
        <v>425</v>
      </c>
      <c r="M2108" s="144" t="s">
        <v>21834</v>
      </c>
      <c r="N2108" s="144" t="s">
        <v>46</v>
      </c>
      <c r="O2108" s="144" t="s">
        <v>34</v>
      </c>
      <c r="P2108" s="144">
        <v>546</v>
      </c>
      <c r="Q2108" s="144">
        <v>2.1</v>
      </c>
      <c r="R2108" s="147" t="s">
        <v>21835</v>
      </c>
      <c r="S2108" s="144" t="s">
        <v>143</v>
      </c>
      <c r="T2108" s="144">
        <v>10.5</v>
      </c>
      <c r="U2108" s="144">
        <v>2.1</v>
      </c>
      <c r="V2108" s="149">
        <f>U2108/E2108</f>
        <v>5.5102201464144211E-3</v>
      </c>
      <c r="W2108" s="149">
        <f t="shared" si="118"/>
        <v>5.5102201464144211E-3</v>
      </c>
      <c r="X2108" s="1" t="s">
        <v>21836</v>
      </c>
      <c r="Y2108" s="145" t="s">
        <v>21837</v>
      </c>
      <c r="Z2108" s="145" t="s">
        <v>30995</v>
      </c>
    </row>
    <row r="2109" spans="1:26" s="67" customFormat="1" ht="100.2" customHeight="1" x14ac:dyDescent="0.3">
      <c r="A2109" s="138" t="s">
        <v>23707</v>
      </c>
      <c r="B2109" s="141" t="s">
        <v>21838</v>
      </c>
      <c r="C2109" s="139" t="s">
        <v>21839</v>
      </c>
      <c r="D2109" s="139" t="s">
        <v>21840</v>
      </c>
      <c r="E2109" s="142">
        <v>381.30599999999998</v>
      </c>
      <c r="F2109" s="143" t="s">
        <v>21841</v>
      </c>
      <c r="G2109" s="143"/>
      <c r="H2109" s="143" t="s">
        <v>21842</v>
      </c>
      <c r="I2109" s="144" t="s">
        <v>8532</v>
      </c>
      <c r="J2109" s="145" t="s">
        <v>21121</v>
      </c>
      <c r="K2109" s="143" t="s">
        <v>30012</v>
      </c>
      <c r="L2109" s="144" t="s">
        <v>31</v>
      </c>
      <c r="M2109" s="144" t="s">
        <v>32</v>
      </c>
      <c r="N2109" s="144" t="s">
        <v>46</v>
      </c>
      <c r="O2109" s="144" t="s">
        <v>34</v>
      </c>
      <c r="P2109" s="144">
        <v>735</v>
      </c>
      <c r="Q2109" s="144">
        <v>2.1</v>
      </c>
      <c r="R2109" s="147" t="s">
        <v>21843</v>
      </c>
      <c r="S2109" s="144" t="s">
        <v>143</v>
      </c>
      <c r="T2109" s="144">
        <v>11</v>
      </c>
      <c r="U2109" s="144">
        <v>2.1</v>
      </c>
      <c r="V2109" s="149">
        <f>U2109/E2109</f>
        <v>5.5073877673049998E-3</v>
      </c>
      <c r="W2109" s="149">
        <f t="shared" si="118"/>
        <v>5.5073877673049998E-3</v>
      </c>
      <c r="X2109" s="1" t="s">
        <v>21844</v>
      </c>
      <c r="Y2109" s="145" t="s">
        <v>21845</v>
      </c>
      <c r="Z2109" s="145" t="s">
        <v>30996</v>
      </c>
    </row>
    <row r="2110" spans="1:26" s="67" customFormat="1" ht="100.2" customHeight="1" x14ac:dyDescent="0.3">
      <c r="A2110" s="138" t="s">
        <v>23707</v>
      </c>
      <c r="B2110" s="141" t="s">
        <v>21846</v>
      </c>
      <c r="C2110" s="139" t="s">
        <v>21847</v>
      </c>
      <c r="D2110" s="139" t="s">
        <v>21848</v>
      </c>
      <c r="E2110" s="142">
        <v>364.38</v>
      </c>
      <c r="F2110" s="143" t="s">
        <v>21849</v>
      </c>
      <c r="G2110" s="143"/>
      <c r="H2110" s="143" t="s">
        <v>21850</v>
      </c>
      <c r="I2110" s="144" t="s">
        <v>8532</v>
      </c>
      <c r="J2110" s="145" t="s">
        <v>9675</v>
      </c>
      <c r="K2110" s="143" t="s">
        <v>30011</v>
      </c>
      <c r="L2110" s="144" t="s">
        <v>31</v>
      </c>
      <c r="M2110" s="144" t="s">
        <v>7878</v>
      </c>
      <c r="N2110" s="144" t="s">
        <v>46</v>
      </c>
      <c r="O2110" s="144" t="s">
        <v>34</v>
      </c>
      <c r="P2110" s="144">
        <v>730</v>
      </c>
      <c r="Q2110" s="144">
        <v>2</v>
      </c>
      <c r="R2110" s="147" t="s">
        <v>21851</v>
      </c>
      <c r="S2110" s="144" t="s">
        <v>8506</v>
      </c>
      <c r="T2110" s="144">
        <v>20</v>
      </c>
      <c r="U2110" s="144">
        <v>2</v>
      </c>
      <c r="V2110" s="148">
        <f>U2110/E2110</f>
        <v>5.4887754541961689E-3</v>
      </c>
      <c r="W2110" s="148">
        <f t="shared" si="118"/>
        <v>5.4887754541961689E-3</v>
      </c>
      <c r="X2110" s="1" t="s">
        <v>21852</v>
      </c>
      <c r="Y2110" s="145" t="s">
        <v>21853</v>
      </c>
      <c r="Z2110" s="145" t="s">
        <v>21854</v>
      </c>
    </row>
    <row r="2111" spans="1:26" s="67" customFormat="1" ht="100.2" customHeight="1" x14ac:dyDescent="0.3">
      <c r="A2111" s="138" t="s">
        <v>23707</v>
      </c>
      <c r="B2111" s="141" t="s">
        <v>21855</v>
      </c>
      <c r="C2111" s="139" t="s">
        <v>21856</v>
      </c>
      <c r="D2111" s="152" t="s">
        <v>21857</v>
      </c>
      <c r="E2111" s="142">
        <v>111.53</v>
      </c>
      <c r="F2111" s="143" t="s">
        <v>21858</v>
      </c>
      <c r="G2111" s="143"/>
      <c r="H2111" s="143" t="s">
        <v>21859</v>
      </c>
      <c r="I2111" s="144" t="s">
        <v>8532</v>
      </c>
      <c r="J2111" s="145" t="s">
        <v>11577</v>
      </c>
      <c r="K2111" s="143" t="s">
        <v>30010</v>
      </c>
      <c r="L2111" s="144" t="s">
        <v>31</v>
      </c>
      <c r="M2111" s="144" t="s">
        <v>21860</v>
      </c>
      <c r="N2111" s="144" t="s">
        <v>46</v>
      </c>
      <c r="O2111" s="144" t="s">
        <v>34</v>
      </c>
      <c r="P2111" s="144">
        <v>728</v>
      </c>
      <c r="Q2111" s="144">
        <v>0.6</v>
      </c>
      <c r="R2111" s="147" t="s">
        <v>21861</v>
      </c>
      <c r="S2111" s="144" t="s">
        <v>21862</v>
      </c>
      <c r="T2111" s="144">
        <v>3.2</v>
      </c>
      <c r="U2111" s="144">
        <v>0.6</v>
      </c>
      <c r="V2111" s="148">
        <f>U2111/E2111</f>
        <v>5.3797184614005197E-3</v>
      </c>
      <c r="W2111" s="148">
        <f t="shared" si="118"/>
        <v>5.3797184614005197E-3</v>
      </c>
      <c r="X2111" s="145" t="s">
        <v>21863</v>
      </c>
      <c r="Y2111" s="145" t="s">
        <v>21864</v>
      </c>
      <c r="Z2111" s="135" t="s">
        <v>21865</v>
      </c>
    </row>
    <row r="2112" spans="1:26" s="67" customFormat="1" ht="100.2" customHeight="1" x14ac:dyDescent="0.3">
      <c r="A2112" s="9" t="s">
        <v>16991</v>
      </c>
      <c r="B2112" s="10" t="s">
        <v>11356</v>
      </c>
      <c r="C2112" s="22" t="s">
        <v>11357</v>
      </c>
      <c r="D2112" s="12" t="s">
        <v>11358</v>
      </c>
      <c r="E2112" s="13">
        <v>187.3</v>
      </c>
      <c r="F2112" s="14" t="s">
        <v>11359</v>
      </c>
      <c r="G2112" s="14">
        <v>3.21</v>
      </c>
      <c r="H2112" s="14" t="s">
        <v>11360</v>
      </c>
      <c r="I2112" s="14" t="s">
        <v>8532</v>
      </c>
      <c r="J2112" s="15" t="s">
        <v>8886</v>
      </c>
      <c r="K2112" s="14" t="s">
        <v>30009</v>
      </c>
      <c r="L2112" s="14" t="s">
        <v>189</v>
      </c>
      <c r="M2112" s="14" t="s">
        <v>190</v>
      </c>
      <c r="N2112" s="14" t="s">
        <v>33</v>
      </c>
      <c r="O2112" s="16" t="s">
        <v>3856</v>
      </c>
      <c r="P2112" s="17">
        <v>365</v>
      </c>
      <c r="Q2112" s="29" t="s">
        <v>11361</v>
      </c>
      <c r="R2112" s="15" t="s">
        <v>11362</v>
      </c>
      <c r="S2112" s="14" t="s">
        <v>11363</v>
      </c>
      <c r="T2112" s="18">
        <v>10</v>
      </c>
      <c r="U2112" s="17">
        <v>1</v>
      </c>
      <c r="V2112" s="33">
        <f>PRODUCT(U2112,1/E2112)</f>
        <v>5.3390282968499726E-3</v>
      </c>
      <c r="W2112" s="33">
        <f t="shared" si="118"/>
        <v>5.3390282968499726E-3</v>
      </c>
      <c r="X2112" s="19" t="s">
        <v>11364</v>
      </c>
      <c r="Y2112" s="21" t="s">
        <v>11365</v>
      </c>
      <c r="Z2112" s="19" t="s">
        <v>30997</v>
      </c>
    </row>
    <row r="2113" spans="1:26" s="67" customFormat="1" ht="100.2" customHeight="1" x14ac:dyDescent="0.3">
      <c r="A2113" s="9" t="s">
        <v>16991</v>
      </c>
      <c r="B2113" s="10" t="s">
        <v>11366</v>
      </c>
      <c r="C2113" s="22" t="s">
        <v>11367</v>
      </c>
      <c r="D2113" s="19" t="s">
        <v>11368</v>
      </c>
      <c r="E2113" s="13">
        <v>649</v>
      </c>
      <c r="F2113" s="14" t="s">
        <v>11369</v>
      </c>
      <c r="G2113" s="14">
        <v>17.05</v>
      </c>
      <c r="H2113" s="14" t="s">
        <v>30007</v>
      </c>
      <c r="I2113" s="14" t="s">
        <v>8532</v>
      </c>
      <c r="J2113" s="15" t="s">
        <v>8992</v>
      </c>
      <c r="K2113" s="14" t="s">
        <v>30008</v>
      </c>
      <c r="L2113" s="14" t="s">
        <v>31</v>
      </c>
      <c r="M2113" s="14" t="s">
        <v>69</v>
      </c>
      <c r="N2113" s="14" t="s">
        <v>33</v>
      </c>
      <c r="O2113" s="16" t="s">
        <v>11370</v>
      </c>
      <c r="P2113" s="28">
        <v>90</v>
      </c>
      <c r="Q2113" s="14">
        <v>10</v>
      </c>
      <c r="R2113" s="15" t="s">
        <v>7624</v>
      </c>
      <c r="S2113" s="14" t="s">
        <v>49</v>
      </c>
      <c r="T2113" s="14" t="s">
        <v>49</v>
      </c>
      <c r="U2113" s="28">
        <v>10</v>
      </c>
      <c r="V2113" s="30">
        <f>PRODUCT(U2113,1/E2113)</f>
        <v>1.5408320493066256E-2</v>
      </c>
      <c r="W2113" s="37">
        <f>V2113/3</f>
        <v>5.136106831022085E-3</v>
      </c>
      <c r="X2113" s="197" t="s">
        <v>50</v>
      </c>
      <c r="Y2113" s="21" t="s">
        <v>11371</v>
      </c>
      <c r="Z2113" s="19" t="s">
        <v>30998</v>
      </c>
    </row>
    <row r="2114" spans="1:26" s="67" customFormat="1" ht="100.2" customHeight="1" x14ac:dyDescent="0.3">
      <c r="A2114" s="138" t="s">
        <v>23707</v>
      </c>
      <c r="B2114" s="141" t="s">
        <v>21866</v>
      </c>
      <c r="C2114" s="139" t="s">
        <v>21867</v>
      </c>
      <c r="D2114" s="139" t="s">
        <v>21868</v>
      </c>
      <c r="E2114" s="142">
        <v>352.47800000000001</v>
      </c>
      <c r="F2114" s="143" t="s">
        <v>21869</v>
      </c>
      <c r="G2114" s="143"/>
      <c r="H2114" s="143" t="s">
        <v>21870</v>
      </c>
      <c r="I2114" s="144" t="s">
        <v>8532</v>
      </c>
      <c r="J2114" s="145" t="s">
        <v>8598</v>
      </c>
      <c r="K2114" s="143" t="s">
        <v>30006</v>
      </c>
      <c r="L2114" s="144" t="s">
        <v>189</v>
      </c>
      <c r="M2114" s="144" t="s">
        <v>190</v>
      </c>
      <c r="N2114" s="144" t="s">
        <v>46</v>
      </c>
      <c r="O2114" s="144" t="s">
        <v>34</v>
      </c>
      <c r="P2114" s="144">
        <v>364</v>
      </c>
      <c r="Q2114" s="144">
        <v>1.8</v>
      </c>
      <c r="R2114" s="147" t="s">
        <v>21871</v>
      </c>
      <c r="S2114" s="144" t="s">
        <v>36</v>
      </c>
      <c r="T2114" s="144">
        <v>8.6999999999999993</v>
      </c>
      <c r="U2114" s="144">
        <v>1.8</v>
      </c>
      <c r="V2114" s="149">
        <f>U2114/E2114</f>
        <v>5.1067016948575517E-3</v>
      </c>
      <c r="W2114" s="149">
        <f>V2114</f>
        <v>5.1067016948575517E-3</v>
      </c>
      <c r="X2114" s="1" t="s">
        <v>21872</v>
      </c>
      <c r="Y2114" s="145" t="s">
        <v>21873</v>
      </c>
      <c r="Z2114" s="145" t="s">
        <v>21874</v>
      </c>
    </row>
    <row r="2115" spans="1:26" s="67" customFormat="1" ht="100.2" customHeight="1" x14ac:dyDescent="0.3">
      <c r="A2115" s="138" t="s">
        <v>23707</v>
      </c>
      <c r="B2115" s="141" t="s">
        <v>21875</v>
      </c>
      <c r="C2115" s="139" t="s">
        <v>21876</v>
      </c>
      <c r="D2115" s="139" t="s">
        <v>21877</v>
      </c>
      <c r="E2115" s="142">
        <v>434.95</v>
      </c>
      <c r="F2115" s="143" t="s">
        <v>21878</v>
      </c>
      <c r="G2115" s="143"/>
      <c r="H2115" s="143" t="s">
        <v>21879</v>
      </c>
      <c r="I2115" s="144" t="s">
        <v>8532</v>
      </c>
      <c r="J2115" s="145" t="s">
        <v>11129</v>
      </c>
      <c r="K2115" s="143" t="s">
        <v>28910</v>
      </c>
      <c r="L2115" s="144" t="s">
        <v>189</v>
      </c>
      <c r="M2115" s="144" t="s">
        <v>190</v>
      </c>
      <c r="N2115" s="144" t="s">
        <v>46</v>
      </c>
      <c r="O2115" s="144" t="s">
        <v>34</v>
      </c>
      <c r="P2115" s="144">
        <v>728</v>
      </c>
      <c r="Q2115" s="144">
        <v>2.2200000000000002</v>
      </c>
      <c r="R2115" s="147" t="s">
        <v>21880</v>
      </c>
      <c r="S2115" s="144" t="s">
        <v>1692</v>
      </c>
      <c r="T2115" s="144">
        <v>21.7</v>
      </c>
      <c r="U2115" s="144">
        <v>2.2200000000000002</v>
      </c>
      <c r="V2115" s="153">
        <f>U2115/E2115</f>
        <v>5.1040349465455801E-3</v>
      </c>
      <c r="W2115" s="153">
        <f>V2115</f>
        <v>5.1040349465455801E-3</v>
      </c>
      <c r="X2115" s="1" t="s">
        <v>21881</v>
      </c>
      <c r="Y2115" s="145" t="s">
        <v>21882</v>
      </c>
      <c r="Z2115" s="145" t="s">
        <v>21883</v>
      </c>
    </row>
    <row r="2116" spans="1:26" s="67" customFormat="1" ht="100.2" customHeight="1" x14ac:dyDescent="0.3">
      <c r="A2116" s="138" t="s">
        <v>23707</v>
      </c>
      <c r="B2116" s="141" t="s">
        <v>21884</v>
      </c>
      <c r="C2116" s="139" t="s">
        <v>21885</v>
      </c>
      <c r="D2116" s="139" t="s">
        <v>21886</v>
      </c>
      <c r="E2116" s="142">
        <v>291.77999999999997</v>
      </c>
      <c r="F2116" s="143" t="s">
        <v>21887</v>
      </c>
      <c r="G2116" s="143"/>
      <c r="H2116" s="143" t="s">
        <v>21888</v>
      </c>
      <c r="I2116" s="144" t="s">
        <v>8532</v>
      </c>
      <c r="J2116" s="145" t="s">
        <v>9769</v>
      </c>
      <c r="K2116" s="143" t="s">
        <v>28911</v>
      </c>
      <c r="L2116" s="144" t="s">
        <v>31</v>
      </c>
      <c r="M2116" s="144" t="s">
        <v>21889</v>
      </c>
      <c r="N2116" s="144" t="s">
        <v>46</v>
      </c>
      <c r="O2116" s="144" t="s">
        <v>34</v>
      </c>
      <c r="P2116" s="144">
        <v>728</v>
      </c>
      <c r="Q2116" s="144">
        <v>1.48</v>
      </c>
      <c r="R2116" s="147" t="s">
        <v>21890</v>
      </c>
      <c r="S2116" s="144" t="s">
        <v>143</v>
      </c>
      <c r="T2116" s="144">
        <v>7.78</v>
      </c>
      <c r="U2116" s="144">
        <v>1.48</v>
      </c>
      <c r="V2116" s="148">
        <f>U2116/E2116</f>
        <v>5.0723147576941536E-3</v>
      </c>
      <c r="W2116" s="148">
        <f>V2116</f>
        <v>5.0723147576941536E-3</v>
      </c>
      <c r="X2116" s="1" t="s">
        <v>21891</v>
      </c>
      <c r="Y2116" s="145" t="s">
        <v>21892</v>
      </c>
      <c r="Z2116" s="145" t="s">
        <v>21893</v>
      </c>
    </row>
    <row r="2117" spans="1:26" s="67" customFormat="1" ht="100.2" customHeight="1" x14ac:dyDescent="0.3">
      <c r="A2117" s="9" t="s">
        <v>16991</v>
      </c>
      <c r="B2117" s="10" t="s">
        <v>11372</v>
      </c>
      <c r="C2117" s="22" t="s">
        <v>11373</v>
      </c>
      <c r="D2117" s="19" t="s">
        <v>11374</v>
      </c>
      <c r="E2117" s="13">
        <v>197.44</v>
      </c>
      <c r="F2117" s="14" t="s">
        <v>9206</v>
      </c>
      <c r="G2117" s="14">
        <v>3.69</v>
      </c>
      <c r="H2117" s="14" t="s">
        <v>11375</v>
      </c>
      <c r="I2117" s="14" t="s">
        <v>8532</v>
      </c>
      <c r="J2117" s="15" t="s">
        <v>8756</v>
      </c>
      <c r="K2117" s="14" t="s">
        <v>28912</v>
      </c>
      <c r="L2117" s="14" t="s">
        <v>31</v>
      </c>
      <c r="M2117" s="14" t="s">
        <v>69</v>
      </c>
      <c r="N2117" s="14" t="s">
        <v>476</v>
      </c>
      <c r="O2117" s="16" t="s">
        <v>47</v>
      </c>
      <c r="P2117" s="28">
        <v>91</v>
      </c>
      <c r="Q2117" s="36">
        <v>3</v>
      </c>
      <c r="R2117" s="15" t="s">
        <v>11376</v>
      </c>
      <c r="S2117" s="14" t="s">
        <v>11377</v>
      </c>
      <c r="T2117" s="14">
        <v>30</v>
      </c>
      <c r="U2117" s="36">
        <v>3</v>
      </c>
      <c r="V2117" s="30">
        <f>U2117/E2117</f>
        <v>1.5194489465153971E-2</v>
      </c>
      <c r="W2117" s="37">
        <f>V2117/3</f>
        <v>5.0648298217179904E-3</v>
      </c>
      <c r="X2117" s="19" t="s">
        <v>11378</v>
      </c>
      <c r="Y2117" s="21" t="s">
        <v>11379</v>
      </c>
      <c r="Z2117" s="19" t="s">
        <v>11380</v>
      </c>
    </row>
    <row r="2118" spans="1:26" s="67" customFormat="1" ht="100.2" customHeight="1" x14ac:dyDescent="0.3">
      <c r="A2118" s="9" t="s">
        <v>16991</v>
      </c>
      <c r="B2118" s="10" t="s">
        <v>11381</v>
      </c>
      <c r="C2118" s="22" t="s">
        <v>11382</v>
      </c>
      <c r="D2118" s="19" t="s">
        <v>11383</v>
      </c>
      <c r="E2118" s="13">
        <v>72.06</v>
      </c>
      <c r="F2118" s="14" t="s">
        <v>5771</v>
      </c>
      <c r="G2118" s="14">
        <v>-1.1299999999999999</v>
      </c>
      <c r="H2118" s="14" t="s">
        <v>11384</v>
      </c>
      <c r="I2118" s="14" t="s">
        <v>8532</v>
      </c>
      <c r="J2118" s="15" t="s">
        <v>9710</v>
      </c>
      <c r="K2118" s="14" t="s">
        <v>30005</v>
      </c>
      <c r="L2118" s="14" t="s">
        <v>31</v>
      </c>
      <c r="M2118" s="14" t="s">
        <v>10890</v>
      </c>
      <c r="N2118" s="14" t="s">
        <v>46</v>
      </c>
      <c r="O2118" s="16" t="s">
        <v>1662</v>
      </c>
      <c r="P2118" s="28">
        <v>84</v>
      </c>
      <c r="Q2118" s="14">
        <v>1.0900000000000001</v>
      </c>
      <c r="R2118" s="15" t="s">
        <v>23592</v>
      </c>
      <c r="S2118" s="14" t="s">
        <v>5823</v>
      </c>
      <c r="T2118" s="14">
        <v>2.23</v>
      </c>
      <c r="U2118" s="14">
        <v>1.0900000000000001</v>
      </c>
      <c r="V2118" s="37">
        <f>PRODUCT(U2118,1/E2118)</f>
        <v>1.5126283652511797E-2</v>
      </c>
      <c r="W2118" s="64">
        <f>V2118/3</f>
        <v>5.042094550837266E-3</v>
      </c>
      <c r="X2118" s="19" t="s">
        <v>23593</v>
      </c>
      <c r="Y2118" s="21" t="s">
        <v>11385</v>
      </c>
      <c r="Z2118" s="19" t="s">
        <v>11386</v>
      </c>
    </row>
    <row r="2119" spans="1:26" s="67" customFormat="1" ht="100.2" customHeight="1" x14ac:dyDescent="0.3">
      <c r="A2119" s="138" t="s">
        <v>23707</v>
      </c>
      <c r="B2119" s="141" t="s">
        <v>21894</v>
      </c>
      <c r="C2119" s="139" t="s">
        <v>21895</v>
      </c>
      <c r="D2119" s="139" t="s">
        <v>21896</v>
      </c>
      <c r="E2119" s="142">
        <v>492.43</v>
      </c>
      <c r="F2119" s="143" t="s">
        <v>21897</v>
      </c>
      <c r="G2119" s="143"/>
      <c r="H2119" s="143" t="s">
        <v>21898</v>
      </c>
      <c r="I2119" s="144" t="s">
        <v>8532</v>
      </c>
      <c r="J2119" s="145" t="s">
        <v>9675</v>
      </c>
      <c r="K2119" s="143" t="s">
        <v>30004</v>
      </c>
      <c r="L2119" s="144" t="s">
        <v>31</v>
      </c>
      <c r="M2119" s="144" t="s">
        <v>501</v>
      </c>
      <c r="N2119" s="144" t="s">
        <v>46</v>
      </c>
      <c r="O2119" s="144" t="s">
        <v>34</v>
      </c>
      <c r="P2119" s="144">
        <v>672</v>
      </c>
      <c r="Q2119" s="144">
        <v>2.44</v>
      </c>
      <c r="R2119" s="147" t="s">
        <v>21899</v>
      </c>
      <c r="S2119" s="144" t="s">
        <v>36</v>
      </c>
      <c r="T2119" s="144">
        <v>30.6</v>
      </c>
      <c r="U2119" s="144">
        <v>2.44</v>
      </c>
      <c r="V2119" s="153">
        <f>U2119/E2119</f>
        <v>4.9550189874703002E-3</v>
      </c>
      <c r="W2119" s="153">
        <f t="shared" ref="W2119:W2124" si="119">V2119</f>
        <v>4.9550189874703002E-3</v>
      </c>
      <c r="X2119" s="1" t="s">
        <v>21900</v>
      </c>
      <c r="Y2119" s="145" t="s">
        <v>21901</v>
      </c>
      <c r="Z2119" s="145" t="s">
        <v>21902</v>
      </c>
    </row>
    <row r="2120" spans="1:26" s="67" customFormat="1" ht="100.2" customHeight="1" x14ac:dyDescent="0.3">
      <c r="A2120" s="9" t="s">
        <v>16991</v>
      </c>
      <c r="B2120" s="10" t="s">
        <v>11387</v>
      </c>
      <c r="C2120" s="22" t="s">
        <v>11388</v>
      </c>
      <c r="D2120" s="19" t="s">
        <v>11389</v>
      </c>
      <c r="E2120" s="13">
        <v>303.67</v>
      </c>
      <c r="F2120" s="14" t="s">
        <v>11390</v>
      </c>
      <c r="G2120" s="14">
        <v>2.3109999999999999</v>
      </c>
      <c r="H2120" s="14" t="s">
        <v>11391</v>
      </c>
      <c r="I2120" s="14" t="s">
        <v>8532</v>
      </c>
      <c r="J2120" s="15" t="s">
        <v>11129</v>
      </c>
      <c r="K2120" s="14" t="s">
        <v>28913</v>
      </c>
      <c r="L2120" s="14" t="s">
        <v>189</v>
      </c>
      <c r="M2120" s="14" t="s">
        <v>190</v>
      </c>
      <c r="N2120" s="14" t="s">
        <v>46</v>
      </c>
      <c r="O2120" s="16" t="s">
        <v>34</v>
      </c>
      <c r="P2120" s="28">
        <v>182</v>
      </c>
      <c r="Q2120" s="14">
        <v>1.5</v>
      </c>
      <c r="R2120" s="15" t="s">
        <v>11392</v>
      </c>
      <c r="S2120" s="14" t="s">
        <v>143</v>
      </c>
      <c r="T2120" s="14">
        <v>4.8</v>
      </c>
      <c r="U2120" s="14">
        <v>1.5</v>
      </c>
      <c r="V2120" s="37">
        <f>PRODUCT(U2120,1/E2120)</f>
        <v>4.9395725623209404E-3</v>
      </c>
      <c r="W2120" s="37">
        <f t="shared" si="119"/>
        <v>4.9395725623209404E-3</v>
      </c>
      <c r="X2120" s="19" t="s">
        <v>11393</v>
      </c>
      <c r="Y2120" s="21" t="s">
        <v>11394</v>
      </c>
      <c r="Z2120" s="21" t="s">
        <v>31000</v>
      </c>
    </row>
    <row r="2121" spans="1:26" s="67" customFormat="1" ht="100.2" customHeight="1" x14ac:dyDescent="0.3">
      <c r="A2121" s="138" t="s">
        <v>23707</v>
      </c>
      <c r="B2121" s="141" t="s">
        <v>21903</v>
      </c>
      <c r="C2121" s="139" t="s">
        <v>21904</v>
      </c>
      <c r="D2121" s="139" t="s">
        <v>21905</v>
      </c>
      <c r="E2121" s="142">
        <v>197.24199999999999</v>
      </c>
      <c r="F2121" s="143" t="s">
        <v>21906</v>
      </c>
      <c r="G2121" s="143"/>
      <c r="H2121" s="143" t="s">
        <v>21907</v>
      </c>
      <c r="I2121" s="144" t="s">
        <v>8532</v>
      </c>
      <c r="J2121" s="145" t="s">
        <v>9138</v>
      </c>
      <c r="K2121" s="143" t="s">
        <v>29273</v>
      </c>
      <c r="L2121" s="144" t="s">
        <v>31</v>
      </c>
      <c r="M2121" s="144" t="s">
        <v>674</v>
      </c>
      <c r="N2121" s="144" t="s">
        <v>46</v>
      </c>
      <c r="O2121" s="144" t="s">
        <v>34</v>
      </c>
      <c r="P2121" s="144">
        <v>730</v>
      </c>
      <c r="Q2121" s="144">
        <v>0.96199999999999997</v>
      </c>
      <c r="R2121" s="147" t="s">
        <v>21908</v>
      </c>
      <c r="S2121" s="144" t="s">
        <v>1388</v>
      </c>
      <c r="T2121" s="144">
        <v>7.75</v>
      </c>
      <c r="U2121" s="144">
        <v>0.96199999999999997</v>
      </c>
      <c r="V2121" s="153">
        <f>U2121/E2121</f>
        <v>4.8772573792599952E-3</v>
      </c>
      <c r="W2121" s="153">
        <f t="shared" si="119"/>
        <v>4.8772573792599952E-3</v>
      </c>
      <c r="X2121" s="1" t="s">
        <v>21909</v>
      </c>
      <c r="Y2121" s="145" t="s">
        <v>21910</v>
      </c>
      <c r="Z2121" s="145" t="s">
        <v>31001</v>
      </c>
    </row>
    <row r="2122" spans="1:26" s="67" customFormat="1" ht="100.2" customHeight="1" x14ac:dyDescent="0.3">
      <c r="A2122" s="9" t="s">
        <v>16991</v>
      </c>
      <c r="B2122" s="10" t="s">
        <v>11395</v>
      </c>
      <c r="C2122" s="22" t="s">
        <v>11396</v>
      </c>
      <c r="D2122" s="19" t="s">
        <v>11397</v>
      </c>
      <c r="E2122" s="13">
        <v>494.47500000000002</v>
      </c>
      <c r="F2122" s="14" t="s">
        <v>11398</v>
      </c>
      <c r="G2122" s="14">
        <v>1.165</v>
      </c>
      <c r="H2122" s="14" t="s">
        <v>11399</v>
      </c>
      <c r="I2122" s="14" t="s">
        <v>8532</v>
      </c>
      <c r="J2122" s="15" t="s">
        <v>8598</v>
      </c>
      <c r="K2122" s="14" t="s">
        <v>30003</v>
      </c>
      <c r="L2122" s="14" t="s">
        <v>31</v>
      </c>
      <c r="M2122" s="14" t="s">
        <v>103</v>
      </c>
      <c r="N2122" s="14" t="s">
        <v>46</v>
      </c>
      <c r="O2122" s="16" t="s">
        <v>34</v>
      </c>
      <c r="P2122" s="28">
        <v>730</v>
      </c>
      <c r="Q2122" s="36">
        <v>2.4</v>
      </c>
      <c r="R2122" s="15" t="s">
        <v>11400</v>
      </c>
      <c r="S2122" s="14" t="s">
        <v>36</v>
      </c>
      <c r="T2122" s="36">
        <v>4.9000000000000004</v>
      </c>
      <c r="U2122" s="36">
        <v>2.4</v>
      </c>
      <c r="V2122" s="37">
        <f>PRODUCT(U2122,1/E2122)</f>
        <v>4.8536326406795087E-3</v>
      </c>
      <c r="W2122" s="37">
        <f t="shared" si="119"/>
        <v>4.8536326406795087E-3</v>
      </c>
      <c r="X2122" s="19" t="s">
        <v>11401</v>
      </c>
      <c r="Y2122" s="21" t="s">
        <v>11402</v>
      </c>
      <c r="Z2122" s="19" t="s">
        <v>31002</v>
      </c>
    </row>
    <row r="2123" spans="1:26" s="67" customFormat="1" ht="100.2" customHeight="1" x14ac:dyDescent="0.3">
      <c r="A2123" s="138" t="s">
        <v>23707</v>
      </c>
      <c r="B2123" s="141" t="s">
        <v>21911</v>
      </c>
      <c r="C2123" s="139" t="s">
        <v>21912</v>
      </c>
      <c r="D2123" s="139" t="s">
        <v>21913</v>
      </c>
      <c r="E2123" s="142">
        <v>414.21</v>
      </c>
      <c r="F2123" s="143" t="s">
        <v>21914</v>
      </c>
      <c r="G2123" s="143"/>
      <c r="H2123" s="143" t="s">
        <v>21915</v>
      </c>
      <c r="I2123" s="144" t="s">
        <v>8532</v>
      </c>
      <c r="J2123" s="145" t="s">
        <v>9769</v>
      </c>
      <c r="K2123" s="143" t="s">
        <v>28914</v>
      </c>
      <c r="L2123" s="144" t="s">
        <v>31</v>
      </c>
      <c r="M2123" s="144" t="s">
        <v>32</v>
      </c>
      <c r="N2123" s="144" t="s">
        <v>46</v>
      </c>
      <c r="O2123" s="144" t="s">
        <v>34</v>
      </c>
      <c r="P2123" s="144">
        <v>730</v>
      </c>
      <c r="Q2123" s="151">
        <v>2</v>
      </c>
      <c r="R2123" s="147" t="s">
        <v>21916</v>
      </c>
      <c r="S2123" s="144" t="s">
        <v>314</v>
      </c>
      <c r="T2123" s="144">
        <v>12.1</v>
      </c>
      <c r="U2123" s="151">
        <v>2</v>
      </c>
      <c r="V2123" s="149">
        <f>U2123/E2123</f>
        <v>4.8284686511672822E-3</v>
      </c>
      <c r="W2123" s="149">
        <f t="shared" si="119"/>
        <v>4.8284686511672822E-3</v>
      </c>
      <c r="X2123" s="1" t="s">
        <v>21917</v>
      </c>
      <c r="Y2123" s="145" t="s">
        <v>17319</v>
      </c>
      <c r="Z2123" s="145" t="s">
        <v>21918</v>
      </c>
    </row>
    <row r="2124" spans="1:26" s="67" customFormat="1" ht="100.2" customHeight="1" x14ac:dyDescent="0.3">
      <c r="A2124" s="9" t="s">
        <v>16991</v>
      </c>
      <c r="B2124" s="10" t="s">
        <v>11403</v>
      </c>
      <c r="C2124" s="35" t="s">
        <v>11404</v>
      </c>
      <c r="D2124" s="19" t="s">
        <v>11405</v>
      </c>
      <c r="E2124" s="13">
        <v>373.9</v>
      </c>
      <c r="F2124" s="14" t="s">
        <v>11406</v>
      </c>
      <c r="G2124" s="14">
        <v>5.85</v>
      </c>
      <c r="H2124" s="14" t="s">
        <v>11407</v>
      </c>
      <c r="I2124" s="14" t="s">
        <v>8532</v>
      </c>
      <c r="J2124" s="15" t="s">
        <v>9647</v>
      </c>
      <c r="K2124" s="14" t="s">
        <v>30002</v>
      </c>
      <c r="L2124" s="14" t="s">
        <v>425</v>
      </c>
      <c r="M2124" s="14" t="s">
        <v>839</v>
      </c>
      <c r="N2124" s="14" t="s">
        <v>33</v>
      </c>
      <c r="O2124" s="16" t="s">
        <v>220</v>
      </c>
      <c r="P2124" s="28">
        <v>730</v>
      </c>
      <c r="Q2124" s="14">
        <v>1.8</v>
      </c>
      <c r="R2124" s="15" t="s">
        <v>11408</v>
      </c>
      <c r="S2124" s="14" t="s">
        <v>36</v>
      </c>
      <c r="T2124" s="14">
        <v>8.93</v>
      </c>
      <c r="U2124" s="14">
        <v>1.8</v>
      </c>
      <c r="V2124" s="37">
        <f>PRODUCT(U2124,1/E2124)</f>
        <v>4.8141214228403315E-3</v>
      </c>
      <c r="W2124" s="37">
        <f t="shared" si="119"/>
        <v>4.8141214228403315E-3</v>
      </c>
      <c r="X2124" s="19" t="s">
        <v>11409</v>
      </c>
      <c r="Y2124" s="21" t="s">
        <v>3770</v>
      </c>
      <c r="Z2124" s="19" t="s">
        <v>11410</v>
      </c>
    </row>
    <row r="2125" spans="1:26" s="67" customFormat="1" ht="100.2" customHeight="1" x14ac:dyDescent="0.3">
      <c r="A2125" s="9" t="s">
        <v>16991</v>
      </c>
      <c r="B2125" s="10" t="s">
        <v>11411</v>
      </c>
      <c r="C2125" s="22" t="s">
        <v>11412</v>
      </c>
      <c r="D2125" s="19" t="s">
        <v>11413</v>
      </c>
      <c r="E2125" s="13">
        <v>416.57</v>
      </c>
      <c r="F2125" s="14" t="s">
        <v>11414</v>
      </c>
      <c r="G2125" s="14">
        <v>2.78</v>
      </c>
      <c r="H2125" s="14" t="s">
        <v>11415</v>
      </c>
      <c r="I2125" s="14" t="s">
        <v>8532</v>
      </c>
      <c r="J2125" s="15" t="s">
        <v>31183</v>
      </c>
      <c r="K2125" s="14" t="s">
        <v>30001</v>
      </c>
      <c r="L2125" s="14" t="s">
        <v>31</v>
      </c>
      <c r="M2125" s="14" t="s">
        <v>4098</v>
      </c>
      <c r="N2125" s="14" t="s">
        <v>11416</v>
      </c>
      <c r="O2125" s="16" t="s">
        <v>34</v>
      </c>
      <c r="P2125" s="28">
        <v>91</v>
      </c>
      <c r="Q2125" s="18">
        <v>6</v>
      </c>
      <c r="R2125" s="15" t="s">
        <v>11417</v>
      </c>
      <c r="S2125" s="14" t="s">
        <v>6342</v>
      </c>
      <c r="T2125" s="14">
        <v>50</v>
      </c>
      <c r="U2125" s="28">
        <v>6</v>
      </c>
      <c r="V2125" s="13">
        <f>PRODUCT(U2125,1/E2125)</f>
        <v>1.4403341575245457E-2</v>
      </c>
      <c r="W2125" s="30">
        <f>V2125/3</f>
        <v>4.8011138584151524E-3</v>
      </c>
      <c r="X2125" s="19" t="s">
        <v>11418</v>
      </c>
      <c r="Y2125" s="21" t="s">
        <v>11419</v>
      </c>
      <c r="Z2125" s="19" t="s">
        <v>11420</v>
      </c>
    </row>
    <row r="2126" spans="1:26" s="67" customFormat="1" ht="100.2" customHeight="1" x14ac:dyDescent="0.3">
      <c r="A2126" s="138" t="s">
        <v>23707</v>
      </c>
      <c r="B2126" s="141" t="s">
        <v>21919</v>
      </c>
      <c r="C2126" s="139" t="s">
        <v>21920</v>
      </c>
      <c r="D2126" s="139" t="s">
        <v>21921</v>
      </c>
      <c r="E2126" s="142">
        <v>291.77999999999997</v>
      </c>
      <c r="F2126" s="143" t="s">
        <v>21887</v>
      </c>
      <c r="G2126" s="143"/>
      <c r="H2126" s="143" t="s">
        <v>21922</v>
      </c>
      <c r="I2126" s="144" t="s">
        <v>8532</v>
      </c>
      <c r="J2126" s="145" t="s">
        <v>9769</v>
      </c>
      <c r="K2126" s="143" t="s">
        <v>28915</v>
      </c>
      <c r="L2126" s="144" t="s">
        <v>31</v>
      </c>
      <c r="M2126" s="144" t="s">
        <v>21923</v>
      </c>
      <c r="N2126" s="144" t="s">
        <v>46</v>
      </c>
      <c r="O2126" s="144" t="s">
        <v>34</v>
      </c>
      <c r="P2126" s="144">
        <v>105</v>
      </c>
      <c r="Q2126" s="144">
        <v>1.39</v>
      </c>
      <c r="R2126" s="147" t="s">
        <v>21924</v>
      </c>
      <c r="S2126" s="144" t="s">
        <v>36</v>
      </c>
      <c r="T2126" s="144">
        <v>8.2899999999999991</v>
      </c>
      <c r="U2126" s="144">
        <v>1.39</v>
      </c>
      <c r="V2126" s="148">
        <f>U2126/E2126</f>
        <v>4.7638631845911307E-3</v>
      </c>
      <c r="W2126" s="148">
        <f>V2126</f>
        <v>4.7638631845911307E-3</v>
      </c>
      <c r="X2126" s="1" t="s">
        <v>21925</v>
      </c>
      <c r="Y2126" s="145" t="s">
        <v>21926</v>
      </c>
      <c r="Z2126" s="145" t="s">
        <v>21927</v>
      </c>
    </row>
    <row r="2127" spans="1:26" s="67" customFormat="1" ht="100.2" customHeight="1" x14ac:dyDescent="0.3">
      <c r="A2127" s="138" t="s">
        <v>23707</v>
      </c>
      <c r="B2127" s="141" t="s">
        <v>21928</v>
      </c>
      <c r="C2127" s="139" t="s">
        <v>21929</v>
      </c>
      <c r="D2127" s="139" t="s">
        <v>21930</v>
      </c>
      <c r="E2127" s="142">
        <v>1052.703</v>
      </c>
      <c r="F2127" s="143" t="s">
        <v>21931</v>
      </c>
      <c r="G2127" s="143"/>
      <c r="H2127" s="143" t="s">
        <v>21932</v>
      </c>
      <c r="I2127" s="144" t="s">
        <v>8532</v>
      </c>
      <c r="J2127" s="145" t="s">
        <v>20476</v>
      </c>
      <c r="K2127" s="143" t="s">
        <v>30000</v>
      </c>
      <c r="L2127" s="144" t="s">
        <v>31</v>
      </c>
      <c r="M2127" s="144" t="s">
        <v>2937</v>
      </c>
      <c r="N2127" s="144" t="s">
        <v>33</v>
      </c>
      <c r="O2127" s="144" t="s">
        <v>34</v>
      </c>
      <c r="P2127" s="144">
        <v>730</v>
      </c>
      <c r="Q2127" s="144">
        <v>5</v>
      </c>
      <c r="R2127" s="147" t="s">
        <v>21933</v>
      </c>
      <c r="S2127" s="144" t="s">
        <v>18413</v>
      </c>
      <c r="T2127" s="144">
        <v>15</v>
      </c>
      <c r="U2127" s="144">
        <v>5</v>
      </c>
      <c r="V2127" s="148">
        <f>U2127/E2127</f>
        <v>4.7496777343657235E-3</v>
      </c>
      <c r="W2127" s="148">
        <f>V2127</f>
        <v>4.7496777343657235E-3</v>
      </c>
      <c r="X2127" s="1" t="s">
        <v>21934</v>
      </c>
      <c r="Y2127" s="145" t="s">
        <v>21935</v>
      </c>
      <c r="Z2127" s="145" t="s">
        <v>21936</v>
      </c>
    </row>
    <row r="2128" spans="1:26" s="67" customFormat="1" ht="100.2" customHeight="1" x14ac:dyDescent="0.3">
      <c r="A2128" s="138" t="s">
        <v>23707</v>
      </c>
      <c r="B2128" s="141" t="s">
        <v>21937</v>
      </c>
      <c r="C2128" s="139" t="s">
        <v>21938</v>
      </c>
      <c r="D2128" s="139" t="s">
        <v>21939</v>
      </c>
      <c r="E2128" s="142">
        <v>252.72</v>
      </c>
      <c r="F2128" s="143" t="s">
        <v>21940</v>
      </c>
      <c r="G2128" s="143"/>
      <c r="H2128" s="143" t="s">
        <v>21941</v>
      </c>
      <c r="I2128" s="144" t="s">
        <v>8532</v>
      </c>
      <c r="J2128" s="145" t="s">
        <v>20092</v>
      </c>
      <c r="K2128" s="143" t="s">
        <v>28916</v>
      </c>
      <c r="L2128" s="144" t="s">
        <v>31</v>
      </c>
      <c r="M2128" s="144" t="s">
        <v>21942</v>
      </c>
      <c r="N2128" s="144" t="s">
        <v>46</v>
      </c>
      <c r="O2128" s="144" t="s">
        <v>34</v>
      </c>
      <c r="P2128" s="144">
        <v>749</v>
      </c>
      <c r="Q2128" s="144">
        <v>1.2</v>
      </c>
      <c r="R2128" s="147" t="s">
        <v>21943</v>
      </c>
      <c r="S2128" s="144" t="s">
        <v>36</v>
      </c>
      <c r="T2128" s="144">
        <v>2.5</v>
      </c>
      <c r="U2128" s="144">
        <v>1.2</v>
      </c>
      <c r="V2128" s="149">
        <f>U2128/E2128</f>
        <v>4.7483380816714148E-3</v>
      </c>
      <c r="W2128" s="149">
        <f>V2128</f>
        <v>4.7483380816714148E-3</v>
      </c>
      <c r="X2128" s="1" t="s">
        <v>21944</v>
      </c>
      <c r="Y2128" s="145" t="s">
        <v>21945</v>
      </c>
      <c r="Z2128" s="145" t="s">
        <v>31003</v>
      </c>
    </row>
    <row r="2129" spans="1:26" s="67" customFormat="1" ht="100.2" customHeight="1" x14ac:dyDescent="0.3">
      <c r="A2129" s="9" t="s">
        <v>16991</v>
      </c>
      <c r="B2129" s="10" t="s">
        <v>11421</v>
      </c>
      <c r="C2129" s="19" t="s">
        <v>11422</v>
      </c>
      <c r="D2129" s="19" t="s">
        <v>11423</v>
      </c>
      <c r="E2129" s="13">
        <v>214.64</v>
      </c>
      <c r="F2129" s="14" t="s">
        <v>11424</v>
      </c>
      <c r="G2129" s="14">
        <v>3.13</v>
      </c>
      <c r="H2129" s="14" t="s">
        <v>11425</v>
      </c>
      <c r="I2129" s="14" t="s">
        <v>8532</v>
      </c>
      <c r="J2129" s="15" t="s">
        <v>8756</v>
      </c>
      <c r="K2129" s="14" t="s">
        <v>28917</v>
      </c>
      <c r="L2129" s="14" t="s">
        <v>31</v>
      </c>
      <c r="M2129" s="14" t="s">
        <v>32</v>
      </c>
      <c r="N2129" s="14" t="s">
        <v>59</v>
      </c>
      <c r="O2129" s="16" t="s">
        <v>34</v>
      </c>
      <c r="P2129" s="28">
        <v>90</v>
      </c>
      <c r="Q2129" s="14">
        <v>3</v>
      </c>
      <c r="R2129" s="15" t="s">
        <v>11426</v>
      </c>
      <c r="S2129" s="14" t="s">
        <v>1388</v>
      </c>
      <c r="T2129" s="14">
        <v>9</v>
      </c>
      <c r="U2129" s="28">
        <v>3</v>
      </c>
      <c r="V2129" s="13">
        <f>PRODUCT(U2129/E2129)</f>
        <v>1.3976891539321655E-2</v>
      </c>
      <c r="W2129" s="30">
        <f>V2129/3</f>
        <v>4.6589638464405517E-3</v>
      </c>
      <c r="X2129" s="19" t="s">
        <v>11427</v>
      </c>
      <c r="Y2129" s="21" t="s">
        <v>11428</v>
      </c>
      <c r="Z2129" s="19" t="s">
        <v>31004</v>
      </c>
    </row>
    <row r="2130" spans="1:26" s="67" customFormat="1" ht="100.2" customHeight="1" x14ac:dyDescent="0.3">
      <c r="A2130" s="9" t="s">
        <v>16991</v>
      </c>
      <c r="B2130" s="10" t="s">
        <v>11429</v>
      </c>
      <c r="C2130" s="22" t="s">
        <v>11430</v>
      </c>
      <c r="D2130" s="19" t="s">
        <v>11431</v>
      </c>
      <c r="E2130" s="13">
        <v>310.68</v>
      </c>
      <c r="F2130" s="14" t="s">
        <v>11432</v>
      </c>
      <c r="G2130" s="14">
        <v>3.89</v>
      </c>
      <c r="H2130" s="14" t="s">
        <v>11433</v>
      </c>
      <c r="I2130" s="14" t="s">
        <v>8532</v>
      </c>
      <c r="J2130" s="15" t="s">
        <v>11434</v>
      </c>
      <c r="K2130" s="14" t="s">
        <v>28918</v>
      </c>
      <c r="L2130" s="14" t="s">
        <v>31</v>
      </c>
      <c r="M2130" s="14" t="s">
        <v>281</v>
      </c>
      <c r="N2130" s="14" t="s">
        <v>46</v>
      </c>
      <c r="O2130" s="16" t="s">
        <v>34</v>
      </c>
      <c r="P2130" s="28">
        <v>728</v>
      </c>
      <c r="Q2130" s="14">
        <v>1.43</v>
      </c>
      <c r="R2130" s="15" t="s">
        <v>11435</v>
      </c>
      <c r="S2130" s="14" t="s">
        <v>11436</v>
      </c>
      <c r="T2130" s="14">
        <v>5.83</v>
      </c>
      <c r="U2130" s="14">
        <v>1.43</v>
      </c>
      <c r="V2130" s="64">
        <f>U2130/E2130</f>
        <v>4.6028067464915666E-3</v>
      </c>
      <c r="W2130" s="64">
        <f>V2130</f>
        <v>4.6028067464915666E-3</v>
      </c>
      <c r="X2130" s="19" t="s">
        <v>11437</v>
      </c>
      <c r="Y2130" s="21" t="s">
        <v>11438</v>
      </c>
      <c r="Z2130" s="19" t="s">
        <v>31005</v>
      </c>
    </row>
    <row r="2131" spans="1:26" s="67" customFormat="1" ht="100.2" customHeight="1" x14ac:dyDescent="0.3">
      <c r="A2131" s="138" t="s">
        <v>23707</v>
      </c>
      <c r="B2131" s="141" t="s">
        <v>21946</v>
      </c>
      <c r="C2131" s="139" t="s">
        <v>21947</v>
      </c>
      <c r="D2131" s="139" t="s">
        <v>21948</v>
      </c>
      <c r="E2131" s="142">
        <v>364.10599999999999</v>
      </c>
      <c r="F2131" s="143" t="s">
        <v>21949</v>
      </c>
      <c r="G2131" s="143"/>
      <c r="H2131" s="143" t="s">
        <v>21950</v>
      </c>
      <c r="I2131" s="144" t="s">
        <v>8532</v>
      </c>
      <c r="J2131" s="145" t="s">
        <v>21951</v>
      </c>
      <c r="K2131" s="143" t="s">
        <v>29999</v>
      </c>
      <c r="L2131" s="144" t="s">
        <v>31</v>
      </c>
      <c r="M2131" s="144" t="s">
        <v>7841</v>
      </c>
      <c r="N2131" s="144" t="s">
        <v>33</v>
      </c>
      <c r="O2131" s="144" t="s">
        <v>220</v>
      </c>
      <c r="P2131" s="144">
        <v>90</v>
      </c>
      <c r="Q2131" s="144">
        <v>5</v>
      </c>
      <c r="R2131" s="147" t="s">
        <v>21952</v>
      </c>
      <c r="S2131" s="144" t="s">
        <v>36</v>
      </c>
      <c r="T2131" s="144">
        <v>25</v>
      </c>
      <c r="U2131" s="144">
        <v>5</v>
      </c>
      <c r="V2131" s="148">
        <f>U2131/E2131</f>
        <v>1.3732264780036583E-2</v>
      </c>
      <c r="W2131" s="148">
        <f>V2131/3</f>
        <v>4.577421593345528E-3</v>
      </c>
      <c r="X2131" s="1" t="s">
        <v>21953</v>
      </c>
      <c r="Y2131" s="145" t="s">
        <v>21954</v>
      </c>
      <c r="Z2131" s="145" t="s">
        <v>21955</v>
      </c>
    </row>
    <row r="2132" spans="1:26" s="67" customFormat="1" ht="100.2" customHeight="1" x14ac:dyDescent="0.3">
      <c r="A2132" s="138" t="s">
        <v>23707</v>
      </c>
      <c r="B2132" s="141" t="s">
        <v>21956</v>
      </c>
      <c r="C2132" s="139" t="s">
        <v>21957</v>
      </c>
      <c r="D2132" s="139" t="s">
        <v>21958</v>
      </c>
      <c r="E2132" s="142">
        <v>310.29000000000002</v>
      </c>
      <c r="F2132" s="143" t="s">
        <v>21959</v>
      </c>
      <c r="G2132" s="143"/>
      <c r="H2132" s="143" t="s">
        <v>21960</v>
      </c>
      <c r="I2132" s="144" t="s">
        <v>8532</v>
      </c>
      <c r="J2132" s="145" t="s">
        <v>21961</v>
      </c>
      <c r="K2132" s="143" t="s">
        <v>29998</v>
      </c>
      <c r="L2132" s="144" t="s">
        <v>189</v>
      </c>
      <c r="M2132" s="144" t="s">
        <v>281</v>
      </c>
      <c r="N2132" s="144" t="s">
        <v>33</v>
      </c>
      <c r="O2132" s="144" t="s">
        <v>34</v>
      </c>
      <c r="P2132" s="144">
        <v>365</v>
      </c>
      <c r="Q2132" s="144">
        <v>1.4</v>
      </c>
      <c r="R2132" s="147" t="s">
        <v>21962</v>
      </c>
      <c r="S2132" s="144" t="s">
        <v>788</v>
      </c>
      <c r="T2132" s="144">
        <v>14</v>
      </c>
      <c r="U2132" s="144">
        <v>1.4</v>
      </c>
      <c r="V2132" s="149">
        <f>U2132/E2132</f>
        <v>4.5119082148957421E-3</v>
      </c>
      <c r="W2132" s="149">
        <f t="shared" ref="W2132:W2138" si="120">V2132</f>
        <v>4.5119082148957421E-3</v>
      </c>
      <c r="X2132" s="1" t="s">
        <v>21963</v>
      </c>
      <c r="Y2132" s="145" t="s">
        <v>21964</v>
      </c>
      <c r="Z2132" s="145" t="s">
        <v>21965</v>
      </c>
    </row>
    <row r="2133" spans="1:26" s="67" customFormat="1" ht="100.2" customHeight="1" x14ac:dyDescent="0.3">
      <c r="A2133" s="138" t="s">
        <v>23707</v>
      </c>
      <c r="B2133" s="141" t="s">
        <v>21966</v>
      </c>
      <c r="C2133" s="139" t="s">
        <v>21967</v>
      </c>
      <c r="D2133" s="139" t="s">
        <v>21968</v>
      </c>
      <c r="E2133" s="142">
        <v>333.86</v>
      </c>
      <c r="F2133" s="143" t="s">
        <v>21969</v>
      </c>
      <c r="G2133" s="143"/>
      <c r="H2133" s="143" t="s">
        <v>21970</v>
      </c>
      <c r="I2133" s="144" t="s">
        <v>8532</v>
      </c>
      <c r="J2133" s="145" t="s">
        <v>9769</v>
      </c>
      <c r="K2133" s="143" t="s">
        <v>28919</v>
      </c>
      <c r="L2133" s="144" t="s">
        <v>189</v>
      </c>
      <c r="M2133" s="144" t="s">
        <v>190</v>
      </c>
      <c r="N2133" s="144" t="s">
        <v>33</v>
      </c>
      <c r="O2133" s="144" t="s">
        <v>3856</v>
      </c>
      <c r="P2133" s="144">
        <v>364</v>
      </c>
      <c r="Q2133" s="144">
        <v>1.5</v>
      </c>
      <c r="R2133" s="147" t="s">
        <v>21971</v>
      </c>
      <c r="S2133" s="144" t="s">
        <v>36</v>
      </c>
      <c r="T2133" s="144">
        <v>5</v>
      </c>
      <c r="U2133" s="144">
        <v>1.5</v>
      </c>
      <c r="V2133" s="149">
        <f>U2133/E2133</f>
        <v>4.4929012160785957E-3</v>
      </c>
      <c r="W2133" s="149">
        <f t="shared" si="120"/>
        <v>4.4929012160785957E-3</v>
      </c>
      <c r="X2133" s="1" t="s">
        <v>21972</v>
      </c>
      <c r="Y2133" s="145" t="s">
        <v>21973</v>
      </c>
      <c r="Z2133" s="145" t="s">
        <v>21974</v>
      </c>
    </row>
    <row r="2134" spans="1:26" s="67" customFormat="1" ht="100.2" customHeight="1" x14ac:dyDescent="0.3">
      <c r="A2134" s="9" t="s">
        <v>16991</v>
      </c>
      <c r="B2134" s="10" t="s">
        <v>11439</v>
      </c>
      <c r="C2134" s="19" t="s">
        <v>11440</v>
      </c>
      <c r="D2134" s="19" t="s">
        <v>11441</v>
      </c>
      <c r="E2134" s="13">
        <v>228.672477025295</v>
      </c>
      <c r="F2134" s="14" t="s">
        <v>11442</v>
      </c>
      <c r="G2134" s="14">
        <v>2.79</v>
      </c>
      <c r="H2134" s="14" t="s">
        <v>11443</v>
      </c>
      <c r="I2134" s="14" t="s">
        <v>8532</v>
      </c>
      <c r="J2134" s="15" t="s">
        <v>8756</v>
      </c>
      <c r="K2134" s="14" t="s">
        <v>28920</v>
      </c>
      <c r="L2134" s="14" t="s">
        <v>189</v>
      </c>
      <c r="M2134" s="14" t="s">
        <v>190</v>
      </c>
      <c r="N2134" s="14" t="s">
        <v>46</v>
      </c>
      <c r="O2134" s="16" t="s">
        <v>34</v>
      </c>
      <c r="P2134" s="28">
        <v>364</v>
      </c>
      <c r="Q2134" s="14">
        <v>1.02</v>
      </c>
      <c r="R2134" s="15" t="s">
        <v>11444</v>
      </c>
      <c r="S2134" s="14" t="s">
        <v>1388</v>
      </c>
      <c r="T2134" s="14">
        <v>5.32</v>
      </c>
      <c r="U2134" s="13">
        <v>1.02</v>
      </c>
      <c r="V2134" s="64">
        <f>PRODUCT(U2134,1/E2134)</f>
        <v>4.4605280585960985E-3</v>
      </c>
      <c r="W2134" s="64">
        <f t="shared" si="120"/>
        <v>4.4605280585960985E-3</v>
      </c>
      <c r="X2134" s="19" t="s">
        <v>11445</v>
      </c>
      <c r="Y2134" s="21" t="s">
        <v>11446</v>
      </c>
      <c r="Z2134" s="19" t="s">
        <v>11447</v>
      </c>
    </row>
    <row r="2135" spans="1:26" s="67" customFormat="1" ht="100.2" customHeight="1" x14ac:dyDescent="0.3">
      <c r="A2135" s="9" t="s">
        <v>16991</v>
      </c>
      <c r="B2135" s="10" t="s">
        <v>11448</v>
      </c>
      <c r="C2135" s="35" t="s">
        <v>11449</v>
      </c>
      <c r="D2135" s="19" t="s">
        <v>11450</v>
      </c>
      <c r="E2135" s="13">
        <v>364.39</v>
      </c>
      <c r="F2135" s="14" t="s">
        <v>11451</v>
      </c>
      <c r="G2135" s="14">
        <v>6.48</v>
      </c>
      <c r="H2135" s="14" t="s">
        <v>11452</v>
      </c>
      <c r="I2135" s="14" t="s">
        <v>8532</v>
      </c>
      <c r="J2135" s="15" t="s">
        <v>11453</v>
      </c>
      <c r="K2135" s="14" t="s">
        <v>29997</v>
      </c>
      <c r="L2135" s="14" t="s">
        <v>189</v>
      </c>
      <c r="M2135" s="14" t="s">
        <v>190</v>
      </c>
      <c r="N2135" s="14" t="s">
        <v>33</v>
      </c>
      <c r="O2135" s="16" t="s">
        <v>34</v>
      </c>
      <c r="P2135" s="28">
        <v>749</v>
      </c>
      <c r="Q2135" s="14">
        <v>1.6</v>
      </c>
      <c r="R2135" s="15" t="s">
        <v>11454</v>
      </c>
      <c r="S2135" s="14" t="s">
        <v>11311</v>
      </c>
      <c r="T2135" s="14">
        <v>4</v>
      </c>
      <c r="U2135" s="14">
        <v>1.6</v>
      </c>
      <c r="V2135" s="37">
        <f>PRODUCT(U2135,1/E2135)</f>
        <v>4.3908998600400671E-3</v>
      </c>
      <c r="W2135" s="37">
        <f t="shared" si="120"/>
        <v>4.3908998600400671E-3</v>
      </c>
      <c r="X2135" s="19" t="s">
        <v>11455</v>
      </c>
      <c r="Y2135" s="21" t="s">
        <v>11456</v>
      </c>
      <c r="Z2135" s="19" t="s">
        <v>31006</v>
      </c>
    </row>
    <row r="2136" spans="1:26" s="67" customFormat="1" ht="100.2" customHeight="1" x14ac:dyDescent="0.3">
      <c r="A2136" s="9" t="s">
        <v>16991</v>
      </c>
      <c r="B2136" s="45" t="s">
        <v>11457</v>
      </c>
      <c r="C2136" s="22" t="s">
        <v>11458</v>
      </c>
      <c r="D2136" s="19" t="s">
        <v>11459</v>
      </c>
      <c r="E2136" s="13">
        <v>287.44</v>
      </c>
      <c r="F2136" s="14" t="s">
        <v>11460</v>
      </c>
      <c r="G2136" s="14">
        <v>1.1499999999999999</v>
      </c>
      <c r="H2136" s="14" t="s">
        <v>11461</v>
      </c>
      <c r="I2136" s="14" t="s">
        <v>8532</v>
      </c>
      <c r="J2136" s="15" t="s">
        <v>8598</v>
      </c>
      <c r="K2136" s="14" t="s">
        <v>29996</v>
      </c>
      <c r="L2136" s="14" t="s">
        <v>189</v>
      </c>
      <c r="M2136" s="14" t="s">
        <v>190</v>
      </c>
      <c r="N2136" s="14" t="s">
        <v>33</v>
      </c>
      <c r="O2136" s="16" t="s">
        <v>34</v>
      </c>
      <c r="P2136" s="28">
        <v>365</v>
      </c>
      <c r="Q2136" s="14">
        <v>1.25</v>
      </c>
      <c r="R2136" s="15" t="s">
        <v>11462</v>
      </c>
      <c r="S2136" s="14" t="s">
        <v>619</v>
      </c>
      <c r="T2136" s="36">
        <v>5</v>
      </c>
      <c r="U2136" s="14">
        <v>1.25</v>
      </c>
      <c r="V2136" s="64">
        <f>PRODUCT(U2136,1/E2136)</f>
        <v>4.3487336487614808E-3</v>
      </c>
      <c r="W2136" s="64">
        <f t="shared" si="120"/>
        <v>4.3487336487614808E-3</v>
      </c>
      <c r="X2136" s="19" t="s">
        <v>11463</v>
      </c>
      <c r="Y2136" s="21" t="s">
        <v>11464</v>
      </c>
      <c r="Z2136" s="19" t="s">
        <v>31007</v>
      </c>
    </row>
    <row r="2137" spans="1:26" s="67" customFormat="1" ht="100.2" customHeight="1" x14ac:dyDescent="0.3">
      <c r="A2137" s="138" t="s">
        <v>23707</v>
      </c>
      <c r="B2137" s="141" t="s">
        <v>21975</v>
      </c>
      <c r="C2137" s="139" t="s">
        <v>21976</v>
      </c>
      <c r="D2137" s="139" t="s">
        <v>21977</v>
      </c>
      <c r="E2137" s="142">
        <v>254.22</v>
      </c>
      <c r="F2137" s="143" t="s">
        <v>21978</v>
      </c>
      <c r="G2137" s="143"/>
      <c r="H2137" s="143" t="s">
        <v>21979</v>
      </c>
      <c r="I2137" s="144" t="s">
        <v>8532</v>
      </c>
      <c r="J2137" s="145" t="s">
        <v>21980</v>
      </c>
      <c r="K2137" s="143" t="s">
        <v>29995</v>
      </c>
      <c r="L2137" s="144" t="s">
        <v>31</v>
      </c>
      <c r="M2137" s="144" t="s">
        <v>815</v>
      </c>
      <c r="N2137" s="144" t="s">
        <v>46</v>
      </c>
      <c r="O2137" s="144" t="s">
        <v>34</v>
      </c>
      <c r="P2137" s="144">
        <v>728</v>
      </c>
      <c r="Q2137" s="144">
        <v>1.1000000000000001</v>
      </c>
      <c r="R2137" s="147" t="s">
        <v>21981</v>
      </c>
      <c r="S2137" s="144" t="s">
        <v>143</v>
      </c>
      <c r="T2137" s="144">
        <v>4.5999999999999996</v>
      </c>
      <c r="U2137" s="144">
        <v>1.1000000000000001</v>
      </c>
      <c r="V2137" s="148">
        <f>U2137/E2137</f>
        <v>4.3269609000078672E-3</v>
      </c>
      <c r="W2137" s="148">
        <f t="shared" si="120"/>
        <v>4.3269609000078672E-3</v>
      </c>
      <c r="X2137" s="1" t="s">
        <v>21982</v>
      </c>
      <c r="Y2137" s="145" t="s">
        <v>21983</v>
      </c>
      <c r="Z2137" s="145" t="s">
        <v>31008</v>
      </c>
    </row>
    <row r="2138" spans="1:26" s="67" customFormat="1" ht="100.2" customHeight="1" x14ac:dyDescent="0.3">
      <c r="A2138" s="138" t="s">
        <v>23707</v>
      </c>
      <c r="B2138" s="141" t="s">
        <v>21984</v>
      </c>
      <c r="C2138" s="139" t="s">
        <v>21985</v>
      </c>
      <c r="D2138" s="139" t="s">
        <v>21986</v>
      </c>
      <c r="E2138" s="142">
        <v>419.38</v>
      </c>
      <c r="F2138" s="143" t="s">
        <v>21987</v>
      </c>
      <c r="G2138" s="143"/>
      <c r="H2138" s="143" t="s">
        <v>21988</v>
      </c>
      <c r="I2138" s="144" t="s">
        <v>8532</v>
      </c>
      <c r="J2138" s="145" t="s">
        <v>9675</v>
      </c>
      <c r="K2138" s="143" t="s">
        <v>29994</v>
      </c>
      <c r="L2138" s="144" t="s">
        <v>189</v>
      </c>
      <c r="M2138" s="144" t="s">
        <v>190</v>
      </c>
      <c r="N2138" s="144" t="s">
        <v>476</v>
      </c>
      <c r="O2138" s="144" t="s">
        <v>34</v>
      </c>
      <c r="P2138" s="144">
        <v>365</v>
      </c>
      <c r="Q2138" s="144">
        <v>1.8</v>
      </c>
      <c r="R2138" s="147" t="s">
        <v>21989</v>
      </c>
      <c r="S2138" s="144" t="s">
        <v>36</v>
      </c>
      <c r="T2138" s="144">
        <v>18.600000000000001</v>
      </c>
      <c r="U2138" s="144">
        <v>1.8</v>
      </c>
      <c r="V2138" s="149">
        <f>U2138/E2138</f>
        <v>4.2920501692975347E-3</v>
      </c>
      <c r="W2138" s="149">
        <f t="shared" si="120"/>
        <v>4.2920501692975347E-3</v>
      </c>
      <c r="X2138" s="1" t="s">
        <v>21990</v>
      </c>
      <c r="Y2138" s="145" t="s">
        <v>21991</v>
      </c>
      <c r="Z2138" s="145" t="s">
        <v>31009</v>
      </c>
    </row>
    <row r="2139" spans="1:26" s="67" customFormat="1" ht="100.2" customHeight="1" x14ac:dyDescent="0.3">
      <c r="A2139" s="9" t="s">
        <v>16991</v>
      </c>
      <c r="B2139" s="10" t="s">
        <v>11465</v>
      </c>
      <c r="C2139" s="22" t="s">
        <v>11466</v>
      </c>
      <c r="D2139" s="19" t="s">
        <v>11467</v>
      </c>
      <c r="E2139" s="13">
        <v>136.19</v>
      </c>
      <c r="F2139" s="14" t="s">
        <v>6441</v>
      </c>
      <c r="G2139" s="13">
        <v>1.7</v>
      </c>
      <c r="H2139" s="14" t="s">
        <v>11468</v>
      </c>
      <c r="I2139" s="14" t="s">
        <v>8532</v>
      </c>
      <c r="J2139" s="15" t="s">
        <v>11469</v>
      </c>
      <c r="K2139" s="14" t="s">
        <v>29993</v>
      </c>
      <c r="L2139" s="14" t="s">
        <v>31</v>
      </c>
      <c r="M2139" s="14" t="s">
        <v>103</v>
      </c>
      <c r="N2139" s="14" t="s">
        <v>33</v>
      </c>
      <c r="O2139" s="16" t="s">
        <v>34</v>
      </c>
      <c r="P2139" s="28">
        <v>90</v>
      </c>
      <c r="Q2139" s="13">
        <v>1.75</v>
      </c>
      <c r="R2139" s="15" t="s">
        <v>11470</v>
      </c>
      <c r="S2139" s="14" t="s">
        <v>49</v>
      </c>
      <c r="T2139" s="14" t="s">
        <v>49</v>
      </c>
      <c r="U2139" s="13">
        <v>1.75</v>
      </c>
      <c r="V2139" s="37">
        <f>U2139/E2139</f>
        <v>1.2849695278654821E-2</v>
      </c>
      <c r="W2139" s="64">
        <f>V2139/3</f>
        <v>4.2832317595516067E-3</v>
      </c>
      <c r="X2139" s="19" t="s">
        <v>50</v>
      </c>
      <c r="Y2139" s="21" t="s">
        <v>6455</v>
      </c>
      <c r="Z2139" s="19" t="s">
        <v>11471</v>
      </c>
    </row>
    <row r="2140" spans="1:26" s="67" customFormat="1" ht="100.2" customHeight="1" x14ac:dyDescent="0.3">
      <c r="A2140" s="9" t="s">
        <v>16991</v>
      </c>
      <c r="B2140" s="45" t="s">
        <v>11472</v>
      </c>
      <c r="C2140" s="22" t="s">
        <v>11473</v>
      </c>
      <c r="D2140" s="43" t="s">
        <v>11474</v>
      </c>
      <c r="E2140" s="24">
        <v>314.45999999999998</v>
      </c>
      <c r="F2140" s="14" t="s">
        <v>11475</v>
      </c>
      <c r="G2140" s="14">
        <v>5.97</v>
      </c>
      <c r="H2140" s="25" t="s">
        <v>11476</v>
      </c>
      <c r="I2140" s="14" t="s">
        <v>8532</v>
      </c>
      <c r="J2140" s="15" t="s">
        <v>9093</v>
      </c>
      <c r="K2140" s="14" t="s">
        <v>29992</v>
      </c>
      <c r="L2140" s="14" t="s">
        <v>31</v>
      </c>
      <c r="M2140" s="14" t="s">
        <v>310</v>
      </c>
      <c r="N2140" s="14" t="s">
        <v>33</v>
      </c>
      <c r="O2140" s="16" t="s">
        <v>220</v>
      </c>
      <c r="P2140" s="26">
        <v>91</v>
      </c>
      <c r="Q2140" s="25">
        <v>4</v>
      </c>
      <c r="R2140" s="15" t="s">
        <v>11477</v>
      </c>
      <c r="S2140" s="14" t="s">
        <v>36</v>
      </c>
      <c r="T2140" s="25">
        <v>11</v>
      </c>
      <c r="U2140" s="25">
        <v>4</v>
      </c>
      <c r="V2140" s="24">
        <f>PRODUCT(U2140,1/E2140)</f>
        <v>1.272021878776315E-2</v>
      </c>
      <c r="W2140" s="44">
        <f>V2140/3</f>
        <v>4.2400729292543836E-3</v>
      </c>
      <c r="X2140" s="19" t="s">
        <v>11478</v>
      </c>
      <c r="Y2140" s="21" t="s">
        <v>8807</v>
      </c>
      <c r="Z2140" s="19" t="s">
        <v>11479</v>
      </c>
    </row>
    <row r="2141" spans="1:26" s="67" customFormat="1" ht="100.2" customHeight="1" x14ac:dyDescent="0.3">
      <c r="A2141" s="9" t="s">
        <v>16991</v>
      </c>
      <c r="B2141" s="10" t="s">
        <v>11480</v>
      </c>
      <c r="C2141" s="22" t="s">
        <v>11481</v>
      </c>
      <c r="D2141" s="43" t="s">
        <v>11482</v>
      </c>
      <c r="E2141" s="24">
        <v>236.739097262679</v>
      </c>
      <c r="F2141" s="14" t="s">
        <v>11483</v>
      </c>
      <c r="G2141" s="14">
        <v>4.1399999999999997</v>
      </c>
      <c r="H2141" s="25" t="s">
        <v>11484</v>
      </c>
      <c r="I2141" s="14" t="s">
        <v>8532</v>
      </c>
      <c r="J2141" s="15" t="s">
        <v>8615</v>
      </c>
      <c r="K2141" s="14" t="s">
        <v>28270</v>
      </c>
      <c r="L2141" s="14" t="s">
        <v>31</v>
      </c>
      <c r="M2141" s="14" t="s">
        <v>176</v>
      </c>
      <c r="N2141" s="14" t="s">
        <v>46</v>
      </c>
      <c r="O2141" s="16" t="s">
        <v>34</v>
      </c>
      <c r="P2141" s="26">
        <v>112</v>
      </c>
      <c r="Q2141" s="25">
        <v>1</v>
      </c>
      <c r="R2141" s="15" t="s">
        <v>11485</v>
      </c>
      <c r="S2141" s="14" t="s">
        <v>1388</v>
      </c>
      <c r="T2141" s="25">
        <v>15</v>
      </c>
      <c r="U2141" s="25">
        <v>1</v>
      </c>
      <c r="V2141" s="44">
        <f>PRODUCT(U2141,1/E2141)</f>
        <v>4.2240593613923783E-3</v>
      </c>
      <c r="W2141" s="44">
        <f t="shared" ref="W2141:W2151" si="121">V2141</f>
        <v>4.2240593613923783E-3</v>
      </c>
      <c r="X2141" s="19" t="s">
        <v>11486</v>
      </c>
      <c r="Y2141" s="21" t="s">
        <v>11487</v>
      </c>
      <c r="Z2141" s="19" t="s">
        <v>11488</v>
      </c>
    </row>
    <row r="2142" spans="1:26" s="67" customFormat="1" ht="100.2" customHeight="1" x14ac:dyDescent="0.3">
      <c r="A2142" s="9" t="s">
        <v>16991</v>
      </c>
      <c r="B2142" s="45" t="s">
        <v>11489</v>
      </c>
      <c r="C2142" s="22" t="s">
        <v>11490</v>
      </c>
      <c r="D2142" s="19" t="s">
        <v>11491</v>
      </c>
      <c r="E2142" s="13">
        <v>297.18</v>
      </c>
      <c r="F2142" s="14" t="s">
        <v>11492</v>
      </c>
      <c r="G2142" s="14">
        <v>3.82</v>
      </c>
      <c r="H2142" s="14" t="s">
        <v>11493</v>
      </c>
      <c r="I2142" s="14" t="s">
        <v>8532</v>
      </c>
      <c r="J2142" s="15" t="s">
        <v>9769</v>
      </c>
      <c r="K2142" s="14" t="s">
        <v>28921</v>
      </c>
      <c r="L2142" s="14" t="s">
        <v>189</v>
      </c>
      <c r="M2142" s="14" t="s">
        <v>190</v>
      </c>
      <c r="N2142" s="14" t="s">
        <v>59</v>
      </c>
      <c r="O2142" s="16" t="s">
        <v>3856</v>
      </c>
      <c r="P2142" s="28">
        <v>730</v>
      </c>
      <c r="Q2142" s="14">
        <v>1.25</v>
      </c>
      <c r="R2142" s="15" t="s">
        <v>11494</v>
      </c>
      <c r="S2142" s="14" t="s">
        <v>788</v>
      </c>
      <c r="T2142" s="36">
        <v>5</v>
      </c>
      <c r="U2142" s="14">
        <v>1.25</v>
      </c>
      <c r="V2142" s="64">
        <f>PRODUCT(U2142,1/E2142)</f>
        <v>4.2062049936065684E-3</v>
      </c>
      <c r="W2142" s="64">
        <f t="shared" si="121"/>
        <v>4.2062049936065684E-3</v>
      </c>
      <c r="X2142" s="19" t="s">
        <v>11495</v>
      </c>
      <c r="Y2142" s="21" t="s">
        <v>11496</v>
      </c>
      <c r="Z2142" s="19" t="s">
        <v>31010</v>
      </c>
    </row>
    <row r="2143" spans="1:26" s="67" customFormat="1" ht="100.2" customHeight="1" x14ac:dyDescent="0.3">
      <c r="A2143" s="9" t="s">
        <v>16991</v>
      </c>
      <c r="B2143" s="10" t="s">
        <v>11497</v>
      </c>
      <c r="C2143" s="22" t="s">
        <v>11498</v>
      </c>
      <c r="D2143" s="19" t="s">
        <v>11499</v>
      </c>
      <c r="E2143" s="13">
        <v>286.11</v>
      </c>
      <c r="F2143" s="14" t="s">
        <v>11500</v>
      </c>
      <c r="G2143" s="13">
        <v>3.1</v>
      </c>
      <c r="H2143" s="14" t="s">
        <v>11501</v>
      </c>
      <c r="I2143" s="14" t="s">
        <v>8532</v>
      </c>
      <c r="J2143" s="15" t="s">
        <v>11129</v>
      </c>
      <c r="K2143" s="14" t="s">
        <v>28922</v>
      </c>
      <c r="L2143" s="14" t="s">
        <v>31</v>
      </c>
      <c r="M2143" s="14" t="s">
        <v>32</v>
      </c>
      <c r="N2143" s="14" t="s">
        <v>46</v>
      </c>
      <c r="O2143" s="16" t="s">
        <v>34</v>
      </c>
      <c r="P2143" s="28">
        <v>730</v>
      </c>
      <c r="Q2143" s="14">
        <v>1.2</v>
      </c>
      <c r="R2143" s="15" t="s">
        <v>11502</v>
      </c>
      <c r="S2143" s="14" t="s">
        <v>11503</v>
      </c>
      <c r="T2143" s="14">
        <v>2.4</v>
      </c>
      <c r="U2143" s="14">
        <v>1.2</v>
      </c>
      <c r="V2143" s="37">
        <f>PRODUCT(U2143,1/E2143)</f>
        <v>4.1941910454021177E-3</v>
      </c>
      <c r="W2143" s="37">
        <f t="shared" si="121"/>
        <v>4.1941910454021177E-3</v>
      </c>
      <c r="X2143" s="19" t="s">
        <v>11504</v>
      </c>
      <c r="Y2143" s="21" t="s">
        <v>11505</v>
      </c>
      <c r="Z2143" s="19" t="s">
        <v>31011</v>
      </c>
    </row>
    <row r="2144" spans="1:26" s="67" customFormat="1" ht="100.2" customHeight="1" x14ac:dyDescent="0.3">
      <c r="A2144" s="138" t="s">
        <v>23707</v>
      </c>
      <c r="B2144" s="141" t="s">
        <v>21992</v>
      </c>
      <c r="C2144" s="139" t="s">
        <v>21993</v>
      </c>
      <c r="D2144" s="139" t="s">
        <v>21994</v>
      </c>
      <c r="E2144" s="142">
        <v>361.78</v>
      </c>
      <c r="F2144" s="143" t="s">
        <v>21995</v>
      </c>
      <c r="G2144" s="143"/>
      <c r="H2144" s="143" t="s">
        <v>21996</v>
      </c>
      <c r="I2144" s="144" t="s">
        <v>8532</v>
      </c>
      <c r="J2144" s="145" t="s">
        <v>21997</v>
      </c>
      <c r="K2144" s="143" t="s">
        <v>28923</v>
      </c>
      <c r="L2144" s="144" t="s">
        <v>31</v>
      </c>
      <c r="M2144" s="144" t="s">
        <v>32</v>
      </c>
      <c r="N2144" s="144" t="s">
        <v>33</v>
      </c>
      <c r="O2144" s="144" t="s">
        <v>34</v>
      </c>
      <c r="P2144" s="144">
        <v>851</v>
      </c>
      <c r="Q2144" s="144">
        <v>1.5</v>
      </c>
      <c r="R2144" s="147" t="s">
        <v>21998</v>
      </c>
      <c r="S2144" s="144" t="s">
        <v>36</v>
      </c>
      <c r="T2144" s="144">
        <v>9</v>
      </c>
      <c r="U2144" s="144">
        <v>1.5</v>
      </c>
      <c r="V2144" s="149">
        <f>U2144/E2144</f>
        <v>4.1461661783404281E-3</v>
      </c>
      <c r="W2144" s="149">
        <f t="shared" si="121"/>
        <v>4.1461661783404281E-3</v>
      </c>
      <c r="X2144" s="1" t="s">
        <v>21999</v>
      </c>
      <c r="Y2144" s="145" t="s">
        <v>22000</v>
      </c>
      <c r="Z2144" s="145" t="s">
        <v>22001</v>
      </c>
    </row>
    <row r="2145" spans="1:26" s="67" customFormat="1" ht="100.2" customHeight="1" x14ac:dyDescent="0.3">
      <c r="A2145" s="9" t="s">
        <v>16991</v>
      </c>
      <c r="B2145" s="10" t="s">
        <v>11506</v>
      </c>
      <c r="C2145" s="22" t="s">
        <v>11507</v>
      </c>
      <c r="D2145" s="19" t="s">
        <v>11508</v>
      </c>
      <c r="E2145" s="13">
        <v>303.14999999999998</v>
      </c>
      <c r="F2145" s="14" t="s">
        <v>11509</v>
      </c>
      <c r="G2145" s="14">
        <v>4.0999999999999996</v>
      </c>
      <c r="H2145" s="31" t="s">
        <v>11510</v>
      </c>
      <c r="I2145" s="14" t="s">
        <v>8532</v>
      </c>
      <c r="J2145" s="15" t="s">
        <v>11511</v>
      </c>
      <c r="K2145" s="14" t="s">
        <v>28924</v>
      </c>
      <c r="L2145" s="14" t="s">
        <v>189</v>
      </c>
      <c r="M2145" s="14" t="s">
        <v>190</v>
      </c>
      <c r="N2145" s="14" t="s">
        <v>33</v>
      </c>
      <c r="O2145" s="16" t="s">
        <v>34</v>
      </c>
      <c r="P2145" s="28">
        <v>365</v>
      </c>
      <c r="Q2145" s="14">
        <v>1.25</v>
      </c>
      <c r="R2145" s="15" t="s">
        <v>11512</v>
      </c>
      <c r="S2145" s="14" t="s">
        <v>143</v>
      </c>
      <c r="T2145" s="14">
        <v>25</v>
      </c>
      <c r="U2145" s="13">
        <v>1.25</v>
      </c>
      <c r="V2145" s="64">
        <f>PRODUCT(U2145,1/E2145)</f>
        <v>4.1233712683490025E-3</v>
      </c>
      <c r="W2145" s="64">
        <f t="shared" si="121"/>
        <v>4.1233712683490025E-3</v>
      </c>
      <c r="X2145" s="19" t="s">
        <v>11513</v>
      </c>
      <c r="Y2145" s="21" t="s">
        <v>11514</v>
      </c>
      <c r="Z2145" s="19" t="s">
        <v>31012</v>
      </c>
    </row>
    <row r="2146" spans="1:26" s="67" customFormat="1" ht="100.2" customHeight="1" x14ac:dyDescent="0.3">
      <c r="A2146" s="9" t="s">
        <v>16991</v>
      </c>
      <c r="B2146" s="10" t="s">
        <v>11515</v>
      </c>
      <c r="C2146" s="22" t="s">
        <v>11516</v>
      </c>
      <c r="D2146" s="19" t="s">
        <v>11517</v>
      </c>
      <c r="E2146" s="13">
        <v>303.16000000000003</v>
      </c>
      <c r="F2146" s="14" t="s">
        <v>11518</v>
      </c>
      <c r="G2146" s="13">
        <v>4.4000000000000004</v>
      </c>
      <c r="H2146" s="14" t="s">
        <v>11519</v>
      </c>
      <c r="I2146" s="14" t="s">
        <v>8532</v>
      </c>
      <c r="J2146" s="15" t="s">
        <v>11520</v>
      </c>
      <c r="K2146" s="14" t="s">
        <v>28925</v>
      </c>
      <c r="L2146" s="14" t="s">
        <v>31</v>
      </c>
      <c r="M2146" s="14" t="s">
        <v>281</v>
      </c>
      <c r="N2146" s="14" t="s">
        <v>281</v>
      </c>
      <c r="O2146" s="16" t="s">
        <v>34</v>
      </c>
      <c r="P2146" s="28">
        <v>730</v>
      </c>
      <c r="Q2146" s="14">
        <v>1.25</v>
      </c>
      <c r="R2146" s="15" t="s">
        <v>11521</v>
      </c>
      <c r="S2146" s="14" t="s">
        <v>3124</v>
      </c>
      <c r="T2146" s="14">
        <v>2.5</v>
      </c>
      <c r="U2146" s="13">
        <v>1.25</v>
      </c>
      <c r="V2146" s="64">
        <f>U2146/E2146</f>
        <v>4.1232352553107268E-3</v>
      </c>
      <c r="W2146" s="64">
        <f t="shared" si="121"/>
        <v>4.1232352553107268E-3</v>
      </c>
      <c r="X2146" s="19" t="s">
        <v>11522</v>
      </c>
      <c r="Y2146" s="21" t="s">
        <v>11523</v>
      </c>
      <c r="Z2146" s="19" t="s">
        <v>31013</v>
      </c>
    </row>
    <row r="2147" spans="1:26" s="67" customFormat="1" ht="100.2" customHeight="1" x14ac:dyDescent="0.3">
      <c r="A2147" s="9" t="s">
        <v>16991</v>
      </c>
      <c r="B2147" s="10" t="s">
        <v>11524</v>
      </c>
      <c r="C2147" s="22" t="s">
        <v>11525</v>
      </c>
      <c r="D2147" s="19" t="s">
        <v>23594</v>
      </c>
      <c r="E2147" s="13">
        <v>225.29</v>
      </c>
      <c r="F2147" s="14" t="s">
        <v>11526</v>
      </c>
      <c r="G2147" s="14">
        <v>2.99</v>
      </c>
      <c r="H2147" s="14" t="s">
        <v>11527</v>
      </c>
      <c r="I2147" s="14" t="s">
        <v>8532</v>
      </c>
      <c r="J2147" s="15" t="s">
        <v>11528</v>
      </c>
      <c r="K2147" s="14" t="s">
        <v>29991</v>
      </c>
      <c r="L2147" s="14" t="s">
        <v>31</v>
      </c>
      <c r="M2147" s="14" t="s">
        <v>163</v>
      </c>
      <c r="N2147" s="14" t="s">
        <v>46</v>
      </c>
      <c r="O2147" s="16" t="s">
        <v>34</v>
      </c>
      <c r="P2147" s="28">
        <v>728</v>
      </c>
      <c r="Q2147" s="14">
        <v>0.89</v>
      </c>
      <c r="R2147" s="15" t="s">
        <v>11529</v>
      </c>
      <c r="S2147" s="14" t="s">
        <v>619</v>
      </c>
      <c r="T2147" s="14">
        <v>23.3</v>
      </c>
      <c r="U2147" s="14">
        <v>0.89</v>
      </c>
      <c r="V2147" s="37">
        <f>PRODUCT(U2147,1/E2147)</f>
        <v>3.9504638465977186E-3</v>
      </c>
      <c r="W2147" s="37">
        <f t="shared" si="121"/>
        <v>3.9504638465977186E-3</v>
      </c>
      <c r="X2147" s="19" t="s">
        <v>11530</v>
      </c>
      <c r="Y2147" s="21" t="s">
        <v>11531</v>
      </c>
      <c r="Z2147" s="19" t="s">
        <v>31014</v>
      </c>
    </row>
    <row r="2148" spans="1:26" s="67" customFormat="1" ht="100.2" customHeight="1" x14ac:dyDescent="0.3">
      <c r="A2148" s="138" t="s">
        <v>23707</v>
      </c>
      <c r="B2148" s="141" t="s">
        <v>22002</v>
      </c>
      <c r="C2148" s="139" t="s">
        <v>22003</v>
      </c>
      <c r="D2148" s="139" t="s">
        <v>22004</v>
      </c>
      <c r="E2148" s="142">
        <v>184.19800000000001</v>
      </c>
      <c r="F2148" s="143" t="s">
        <v>22005</v>
      </c>
      <c r="G2148" s="143"/>
      <c r="H2148" s="143" t="s">
        <v>22006</v>
      </c>
      <c r="I2148" s="144" t="s">
        <v>8532</v>
      </c>
      <c r="J2148" s="145" t="s">
        <v>8677</v>
      </c>
      <c r="K2148" s="143" t="s">
        <v>29990</v>
      </c>
      <c r="L2148" s="144" t="s">
        <v>189</v>
      </c>
      <c r="M2148" s="144" t="s">
        <v>190</v>
      </c>
      <c r="N2148" s="144" t="s">
        <v>33</v>
      </c>
      <c r="O2148" s="144" t="s">
        <v>34</v>
      </c>
      <c r="P2148" s="144">
        <v>365</v>
      </c>
      <c r="Q2148" s="144">
        <v>0.72</v>
      </c>
      <c r="R2148" s="147" t="s">
        <v>22007</v>
      </c>
      <c r="S2148" s="144" t="s">
        <v>22008</v>
      </c>
      <c r="T2148" s="144">
        <v>3.6</v>
      </c>
      <c r="U2148" s="144">
        <v>0.72</v>
      </c>
      <c r="V2148" s="149">
        <f t="shared" ref="V2148:V2153" si="122">U2148/E2148</f>
        <v>3.9088372295030347E-3</v>
      </c>
      <c r="W2148" s="149">
        <f t="shared" si="121"/>
        <v>3.9088372295030347E-3</v>
      </c>
      <c r="X2148" s="1" t="s">
        <v>22009</v>
      </c>
      <c r="Y2148" s="145" t="s">
        <v>22010</v>
      </c>
      <c r="Z2148" s="145" t="s">
        <v>31015</v>
      </c>
    </row>
    <row r="2149" spans="1:26" s="67" customFormat="1" ht="100.2" customHeight="1" x14ac:dyDescent="0.3">
      <c r="A2149" s="138" t="s">
        <v>23707</v>
      </c>
      <c r="B2149" s="141" t="s">
        <v>22011</v>
      </c>
      <c r="C2149" s="139" t="s">
        <v>22012</v>
      </c>
      <c r="D2149" s="139" t="s">
        <v>22013</v>
      </c>
      <c r="E2149" s="142">
        <v>130.18</v>
      </c>
      <c r="F2149" s="143" t="s">
        <v>22014</v>
      </c>
      <c r="G2149" s="143"/>
      <c r="H2149" s="143" t="s">
        <v>22015</v>
      </c>
      <c r="I2149" s="144" t="s">
        <v>8532</v>
      </c>
      <c r="J2149" s="145" t="s">
        <v>22016</v>
      </c>
      <c r="K2149" s="143" t="s">
        <v>29989</v>
      </c>
      <c r="L2149" s="144" t="s">
        <v>189</v>
      </c>
      <c r="M2149" s="144" t="s">
        <v>190</v>
      </c>
      <c r="N2149" s="144" t="s">
        <v>33</v>
      </c>
      <c r="O2149" s="144" t="s">
        <v>3856</v>
      </c>
      <c r="P2149" s="144">
        <v>364</v>
      </c>
      <c r="Q2149" s="144">
        <v>0.5</v>
      </c>
      <c r="R2149" s="147" t="s">
        <v>22017</v>
      </c>
      <c r="S2149" s="144" t="s">
        <v>36</v>
      </c>
      <c r="T2149" s="144">
        <v>2</v>
      </c>
      <c r="U2149" s="144">
        <v>0.5</v>
      </c>
      <c r="V2149" s="148">
        <f t="shared" si="122"/>
        <v>3.8408357658626514E-3</v>
      </c>
      <c r="W2149" s="148">
        <f t="shared" si="121"/>
        <v>3.8408357658626514E-3</v>
      </c>
      <c r="X2149" s="1" t="s">
        <v>22018</v>
      </c>
      <c r="Y2149" s="145" t="s">
        <v>22019</v>
      </c>
      <c r="Z2149" s="145" t="s">
        <v>31016</v>
      </c>
    </row>
    <row r="2150" spans="1:26" s="67" customFormat="1" ht="100.2" customHeight="1" x14ac:dyDescent="0.3">
      <c r="A2150" s="138" t="s">
        <v>23707</v>
      </c>
      <c r="B2150" s="141" t="s">
        <v>22020</v>
      </c>
      <c r="C2150" s="139" t="s">
        <v>22021</v>
      </c>
      <c r="D2150" s="139" t="s">
        <v>22022</v>
      </c>
      <c r="E2150" s="142">
        <v>511.15</v>
      </c>
      <c r="F2150" s="143" t="s">
        <v>22023</v>
      </c>
      <c r="G2150" s="143"/>
      <c r="H2150" s="143" t="s">
        <v>22024</v>
      </c>
      <c r="I2150" s="144" t="s">
        <v>8532</v>
      </c>
      <c r="J2150" s="145" t="s">
        <v>9601</v>
      </c>
      <c r="K2150" s="143" t="s">
        <v>28926</v>
      </c>
      <c r="L2150" s="144" t="s">
        <v>31</v>
      </c>
      <c r="M2150" s="144" t="s">
        <v>19568</v>
      </c>
      <c r="N2150" s="144" t="s">
        <v>46</v>
      </c>
      <c r="O2150" s="144" t="s">
        <v>34</v>
      </c>
      <c r="P2150" s="144">
        <v>728</v>
      </c>
      <c r="Q2150" s="144">
        <v>1.93</v>
      </c>
      <c r="R2150" s="147" t="s">
        <v>22025</v>
      </c>
      <c r="S2150" s="144" t="s">
        <v>36</v>
      </c>
      <c r="T2150" s="144">
        <v>20.399999999999999</v>
      </c>
      <c r="U2150" s="144">
        <v>1.93</v>
      </c>
      <c r="V2150" s="153">
        <f t="shared" si="122"/>
        <v>3.7757996674166096E-3</v>
      </c>
      <c r="W2150" s="153">
        <f t="shared" si="121"/>
        <v>3.7757996674166096E-3</v>
      </c>
      <c r="X2150" s="1" t="s">
        <v>22026</v>
      </c>
      <c r="Y2150" s="145" t="s">
        <v>22027</v>
      </c>
      <c r="Z2150" s="145" t="s">
        <v>31017</v>
      </c>
    </row>
    <row r="2151" spans="1:26" s="67" customFormat="1" ht="100.2" customHeight="1" x14ac:dyDescent="0.3">
      <c r="A2151" s="138" t="s">
        <v>23707</v>
      </c>
      <c r="B2151" s="141" t="s">
        <v>22028</v>
      </c>
      <c r="C2151" s="139" t="s">
        <v>22029</v>
      </c>
      <c r="D2151" s="139" t="s">
        <v>22030</v>
      </c>
      <c r="E2151" s="142">
        <v>372.14</v>
      </c>
      <c r="F2151" s="143" t="s">
        <v>22031</v>
      </c>
      <c r="G2151" s="143"/>
      <c r="H2151" s="143" t="s">
        <v>22032</v>
      </c>
      <c r="I2151" s="144" t="s">
        <v>8532</v>
      </c>
      <c r="J2151" s="145" t="s">
        <v>22033</v>
      </c>
      <c r="K2151" s="143" t="s">
        <v>28927</v>
      </c>
      <c r="L2151" s="144" t="s">
        <v>425</v>
      </c>
      <c r="M2151" s="144" t="s">
        <v>15422</v>
      </c>
      <c r="N2151" s="144" t="s">
        <v>46</v>
      </c>
      <c r="O2151" s="144" t="s">
        <v>34</v>
      </c>
      <c r="P2151" s="144">
        <v>560</v>
      </c>
      <c r="Q2151" s="144">
        <v>1.4</v>
      </c>
      <c r="R2151" s="147" t="s">
        <v>22034</v>
      </c>
      <c r="S2151" s="144" t="s">
        <v>1350</v>
      </c>
      <c r="T2151" s="144">
        <v>12</v>
      </c>
      <c r="U2151" s="144">
        <v>1.4</v>
      </c>
      <c r="V2151" s="149">
        <f t="shared" si="122"/>
        <v>3.7620250443381521E-3</v>
      </c>
      <c r="W2151" s="149">
        <f t="shared" si="121"/>
        <v>3.7620250443381521E-3</v>
      </c>
      <c r="X2151" s="1" t="s">
        <v>22035</v>
      </c>
      <c r="Y2151" s="145" t="s">
        <v>22036</v>
      </c>
      <c r="Z2151" s="145" t="s">
        <v>22037</v>
      </c>
    </row>
    <row r="2152" spans="1:26" s="67" customFormat="1" ht="100.2" customHeight="1" x14ac:dyDescent="0.3">
      <c r="A2152" s="138" t="s">
        <v>23707</v>
      </c>
      <c r="B2152" s="141" t="s">
        <v>22038</v>
      </c>
      <c r="C2152" s="139" t="s">
        <v>22039</v>
      </c>
      <c r="D2152" s="139" t="s">
        <v>22040</v>
      </c>
      <c r="E2152" s="142">
        <v>330.81</v>
      </c>
      <c r="F2152" s="143" t="s">
        <v>22041</v>
      </c>
      <c r="G2152" s="143"/>
      <c r="H2152" s="143" t="s">
        <v>22042</v>
      </c>
      <c r="I2152" s="144" t="s">
        <v>8532</v>
      </c>
      <c r="J2152" s="145" t="s">
        <v>8598</v>
      </c>
      <c r="K2152" s="143" t="s">
        <v>28928</v>
      </c>
      <c r="L2152" s="144" t="s">
        <v>189</v>
      </c>
      <c r="M2152" s="144" t="s">
        <v>281</v>
      </c>
      <c r="N2152" s="144" t="s">
        <v>46</v>
      </c>
      <c r="O2152" s="144" t="s">
        <v>34</v>
      </c>
      <c r="P2152" s="144">
        <v>90</v>
      </c>
      <c r="Q2152" s="144">
        <v>3.7</v>
      </c>
      <c r="R2152" s="147" t="s">
        <v>22043</v>
      </c>
      <c r="S2152" s="144" t="s">
        <v>36</v>
      </c>
      <c r="T2152" s="144">
        <v>11</v>
      </c>
      <c r="U2152" s="144">
        <v>3.7</v>
      </c>
      <c r="V2152" s="148">
        <f t="shared" si="122"/>
        <v>1.1184667936277622E-2</v>
      </c>
      <c r="W2152" s="149">
        <f>V2152/3</f>
        <v>3.728222645425874E-3</v>
      </c>
      <c r="X2152" s="1" t="s">
        <v>22044</v>
      </c>
      <c r="Y2152" s="145" t="s">
        <v>22045</v>
      </c>
      <c r="Z2152" s="145" t="s">
        <v>31018</v>
      </c>
    </row>
    <row r="2153" spans="1:26" s="67" customFormat="1" ht="100.2" customHeight="1" x14ac:dyDescent="0.3">
      <c r="A2153" s="138" t="s">
        <v>23707</v>
      </c>
      <c r="B2153" s="141" t="s">
        <v>22046</v>
      </c>
      <c r="C2153" s="139" t="s">
        <v>22047</v>
      </c>
      <c r="D2153" s="139" t="s">
        <v>22048</v>
      </c>
      <c r="E2153" s="142">
        <v>376.31099999999998</v>
      </c>
      <c r="F2153" s="143" t="s">
        <v>22049</v>
      </c>
      <c r="G2153" s="143"/>
      <c r="H2153" s="143" t="s">
        <v>22050</v>
      </c>
      <c r="I2153" s="144" t="s">
        <v>8532</v>
      </c>
      <c r="J2153" s="145" t="s">
        <v>9769</v>
      </c>
      <c r="K2153" s="143" t="s">
        <v>29988</v>
      </c>
      <c r="L2153" s="144" t="s">
        <v>189</v>
      </c>
      <c r="M2153" s="144" t="s">
        <v>190</v>
      </c>
      <c r="N2153" s="144" t="s">
        <v>476</v>
      </c>
      <c r="O2153" s="144" t="s">
        <v>34</v>
      </c>
      <c r="P2153" s="144">
        <v>365</v>
      </c>
      <c r="Q2153" s="144">
        <v>1.4</v>
      </c>
      <c r="R2153" s="147" t="s">
        <v>22051</v>
      </c>
      <c r="S2153" s="144" t="s">
        <v>36</v>
      </c>
      <c r="T2153" s="144">
        <v>4.4000000000000004</v>
      </c>
      <c r="U2153" s="144">
        <v>1.4</v>
      </c>
      <c r="V2153" s="149">
        <f t="shared" si="122"/>
        <v>3.7203270698969735E-3</v>
      </c>
      <c r="W2153" s="149">
        <f t="shared" ref="W2153:W2159" si="123">V2153</f>
        <v>3.7203270698969735E-3</v>
      </c>
      <c r="X2153" s="1" t="s">
        <v>22052</v>
      </c>
      <c r="Y2153" s="145" t="s">
        <v>22053</v>
      </c>
      <c r="Z2153" s="145" t="s">
        <v>31019</v>
      </c>
    </row>
    <row r="2154" spans="1:26" s="67" customFormat="1" ht="100.2" customHeight="1" x14ac:dyDescent="0.3">
      <c r="A2154" s="9" t="s">
        <v>16991</v>
      </c>
      <c r="B2154" s="10" t="s">
        <v>11532</v>
      </c>
      <c r="C2154" s="22" t="s">
        <v>11533</v>
      </c>
      <c r="D2154" s="19" t="s">
        <v>11534</v>
      </c>
      <c r="E2154" s="13">
        <v>269.76756827190599</v>
      </c>
      <c r="F2154" s="14" t="s">
        <v>11228</v>
      </c>
      <c r="G2154" s="14">
        <v>3.52</v>
      </c>
      <c r="H2154" s="14" t="s">
        <v>11535</v>
      </c>
      <c r="I2154" s="14" t="s">
        <v>8532</v>
      </c>
      <c r="J2154" s="15" t="s">
        <v>9083</v>
      </c>
      <c r="K2154" s="14" t="s">
        <v>28853</v>
      </c>
      <c r="L2154" s="14" t="s">
        <v>189</v>
      </c>
      <c r="M2154" s="14" t="s">
        <v>190</v>
      </c>
      <c r="N2154" s="14" t="s">
        <v>59</v>
      </c>
      <c r="O2154" s="16" t="s">
        <v>3856</v>
      </c>
      <c r="P2154" s="28">
        <v>365</v>
      </c>
      <c r="Q2154" s="14">
        <v>1</v>
      </c>
      <c r="R2154" s="15" t="s">
        <v>11536</v>
      </c>
      <c r="S2154" s="14" t="s">
        <v>11537</v>
      </c>
      <c r="T2154" s="14">
        <v>3</v>
      </c>
      <c r="U2154" s="28">
        <v>1</v>
      </c>
      <c r="V2154" s="30">
        <f>PRODUCT(U2154,1/E2154)</f>
        <v>3.7068948146949713E-3</v>
      </c>
      <c r="W2154" s="30">
        <f t="shared" si="123"/>
        <v>3.7068948146949713E-3</v>
      </c>
      <c r="X2154" s="19" t="s">
        <v>11538</v>
      </c>
      <c r="Y2154" s="21" t="s">
        <v>11539</v>
      </c>
      <c r="Z2154" s="19" t="s">
        <v>31020</v>
      </c>
    </row>
    <row r="2155" spans="1:26" s="67" customFormat="1" ht="100.2" customHeight="1" x14ac:dyDescent="0.3">
      <c r="A2155" s="138" t="s">
        <v>23707</v>
      </c>
      <c r="B2155" s="141" t="s">
        <v>22054</v>
      </c>
      <c r="C2155" s="139" t="s">
        <v>22055</v>
      </c>
      <c r="D2155" s="139" t="s">
        <v>22056</v>
      </c>
      <c r="E2155" s="142">
        <v>331.2</v>
      </c>
      <c r="F2155" s="143" t="s">
        <v>22057</v>
      </c>
      <c r="G2155" s="143"/>
      <c r="H2155" s="143" t="s">
        <v>22058</v>
      </c>
      <c r="I2155" s="144" t="s">
        <v>8532</v>
      </c>
      <c r="J2155" s="145" t="s">
        <v>9769</v>
      </c>
      <c r="K2155" s="143" t="s">
        <v>28929</v>
      </c>
      <c r="L2155" s="144" t="s">
        <v>31</v>
      </c>
      <c r="M2155" s="144" t="s">
        <v>32</v>
      </c>
      <c r="N2155" s="144" t="s">
        <v>46</v>
      </c>
      <c r="O2155" s="144" t="s">
        <v>34</v>
      </c>
      <c r="P2155" s="144">
        <v>730</v>
      </c>
      <c r="Q2155" s="144">
        <v>1.2</v>
      </c>
      <c r="R2155" s="147" t="s">
        <v>22059</v>
      </c>
      <c r="S2155" s="144" t="s">
        <v>143</v>
      </c>
      <c r="T2155" s="144">
        <v>2.5</v>
      </c>
      <c r="U2155" s="144">
        <v>1.2</v>
      </c>
      <c r="V2155" s="149">
        <f>U2155/E2155</f>
        <v>3.6231884057971015E-3</v>
      </c>
      <c r="W2155" s="149">
        <f t="shared" si="123"/>
        <v>3.6231884057971015E-3</v>
      </c>
      <c r="X2155" s="1" t="s">
        <v>22060</v>
      </c>
      <c r="Y2155" s="145" t="s">
        <v>22061</v>
      </c>
      <c r="Z2155" s="145" t="s">
        <v>22062</v>
      </c>
    </row>
    <row r="2156" spans="1:26" s="67" customFormat="1" ht="100.2" customHeight="1" x14ac:dyDescent="0.3">
      <c r="A2156" s="138" t="s">
        <v>23707</v>
      </c>
      <c r="B2156" s="141" t="s">
        <v>22063</v>
      </c>
      <c r="C2156" s="139" t="s">
        <v>22064</v>
      </c>
      <c r="D2156" s="139" t="s">
        <v>22065</v>
      </c>
      <c r="E2156" s="142">
        <v>612.78</v>
      </c>
      <c r="F2156" s="143" t="s">
        <v>22066</v>
      </c>
      <c r="G2156" s="143"/>
      <c r="H2156" s="143" t="s">
        <v>22067</v>
      </c>
      <c r="I2156" s="144" t="s">
        <v>8532</v>
      </c>
      <c r="J2156" s="145" t="s">
        <v>22068</v>
      </c>
      <c r="K2156" s="143" t="s">
        <v>29987</v>
      </c>
      <c r="L2156" s="144" t="s">
        <v>31</v>
      </c>
      <c r="M2156" s="144" t="s">
        <v>176</v>
      </c>
      <c r="N2156" s="144" t="s">
        <v>476</v>
      </c>
      <c r="O2156" s="144" t="s">
        <v>34</v>
      </c>
      <c r="P2156" s="144">
        <v>910</v>
      </c>
      <c r="Q2156" s="144">
        <v>2.2000000000000002</v>
      </c>
      <c r="R2156" s="147" t="s">
        <v>22069</v>
      </c>
      <c r="S2156" s="144" t="s">
        <v>22070</v>
      </c>
      <c r="T2156" s="144">
        <v>8.1</v>
      </c>
      <c r="U2156" s="144">
        <v>2.2000000000000002</v>
      </c>
      <c r="V2156" s="149">
        <f>U2156/E2156</f>
        <v>3.5901955024641801E-3</v>
      </c>
      <c r="W2156" s="149">
        <f t="shared" si="123"/>
        <v>3.5901955024641801E-3</v>
      </c>
      <c r="X2156" s="1" t="s">
        <v>22071</v>
      </c>
      <c r="Y2156" s="145" t="s">
        <v>22072</v>
      </c>
      <c r="Z2156" s="145" t="s">
        <v>31021</v>
      </c>
    </row>
    <row r="2157" spans="1:26" s="67" customFormat="1" ht="100.2" customHeight="1" x14ac:dyDescent="0.3">
      <c r="A2157" s="9" t="s">
        <v>16991</v>
      </c>
      <c r="B2157" s="10" t="s">
        <v>11540</v>
      </c>
      <c r="C2157" s="22" t="s">
        <v>11541</v>
      </c>
      <c r="D2157" s="19" t="s">
        <v>11542</v>
      </c>
      <c r="E2157" s="13">
        <v>422.87</v>
      </c>
      <c r="F2157" s="14" t="s">
        <v>11543</v>
      </c>
      <c r="G2157" s="13">
        <v>6</v>
      </c>
      <c r="H2157" s="14" t="s">
        <v>11544</v>
      </c>
      <c r="I2157" s="14" t="s">
        <v>8532</v>
      </c>
      <c r="J2157" s="15" t="s">
        <v>8972</v>
      </c>
      <c r="K2157" s="14" t="s">
        <v>28930</v>
      </c>
      <c r="L2157" s="14" t="s">
        <v>189</v>
      </c>
      <c r="M2157" s="14" t="s">
        <v>190</v>
      </c>
      <c r="N2157" s="14" t="s">
        <v>33</v>
      </c>
      <c r="O2157" s="16" t="s">
        <v>34</v>
      </c>
      <c r="P2157" s="28">
        <v>364</v>
      </c>
      <c r="Q2157" s="14">
        <v>1.5</v>
      </c>
      <c r="R2157" s="15" t="s">
        <v>11545</v>
      </c>
      <c r="S2157" s="14" t="s">
        <v>1514</v>
      </c>
      <c r="T2157" s="14">
        <v>3</v>
      </c>
      <c r="U2157" s="36">
        <v>1.5</v>
      </c>
      <c r="V2157" s="37">
        <f>PRODUCT(U2157,1/E2157)</f>
        <v>3.5471894435642158E-3</v>
      </c>
      <c r="W2157" s="37">
        <f t="shared" si="123"/>
        <v>3.5471894435642158E-3</v>
      </c>
      <c r="X2157" s="19" t="s">
        <v>11546</v>
      </c>
      <c r="Y2157" s="21" t="s">
        <v>11547</v>
      </c>
      <c r="Z2157" s="19" t="s">
        <v>31022</v>
      </c>
    </row>
    <row r="2158" spans="1:26" s="67" customFormat="1" ht="100.2" customHeight="1" x14ac:dyDescent="0.3">
      <c r="A2158" s="138" t="s">
        <v>23707</v>
      </c>
      <c r="B2158" s="141" t="s">
        <v>22073</v>
      </c>
      <c r="C2158" s="139" t="s">
        <v>22074</v>
      </c>
      <c r="D2158" s="139" t="s">
        <v>22075</v>
      </c>
      <c r="E2158" s="142">
        <v>312.19</v>
      </c>
      <c r="F2158" s="143" t="s">
        <v>22076</v>
      </c>
      <c r="G2158" s="143"/>
      <c r="H2158" s="143" t="s">
        <v>22077</v>
      </c>
      <c r="I2158" s="144" t="s">
        <v>8532</v>
      </c>
      <c r="J2158" s="145" t="s">
        <v>22078</v>
      </c>
      <c r="K2158" s="143" t="s">
        <v>28931</v>
      </c>
      <c r="L2158" s="144" t="s">
        <v>31</v>
      </c>
      <c r="M2158" s="144" t="s">
        <v>32</v>
      </c>
      <c r="N2158" s="144" t="s">
        <v>46</v>
      </c>
      <c r="O2158" s="144" t="s">
        <v>34</v>
      </c>
      <c r="P2158" s="144">
        <v>728</v>
      </c>
      <c r="Q2158" s="144">
        <v>1.1000000000000001</v>
      </c>
      <c r="R2158" s="147" t="s">
        <v>22079</v>
      </c>
      <c r="S2158" s="144" t="s">
        <v>36</v>
      </c>
      <c r="T2158" s="144">
        <v>8</v>
      </c>
      <c r="U2158" s="144">
        <v>1.1000000000000001</v>
      </c>
      <c r="V2158" s="148">
        <f>U2158/E2158</f>
        <v>3.5234953073448863E-3</v>
      </c>
      <c r="W2158" s="148">
        <f t="shared" si="123"/>
        <v>3.5234953073448863E-3</v>
      </c>
      <c r="X2158" s="1" t="s">
        <v>22080</v>
      </c>
      <c r="Y2158" s="145" t="s">
        <v>22081</v>
      </c>
      <c r="Z2158" s="145" t="s">
        <v>31023</v>
      </c>
    </row>
    <row r="2159" spans="1:26" s="67" customFormat="1" ht="100.2" customHeight="1" x14ac:dyDescent="0.3">
      <c r="A2159" s="9" t="s">
        <v>16991</v>
      </c>
      <c r="B2159" s="10" t="s">
        <v>11548</v>
      </c>
      <c r="C2159" s="22" t="s">
        <v>11549</v>
      </c>
      <c r="D2159" s="19" t="s">
        <v>11550</v>
      </c>
      <c r="E2159" s="13">
        <v>235.3</v>
      </c>
      <c r="F2159" s="14" t="s">
        <v>11551</v>
      </c>
      <c r="G2159" s="14">
        <v>2.2999999999999998</v>
      </c>
      <c r="H2159" s="14" t="s">
        <v>11552</v>
      </c>
      <c r="I2159" s="14" t="s">
        <v>8532</v>
      </c>
      <c r="J2159" s="15" t="s">
        <v>8886</v>
      </c>
      <c r="K2159" s="14" t="s">
        <v>29986</v>
      </c>
      <c r="L2159" s="14" t="s">
        <v>31</v>
      </c>
      <c r="M2159" s="14" t="s">
        <v>7878</v>
      </c>
      <c r="N2159" s="14" t="s">
        <v>46</v>
      </c>
      <c r="O2159" s="16" t="s">
        <v>34</v>
      </c>
      <c r="P2159" s="28">
        <v>714</v>
      </c>
      <c r="Q2159" s="14">
        <v>0.82</v>
      </c>
      <c r="R2159" s="15" t="s">
        <v>11553</v>
      </c>
      <c r="S2159" s="14" t="s">
        <v>36</v>
      </c>
      <c r="T2159" s="14">
        <v>8.65</v>
      </c>
      <c r="U2159" s="14">
        <v>0.82</v>
      </c>
      <c r="V2159" s="37">
        <f>PRODUCT(U2159,1/E2159)</f>
        <v>3.4849128771780699E-3</v>
      </c>
      <c r="W2159" s="37">
        <f t="shared" si="123"/>
        <v>3.4849128771780699E-3</v>
      </c>
      <c r="X2159" s="19" t="s">
        <v>11554</v>
      </c>
      <c r="Y2159" s="21" t="s">
        <v>11555</v>
      </c>
      <c r="Z2159" s="19" t="s">
        <v>31024</v>
      </c>
    </row>
    <row r="2160" spans="1:26" s="67" customFormat="1" ht="100.2" customHeight="1" x14ac:dyDescent="0.3">
      <c r="A2160" s="138" t="s">
        <v>23707</v>
      </c>
      <c r="B2160" s="141" t="s">
        <v>22082</v>
      </c>
      <c r="C2160" s="139" t="s">
        <v>22083</v>
      </c>
      <c r="D2160" s="139" t="s">
        <v>22084</v>
      </c>
      <c r="E2160" s="142">
        <v>555.41999999999996</v>
      </c>
      <c r="F2160" s="143" t="s">
        <v>22085</v>
      </c>
      <c r="G2160" s="143"/>
      <c r="H2160" s="143" t="s">
        <v>22086</v>
      </c>
      <c r="I2160" s="144" t="s">
        <v>8532</v>
      </c>
      <c r="J2160" s="145" t="s">
        <v>20476</v>
      </c>
      <c r="K2160" s="143" t="s">
        <v>29950</v>
      </c>
      <c r="L2160" s="144" t="s">
        <v>31</v>
      </c>
      <c r="M2160" s="144" t="s">
        <v>69</v>
      </c>
      <c r="N2160" s="144" t="s">
        <v>476</v>
      </c>
      <c r="O2160" s="144" t="s">
        <v>34</v>
      </c>
      <c r="P2160" s="144">
        <v>91</v>
      </c>
      <c r="Q2160" s="144">
        <v>5.74</v>
      </c>
      <c r="R2160" s="147" t="s">
        <v>22087</v>
      </c>
      <c r="S2160" s="144" t="s">
        <v>9272</v>
      </c>
      <c r="T2160" s="144">
        <v>16.73</v>
      </c>
      <c r="U2160" s="144">
        <v>5.74</v>
      </c>
      <c r="V2160" s="149">
        <f t="shared" ref="V2160:V2173" si="124">U2160/E2160</f>
        <v>1.0334521623276081E-2</v>
      </c>
      <c r="W2160" s="153">
        <f>V2160/3</f>
        <v>3.4448405410920269E-3</v>
      </c>
      <c r="X2160" s="1" t="s">
        <v>22088</v>
      </c>
      <c r="Y2160" s="145" t="s">
        <v>4247</v>
      </c>
      <c r="Z2160" s="145" t="s">
        <v>22089</v>
      </c>
    </row>
    <row r="2161" spans="1:26" s="67" customFormat="1" ht="100.2" customHeight="1" x14ac:dyDescent="0.3">
      <c r="A2161" s="138" t="s">
        <v>23707</v>
      </c>
      <c r="B2161" s="141" t="s">
        <v>22090</v>
      </c>
      <c r="C2161" s="139" t="s">
        <v>22091</v>
      </c>
      <c r="D2161" s="139" t="s">
        <v>22092</v>
      </c>
      <c r="E2161" s="142">
        <v>443.88</v>
      </c>
      <c r="F2161" s="143" t="s">
        <v>22093</v>
      </c>
      <c r="G2161" s="143"/>
      <c r="H2161" s="143" t="s">
        <v>22094</v>
      </c>
      <c r="I2161" s="144" t="s">
        <v>8532</v>
      </c>
      <c r="J2161" s="145" t="s">
        <v>8598</v>
      </c>
      <c r="K2161" s="143" t="s">
        <v>28932</v>
      </c>
      <c r="L2161" s="144" t="s">
        <v>425</v>
      </c>
      <c r="M2161" s="144" t="s">
        <v>281</v>
      </c>
      <c r="N2161" s="144" t="s">
        <v>33</v>
      </c>
      <c r="O2161" s="144" t="s">
        <v>220</v>
      </c>
      <c r="P2161" s="144">
        <v>540</v>
      </c>
      <c r="Q2161" s="144">
        <v>1.5</v>
      </c>
      <c r="R2161" s="147" t="s">
        <v>22095</v>
      </c>
      <c r="S2161" s="144" t="s">
        <v>143</v>
      </c>
      <c r="T2161" s="144">
        <v>7.5</v>
      </c>
      <c r="U2161" s="144">
        <v>1.5</v>
      </c>
      <c r="V2161" s="149">
        <f t="shared" si="124"/>
        <v>3.3792917004595835E-3</v>
      </c>
      <c r="W2161" s="149">
        <f t="shared" ref="W2161:W2179" si="125">V2161</f>
        <v>3.3792917004595835E-3</v>
      </c>
      <c r="X2161" s="1" t="s">
        <v>22096</v>
      </c>
      <c r="Y2161" s="145" t="s">
        <v>2696</v>
      </c>
      <c r="Z2161" s="145" t="s">
        <v>22097</v>
      </c>
    </row>
    <row r="2162" spans="1:26" s="67" customFormat="1" ht="100.2" customHeight="1" x14ac:dyDescent="0.3">
      <c r="A2162" s="138" t="s">
        <v>23707</v>
      </c>
      <c r="B2162" s="141" t="s">
        <v>22098</v>
      </c>
      <c r="C2162" s="139" t="s">
        <v>22099</v>
      </c>
      <c r="D2162" s="139" t="s">
        <v>22100</v>
      </c>
      <c r="E2162" s="142">
        <v>300.358</v>
      </c>
      <c r="F2162" s="143" t="s">
        <v>22101</v>
      </c>
      <c r="G2162" s="143"/>
      <c r="H2162" s="143" t="s">
        <v>22102</v>
      </c>
      <c r="I2162" s="144" t="s">
        <v>8532</v>
      </c>
      <c r="J2162" s="145" t="s">
        <v>8598</v>
      </c>
      <c r="K2162" s="143" t="s">
        <v>29985</v>
      </c>
      <c r="L2162" s="144" t="s">
        <v>189</v>
      </c>
      <c r="M2162" s="144" t="s">
        <v>190</v>
      </c>
      <c r="N2162" s="144" t="s">
        <v>46</v>
      </c>
      <c r="O2162" s="144" t="s">
        <v>34</v>
      </c>
      <c r="P2162" s="144">
        <v>364</v>
      </c>
      <c r="Q2162" s="144">
        <v>1.01</v>
      </c>
      <c r="R2162" s="147" t="s">
        <v>22103</v>
      </c>
      <c r="S2162" s="144" t="s">
        <v>36</v>
      </c>
      <c r="T2162" s="144">
        <v>8.9499999999999993</v>
      </c>
      <c r="U2162" s="144">
        <v>1.01</v>
      </c>
      <c r="V2162" s="153">
        <f t="shared" si="124"/>
        <v>3.3626538996797154E-3</v>
      </c>
      <c r="W2162" s="153">
        <f t="shared" si="125"/>
        <v>3.3626538996797154E-3</v>
      </c>
      <c r="X2162" s="1" t="s">
        <v>22104</v>
      </c>
      <c r="Y2162" s="145" t="s">
        <v>22105</v>
      </c>
      <c r="Z2162" s="145" t="s">
        <v>31025</v>
      </c>
    </row>
    <row r="2163" spans="1:26" s="67" customFormat="1" ht="100.2" customHeight="1" x14ac:dyDescent="0.3">
      <c r="A2163" s="138" t="s">
        <v>23707</v>
      </c>
      <c r="B2163" s="141" t="s">
        <v>22106</v>
      </c>
      <c r="C2163" s="139" t="s">
        <v>22107</v>
      </c>
      <c r="D2163" s="139" t="s">
        <v>22108</v>
      </c>
      <c r="E2163" s="142">
        <v>411.32</v>
      </c>
      <c r="F2163" s="143" t="s">
        <v>22109</v>
      </c>
      <c r="G2163" s="143"/>
      <c r="H2163" s="143" t="s">
        <v>22110</v>
      </c>
      <c r="I2163" s="144" t="s">
        <v>8532</v>
      </c>
      <c r="J2163" s="145" t="s">
        <v>22111</v>
      </c>
      <c r="K2163" s="143" t="s">
        <v>28933</v>
      </c>
      <c r="L2163" s="144" t="s">
        <v>189</v>
      </c>
      <c r="M2163" s="144" t="s">
        <v>190</v>
      </c>
      <c r="N2163" s="144" t="s">
        <v>46</v>
      </c>
      <c r="O2163" s="144" t="s">
        <v>34</v>
      </c>
      <c r="P2163" s="144">
        <v>364</v>
      </c>
      <c r="Q2163" s="144">
        <v>1.38</v>
      </c>
      <c r="R2163" s="147" t="s">
        <v>22112</v>
      </c>
      <c r="S2163" s="144" t="s">
        <v>36</v>
      </c>
      <c r="T2163" s="144">
        <v>4.33</v>
      </c>
      <c r="U2163" s="144">
        <v>1.38</v>
      </c>
      <c r="V2163" s="153">
        <f t="shared" si="124"/>
        <v>3.3550520276183992E-3</v>
      </c>
      <c r="W2163" s="153">
        <f t="shared" si="125"/>
        <v>3.3550520276183992E-3</v>
      </c>
      <c r="X2163" s="1" t="s">
        <v>22113</v>
      </c>
      <c r="Y2163" s="145" t="s">
        <v>22114</v>
      </c>
      <c r="Z2163" s="145" t="s">
        <v>31026</v>
      </c>
    </row>
    <row r="2164" spans="1:26" s="67" customFormat="1" ht="100.2" customHeight="1" x14ac:dyDescent="0.3">
      <c r="A2164" s="138" t="s">
        <v>23707</v>
      </c>
      <c r="B2164" s="141" t="s">
        <v>22115</v>
      </c>
      <c r="C2164" s="139" t="s">
        <v>22116</v>
      </c>
      <c r="D2164" s="139" t="s">
        <v>22117</v>
      </c>
      <c r="E2164" s="142">
        <v>363.33</v>
      </c>
      <c r="F2164" s="143" t="s">
        <v>22118</v>
      </c>
      <c r="G2164" s="143"/>
      <c r="H2164" s="143" t="s">
        <v>22119</v>
      </c>
      <c r="I2164" s="144" t="s">
        <v>8532</v>
      </c>
      <c r="J2164" s="145" t="s">
        <v>9769</v>
      </c>
      <c r="K2164" s="143" t="s">
        <v>29984</v>
      </c>
      <c r="L2164" s="144" t="s">
        <v>31</v>
      </c>
      <c r="M2164" s="144" t="s">
        <v>22120</v>
      </c>
      <c r="N2164" s="144" t="s">
        <v>46</v>
      </c>
      <c r="O2164" s="144" t="s">
        <v>34</v>
      </c>
      <c r="P2164" s="144">
        <v>730</v>
      </c>
      <c r="Q2164" s="144">
        <v>1.2</v>
      </c>
      <c r="R2164" s="147" t="s">
        <v>22121</v>
      </c>
      <c r="S2164" s="144" t="s">
        <v>36</v>
      </c>
      <c r="T2164" s="144">
        <v>19.3</v>
      </c>
      <c r="U2164" s="144">
        <v>1.2</v>
      </c>
      <c r="V2164" s="149">
        <f t="shared" si="124"/>
        <v>3.302782594335728E-3</v>
      </c>
      <c r="W2164" s="149">
        <f t="shared" si="125"/>
        <v>3.302782594335728E-3</v>
      </c>
      <c r="X2164" s="1" t="s">
        <v>22122</v>
      </c>
      <c r="Y2164" s="145" t="s">
        <v>22123</v>
      </c>
      <c r="Z2164" s="145" t="s">
        <v>22124</v>
      </c>
    </row>
    <row r="2165" spans="1:26" s="67" customFormat="1" ht="100.2" customHeight="1" x14ac:dyDescent="0.3">
      <c r="A2165" s="138" t="s">
        <v>23707</v>
      </c>
      <c r="B2165" s="141" t="s">
        <v>22125</v>
      </c>
      <c r="C2165" s="139" t="s">
        <v>22126</v>
      </c>
      <c r="D2165" s="139" t="s">
        <v>22127</v>
      </c>
      <c r="E2165" s="142">
        <v>458.83</v>
      </c>
      <c r="F2165" s="143" t="s">
        <v>22128</v>
      </c>
      <c r="G2165" s="143"/>
      <c r="H2165" s="143" t="s">
        <v>22129</v>
      </c>
      <c r="I2165" s="144" t="s">
        <v>8532</v>
      </c>
      <c r="J2165" s="145" t="s">
        <v>8598</v>
      </c>
      <c r="K2165" s="143" t="s">
        <v>28934</v>
      </c>
      <c r="L2165" s="144" t="s">
        <v>189</v>
      </c>
      <c r="M2165" s="144" t="s">
        <v>190</v>
      </c>
      <c r="N2165" s="144" t="s">
        <v>476</v>
      </c>
      <c r="O2165" s="144" t="s">
        <v>34</v>
      </c>
      <c r="P2165" s="144">
        <v>365</v>
      </c>
      <c r="Q2165" s="144">
        <v>1.5</v>
      </c>
      <c r="R2165" s="147" t="s">
        <v>22130</v>
      </c>
      <c r="S2165" s="144" t="s">
        <v>143</v>
      </c>
      <c r="T2165" s="144">
        <v>7.7</v>
      </c>
      <c r="U2165" s="144">
        <v>1.5</v>
      </c>
      <c r="V2165" s="149">
        <f t="shared" si="124"/>
        <v>3.2691846653444632E-3</v>
      </c>
      <c r="W2165" s="149">
        <f t="shared" si="125"/>
        <v>3.2691846653444632E-3</v>
      </c>
      <c r="X2165" s="1" t="s">
        <v>22131</v>
      </c>
      <c r="Y2165" s="145" t="s">
        <v>22132</v>
      </c>
      <c r="Z2165" s="145" t="s">
        <v>31027</v>
      </c>
    </row>
    <row r="2166" spans="1:26" s="67" customFormat="1" ht="100.2" customHeight="1" x14ac:dyDescent="0.3">
      <c r="A2166" s="9" t="s">
        <v>16991</v>
      </c>
      <c r="B2166" s="10" t="s">
        <v>11556</v>
      </c>
      <c r="C2166" s="22" t="s">
        <v>11557</v>
      </c>
      <c r="D2166" s="19" t="s">
        <v>11558</v>
      </c>
      <c r="E2166" s="13">
        <v>387.39</v>
      </c>
      <c r="F2166" s="14" t="s">
        <v>11559</v>
      </c>
      <c r="G2166" s="14">
        <v>-1.56</v>
      </c>
      <c r="H2166" s="14" t="s">
        <v>11560</v>
      </c>
      <c r="I2166" s="14" t="s">
        <v>8532</v>
      </c>
      <c r="J2166" s="15" t="s">
        <v>9675</v>
      </c>
      <c r="K2166" s="14" t="s">
        <v>29983</v>
      </c>
      <c r="L2166" s="14" t="s">
        <v>31</v>
      </c>
      <c r="M2166" s="14" t="s">
        <v>230</v>
      </c>
      <c r="N2166" s="14" t="s">
        <v>33</v>
      </c>
      <c r="O2166" s="16" t="s">
        <v>34</v>
      </c>
      <c r="P2166" s="28">
        <v>730</v>
      </c>
      <c r="Q2166" s="14">
        <v>1.25</v>
      </c>
      <c r="R2166" s="15" t="s">
        <v>11561</v>
      </c>
      <c r="S2166" s="14" t="s">
        <v>36</v>
      </c>
      <c r="T2166" s="14">
        <v>25</v>
      </c>
      <c r="U2166" s="14">
        <v>1.25</v>
      </c>
      <c r="V2166" s="37">
        <f t="shared" si="124"/>
        <v>3.2267224244301607E-3</v>
      </c>
      <c r="W2166" s="37">
        <f t="shared" si="125"/>
        <v>3.2267224244301607E-3</v>
      </c>
      <c r="X2166" s="19" t="s">
        <v>11562</v>
      </c>
      <c r="Y2166" s="21" t="s">
        <v>11563</v>
      </c>
      <c r="Z2166" s="19" t="s">
        <v>31028</v>
      </c>
    </row>
    <row r="2167" spans="1:26" s="67" customFormat="1" ht="100.2" customHeight="1" x14ac:dyDescent="0.3">
      <c r="A2167" s="138" t="s">
        <v>23707</v>
      </c>
      <c r="B2167" s="141" t="s">
        <v>22133</v>
      </c>
      <c r="C2167" s="139" t="s">
        <v>22134</v>
      </c>
      <c r="D2167" s="139" t="s">
        <v>22135</v>
      </c>
      <c r="E2167" s="142">
        <v>372.20600000000002</v>
      </c>
      <c r="F2167" s="143" t="s">
        <v>22136</v>
      </c>
      <c r="G2167" s="143"/>
      <c r="H2167" s="143" t="s">
        <v>22137</v>
      </c>
      <c r="I2167" s="144" t="s">
        <v>8532</v>
      </c>
      <c r="J2167" s="145" t="s">
        <v>20173</v>
      </c>
      <c r="K2167" s="143" t="s">
        <v>29982</v>
      </c>
      <c r="L2167" s="144" t="s">
        <v>31</v>
      </c>
      <c r="M2167" s="144" t="s">
        <v>7878</v>
      </c>
      <c r="N2167" s="144" t="s">
        <v>46</v>
      </c>
      <c r="O2167" s="144" t="s">
        <v>34</v>
      </c>
      <c r="P2167" s="144">
        <v>730</v>
      </c>
      <c r="Q2167" s="144">
        <v>1.2</v>
      </c>
      <c r="R2167" s="147" t="s">
        <v>22138</v>
      </c>
      <c r="S2167" s="144" t="s">
        <v>36</v>
      </c>
      <c r="T2167" s="144">
        <v>12</v>
      </c>
      <c r="U2167" s="144">
        <v>1.2</v>
      </c>
      <c r="V2167" s="149">
        <f t="shared" si="124"/>
        <v>3.2240211065915109E-3</v>
      </c>
      <c r="W2167" s="149">
        <f t="shared" si="125"/>
        <v>3.2240211065915109E-3</v>
      </c>
      <c r="X2167" s="1" t="s">
        <v>22139</v>
      </c>
      <c r="Y2167" s="145" t="s">
        <v>22140</v>
      </c>
      <c r="Z2167" s="145" t="s">
        <v>22141</v>
      </c>
    </row>
    <row r="2168" spans="1:26" s="67" customFormat="1" ht="100.2" customHeight="1" x14ac:dyDescent="0.3">
      <c r="A2168" s="138" t="s">
        <v>23707</v>
      </c>
      <c r="B2168" s="141" t="s">
        <v>22142</v>
      </c>
      <c r="C2168" s="139" t="s">
        <v>22143</v>
      </c>
      <c r="D2168" s="139" t="s">
        <v>22144</v>
      </c>
      <c r="E2168" s="142">
        <v>407.32</v>
      </c>
      <c r="F2168" s="143" t="s">
        <v>22145</v>
      </c>
      <c r="G2168" s="143"/>
      <c r="H2168" s="143" t="s">
        <v>22146</v>
      </c>
      <c r="I2168" s="144" t="s">
        <v>8532</v>
      </c>
      <c r="J2168" s="145" t="s">
        <v>9675</v>
      </c>
      <c r="K2168" s="143" t="s">
        <v>29981</v>
      </c>
      <c r="L2168" s="144" t="s">
        <v>31</v>
      </c>
      <c r="M2168" s="144" t="s">
        <v>815</v>
      </c>
      <c r="N2168" s="144" t="s">
        <v>46</v>
      </c>
      <c r="O2168" s="144" t="s">
        <v>34</v>
      </c>
      <c r="P2168" s="144">
        <v>728</v>
      </c>
      <c r="Q2168" s="144">
        <v>1.31</v>
      </c>
      <c r="R2168" s="147" t="s">
        <v>22147</v>
      </c>
      <c r="S2168" s="144" t="s">
        <v>1388</v>
      </c>
      <c r="T2168" s="144">
        <v>13.26</v>
      </c>
      <c r="U2168" s="144">
        <v>1.31</v>
      </c>
      <c r="V2168" s="153">
        <f t="shared" si="124"/>
        <v>3.2161445546499069E-3</v>
      </c>
      <c r="W2168" s="153">
        <f t="shared" si="125"/>
        <v>3.2161445546499069E-3</v>
      </c>
      <c r="X2168" s="1" t="s">
        <v>22148</v>
      </c>
      <c r="Y2168" s="145" t="s">
        <v>6834</v>
      </c>
      <c r="Z2168" s="145" t="s">
        <v>22149</v>
      </c>
    </row>
    <row r="2169" spans="1:26" s="67" customFormat="1" ht="100.2" customHeight="1" x14ac:dyDescent="0.3">
      <c r="A2169" s="138" t="s">
        <v>23707</v>
      </c>
      <c r="B2169" s="141" t="s">
        <v>22150</v>
      </c>
      <c r="C2169" s="139" t="s">
        <v>22151</v>
      </c>
      <c r="D2169" s="139" t="s">
        <v>22152</v>
      </c>
      <c r="E2169" s="142">
        <v>374.39600000000002</v>
      </c>
      <c r="F2169" s="143" t="s">
        <v>22153</v>
      </c>
      <c r="G2169" s="143"/>
      <c r="H2169" s="143" t="s">
        <v>22154</v>
      </c>
      <c r="I2169" s="144" t="s">
        <v>8532</v>
      </c>
      <c r="J2169" s="145" t="s">
        <v>8886</v>
      </c>
      <c r="K2169" s="143" t="s">
        <v>29980</v>
      </c>
      <c r="L2169" s="144" t="s">
        <v>189</v>
      </c>
      <c r="M2169" s="144" t="s">
        <v>190</v>
      </c>
      <c r="N2169" s="144" t="s">
        <v>33</v>
      </c>
      <c r="O2169" s="144" t="s">
        <v>34</v>
      </c>
      <c r="P2169" s="144">
        <v>365</v>
      </c>
      <c r="Q2169" s="144">
        <v>1.2</v>
      </c>
      <c r="R2169" s="147" t="s">
        <v>22155</v>
      </c>
      <c r="S2169" s="144" t="s">
        <v>11311</v>
      </c>
      <c r="T2169" s="144">
        <v>8.8000000000000007</v>
      </c>
      <c r="U2169" s="144">
        <v>1.2</v>
      </c>
      <c r="V2169" s="149">
        <f t="shared" si="124"/>
        <v>3.2051624483167554E-3</v>
      </c>
      <c r="W2169" s="149">
        <f t="shared" si="125"/>
        <v>3.2051624483167554E-3</v>
      </c>
      <c r="X2169" s="1" t="s">
        <v>22156</v>
      </c>
      <c r="Y2169" s="145" t="s">
        <v>22157</v>
      </c>
      <c r="Z2169" s="145" t="s">
        <v>31029</v>
      </c>
    </row>
    <row r="2170" spans="1:26" s="67" customFormat="1" ht="100.2" customHeight="1" x14ac:dyDescent="0.3">
      <c r="A2170" s="138" t="s">
        <v>23707</v>
      </c>
      <c r="B2170" s="141" t="s">
        <v>22158</v>
      </c>
      <c r="C2170" s="139" t="s">
        <v>22159</v>
      </c>
      <c r="D2170" s="139" t="s">
        <v>22160</v>
      </c>
      <c r="E2170" s="142">
        <v>406.41</v>
      </c>
      <c r="F2170" s="143" t="s">
        <v>22161</v>
      </c>
      <c r="G2170" s="143"/>
      <c r="H2170" s="143" t="s">
        <v>22162</v>
      </c>
      <c r="I2170" s="144" t="s">
        <v>8532</v>
      </c>
      <c r="J2170" s="145" t="s">
        <v>9675</v>
      </c>
      <c r="K2170" s="143" t="s">
        <v>29979</v>
      </c>
      <c r="L2170" s="144" t="s">
        <v>189</v>
      </c>
      <c r="M2170" s="144" t="s">
        <v>190</v>
      </c>
      <c r="N2170" s="144" t="s">
        <v>33</v>
      </c>
      <c r="O2170" s="144" t="s">
        <v>34</v>
      </c>
      <c r="P2170" s="144">
        <v>365</v>
      </c>
      <c r="Q2170" s="144">
        <v>1.3</v>
      </c>
      <c r="R2170" s="147" t="s">
        <v>22163</v>
      </c>
      <c r="S2170" s="144" t="s">
        <v>9272</v>
      </c>
      <c r="T2170" s="144">
        <v>10.7</v>
      </c>
      <c r="U2170" s="144">
        <v>1.3</v>
      </c>
      <c r="V2170" s="149">
        <f t="shared" si="124"/>
        <v>3.1987401884796141E-3</v>
      </c>
      <c r="W2170" s="149">
        <f t="shared" si="125"/>
        <v>3.1987401884796141E-3</v>
      </c>
      <c r="X2170" s="1" t="s">
        <v>22164</v>
      </c>
      <c r="Y2170" s="145" t="s">
        <v>22165</v>
      </c>
      <c r="Z2170" s="145" t="s">
        <v>22166</v>
      </c>
    </row>
    <row r="2171" spans="1:26" s="67" customFormat="1" ht="100.2" customHeight="1" x14ac:dyDescent="0.3">
      <c r="A2171" s="9" t="s">
        <v>16991</v>
      </c>
      <c r="B2171" s="10" t="s">
        <v>11564</v>
      </c>
      <c r="C2171" s="35" t="s">
        <v>11565</v>
      </c>
      <c r="D2171" s="19" t="s">
        <v>11566</v>
      </c>
      <c r="E2171" s="13">
        <v>225.16</v>
      </c>
      <c r="F2171" s="14" t="s">
        <v>10854</v>
      </c>
      <c r="G2171" s="14">
        <v>-0.04</v>
      </c>
      <c r="H2171" s="14" t="s">
        <v>11567</v>
      </c>
      <c r="I2171" s="14" t="s">
        <v>8532</v>
      </c>
      <c r="J2171" s="15" t="s">
        <v>9497</v>
      </c>
      <c r="K2171" s="14" t="s">
        <v>29978</v>
      </c>
      <c r="L2171" s="14" t="s">
        <v>31</v>
      </c>
      <c r="M2171" s="14" t="s">
        <v>163</v>
      </c>
      <c r="N2171" s="14" t="s">
        <v>46</v>
      </c>
      <c r="O2171" s="16" t="s">
        <v>34</v>
      </c>
      <c r="P2171" s="28">
        <v>726</v>
      </c>
      <c r="Q2171" s="14">
        <v>0.7</v>
      </c>
      <c r="R2171" s="15" t="s">
        <v>11568</v>
      </c>
      <c r="S2171" s="14" t="s">
        <v>36</v>
      </c>
      <c r="T2171" s="14">
        <v>3.4</v>
      </c>
      <c r="U2171" s="36">
        <v>0.7</v>
      </c>
      <c r="V2171" s="30">
        <f t="shared" si="124"/>
        <v>3.1089003375377507E-3</v>
      </c>
      <c r="W2171" s="30">
        <f t="shared" si="125"/>
        <v>3.1089003375377507E-3</v>
      </c>
      <c r="X2171" s="19" t="s">
        <v>11569</v>
      </c>
      <c r="Y2171" s="21" t="s">
        <v>11570</v>
      </c>
      <c r="Z2171" s="19" t="s">
        <v>11571</v>
      </c>
    </row>
    <row r="2172" spans="1:26" s="67" customFormat="1" ht="100.2" customHeight="1" x14ac:dyDescent="0.3">
      <c r="A2172" s="138" t="s">
        <v>23707</v>
      </c>
      <c r="B2172" s="141" t="s">
        <v>22167</v>
      </c>
      <c r="C2172" s="139" t="s">
        <v>22168</v>
      </c>
      <c r="D2172" s="139" t="s">
        <v>22169</v>
      </c>
      <c r="E2172" s="142">
        <v>296.32</v>
      </c>
      <c r="F2172" s="143" t="s">
        <v>22170</v>
      </c>
      <c r="G2172" s="143"/>
      <c r="H2172" s="143" t="s">
        <v>22171</v>
      </c>
      <c r="I2172" s="144" t="s">
        <v>8532</v>
      </c>
      <c r="J2172" s="145" t="s">
        <v>8864</v>
      </c>
      <c r="K2172" s="143" t="s">
        <v>29977</v>
      </c>
      <c r="L2172" s="144" t="s">
        <v>31</v>
      </c>
      <c r="M2172" s="144" t="s">
        <v>674</v>
      </c>
      <c r="N2172" s="144" t="s">
        <v>476</v>
      </c>
      <c r="O2172" s="144" t="s">
        <v>34</v>
      </c>
      <c r="P2172" s="144">
        <v>728</v>
      </c>
      <c r="Q2172" s="144">
        <v>0.92</v>
      </c>
      <c r="R2172" s="147" t="s">
        <v>22172</v>
      </c>
      <c r="S2172" s="144" t="s">
        <v>1388</v>
      </c>
      <c r="T2172" s="144">
        <v>5.52</v>
      </c>
      <c r="U2172" s="144">
        <v>0.92</v>
      </c>
      <c r="V2172" s="149">
        <f t="shared" si="124"/>
        <v>3.1047516198704104E-3</v>
      </c>
      <c r="W2172" s="149">
        <f t="shared" si="125"/>
        <v>3.1047516198704104E-3</v>
      </c>
      <c r="X2172" s="1" t="s">
        <v>22173</v>
      </c>
      <c r="Y2172" s="145" t="s">
        <v>22174</v>
      </c>
      <c r="Z2172" s="145" t="s">
        <v>22175</v>
      </c>
    </row>
    <row r="2173" spans="1:26" s="67" customFormat="1" ht="100.2" customHeight="1" x14ac:dyDescent="0.3">
      <c r="A2173" s="9" t="s">
        <v>16991</v>
      </c>
      <c r="B2173" s="10" t="s">
        <v>11572</v>
      </c>
      <c r="C2173" s="22" t="s">
        <v>11573</v>
      </c>
      <c r="D2173" s="12" t="s">
        <v>11574</v>
      </c>
      <c r="E2173" s="13">
        <v>249.09</v>
      </c>
      <c r="F2173" s="14" t="s">
        <v>11575</v>
      </c>
      <c r="G2173" s="14">
        <v>3.33</v>
      </c>
      <c r="H2173" s="14" t="s">
        <v>11576</v>
      </c>
      <c r="I2173" s="14" t="s">
        <v>8532</v>
      </c>
      <c r="J2173" s="15" t="s">
        <v>11577</v>
      </c>
      <c r="K2173" s="14" t="s">
        <v>28935</v>
      </c>
      <c r="L2173" s="14" t="s">
        <v>189</v>
      </c>
      <c r="M2173" s="14" t="s">
        <v>200</v>
      </c>
      <c r="N2173" s="14" t="s">
        <v>476</v>
      </c>
      <c r="O2173" s="16" t="s">
        <v>34</v>
      </c>
      <c r="P2173" s="28">
        <v>365</v>
      </c>
      <c r="Q2173" s="14">
        <v>0.77</v>
      </c>
      <c r="R2173" s="15" t="s">
        <v>11578</v>
      </c>
      <c r="S2173" s="14" t="s">
        <v>1692</v>
      </c>
      <c r="T2173" s="14">
        <v>3.49</v>
      </c>
      <c r="U2173" s="14">
        <v>0.77</v>
      </c>
      <c r="V2173" s="37">
        <f t="shared" si="124"/>
        <v>3.0912521578545906E-3</v>
      </c>
      <c r="W2173" s="37">
        <f t="shared" si="125"/>
        <v>3.0912521578545906E-3</v>
      </c>
      <c r="X2173" s="19" t="s">
        <v>11579</v>
      </c>
      <c r="Y2173" s="21" t="s">
        <v>11580</v>
      </c>
      <c r="Z2173" s="19" t="s">
        <v>31030</v>
      </c>
    </row>
    <row r="2174" spans="1:26" s="67" customFormat="1" ht="100.2" customHeight="1" x14ac:dyDescent="0.3">
      <c r="A2174" s="9" t="s">
        <v>16991</v>
      </c>
      <c r="B2174" s="10" t="s">
        <v>11581</v>
      </c>
      <c r="C2174" s="22" t="s">
        <v>11582</v>
      </c>
      <c r="D2174" s="19" t="s">
        <v>11583</v>
      </c>
      <c r="E2174" s="13">
        <v>331.96437351384799</v>
      </c>
      <c r="F2174" s="14" t="s">
        <v>11584</v>
      </c>
      <c r="G2174" s="13">
        <v>4.4000000000000004</v>
      </c>
      <c r="H2174" s="14" t="s">
        <v>11585</v>
      </c>
      <c r="I2174" s="14" t="s">
        <v>8532</v>
      </c>
      <c r="J2174" s="15" t="s">
        <v>11586</v>
      </c>
      <c r="K2174" s="14" t="s">
        <v>28936</v>
      </c>
      <c r="L2174" s="14" t="s">
        <v>31</v>
      </c>
      <c r="M2174" s="14" t="s">
        <v>501</v>
      </c>
      <c r="N2174" s="14" t="s">
        <v>59</v>
      </c>
      <c r="O2174" s="16" t="s">
        <v>34</v>
      </c>
      <c r="P2174" s="28">
        <v>730</v>
      </c>
      <c r="Q2174" s="14">
        <v>1</v>
      </c>
      <c r="R2174" s="15" t="s">
        <v>11587</v>
      </c>
      <c r="S2174" s="14" t="s">
        <v>36</v>
      </c>
      <c r="T2174" s="14">
        <v>10</v>
      </c>
      <c r="U2174" s="14">
        <v>1</v>
      </c>
      <c r="V2174" s="30">
        <f>PRODUCT(U2174,1/E2174)</f>
        <v>3.0123714464145193E-3</v>
      </c>
      <c r="W2174" s="30">
        <f t="shared" si="125"/>
        <v>3.0123714464145193E-3</v>
      </c>
      <c r="X2174" s="19" t="s">
        <v>11588</v>
      </c>
      <c r="Y2174" s="21" t="s">
        <v>11589</v>
      </c>
      <c r="Z2174" s="19" t="s">
        <v>31031</v>
      </c>
    </row>
    <row r="2175" spans="1:26" s="67" customFormat="1" ht="100.2" customHeight="1" x14ac:dyDescent="0.3">
      <c r="A2175" s="138" t="s">
        <v>23707</v>
      </c>
      <c r="B2175" s="141" t="s">
        <v>22176</v>
      </c>
      <c r="C2175" s="139" t="s">
        <v>22177</v>
      </c>
      <c r="D2175" s="139" t="s">
        <v>22178</v>
      </c>
      <c r="E2175" s="142">
        <v>364.93</v>
      </c>
      <c r="F2175" s="143" t="s">
        <v>22179</v>
      </c>
      <c r="G2175" s="143"/>
      <c r="H2175" s="143" t="s">
        <v>22180</v>
      </c>
      <c r="I2175" s="144" t="s">
        <v>8532</v>
      </c>
      <c r="J2175" s="145" t="s">
        <v>9769</v>
      </c>
      <c r="K2175" s="143" t="s">
        <v>28937</v>
      </c>
      <c r="L2175" s="144" t="s">
        <v>31</v>
      </c>
      <c r="M2175" s="144" t="s">
        <v>1257</v>
      </c>
      <c r="N2175" s="144" t="s">
        <v>46</v>
      </c>
      <c r="O2175" s="144" t="s">
        <v>34</v>
      </c>
      <c r="P2175" s="144">
        <v>728</v>
      </c>
      <c r="Q2175" s="144">
        <v>1.0900000000000001</v>
      </c>
      <c r="R2175" s="147" t="s">
        <v>22181</v>
      </c>
      <c r="S2175" s="144" t="s">
        <v>788</v>
      </c>
      <c r="T2175" s="144">
        <v>3.18</v>
      </c>
      <c r="U2175" s="144">
        <v>1.0900000000000001</v>
      </c>
      <c r="V2175" s="153">
        <f>U2175/E2175</f>
        <v>2.9868741950511059E-3</v>
      </c>
      <c r="W2175" s="153">
        <f t="shared" si="125"/>
        <v>2.9868741950511059E-3</v>
      </c>
      <c r="X2175" s="1" t="s">
        <v>22182</v>
      </c>
      <c r="Y2175" s="145" t="s">
        <v>22183</v>
      </c>
      <c r="Z2175" s="145" t="s">
        <v>31032</v>
      </c>
    </row>
    <row r="2176" spans="1:26" s="67" customFormat="1" ht="100.2" customHeight="1" x14ac:dyDescent="0.3">
      <c r="A2176" s="9" t="s">
        <v>16991</v>
      </c>
      <c r="B2176" s="10" t="s">
        <v>11590</v>
      </c>
      <c r="C2176" s="22" t="s">
        <v>11591</v>
      </c>
      <c r="D2176" s="19" t="s">
        <v>11592</v>
      </c>
      <c r="E2176" s="13">
        <v>401.83</v>
      </c>
      <c r="F2176" s="14" t="s">
        <v>11593</v>
      </c>
      <c r="G2176" s="14">
        <v>0.22900000000000001</v>
      </c>
      <c r="H2176" s="14" t="s">
        <v>11594</v>
      </c>
      <c r="I2176" s="14" t="s">
        <v>8532</v>
      </c>
      <c r="J2176" s="15" t="s">
        <v>9675</v>
      </c>
      <c r="K2176" s="14" t="s">
        <v>28938</v>
      </c>
      <c r="L2176" s="14" t="s">
        <v>425</v>
      </c>
      <c r="M2176" s="14" t="s">
        <v>3877</v>
      </c>
      <c r="N2176" s="14" t="s">
        <v>46</v>
      </c>
      <c r="O2176" s="16" t="s">
        <v>34</v>
      </c>
      <c r="P2176" s="28">
        <v>730</v>
      </c>
      <c r="Q2176" s="14">
        <v>1.2</v>
      </c>
      <c r="R2176" s="15" t="s">
        <v>11595</v>
      </c>
      <c r="S2176" s="14" t="s">
        <v>143</v>
      </c>
      <c r="T2176" s="14">
        <v>129</v>
      </c>
      <c r="U2176" s="14">
        <v>1.2</v>
      </c>
      <c r="V2176" s="37">
        <f>U2176/E2176</f>
        <v>2.9863375059104597E-3</v>
      </c>
      <c r="W2176" s="37">
        <f t="shared" si="125"/>
        <v>2.9863375059104597E-3</v>
      </c>
      <c r="X2176" s="19" t="s">
        <v>11596</v>
      </c>
      <c r="Y2176" s="21" t="s">
        <v>11597</v>
      </c>
      <c r="Z2176" s="19" t="s">
        <v>31033</v>
      </c>
    </row>
    <row r="2177" spans="1:26" s="67" customFormat="1" ht="100.2" customHeight="1" x14ac:dyDescent="0.3">
      <c r="A2177" s="9" t="s">
        <v>16991</v>
      </c>
      <c r="B2177" s="10" t="s">
        <v>11598</v>
      </c>
      <c r="C2177" s="22" t="s">
        <v>11599</v>
      </c>
      <c r="D2177" s="19" t="s">
        <v>11600</v>
      </c>
      <c r="E2177" s="13">
        <v>369.36315903145299</v>
      </c>
      <c r="F2177" s="14" t="s">
        <v>11601</v>
      </c>
      <c r="G2177" s="14">
        <v>1.9</v>
      </c>
      <c r="H2177" s="14" t="s">
        <v>11602</v>
      </c>
      <c r="I2177" s="14" t="s">
        <v>8532</v>
      </c>
      <c r="J2177" s="15" t="s">
        <v>9769</v>
      </c>
      <c r="K2177" s="14" t="s">
        <v>29976</v>
      </c>
      <c r="L2177" s="14" t="s">
        <v>31</v>
      </c>
      <c r="M2177" s="14" t="s">
        <v>69</v>
      </c>
      <c r="N2177" s="14" t="s">
        <v>59</v>
      </c>
      <c r="O2177" s="16" t="s">
        <v>220</v>
      </c>
      <c r="P2177" s="28">
        <v>730</v>
      </c>
      <c r="Q2177" s="14">
        <v>1.1000000000000001</v>
      </c>
      <c r="R2177" s="15" t="s">
        <v>11603</v>
      </c>
      <c r="S2177" s="14" t="s">
        <v>36</v>
      </c>
      <c r="T2177" s="14">
        <v>3.6</v>
      </c>
      <c r="U2177" s="14">
        <v>1.1000000000000001</v>
      </c>
      <c r="V2177" s="37">
        <f>PRODUCT(U2177,1/E2177)</f>
        <v>2.9780988523176724E-3</v>
      </c>
      <c r="W2177" s="37">
        <f t="shared" si="125"/>
        <v>2.9780988523176724E-3</v>
      </c>
      <c r="X2177" s="19" t="s">
        <v>11604</v>
      </c>
      <c r="Y2177" s="21" t="s">
        <v>11605</v>
      </c>
      <c r="Z2177" s="19" t="s">
        <v>31034</v>
      </c>
    </row>
    <row r="2178" spans="1:26" s="67" customFormat="1" ht="100.2" customHeight="1" x14ac:dyDescent="0.3">
      <c r="A2178" s="138" t="s">
        <v>23707</v>
      </c>
      <c r="B2178" s="141" t="s">
        <v>22184</v>
      </c>
      <c r="C2178" s="139" t="s">
        <v>22185</v>
      </c>
      <c r="D2178" s="139" t="s">
        <v>22186</v>
      </c>
      <c r="E2178" s="142">
        <v>305.44</v>
      </c>
      <c r="F2178" s="143" t="s">
        <v>22187</v>
      </c>
      <c r="G2178" s="143"/>
      <c r="H2178" s="143" t="s">
        <v>22188</v>
      </c>
      <c r="I2178" s="144" t="s">
        <v>8532</v>
      </c>
      <c r="J2178" s="145" t="s">
        <v>8886</v>
      </c>
      <c r="K2178" s="143" t="s">
        <v>29975</v>
      </c>
      <c r="L2178" s="144" t="s">
        <v>31</v>
      </c>
      <c r="M2178" s="144" t="s">
        <v>17151</v>
      </c>
      <c r="N2178" s="144" t="s">
        <v>46</v>
      </c>
      <c r="O2178" s="144" t="s">
        <v>34</v>
      </c>
      <c r="P2178" s="144">
        <v>730</v>
      </c>
      <c r="Q2178" s="144">
        <v>0.9</v>
      </c>
      <c r="R2178" s="147" t="s">
        <v>22189</v>
      </c>
      <c r="S2178" s="144" t="s">
        <v>314</v>
      </c>
      <c r="T2178" s="144">
        <v>8.6999999999999993</v>
      </c>
      <c r="U2178" s="144">
        <v>0.9</v>
      </c>
      <c r="V2178" s="148">
        <f>U2178/E2178</f>
        <v>2.9465688842325827E-3</v>
      </c>
      <c r="W2178" s="148">
        <f t="shared" si="125"/>
        <v>2.9465688842325827E-3</v>
      </c>
      <c r="X2178" s="1" t="s">
        <v>22190</v>
      </c>
      <c r="Y2178" s="145" t="s">
        <v>5631</v>
      </c>
      <c r="Z2178" s="145" t="s">
        <v>31035</v>
      </c>
    </row>
    <row r="2179" spans="1:26" s="67" customFormat="1" ht="100.2" customHeight="1" x14ac:dyDescent="0.3">
      <c r="A2179" s="138" t="s">
        <v>23707</v>
      </c>
      <c r="B2179" s="141" t="s">
        <v>22191</v>
      </c>
      <c r="C2179" s="139" t="s">
        <v>22192</v>
      </c>
      <c r="D2179" s="139" t="s">
        <v>22193</v>
      </c>
      <c r="E2179" s="142">
        <v>223.22800000000001</v>
      </c>
      <c r="F2179" s="143" t="s">
        <v>12383</v>
      </c>
      <c r="G2179" s="143"/>
      <c r="H2179" s="143" t="s">
        <v>22194</v>
      </c>
      <c r="I2179" s="144" t="s">
        <v>8532</v>
      </c>
      <c r="J2179" s="145" t="s">
        <v>8598</v>
      </c>
      <c r="K2179" s="143" t="s">
        <v>29974</v>
      </c>
      <c r="L2179" s="144" t="s">
        <v>189</v>
      </c>
      <c r="M2179" s="144" t="s">
        <v>190</v>
      </c>
      <c r="N2179" s="144" t="s">
        <v>33</v>
      </c>
      <c r="O2179" s="144" t="s">
        <v>34</v>
      </c>
      <c r="P2179" s="144">
        <v>728</v>
      </c>
      <c r="Q2179" s="144">
        <v>0.65</v>
      </c>
      <c r="R2179" s="147" t="s">
        <v>22195</v>
      </c>
      <c r="S2179" s="144" t="s">
        <v>14074</v>
      </c>
      <c r="T2179" s="144">
        <v>3.12</v>
      </c>
      <c r="U2179" s="144">
        <v>0.65</v>
      </c>
      <c r="V2179" s="149">
        <f>U2179/E2179</f>
        <v>2.9118210977117564E-3</v>
      </c>
      <c r="W2179" s="149">
        <f t="shared" si="125"/>
        <v>2.9118210977117564E-3</v>
      </c>
      <c r="X2179" s="1" t="s">
        <v>22196</v>
      </c>
      <c r="Y2179" s="145" t="s">
        <v>22197</v>
      </c>
      <c r="Z2179" s="145" t="s">
        <v>31036</v>
      </c>
    </row>
    <row r="2180" spans="1:26" s="67" customFormat="1" ht="100.2" customHeight="1" x14ac:dyDescent="0.3">
      <c r="A2180" s="9" t="s">
        <v>16991</v>
      </c>
      <c r="B2180" s="10"/>
      <c r="C2180" s="22" t="s">
        <v>11606</v>
      </c>
      <c r="D2180" s="19" t="s">
        <v>11607</v>
      </c>
      <c r="E2180" s="13">
        <v>446.66</v>
      </c>
      <c r="F2180" s="14" t="s">
        <v>11608</v>
      </c>
      <c r="G2180" s="14">
        <v>10.347</v>
      </c>
      <c r="H2180" s="14" t="s">
        <v>11609</v>
      </c>
      <c r="I2180" s="14" t="s">
        <v>8532</v>
      </c>
      <c r="J2180" s="15" t="s">
        <v>9357</v>
      </c>
      <c r="K2180" s="14" t="s">
        <v>29973</v>
      </c>
      <c r="L2180" s="14" t="s">
        <v>31</v>
      </c>
      <c r="M2180" s="14" t="s">
        <v>281</v>
      </c>
      <c r="N2180" s="14" t="s">
        <v>476</v>
      </c>
      <c r="O2180" s="16" t="s">
        <v>34</v>
      </c>
      <c r="P2180" s="28">
        <v>91</v>
      </c>
      <c r="Q2180" s="14">
        <v>3.9</v>
      </c>
      <c r="R2180" s="15" t="s">
        <v>11610</v>
      </c>
      <c r="S2180" s="14" t="s">
        <v>36</v>
      </c>
      <c r="T2180" s="14">
        <v>7.7</v>
      </c>
      <c r="U2180" s="36">
        <v>3.9</v>
      </c>
      <c r="V2180" s="37">
        <f>PRODUCT(U2180,1/E2180)</f>
        <v>8.7314736040836425E-3</v>
      </c>
      <c r="W2180" s="37">
        <f>V2180/3</f>
        <v>2.910491201361214E-3</v>
      </c>
      <c r="X2180" s="19" t="s">
        <v>11611</v>
      </c>
      <c r="Y2180" s="21" t="s">
        <v>1705</v>
      </c>
      <c r="Z2180" s="19" t="s">
        <v>31037</v>
      </c>
    </row>
    <row r="2181" spans="1:26" s="67" customFormat="1" ht="100.2" customHeight="1" x14ac:dyDescent="0.3">
      <c r="A2181" s="9" t="s">
        <v>16991</v>
      </c>
      <c r="B2181" s="10" t="s">
        <v>11612</v>
      </c>
      <c r="C2181" s="22" t="s">
        <v>11613</v>
      </c>
      <c r="D2181" s="19" t="s">
        <v>11614</v>
      </c>
      <c r="E2181" s="13">
        <v>269.50923586513198</v>
      </c>
      <c r="F2181" s="14" t="s">
        <v>11615</v>
      </c>
      <c r="G2181" s="13">
        <v>3.8</v>
      </c>
      <c r="H2181" s="14" t="s">
        <v>11616</v>
      </c>
      <c r="I2181" s="14" t="s">
        <v>8532</v>
      </c>
      <c r="J2181" s="15" t="s">
        <v>8756</v>
      </c>
      <c r="K2181" s="14" t="s">
        <v>28939</v>
      </c>
      <c r="L2181" s="14" t="s">
        <v>189</v>
      </c>
      <c r="M2181" s="14" t="s">
        <v>190</v>
      </c>
      <c r="N2181" s="14" t="s">
        <v>46</v>
      </c>
      <c r="O2181" s="16" t="s">
        <v>34</v>
      </c>
      <c r="P2181" s="28">
        <v>730</v>
      </c>
      <c r="Q2181" s="14">
        <v>0.75</v>
      </c>
      <c r="R2181" s="15" t="s">
        <v>11617</v>
      </c>
      <c r="S2181" s="14" t="s">
        <v>143</v>
      </c>
      <c r="T2181" s="14">
        <v>2.5</v>
      </c>
      <c r="U2181" s="13">
        <v>0.75</v>
      </c>
      <c r="V2181" s="37">
        <f>PRODUCT(U2181/E2181)</f>
        <v>2.7828359855367464E-3</v>
      </c>
      <c r="W2181" s="37">
        <f>V2181</f>
        <v>2.7828359855367464E-3</v>
      </c>
      <c r="X2181" s="19" t="s">
        <v>11618</v>
      </c>
      <c r="Y2181" s="21" t="s">
        <v>11619</v>
      </c>
      <c r="Z2181" s="19" t="s">
        <v>31038</v>
      </c>
    </row>
    <row r="2182" spans="1:26" s="67" customFormat="1" ht="100.2" customHeight="1" x14ac:dyDescent="0.3">
      <c r="A2182" s="138" t="s">
        <v>23707</v>
      </c>
      <c r="B2182" s="141" t="s">
        <v>22198</v>
      </c>
      <c r="C2182" s="139" t="s">
        <v>22199</v>
      </c>
      <c r="D2182" s="139" t="s">
        <v>22200</v>
      </c>
      <c r="E2182" s="142">
        <v>362.33</v>
      </c>
      <c r="F2182" s="143" t="s">
        <v>22201</v>
      </c>
      <c r="G2182" s="143"/>
      <c r="H2182" s="143" t="s">
        <v>22202</v>
      </c>
      <c r="I2182" s="144" t="s">
        <v>8532</v>
      </c>
      <c r="J2182" s="145" t="s">
        <v>9769</v>
      </c>
      <c r="K2182" s="143" t="s">
        <v>29972</v>
      </c>
      <c r="L2182" s="144" t="s">
        <v>31</v>
      </c>
      <c r="M2182" s="144" t="s">
        <v>21132</v>
      </c>
      <c r="N2182" s="144" t="s">
        <v>46</v>
      </c>
      <c r="O2182" s="144" t="s">
        <v>34</v>
      </c>
      <c r="P2182" s="144">
        <v>730</v>
      </c>
      <c r="Q2182" s="144">
        <v>1</v>
      </c>
      <c r="R2182" s="147" t="s">
        <v>22203</v>
      </c>
      <c r="S2182" s="144" t="s">
        <v>36</v>
      </c>
      <c r="T2182" s="144">
        <v>10</v>
      </c>
      <c r="U2182" s="144">
        <v>1</v>
      </c>
      <c r="V2182" s="148">
        <f>U2182/E2182</f>
        <v>2.7599149946181661E-3</v>
      </c>
      <c r="W2182" s="148">
        <f>V2182</f>
        <v>2.7599149946181661E-3</v>
      </c>
      <c r="X2182" s="1" t="s">
        <v>22204</v>
      </c>
      <c r="Y2182" s="145" t="s">
        <v>22205</v>
      </c>
      <c r="Z2182" s="145" t="s">
        <v>22206</v>
      </c>
    </row>
    <row r="2183" spans="1:26" s="67" customFormat="1" ht="100.2" customHeight="1" x14ac:dyDescent="0.3">
      <c r="A2183" s="138" t="s">
        <v>23707</v>
      </c>
      <c r="B2183" s="141" t="s">
        <v>22207</v>
      </c>
      <c r="C2183" s="139" t="s">
        <v>22208</v>
      </c>
      <c r="D2183" s="139" t="s">
        <v>22209</v>
      </c>
      <c r="E2183" s="142">
        <v>259.10300000000001</v>
      </c>
      <c r="F2183" s="143" t="s">
        <v>22210</v>
      </c>
      <c r="G2183" s="143"/>
      <c r="H2183" s="143" t="s">
        <v>22211</v>
      </c>
      <c r="I2183" s="144" t="s">
        <v>8532</v>
      </c>
      <c r="J2183" s="145" t="s">
        <v>22212</v>
      </c>
      <c r="K2183" s="143" t="s">
        <v>29971</v>
      </c>
      <c r="L2183" s="144" t="s">
        <v>425</v>
      </c>
      <c r="M2183" s="144" t="s">
        <v>281</v>
      </c>
      <c r="N2183" s="144" t="s">
        <v>33</v>
      </c>
      <c r="O2183" s="144" t="s">
        <v>34</v>
      </c>
      <c r="P2183" s="144">
        <v>730</v>
      </c>
      <c r="Q2183" s="144">
        <v>0.7</v>
      </c>
      <c r="R2183" s="147" t="s">
        <v>22213</v>
      </c>
      <c r="S2183" s="144" t="s">
        <v>7503</v>
      </c>
      <c r="T2183" s="144">
        <v>3</v>
      </c>
      <c r="U2183" s="144">
        <v>0.7</v>
      </c>
      <c r="V2183" s="148">
        <f>U2183/E2183</f>
        <v>2.7016283099771132E-3</v>
      </c>
      <c r="W2183" s="148">
        <f>V2183</f>
        <v>2.7016283099771132E-3</v>
      </c>
      <c r="X2183" s="1" t="s">
        <v>22214</v>
      </c>
      <c r="Y2183" s="145" t="s">
        <v>1705</v>
      </c>
      <c r="Z2183" s="145" t="s">
        <v>22215</v>
      </c>
    </row>
    <row r="2184" spans="1:26" s="67" customFormat="1" ht="100.2" customHeight="1" x14ac:dyDescent="0.3">
      <c r="A2184" s="9" t="s">
        <v>16991</v>
      </c>
      <c r="B2184" s="10" t="s">
        <v>11620</v>
      </c>
      <c r="C2184" s="22" t="s">
        <v>11621</v>
      </c>
      <c r="D2184" s="19" t="s">
        <v>11622</v>
      </c>
      <c r="E2184" s="13">
        <v>233.09</v>
      </c>
      <c r="F2184" s="14" t="s">
        <v>11623</v>
      </c>
      <c r="G2184" s="14">
        <v>2.68</v>
      </c>
      <c r="H2184" s="14" t="s">
        <v>11624</v>
      </c>
      <c r="I2184" s="14" t="s">
        <v>8532</v>
      </c>
      <c r="J2184" s="15" t="s">
        <v>9601</v>
      </c>
      <c r="K2184" s="14" t="s">
        <v>28940</v>
      </c>
      <c r="L2184" s="14" t="s">
        <v>189</v>
      </c>
      <c r="M2184" s="14" t="s">
        <v>1680</v>
      </c>
      <c r="N2184" s="14" t="s">
        <v>59</v>
      </c>
      <c r="O2184" s="16" t="s">
        <v>34</v>
      </c>
      <c r="P2184" s="28">
        <v>730</v>
      </c>
      <c r="Q2184" s="14">
        <v>0.625</v>
      </c>
      <c r="R2184" s="15" t="s">
        <v>11625</v>
      </c>
      <c r="S2184" s="14" t="s">
        <v>7503</v>
      </c>
      <c r="T2184" s="14">
        <v>3.125</v>
      </c>
      <c r="U2184" s="14">
        <v>0.625</v>
      </c>
      <c r="V2184" s="64">
        <f>U2184/E2184</f>
        <v>2.6813677120425586E-3</v>
      </c>
      <c r="W2184" s="64">
        <f>V2184</f>
        <v>2.6813677120425586E-3</v>
      </c>
      <c r="X2184" s="19" t="s">
        <v>11626</v>
      </c>
      <c r="Y2184" s="21" t="s">
        <v>11627</v>
      </c>
      <c r="Z2184" s="19" t="s">
        <v>31039</v>
      </c>
    </row>
    <row r="2185" spans="1:26" s="67" customFormat="1" ht="100.2" customHeight="1" x14ac:dyDescent="0.3">
      <c r="A2185" s="9" t="s">
        <v>16991</v>
      </c>
      <c r="B2185" s="10" t="s">
        <v>11628</v>
      </c>
      <c r="C2185" s="22" t="s">
        <v>11629</v>
      </c>
      <c r="D2185" s="12" t="s">
        <v>23595</v>
      </c>
      <c r="E2185" s="13">
        <v>199.27</v>
      </c>
      <c r="F2185" s="14" t="s">
        <v>11630</v>
      </c>
      <c r="G2185" s="14">
        <v>4.1500000000000004</v>
      </c>
      <c r="H2185" s="18" t="s">
        <v>11631</v>
      </c>
      <c r="I2185" s="14" t="s">
        <v>8532</v>
      </c>
      <c r="J2185" s="15" t="s">
        <v>9093</v>
      </c>
      <c r="K2185" s="14" t="s">
        <v>29970</v>
      </c>
      <c r="L2185" s="14" t="s">
        <v>189</v>
      </c>
      <c r="M2185" s="14" t="s">
        <v>1680</v>
      </c>
      <c r="N2185" s="14" t="s">
        <v>476</v>
      </c>
      <c r="O2185" s="16" t="s">
        <v>34</v>
      </c>
      <c r="P2185" s="17" t="s">
        <v>340</v>
      </c>
      <c r="Q2185" s="29" t="s">
        <v>11632</v>
      </c>
      <c r="R2185" s="15" t="s">
        <v>11633</v>
      </c>
      <c r="S2185" s="14" t="s">
        <v>11634</v>
      </c>
      <c r="T2185" s="18">
        <v>6.82</v>
      </c>
      <c r="U2185" s="20">
        <v>1.59</v>
      </c>
      <c r="V2185" s="56">
        <f>PRODUCT(U2185,1/E2185)</f>
        <v>7.9791238018768491E-3</v>
      </c>
      <c r="W2185" s="64">
        <f>V2185/3</f>
        <v>2.6597079339589495E-3</v>
      </c>
      <c r="X2185" s="19" t="s">
        <v>11635</v>
      </c>
      <c r="Y2185" s="21" t="s">
        <v>11636</v>
      </c>
      <c r="Z2185" s="19" t="s">
        <v>31040</v>
      </c>
    </row>
    <row r="2186" spans="1:26" s="67" customFormat="1" ht="100.2" customHeight="1" x14ac:dyDescent="0.3">
      <c r="A2186" s="9" t="s">
        <v>16991</v>
      </c>
      <c r="B2186" s="10" t="s">
        <v>11637</v>
      </c>
      <c r="C2186" s="22" t="s">
        <v>11638</v>
      </c>
      <c r="D2186" s="19" t="s">
        <v>11639</v>
      </c>
      <c r="E2186" s="13">
        <v>380.54</v>
      </c>
      <c r="F2186" s="14" t="s">
        <v>11640</v>
      </c>
      <c r="G2186" s="14">
        <v>4.4290000000000003</v>
      </c>
      <c r="H2186" s="14" t="s">
        <v>11641</v>
      </c>
      <c r="I2186" s="14" t="s">
        <v>8532</v>
      </c>
      <c r="J2186" s="15" t="s">
        <v>8598</v>
      </c>
      <c r="K2186" s="14" t="s">
        <v>29969</v>
      </c>
      <c r="L2186" s="14" t="s">
        <v>31</v>
      </c>
      <c r="M2186" s="14" t="s">
        <v>69</v>
      </c>
      <c r="N2186" s="14" t="s">
        <v>33</v>
      </c>
      <c r="O2186" s="16" t="s">
        <v>34</v>
      </c>
      <c r="P2186" s="28">
        <v>730</v>
      </c>
      <c r="Q2186" s="36">
        <v>1</v>
      </c>
      <c r="R2186" s="15" t="s">
        <v>11642</v>
      </c>
      <c r="S2186" s="14" t="s">
        <v>11643</v>
      </c>
      <c r="T2186" s="14">
        <v>25</v>
      </c>
      <c r="U2186" s="36">
        <v>1</v>
      </c>
      <c r="V2186" s="37">
        <f>PRODUCT(U2186,1/E2186)</f>
        <v>2.627844641824775E-3</v>
      </c>
      <c r="W2186" s="37">
        <f>V2186</f>
        <v>2.627844641824775E-3</v>
      </c>
      <c r="X2186" s="19" t="s">
        <v>11644</v>
      </c>
      <c r="Y2186" s="21" t="s">
        <v>11645</v>
      </c>
      <c r="Z2186" s="19" t="s">
        <v>31041</v>
      </c>
    </row>
    <row r="2187" spans="1:26" s="67" customFormat="1" ht="100.2" customHeight="1" x14ac:dyDescent="0.3">
      <c r="A2187" s="138" t="s">
        <v>23707</v>
      </c>
      <c r="B2187" s="141" t="s">
        <v>22216</v>
      </c>
      <c r="C2187" s="139" t="s">
        <v>22217</v>
      </c>
      <c r="D2187" s="139" t="s">
        <v>22218</v>
      </c>
      <c r="E2187" s="142">
        <v>386.47</v>
      </c>
      <c r="F2187" s="143" t="s">
        <v>22219</v>
      </c>
      <c r="G2187" s="143"/>
      <c r="H2187" s="143" t="s">
        <v>22220</v>
      </c>
      <c r="I2187" s="144" t="s">
        <v>8532</v>
      </c>
      <c r="J2187" s="145" t="s">
        <v>8677</v>
      </c>
      <c r="K2187" s="143" t="s">
        <v>29968</v>
      </c>
      <c r="L2187" s="144" t="s">
        <v>189</v>
      </c>
      <c r="M2187" s="144" t="s">
        <v>190</v>
      </c>
      <c r="N2187" s="144" t="s">
        <v>46</v>
      </c>
      <c r="O2187" s="144" t="s">
        <v>220</v>
      </c>
      <c r="P2187" s="144">
        <v>273</v>
      </c>
      <c r="Q2187" s="144">
        <v>1</v>
      </c>
      <c r="R2187" s="147" t="s">
        <v>22221</v>
      </c>
      <c r="S2187" s="144" t="s">
        <v>21094</v>
      </c>
      <c r="T2187" s="144">
        <v>3</v>
      </c>
      <c r="U2187" s="144">
        <v>1</v>
      </c>
      <c r="V2187" s="148">
        <f>U2187/E2187</f>
        <v>2.5875229642663075E-3</v>
      </c>
      <c r="W2187" s="148">
        <f>V2187</f>
        <v>2.5875229642663075E-3</v>
      </c>
      <c r="X2187" s="1" t="s">
        <v>22222</v>
      </c>
      <c r="Y2187" s="145" t="s">
        <v>17319</v>
      </c>
      <c r="Z2187" s="145" t="s">
        <v>22223</v>
      </c>
    </row>
    <row r="2188" spans="1:26" s="67" customFormat="1" ht="100.2" customHeight="1" x14ac:dyDescent="0.3">
      <c r="A2188" s="9" t="s">
        <v>16991</v>
      </c>
      <c r="B2188" s="10" t="s">
        <v>11646</v>
      </c>
      <c r="C2188" s="22" t="s">
        <v>11647</v>
      </c>
      <c r="D2188" s="19" t="s">
        <v>11648</v>
      </c>
      <c r="E2188" s="13">
        <v>201.66</v>
      </c>
      <c r="F2188" s="14" t="s">
        <v>11649</v>
      </c>
      <c r="G2188" s="14">
        <v>2.1800000000000002</v>
      </c>
      <c r="H2188" s="14" t="s">
        <v>11650</v>
      </c>
      <c r="I2188" s="14" t="s">
        <v>8532</v>
      </c>
      <c r="J2188" s="15" t="s">
        <v>9305</v>
      </c>
      <c r="K2188" s="14" t="s">
        <v>28941</v>
      </c>
      <c r="L2188" s="14" t="s">
        <v>31</v>
      </c>
      <c r="M2188" s="14" t="s">
        <v>69</v>
      </c>
      <c r="N2188" s="14" t="s">
        <v>476</v>
      </c>
      <c r="O2188" s="16" t="s">
        <v>34</v>
      </c>
      <c r="P2188" s="28">
        <v>730</v>
      </c>
      <c r="Q2188" s="14">
        <v>0.52</v>
      </c>
      <c r="R2188" s="15" t="s">
        <v>11651</v>
      </c>
      <c r="S2188" s="14" t="s">
        <v>36</v>
      </c>
      <c r="T2188" s="14">
        <v>5.3</v>
      </c>
      <c r="U2188" s="13">
        <v>0.52</v>
      </c>
      <c r="V2188" s="37">
        <f>PRODUCT(U2188,1/E2188)</f>
        <v>2.5785976395913913E-3</v>
      </c>
      <c r="W2188" s="37">
        <f>V2188</f>
        <v>2.5785976395913913E-3</v>
      </c>
      <c r="X2188" s="19" t="s">
        <v>11652</v>
      </c>
      <c r="Y2188" s="21" t="s">
        <v>11653</v>
      </c>
      <c r="Z2188" s="19" t="s">
        <v>31042</v>
      </c>
    </row>
    <row r="2189" spans="1:26" s="67" customFormat="1" ht="100.2" customHeight="1" x14ac:dyDescent="0.3">
      <c r="A2189" s="9" t="s">
        <v>16991</v>
      </c>
      <c r="B2189" s="10" t="s">
        <v>11654</v>
      </c>
      <c r="C2189" s="22" t="s">
        <v>11655</v>
      </c>
      <c r="D2189" s="12" t="s">
        <v>11656</v>
      </c>
      <c r="E2189" s="13">
        <v>164.20798904835701</v>
      </c>
      <c r="F2189" s="14" t="s">
        <v>11657</v>
      </c>
      <c r="G2189" s="13">
        <v>1.1000000000000001</v>
      </c>
      <c r="H2189" s="18" t="s">
        <v>11658</v>
      </c>
      <c r="I2189" s="14" t="s">
        <v>8532</v>
      </c>
      <c r="J2189" s="15" t="s">
        <v>11659</v>
      </c>
      <c r="K2189" s="14" t="s">
        <v>29967</v>
      </c>
      <c r="L2189" s="14" t="s">
        <v>189</v>
      </c>
      <c r="M2189" s="14" t="s">
        <v>190</v>
      </c>
      <c r="N2189" s="14" t="s">
        <v>59</v>
      </c>
      <c r="O2189" s="16" t="s">
        <v>34</v>
      </c>
      <c r="P2189" s="28">
        <v>90</v>
      </c>
      <c r="Q2189" s="29" t="s">
        <v>11660</v>
      </c>
      <c r="R2189" s="15" t="s">
        <v>11661</v>
      </c>
      <c r="S2189" s="14" t="s">
        <v>143</v>
      </c>
      <c r="T2189" s="18">
        <v>3.75</v>
      </c>
      <c r="U2189" s="20">
        <v>1.25</v>
      </c>
      <c r="V2189" s="56">
        <f>PRODUCT(U2189,1/E2189)</f>
        <v>7.6122971071273041E-3</v>
      </c>
      <c r="W2189" s="56">
        <f>V2189/3</f>
        <v>2.5374323690424347E-3</v>
      </c>
      <c r="X2189" s="19" t="s">
        <v>11662</v>
      </c>
      <c r="Y2189" s="21" t="s">
        <v>2696</v>
      </c>
      <c r="Z2189" s="19" t="s">
        <v>11663</v>
      </c>
    </row>
    <row r="2190" spans="1:26" s="67" customFormat="1" ht="100.2" customHeight="1" x14ac:dyDescent="0.3">
      <c r="A2190" s="138" t="s">
        <v>23707</v>
      </c>
      <c r="B2190" s="141" t="s">
        <v>22224</v>
      </c>
      <c r="C2190" s="139" t="s">
        <v>22225</v>
      </c>
      <c r="D2190" s="139" t="s">
        <v>22226</v>
      </c>
      <c r="E2190" s="142">
        <v>682.39</v>
      </c>
      <c r="F2190" s="143" t="s">
        <v>22227</v>
      </c>
      <c r="G2190" s="143"/>
      <c r="H2190" s="143" t="s">
        <v>22228</v>
      </c>
      <c r="I2190" s="144" t="s">
        <v>8532</v>
      </c>
      <c r="J2190" s="145" t="s">
        <v>8736</v>
      </c>
      <c r="K2190" s="143" t="s">
        <v>29966</v>
      </c>
      <c r="L2190" s="144" t="s">
        <v>31</v>
      </c>
      <c r="M2190" s="144" t="s">
        <v>815</v>
      </c>
      <c r="N2190" s="144" t="s">
        <v>46</v>
      </c>
      <c r="O2190" s="144" t="s">
        <v>34</v>
      </c>
      <c r="P2190" s="144">
        <v>735</v>
      </c>
      <c r="Q2190" s="144">
        <v>1.7</v>
      </c>
      <c r="R2190" s="147" t="s">
        <v>22229</v>
      </c>
      <c r="S2190" s="144" t="s">
        <v>36</v>
      </c>
      <c r="T2190" s="144">
        <v>34</v>
      </c>
      <c r="U2190" s="144">
        <v>1.7</v>
      </c>
      <c r="V2190" s="149">
        <f>U2190/E2190</f>
        <v>2.4912440100235936E-3</v>
      </c>
      <c r="W2190" s="149">
        <f t="shared" ref="W2190:W2199" si="126">V2190</f>
        <v>2.4912440100235936E-3</v>
      </c>
      <c r="X2190" s="1" t="s">
        <v>22230</v>
      </c>
      <c r="Y2190" s="145" t="s">
        <v>22231</v>
      </c>
      <c r="Z2190" s="145" t="s">
        <v>31043</v>
      </c>
    </row>
    <row r="2191" spans="1:26" s="67" customFormat="1" ht="100.2" customHeight="1" x14ac:dyDescent="0.3">
      <c r="A2191" s="138" t="s">
        <v>23707</v>
      </c>
      <c r="B2191" s="141" t="s">
        <v>22232</v>
      </c>
      <c r="C2191" s="139" t="s">
        <v>22233</v>
      </c>
      <c r="D2191" s="139" t="s">
        <v>22234</v>
      </c>
      <c r="E2191" s="142">
        <v>474.82</v>
      </c>
      <c r="F2191" s="143" t="s">
        <v>22235</v>
      </c>
      <c r="G2191" s="143"/>
      <c r="H2191" s="143" t="s">
        <v>22236</v>
      </c>
      <c r="I2191" s="144" t="s">
        <v>8532</v>
      </c>
      <c r="J2191" s="145" t="s">
        <v>22237</v>
      </c>
      <c r="K2191" s="143" t="s">
        <v>28942</v>
      </c>
      <c r="L2191" s="144" t="s">
        <v>425</v>
      </c>
      <c r="M2191" s="144" t="s">
        <v>22238</v>
      </c>
      <c r="N2191" s="144" t="s">
        <v>33</v>
      </c>
      <c r="O2191" s="144" t="s">
        <v>34</v>
      </c>
      <c r="P2191" s="144">
        <v>547</v>
      </c>
      <c r="Q2191" s="144">
        <v>1.17</v>
      </c>
      <c r="R2191" s="147" t="s">
        <v>22239</v>
      </c>
      <c r="S2191" s="144" t="s">
        <v>143</v>
      </c>
      <c r="T2191" s="144">
        <v>6.59</v>
      </c>
      <c r="U2191" s="144">
        <v>1.17</v>
      </c>
      <c r="V2191" s="153">
        <f>U2191/E2191</f>
        <v>2.4640916557853499E-3</v>
      </c>
      <c r="W2191" s="153">
        <f t="shared" si="126"/>
        <v>2.4640916557853499E-3</v>
      </c>
      <c r="X2191" s="1" t="s">
        <v>22240</v>
      </c>
      <c r="Y2191" s="145" t="s">
        <v>10488</v>
      </c>
      <c r="Z2191" s="145" t="s">
        <v>31044</v>
      </c>
    </row>
    <row r="2192" spans="1:26" s="67" customFormat="1" ht="100.2" customHeight="1" x14ac:dyDescent="0.3">
      <c r="A2192" s="138" t="s">
        <v>23707</v>
      </c>
      <c r="B2192" s="141" t="s">
        <v>22241</v>
      </c>
      <c r="C2192" s="139" t="s">
        <v>22242</v>
      </c>
      <c r="D2192" s="139" t="s">
        <v>22243</v>
      </c>
      <c r="E2192" s="142">
        <v>333.86</v>
      </c>
      <c r="F2192" s="143" t="s">
        <v>21969</v>
      </c>
      <c r="G2192" s="143"/>
      <c r="H2192" s="143" t="s">
        <v>22244</v>
      </c>
      <c r="I2192" s="144" t="s">
        <v>8532</v>
      </c>
      <c r="J2192" s="145" t="s">
        <v>9769</v>
      </c>
      <c r="K2192" s="143" t="s">
        <v>28943</v>
      </c>
      <c r="L2192" s="144" t="s">
        <v>31</v>
      </c>
      <c r="M2192" s="144" t="s">
        <v>281</v>
      </c>
      <c r="N2192" s="144" t="s">
        <v>46</v>
      </c>
      <c r="O2192" s="144" t="s">
        <v>34</v>
      </c>
      <c r="P2192" s="144">
        <v>728</v>
      </c>
      <c r="Q2192" s="144">
        <v>0.82</v>
      </c>
      <c r="R2192" s="147" t="s">
        <v>22245</v>
      </c>
      <c r="S2192" s="144" t="s">
        <v>36</v>
      </c>
      <c r="T2192" s="144">
        <v>6.52</v>
      </c>
      <c r="U2192" s="144">
        <v>0.82</v>
      </c>
      <c r="V2192" s="149">
        <f>U2192/E2192</f>
        <v>2.4561193314562987E-3</v>
      </c>
      <c r="W2192" s="149">
        <f t="shared" si="126"/>
        <v>2.4561193314562987E-3</v>
      </c>
      <c r="X2192" s="1" t="s">
        <v>22246</v>
      </c>
      <c r="Y2192" s="145" t="s">
        <v>2696</v>
      </c>
      <c r="Z2192" s="145" t="s">
        <v>22247</v>
      </c>
    </row>
    <row r="2193" spans="1:26" s="67" customFormat="1" ht="100.2" customHeight="1" x14ac:dyDescent="0.3">
      <c r="A2193" s="9" t="s">
        <v>16991</v>
      </c>
      <c r="B2193" s="10" t="s">
        <v>11664</v>
      </c>
      <c r="C2193" s="22" t="s">
        <v>11665</v>
      </c>
      <c r="D2193" s="19" t="s">
        <v>11666</v>
      </c>
      <c r="E2193" s="13">
        <v>372.80293855654298</v>
      </c>
      <c r="F2193" s="14" t="s">
        <v>11667</v>
      </c>
      <c r="G2193" s="14">
        <v>4.28</v>
      </c>
      <c r="H2193" s="14" t="s">
        <v>11668</v>
      </c>
      <c r="I2193" s="14" t="s">
        <v>8532</v>
      </c>
      <c r="J2193" s="15" t="s">
        <v>11669</v>
      </c>
      <c r="K2193" s="14" t="s">
        <v>29964</v>
      </c>
      <c r="L2193" s="14" t="s">
        <v>31</v>
      </c>
      <c r="M2193" s="14" t="s">
        <v>1257</v>
      </c>
      <c r="N2193" s="14" t="s">
        <v>46</v>
      </c>
      <c r="O2193" s="16" t="s">
        <v>34</v>
      </c>
      <c r="P2193" s="28">
        <v>728</v>
      </c>
      <c r="Q2193" s="14">
        <v>0.9</v>
      </c>
      <c r="R2193" s="15" t="s">
        <v>11670</v>
      </c>
      <c r="S2193" s="14" t="s">
        <v>143</v>
      </c>
      <c r="T2193" s="14">
        <v>3.7</v>
      </c>
      <c r="U2193" s="36">
        <v>0.9</v>
      </c>
      <c r="V2193" s="30">
        <f>PRODUCT(U2193,1/E2193)</f>
        <v>2.4141440608937076E-3</v>
      </c>
      <c r="W2193" s="30">
        <f t="shared" si="126"/>
        <v>2.4141440608937076E-3</v>
      </c>
      <c r="X2193" s="19" t="s">
        <v>11671</v>
      </c>
      <c r="Y2193" s="21" t="s">
        <v>10774</v>
      </c>
      <c r="Z2193" s="19" t="s">
        <v>31045</v>
      </c>
    </row>
    <row r="2194" spans="1:26" s="67" customFormat="1" ht="100.2" customHeight="1" x14ac:dyDescent="0.3">
      <c r="A2194" s="9" t="s">
        <v>16991</v>
      </c>
      <c r="B2194" s="10" t="s">
        <v>11672</v>
      </c>
      <c r="C2194" s="22" t="s">
        <v>11673</v>
      </c>
      <c r="D2194" s="19" t="s">
        <v>11674</v>
      </c>
      <c r="E2194" s="13">
        <v>257.16000000000003</v>
      </c>
      <c r="F2194" s="14" t="s">
        <v>11675</v>
      </c>
      <c r="G2194" s="14">
        <v>-4.22</v>
      </c>
      <c r="H2194" s="14" t="s">
        <v>11676</v>
      </c>
      <c r="I2194" s="14" t="s">
        <v>8532</v>
      </c>
      <c r="J2194" s="15" t="s">
        <v>11309</v>
      </c>
      <c r="K2194" s="14" t="s">
        <v>29965</v>
      </c>
      <c r="L2194" s="14" t="s">
        <v>189</v>
      </c>
      <c r="M2194" s="14" t="s">
        <v>190</v>
      </c>
      <c r="N2194" s="14" t="s">
        <v>33</v>
      </c>
      <c r="O2194" s="16" t="s">
        <v>34</v>
      </c>
      <c r="P2194" s="28">
        <v>365</v>
      </c>
      <c r="Q2194" s="14">
        <v>0.62</v>
      </c>
      <c r="R2194" s="15" t="s">
        <v>11677</v>
      </c>
      <c r="S2194" s="14" t="s">
        <v>36</v>
      </c>
      <c r="T2194" s="14">
        <v>1.28</v>
      </c>
      <c r="U2194" s="14">
        <v>0.62</v>
      </c>
      <c r="V2194" s="37">
        <f>PRODUCT(U2194,1/E2194)</f>
        <v>2.4109503810857049E-3</v>
      </c>
      <c r="W2194" s="37">
        <f t="shared" si="126"/>
        <v>2.4109503810857049E-3</v>
      </c>
      <c r="X2194" s="19" t="s">
        <v>11678</v>
      </c>
      <c r="Y2194" s="21" t="s">
        <v>11679</v>
      </c>
      <c r="Z2194" s="19" t="s">
        <v>31046</v>
      </c>
    </row>
    <row r="2195" spans="1:26" s="67" customFormat="1" ht="100.2" customHeight="1" x14ac:dyDescent="0.3">
      <c r="A2195" s="9" t="s">
        <v>16991</v>
      </c>
      <c r="B2195" s="10" t="s">
        <v>11680</v>
      </c>
      <c r="C2195" s="22" t="s">
        <v>11681</v>
      </c>
      <c r="D2195" s="19" t="s">
        <v>11682</v>
      </c>
      <c r="E2195" s="13">
        <v>50.06</v>
      </c>
      <c r="F2195" s="14" t="s">
        <v>11683</v>
      </c>
      <c r="G2195" s="14">
        <v>-2.0699999999999998</v>
      </c>
      <c r="H2195" s="14" t="s">
        <v>11684</v>
      </c>
      <c r="I2195" s="14" t="s">
        <v>8532</v>
      </c>
      <c r="J2195" s="15" t="s">
        <v>8598</v>
      </c>
      <c r="K2195" s="14" t="s">
        <v>29963</v>
      </c>
      <c r="L2195" s="14" t="s">
        <v>31</v>
      </c>
      <c r="M2195" s="14" t="s">
        <v>11685</v>
      </c>
      <c r="N2195" s="14" t="s">
        <v>46</v>
      </c>
      <c r="O2195" s="16" t="s">
        <v>47</v>
      </c>
      <c r="P2195" s="28">
        <v>915</v>
      </c>
      <c r="Q2195" s="14">
        <v>0.12</v>
      </c>
      <c r="R2195" s="15" t="s">
        <v>11686</v>
      </c>
      <c r="S2195" s="14" t="s">
        <v>11687</v>
      </c>
      <c r="T2195" s="14">
        <v>0.6</v>
      </c>
      <c r="U2195" s="13">
        <v>0.12</v>
      </c>
      <c r="V2195" s="37">
        <f>PRODUCT(U2195,1/E2195)</f>
        <v>2.3971234518577705E-3</v>
      </c>
      <c r="W2195" s="37">
        <f t="shared" si="126"/>
        <v>2.3971234518577705E-3</v>
      </c>
      <c r="X2195" s="19" t="s">
        <v>11688</v>
      </c>
      <c r="Y2195" s="21" t="s">
        <v>11689</v>
      </c>
      <c r="Z2195" s="19" t="s">
        <v>11690</v>
      </c>
    </row>
    <row r="2196" spans="1:26" s="67" customFormat="1" ht="100.2" customHeight="1" x14ac:dyDescent="0.3">
      <c r="A2196" s="9" t="s">
        <v>16991</v>
      </c>
      <c r="B2196" s="10" t="s">
        <v>11691</v>
      </c>
      <c r="C2196" s="22" t="s">
        <v>11692</v>
      </c>
      <c r="D2196" s="19" t="s">
        <v>11693</v>
      </c>
      <c r="E2196" s="13">
        <v>376.66</v>
      </c>
      <c r="F2196" s="14" t="s">
        <v>11694</v>
      </c>
      <c r="G2196" s="14">
        <v>2.4729999999999901</v>
      </c>
      <c r="H2196" s="14" t="s">
        <v>11695</v>
      </c>
      <c r="I2196" s="14" t="s">
        <v>8532</v>
      </c>
      <c r="J2196" s="15" t="s">
        <v>9769</v>
      </c>
      <c r="K2196" s="14" t="s">
        <v>28944</v>
      </c>
      <c r="L2196" s="14" t="s">
        <v>189</v>
      </c>
      <c r="M2196" s="14" t="s">
        <v>190</v>
      </c>
      <c r="N2196" s="14" t="s">
        <v>476</v>
      </c>
      <c r="O2196" s="16" t="s">
        <v>34</v>
      </c>
      <c r="P2196" s="28">
        <v>728</v>
      </c>
      <c r="Q2196" s="13">
        <v>0.9</v>
      </c>
      <c r="R2196" s="15" t="s">
        <v>11696</v>
      </c>
      <c r="S2196" s="14" t="s">
        <v>36</v>
      </c>
      <c r="T2196" s="14">
        <v>4.07</v>
      </c>
      <c r="U2196" s="13">
        <v>0.9</v>
      </c>
      <c r="V2196" s="37">
        <f>PRODUCT(U2196,1/E2196)</f>
        <v>2.3894228216428609E-3</v>
      </c>
      <c r="W2196" s="37">
        <f t="shared" si="126"/>
        <v>2.3894228216428609E-3</v>
      </c>
      <c r="X2196" s="19" t="s">
        <v>11697</v>
      </c>
      <c r="Y2196" s="21" t="s">
        <v>11698</v>
      </c>
      <c r="Z2196" s="19" t="s">
        <v>31047</v>
      </c>
    </row>
    <row r="2197" spans="1:26" s="67" customFormat="1" ht="100.2" customHeight="1" x14ac:dyDescent="0.3">
      <c r="A2197" s="9" t="s">
        <v>16991</v>
      </c>
      <c r="B2197" s="10" t="s">
        <v>11699</v>
      </c>
      <c r="C2197" s="22" t="s">
        <v>11700</v>
      </c>
      <c r="D2197" s="63" t="s">
        <v>11701</v>
      </c>
      <c r="E2197" s="13">
        <v>168.10720452038001</v>
      </c>
      <c r="F2197" s="14" t="s">
        <v>11702</v>
      </c>
      <c r="G2197" s="14">
        <v>1.49</v>
      </c>
      <c r="H2197" s="14" t="s">
        <v>11703</v>
      </c>
      <c r="I2197" s="14" t="s">
        <v>8532</v>
      </c>
      <c r="J2197" s="15" t="s">
        <v>9181</v>
      </c>
      <c r="K2197" s="14" t="s">
        <v>29962</v>
      </c>
      <c r="L2197" s="14" t="s">
        <v>31</v>
      </c>
      <c r="M2197" s="14" t="s">
        <v>11704</v>
      </c>
      <c r="N2197" s="14" t="s">
        <v>70</v>
      </c>
      <c r="O2197" s="16" t="s">
        <v>47</v>
      </c>
      <c r="P2197" s="28">
        <v>112</v>
      </c>
      <c r="Q2197" s="13">
        <v>0.4</v>
      </c>
      <c r="R2197" s="15" t="s">
        <v>11705</v>
      </c>
      <c r="S2197" s="14" t="s">
        <v>11706</v>
      </c>
      <c r="T2197" s="14">
        <v>1.1299999999999999</v>
      </c>
      <c r="U2197" s="13">
        <v>0.4</v>
      </c>
      <c r="V2197" s="37">
        <f>PRODUCT(U2197,1/E2197)</f>
        <v>2.3794340114168464E-3</v>
      </c>
      <c r="W2197" s="37">
        <f t="shared" si="126"/>
        <v>2.3794340114168464E-3</v>
      </c>
      <c r="X2197" s="19" t="s">
        <v>11707</v>
      </c>
      <c r="Y2197" s="21" t="s">
        <v>11708</v>
      </c>
      <c r="Z2197" s="19" t="s">
        <v>31048</v>
      </c>
    </row>
    <row r="2198" spans="1:26" s="67" customFormat="1" ht="100.2" customHeight="1" x14ac:dyDescent="0.3">
      <c r="A2198" s="9" t="s">
        <v>16991</v>
      </c>
      <c r="B2198" s="10" t="s">
        <v>11709</v>
      </c>
      <c r="C2198" s="22" t="s">
        <v>11710</v>
      </c>
      <c r="D2198" s="19" t="s">
        <v>11711</v>
      </c>
      <c r="E2198" s="13">
        <v>232.2</v>
      </c>
      <c r="F2198" s="14" t="s">
        <v>11712</v>
      </c>
      <c r="G2198" s="14">
        <v>2.42</v>
      </c>
      <c r="H2198" s="14" t="s">
        <v>11713</v>
      </c>
      <c r="I2198" s="14" t="s">
        <v>8532</v>
      </c>
      <c r="J2198" s="15" t="s">
        <v>9601</v>
      </c>
      <c r="K2198" s="14" t="s">
        <v>29961</v>
      </c>
      <c r="L2198" s="14" t="s">
        <v>31</v>
      </c>
      <c r="M2198" s="14" t="s">
        <v>11714</v>
      </c>
      <c r="N2198" s="14" t="s">
        <v>70</v>
      </c>
      <c r="O2198" s="16" t="s">
        <v>34</v>
      </c>
      <c r="P2198" s="28">
        <v>728</v>
      </c>
      <c r="Q2198" s="14">
        <v>0.55000000000000004</v>
      </c>
      <c r="R2198" s="15" t="s">
        <v>31049</v>
      </c>
      <c r="S2198" s="14" t="s">
        <v>9529</v>
      </c>
      <c r="T2198" s="14">
        <v>17.2</v>
      </c>
      <c r="U2198" s="14">
        <v>0.55000000000000004</v>
      </c>
      <c r="V2198" s="37">
        <f>U2198/E2198</f>
        <v>2.3686477174849271E-3</v>
      </c>
      <c r="W2198" s="37">
        <f t="shared" si="126"/>
        <v>2.3686477174849271E-3</v>
      </c>
      <c r="X2198" s="19" t="s">
        <v>11715</v>
      </c>
      <c r="Y2198" s="21" t="s">
        <v>11716</v>
      </c>
      <c r="Z2198" s="19" t="s">
        <v>31050</v>
      </c>
    </row>
    <row r="2199" spans="1:26" s="67" customFormat="1" ht="100.2" customHeight="1" x14ac:dyDescent="0.3">
      <c r="A2199" s="138" t="s">
        <v>23707</v>
      </c>
      <c r="B2199" s="141" t="s">
        <v>22248</v>
      </c>
      <c r="C2199" s="139" t="s">
        <v>22249</v>
      </c>
      <c r="D2199" s="139" t="s">
        <v>22250</v>
      </c>
      <c r="E2199" s="142">
        <v>377.06</v>
      </c>
      <c r="F2199" s="143" t="s">
        <v>22251</v>
      </c>
      <c r="G2199" s="143"/>
      <c r="H2199" s="143" t="s">
        <v>22252</v>
      </c>
      <c r="I2199" s="144" t="s">
        <v>8532</v>
      </c>
      <c r="J2199" s="145" t="s">
        <v>9769</v>
      </c>
      <c r="K2199" s="143" t="s">
        <v>28945</v>
      </c>
      <c r="L2199" s="144" t="s">
        <v>31</v>
      </c>
      <c r="M2199" s="144" t="s">
        <v>176</v>
      </c>
      <c r="N2199" s="144" t="s">
        <v>46</v>
      </c>
      <c r="O2199" s="144" t="s">
        <v>34</v>
      </c>
      <c r="P2199" s="144">
        <v>728</v>
      </c>
      <c r="Q2199" s="144">
        <v>0.88</v>
      </c>
      <c r="R2199" s="147" t="s">
        <v>22253</v>
      </c>
      <c r="S2199" s="144" t="s">
        <v>143</v>
      </c>
      <c r="T2199" s="144">
        <v>6.48</v>
      </c>
      <c r="U2199" s="144">
        <v>0.88</v>
      </c>
      <c r="V2199" s="149">
        <f>U2199/E2199</f>
        <v>2.3338460722431443E-3</v>
      </c>
      <c r="W2199" s="149">
        <f t="shared" si="126"/>
        <v>2.3338460722431443E-3</v>
      </c>
      <c r="X2199" s="1" t="s">
        <v>22254</v>
      </c>
      <c r="Y2199" s="145" t="s">
        <v>2696</v>
      </c>
      <c r="Z2199" s="145" t="s">
        <v>31051</v>
      </c>
    </row>
    <row r="2200" spans="1:26" s="67" customFormat="1" ht="100.2" customHeight="1" x14ac:dyDescent="0.3">
      <c r="A2200" s="9" t="s">
        <v>16991</v>
      </c>
      <c r="B2200" s="10" t="s">
        <v>11717</v>
      </c>
      <c r="C2200" s="22" t="s">
        <v>11718</v>
      </c>
      <c r="D2200" s="19" t="s">
        <v>11719</v>
      </c>
      <c r="E2200" s="13">
        <v>287.14999999999998</v>
      </c>
      <c r="F2200" s="14" t="s">
        <v>11720</v>
      </c>
      <c r="G2200" s="14">
        <v>3.9</v>
      </c>
      <c r="H2200" s="14" t="s">
        <v>11721</v>
      </c>
      <c r="I2200" s="14" t="s">
        <v>8532</v>
      </c>
      <c r="J2200" s="15" t="s">
        <v>10828</v>
      </c>
      <c r="K2200" s="14" t="s">
        <v>28946</v>
      </c>
      <c r="L2200" s="14" t="s">
        <v>31</v>
      </c>
      <c r="M2200" s="14" t="s">
        <v>310</v>
      </c>
      <c r="N2200" s="14" t="s">
        <v>33</v>
      </c>
      <c r="O2200" s="16" t="s">
        <v>34</v>
      </c>
      <c r="P2200" s="28">
        <v>98</v>
      </c>
      <c r="Q2200" s="14">
        <v>2</v>
      </c>
      <c r="R2200" s="15" t="s">
        <v>11722</v>
      </c>
      <c r="S2200" s="14" t="s">
        <v>143</v>
      </c>
      <c r="T2200" s="14">
        <v>6</v>
      </c>
      <c r="U2200" s="14">
        <v>2</v>
      </c>
      <c r="V2200" s="30">
        <f>PRODUCT(U2200,1/E2200)</f>
        <v>6.9650008706251092E-3</v>
      </c>
      <c r="W2200" s="30">
        <f>V2200/3</f>
        <v>2.3216669568750362E-3</v>
      </c>
      <c r="X2200" s="19" t="s">
        <v>11723</v>
      </c>
      <c r="Y2200" s="21" t="s">
        <v>11724</v>
      </c>
      <c r="Z2200" s="19" t="s">
        <v>11725</v>
      </c>
    </row>
    <row r="2201" spans="1:26" s="67" customFormat="1" ht="100.2" customHeight="1" x14ac:dyDescent="0.3">
      <c r="A2201" s="138" t="s">
        <v>23707</v>
      </c>
      <c r="B2201" s="141" t="s">
        <v>22255</v>
      </c>
      <c r="C2201" s="139" t="s">
        <v>22256</v>
      </c>
      <c r="D2201" s="139" t="s">
        <v>22257</v>
      </c>
      <c r="E2201" s="142">
        <v>421.49700000000001</v>
      </c>
      <c r="F2201" s="143" t="s">
        <v>22258</v>
      </c>
      <c r="G2201" s="143"/>
      <c r="H2201" s="143" t="s">
        <v>22259</v>
      </c>
      <c r="I2201" s="144" t="s">
        <v>8532</v>
      </c>
      <c r="J2201" s="145" t="s">
        <v>8598</v>
      </c>
      <c r="K2201" s="143" t="s">
        <v>29960</v>
      </c>
      <c r="L2201" s="144" t="s">
        <v>31</v>
      </c>
      <c r="M2201" s="144" t="s">
        <v>501</v>
      </c>
      <c r="N2201" s="144" t="s">
        <v>46</v>
      </c>
      <c r="O2201" s="144" t="s">
        <v>34</v>
      </c>
      <c r="P2201" s="144">
        <v>728</v>
      </c>
      <c r="Q2201" s="144">
        <v>0.97</v>
      </c>
      <c r="R2201" s="147" t="s">
        <v>22260</v>
      </c>
      <c r="S2201" s="144" t="s">
        <v>788</v>
      </c>
      <c r="T2201" s="144">
        <v>3.08</v>
      </c>
      <c r="U2201" s="144">
        <v>0.97</v>
      </c>
      <c r="V2201" s="149">
        <f>U2201/E2201</f>
        <v>2.3013212430930707E-3</v>
      </c>
      <c r="W2201" s="149">
        <f t="shared" ref="W2201:W2207" si="127">V2201</f>
        <v>2.3013212430930707E-3</v>
      </c>
      <c r="X2201" s="1" t="s">
        <v>22261</v>
      </c>
      <c r="Y2201" s="145" t="s">
        <v>22262</v>
      </c>
      <c r="Z2201" s="145" t="s">
        <v>31052</v>
      </c>
    </row>
    <row r="2202" spans="1:26" s="67" customFormat="1" ht="100.2" customHeight="1" x14ac:dyDescent="0.3">
      <c r="A2202" s="138" t="s">
        <v>23707</v>
      </c>
      <c r="B2202" s="141" t="s">
        <v>22263</v>
      </c>
      <c r="C2202" s="139" t="s">
        <v>22264</v>
      </c>
      <c r="D2202" s="139" t="s">
        <v>22265</v>
      </c>
      <c r="E2202" s="142">
        <v>358.7</v>
      </c>
      <c r="F2202" s="143" t="s">
        <v>22266</v>
      </c>
      <c r="G2202" s="143"/>
      <c r="H2202" s="143" t="s">
        <v>22267</v>
      </c>
      <c r="I2202" s="144" t="s">
        <v>8532</v>
      </c>
      <c r="J2202" s="145" t="s">
        <v>9601</v>
      </c>
      <c r="K2202" s="143" t="s">
        <v>28947</v>
      </c>
      <c r="L2202" s="144" t="s">
        <v>31</v>
      </c>
      <c r="M2202" s="144" t="s">
        <v>22268</v>
      </c>
      <c r="N2202" s="144" t="s">
        <v>46</v>
      </c>
      <c r="O2202" s="144" t="s">
        <v>34</v>
      </c>
      <c r="P2202" s="144">
        <v>730</v>
      </c>
      <c r="Q2202" s="144">
        <v>0.82</v>
      </c>
      <c r="R2202" s="147" t="s">
        <v>22269</v>
      </c>
      <c r="S2202" s="144" t="s">
        <v>36</v>
      </c>
      <c r="T2202" s="144">
        <v>8.4499999999999993</v>
      </c>
      <c r="U2202" s="144">
        <v>0.82</v>
      </c>
      <c r="V2202" s="149">
        <f>U2202/E2202</f>
        <v>2.2860328965709506E-3</v>
      </c>
      <c r="W2202" s="149">
        <f t="shared" si="127"/>
        <v>2.2860328965709506E-3</v>
      </c>
      <c r="X2202" s="1" t="s">
        <v>22270</v>
      </c>
      <c r="Y2202" s="145" t="s">
        <v>22271</v>
      </c>
      <c r="Z2202" s="145" t="s">
        <v>31053</v>
      </c>
    </row>
    <row r="2203" spans="1:26" s="67" customFormat="1" ht="100.2" customHeight="1" x14ac:dyDescent="0.3">
      <c r="A2203" s="138" t="s">
        <v>23707</v>
      </c>
      <c r="B2203" s="141" t="s">
        <v>22272</v>
      </c>
      <c r="C2203" s="139" t="s">
        <v>22273</v>
      </c>
      <c r="D2203" s="139" t="s">
        <v>22274</v>
      </c>
      <c r="E2203" s="142">
        <v>355.57499999999999</v>
      </c>
      <c r="F2203" s="143" t="s">
        <v>22275</v>
      </c>
      <c r="G2203" s="143"/>
      <c r="H2203" s="143" t="s">
        <v>22276</v>
      </c>
      <c r="I2203" s="144" t="s">
        <v>8532</v>
      </c>
      <c r="J2203" s="145" t="s">
        <v>8598</v>
      </c>
      <c r="K2203" s="143" t="s">
        <v>29959</v>
      </c>
      <c r="L2203" s="144" t="s">
        <v>189</v>
      </c>
      <c r="M2203" s="144" t="s">
        <v>190</v>
      </c>
      <c r="N2203" s="144" t="s">
        <v>33</v>
      </c>
      <c r="O2203" s="144" t="s">
        <v>34</v>
      </c>
      <c r="P2203" s="144">
        <v>364</v>
      </c>
      <c r="Q2203" s="144">
        <v>0.8</v>
      </c>
      <c r="R2203" s="147" t="s">
        <v>22277</v>
      </c>
      <c r="S2203" s="144" t="s">
        <v>1001</v>
      </c>
      <c r="T2203" s="144">
        <v>2.5</v>
      </c>
      <c r="U2203" s="144">
        <v>0.8</v>
      </c>
      <c r="V2203" s="148">
        <f>U2203/E2203</f>
        <v>2.2498769598537582E-3</v>
      </c>
      <c r="W2203" s="148">
        <f t="shared" si="127"/>
        <v>2.2498769598537582E-3</v>
      </c>
      <c r="X2203" s="1" t="s">
        <v>22278</v>
      </c>
      <c r="Y2203" s="145" t="s">
        <v>22279</v>
      </c>
      <c r="Z2203" s="145" t="s">
        <v>31054</v>
      </c>
    </row>
    <row r="2204" spans="1:26" s="67" customFormat="1" ht="100.2" customHeight="1" x14ac:dyDescent="0.3">
      <c r="A2204" s="9" t="s">
        <v>16991</v>
      </c>
      <c r="B2204" s="10" t="s">
        <v>11726</v>
      </c>
      <c r="C2204" s="22" t="s">
        <v>11727</v>
      </c>
      <c r="D2204" s="19" t="s">
        <v>11728</v>
      </c>
      <c r="E2204" s="13">
        <v>335.28</v>
      </c>
      <c r="F2204" s="14" t="s">
        <v>11729</v>
      </c>
      <c r="G2204" s="14">
        <v>5.34</v>
      </c>
      <c r="H2204" s="14" t="s">
        <v>11730</v>
      </c>
      <c r="I2204" s="14" t="s">
        <v>8532</v>
      </c>
      <c r="J2204" s="15" t="s">
        <v>9462</v>
      </c>
      <c r="K2204" s="14" t="s">
        <v>29958</v>
      </c>
      <c r="L2204" s="14" t="s">
        <v>189</v>
      </c>
      <c r="M2204" s="14" t="s">
        <v>190</v>
      </c>
      <c r="N2204" s="14" t="s">
        <v>476</v>
      </c>
      <c r="O2204" s="16" t="s">
        <v>34</v>
      </c>
      <c r="P2204" s="28">
        <v>365</v>
      </c>
      <c r="Q2204" s="14">
        <v>0.75</v>
      </c>
      <c r="R2204" s="15" t="s">
        <v>11731</v>
      </c>
      <c r="S2204" s="14" t="s">
        <v>11732</v>
      </c>
      <c r="T2204" s="14">
        <v>3.75</v>
      </c>
      <c r="U2204" s="14">
        <v>0.75</v>
      </c>
      <c r="V2204" s="37">
        <f>PRODUCT(U2204,1/E2204)</f>
        <v>2.2369362920544025E-3</v>
      </c>
      <c r="W2204" s="37">
        <f t="shared" si="127"/>
        <v>2.2369362920544025E-3</v>
      </c>
      <c r="X2204" s="19" t="s">
        <v>11733</v>
      </c>
      <c r="Y2204" s="21" t="s">
        <v>11734</v>
      </c>
      <c r="Z2204" s="19" t="s">
        <v>31055</v>
      </c>
    </row>
    <row r="2205" spans="1:26" s="67" customFormat="1" ht="100.2" customHeight="1" x14ac:dyDescent="0.3">
      <c r="A2205" s="138" t="s">
        <v>23707</v>
      </c>
      <c r="B2205" s="141" t="s">
        <v>22280</v>
      </c>
      <c r="C2205" s="139" t="s">
        <v>22281</v>
      </c>
      <c r="D2205" s="139" t="s">
        <v>22282</v>
      </c>
      <c r="E2205" s="142">
        <v>492.71</v>
      </c>
      <c r="F2205" s="143" t="s">
        <v>22283</v>
      </c>
      <c r="G2205" s="143"/>
      <c r="H2205" s="143" t="s">
        <v>22284</v>
      </c>
      <c r="I2205" s="144" t="s">
        <v>8532</v>
      </c>
      <c r="J2205" s="145" t="s">
        <v>22285</v>
      </c>
      <c r="K2205" s="143" t="s">
        <v>28948</v>
      </c>
      <c r="L2205" s="144" t="s">
        <v>31</v>
      </c>
      <c r="M2205" s="144" t="s">
        <v>22286</v>
      </c>
      <c r="N2205" s="144" t="s">
        <v>46</v>
      </c>
      <c r="O2205" s="144" t="s">
        <v>34</v>
      </c>
      <c r="P2205" s="144">
        <v>728</v>
      </c>
      <c r="Q2205" s="144">
        <v>1.1000000000000001</v>
      </c>
      <c r="R2205" s="147" t="s">
        <v>22287</v>
      </c>
      <c r="S2205" s="144" t="s">
        <v>7503</v>
      </c>
      <c r="T2205" s="144">
        <v>30.6</v>
      </c>
      <c r="U2205" s="144">
        <v>1.1000000000000001</v>
      </c>
      <c r="V2205" s="149">
        <f>U2205/E2205</f>
        <v>2.232550587566723E-3</v>
      </c>
      <c r="W2205" s="149">
        <f t="shared" si="127"/>
        <v>2.232550587566723E-3</v>
      </c>
      <c r="X2205" s="1" t="s">
        <v>22288</v>
      </c>
      <c r="Y2205" s="145" t="s">
        <v>22289</v>
      </c>
      <c r="Z2205" s="145" t="s">
        <v>31056</v>
      </c>
    </row>
    <row r="2206" spans="1:26" s="67" customFormat="1" ht="100.2" customHeight="1" x14ac:dyDescent="0.3">
      <c r="A2206" s="9" t="s">
        <v>16991</v>
      </c>
      <c r="B2206" s="10" t="s">
        <v>11735</v>
      </c>
      <c r="C2206" s="22" t="s">
        <v>11736</v>
      </c>
      <c r="D2206" s="19" t="s">
        <v>11737</v>
      </c>
      <c r="E2206" s="13">
        <v>315.35000000000002</v>
      </c>
      <c r="F2206" s="14" t="s">
        <v>11738</v>
      </c>
      <c r="G2206" s="14">
        <v>0.188</v>
      </c>
      <c r="H2206" s="14" t="s">
        <v>11739</v>
      </c>
      <c r="I2206" s="14" t="s">
        <v>8532</v>
      </c>
      <c r="J2206" s="15" t="s">
        <v>8598</v>
      </c>
      <c r="K2206" s="14" t="s">
        <v>29957</v>
      </c>
      <c r="L2206" s="14" t="s">
        <v>31</v>
      </c>
      <c r="M2206" s="14" t="s">
        <v>69</v>
      </c>
      <c r="N2206" s="14" t="s">
        <v>46</v>
      </c>
      <c r="O2206" s="16" t="s">
        <v>34</v>
      </c>
      <c r="P2206" s="28">
        <v>735</v>
      </c>
      <c r="Q2206" s="14">
        <v>0.7</v>
      </c>
      <c r="R2206" s="15" t="s">
        <v>11740</v>
      </c>
      <c r="S2206" s="14" t="s">
        <v>143</v>
      </c>
      <c r="T2206" s="14">
        <v>2</v>
      </c>
      <c r="U2206" s="14">
        <v>0.7</v>
      </c>
      <c r="V2206" s="30">
        <f>PRODUCT(U2206,1/E2206)</f>
        <v>2.2197558268590451E-3</v>
      </c>
      <c r="W2206" s="30">
        <f t="shared" si="127"/>
        <v>2.2197558268590451E-3</v>
      </c>
      <c r="X2206" s="19" t="s">
        <v>11741</v>
      </c>
      <c r="Y2206" s="21" t="s">
        <v>11742</v>
      </c>
      <c r="Z2206" s="19" t="s">
        <v>31057</v>
      </c>
    </row>
    <row r="2207" spans="1:26" s="67" customFormat="1" ht="100.2" customHeight="1" x14ac:dyDescent="0.3">
      <c r="A2207" s="138" t="s">
        <v>23707</v>
      </c>
      <c r="B2207" s="141" t="s">
        <v>22290</v>
      </c>
      <c r="C2207" s="139" t="s">
        <v>22291</v>
      </c>
      <c r="D2207" s="139" t="s">
        <v>22292</v>
      </c>
      <c r="E2207" s="142">
        <v>315.399</v>
      </c>
      <c r="F2207" s="143" t="s">
        <v>22293</v>
      </c>
      <c r="G2207" s="143"/>
      <c r="H2207" s="143" t="s">
        <v>22294</v>
      </c>
      <c r="I2207" s="144" t="s">
        <v>8532</v>
      </c>
      <c r="J2207" s="145" t="s">
        <v>22295</v>
      </c>
      <c r="K2207" s="143" t="s">
        <v>29956</v>
      </c>
      <c r="L2207" s="144" t="s">
        <v>189</v>
      </c>
      <c r="M2207" s="144" t="s">
        <v>190</v>
      </c>
      <c r="N2207" s="144" t="s">
        <v>33</v>
      </c>
      <c r="O2207" s="144" t="s">
        <v>34</v>
      </c>
      <c r="P2207" s="144">
        <v>365</v>
      </c>
      <c r="Q2207" s="144">
        <v>0.7</v>
      </c>
      <c r="R2207" s="147" t="s">
        <v>22296</v>
      </c>
      <c r="S2207" s="144" t="s">
        <v>143</v>
      </c>
      <c r="T2207" s="144">
        <v>2.6</v>
      </c>
      <c r="U2207" s="144">
        <v>0.7</v>
      </c>
      <c r="V2207" s="148">
        <f>U2207/E2207</f>
        <v>2.2194109683290053E-3</v>
      </c>
      <c r="W2207" s="148">
        <f t="shared" si="127"/>
        <v>2.2194109683290053E-3</v>
      </c>
      <c r="X2207" s="1" t="s">
        <v>22297</v>
      </c>
      <c r="Y2207" s="145" t="s">
        <v>22298</v>
      </c>
      <c r="Z2207" s="145" t="s">
        <v>22299</v>
      </c>
    </row>
    <row r="2208" spans="1:26" s="67" customFormat="1" ht="100.2" customHeight="1" x14ac:dyDescent="0.3">
      <c r="A2208" s="138" t="s">
        <v>23707</v>
      </c>
      <c r="B2208" s="141" t="s">
        <v>22300</v>
      </c>
      <c r="C2208" s="139" t="s">
        <v>22301</v>
      </c>
      <c r="D2208" s="139" t="s">
        <v>22302</v>
      </c>
      <c r="E2208" s="142">
        <v>846.73</v>
      </c>
      <c r="F2208" s="143" t="s">
        <v>22303</v>
      </c>
      <c r="G2208" s="143"/>
      <c r="H2208" s="143" t="s">
        <v>22304</v>
      </c>
      <c r="I2208" s="144" t="s">
        <v>8532</v>
      </c>
      <c r="J2208" s="145" t="s">
        <v>22305</v>
      </c>
      <c r="K2208" s="143" t="s">
        <v>29955</v>
      </c>
      <c r="L2208" s="144" t="s">
        <v>31</v>
      </c>
      <c r="M2208" s="144" t="s">
        <v>281</v>
      </c>
      <c r="N2208" s="144" t="s">
        <v>33</v>
      </c>
      <c r="O2208" s="144" t="s">
        <v>220</v>
      </c>
      <c r="P2208" s="144">
        <v>90</v>
      </c>
      <c r="Q2208" s="144">
        <v>5.45</v>
      </c>
      <c r="R2208" s="147" t="s">
        <v>22306</v>
      </c>
      <c r="S2208" s="144" t="s">
        <v>36</v>
      </c>
      <c r="T2208" s="144">
        <v>17.2</v>
      </c>
      <c r="U2208" s="144">
        <v>5.45</v>
      </c>
      <c r="V2208" s="153">
        <f>U2208/E2208</f>
        <v>6.4365264015683868E-3</v>
      </c>
      <c r="W2208" s="153">
        <f>V2208/3</f>
        <v>2.1455088005227956E-3</v>
      </c>
      <c r="X2208" s="1" t="s">
        <v>22307</v>
      </c>
      <c r="Y2208" s="145" t="s">
        <v>19235</v>
      </c>
      <c r="Z2208" s="145" t="s">
        <v>22308</v>
      </c>
    </row>
    <row r="2209" spans="1:26" s="67" customFormat="1" ht="100.2" customHeight="1" x14ac:dyDescent="0.3">
      <c r="A2209" s="9" t="s">
        <v>16991</v>
      </c>
      <c r="B2209" s="10" t="s">
        <v>11743</v>
      </c>
      <c r="C2209" s="22" t="s">
        <v>11744</v>
      </c>
      <c r="D2209" s="43" t="s">
        <v>11745</v>
      </c>
      <c r="E2209" s="24">
        <v>2285.6120000000001</v>
      </c>
      <c r="F2209" s="14" t="s">
        <v>11746</v>
      </c>
      <c r="G2209" s="14">
        <v>29.16</v>
      </c>
      <c r="H2209" s="25" t="s">
        <v>11747</v>
      </c>
      <c r="I2209" s="14" t="s">
        <v>8532</v>
      </c>
      <c r="J2209" s="15" t="s">
        <v>8569</v>
      </c>
      <c r="K2209" s="13" t="s">
        <v>29954</v>
      </c>
      <c r="L2209" s="14" t="s">
        <v>31</v>
      </c>
      <c r="M2209" s="14" t="s">
        <v>11748</v>
      </c>
      <c r="N2209" s="14" t="s">
        <v>46</v>
      </c>
      <c r="O2209" s="16" t="s">
        <v>34</v>
      </c>
      <c r="P2209" s="26">
        <v>735</v>
      </c>
      <c r="Q2209" s="24">
        <v>4.7699999999999996</v>
      </c>
      <c r="R2209" s="15" t="s">
        <v>11749</v>
      </c>
      <c r="S2209" s="14" t="s">
        <v>36</v>
      </c>
      <c r="T2209" s="85">
        <v>28.4</v>
      </c>
      <c r="U2209" s="24">
        <v>4.7699999999999996</v>
      </c>
      <c r="V2209" s="94">
        <f>U2209/E2209</f>
        <v>2.0869683918355343E-3</v>
      </c>
      <c r="W2209" s="64">
        <f>V2209</f>
        <v>2.0869683918355343E-3</v>
      </c>
      <c r="X2209" s="19" t="s">
        <v>11750</v>
      </c>
      <c r="Y2209" s="21" t="s">
        <v>5015</v>
      </c>
      <c r="Z2209" s="19" t="s">
        <v>11751</v>
      </c>
    </row>
    <row r="2210" spans="1:26" s="67" customFormat="1" ht="100.2" customHeight="1" x14ac:dyDescent="0.3">
      <c r="A2210" s="9" t="s">
        <v>16991</v>
      </c>
      <c r="B2210" s="10" t="s">
        <v>11752</v>
      </c>
      <c r="C2210" s="22" t="s">
        <v>11753</v>
      </c>
      <c r="D2210" s="43" t="s">
        <v>11754</v>
      </c>
      <c r="E2210" s="24">
        <v>62.498231633237303</v>
      </c>
      <c r="F2210" s="14" t="s">
        <v>11755</v>
      </c>
      <c r="G2210" s="14">
        <v>1.36</v>
      </c>
      <c r="H2210" s="25" t="s">
        <v>11756</v>
      </c>
      <c r="I2210" s="14" t="s">
        <v>8532</v>
      </c>
      <c r="J2210" s="15" t="s">
        <v>8972</v>
      </c>
      <c r="K2210" s="14" t="s">
        <v>28817</v>
      </c>
      <c r="L2210" s="14" t="s">
        <v>31</v>
      </c>
      <c r="M2210" s="14" t="s">
        <v>32</v>
      </c>
      <c r="N2210" s="14" t="s">
        <v>33</v>
      </c>
      <c r="O2210" s="16" t="s">
        <v>34</v>
      </c>
      <c r="P2210" s="26">
        <v>1043</v>
      </c>
      <c r="Q2210" s="25">
        <v>0.13</v>
      </c>
      <c r="R2210" s="15" t="s">
        <v>11757</v>
      </c>
      <c r="S2210" s="14" t="s">
        <v>143</v>
      </c>
      <c r="T2210" s="25">
        <v>1.3</v>
      </c>
      <c r="U2210" s="25">
        <v>0.13</v>
      </c>
      <c r="V2210" s="37">
        <f>PRODUCT(U2210,1/E2210)</f>
        <v>2.0800588529110392E-3</v>
      </c>
      <c r="W2210" s="37">
        <f>V2210</f>
        <v>2.0800588529110392E-3</v>
      </c>
      <c r="X2210" s="19" t="s">
        <v>11758</v>
      </c>
      <c r="Y2210" s="21" t="s">
        <v>11759</v>
      </c>
      <c r="Z2210" s="19" t="s">
        <v>31058</v>
      </c>
    </row>
    <row r="2211" spans="1:26" s="67" customFormat="1" ht="100.2" customHeight="1" x14ac:dyDescent="0.3">
      <c r="A2211" s="138" t="s">
        <v>23707</v>
      </c>
      <c r="B2211" s="141" t="s">
        <v>22309</v>
      </c>
      <c r="C2211" s="139" t="s">
        <v>22310</v>
      </c>
      <c r="D2211" s="139" t="s">
        <v>22311</v>
      </c>
      <c r="E2211" s="142">
        <v>162.01</v>
      </c>
      <c r="F2211" s="143" t="s">
        <v>15307</v>
      </c>
      <c r="G2211" s="143"/>
      <c r="H2211" s="143" t="s">
        <v>22312</v>
      </c>
      <c r="I2211" s="144" t="s">
        <v>8532</v>
      </c>
      <c r="J2211" s="145" t="s">
        <v>8717</v>
      </c>
      <c r="K2211" s="143" t="s">
        <v>28949</v>
      </c>
      <c r="L2211" s="144" t="s">
        <v>31</v>
      </c>
      <c r="M2211" s="144" t="s">
        <v>281</v>
      </c>
      <c r="N2211" s="144" t="s">
        <v>281</v>
      </c>
      <c r="O2211" s="144" t="s">
        <v>220</v>
      </c>
      <c r="P2211" s="144">
        <v>90</v>
      </c>
      <c r="Q2211" s="144">
        <v>1</v>
      </c>
      <c r="R2211" s="147" t="s">
        <v>22313</v>
      </c>
      <c r="S2211" s="144" t="s">
        <v>1692</v>
      </c>
      <c r="T2211" s="144" t="s">
        <v>281</v>
      </c>
      <c r="U2211" s="144">
        <v>1</v>
      </c>
      <c r="V2211" s="148">
        <f>U2211/E2211</f>
        <v>6.1724584902166533E-3</v>
      </c>
      <c r="W2211" s="148">
        <f>V2211/3</f>
        <v>2.0574861634055511E-3</v>
      </c>
      <c r="X2211" s="1" t="s">
        <v>22314</v>
      </c>
      <c r="Y2211" s="145" t="s">
        <v>1705</v>
      </c>
      <c r="Z2211" s="145" t="s">
        <v>22315</v>
      </c>
    </row>
    <row r="2212" spans="1:26" s="67" customFormat="1" ht="100.2" customHeight="1" x14ac:dyDescent="0.3">
      <c r="A2212" s="138" t="s">
        <v>23707</v>
      </c>
      <c r="B2212" s="141" t="s">
        <v>22316</v>
      </c>
      <c r="C2212" s="139" t="s">
        <v>22317</v>
      </c>
      <c r="D2212" s="139" t="s">
        <v>22318</v>
      </c>
      <c r="E2212" s="142">
        <v>247.73</v>
      </c>
      <c r="F2212" s="143" t="s">
        <v>22319</v>
      </c>
      <c r="G2212" s="143"/>
      <c r="H2212" s="143" t="s">
        <v>22320</v>
      </c>
      <c r="I2212" s="144" t="s">
        <v>8532</v>
      </c>
      <c r="J2212" s="145" t="s">
        <v>8598</v>
      </c>
      <c r="K2212" s="143" t="s">
        <v>29953</v>
      </c>
      <c r="L2212" s="144" t="s">
        <v>7737</v>
      </c>
      <c r="M2212" s="144" t="s">
        <v>22321</v>
      </c>
      <c r="N2212" s="144" t="s">
        <v>46</v>
      </c>
      <c r="O2212" s="144" t="s">
        <v>47</v>
      </c>
      <c r="P2212" s="144">
        <v>243</v>
      </c>
      <c r="Q2212" s="144">
        <v>0.5</v>
      </c>
      <c r="R2212" s="147" t="s">
        <v>22322</v>
      </c>
      <c r="S2212" s="144" t="s">
        <v>143</v>
      </c>
      <c r="T2212" s="144">
        <v>5</v>
      </c>
      <c r="U2212" s="144">
        <v>0.5</v>
      </c>
      <c r="V2212" s="148">
        <f>U2212/E2212</f>
        <v>2.018326403746014E-3</v>
      </c>
      <c r="W2212" s="148">
        <f>V2212</f>
        <v>2.018326403746014E-3</v>
      </c>
      <c r="X2212" s="1" t="s">
        <v>22323</v>
      </c>
      <c r="Y2212" s="145" t="s">
        <v>22324</v>
      </c>
      <c r="Z2212" s="145" t="s">
        <v>22325</v>
      </c>
    </row>
    <row r="2213" spans="1:26" s="67" customFormat="1" ht="100.2" customHeight="1" x14ac:dyDescent="0.3">
      <c r="A2213" s="138" t="s">
        <v>23707</v>
      </c>
      <c r="B2213" s="141" t="s">
        <v>22326</v>
      </c>
      <c r="C2213" s="139" t="s">
        <v>22327</v>
      </c>
      <c r="D2213" s="139" t="s">
        <v>22328</v>
      </c>
      <c r="E2213" s="142">
        <v>396.38</v>
      </c>
      <c r="F2213" s="143" t="s">
        <v>22329</v>
      </c>
      <c r="G2213" s="143"/>
      <c r="H2213" s="143" t="s">
        <v>22330</v>
      </c>
      <c r="I2213" s="144" t="s">
        <v>8532</v>
      </c>
      <c r="J2213" s="145" t="s">
        <v>21465</v>
      </c>
      <c r="K2213" s="143" t="s">
        <v>29952</v>
      </c>
      <c r="L2213" s="144" t="s">
        <v>189</v>
      </c>
      <c r="M2213" s="144" t="s">
        <v>281</v>
      </c>
      <c r="N2213" s="144" t="s">
        <v>46</v>
      </c>
      <c r="O2213" s="144" t="s">
        <v>34</v>
      </c>
      <c r="P2213" s="144">
        <v>365</v>
      </c>
      <c r="Q2213" s="144">
        <v>0.8</v>
      </c>
      <c r="R2213" s="147" t="s">
        <v>22331</v>
      </c>
      <c r="S2213" s="144" t="s">
        <v>143</v>
      </c>
      <c r="T2213" s="144">
        <v>7.8</v>
      </c>
      <c r="U2213" s="144">
        <v>0.8</v>
      </c>
      <c r="V2213" s="148">
        <f>U2213/E2213</f>
        <v>2.0182653009738131E-3</v>
      </c>
      <c r="W2213" s="148">
        <f>V2213</f>
        <v>2.0182653009738131E-3</v>
      </c>
      <c r="X2213" s="1" t="s">
        <v>22332</v>
      </c>
      <c r="Y2213" s="145" t="s">
        <v>1705</v>
      </c>
      <c r="Z2213" s="145" t="s">
        <v>22333</v>
      </c>
    </row>
    <row r="2214" spans="1:26" s="67" customFormat="1" ht="100.2" customHeight="1" x14ac:dyDescent="0.3">
      <c r="A2214" s="9" t="s">
        <v>16991</v>
      </c>
      <c r="B2214" s="10" t="s">
        <v>11760</v>
      </c>
      <c r="C2214" s="22" t="s">
        <v>11761</v>
      </c>
      <c r="D2214" s="19" t="s">
        <v>11762</v>
      </c>
      <c r="E2214" s="13">
        <v>395.39</v>
      </c>
      <c r="F2214" s="14" t="s">
        <v>11763</v>
      </c>
      <c r="G2214" s="14">
        <v>0.78</v>
      </c>
      <c r="H2214" s="14" t="s">
        <v>11764</v>
      </c>
      <c r="I2214" s="14" t="s">
        <v>8532</v>
      </c>
      <c r="J2214" s="15" t="s">
        <v>9675</v>
      </c>
      <c r="K2214" s="14" t="s">
        <v>29951</v>
      </c>
      <c r="L2214" s="14" t="s">
        <v>189</v>
      </c>
      <c r="M2214" s="14" t="s">
        <v>190</v>
      </c>
      <c r="N2214" s="14" t="s">
        <v>46</v>
      </c>
      <c r="O2214" s="16" t="s">
        <v>34</v>
      </c>
      <c r="P2214" s="28">
        <v>371</v>
      </c>
      <c r="Q2214" s="14">
        <v>0.79</v>
      </c>
      <c r="R2214" s="15" t="s">
        <v>11765</v>
      </c>
      <c r="S2214" s="14" t="s">
        <v>36</v>
      </c>
      <c r="T2214" s="14">
        <v>8.16</v>
      </c>
      <c r="U2214" s="14">
        <v>0.79</v>
      </c>
      <c r="V2214" s="37">
        <f>U2214/E2214</f>
        <v>1.9980272642201374E-3</v>
      </c>
      <c r="W2214" s="37">
        <f>V2214</f>
        <v>1.9980272642201374E-3</v>
      </c>
      <c r="X2214" s="19" t="s">
        <v>11766</v>
      </c>
      <c r="Y2214" s="21" t="s">
        <v>11563</v>
      </c>
      <c r="Z2214" s="19" t="s">
        <v>31059</v>
      </c>
    </row>
    <row r="2215" spans="1:26" s="67" customFormat="1" ht="100.2" customHeight="1" x14ac:dyDescent="0.3">
      <c r="A2215" s="9" t="s">
        <v>16991</v>
      </c>
      <c r="B2215" s="10" t="s">
        <v>11767</v>
      </c>
      <c r="C2215" s="35" t="s">
        <v>11768</v>
      </c>
      <c r="D2215" s="19" t="s">
        <v>11769</v>
      </c>
      <c r="E2215" s="13">
        <v>751.8</v>
      </c>
      <c r="F2215" s="14" t="s">
        <v>11770</v>
      </c>
      <c r="G2215" s="14">
        <v>20.260000000000002</v>
      </c>
      <c r="H2215" s="14" t="s">
        <v>11771</v>
      </c>
      <c r="I2215" s="14" t="s">
        <v>8532</v>
      </c>
      <c r="J2215" s="15" t="s">
        <v>11772</v>
      </c>
      <c r="K2215" s="14" t="s">
        <v>29950</v>
      </c>
      <c r="L2215" s="14" t="s">
        <v>31</v>
      </c>
      <c r="M2215" s="14" t="s">
        <v>69</v>
      </c>
      <c r="N2215" s="14" t="s">
        <v>33</v>
      </c>
      <c r="O2215" s="16" t="s">
        <v>34</v>
      </c>
      <c r="P2215" s="28" t="s">
        <v>917</v>
      </c>
      <c r="Q2215" s="14">
        <v>1.5</v>
      </c>
      <c r="R2215" s="15" t="s">
        <v>11773</v>
      </c>
      <c r="S2215" s="14" t="s">
        <v>36</v>
      </c>
      <c r="T2215" s="14">
        <v>4.4000000000000004</v>
      </c>
      <c r="U2215" s="36">
        <v>1.5</v>
      </c>
      <c r="V2215" s="37">
        <f>PRODUCT(U2215,1/E2215)</f>
        <v>1.9952114924181967E-3</v>
      </c>
      <c r="W2215" s="37">
        <f>V2215</f>
        <v>1.9952114924181967E-3</v>
      </c>
      <c r="X2215" s="19" t="s">
        <v>11774</v>
      </c>
      <c r="Y2215" s="21" t="s">
        <v>5631</v>
      </c>
      <c r="Z2215" s="19" t="s">
        <v>11775</v>
      </c>
    </row>
    <row r="2216" spans="1:26" s="67" customFormat="1" ht="100.2" customHeight="1" x14ac:dyDescent="0.3">
      <c r="A2216" s="138" t="s">
        <v>23707</v>
      </c>
      <c r="B2216" s="141" t="s">
        <v>22334</v>
      </c>
      <c r="C2216" s="139" t="s">
        <v>22335</v>
      </c>
      <c r="D2216" s="139" t="s">
        <v>22336</v>
      </c>
      <c r="E2216" s="142">
        <v>527.84</v>
      </c>
      <c r="F2216" s="143" t="s">
        <v>22337</v>
      </c>
      <c r="G2216" s="143"/>
      <c r="H2216" s="143" t="s">
        <v>22338</v>
      </c>
      <c r="I2216" s="144" t="s">
        <v>8532</v>
      </c>
      <c r="J2216" s="145" t="s">
        <v>8598</v>
      </c>
      <c r="K2216" s="143" t="s">
        <v>28950</v>
      </c>
      <c r="L2216" s="144" t="s">
        <v>31</v>
      </c>
      <c r="M2216" s="144" t="s">
        <v>22339</v>
      </c>
      <c r="N2216" s="144" t="s">
        <v>476</v>
      </c>
      <c r="O2216" s="144" t="s">
        <v>34</v>
      </c>
      <c r="P2216" s="144">
        <v>730</v>
      </c>
      <c r="Q2216" s="144">
        <v>1.04</v>
      </c>
      <c r="R2216" s="147" t="s">
        <v>22340</v>
      </c>
      <c r="S2216" s="144" t="s">
        <v>7503</v>
      </c>
      <c r="T2216" s="144">
        <v>2.13</v>
      </c>
      <c r="U2216" s="144">
        <v>1.04</v>
      </c>
      <c r="V2216" s="153">
        <f>U2216/E2216</f>
        <v>1.9702940284934828E-3</v>
      </c>
      <c r="W2216" s="153">
        <f>V2216</f>
        <v>1.9702940284934828E-3</v>
      </c>
      <c r="X2216" s="1" t="s">
        <v>22341</v>
      </c>
      <c r="Y2216" s="145" t="s">
        <v>22342</v>
      </c>
      <c r="Z2216" s="145" t="s">
        <v>31060</v>
      </c>
    </row>
    <row r="2217" spans="1:26" s="67" customFormat="1" ht="100.2" customHeight="1" x14ac:dyDescent="0.3">
      <c r="A2217" s="9" t="s">
        <v>16991</v>
      </c>
      <c r="B2217" s="10" t="s">
        <v>11776</v>
      </c>
      <c r="C2217" s="22" t="s">
        <v>11777</v>
      </c>
      <c r="D2217" s="12"/>
      <c r="E2217" s="13">
        <v>340.64</v>
      </c>
      <c r="F2217" s="14" t="s">
        <v>11778</v>
      </c>
      <c r="G2217" s="14">
        <v>7.87</v>
      </c>
      <c r="H2217" s="18" t="s">
        <v>11779</v>
      </c>
      <c r="I2217" s="14" t="s">
        <v>8532</v>
      </c>
      <c r="J2217" s="15" t="s">
        <v>11780</v>
      </c>
      <c r="K2217" s="14" t="s">
        <v>28264</v>
      </c>
      <c r="L2217" s="14" t="s">
        <v>31</v>
      </c>
      <c r="M2217" s="14" t="s">
        <v>163</v>
      </c>
      <c r="N2217" s="14" t="s">
        <v>1150</v>
      </c>
      <c r="O2217" s="16" t="s">
        <v>220</v>
      </c>
      <c r="P2217" s="17" t="s">
        <v>340</v>
      </c>
      <c r="Q2217" s="29" t="s">
        <v>11781</v>
      </c>
      <c r="R2217" s="15" t="s">
        <v>11782</v>
      </c>
      <c r="S2217" s="14" t="s">
        <v>143</v>
      </c>
      <c r="T2217" s="18">
        <v>5</v>
      </c>
      <c r="U2217" s="17">
        <v>2</v>
      </c>
      <c r="V2217" s="33">
        <f>U2217/E2217</f>
        <v>5.8713010803193993E-3</v>
      </c>
      <c r="W2217" s="33">
        <f>V2217/3</f>
        <v>1.9571003601064666E-3</v>
      </c>
      <c r="X2217" s="19" t="s">
        <v>11783</v>
      </c>
      <c r="Y2217" s="21" t="s">
        <v>11784</v>
      </c>
      <c r="Z2217" s="19" t="s">
        <v>31061</v>
      </c>
    </row>
    <row r="2218" spans="1:26" s="67" customFormat="1" ht="100.2" customHeight="1" x14ac:dyDescent="0.3">
      <c r="A2218" s="138" t="s">
        <v>23707</v>
      </c>
      <c r="B2218" s="141" t="s">
        <v>22343</v>
      </c>
      <c r="C2218" s="139" t="s">
        <v>22344</v>
      </c>
      <c r="D2218" s="139" t="s">
        <v>22345</v>
      </c>
      <c r="E2218" s="142">
        <v>312.8</v>
      </c>
      <c r="F2218" s="143" t="s">
        <v>22346</v>
      </c>
      <c r="G2218" s="143"/>
      <c r="H2218" s="143" t="s">
        <v>22347</v>
      </c>
      <c r="I2218" s="144" t="s">
        <v>8532</v>
      </c>
      <c r="J2218" s="145" t="s">
        <v>20066</v>
      </c>
      <c r="K2218" s="143" t="s">
        <v>28982</v>
      </c>
      <c r="L2218" s="144" t="s">
        <v>189</v>
      </c>
      <c r="M2218" s="144" t="s">
        <v>190</v>
      </c>
      <c r="N2218" s="144" t="s">
        <v>46</v>
      </c>
      <c r="O2218" s="144" t="s">
        <v>34</v>
      </c>
      <c r="P2218" s="144">
        <v>110</v>
      </c>
      <c r="Q2218" s="144">
        <v>0.6</v>
      </c>
      <c r="R2218" s="147" t="s">
        <v>22348</v>
      </c>
      <c r="S2218" s="144" t="s">
        <v>18413</v>
      </c>
      <c r="T2218" s="144">
        <v>2.5</v>
      </c>
      <c r="U2218" s="144">
        <v>0.6</v>
      </c>
      <c r="V2218" s="148">
        <f>U2218/E2218</f>
        <v>1.9181585677749359E-3</v>
      </c>
      <c r="W2218" s="148">
        <f>V2218</f>
        <v>1.9181585677749359E-3</v>
      </c>
      <c r="X2218" s="1" t="s">
        <v>22349</v>
      </c>
      <c r="Y2218" s="145" t="s">
        <v>22350</v>
      </c>
      <c r="Z2218" s="145" t="s">
        <v>22351</v>
      </c>
    </row>
    <row r="2219" spans="1:26" s="67" customFormat="1" ht="100.2" customHeight="1" x14ac:dyDescent="0.3">
      <c r="A2219" s="138" t="s">
        <v>23707</v>
      </c>
      <c r="B2219" s="141" t="s">
        <v>22352</v>
      </c>
      <c r="C2219" s="139" t="s">
        <v>22353</v>
      </c>
      <c r="D2219" s="139" t="s">
        <v>22354</v>
      </c>
      <c r="E2219" s="142">
        <v>122.24</v>
      </c>
      <c r="F2219" s="143" t="s">
        <v>22355</v>
      </c>
      <c r="G2219" s="143"/>
      <c r="H2219" s="143" t="s">
        <v>22356</v>
      </c>
      <c r="I2219" s="144" t="s">
        <v>8532</v>
      </c>
      <c r="J2219" s="145" t="s">
        <v>11050</v>
      </c>
      <c r="K2219" s="143" t="s">
        <v>28402</v>
      </c>
      <c r="L2219" s="144" t="s">
        <v>31</v>
      </c>
      <c r="M2219" s="144" t="s">
        <v>281</v>
      </c>
      <c r="N2219" s="144" t="s">
        <v>33</v>
      </c>
      <c r="O2219" s="144" t="s">
        <v>34</v>
      </c>
      <c r="P2219" s="144">
        <v>90</v>
      </c>
      <c r="Q2219" s="144">
        <v>0.70299999999999996</v>
      </c>
      <c r="R2219" s="147" t="s">
        <v>22357</v>
      </c>
      <c r="S2219" s="144" t="s">
        <v>49</v>
      </c>
      <c r="T2219" s="144" t="s">
        <v>49</v>
      </c>
      <c r="U2219" s="144">
        <v>0.70299999999999996</v>
      </c>
      <c r="V2219" s="153">
        <f>U2219/E2219</f>
        <v>5.7509816753926702E-3</v>
      </c>
      <c r="W2219" s="153">
        <f>V2219/3</f>
        <v>1.9169938917975567E-3</v>
      </c>
      <c r="X2219" s="1" t="s">
        <v>22358</v>
      </c>
      <c r="Y2219" s="145" t="s">
        <v>22359</v>
      </c>
      <c r="Z2219" s="145" t="s">
        <v>31062</v>
      </c>
    </row>
    <row r="2220" spans="1:26" s="67" customFormat="1" ht="100.2" customHeight="1" x14ac:dyDescent="0.3">
      <c r="A2220" s="9" t="s">
        <v>16991</v>
      </c>
      <c r="B2220" s="10" t="s">
        <v>11785</v>
      </c>
      <c r="C2220" s="22" t="s">
        <v>11786</v>
      </c>
      <c r="D2220" s="19" t="s">
        <v>11787</v>
      </c>
      <c r="E2220" s="14">
        <v>138.12</v>
      </c>
      <c r="F2220" s="14" t="s">
        <v>9329</v>
      </c>
      <c r="G2220" s="14">
        <v>1.39</v>
      </c>
      <c r="H2220" s="14" t="s">
        <v>11788</v>
      </c>
      <c r="I2220" s="14" t="s">
        <v>8532</v>
      </c>
      <c r="J2220" s="15" t="s">
        <v>9181</v>
      </c>
      <c r="K2220" s="14" t="s">
        <v>29949</v>
      </c>
      <c r="L2220" s="14" t="s">
        <v>31</v>
      </c>
      <c r="M2220" s="14" t="s">
        <v>501</v>
      </c>
      <c r="N2220" s="14" t="s">
        <v>33</v>
      </c>
      <c r="O2220" s="16" t="s">
        <v>220</v>
      </c>
      <c r="P2220" s="28">
        <v>730</v>
      </c>
      <c r="Q2220" s="14">
        <v>0.25</v>
      </c>
      <c r="R2220" s="15" t="s">
        <v>11789</v>
      </c>
      <c r="S2220" s="14" t="s">
        <v>11790</v>
      </c>
      <c r="T2220" s="14">
        <v>1.5</v>
      </c>
      <c r="U2220" s="13">
        <v>0.25</v>
      </c>
      <c r="V2220" s="37">
        <f>PRODUCT(U2220,1/E2220)</f>
        <v>1.8100202722270489E-3</v>
      </c>
      <c r="W2220" s="37">
        <f>V2220</f>
        <v>1.8100202722270489E-3</v>
      </c>
      <c r="X2220" s="19" t="s">
        <v>23596</v>
      </c>
      <c r="Y2220" s="21" t="s">
        <v>11791</v>
      </c>
      <c r="Z2220" s="19" t="s">
        <v>11792</v>
      </c>
    </row>
    <row r="2221" spans="1:26" s="67" customFormat="1" ht="100.2" customHeight="1" x14ac:dyDescent="0.3">
      <c r="A2221" s="9" t="s">
        <v>16991</v>
      </c>
      <c r="B2221" s="10" t="s">
        <v>11793</v>
      </c>
      <c r="C2221" s="19" t="s">
        <v>11794</v>
      </c>
      <c r="D2221" s="19" t="s">
        <v>11795</v>
      </c>
      <c r="E2221" s="13">
        <v>128.985132297256</v>
      </c>
      <c r="F2221" s="14" t="s">
        <v>10421</v>
      </c>
      <c r="G2221" s="14">
        <v>0.78</v>
      </c>
      <c r="H2221" s="14" t="s">
        <v>11796</v>
      </c>
      <c r="I2221" s="14" t="s">
        <v>8532</v>
      </c>
      <c r="J2221" s="15" t="s">
        <v>8944</v>
      </c>
      <c r="K2221" s="14" t="s">
        <v>28771</v>
      </c>
      <c r="L2221" s="14" t="s">
        <v>31</v>
      </c>
      <c r="M2221" s="14" t="s">
        <v>69</v>
      </c>
      <c r="N2221" s="14" t="s">
        <v>59</v>
      </c>
      <c r="O2221" s="16" t="s">
        <v>220</v>
      </c>
      <c r="P2221" s="28">
        <v>91</v>
      </c>
      <c r="Q2221" s="14">
        <v>0.7</v>
      </c>
      <c r="R2221" s="15" t="s">
        <v>11797</v>
      </c>
      <c r="S2221" s="14" t="s">
        <v>1019</v>
      </c>
      <c r="T2221" s="14">
        <v>7.1</v>
      </c>
      <c r="U2221" s="36">
        <v>0.7</v>
      </c>
      <c r="V2221" s="30">
        <f>PRODUCT(U2221,1/E2221)</f>
        <v>5.4269820678773811E-3</v>
      </c>
      <c r="W2221" s="30">
        <f>V2221/3</f>
        <v>1.8089940226257938E-3</v>
      </c>
      <c r="X2221" s="19" t="s">
        <v>11798</v>
      </c>
      <c r="Y2221" s="21" t="s">
        <v>11799</v>
      </c>
      <c r="Z2221" s="19" t="s">
        <v>31063</v>
      </c>
    </row>
    <row r="2222" spans="1:26" s="67" customFormat="1" ht="100.2" customHeight="1" x14ac:dyDescent="0.3">
      <c r="A2222" s="9" t="s">
        <v>16991</v>
      </c>
      <c r="B2222" s="10" t="s">
        <v>11800</v>
      </c>
      <c r="C2222" s="22" t="s">
        <v>11801</v>
      </c>
      <c r="D2222" s="43" t="s">
        <v>11802</v>
      </c>
      <c r="E2222" s="24">
        <v>102.16</v>
      </c>
      <c r="F2222" s="14" t="s">
        <v>11803</v>
      </c>
      <c r="G2222" s="14">
        <v>-0.66</v>
      </c>
      <c r="H2222" s="25" t="s">
        <v>11804</v>
      </c>
      <c r="I2222" s="14" t="s">
        <v>8532</v>
      </c>
      <c r="J2222" s="15" t="s">
        <v>8886</v>
      </c>
      <c r="K2222" s="14" t="s">
        <v>29948</v>
      </c>
      <c r="L2222" s="14" t="s">
        <v>189</v>
      </c>
      <c r="M2222" s="14" t="s">
        <v>200</v>
      </c>
      <c r="N2222" s="14" t="s">
        <v>33</v>
      </c>
      <c r="O2222" s="16" t="s">
        <v>34</v>
      </c>
      <c r="P2222" s="26">
        <v>364</v>
      </c>
      <c r="Q2222" s="25">
        <v>0.18</v>
      </c>
      <c r="R2222" s="15" t="s">
        <v>11805</v>
      </c>
      <c r="S2222" s="14" t="s">
        <v>36</v>
      </c>
      <c r="T2222" s="25">
        <v>1.8</v>
      </c>
      <c r="U2222" s="25">
        <v>0.18</v>
      </c>
      <c r="V2222" s="93">
        <f>U2222/E2222</f>
        <v>1.7619420516836336E-3</v>
      </c>
      <c r="W2222" s="93">
        <f>V2222</f>
        <v>1.7619420516836336E-3</v>
      </c>
      <c r="X2222" s="19" t="s">
        <v>11806</v>
      </c>
      <c r="Y2222" s="21" t="s">
        <v>11807</v>
      </c>
      <c r="Z2222" s="19" t="s">
        <v>31064</v>
      </c>
    </row>
    <row r="2223" spans="1:26" s="67" customFormat="1" ht="100.2" customHeight="1" x14ac:dyDescent="0.3">
      <c r="A2223" s="9" t="s">
        <v>16991</v>
      </c>
      <c r="B2223" s="10" t="s">
        <v>11808</v>
      </c>
      <c r="C2223" s="35" t="s">
        <v>11809</v>
      </c>
      <c r="D2223" s="19" t="s">
        <v>11810</v>
      </c>
      <c r="E2223" s="13">
        <v>227.131394233169</v>
      </c>
      <c r="F2223" s="14" t="s">
        <v>11811</v>
      </c>
      <c r="G2223" s="13">
        <v>1.6</v>
      </c>
      <c r="H2223" s="14" t="s">
        <v>11812</v>
      </c>
      <c r="I2223" s="14" t="s">
        <v>8532</v>
      </c>
      <c r="J2223" s="15" t="s">
        <v>8992</v>
      </c>
      <c r="K2223" s="14" t="s">
        <v>29947</v>
      </c>
      <c r="L2223" s="14" t="s">
        <v>31</v>
      </c>
      <c r="M2223" s="14" t="s">
        <v>281</v>
      </c>
      <c r="N2223" s="14" t="s">
        <v>33</v>
      </c>
      <c r="O2223" s="16" t="s">
        <v>34</v>
      </c>
      <c r="P2223" s="28">
        <v>730</v>
      </c>
      <c r="Q2223" s="14">
        <v>0.4</v>
      </c>
      <c r="R2223" s="15" t="s">
        <v>11813</v>
      </c>
      <c r="S2223" s="14" t="s">
        <v>36</v>
      </c>
      <c r="T2223" s="14">
        <v>2</v>
      </c>
      <c r="U2223" s="36">
        <v>0.4</v>
      </c>
      <c r="V2223" s="33">
        <f>PRODUCT(U2223,1/E2223)</f>
        <v>1.7610951641029741E-3</v>
      </c>
      <c r="W2223" s="30">
        <f>V2223</f>
        <v>1.7610951641029741E-3</v>
      </c>
      <c r="X2223" s="19" t="s">
        <v>11814</v>
      </c>
      <c r="Y2223" s="21" t="s">
        <v>11815</v>
      </c>
      <c r="Z2223" s="19" t="s">
        <v>31065</v>
      </c>
    </row>
    <row r="2224" spans="1:26" s="67" customFormat="1" ht="100.2" customHeight="1" x14ac:dyDescent="0.3">
      <c r="A2224" s="9" t="s">
        <v>16991</v>
      </c>
      <c r="B2224" s="10" t="s">
        <v>11816</v>
      </c>
      <c r="C2224" s="19" t="s">
        <v>11817</v>
      </c>
      <c r="D2224" s="19" t="s">
        <v>11818</v>
      </c>
      <c r="E2224" s="13">
        <v>461.77</v>
      </c>
      <c r="F2224" s="14" t="s">
        <v>11819</v>
      </c>
      <c r="G2224" s="14">
        <v>4.8099999999999996</v>
      </c>
      <c r="H2224" s="14" t="s">
        <v>11820</v>
      </c>
      <c r="I2224" s="14" t="s">
        <v>8532</v>
      </c>
      <c r="J2224" s="15" t="s">
        <v>11821</v>
      </c>
      <c r="K2224" s="14" t="s">
        <v>28951</v>
      </c>
      <c r="L2224" s="14" t="s">
        <v>189</v>
      </c>
      <c r="M2224" s="14" t="s">
        <v>281</v>
      </c>
      <c r="N2224" s="14" t="s">
        <v>33</v>
      </c>
      <c r="O2224" s="16" t="s">
        <v>34</v>
      </c>
      <c r="P2224" s="28">
        <v>365</v>
      </c>
      <c r="Q2224" s="14">
        <v>0.79</v>
      </c>
      <c r="R2224" s="15" t="s">
        <v>11822</v>
      </c>
      <c r="S2224" s="14" t="s">
        <v>36</v>
      </c>
      <c r="T2224" s="14">
        <v>3.96</v>
      </c>
      <c r="U2224" s="14">
        <v>0.79</v>
      </c>
      <c r="V2224" s="39">
        <f>PRODUCT(U2224,1/E2224)</f>
        <v>1.7108084111137581E-3</v>
      </c>
      <c r="W2224" s="37">
        <f>V2224</f>
        <v>1.7108084111137581E-3</v>
      </c>
      <c r="X2224" s="19" t="s">
        <v>11823</v>
      </c>
      <c r="Y2224" s="21" t="s">
        <v>11824</v>
      </c>
      <c r="Z2224" s="19" t="s">
        <v>11825</v>
      </c>
    </row>
    <row r="2225" spans="1:26" s="67" customFormat="1" ht="100.2" customHeight="1" x14ac:dyDescent="0.3">
      <c r="A2225" s="9" t="s">
        <v>16991</v>
      </c>
      <c r="B2225" s="10" t="s">
        <v>11826</v>
      </c>
      <c r="C2225" s="22" t="s">
        <v>11827</v>
      </c>
      <c r="D2225" s="19" t="s">
        <v>11828</v>
      </c>
      <c r="E2225" s="13">
        <v>60.1</v>
      </c>
      <c r="F2225" s="14" t="s">
        <v>11829</v>
      </c>
      <c r="G2225" s="14">
        <v>-1.19</v>
      </c>
      <c r="H2225" s="14" t="s">
        <v>11830</v>
      </c>
      <c r="I2225" s="14" t="s">
        <v>8532</v>
      </c>
      <c r="J2225" s="15" t="s">
        <v>8598</v>
      </c>
      <c r="K2225" s="14" t="s">
        <v>29813</v>
      </c>
      <c r="L2225" s="14" t="s">
        <v>31</v>
      </c>
      <c r="M2225" s="14" t="s">
        <v>176</v>
      </c>
      <c r="N2225" s="14" t="s">
        <v>476</v>
      </c>
      <c r="O2225" s="16" t="s">
        <v>47</v>
      </c>
      <c r="P2225" s="28">
        <v>728</v>
      </c>
      <c r="Q2225" s="14">
        <v>0.1</v>
      </c>
      <c r="R2225" s="15" t="s">
        <v>11831</v>
      </c>
      <c r="S2225" s="14" t="s">
        <v>11832</v>
      </c>
      <c r="T2225" s="14">
        <v>4.5</v>
      </c>
      <c r="U2225" s="36">
        <v>0.1</v>
      </c>
      <c r="V2225" s="30">
        <f>PRODUCT(U2225,1/E2225)</f>
        <v>1.6638935108153079E-3</v>
      </c>
      <c r="W2225" s="30">
        <f>V2225</f>
        <v>1.6638935108153079E-3</v>
      </c>
      <c r="X2225" s="19" t="s">
        <v>11833</v>
      </c>
      <c r="Y2225" s="21" t="s">
        <v>11834</v>
      </c>
      <c r="Z2225" s="19" t="s">
        <v>31066</v>
      </c>
    </row>
    <row r="2226" spans="1:26" s="67" customFormat="1" ht="100.2" customHeight="1" x14ac:dyDescent="0.3">
      <c r="A2226" s="9" t="s">
        <v>16991</v>
      </c>
      <c r="B2226" s="10" t="s">
        <v>11835</v>
      </c>
      <c r="C2226" s="22" t="s">
        <v>11836</v>
      </c>
      <c r="D2226" s="19" t="s">
        <v>11837</v>
      </c>
      <c r="E2226" s="13">
        <v>201.22</v>
      </c>
      <c r="F2226" s="14" t="s">
        <v>11838</v>
      </c>
      <c r="G2226" s="14">
        <v>1.70799999999999</v>
      </c>
      <c r="H2226" s="14" t="s">
        <v>11839</v>
      </c>
      <c r="I2226" s="14" t="s">
        <v>8532</v>
      </c>
      <c r="J2226" s="15" t="s">
        <v>8598</v>
      </c>
      <c r="K2226" s="14" t="s">
        <v>29946</v>
      </c>
      <c r="L2226" s="14" t="s">
        <v>31</v>
      </c>
      <c r="M2226" s="14" t="s">
        <v>11840</v>
      </c>
      <c r="N2226" s="14" t="s">
        <v>33</v>
      </c>
      <c r="O2226" s="16" t="s">
        <v>220</v>
      </c>
      <c r="P2226" s="28">
        <v>91</v>
      </c>
      <c r="Q2226" s="14">
        <v>1</v>
      </c>
      <c r="R2226" s="15" t="s">
        <v>11841</v>
      </c>
      <c r="S2226" s="14" t="s">
        <v>11842</v>
      </c>
      <c r="T2226" s="14">
        <v>10</v>
      </c>
      <c r="U2226" s="14">
        <v>1</v>
      </c>
      <c r="V2226" s="30">
        <f>PRODUCT(U2226,1/E2226)</f>
        <v>4.9696849219759464E-3</v>
      </c>
      <c r="W2226" s="30">
        <f>V2226/3</f>
        <v>1.6565616406586487E-3</v>
      </c>
      <c r="X2226" s="19" t="s">
        <v>11843</v>
      </c>
      <c r="Y2226" s="21" t="s">
        <v>11844</v>
      </c>
      <c r="Z2226" s="19" t="s">
        <v>31067</v>
      </c>
    </row>
    <row r="2227" spans="1:26" s="67" customFormat="1" ht="100.2" customHeight="1" x14ac:dyDescent="0.3">
      <c r="A2227" s="9" t="s">
        <v>16991</v>
      </c>
      <c r="B2227" s="10" t="s">
        <v>11845</v>
      </c>
      <c r="C2227" s="35" t="s">
        <v>11846</v>
      </c>
      <c r="D2227" s="12" t="s">
        <v>11847</v>
      </c>
      <c r="E2227" s="13">
        <v>206.155293718396</v>
      </c>
      <c r="F2227" s="14" t="s">
        <v>11848</v>
      </c>
      <c r="G2227" s="14">
        <v>-1.90000000000001E-2</v>
      </c>
      <c r="H2227" s="18" t="s">
        <v>11849</v>
      </c>
      <c r="I2227" s="14" t="s">
        <v>8532</v>
      </c>
      <c r="J2227" s="15" t="s">
        <v>11850</v>
      </c>
      <c r="K2227" s="14" t="s">
        <v>29945</v>
      </c>
      <c r="L2227" s="14" t="s">
        <v>31</v>
      </c>
      <c r="M2227" s="14" t="s">
        <v>163</v>
      </c>
      <c r="N2227" s="14" t="s">
        <v>59</v>
      </c>
      <c r="O2227" s="16" t="s">
        <v>201</v>
      </c>
      <c r="P2227" s="17" t="s">
        <v>340</v>
      </c>
      <c r="Q2227" s="29" t="s">
        <v>11851</v>
      </c>
      <c r="R2227" s="15" t="s">
        <v>11852</v>
      </c>
      <c r="S2227" s="14" t="s">
        <v>93</v>
      </c>
      <c r="T2227" s="18">
        <v>10</v>
      </c>
      <c r="U2227" s="34">
        <v>1</v>
      </c>
      <c r="V2227" s="39">
        <f>U2227/E2227</f>
        <v>4.8507122080793134E-3</v>
      </c>
      <c r="W2227" s="37">
        <f>V2227/3</f>
        <v>1.6169040693597711E-3</v>
      </c>
      <c r="X2227" s="19" t="s">
        <v>11853</v>
      </c>
      <c r="Y2227" s="21" t="s">
        <v>11854</v>
      </c>
      <c r="Z2227" s="19" t="s">
        <v>31068</v>
      </c>
    </row>
    <row r="2228" spans="1:26" s="67" customFormat="1" ht="100.2" customHeight="1" x14ac:dyDescent="0.3">
      <c r="A2228" s="138" t="s">
        <v>23707</v>
      </c>
      <c r="B2228" s="141" t="s">
        <v>22360</v>
      </c>
      <c r="C2228" s="139" t="s">
        <v>22361</v>
      </c>
      <c r="D2228" s="139" t="s">
        <v>22362</v>
      </c>
      <c r="E2228" s="142">
        <v>145.55000000000001</v>
      </c>
      <c r="F2228" s="143" t="s">
        <v>22363</v>
      </c>
      <c r="G2228" s="143"/>
      <c r="H2228" s="143" t="s">
        <v>22364</v>
      </c>
      <c r="I2228" s="144" t="s">
        <v>8532</v>
      </c>
      <c r="J2228" s="145" t="s">
        <v>9305</v>
      </c>
      <c r="K2228" s="143" t="s">
        <v>28952</v>
      </c>
      <c r="L2228" s="144" t="s">
        <v>31</v>
      </c>
      <c r="M2228" s="144" t="s">
        <v>4925</v>
      </c>
      <c r="N2228" s="144" t="s">
        <v>476</v>
      </c>
      <c r="O2228" s="144" t="s">
        <v>34</v>
      </c>
      <c r="P2228" s="144">
        <v>91</v>
      </c>
      <c r="Q2228" s="144">
        <v>0.7</v>
      </c>
      <c r="R2228" s="147" t="s">
        <v>22365</v>
      </c>
      <c r="S2228" s="144" t="s">
        <v>22366</v>
      </c>
      <c r="T2228" s="144">
        <v>7.6</v>
      </c>
      <c r="U2228" s="144">
        <v>0.7</v>
      </c>
      <c r="V2228" s="148">
        <f>U2228/E2228</f>
        <v>4.8093438680865677E-3</v>
      </c>
      <c r="W2228" s="148">
        <f>V2228/3</f>
        <v>1.6031146226955226E-3</v>
      </c>
      <c r="X2228" s="1" t="s">
        <v>22367</v>
      </c>
      <c r="Y2228" s="145" t="s">
        <v>22368</v>
      </c>
      <c r="Z2228" s="145" t="s">
        <v>31069</v>
      </c>
    </row>
    <row r="2229" spans="1:26" s="67" customFormat="1" ht="100.2" customHeight="1" x14ac:dyDescent="0.3">
      <c r="A2229" s="9" t="s">
        <v>16991</v>
      </c>
      <c r="B2229" s="10" t="s">
        <v>11855</v>
      </c>
      <c r="C2229" s="11" t="s">
        <v>11856</v>
      </c>
      <c r="D2229" s="19" t="s">
        <v>11857</v>
      </c>
      <c r="E2229" s="13">
        <v>422.02325405308699</v>
      </c>
      <c r="F2229" s="14" t="s">
        <v>11858</v>
      </c>
      <c r="G2229" s="14">
        <v>2.66</v>
      </c>
      <c r="H2229" s="14" t="s">
        <v>11859</v>
      </c>
      <c r="I2229" s="14" t="s">
        <v>8532</v>
      </c>
      <c r="J2229" s="15" t="s">
        <v>20662</v>
      </c>
      <c r="K2229" s="14" t="s">
        <v>29944</v>
      </c>
      <c r="L2229" s="14" t="s">
        <v>189</v>
      </c>
      <c r="M2229" s="14" t="s">
        <v>190</v>
      </c>
      <c r="N2229" s="14" t="s">
        <v>33</v>
      </c>
      <c r="O2229" s="16" t="s">
        <v>3856</v>
      </c>
      <c r="P2229" s="28">
        <v>90</v>
      </c>
      <c r="Q2229" s="14">
        <v>2</v>
      </c>
      <c r="R2229" s="15" t="s">
        <v>11860</v>
      </c>
      <c r="S2229" s="14" t="s">
        <v>36</v>
      </c>
      <c r="T2229" s="14">
        <v>10</v>
      </c>
      <c r="U2229" s="14">
        <v>2</v>
      </c>
      <c r="V2229" s="30">
        <f>PRODUCT(U2229,1/E2229)</f>
        <v>4.7390753490290293E-3</v>
      </c>
      <c r="W2229" s="30">
        <f>V2229/3</f>
        <v>1.5796917830096764E-3</v>
      </c>
      <c r="X2229" s="19" t="s">
        <v>11861</v>
      </c>
      <c r="Y2229" s="21" t="s">
        <v>11862</v>
      </c>
      <c r="Z2229" s="19" t="s">
        <v>11863</v>
      </c>
    </row>
    <row r="2230" spans="1:26" s="67" customFormat="1" ht="100.2" customHeight="1" x14ac:dyDescent="0.3">
      <c r="A2230" s="9" t="s">
        <v>16991</v>
      </c>
      <c r="B2230" s="10" t="s">
        <v>11864</v>
      </c>
      <c r="C2230" s="19" t="s">
        <v>11865</v>
      </c>
      <c r="D2230" s="19" t="s">
        <v>11866</v>
      </c>
      <c r="E2230" s="13">
        <v>324.05</v>
      </c>
      <c r="F2230" s="14" t="s">
        <v>11867</v>
      </c>
      <c r="G2230" s="14">
        <v>6.87</v>
      </c>
      <c r="H2230" s="14" t="s">
        <v>11868</v>
      </c>
      <c r="I2230" s="14" t="s">
        <v>8532</v>
      </c>
      <c r="J2230" s="15" t="s">
        <v>10828</v>
      </c>
      <c r="K2230" s="14" t="s">
        <v>28953</v>
      </c>
      <c r="L2230" s="14" t="s">
        <v>31</v>
      </c>
      <c r="M2230" s="14" t="s">
        <v>32</v>
      </c>
      <c r="N2230" s="14" t="s">
        <v>33</v>
      </c>
      <c r="O2230" s="16" t="s">
        <v>34</v>
      </c>
      <c r="P2230" s="28">
        <v>728</v>
      </c>
      <c r="Q2230" s="14">
        <v>0.5</v>
      </c>
      <c r="R2230" s="15" t="s">
        <v>11869</v>
      </c>
      <c r="S2230" s="14" t="s">
        <v>6288</v>
      </c>
      <c r="T2230" s="14">
        <v>1.25</v>
      </c>
      <c r="U2230" s="14">
        <v>0.5</v>
      </c>
      <c r="V2230" s="37">
        <f>U2230/E2230</f>
        <v>1.5429717636167258E-3</v>
      </c>
      <c r="W2230" s="37">
        <f>V2230</f>
        <v>1.5429717636167258E-3</v>
      </c>
      <c r="X2230" s="19" t="s">
        <v>11870</v>
      </c>
      <c r="Y2230" s="21" t="s">
        <v>11871</v>
      </c>
      <c r="Z2230" s="19" t="s">
        <v>11872</v>
      </c>
    </row>
    <row r="2231" spans="1:26" s="67" customFormat="1" ht="100.2" customHeight="1" x14ac:dyDescent="0.3">
      <c r="A2231" s="138" t="s">
        <v>23707</v>
      </c>
      <c r="B2231" s="141" t="s">
        <v>22369</v>
      </c>
      <c r="C2231" s="139" t="s">
        <v>22370</v>
      </c>
      <c r="D2231" s="139" t="s">
        <v>22371</v>
      </c>
      <c r="E2231" s="142">
        <v>260.11</v>
      </c>
      <c r="F2231" s="143" t="s">
        <v>22372</v>
      </c>
      <c r="G2231" s="143"/>
      <c r="H2231" s="143" t="s">
        <v>22373</v>
      </c>
      <c r="I2231" s="144" t="s">
        <v>8532</v>
      </c>
      <c r="J2231" s="145" t="s">
        <v>11129</v>
      </c>
      <c r="K2231" s="143" t="s">
        <v>28954</v>
      </c>
      <c r="L2231" s="144" t="s">
        <v>31</v>
      </c>
      <c r="M2231" s="144" t="s">
        <v>7878</v>
      </c>
      <c r="N2231" s="144" t="s">
        <v>46</v>
      </c>
      <c r="O2231" s="144" t="s">
        <v>34</v>
      </c>
      <c r="P2231" s="144">
        <v>728</v>
      </c>
      <c r="Q2231" s="144">
        <v>0.4</v>
      </c>
      <c r="R2231" s="147" t="s">
        <v>22374</v>
      </c>
      <c r="S2231" s="144" t="s">
        <v>143</v>
      </c>
      <c r="T2231" s="144">
        <v>2</v>
      </c>
      <c r="U2231" s="144">
        <v>0.4</v>
      </c>
      <c r="V2231" s="148">
        <f>U2231/E2231</f>
        <v>1.5378109261466302E-3</v>
      </c>
      <c r="W2231" s="148">
        <f>V2231</f>
        <v>1.5378109261466302E-3</v>
      </c>
      <c r="X2231" s="1" t="s">
        <v>22375</v>
      </c>
      <c r="Y2231" s="145" t="s">
        <v>1705</v>
      </c>
      <c r="Z2231" s="145" t="s">
        <v>22376</v>
      </c>
    </row>
    <row r="2232" spans="1:26" s="67" customFormat="1" ht="100.2" customHeight="1" x14ac:dyDescent="0.3">
      <c r="A2232" s="138" t="s">
        <v>23707</v>
      </c>
      <c r="B2232" s="141" t="s">
        <v>22377</v>
      </c>
      <c r="C2232" s="139" t="s">
        <v>22378</v>
      </c>
      <c r="D2232" s="139" t="s">
        <v>22379</v>
      </c>
      <c r="E2232" s="142">
        <v>229.71</v>
      </c>
      <c r="F2232" s="143" t="s">
        <v>22380</v>
      </c>
      <c r="G2232" s="143"/>
      <c r="H2232" s="143" t="s">
        <v>22381</v>
      </c>
      <c r="I2232" s="144" t="s">
        <v>8532</v>
      </c>
      <c r="J2232" s="145" t="s">
        <v>9305</v>
      </c>
      <c r="K2232" s="143" t="s">
        <v>28955</v>
      </c>
      <c r="L2232" s="144" t="s">
        <v>31</v>
      </c>
      <c r="M2232" s="144" t="s">
        <v>22382</v>
      </c>
      <c r="N2232" s="144" t="s">
        <v>46</v>
      </c>
      <c r="O2232" s="144" t="s">
        <v>34</v>
      </c>
      <c r="P2232" s="144">
        <v>812</v>
      </c>
      <c r="Q2232" s="144">
        <v>0.35</v>
      </c>
      <c r="R2232" s="147" t="s">
        <v>22383</v>
      </c>
      <c r="S2232" s="144" t="s">
        <v>788</v>
      </c>
      <c r="T2232" s="144">
        <v>1.6</v>
      </c>
      <c r="U2232" s="144">
        <v>0.35</v>
      </c>
      <c r="V2232" s="149">
        <f>U2232/E2232</f>
        <v>1.5236602672935439E-3</v>
      </c>
      <c r="W2232" s="149">
        <f>V2232</f>
        <v>1.5236602672935439E-3</v>
      </c>
      <c r="X2232" s="1" t="s">
        <v>22384</v>
      </c>
      <c r="Y2232" s="145" t="s">
        <v>22385</v>
      </c>
      <c r="Z2232" s="145" t="s">
        <v>22386</v>
      </c>
    </row>
    <row r="2233" spans="1:26" s="67" customFormat="1" ht="100.2" customHeight="1" x14ac:dyDescent="0.3">
      <c r="A2233" s="138" t="s">
        <v>23707</v>
      </c>
      <c r="B2233" s="141" t="s">
        <v>22387</v>
      </c>
      <c r="C2233" s="139" t="s">
        <v>22388</v>
      </c>
      <c r="D2233" s="139" t="s">
        <v>22389</v>
      </c>
      <c r="E2233" s="142">
        <v>329.44</v>
      </c>
      <c r="F2233" s="143" t="s">
        <v>22390</v>
      </c>
      <c r="G2233" s="143"/>
      <c r="H2233" s="143" t="s">
        <v>22391</v>
      </c>
      <c r="I2233" s="144" t="s">
        <v>8532</v>
      </c>
      <c r="J2233" s="145" t="s">
        <v>8598</v>
      </c>
      <c r="K2233" s="143" t="s">
        <v>29943</v>
      </c>
      <c r="L2233" s="144" t="s">
        <v>189</v>
      </c>
      <c r="M2233" s="144" t="s">
        <v>190</v>
      </c>
      <c r="N2233" s="144" t="s">
        <v>33</v>
      </c>
      <c r="O2233" s="144" t="s">
        <v>3856</v>
      </c>
      <c r="P2233" s="144">
        <v>364</v>
      </c>
      <c r="Q2233" s="144">
        <v>0.5</v>
      </c>
      <c r="R2233" s="147" t="s">
        <v>10924</v>
      </c>
      <c r="S2233" s="144" t="s">
        <v>143</v>
      </c>
      <c r="T2233" s="144">
        <v>5</v>
      </c>
      <c r="U2233" s="144">
        <v>0.5</v>
      </c>
      <c r="V2233" s="148">
        <f>U2233/E2233</f>
        <v>1.5177270519669743E-3</v>
      </c>
      <c r="W2233" s="148">
        <f>V2233</f>
        <v>1.5177270519669743E-3</v>
      </c>
      <c r="X2233" s="1" t="s">
        <v>22392</v>
      </c>
      <c r="Y2233" s="145" t="s">
        <v>22393</v>
      </c>
      <c r="Z2233" s="145" t="s">
        <v>22394</v>
      </c>
    </row>
    <row r="2234" spans="1:26" s="67" customFormat="1" ht="100.2" customHeight="1" x14ac:dyDescent="0.3">
      <c r="A2234" s="9" t="s">
        <v>16991</v>
      </c>
      <c r="B2234" s="10" t="s">
        <v>11873</v>
      </c>
      <c r="C2234" s="19" t="s">
        <v>11874</v>
      </c>
      <c r="D2234" s="19" t="s">
        <v>11875</v>
      </c>
      <c r="E2234" s="13">
        <v>153.81</v>
      </c>
      <c r="F2234" s="14" t="s">
        <v>11876</v>
      </c>
      <c r="G2234" s="14">
        <v>2.64</v>
      </c>
      <c r="H2234" s="14" t="s">
        <v>11877</v>
      </c>
      <c r="I2234" s="14" t="s">
        <v>8532</v>
      </c>
      <c r="J2234" s="15" t="s">
        <v>8615</v>
      </c>
      <c r="K2234" s="14" t="s">
        <v>28956</v>
      </c>
      <c r="L2234" s="14" t="s">
        <v>31</v>
      </c>
      <c r="M2234" s="14" t="s">
        <v>163</v>
      </c>
      <c r="N2234" s="14" t="s">
        <v>46</v>
      </c>
      <c r="O2234" s="16" t="s">
        <v>220</v>
      </c>
      <c r="P2234" s="28">
        <v>84</v>
      </c>
      <c r="Q2234" s="14">
        <v>0.7</v>
      </c>
      <c r="R2234" s="15" t="s">
        <v>11878</v>
      </c>
      <c r="S2234" s="14" t="s">
        <v>143</v>
      </c>
      <c r="T2234" s="14">
        <v>7.1</v>
      </c>
      <c r="U2234" s="14">
        <v>0.7</v>
      </c>
      <c r="V2234" s="30">
        <f>PRODUCT(U2234,1/E2234)</f>
        <v>4.5510695013328134E-3</v>
      </c>
      <c r="W2234" s="30">
        <f>V2234/3</f>
        <v>1.5170231671109379E-3</v>
      </c>
      <c r="X2234" s="19" t="s">
        <v>11879</v>
      </c>
      <c r="Y2234" s="21" t="s">
        <v>11880</v>
      </c>
      <c r="Z2234" s="19" t="s">
        <v>31070</v>
      </c>
    </row>
    <row r="2235" spans="1:26" s="67" customFormat="1" ht="100.2" customHeight="1" x14ac:dyDescent="0.3">
      <c r="A2235" s="9" t="s">
        <v>16991</v>
      </c>
      <c r="B2235" s="10" t="s">
        <v>11881</v>
      </c>
      <c r="C2235" s="22" t="s">
        <v>11882</v>
      </c>
      <c r="D2235" s="19" t="s">
        <v>11883</v>
      </c>
      <c r="E2235" s="13">
        <v>221.03</v>
      </c>
      <c r="F2235" s="14" t="s">
        <v>8754</v>
      </c>
      <c r="G2235" s="14">
        <v>2.81</v>
      </c>
      <c r="H2235" s="14" t="s">
        <v>11884</v>
      </c>
      <c r="I2235" s="14" t="s">
        <v>8532</v>
      </c>
      <c r="J2235" s="15" t="s">
        <v>8756</v>
      </c>
      <c r="K2235" s="14" t="s">
        <v>28957</v>
      </c>
      <c r="L2235" s="14" t="s">
        <v>31</v>
      </c>
      <c r="M2235" s="14" t="s">
        <v>176</v>
      </c>
      <c r="N2235" s="14" t="s">
        <v>33</v>
      </c>
      <c r="O2235" s="16" t="s">
        <v>34</v>
      </c>
      <c r="P2235" s="28">
        <v>91</v>
      </c>
      <c r="Q2235" s="36">
        <v>1</v>
      </c>
      <c r="R2235" s="15" t="s">
        <v>11885</v>
      </c>
      <c r="S2235" s="14" t="s">
        <v>36</v>
      </c>
      <c r="T2235" s="36">
        <v>5</v>
      </c>
      <c r="U2235" s="36">
        <v>1</v>
      </c>
      <c r="V2235" s="37">
        <f>PRODUCT(U2235/E2235)</f>
        <v>4.5242727231597519E-3</v>
      </c>
      <c r="W2235" s="37">
        <f>V2235/3</f>
        <v>1.5080909077199174E-3</v>
      </c>
      <c r="X2235" s="19" t="s">
        <v>11886</v>
      </c>
      <c r="Y2235" s="21" t="s">
        <v>11887</v>
      </c>
      <c r="Z2235" s="19" t="s">
        <v>31071</v>
      </c>
    </row>
    <row r="2236" spans="1:26" s="67" customFormat="1" ht="100.2" customHeight="1" x14ac:dyDescent="0.3">
      <c r="A2236" s="138" t="s">
        <v>23707</v>
      </c>
      <c r="B2236" s="141" t="s">
        <v>22395</v>
      </c>
      <c r="C2236" s="139" t="s">
        <v>22396</v>
      </c>
      <c r="D2236" s="139" t="s">
        <v>22397</v>
      </c>
      <c r="E2236" s="142">
        <v>314.20999999999998</v>
      </c>
      <c r="F2236" s="143" t="s">
        <v>22398</v>
      </c>
      <c r="G2236" s="143"/>
      <c r="H2236" s="143" t="s">
        <v>22399</v>
      </c>
      <c r="I2236" s="144" t="s">
        <v>8532</v>
      </c>
      <c r="J2236" s="145" t="s">
        <v>9769</v>
      </c>
      <c r="K2236" s="143" t="s">
        <v>28958</v>
      </c>
      <c r="L2236" s="144" t="s">
        <v>31</v>
      </c>
      <c r="M2236" s="144" t="s">
        <v>22400</v>
      </c>
      <c r="N2236" s="144" t="s">
        <v>46</v>
      </c>
      <c r="O2236" s="144" t="s">
        <v>34</v>
      </c>
      <c r="P2236" s="144">
        <v>735</v>
      </c>
      <c r="Q2236" s="144">
        <v>0.47</v>
      </c>
      <c r="R2236" s="147" t="s">
        <v>22401</v>
      </c>
      <c r="S2236" s="144" t="s">
        <v>36</v>
      </c>
      <c r="T2236" s="144">
        <v>4.7</v>
      </c>
      <c r="U2236" s="144">
        <v>0.47</v>
      </c>
      <c r="V2236" s="148">
        <f>U2236/E2236</f>
        <v>1.4958149008624806E-3</v>
      </c>
      <c r="W2236" s="148">
        <f>V2236</f>
        <v>1.4958149008624806E-3</v>
      </c>
      <c r="X2236" s="1" t="s">
        <v>22402</v>
      </c>
      <c r="Y2236" s="145" t="s">
        <v>22403</v>
      </c>
      <c r="Z2236" s="145" t="s">
        <v>22404</v>
      </c>
    </row>
    <row r="2237" spans="1:26" s="67" customFormat="1" ht="100.2" customHeight="1" x14ac:dyDescent="0.3">
      <c r="A2237" s="9" t="s">
        <v>16991</v>
      </c>
      <c r="B2237" s="10" t="s">
        <v>11888</v>
      </c>
      <c r="C2237" s="22" t="s">
        <v>11889</v>
      </c>
      <c r="D2237" s="19" t="s">
        <v>23597</v>
      </c>
      <c r="E2237" s="13">
        <v>335.28</v>
      </c>
      <c r="F2237" s="14" t="s">
        <v>11729</v>
      </c>
      <c r="G2237" s="14">
        <v>5.29</v>
      </c>
      <c r="H2237" s="14" t="s">
        <v>11890</v>
      </c>
      <c r="I2237" s="14" t="s">
        <v>8532</v>
      </c>
      <c r="J2237" s="15" t="s">
        <v>9462</v>
      </c>
      <c r="K2237" s="14" t="s">
        <v>29942</v>
      </c>
      <c r="L2237" s="14" t="s">
        <v>31</v>
      </c>
      <c r="M2237" s="14" t="s">
        <v>176</v>
      </c>
      <c r="N2237" s="14" t="s">
        <v>46</v>
      </c>
      <c r="O2237" s="16" t="s">
        <v>34</v>
      </c>
      <c r="P2237" s="28">
        <v>730</v>
      </c>
      <c r="Q2237" s="14">
        <v>0.5</v>
      </c>
      <c r="R2237" s="15" t="s">
        <v>11891</v>
      </c>
      <c r="S2237" s="14" t="s">
        <v>11892</v>
      </c>
      <c r="T2237" s="36">
        <v>5.4</v>
      </c>
      <c r="U2237" s="36">
        <v>0.5</v>
      </c>
      <c r="V2237" s="37">
        <f>PRODUCT(U2237,1/E2237)</f>
        <v>1.4912908613696017E-3</v>
      </c>
      <c r="W2237" s="37">
        <f>V2237</f>
        <v>1.4912908613696017E-3</v>
      </c>
      <c r="X2237" s="19" t="s">
        <v>11893</v>
      </c>
      <c r="Y2237" s="21" t="s">
        <v>11894</v>
      </c>
      <c r="Z2237" s="19" t="s">
        <v>31072</v>
      </c>
    </row>
    <row r="2238" spans="1:26" s="67" customFormat="1" ht="100.2" customHeight="1" x14ac:dyDescent="0.3">
      <c r="A2238" s="138" t="s">
        <v>23707</v>
      </c>
      <c r="B2238" s="141" t="s">
        <v>22405</v>
      </c>
      <c r="C2238" s="139" t="s">
        <v>22406</v>
      </c>
      <c r="D2238" s="139" t="s">
        <v>22407</v>
      </c>
      <c r="E2238" s="142">
        <v>328.49599999999998</v>
      </c>
      <c r="F2238" s="143" t="s">
        <v>22408</v>
      </c>
      <c r="G2238" s="143"/>
      <c r="H2238" s="143" t="s">
        <v>22409</v>
      </c>
      <c r="I2238" s="144" t="s">
        <v>8532</v>
      </c>
      <c r="J2238" s="145" t="s">
        <v>22410</v>
      </c>
      <c r="K2238" s="143" t="s">
        <v>29941</v>
      </c>
      <c r="L2238" s="144" t="s">
        <v>31</v>
      </c>
      <c r="M2238" s="144" t="s">
        <v>69</v>
      </c>
      <c r="N2238" s="144" t="s">
        <v>46</v>
      </c>
      <c r="O2238" s="144" t="s">
        <v>34</v>
      </c>
      <c r="P2238" s="144">
        <v>91</v>
      </c>
      <c r="Q2238" s="144">
        <v>1.43</v>
      </c>
      <c r="R2238" s="147" t="s">
        <v>22411</v>
      </c>
      <c r="S2238" s="144" t="s">
        <v>143</v>
      </c>
      <c r="T2238" s="144">
        <v>5.77</v>
      </c>
      <c r="U2238" s="144">
        <v>1.43</v>
      </c>
      <c r="V2238" s="153">
        <f>U2238/E2238</f>
        <v>4.3531732502070045E-3</v>
      </c>
      <c r="W2238" s="153">
        <f>V2238/3</f>
        <v>1.4510577500690014E-3</v>
      </c>
      <c r="X2238" s="1" t="s">
        <v>22412</v>
      </c>
      <c r="Y2238" s="145" t="s">
        <v>17597</v>
      </c>
      <c r="Z2238" s="145" t="s">
        <v>22413</v>
      </c>
    </row>
    <row r="2239" spans="1:26" s="67" customFormat="1" ht="100.2" customHeight="1" x14ac:dyDescent="0.3">
      <c r="A2239" s="9" t="s">
        <v>16991</v>
      </c>
      <c r="B2239" s="10" t="s">
        <v>11895</v>
      </c>
      <c r="C2239" s="35" t="s">
        <v>11896</v>
      </c>
      <c r="D2239" s="19" t="s">
        <v>11897</v>
      </c>
      <c r="E2239" s="13">
        <v>222.11650102095101</v>
      </c>
      <c r="F2239" s="14" t="s">
        <v>11898</v>
      </c>
      <c r="G2239" s="14">
        <v>0.87</v>
      </c>
      <c r="H2239" s="14" t="s">
        <v>11899</v>
      </c>
      <c r="I2239" s="14" t="s">
        <v>8532</v>
      </c>
      <c r="J2239" s="15" t="s">
        <v>9647</v>
      </c>
      <c r="K2239" s="14" t="s">
        <v>29940</v>
      </c>
      <c r="L2239" s="14" t="s">
        <v>31</v>
      </c>
      <c r="M2239" s="14" t="s">
        <v>176</v>
      </c>
      <c r="N2239" s="14" t="s">
        <v>46</v>
      </c>
      <c r="O2239" s="16" t="s">
        <v>34</v>
      </c>
      <c r="P2239" s="28">
        <v>730</v>
      </c>
      <c r="Q2239" s="14">
        <v>0.3</v>
      </c>
      <c r="R2239" s="15" t="s">
        <v>11900</v>
      </c>
      <c r="S2239" s="14" t="s">
        <v>11901</v>
      </c>
      <c r="T2239" s="14">
        <v>1.5</v>
      </c>
      <c r="U2239" s="14">
        <v>0.3</v>
      </c>
      <c r="V2239" s="37">
        <f>PRODUCT(U2239,1/E2239)</f>
        <v>1.3506425619936391E-3</v>
      </c>
      <c r="W2239" s="37">
        <f>V2239</f>
        <v>1.3506425619936391E-3</v>
      </c>
      <c r="X2239" s="19" t="s">
        <v>11902</v>
      </c>
      <c r="Y2239" s="21" t="s">
        <v>11903</v>
      </c>
      <c r="Z2239" s="19" t="s">
        <v>11904</v>
      </c>
    </row>
    <row r="2240" spans="1:26" s="67" customFormat="1" ht="100.2" customHeight="1" x14ac:dyDescent="0.3">
      <c r="A2240" s="138" t="s">
        <v>23707</v>
      </c>
      <c r="B2240" s="141" t="s">
        <v>22414</v>
      </c>
      <c r="C2240" s="139" t="s">
        <v>22415</v>
      </c>
      <c r="D2240" s="139" t="s">
        <v>22416</v>
      </c>
      <c r="E2240" s="142">
        <v>383.36700000000002</v>
      </c>
      <c r="F2240" s="143" t="s">
        <v>22417</v>
      </c>
      <c r="G2240" s="143"/>
      <c r="H2240" s="143" t="s">
        <v>22418</v>
      </c>
      <c r="I2240" s="144" t="s">
        <v>8532</v>
      </c>
      <c r="J2240" s="145" t="s">
        <v>22419</v>
      </c>
      <c r="K2240" s="143" t="s">
        <v>29939</v>
      </c>
      <c r="L2240" s="144" t="s">
        <v>31</v>
      </c>
      <c r="M2240" s="144" t="s">
        <v>32</v>
      </c>
      <c r="N2240" s="144" t="s">
        <v>46</v>
      </c>
      <c r="O2240" s="144" t="s">
        <v>34</v>
      </c>
      <c r="P2240" s="144">
        <v>742</v>
      </c>
      <c r="Q2240" s="144">
        <v>0.51</v>
      </c>
      <c r="R2240" s="147" t="s">
        <v>22420</v>
      </c>
      <c r="S2240" s="144" t="s">
        <v>36</v>
      </c>
      <c r="T2240" s="144">
        <v>4.1500000000000004</v>
      </c>
      <c r="U2240" s="144">
        <v>0.51</v>
      </c>
      <c r="V2240" s="149">
        <f t="shared" ref="V2240:V2245" si="128">U2240/E2240</f>
        <v>1.3303179459890914E-3</v>
      </c>
      <c r="W2240" s="149">
        <f>V2240</f>
        <v>1.3303179459890914E-3</v>
      </c>
      <c r="X2240" s="1" t="s">
        <v>22421</v>
      </c>
      <c r="Y2240" s="145" t="s">
        <v>9325</v>
      </c>
      <c r="Z2240" s="145" t="s">
        <v>22422</v>
      </c>
    </row>
    <row r="2241" spans="1:26" s="67" customFormat="1" ht="100.2" customHeight="1" x14ac:dyDescent="0.3">
      <c r="A2241" s="138" t="s">
        <v>23707</v>
      </c>
      <c r="B2241" s="141" t="s">
        <v>22423</v>
      </c>
      <c r="C2241" s="139" t="s">
        <v>22424</v>
      </c>
      <c r="D2241" s="139" t="s">
        <v>22425</v>
      </c>
      <c r="E2241" s="142">
        <v>314.39999999999998</v>
      </c>
      <c r="F2241" s="143" t="s">
        <v>22426</v>
      </c>
      <c r="G2241" s="143"/>
      <c r="H2241" s="143" t="s">
        <v>22427</v>
      </c>
      <c r="I2241" s="144" t="s">
        <v>8532</v>
      </c>
      <c r="J2241" s="145" t="s">
        <v>22428</v>
      </c>
      <c r="K2241" s="143" t="s">
        <v>29938</v>
      </c>
      <c r="L2241" s="144" t="s">
        <v>189</v>
      </c>
      <c r="M2241" s="144" t="s">
        <v>281</v>
      </c>
      <c r="N2241" s="144" t="s">
        <v>33</v>
      </c>
      <c r="O2241" s="144" t="s">
        <v>34</v>
      </c>
      <c r="P2241" s="144">
        <v>365</v>
      </c>
      <c r="Q2241" s="144">
        <v>0.39</v>
      </c>
      <c r="R2241" s="147" t="s">
        <v>22429</v>
      </c>
      <c r="S2241" s="144" t="s">
        <v>22430</v>
      </c>
      <c r="T2241" s="144">
        <v>4.42</v>
      </c>
      <c r="U2241" s="144">
        <v>0.39</v>
      </c>
      <c r="V2241" s="161">
        <f t="shared" si="128"/>
        <v>1.2404580152671756E-3</v>
      </c>
      <c r="W2241" s="161">
        <f>V2241</f>
        <v>1.2404580152671756E-3</v>
      </c>
      <c r="X2241" s="1" t="s">
        <v>22431</v>
      </c>
      <c r="Y2241" s="145" t="s">
        <v>1705</v>
      </c>
      <c r="Z2241" s="145" t="s">
        <v>31073</v>
      </c>
    </row>
    <row r="2242" spans="1:26" s="67" customFormat="1" ht="100.2" customHeight="1" x14ac:dyDescent="0.3">
      <c r="A2242" s="138" t="s">
        <v>23707</v>
      </c>
      <c r="B2242" s="141" t="s">
        <v>22432</v>
      </c>
      <c r="C2242" s="139" t="s">
        <v>22433</v>
      </c>
      <c r="D2242" s="139" t="s">
        <v>22434</v>
      </c>
      <c r="E2242" s="142">
        <v>418.74</v>
      </c>
      <c r="F2242" s="143" t="s">
        <v>22435</v>
      </c>
      <c r="G2242" s="143"/>
      <c r="H2242" s="143" t="s">
        <v>22436</v>
      </c>
      <c r="I2242" s="144" t="s">
        <v>8532</v>
      </c>
      <c r="J2242" s="145" t="s">
        <v>21768</v>
      </c>
      <c r="K2242" s="143" t="s">
        <v>28959</v>
      </c>
      <c r="L2242" s="144" t="s">
        <v>189</v>
      </c>
      <c r="M2242" s="144" t="s">
        <v>190</v>
      </c>
      <c r="N2242" s="144" t="s">
        <v>33</v>
      </c>
      <c r="O2242" s="144" t="s">
        <v>3856</v>
      </c>
      <c r="P2242" s="144">
        <v>365</v>
      </c>
      <c r="Q2242" s="144">
        <v>0.5</v>
      </c>
      <c r="R2242" s="147" t="s">
        <v>22437</v>
      </c>
      <c r="S2242" s="144" t="s">
        <v>9272</v>
      </c>
      <c r="T2242" s="144">
        <v>2</v>
      </c>
      <c r="U2242" s="144">
        <v>0.5</v>
      </c>
      <c r="V2242" s="148">
        <f t="shared" si="128"/>
        <v>1.1940583655729092E-3</v>
      </c>
      <c r="W2242" s="148">
        <f>V2242</f>
        <v>1.1940583655729092E-3</v>
      </c>
      <c r="X2242" s="1" t="s">
        <v>22438</v>
      </c>
      <c r="Y2242" s="145" t="s">
        <v>22439</v>
      </c>
      <c r="Z2242" s="145" t="s">
        <v>22440</v>
      </c>
    </row>
    <row r="2243" spans="1:26" s="67" customFormat="1" ht="100.2" customHeight="1" x14ac:dyDescent="0.3">
      <c r="A2243" s="138" t="s">
        <v>23707</v>
      </c>
      <c r="B2243" s="141" t="s">
        <v>22441</v>
      </c>
      <c r="C2243" s="139" t="s">
        <v>22442</v>
      </c>
      <c r="D2243" s="139" t="s">
        <v>22443</v>
      </c>
      <c r="E2243" s="142">
        <v>173.6</v>
      </c>
      <c r="F2243" s="143" t="s">
        <v>22444</v>
      </c>
      <c r="G2243" s="143"/>
      <c r="H2243" s="143" t="s">
        <v>22445</v>
      </c>
      <c r="I2243" s="144" t="s">
        <v>8532</v>
      </c>
      <c r="J2243" s="145" t="s">
        <v>22446</v>
      </c>
      <c r="K2243" s="143" t="s">
        <v>28960</v>
      </c>
      <c r="L2243" s="144" t="s">
        <v>31</v>
      </c>
      <c r="M2243" s="144" t="s">
        <v>22447</v>
      </c>
      <c r="N2243" s="144" t="s">
        <v>46</v>
      </c>
      <c r="O2243" s="144" t="s">
        <v>34</v>
      </c>
      <c r="P2243" s="144">
        <v>91</v>
      </c>
      <c r="Q2243" s="144">
        <v>0.60199999999999998</v>
      </c>
      <c r="R2243" s="147" t="s">
        <v>22448</v>
      </c>
      <c r="S2243" s="144" t="s">
        <v>1982</v>
      </c>
      <c r="T2243" s="144">
        <v>3.2</v>
      </c>
      <c r="U2243" s="144">
        <v>0.60199999999999998</v>
      </c>
      <c r="V2243" s="153">
        <f t="shared" si="128"/>
        <v>3.4677419354838708E-3</v>
      </c>
      <c r="W2243" s="153">
        <f>V2243/3</f>
        <v>1.1559139784946236E-3</v>
      </c>
      <c r="X2243" s="1" t="s">
        <v>22449</v>
      </c>
      <c r="Y2243" s="145" t="s">
        <v>17716</v>
      </c>
      <c r="Z2243" s="145" t="s">
        <v>31074</v>
      </c>
    </row>
    <row r="2244" spans="1:26" s="67" customFormat="1" ht="100.2" customHeight="1" x14ac:dyDescent="0.3">
      <c r="A2244" s="138" t="s">
        <v>23707</v>
      </c>
      <c r="B2244" s="141" t="s">
        <v>22450</v>
      </c>
      <c r="C2244" s="139" t="s">
        <v>22451</v>
      </c>
      <c r="D2244" s="139" t="s">
        <v>22452</v>
      </c>
      <c r="E2244" s="142">
        <v>212.31</v>
      </c>
      <c r="F2244" s="143" t="s">
        <v>22453</v>
      </c>
      <c r="G2244" s="143"/>
      <c r="H2244" s="143" t="s">
        <v>22454</v>
      </c>
      <c r="I2244" s="144" t="s">
        <v>8532</v>
      </c>
      <c r="J2244" s="145" t="s">
        <v>22455</v>
      </c>
      <c r="K2244" s="143" t="s">
        <v>29937</v>
      </c>
      <c r="L2244" s="144" t="s">
        <v>31</v>
      </c>
      <c r="M2244" s="144" t="s">
        <v>32</v>
      </c>
      <c r="N2244" s="144" t="s">
        <v>33</v>
      </c>
      <c r="O2244" s="144" t="s">
        <v>34</v>
      </c>
      <c r="P2244" s="144">
        <v>90</v>
      </c>
      <c r="Q2244" s="144">
        <v>0.73</v>
      </c>
      <c r="R2244" s="147" t="s">
        <v>22456</v>
      </c>
      <c r="S2244" s="144" t="s">
        <v>49</v>
      </c>
      <c r="T2244" s="144" t="s">
        <v>49</v>
      </c>
      <c r="U2244" s="144">
        <v>0.73</v>
      </c>
      <c r="V2244" s="149">
        <f t="shared" si="128"/>
        <v>3.438368423531628E-3</v>
      </c>
      <c r="W2244" s="149">
        <f>V2244/3</f>
        <v>1.1461228078438761E-3</v>
      </c>
      <c r="X2244" s="1" t="s">
        <v>22457</v>
      </c>
      <c r="Y2244" s="145" t="s">
        <v>22359</v>
      </c>
      <c r="Z2244" s="145" t="s">
        <v>31075</v>
      </c>
    </row>
    <row r="2245" spans="1:26" s="67" customFormat="1" ht="100.2" customHeight="1" x14ac:dyDescent="0.3">
      <c r="A2245" s="9" t="s">
        <v>16991</v>
      </c>
      <c r="B2245" s="10" t="s">
        <v>11905</v>
      </c>
      <c r="C2245" s="22" t="s">
        <v>11906</v>
      </c>
      <c r="D2245" s="12" t="s">
        <v>11907</v>
      </c>
      <c r="E2245" s="13">
        <v>221.25</v>
      </c>
      <c r="F2245" s="14" t="s">
        <v>11908</v>
      </c>
      <c r="G2245" s="14">
        <v>2.3199999999999998</v>
      </c>
      <c r="H2245" s="14" t="s">
        <v>11909</v>
      </c>
      <c r="I2245" s="14" t="s">
        <v>8532</v>
      </c>
      <c r="J2245" s="15" t="s">
        <v>8598</v>
      </c>
      <c r="K2245" s="14" t="s">
        <v>29936</v>
      </c>
      <c r="L2245" s="14" t="s">
        <v>189</v>
      </c>
      <c r="M2245" s="14" t="s">
        <v>190</v>
      </c>
      <c r="N2245" s="14" t="s">
        <v>59</v>
      </c>
      <c r="O2245" s="16" t="s">
        <v>34</v>
      </c>
      <c r="P2245" s="17">
        <v>365</v>
      </c>
      <c r="Q2245" s="29" t="s">
        <v>11910</v>
      </c>
      <c r="R2245" s="15" t="s">
        <v>11911</v>
      </c>
      <c r="S2245" s="14" t="s">
        <v>11912</v>
      </c>
      <c r="T2245" s="20">
        <v>0.5</v>
      </c>
      <c r="U2245" s="20">
        <v>0.25</v>
      </c>
      <c r="V2245" s="39">
        <f t="shared" si="128"/>
        <v>1.1299435028248588E-3</v>
      </c>
      <c r="W2245" s="39">
        <f>V2245</f>
        <v>1.1299435028248588E-3</v>
      </c>
      <c r="X2245" s="19" t="s">
        <v>11913</v>
      </c>
      <c r="Y2245" s="21" t="s">
        <v>11914</v>
      </c>
      <c r="Z2245" s="19" t="s">
        <v>31076</v>
      </c>
    </row>
    <row r="2246" spans="1:26" s="67" customFormat="1" ht="100.2" customHeight="1" x14ac:dyDescent="0.3">
      <c r="A2246" s="9" t="s">
        <v>16991</v>
      </c>
      <c r="B2246" s="10" t="s">
        <v>11915</v>
      </c>
      <c r="C2246" s="22" t="s">
        <v>11916</v>
      </c>
      <c r="D2246" s="19" t="s">
        <v>11917</v>
      </c>
      <c r="E2246" s="13">
        <v>327.39999999999998</v>
      </c>
      <c r="F2246" s="14" t="s">
        <v>11918</v>
      </c>
      <c r="G2246" s="13">
        <v>2.5</v>
      </c>
      <c r="H2246" s="14" t="s">
        <v>11919</v>
      </c>
      <c r="I2246" s="14" t="s">
        <v>8532</v>
      </c>
      <c r="J2246" s="15" t="s">
        <v>9769</v>
      </c>
      <c r="K2246" s="14" t="s">
        <v>29935</v>
      </c>
      <c r="L2246" s="14" t="s">
        <v>189</v>
      </c>
      <c r="M2246" s="14" t="s">
        <v>190</v>
      </c>
      <c r="N2246" s="14" t="s">
        <v>59</v>
      </c>
      <c r="O2246" s="16" t="s">
        <v>3856</v>
      </c>
      <c r="P2246" s="28">
        <v>91</v>
      </c>
      <c r="Q2246" s="14">
        <v>1.1000000000000001</v>
      </c>
      <c r="R2246" s="15" t="s">
        <v>11920</v>
      </c>
      <c r="S2246" s="14" t="s">
        <v>36</v>
      </c>
      <c r="T2246" s="14">
        <v>4.3</v>
      </c>
      <c r="U2246" s="36">
        <v>1.1000000000000001</v>
      </c>
      <c r="V2246" s="37">
        <f>PRODUCT(U2246,1/E2246)</f>
        <v>3.3598045204642642E-3</v>
      </c>
      <c r="W2246" s="37">
        <f>V2246/3</f>
        <v>1.1199348401547547E-3</v>
      </c>
      <c r="X2246" s="19" t="s">
        <v>11921</v>
      </c>
      <c r="Y2246" s="21" t="s">
        <v>11922</v>
      </c>
      <c r="Z2246" s="19" t="s">
        <v>31077</v>
      </c>
    </row>
    <row r="2247" spans="1:26" s="67" customFormat="1" ht="100.2" customHeight="1" x14ac:dyDescent="0.3">
      <c r="A2247" s="138" t="s">
        <v>23707</v>
      </c>
      <c r="B2247" s="141" t="s">
        <v>22458</v>
      </c>
      <c r="C2247" s="139" t="s">
        <v>22459</v>
      </c>
      <c r="D2247" s="139" t="s">
        <v>22460</v>
      </c>
      <c r="E2247" s="142">
        <v>222.26</v>
      </c>
      <c r="F2247" s="143" t="s">
        <v>22461</v>
      </c>
      <c r="G2247" s="143"/>
      <c r="H2247" s="143" t="s">
        <v>22462</v>
      </c>
      <c r="I2247" s="144" t="s">
        <v>8532</v>
      </c>
      <c r="J2247" s="145" t="s">
        <v>22463</v>
      </c>
      <c r="K2247" s="143" t="s">
        <v>29934</v>
      </c>
      <c r="L2247" s="144" t="s">
        <v>31</v>
      </c>
      <c r="M2247" s="144" t="s">
        <v>32</v>
      </c>
      <c r="N2247" s="144" t="s">
        <v>33</v>
      </c>
      <c r="O2247" s="144" t="s">
        <v>34</v>
      </c>
      <c r="P2247" s="144">
        <v>90</v>
      </c>
      <c r="Q2247" s="144">
        <v>0.74</v>
      </c>
      <c r="R2247" s="147" t="s">
        <v>22464</v>
      </c>
      <c r="S2247" s="144" t="s">
        <v>49</v>
      </c>
      <c r="T2247" s="144" t="s">
        <v>49</v>
      </c>
      <c r="U2247" s="144">
        <v>0.74</v>
      </c>
      <c r="V2247" s="149">
        <f>U2247/E2247</f>
        <v>3.3294339962206426E-3</v>
      </c>
      <c r="W2247" s="149">
        <f>V2247/3</f>
        <v>1.1098113320735475E-3</v>
      </c>
      <c r="X2247" s="1" t="s">
        <v>22465</v>
      </c>
      <c r="Y2247" s="145" t="s">
        <v>22359</v>
      </c>
      <c r="Z2247" s="145" t="s">
        <v>31078</v>
      </c>
    </row>
    <row r="2248" spans="1:26" s="67" customFormat="1" ht="100.2" customHeight="1" x14ac:dyDescent="0.3">
      <c r="A2248" s="138" t="s">
        <v>23707</v>
      </c>
      <c r="B2248" s="141" t="s">
        <v>22466</v>
      </c>
      <c r="C2248" s="139" t="s">
        <v>22467</v>
      </c>
      <c r="D2248" s="152" t="s">
        <v>22468</v>
      </c>
      <c r="E2248" s="142">
        <v>300.44200000000001</v>
      </c>
      <c r="F2248" s="143" t="s">
        <v>22469</v>
      </c>
      <c r="G2248" s="143"/>
      <c r="H2248" s="143" t="s">
        <v>22470</v>
      </c>
      <c r="I2248" s="144" t="s">
        <v>8532</v>
      </c>
      <c r="J2248" s="145" t="s">
        <v>22410</v>
      </c>
      <c r="K2248" s="143" t="s">
        <v>29708</v>
      </c>
      <c r="L2248" s="144" t="s">
        <v>31</v>
      </c>
      <c r="M2248" s="144" t="s">
        <v>69</v>
      </c>
      <c r="N2248" s="144" t="s">
        <v>33</v>
      </c>
      <c r="O2248" s="144" t="s">
        <v>34</v>
      </c>
      <c r="P2248" s="144">
        <v>91</v>
      </c>
      <c r="Q2248" s="144">
        <v>1</v>
      </c>
      <c r="R2248" s="147" t="s">
        <v>22471</v>
      </c>
      <c r="S2248" s="144" t="s">
        <v>36</v>
      </c>
      <c r="T2248" s="144">
        <v>4</v>
      </c>
      <c r="U2248" s="144">
        <v>1</v>
      </c>
      <c r="V2248" s="148">
        <f>U2248/E2248</f>
        <v>3.328429447281006E-3</v>
      </c>
      <c r="W2248" s="148">
        <f>V2248/3</f>
        <v>1.1094764824270021E-3</v>
      </c>
      <c r="X2248" s="1" t="s">
        <v>22472</v>
      </c>
      <c r="Y2248" s="145" t="s">
        <v>22473</v>
      </c>
      <c r="Z2248" s="145" t="s">
        <v>22474</v>
      </c>
    </row>
    <row r="2249" spans="1:26" s="67" customFormat="1" ht="100.2" customHeight="1" x14ac:dyDescent="0.3">
      <c r="A2249" s="138" t="s">
        <v>23707</v>
      </c>
      <c r="B2249" s="141" t="s">
        <v>22475</v>
      </c>
      <c r="C2249" s="139" t="s">
        <v>22476</v>
      </c>
      <c r="D2249" s="139" t="s">
        <v>22477</v>
      </c>
      <c r="E2249" s="142">
        <v>361.15699999999998</v>
      </c>
      <c r="F2249" s="143" t="s">
        <v>22478</v>
      </c>
      <c r="G2249" s="143"/>
      <c r="H2249" s="143" t="s">
        <v>22479</v>
      </c>
      <c r="I2249" s="144" t="s">
        <v>8532</v>
      </c>
      <c r="J2249" s="145" t="s">
        <v>22480</v>
      </c>
      <c r="K2249" s="143" t="s">
        <v>29933</v>
      </c>
      <c r="L2249" s="144" t="s">
        <v>31</v>
      </c>
      <c r="M2249" s="144" t="s">
        <v>2749</v>
      </c>
      <c r="N2249" s="144" t="s">
        <v>476</v>
      </c>
      <c r="O2249" s="144" t="s">
        <v>34</v>
      </c>
      <c r="P2249" s="144" t="s">
        <v>917</v>
      </c>
      <c r="Q2249" s="144">
        <v>0.4</v>
      </c>
      <c r="R2249" s="147" t="s">
        <v>22481</v>
      </c>
      <c r="S2249" s="144" t="s">
        <v>22482</v>
      </c>
      <c r="T2249" s="144">
        <v>1.8</v>
      </c>
      <c r="U2249" s="144">
        <v>0.4</v>
      </c>
      <c r="V2249" s="148">
        <f>U2249/E2249</f>
        <v>1.1075515634474758E-3</v>
      </c>
      <c r="W2249" s="148">
        <f t="shared" ref="W2249:W2260" si="129">V2249</f>
        <v>1.1075515634474758E-3</v>
      </c>
      <c r="X2249" s="1" t="s">
        <v>22483</v>
      </c>
      <c r="Y2249" s="145" t="s">
        <v>4247</v>
      </c>
      <c r="Z2249" s="145" t="s">
        <v>22484</v>
      </c>
    </row>
    <row r="2250" spans="1:26" s="67" customFormat="1" ht="100.2" customHeight="1" x14ac:dyDescent="0.3">
      <c r="A2250" s="138" t="s">
        <v>23707</v>
      </c>
      <c r="B2250" s="141" t="s">
        <v>22485</v>
      </c>
      <c r="C2250" s="139" t="s">
        <v>22486</v>
      </c>
      <c r="D2250" s="139" t="s">
        <v>22487</v>
      </c>
      <c r="E2250" s="142">
        <v>363.39</v>
      </c>
      <c r="F2250" s="143" t="s">
        <v>17536</v>
      </c>
      <c r="G2250" s="143"/>
      <c r="H2250" s="143" t="s">
        <v>22488</v>
      </c>
      <c r="I2250" s="144" t="s">
        <v>8532</v>
      </c>
      <c r="J2250" s="145" t="s">
        <v>8569</v>
      </c>
      <c r="K2250" s="143" t="s">
        <v>29932</v>
      </c>
      <c r="L2250" s="144" t="s">
        <v>31</v>
      </c>
      <c r="M2250" s="144" t="s">
        <v>32</v>
      </c>
      <c r="N2250" s="144" t="s">
        <v>46</v>
      </c>
      <c r="O2250" s="144" t="s">
        <v>34</v>
      </c>
      <c r="P2250" s="144">
        <v>730</v>
      </c>
      <c r="Q2250" s="144">
        <v>0.4</v>
      </c>
      <c r="R2250" s="147" t="s">
        <v>22489</v>
      </c>
      <c r="S2250" s="144" t="s">
        <v>36</v>
      </c>
      <c r="T2250" s="144">
        <v>3.6</v>
      </c>
      <c r="U2250" s="144">
        <v>0.4</v>
      </c>
      <c r="V2250" s="148">
        <f>U2250/E2250</f>
        <v>1.1007457552491813E-3</v>
      </c>
      <c r="W2250" s="148">
        <f t="shared" si="129"/>
        <v>1.1007457552491813E-3</v>
      </c>
      <c r="X2250" s="1" t="s">
        <v>22490</v>
      </c>
      <c r="Y2250" s="145" t="s">
        <v>22491</v>
      </c>
      <c r="Z2250" s="145" t="s">
        <v>22492</v>
      </c>
    </row>
    <row r="2251" spans="1:26" s="67" customFormat="1" ht="100.2" customHeight="1" x14ac:dyDescent="0.3">
      <c r="A2251" s="9" t="s">
        <v>16991</v>
      </c>
      <c r="B2251" s="10" t="s">
        <v>11923</v>
      </c>
      <c r="C2251" s="35" t="s">
        <v>11924</v>
      </c>
      <c r="D2251" s="19" t="s">
        <v>11925</v>
      </c>
      <c r="E2251" s="13">
        <v>182.13382192482001</v>
      </c>
      <c r="F2251" s="14" t="s">
        <v>5603</v>
      </c>
      <c r="G2251" s="14">
        <v>1.98</v>
      </c>
      <c r="H2251" s="14" t="s">
        <v>11926</v>
      </c>
      <c r="I2251" s="14" t="s">
        <v>8532</v>
      </c>
      <c r="J2251" s="15" t="s">
        <v>9905</v>
      </c>
      <c r="K2251" s="14" t="s">
        <v>29710</v>
      </c>
      <c r="L2251" s="14" t="s">
        <v>189</v>
      </c>
      <c r="M2251" s="14" t="s">
        <v>190</v>
      </c>
      <c r="N2251" s="14" t="s">
        <v>46</v>
      </c>
      <c r="O2251" s="16" t="s">
        <v>11927</v>
      </c>
      <c r="P2251" s="28">
        <v>730</v>
      </c>
      <c r="Q2251" s="14">
        <v>0.2</v>
      </c>
      <c r="R2251" s="15" t="s">
        <v>11928</v>
      </c>
      <c r="S2251" s="14" t="s">
        <v>36</v>
      </c>
      <c r="T2251" s="14">
        <v>1.5</v>
      </c>
      <c r="U2251" s="36">
        <v>0.2</v>
      </c>
      <c r="V2251" s="30">
        <f>PRODUCT(U2251/E2251)</f>
        <v>1.0980936867538787E-3</v>
      </c>
      <c r="W2251" s="30">
        <f t="shared" si="129"/>
        <v>1.0980936867538787E-3</v>
      </c>
      <c r="X2251" s="19" t="s">
        <v>11929</v>
      </c>
      <c r="Y2251" s="21" t="s">
        <v>11930</v>
      </c>
      <c r="Z2251" s="19" t="s">
        <v>31079</v>
      </c>
    </row>
    <row r="2252" spans="1:26" s="67" customFormat="1" ht="100.2" customHeight="1" x14ac:dyDescent="0.3">
      <c r="A2252" s="9" t="s">
        <v>16991</v>
      </c>
      <c r="B2252" s="10" t="s">
        <v>11931</v>
      </c>
      <c r="C2252" s="22" t="s">
        <v>11932</v>
      </c>
      <c r="D2252" s="19" t="s">
        <v>11933</v>
      </c>
      <c r="E2252" s="13">
        <v>345.22</v>
      </c>
      <c r="F2252" s="14" t="s">
        <v>11934</v>
      </c>
      <c r="G2252" s="14">
        <v>4.2030000000000003</v>
      </c>
      <c r="H2252" s="14" t="s">
        <v>11935</v>
      </c>
      <c r="I2252" s="14" t="s">
        <v>8532</v>
      </c>
      <c r="J2252" s="15" t="s">
        <v>11936</v>
      </c>
      <c r="K2252" s="14" t="s">
        <v>28961</v>
      </c>
      <c r="L2252" s="14" t="s">
        <v>31</v>
      </c>
      <c r="M2252" s="14" t="s">
        <v>281</v>
      </c>
      <c r="N2252" s="14" t="s">
        <v>476</v>
      </c>
      <c r="O2252" s="16" t="s">
        <v>34</v>
      </c>
      <c r="P2252" s="28">
        <v>730</v>
      </c>
      <c r="Q2252" s="14">
        <v>0.36</v>
      </c>
      <c r="R2252" s="15" t="s">
        <v>11937</v>
      </c>
      <c r="S2252" s="14" t="s">
        <v>4536</v>
      </c>
      <c r="T2252" s="14">
        <v>3.5</v>
      </c>
      <c r="U2252" s="14">
        <v>0.36</v>
      </c>
      <c r="V2252" s="37">
        <f>PRODUCT(U2252,1/E2252)</f>
        <v>1.0428132784890793E-3</v>
      </c>
      <c r="W2252" s="37">
        <f t="shared" si="129"/>
        <v>1.0428132784890793E-3</v>
      </c>
      <c r="X2252" s="19" t="s">
        <v>11938</v>
      </c>
      <c r="Y2252" s="21" t="s">
        <v>11939</v>
      </c>
      <c r="Z2252" s="19" t="s">
        <v>31080</v>
      </c>
    </row>
    <row r="2253" spans="1:26" s="67" customFormat="1" ht="100.2" customHeight="1" x14ac:dyDescent="0.3">
      <c r="A2253" s="138" t="s">
        <v>23707</v>
      </c>
      <c r="B2253" s="141" t="s">
        <v>22493</v>
      </c>
      <c r="C2253" s="139" t="s">
        <v>22494</v>
      </c>
      <c r="D2253" s="139" t="s">
        <v>22495</v>
      </c>
      <c r="E2253" s="142">
        <v>207.61</v>
      </c>
      <c r="F2253" s="143" t="s">
        <v>22496</v>
      </c>
      <c r="G2253" s="143"/>
      <c r="H2253" s="143" t="s">
        <v>22497</v>
      </c>
      <c r="I2253" s="144" t="s">
        <v>8532</v>
      </c>
      <c r="J2253" s="145" t="s">
        <v>8717</v>
      </c>
      <c r="K2253" s="143" t="s">
        <v>28962</v>
      </c>
      <c r="L2253" s="144" t="s">
        <v>31</v>
      </c>
      <c r="M2253" s="144" t="s">
        <v>281</v>
      </c>
      <c r="N2253" s="144" t="s">
        <v>33</v>
      </c>
      <c r="O2253" s="144" t="s">
        <v>34</v>
      </c>
      <c r="P2253" s="144">
        <v>730</v>
      </c>
      <c r="Q2253" s="144">
        <v>0.21</v>
      </c>
      <c r="R2253" s="147" t="s">
        <v>22498</v>
      </c>
      <c r="S2253" s="144" t="s">
        <v>19993</v>
      </c>
      <c r="T2253" s="144">
        <v>2.82</v>
      </c>
      <c r="U2253" s="144">
        <v>0.21</v>
      </c>
      <c r="V2253" s="149">
        <f>U2253/E2253</f>
        <v>1.0115119695583063E-3</v>
      </c>
      <c r="W2253" s="149">
        <f t="shared" si="129"/>
        <v>1.0115119695583063E-3</v>
      </c>
      <c r="X2253" s="1" t="s">
        <v>22499</v>
      </c>
      <c r="Y2253" s="145" t="s">
        <v>1705</v>
      </c>
      <c r="Z2253" s="145" t="s">
        <v>31081</v>
      </c>
    </row>
    <row r="2254" spans="1:26" s="67" customFormat="1" ht="100.2" customHeight="1" x14ac:dyDescent="0.3">
      <c r="A2254" s="9" t="s">
        <v>16991</v>
      </c>
      <c r="B2254" s="10" t="s">
        <v>11940</v>
      </c>
      <c r="C2254" s="22" t="s">
        <v>11941</v>
      </c>
      <c r="D2254" s="19" t="s">
        <v>11942</v>
      </c>
      <c r="E2254" s="13">
        <v>200.61924221641601</v>
      </c>
      <c r="F2254" s="14" t="s">
        <v>11943</v>
      </c>
      <c r="G2254" s="14">
        <v>3.25</v>
      </c>
      <c r="H2254" s="14" t="s">
        <v>11944</v>
      </c>
      <c r="I2254" s="14" t="s">
        <v>8532</v>
      </c>
      <c r="J2254" s="15" t="s">
        <v>8756</v>
      </c>
      <c r="K2254" s="14" t="s">
        <v>28963</v>
      </c>
      <c r="L2254" s="14" t="s">
        <v>189</v>
      </c>
      <c r="M2254" s="14" t="s">
        <v>190</v>
      </c>
      <c r="N2254" s="14" t="s">
        <v>46</v>
      </c>
      <c r="O2254" s="16" t="s">
        <v>34</v>
      </c>
      <c r="P2254" s="28">
        <v>364</v>
      </c>
      <c r="Q2254" s="14">
        <v>0.2</v>
      </c>
      <c r="R2254" s="15" t="s">
        <v>11444</v>
      </c>
      <c r="S2254" s="14" t="s">
        <v>36</v>
      </c>
      <c r="T2254" s="14">
        <v>1.02</v>
      </c>
      <c r="U2254" s="13">
        <v>0.2</v>
      </c>
      <c r="V2254" s="37">
        <f>PRODUCT(U2254/E2254)</f>
        <v>9.9691334585070364E-4</v>
      </c>
      <c r="W2254" s="37">
        <f t="shared" si="129"/>
        <v>9.9691334585070364E-4</v>
      </c>
      <c r="X2254" s="19" t="s">
        <v>11945</v>
      </c>
      <c r="Y2254" s="21" t="s">
        <v>11446</v>
      </c>
      <c r="Z2254" s="19" t="s">
        <v>31082</v>
      </c>
    </row>
    <row r="2255" spans="1:26" s="67" customFormat="1" ht="100.2" customHeight="1" x14ac:dyDescent="0.3">
      <c r="A2255" s="138" t="s">
        <v>23707</v>
      </c>
      <c r="B2255" s="141" t="s">
        <v>22500</v>
      </c>
      <c r="C2255" s="139" t="s">
        <v>22501</v>
      </c>
      <c r="D2255" s="139" t="s">
        <v>22502</v>
      </c>
      <c r="E2255" s="142">
        <v>529.14</v>
      </c>
      <c r="F2255" s="143" t="s">
        <v>22503</v>
      </c>
      <c r="G2255" s="143"/>
      <c r="H2255" s="143" t="s">
        <v>22504</v>
      </c>
      <c r="I2255" s="144" t="s">
        <v>8532</v>
      </c>
      <c r="J2255" s="145" t="s">
        <v>9601</v>
      </c>
      <c r="K2255" s="143" t="s">
        <v>28964</v>
      </c>
      <c r="L2255" s="144" t="s">
        <v>31</v>
      </c>
      <c r="M2255" s="144" t="s">
        <v>22505</v>
      </c>
      <c r="N2255" s="144" t="s">
        <v>33</v>
      </c>
      <c r="O2255" s="144" t="s">
        <v>34</v>
      </c>
      <c r="P2255" s="144">
        <v>126</v>
      </c>
      <c r="Q2255" s="144">
        <v>0.5</v>
      </c>
      <c r="R2255" s="147" t="s">
        <v>22506</v>
      </c>
      <c r="S2255" s="144" t="s">
        <v>16382</v>
      </c>
      <c r="T2255" s="144">
        <v>5</v>
      </c>
      <c r="U2255" s="144">
        <v>0.5</v>
      </c>
      <c r="V2255" s="149">
        <f t="shared" ref="V2255:V2261" si="130">U2255/E2255</f>
        <v>9.449295082586839E-4</v>
      </c>
      <c r="W2255" s="149">
        <f t="shared" si="129"/>
        <v>9.449295082586839E-4</v>
      </c>
      <c r="X2255" s="1" t="s">
        <v>22507</v>
      </c>
      <c r="Y2255" s="145" t="s">
        <v>22508</v>
      </c>
      <c r="Z2255" s="145" t="s">
        <v>31083</v>
      </c>
    </row>
    <row r="2256" spans="1:26" s="67" customFormat="1" ht="100.2" customHeight="1" x14ac:dyDescent="0.3">
      <c r="A2256" s="138" t="s">
        <v>23707</v>
      </c>
      <c r="B2256" s="141" t="s">
        <v>22509</v>
      </c>
      <c r="C2256" s="139" t="s">
        <v>22510</v>
      </c>
      <c r="D2256" s="139" t="s">
        <v>22511</v>
      </c>
      <c r="E2256" s="142">
        <v>278.13</v>
      </c>
      <c r="F2256" s="143" t="s">
        <v>22512</v>
      </c>
      <c r="G2256" s="143"/>
      <c r="H2256" s="143" t="s">
        <v>22513</v>
      </c>
      <c r="I2256" s="144" t="s">
        <v>8532</v>
      </c>
      <c r="J2256" s="145" t="s">
        <v>20231</v>
      </c>
      <c r="K2256" s="143" t="s">
        <v>28965</v>
      </c>
      <c r="L2256" s="144" t="s">
        <v>31</v>
      </c>
      <c r="M2256" s="144" t="s">
        <v>22514</v>
      </c>
      <c r="N2256" s="144" t="s">
        <v>46</v>
      </c>
      <c r="O2256" s="144" t="s">
        <v>34</v>
      </c>
      <c r="P2256" s="144">
        <v>735</v>
      </c>
      <c r="Q2256" s="144">
        <v>0.26</v>
      </c>
      <c r="R2256" s="147" t="s">
        <v>22515</v>
      </c>
      <c r="S2256" s="144" t="s">
        <v>36</v>
      </c>
      <c r="T2256" s="144">
        <v>5.05</v>
      </c>
      <c r="U2256" s="144">
        <v>0.26</v>
      </c>
      <c r="V2256" s="153">
        <f t="shared" si="130"/>
        <v>9.3481465501743792E-4</v>
      </c>
      <c r="W2256" s="153">
        <f t="shared" si="129"/>
        <v>9.3481465501743792E-4</v>
      </c>
      <c r="X2256" s="1" t="s">
        <v>22516</v>
      </c>
      <c r="Y2256" s="145" t="s">
        <v>22517</v>
      </c>
      <c r="Z2256" s="145" t="s">
        <v>31084</v>
      </c>
    </row>
    <row r="2257" spans="1:26" s="67" customFormat="1" ht="100.2" customHeight="1" x14ac:dyDescent="0.3">
      <c r="A2257" s="138" t="s">
        <v>23707</v>
      </c>
      <c r="B2257" s="141" t="s">
        <v>22518</v>
      </c>
      <c r="C2257" s="139" t="s">
        <v>22519</v>
      </c>
      <c r="D2257" s="139" t="s">
        <v>22520</v>
      </c>
      <c r="E2257" s="142">
        <v>401.41</v>
      </c>
      <c r="F2257" s="143" t="s">
        <v>22521</v>
      </c>
      <c r="G2257" s="143"/>
      <c r="H2257" s="143" t="s">
        <v>22522</v>
      </c>
      <c r="I2257" s="144" t="s">
        <v>8532</v>
      </c>
      <c r="J2257" s="145" t="s">
        <v>22523</v>
      </c>
      <c r="K2257" s="143" t="s">
        <v>29931</v>
      </c>
      <c r="L2257" s="144" t="s">
        <v>31</v>
      </c>
      <c r="M2257" s="144" t="s">
        <v>176</v>
      </c>
      <c r="N2257" s="144" t="s">
        <v>46</v>
      </c>
      <c r="O2257" s="144" t="s">
        <v>34</v>
      </c>
      <c r="P2257" s="144">
        <v>728</v>
      </c>
      <c r="Q2257" s="144">
        <v>0.36</v>
      </c>
      <c r="R2257" s="147" t="s">
        <v>22524</v>
      </c>
      <c r="S2257" s="144" t="s">
        <v>36</v>
      </c>
      <c r="T2257" s="144">
        <v>3.63</v>
      </c>
      <c r="U2257" s="144">
        <v>0.36</v>
      </c>
      <c r="V2257" s="153">
        <f t="shared" si="130"/>
        <v>8.9683864378067304E-4</v>
      </c>
      <c r="W2257" s="153">
        <f t="shared" si="129"/>
        <v>8.9683864378067304E-4</v>
      </c>
      <c r="X2257" s="1" t="s">
        <v>22525</v>
      </c>
      <c r="Y2257" s="145" t="s">
        <v>22526</v>
      </c>
      <c r="Z2257" s="145" t="s">
        <v>22527</v>
      </c>
    </row>
    <row r="2258" spans="1:26" s="67" customFormat="1" ht="100.2" customHeight="1" x14ac:dyDescent="0.3">
      <c r="A2258" s="9" t="s">
        <v>16991</v>
      </c>
      <c r="B2258" s="10" t="s">
        <v>11946</v>
      </c>
      <c r="C2258" s="22" t="s">
        <v>11947</v>
      </c>
      <c r="D2258" s="19" t="s">
        <v>11948</v>
      </c>
      <c r="E2258" s="13">
        <v>56.06</v>
      </c>
      <c r="F2258" s="14" t="s">
        <v>11949</v>
      </c>
      <c r="G2258" s="14">
        <v>0.9</v>
      </c>
      <c r="H2258" s="14" t="s">
        <v>11950</v>
      </c>
      <c r="I2258" s="14" t="s">
        <v>8532</v>
      </c>
      <c r="J2258" s="15" t="s">
        <v>8668</v>
      </c>
      <c r="K2258" s="14" t="s">
        <v>29930</v>
      </c>
      <c r="L2258" s="14" t="s">
        <v>31</v>
      </c>
      <c r="M2258" s="14" t="s">
        <v>69</v>
      </c>
      <c r="N2258" s="14" t="s">
        <v>33</v>
      </c>
      <c r="O2258" s="16" t="s">
        <v>220</v>
      </c>
      <c r="P2258" s="28">
        <f>102*7</f>
        <v>714</v>
      </c>
      <c r="Q2258" s="14">
        <v>0.05</v>
      </c>
      <c r="R2258" s="15" t="s">
        <v>11951</v>
      </c>
      <c r="S2258" s="14" t="s">
        <v>3790</v>
      </c>
      <c r="T2258" s="14">
        <v>0.5</v>
      </c>
      <c r="U2258" s="13">
        <v>0.05</v>
      </c>
      <c r="V2258" s="37">
        <f t="shared" si="130"/>
        <v>8.9190153407063858E-4</v>
      </c>
      <c r="W2258" s="37">
        <f t="shared" si="129"/>
        <v>8.9190153407063858E-4</v>
      </c>
      <c r="X2258" s="19" t="s">
        <v>11952</v>
      </c>
      <c r="Y2258" s="21" t="s">
        <v>11953</v>
      </c>
      <c r="Z2258" s="19" t="s">
        <v>31085</v>
      </c>
    </row>
    <row r="2259" spans="1:26" s="67" customFormat="1" ht="100.2" customHeight="1" x14ac:dyDescent="0.3">
      <c r="A2259" s="138" t="s">
        <v>23707</v>
      </c>
      <c r="B2259" s="141" t="s">
        <v>22528</v>
      </c>
      <c r="C2259" s="139" t="s">
        <v>22529</v>
      </c>
      <c r="D2259" s="139" t="s">
        <v>22530</v>
      </c>
      <c r="E2259" s="142">
        <v>337.423</v>
      </c>
      <c r="F2259" s="143" t="s">
        <v>22531</v>
      </c>
      <c r="G2259" s="143"/>
      <c r="H2259" s="143" t="s">
        <v>22532</v>
      </c>
      <c r="I2259" s="144" t="s">
        <v>8532</v>
      </c>
      <c r="J2259" s="145" t="s">
        <v>8569</v>
      </c>
      <c r="K2259" s="143" t="s">
        <v>29929</v>
      </c>
      <c r="L2259" s="144" t="s">
        <v>189</v>
      </c>
      <c r="M2259" s="144" t="s">
        <v>190</v>
      </c>
      <c r="N2259" s="144" t="s">
        <v>33</v>
      </c>
      <c r="O2259" s="144" t="s">
        <v>34</v>
      </c>
      <c r="P2259" s="144">
        <v>728</v>
      </c>
      <c r="Q2259" s="144">
        <v>0.3</v>
      </c>
      <c r="R2259" s="147" t="s">
        <v>22533</v>
      </c>
      <c r="S2259" s="144" t="s">
        <v>36</v>
      </c>
      <c r="T2259" s="144">
        <v>1.2</v>
      </c>
      <c r="U2259" s="144">
        <v>0.3</v>
      </c>
      <c r="V2259" s="149">
        <f t="shared" si="130"/>
        <v>8.8909173352142562E-4</v>
      </c>
      <c r="W2259" s="149">
        <f t="shared" si="129"/>
        <v>8.8909173352142562E-4</v>
      </c>
      <c r="X2259" s="1" t="s">
        <v>22534</v>
      </c>
      <c r="Y2259" s="145" t="s">
        <v>22535</v>
      </c>
      <c r="Z2259" s="145" t="s">
        <v>22536</v>
      </c>
    </row>
    <row r="2260" spans="1:26" s="67" customFormat="1" ht="100.2" customHeight="1" x14ac:dyDescent="0.3">
      <c r="A2260" s="138" t="s">
        <v>23707</v>
      </c>
      <c r="B2260" s="141" t="s">
        <v>22537</v>
      </c>
      <c r="C2260" s="139" t="s">
        <v>22538</v>
      </c>
      <c r="D2260" s="139" t="s">
        <v>22539</v>
      </c>
      <c r="E2260" s="142">
        <v>527.20000000000005</v>
      </c>
      <c r="F2260" s="143" t="s">
        <v>22540</v>
      </c>
      <c r="G2260" s="143"/>
      <c r="H2260" s="143" t="s">
        <v>22541</v>
      </c>
      <c r="I2260" s="144" t="s">
        <v>8532</v>
      </c>
      <c r="J2260" s="145" t="s">
        <v>21951</v>
      </c>
      <c r="K2260" s="143" t="s">
        <v>29928</v>
      </c>
      <c r="L2260" s="144" t="s">
        <v>31</v>
      </c>
      <c r="M2260" s="144" t="s">
        <v>22542</v>
      </c>
      <c r="N2260" s="144" t="s">
        <v>33</v>
      </c>
      <c r="O2260" s="144" t="s">
        <v>34</v>
      </c>
      <c r="P2260" s="144">
        <v>126</v>
      </c>
      <c r="Q2260" s="144">
        <v>0.45</v>
      </c>
      <c r="R2260" s="147" t="s">
        <v>22543</v>
      </c>
      <c r="S2260" s="144" t="s">
        <v>36</v>
      </c>
      <c r="T2260" s="144">
        <v>1.34</v>
      </c>
      <c r="U2260" s="144">
        <v>0.45</v>
      </c>
      <c r="V2260" s="149">
        <f t="shared" si="130"/>
        <v>8.5356600910470402E-4</v>
      </c>
      <c r="W2260" s="149">
        <f t="shared" si="129"/>
        <v>8.5356600910470402E-4</v>
      </c>
      <c r="X2260" s="1" t="s">
        <v>22544</v>
      </c>
      <c r="Y2260" s="145" t="s">
        <v>1705</v>
      </c>
      <c r="Z2260" s="145" t="s">
        <v>22545</v>
      </c>
    </row>
    <row r="2261" spans="1:26" s="67" customFormat="1" ht="100.2" customHeight="1" x14ac:dyDescent="0.3">
      <c r="A2261" s="138" t="s">
        <v>23707</v>
      </c>
      <c r="B2261" s="141" t="s">
        <v>22546</v>
      </c>
      <c r="C2261" s="139" t="s">
        <v>22547</v>
      </c>
      <c r="D2261" s="139" t="s">
        <v>22548</v>
      </c>
      <c r="E2261" s="142">
        <v>176.26300000000001</v>
      </c>
      <c r="F2261" s="143" t="s">
        <v>22549</v>
      </c>
      <c r="G2261" s="143"/>
      <c r="H2261" s="143" t="s">
        <v>22550</v>
      </c>
      <c r="I2261" s="144" t="s">
        <v>8532</v>
      </c>
      <c r="J2261" s="145" t="s">
        <v>8569</v>
      </c>
      <c r="K2261" s="143" t="s">
        <v>29927</v>
      </c>
      <c r="L2261" s="144" t="s">
        <v>31</v>
      </c>
      <c r="M2261" s="144" t="s">
        <v>22551</v>
      </c>
      <c r="N2261" s="144" t="s">
        <v>46</v>
      </c>
      <c r="O2261" s="144" t="s">
        <v>34</v>
      </c>
      <c r="P2261" s="144">
        <v>90</v>
      </c>
      <c r="Q2261" s="144">
        <v>0.44</v>
      </c>
      <c r="R2261" s="147" t="s">
        <v>22552</v>
      </c>
      <c r="S2261" s="144" t="s">
        <v>49</v>
      </c>
      <c r="T2261" s="144" t="s">
        <v>49</v>
      </c>
      <c r="U2261" s="144">
        <v>0.44</v>
      </c>
      <c r="V2261" s="149">
        <f t="shared" si="130"/>
        <v>2.4962697786829907E-3</v>
      </c>
      <c r="W2261" s="153">
        <f>V2261/3</f>
        <v>8.3208992622766352E-4</v>
      </c>
      <c r="X2261" s="1" t="s">
        <v>22553</v>
      </c>
      <c r="Y2261" s="145" t="s">
        <v>22554</v>
      </c>
      <c r="Z2261" s="145" t="s">
        <v>31086</v>
      </c>
    </row>
    <row r="2262" spans="1:26" s="67" customFormat="1" ht="100.2" customHeight="1" x14ac:dyDescent="0.3">
      <c r="A2262" s="9" t="s">
        <v>16991</v>
      </c>
      <c r="B2262" s="10" t="s">
        <v>11954</v>
      </c>
      <c r="C2262" s="35" t="s">
        <v>11955</v>
      </c>
      <c r="D2262" s="19" t="s">
        <v>11956</v>
      </c>
      <c r="E2262" s="13">
        <v>361.7</v>
      </c>
      <c r="F2262" s="14" t="s">
        <v>11957</v>
      </c>
      <c r="G2262" s="14">
        <v>4.78</v>
      </c>
      <c r="H2262" s="14" t="s">
        <v>11958</v>
      </c>
      <c r="I2262" s="14" t="s">
        <v>8532</v>
      </c>
      <c r="J2262" s="15" t="s">
        <v>10828</v>
      </c>
      <c r="K2262" s="14" t="s">
        <v>28966</v>
      </c>
      <c r="L2262" s="14" t="s">
        <v>425</v>
      </c>
      <c r="M2262" s="14" t="s">
        <v>6159</v>
      </c>
      <c r="N2262" s="14" t="s">
        <v>33</v>
      </c>
      <c r="O2262" s="16" t="s">
        <v>34</v>
      </c>
      <c r="P2262" s="28">
        <v>608</v>
      </c>
      <c r="Q2262" s="14">
        <v>0.3</v>
      </c>
      <c r="R2262" s="15" t="s">
        <v>11959</v>
      </c>
      <c r="S2262" s="14" t="s">
        <v>143</v>
      </c>
      <c r="T2262" s="14">
        <v>3</v>
      </c>
      <c r="U2262" s="14">
        <v>0.3</v>
      </c>
      <c r="V2262" s="37">
        <f>PRODUCT(U2262,1/E2262)</f>
        <v>8.2941664362731554E-4</v>
      </c>
      <c r="W2262" s="37">
        <f>V2262</f>
        <v>8.2941664362731554E-4</v>
      </c>
      <c r="X2262" s="19" t="s">
        <v>11960</v>
      </c>
      <c r="Y2262" s="21" t="s">
        <v>11961</v>
      </c>
      <c r="Z2262" s="19" t="s">
        <v>31087</v>
      </c>
    </row>
    <row r="2263" spans="1:26" s="67" customFormat="1" ht="100.2" customHeight="1" x14ac:dyDescent="0.3">
      <c r="A2263" s="9" t="s">
        <v>16991</v>
      </c>
      <c r="B2263" s="10" t="s">
        <v>11962</v>
      </c>
      <c r="C2263" s="22" t="s">
        <v>11963</v>
      </c>
      <c r="D2263" s="43" t="s">
        <v>11964</v>
      </c>
      <c r="E2263" s="24">
        <v>260.76056905625597</v>
      </c>
      <c r="F2263" s="14" t="s">
        <v>11965</v>
      </c>
      <c r="G2263" s="13">
        <v>4.9000000000000004</v>
      </c>
      <c r="H2263" s="25" t="s">
        <v>11966</v>
      </c>
      <c r="I2263" s="14" t="s">
        <v>8532</v>
      </c>
      <c r="J2263" s="15" t="s">
        <v>8972</v>
      </c>
      <c r="K2263" s="14" t="s">
        <v>28817</v>
      </c>
      <c r="L2263" s="14" t="s">
        <v>31</v>
      </c>
      <c r="M2263" s="14" t="s">
        <v>69</v>
      </c>
      <c r="N2263" s="14" t="s">
        <v>476</v>
      </c>
      <c r="O2263" s="16" t="s">
        <v>34</v>
      </c>
      <c r="P2263" s="26">
        <v>730</v>
      </c>
      <c r="Q2263" s="25">
        <v>0.2</v>
      </c>
      <c r="R2263" s="15" t="s">
        <v>11967</v>
      </c>
      <c r="S2263" s="14" t="s">
        <v>1776</v>
      </c>
      <c r="T2263" s="85">
        <v>2</v>
      </c>
      <c r="U2263" s="25">
        <v>0.2</v>
      </c>
      <c r="V2263" s="93">
        <f t="shared" ref="V2263:V2268" si="131">U2263/E2263</f>
        <v>7.6698712816834053E-4</v>
      </c>
      <c r="W2263" s="93">
        <f>V2263</f>
        <v>7.6698712816834053E-4</v>
      </c>
      <c r="X2263" s="19" t="s">
        <v>11968</v>
      </c>
      <c r="Y2263" s="21" t="s">
        <v>11969</v>
      </c>
      <c r="Z2263" s="19" t="s">
        <v>11970</v>
      </c>
    </row>
    <row r="2264" spans="1:26" s="67" customFormat="1" ht="100.2" customHeight="1" x14ac:dyDescent="0.3">
      <c r="A2264" s="138" t="s">
        <v>23707</v>
      </c>
      <c r="B2264" s="141" t="s">
        <v>22555</v>
      </c>
      <c r="C2264" s="139" t="s">
        <v>22556</v>
      </c>
      <c r="D2264" s="139" t="s">
        <v>22557</v>
      </c>
      <c r="E2264" s="142">
        <v>341.18</v>
      </c>
      <c r="F2264" s="143" t="s">
        <v>22558</v>
      </c>
      <c r="G2264" s="143"/>
      <c r="H2264" s="143" t="s">
        <v>22559</v>
      </c>
      <c r="I2264" s="144" t="s">
        <v>8532</v>
      </c>
      <c r="J2264" s="145" t="s">
        <v>22560</v>
      </c>
      <c r="K2264" s="143" t="s">
        <v>28967</v>
      </c>
      <c r="L2264" s="144" t="s">
        <v>31</v>
      </c>
      <c r="M2264" s="144" t="s">
        <v>22561</v>
      </c>
      <c r="N2264" s="144" t="s">
        <v>46</v>
      </c>
      <c r="O2264" s="144" t="s">
        <v>34</v>
      </c>
      <c r="P2264" s="144">
        <v>728</v>
      </c>
      <c r="Q2264" s="144">
        <v>0.23</v>
      </c>
      <c r="R2264" s="147" t="s">
        <v>22562</v>
      </c>
      <c r="S2264" s="144" t="s">
        <v>36</v>
      </c>
      <c r="T2264" s="144">
        <v>2.3199999999999998</v>
      </c>
      <c r="U2264" s="144">
        <v>0.23</v>
      </c>
      <c r="V2264" s="153">
        <f t="shared" si="131"/>
        <v>6.7413095726595932E-4</v>
      </c>
      <c r="W2264" s="153">
        <f>V2264</f>
        <v>6.7413095726595932E-4</v>
      </c>
      <c r="X2264" s="1" t="s">
        <v>22563</v>
      </c>
      <c r="Y2264" s="145" t="s">
        <v>22564</v>
      </c>
      <c r="Z2264" s="145" t="s">
        <v>22565</v>
      </c>
    </row>
    <row r="2265" spans="1:26" s="67" customFormat="1" ht="100.2" customHeight="1" x14ac:dyDescent="0.3">
      <c r="A2265" s="138" t="s">
        <v>23707</v>
      </c>
      <c r="B2265" s="141" t="s">
        <v>22566</v>
      </c>
      <c r="C2265" s="139" t="s">
        <v>22567</v>
      </c>
      <c r="D2265" s="139" t="s">
        <v>23692</v>
      </c>
      <c r="E2265" s="142">
        <v>772.99300000000005</v>
      </c>
      <c r="F2265" s="143" t="s">
        <v>22568</v>
      </c>
      <c r="G2265" s="143"/>
      <c r="H2265" s="143" t="s">
        <v>22569</v>
      </c>
      <c r="I2265" s="144" t="s">
        <v>8532</v>
      </c>
      <c r="J2265" s="145" t="s">
        <v>22570</v>
      </c>
      <c r="K2265" s="143" t="s">
        <v>29926</v>
      </c>
      <c r="L2265" s="144" t="s">
        <v>189</v>
      </c>
      <c r="M2265" s="144" t="s">
        <v>281</v>
      </c>
      <c r="N2265" s="144" t="s">
        <v>33</v>
      </c>
      <c r="O2265" s="144" t="s">
        <v>3856</v>
      </c>
      <c r="P2265" s="144">
        <v>365</v>
      </c>
      <c r="Q2265" s="144">
        <v>0.52</v>
      </c>
      <c r="R2265" s="147" t="s">
        <v>22571</v>
      </c>
      <c r="S2265" s="144" t="s">
        <v>9272</v>
      </c>
      <c r="T2265" s="144">
        <v>2.58</v>
      </c>
      <c r="U2265" s="144">
        <v>0.52</v>
      </c>
      <c r="V2265" s="153">
        <f t="shared" si="131"/>
        <v>6.7270984342678389E-4</v>
      </c>
      <c r="W2265" s="153">
        <f>V2265</f>
        <v>6.7270984342678389E-4</v>
      </c>
      <c r="X2265" s="1" t="s">
        <v>22572</v>
      </c>
      <c r="Y2265" s="145" t="s">
        <v>1705</v>
      </c>
      <c r="Z2265" s="145" t="s">
        <v>22573</v>
      </c>
    </row>
    <row r="2266" spans="1:26" s="67" customFormat="1" ht="100.2" customHeight="1" x14ac:dyDescent="0.3">
      <c r="A2266" s="138" t="s">
        <v>23707</v>
      </c>
      <c r="B2266" s="141" t="s">
        <v>22574</v>
      </c>
      <c r="C2266" s="139" t="s">
        <v>22575</v>
      </c>
      <c r="D2266" s="139" t="s">
        <v>22576</v>
      </c>
      <c r="E2266" s="142">
        <v>765.03800000000001</v>
      </c>
      <c r="F2266" s="143" t="s">
        <v>22577</v>
      </c>
      <c r="G2266" s="143"/>
      <c r="H2266" s="143" t="s">
        <v>22578</v>
      </c>
      <c r="I2266" s="144" t="s">
        <v>8532</v>
      </c>
      <c r="J2266" s="145" t="s">
        <v>22579</v>
      </c>
      <c r="K2266" s="143" t="s">
        <v>29925</v>
      </c>
      <c r="L2266" s="144" t="s">
        <v>189</v>
      </c>
      <c r="M2266" s="144" t="s">
        <v>190</v>
      </c>
      <c r="N2266" s="144" t="s">
        <v>33</v>
      </c>
      <c r="O2266" s="144" t="s">
        <v>3856</v>
      </c>
      <c r="P2266" s="144">
        <v>365</v>
      </c>
      <c r="Q2266" s="144">
        <v>0.5</v>
      </c>
      <c r="R2266" s="147" t="s">
        <v>22580</v>
      </c>
      <c r="S2266" s="144" t="s">
        <v>36</v>
      </c>
      <c r="T2266" s="144">
        <v>1</v>
      </c>
      <c r="U2266" s="144">
        <v>0.5</v>
      </c>
      <c r="V2266" s="149">
        <f t="shared" si="131"/>
        <v>6.5356230670894774E-4</v>
      </c>
      <c r="W2266" s="149">
        <f>V2266</f>
        <v>6.5356230670894774E-4</v>
      </c>
      <c r="X2266" s="1" t="s">
        <v>22581</v>
      </c>
      <c r="Y2266" s="145" t="s">
        <v>22582</v>
      </c>
      <c r="Z2266" s="145" t="s">
        <v>31088</v>
      </c>
    </row>
    <row r="2267" spans="1:26" s="67" customFormat="1" ht="100.2" customHeight="1" x14ac:dyDescent="0.3">
      <c r="A2267" s="138" t="s">
        <v>23707</v>
      </c>
      <c r="B2267" s="141" t="s">
        <v>22583</v>
      </c>
      <c r="C2267" s="139" t="s">
        <v>22584</v>
      </c>
      <c r="D2267" s="139" t="s">
        <v>22585</v>
      </c>
      <c r="E2267" s="142">
        <v>290.43</v>
      </c>
      <c r="F2267" s="143" t="s">
        <v>22586</v>
      </c>
      <c r="G2267" s="143"/>
      <c r="H2267" s="143" t="s">
        <v>22587</v>
      </c>
      <c r="I2267" s="144" t="s">
        <v>8532</v>
      </c>
      <c r="J2267" s="145" t="s">
        <v>22588</v>
      </c>
      <c r="K2267" s="143" t="s">
        <v>29924</v>
      </c>
      <c r="L2267" s="144" t="s">
        <v>31</v>
      </c>
      <c r="M2267" s="144" t="s">
        <v>32</v>
      </c>
      <c r="N2267" s="144" t="s">
        <v>33</v>
      </c>
      <c r="O2267" s="144" t="s">
        <v>34</v>
      </c>
      <c r="P2267" s="144">
        <v>90</v>
      </c>
      <c r="Q2267" s="144">
        <v>0.56000000000000005</v>
      </c>
      <c r="R2267" s="147" t="s">
        <v>22589</v>
      </c>
      <c r="S2267" s="144" t="s">
        <v>49</v>
      </c>
      <c r="T2267" s="144" t="s">
        <v>49</v>
      </c>
      <c r="U2267" s="144">
        <v>0.56000000000000005</v>
      </c>
      <c r="V2267" s="149">
        <f t="shared" si="131"/>
        <v>1.9281754639672211E-3</v>
      </c>
      <c r="W2267" s="153">
        <f>V2267/3</f>
        <v>6.4272515465574039E-4</v>
      </c>
      <c r="X2267" s="1" t="s">
        <v>22590</v>
      </c>
      <c r="Y2267" s="145" t="s">
        <v>11116</v>
      </c>
      <c r="Z2267" s="145" t="s">
        <v>31089</v>
      </c>
    </row>
    <row r="2268" spans="1:26" s="67" customFormat="1" ht="100.2" customHeight="1" x14ac:dyDescent="0.3">
      <c r="A2268" s="138" t="s">
        <v>23707</v>
      </c>
      <c r="B2268" s="141" t="s">
        <v>22591</v>
      </c>
      <c r="C2268" s="139" t="s">
        <v>22592</v>
      </c>
      <c r="D2268" s="139" t="s">
        <v>22593</v>
      </c>
      <c r="E2268" s="142">
        <v>164.37</v>
      </c>
      <c r="F2268" s="143" t="s">
        <v>22594</v>
      </c>
      <c r="G2268" s="143"/>
      <c r="H2268" s="143" t="s">
        <v>22595</v>
      </c>
      <c r="I2268" s="144" t="s">
        <v>8532</v>
      </c>
      <c r="J2268" s="145" t="s">
        <v>13872</v>
      </c>
      <c r="K2268" s="143" t="s">
        <v>28968</v>
      </c>
      <c r="L2268" s="144" t="s">
        <v>31</v>
      </c>
      <c r="M2268" s="144" t="s">
        <v>22596</v>
      </c>
      <c r="N2268" s="144" t="s">
        <v>476</v>
      </c>
      <c r="O2268" s="144" t="s">
        <v>220</v>
      </c>
      <c r="P2268" s="144">
        <v>728</v>
      </c>
      <c r="Q2268" s="144">
        <v>0.1</v>
      </c>
      <c r="R2268" s="147" t="s">
        <v>22597</v>
      </c>
      <c r="S2268" s="144" t="s">
        <v>36</v>
      </c>
      <c r="T2268" s="144">
        <v>1</v>
      </c>
      <c r="U2268" s="144">
        <v>0.1</v>
      </c>
      <c r="V2268" s="149">
        <f t="shared" si="131"/>
        <v>6.0838352497414368E-4</v>
      </c>
      <c r="W2268" s="149">
        <f>V2268</f>
        <v>6.0838352497414368E-4</v>
      </c>
      <c r="X2268" s="1" t="s">
        <v>22598</v>
      </c>
      <c r="Y2268" s="145" t="s">
        <v>22599</v>
      </c>
      <c r="Z2268" s="145" t="s">
        <v>31090</v>
      </c>
    </row>
    <row r="2269" spans="1:26" s="67" customFormat="1" ht="100.2" customHeight="1" x14ac:dyDescent="0.3">
      <c r="A2269" s="9" t="s">
        <v>16991</v>
      </c>
      <c r="B2269" s="10" t="s">
        <v>11971</v>
      </c>
      <c r="C2269" s="22" t="s">
        <v>11972</v>
      </c>
      <c r="D2269" s="19" t="s">
        <v>11973</v>
      </c>
      <c r="E2269" s="13">
        <v>370.49</v>
      </c>
      <c r="F2269" s="14" t="s">
        <v>11974</v>
      </c>
      <c r="G2269" s="14">
        <v>4.28</v>
      </c>
      <c r="H2269" s="14" t="s">
        <v>11975</v>
      </c>
      <c r="I2269" s="14" t="s">
        <v>8532</v>
      </c>
      <c r="J2269" s="15" t="s">
        <v>11976</v>
      </c>
      <c r="K2269" s="14" t="s">
        <v>28969</v>
      </c>
      <c r="L2269" s="14" t="s">
        <v>31</v>
      </c>
      <c r="M2269" s="14" t="s">
        <v>7605</v>
      </c>
      <c r="N2269" s="14" t="s">
        <v>46</v>
      </c>
      <c r="O2269" s="16" t="s">
        <v>34</v>
      </c>
      <c r="P2269" s="28">
        <v>730</v>
      </c>
      <c r="Q2269" s="14">
        <v>0.22</v>
      </c>
      <c r="R2269" s="15" t="s">
        <v>11977</v>
      </c>
      <c r="S2269" s="14" t="s">
        <v>11978</v>
      </c>
      <c r="T2269" s="14">
        <v>2.23</v>
      </c>
      <c r="U2269" s="14">
        <v>0.22</v>
      </c>
      <c r="V2269" s="64">
        <f>PRODUCT(U2269,1/E2269)</f>
        <v>5.9380819995141559E-4</v>
      </c>
      <c r="W2269" s="64">
        <f>V2269</f>
        <v>5.9380819995141559E-4</v>
      </c>
      <c r="X2269" s="19" t="s">
        <v>11979</v>
      </c>
      <c r="Y2269" s="21" t="s">
        <v>11980</v>
      </c>
      <c r="Z2269" s="19" t="s">
        <v>31091</v>
      </c>
    </row>
    <row r="2270" spans="1:26" s="67" customFormat="1" ht="100.2" customHeight="1" x14ac:dyDescent="0.3">
      <c r="A2270" s="138" t="s">
        <v>23707</v>
      </c>
      <c r="B2270" s="141" t="s">
        <v>22600</v>
      </c>
      <c r="C2270" s="139" t="s">
        <v>22601</v>
      </c>
      <c r="D2270" s="139" t="s">
        <v>22602</v>
      </c>
      <c r="E2270" s="142">
        <v>410.53</v>
      </c>
      <c r="F2270" s="143" t="s">
        <v>22603</v>
      </c>
      <c r="G2270" s="143"/>
      <c r="H2270" s="143" t="s">
        <v>22604</v>
      </c>
      <c r="I2270" s="144" t="s">
        <v>8532</v>
      </c>
      <c r="J2270" s="145" t="s">
        <v>8598</v>
      </c>
      <c r="K2270" s="143" t="s">
        <v>29923</v>
      </c>
      <c r="L2270" s="144" t="s">
        <v>189</v>
      </c>
      <c r="M2270" s="144" t="s">
        <v>190</v>
      </c>
      <c r="N2270" s="144" t="s">
        <v>33</v>
      </c>
      <c r="O2270" s="144" t="s">
        <v>34</v>
      </c>
      <c r="P2270" s="144">
        <v>91</v>
      </c>
      <c r="Q2270" s="144">
        <v>0.625</v>
      </c>
      <c r="R2270" s="147" t="s">
        <v>22605</v>
      </c>
      <c r="S2270" s="144" t="s">
        <v>22482</v>
      </c>
      <c r="T2270" s="144">
        <v>2.5</v>
      </c>
      <c r="U2270" s="144">
        <v>0.625</v>
      </c>
      <c r="V2270" s="153">
        <f>U2270/E2270</f>
        <v>1.522422234672253E-3</v>
      </c>
      <c r="W2270" s="154">
        <f>V2270/3</f>
        <v>5.0747407822408438E-4</v>
      </c>
      <c r="X2270" s="1" t="s">
        <v>22606</v>
      </c>
      <c r="Y2270" s="145" t="s">
        <v>22607</v>
      </c>
      <c r="Z2270" s="145" t="s">
        <v>22608</v>
      </c>
    </row>
    <row r="2271" spans="1:26" s="67" customFormat="1" ht="100.2" customHeight="1" x14ac:dyDescent="0.3">
      <c r="A2271" s="138" t="s">
        <v>23707</v>
      </c>
      <c r="B2271" s="141" t="s">
        <v>22609</v>
      </c>
      <c r="C2271" s="139" t="s">
        <v>22610</v>
      </c>
      <c r="D2271" s="139" t="s">
        <v>22611</v>
      </c>
      <c r="E2271" s="142">
        <v>383.36700000000002</v>
      </c>
      <c r="F2271" s="143" t="s">
        <v>22417</v>
      </c>
      <c r="G2271" s="143"/>
      <c r="H2271" s="143" t="s">
        <v>22612</v>
      </c>
      <c r="I2271" s="144" t="s">
        <v>8532</v>
      </c>
      <c r="J2271" s="145" t="s">
        <v>22419</v>
      </c>
      <c r="K2271" s="143" t="s">
        <v>29922</v>
      </c>
      <c r="L2271" s="144" t="s">
        <v>31</v>
      </c>
      <c r="M2271" s="144" t="s">
        <v>22613</v>
      </c>
      <c r="N2271" s="144" t="s">
        <v>33</v>
      </c>
      <c r="O2271" s="144" t="s">
        <v>34</v>
      </c>
      <c r="P2271" s="144">
        <v>90</v>
      </c>
      <c r="Q2271" s="144">
        <v>0.5</v>
      </c>
      <c r="R2271" s="147" t="s">
        <v>22614</v>
      </c>
      <c r="S2271" s="144" t="s">
        <v>36</v>
      </c>
      <c r="T2271" s="144">
        <v>5</v>
      </c>
      <c r="U2271" s="144">
        <v>0.5</v>
      </c>
      <c r="V2271" s="148">
        <f>U2271/E2271</f>
        <v>1.3042332803814621E-3</v>
      </c>
      <c r="W2271" s="149">
        <f>V2271/3</f>
        <v>4.347444267938207E-4</v>
      </c>
      <c r="X2271" s="1" t="s">
        <v>22615</v>
      </c>
      <c r="Y2271" s="145" t="s">
        <v>9325</v>
      </c>
      <c r="Z2271" s="145" t="s">
        <v>22616</v>
      </c>
    </row>
    <row r="2272" spans="1:26" s="67" customFormat="1" ht="100.2" customHeight="1" x14ac:dyDescent="0.3">
      <c r="A2272" s="138" t="s">
        <v>23707</v>
      </c>
      <c r="B2272" s="141" t="s">
        <v>22617</v>
      </c>
      <c r="C2272" s="139" t="s">
        <v>22618</v>
      </c>
      <c r="D2272" s="139" t="s">
        <v>22619</v>
      </c>
      <c r="E2272" s="142">
        <v>468.53800000000001</v>
      </c>
      <c r="F2272" s="143" t="s">
        <v>22620</v>
      </c>
      <c r="G2272" s="143"/>
      <c r="H2272" s="143" t="s">
        <v>22621</v>
      </c>
      <c r="I2272" s="144" t="s">
        <v>8532</v>
      </c>
      <c r="J2272" s="145" t="s">
        <v>22622</v>
      </c>
      <c r="K2272" s="143" t="s">
        <v>29921</v>
      </c>
      <c r="L2272" s="144" t="s">
        <v>31</v>
      </c>
      <c r="M2272" s="144" t="s">
        <v>10441</v>
      </c>
      <c r="N2272" s="144" t="s">
        <v>33</v>
      </c>
      <c r="O2272" s="144" t="s">
        <v>220</v>
      </c>
      <c r="P2272" s="144">
        <v>91</v>
      </c>
      <c r="Q2272" s="144">
        <v>0.6</v>
      </c>
      <c r="R2272" s="147" t="s">
        <v>22623</v>
      </c>
      <c r="S2272" s="144" t="s">
        <v>36</v>
      </c>
      <c r="T2272" s="144">
        <v>3</v>
      </c>
      <c r="U2272" s="144">
        <v>0.6</v>
      </c>
      <c r="V2272" s="148">
        <f>U2272/E2272</f>
        <v>1.2805791632695747E-3</v>
      </c>
      <c r="W2272" s="149">
        <f>V2272/3</f>
        <v>4.2685972108985826E-4</v>
      </c>
      <c r="X2272" s="1" t="s">
        <v>22624</v>
      </c>
      <c r="Y2272" s="145" t="s">
        <v>1861</v>
      </c>
      <c r="Z2272" s="145" t="s">
        <v>22625</v>
      </c>
    </row>
    <row r="2273" spans="1:26" s="67" customFormat="1" ht="100.2" customHeight="1" x14ac:dyDescent="0.3">
      <c r="A2273" s="138" t="s">
        <v>23707</v>
      </c>
      <c r="B2273" s="141" t="s">
        <v>22626</v>
      </c>
      <c r="C2273" s="139" t="s">
        <v>22627</v>
      </c>
      <c r="D2273" s="139" t="s">
        <v>22628</v>
      </c>
      <c r="E2273" s="142">
        <v>230.38</v>
      </c>
      <c r="F2273" s="143" t="s">
        <v>22629</v>
      </c>
      <c r="G2273" s="143"/>
      <c r="H2273" s="143" t="s">
        <v>22630</v>
      </c>
      <c r="I2273" s="144" t="s">
        <v>8532</v>
      </c>
      <c r="J2273" s="145" t="s">
        <v>22631</v>
      </c>
      <c r="K2273" s="143" t="s">
        <v>29920</v>
      </c>
      <c r="L2273" s="144" t="s">
        <v>31</v>
      </c>
      <c r="M2273" s="144" t="s">
        <v>851</v>
      </c>
      <c r="N2273" s="144" t="s">
        <v>33</v>
      </c>
      <c r="O2273" s="144" t="s">
        <v>34</v>
      </c>
      <c r="P2273" s="144">
        <v>90</v>
      </c>
      <c r="Q2273" s="144">
        <v>0.28999999999999998</v>
      </c>
      <c r="R2273" s="147" t="s">
        <v>22632</v>
      </c>
      <c r="S2273" s="144" t="s">
        <v>49</v>
      </c>
      <c r="T2273" s="144" t="s">
        <v>49</v>
      </c>
      <c r="U2273" s="144">
        <v>0.28999999999999998</v>
      </c>
      <c r="V2273" s="149">
        <f>U2273/E2273</f>
        <v>1.2587898255056861E-3</v>
      </c>
      <c r="W2273" s="153">
        <f>V2273/3</f>
        <v>4.1959660850189535E-4</v>
      </c>
      <c r="X2273" s="1" t="s">
        <v>22633</v>
      </c>
      <c r="Y2273" s="145" t="s">
        <v>11116</v>
      </c>
      <c r="Z2273" s="145" t="s">
        <v>31092</v>
      </c>
    </row>
    <row r="2274" spans="1:26" s="67" customFormat="1" ht="100.2" customHeight="1" x14ac:dyDescent="0.3">
      <c r="A2274" s="9" t="s">
        <v>16991</v>
      </c>
      <c r="B2274" s="10" t="s">
        <v>11981</v>
      </c>
      <c r="C2274" s="22" t="s">
        <v>11982</v>
      </c>
      <c r="D2274" s="19" t="s">
        <v>11983</v>
      </c>
      <c r="E2274" s="13">
        <v>1202.6099999999999</v>
      </c>
      <c r="F2274" s="14" t="s">
        <v>11984</v>
      </c>
      <c r="G2274" s="14"/>
      <c r="H2274" s="14" t="s">
        <v>11985</v>
      </c>
      <c r="I2274" s="14" t="s">
        <v>8532</v>
      </c>
      <c r="J2274" s="15" t="s">
        <v>8886</v>
      </c>
      <c r="K2274" s="14" t="s">
        <v>29919</v>
      </c>
      <c r="L2274" s="14" t="s">
        <v>31</v>
      </c>
      <c r="M2274" s="14" t="s">
        <v>11986</v>
      </c>
      <c r="N2274" s="14" t="s">
        <v>33</v>
      </c>
      <c r="O2274" s="16" t="s">
        <v>34</v>
      </c>
      <c r="P2274" s="28">
        <v>728</v>
      </c>
      <c r="Q2274" s="14">
        <v>0.5</v>
      </c>
      <c r="R2274" s="15" t="s">
        <v>11987</v>
      </c>
      <c r="S2274" s="14" t="s">
        <v>36</v>
      </c>
      <c r="T2274" s="14">
        <v>2</v>
      </c>
      <c r="U2274" s="36">
        <v>0.5</v>
      </c>
      <c r="V2274" s="37">
        <f>U2274/E2274</f>
        <v>4.1576238348259206E-4</v>
      </c>
      <c r="W2274" s="37">
        <f>V2274</f>
        <v>4.1576238348259206E-4</v>
      </c>
      <c r="X2274" s="19" t="s">
        <v>11988</v>
      </c>
      <c r="Y2274" s="21" t="s">
        <v>11989</v>
      </c>
      <c r="Z2274" s="19" t="s">
        <v>11990</v>
      </c>
    </row>
    <row r="2275" spans="1:26" s="67" customFormat="1" ht="100.2" customHeight="1" x14ac:dyDescent="0.3">
      <c r="A2275" s="9" t="s">
        <v>16991</v>
      </c>
      <c r="B2275" s="10" t="s">
        <v>11991</v>
      </c>
      <c r="C2275" s="46" t="s">
        <v>11992</v>
      </c>
      <c r="D2275" s="19" t="s">
        <v>23598</v>
      </c>
      <c r="E2275" s="13">
        <v>241.36</v>
      </c>
      <c r="F2275" s="14" t="s">
        <v>10734</v>
      </c>
      <c r="G2275" s="14">
        <v>3.74</v>
      </c>
      <c r="H2275" s="14" t="s">
        <v>11993</v>
      </c>
      <c r="I2275" s="14" t="s">
        <v>8532</v>
      </c>
      <c r="J2275" s="15" t="s">
        <v>9138</v>
      </c>
      <c r="K2275" s="14" t="s">
        <v>29425</v>
      </c>
      <c r="L2275" s="14" t="s">
        <v>31</v>
      </c>
      <c r="M2275" s="14" t="s">
        <v>103</v>
      </c>
      <c r="N2275" s="14" t="s">
        <v>476</v>
      </c>
      <c r="O2275" s="16" t="s">
        <v>34</v>
      </c>
      <c r="P2275" s="28">
        <v>730</v>
      </c>
      <c r="Q2275" s="14">
        <v>0.1</v>
      </c>
      <c r="R2275" s="15" t="s">
        <v>11994</v>
      </c>
      <c r="S2275" s="14" t="s">
        <v>3563</v>
      </c>
      <c r="T2275" s="14">
        <v>15</v>
      </c>
      <c r="U2275" s="14">
        <v>0.1</v>
      </c>
      <c r="V2275" s="37">
        <f>PRODUCT(U2275,1/E2275)</f>
        <v>4.1431885979449786E-4</v>
      </c>
      <c r="W2275" s="37">
        <f>V2275</f>
        <v>4.1431885979449786E-4</v>
      </c>
      <c r="X2275" s="19" t="s">
        <v>11995</v>
      </c>
      <c r="Y2275" s="21" t="s">
        <v>11996</v>
      </c>
      <c r="Z2275" s="19" t="s">
        <v>31093</v>
      </c>
    </row>
    <row r="2276" spans="1:26" s="67" customFormat="1" ht="100.2" customHeight="1" x14ac:dyDescent="0.3">
      <c r="A2276" s="9" t="s">
        <v>16991</v>
      </c>
      <c r="B2276" s="10" t="s">
        <v>11997</v>
      </c>
      <c r="C2276" s="22" t="s">
        <v>11998</v>
      </c>
      <c r="D2276" s="23" t="s">
        <v>11999</v>
      </c>
      <c r="E2276" s="24">
        <v>344.36</v>
      </c>
      <c r="F2276" s="14" t="s">
        <v>12000</v>
      </c>
      <c r="G2276" s="14">
        <v>0.49</v>
      </c>
      <c r="H2276" s="25" t="s">
        <v>12001</v>
      </c>
      <c r="I2276" s="14" t="s">
        <v>8532</v>
      </c>
      <c r="J2276" s="15" t="s">
        <v>12002</v>
      </c>
      <c r="K2276" s="14" t="s">
        <v>29918</v>
      </c>
      <c r="L2276" s="14" t="s">
        <v>31</v>
      </c>
      <c r="M2276" s="14" t="s">
        <v>12003</v>
      </c>
      <c r="N2276" s="14" t="s">
        <v>33</v>
      </c>
      <c r="O2276" s="16" t="s">
        <v>220</v>
      </c>
      <c r="P2276" s="69" t="s">
        <v>340</v>
      </c>
      <c r="Q2276" s="70" t="s">
        <v>12004</v>
      </c>
      <c r="R2276" s="15" t="s">
        <v>12005</v>
      </c>
      <c r="S2276" s="14" t="s">
        <v>143</v>
      </c>
      <c r="T2276" s="71">
        <v>2</v>
      </c>
      <c r="U2276" s="80">
        <v>0.4</v>
      </c>
      <c r="V2276" s="72">
        <v>1.1615750958299453E-3</v>
      </c>
      <c r="W2276" s="75">
        <f>V2276/3</f>
        <v>3.8719169860998177E-4</v>
      </c>
      <c r="X2276" s="19" t="s">
        <v>12006</v>
      </c>
      <c r="Y2276" s="21" t="s">
        <v>12007</v>
      </c>
      <c r="Z2276" s="19" t="s">
        <v>31094</v>
      </c>
    </row>
    <row r="2277" spans="1:26" s="67" customFormat="1" ht="100.2" customHeight="1" x14ac:dyDescent="0.3">
      <c r="A2277" s="9" t="s">
        <v>16991</v>
      </c>
      <c r="B2277" s="10" t="s">
        <v>12008</v>
      </c>
      <c r="C2277" s="22" t="s">
        <v>12009</v>
      </c>
      <c r="D2277" s="19" t="s">
        <v>12010</v>
      </c>
      <c r="E2277" s="13">
        <v>323.44</v>
      </c>
      <c r="F2277" s="14" t="s">
        <v>12011</v>
      </c>
      <c r="G2277" s="14"/>
      <c r="H2277" s="14" t="s">
        <v>12012</v>
      </c>
      <c r="I2277" s="14" t="s">
        <v>8532</v>
      </c>
      <c r="J2277" s="15" t="s">
        <v>12013</v>
      </c>
      <c r="K2277" s="13" t="s">
        <v>29721</v>
      </c>
      <c r="L2277" s="14" t="s">
        <v>31</v>
      </c>
      <c r="M2277" s="14" t="s">
        <v>5189</v>
      </c>
      <c r="N2277" s="14" t="s">
        <v>46</v>
      </c>
      <c r="O2277" s="16" t="s">
        <v>220</v>
      </c>
      <c r="P2277" s="28">
        <v>364</v>
      </c>
      <c r="Q2277" s="14">
        <v>0.1</v>
      </c>
      <c r="R2277" s="15" t="s">
        <v>12014</v>
      </c>
      <c r="S2277" s="14" t="s">
        <v>36</v>
      </c>
      <c r="T2277" s="14">
        <v>0.5</v>
      </c>
      <c r="U2277" s="36">
        <v>0.1</v>
      </c>
      <c r="V2277" s="37">
        <f>U2277/E2277</f>
        <v>3.0917635419243139E-4</v>
      </c>
      <c r="W2277" s="37">
        <f>V2277</f>
        <v>3.0917635419243139E-4</v>
      </c>
      <c r="X2277" s="19" t="s">
        <v>12015</v>
      </c>
      <c r="Y2277" s="21" t="s">
        <v>12016</v>
      </c>
      <c r="Z2277" s="19" t="s">
        <v>12017</v>
      </c>
    </row>
    <row r="2278" spans="1:26" s="67" customFormat="1" ht="100.2" customHeight="1" x14ac:dyDescent="0.3">
      <c r="A2278" s="9" t="s">
        <v>16991</v>
      </c>
      <c r="B2278" s="10" t="s">
        <v>12018</v>
      </c>
      <c r="C2278" s="22" t="s">
        <v>12019</v>
      </c>
      <c r="D2278" s="12" t="s">
        <v>12020</v>
      </c>
      <c r="E2278" s="13">
        <v>154.12</v>
      </c>
      <c r="F2278" s="14" t="s">
        <v>12021</v>
      </c>
      <c r="G2278" s="13">
        <v>-2.4</v>
      </c>
      <c r="H2278" s="18" t="s">
        <v>12022</v>
      </c>
      <c r="I2278" s="14" t="s">
        <v>8532</v>
      </c>
      <c r="J2278" s="15" t="s">
        <v>8780</v>
      </c>
      <c r="K2278" s="14" t="s">
        <v>29917</v>
      </c>
      <c r="L2278" s="14" t="s">
        <v>31</v>
      </c>
      <c r="M2278" s="14" t="s">
        <v>12023</v>
      </c>
      <c r="N2278" s="14" t="s">
        <v>46</v>
      </c>
      <c r="O2278" s="16" t="s">
        <v>220</v>
      </c>
      <c r="P2278" s="17" t="s">
        <v>2959</v>
      </c>
      <c r="Q2278" s="29" t="s">
        <v>12024</v>
      </c>
      <c r="R2278" s="15" t="s">
        <v>12025</v>
      </c>
      <c r="S2278" s="14" t="s">
        <v>12026</v>
      </c>
      <c r="T2278" s="18">
        <v>0.2</v>
      </c>
      <c r="U2278" s="18">
        <v>0.04</v>
      </c>
      <c r="V2278" s="39">
        <f>PRODUCT(U2278,1/E2278)</f>
        <v>2.5953802232026995E-4</v>
      </c>
      <c r="W2278" s="39">
        <f>V2278</f>
        <v>2.5953802232026995E-4</v>
      </c>
      <c r="X2278" s="19" t="s">
        <v>12027</v>
      </c>
      <c r="Y2278" s="21" t="s">
        <v>12028</v>
      </c>
      <c r="Z2278" s="19" t="s">
        <v>12029</v>
      </c>
    </row>
    <row r="2279" spans="1:26" s="67" customFormat="1" ht="100.2" customHeight="1" x14ac:dyDescent="0.3">
      <c r="A2279" s="138" t="s">
        <v>23707</v>
      </c>
      <c r="B2279" s="141" t="s">
        <v>22634</v>
      </c>
      <c r="C2279" s="139" t="s">
        <v>22635</v>
      </c>
      <c r="D2279" s="139" t="s">
        <v>22636</v>
      </c>
      <c r="E2279" s="142">
        <v>751.8</v>
      </c>
      <c r="F2279" s="143" t="s">
        <v>11770</v>
      </c>
      <c r="G2279" s="143"/>
      <c r="H2279" s="143" t="s">
        <v>22637</v>
      </c>
      <c r="I2279" s="144" t="s">
        <v>8532</v>
      </c>
      <c r="J2279" s="145" t="s">
        <v>11772</v>
      </c>
      <c r="K2279" s="143" t="s">
        <v>29916</v>
      </c>
      <c r="L2279" s="144" t="s">
        <v>31</v>
      </c>
      <c r="M2279" s="144" t="s">
        <v>32</v>
      </c>
      <c r="N2279" s="144" t="s">
        <v>46</v>
      </c>
      <c r="O2279" s="144" t="s">
        <v>34</v>
      </c>
      <c r="P2279" s="144">
        <v>90</v>
      </c>
      <c r="Q2279" s="144">
        <v>0.49</v>
      </c>
      <c r="R2279" s="147" t="s">
        <v>22638</v>
      </c>
      <c r="S2279" s="144" t="s">
        <v>22482</v>
      </c>
      <c r="T2279" s="144">
        <v>1.04</v>
      </c>
      <c r="U2279" s="144">
        <v>0.49</v>
      </c>
      <c r="V2279" s="153">
        <f>U2279/E2279</f>
        <v>6.5176908752327754E-4</v>
      </c>
      <c r="W2279" s="153">
        <f>V2279/3</f>
        <v>2.1725636250775917E-4</v>
      </c>
      <c r="X2279" s="1" t="s">
        <v>22639</v>
      </c>
      <c r="Y2279" s="145" t="s">
        <v>22640</v>
      </c>
      <c r="Z2279" s="145" t="s">
        <v>31095</v>
      </c>
    </row>
    <row r="2280" spans="1:26" s="67" customFormat="1" ht="100.2" customHeight="1" x14ac:dyDescent="0.3">
      <c r="A2280" s="138" t="s">
        <v>23707</v>
      </c>
      <c r="B2280" s="141" t="s">
        <v>22641</v>
      </c>
      <c r="C2280" s="139" t="s">
        <v>22642</v>
      </c>
      <c r="D2280" s="139" t="s">
        <v>22643</v>
      </c>
      <c r="E2280" s="142">
        <v>442.91</v>
      </c>
      <c r="F2280" s="143" t="s">
        <v>22644</v>
      </c>
      <c r="G2280" s="143"/>
      <c r="H2280" s="143" t="s">
        <v>22645</v>
      </c>
      <c r="I2280" s="144" t="s">
        <v>8532</v>
      </c>
      <c r="J2280" s="145" t="s">
        <v>11129</v>
      </c>
      <c r="K2280" s="143" t="s">
        <v>28970</v>
      </c>
      <c r="L2280" s="144" t="s">
        <v>31</v>
      </c>
      <c r="M2280" s="144" t="s">
        <v>21132</v>
      </c>
      <c r="N2280" s="144" t="s">
        <v>46</v>
      </c>
      <c r="O2280" s="144" t="s">
        <v>34</v>
      </c>
      <c r="P2280" s="144">
        <v>728</v>
      </c>
      <c r="Q2280" s="144">
        <v>0.08</v>
      </c>
      <c r="R2280" s="147" t="s">
        <v>22646</v>
      </c>
      <c r="S2280" s="144" t="s">
        <v>36</v>
      </c>
      <c r="T2280" s="144">
        <v>2.0299999999999998</v>
      </c>
      <c r="U2280" s="144">
        <v>0.08</v>
      </c>
      <c r="V2280" s="149">
        <f>U2280/E2280</f>
        <v>1.8062360298932062E-4</v>
      </c>
      <c r="W2280" s="149">
        <f>V2280</f>
        <v>1.8062360298932062E-4</v>
      </c>
      <c r="X2280" s="1" t="s">
        <v>22647</v>
      </c>
      <c r="Y2280" s="145" t="s">
        <v>6124</v>
      </c>
      <c r="Z2280" s="145" t="s">
        <v>22648</v>
      </c>
    </row>
    <row r="2281" spans="1:26" s="67" customFormat="1" ht="100.2" customHeight="1" x14ac:dyDescent="0.3">
      <c r="A2281" s="9" t="s">
        <v>16991</v>
      </c>
      <c r="B2281" s="10" t="s">
        <v>12030</v>
      </c>
      <c r="C2281" s="19" t="s">
        <v>12031</v>
      </c>
      <c r="D2281" s="19" t="s">
        <v>12032</v>
      </c>
      <c r="E2281" s="13">
        <v>100.02433565636601</v>
      </c>
      <c r="F2281" s="14" t="s">
        <v>12033</v>
      </c>
      <c r="G2281" s="13">
        <v>-0.46100000000000002</v>
      </c>
      <c r="H2281" s="14" t="s">
        <v>12034</v>
      </c>
      <c r="I2281" s="14" t="s">
        <v>8532</v>
      </c>
      <c r="J2281" s="15" t="s">
        <v>9780</v>
      </c>
      <c r="K2281" s="14" t="s">
        <v>29915</v>
      </c>
      <c r="L2281" s="14" t="s">
        <v>31</v>
      </c>
      <c r="M2281" s="14" t="s">
        <v>69</v>
      </c>
      <c r="N2281" s="14" t="s">
        <v>59</v>
      </c>
      <c r="O2281" s="16" t="s">
        <v>220</v>
      </c>
      <c r="P2281" s="28">
        <v>91</v>
      </c>
      <c r="Q2281" s="14">
        <v>0.05</v>
      </c>
      <c r="R2281" s="15" t="s">
        <v>12035</v>
      </c>
      <c r="S2281" s="14" t="s">
        <v>36</v>
      </c>
      <c r="T2281" s="13">
        <v>0.2</v>
      </c>
      <c r="U2281" s="13">
        <v>0.05</v>
      </c>
      <c r="V2281" s="37">
        <f>PRODUCT(U2281,1/E2281)</f>
        <v>4.9987835132217419E-4</v>
      </c>
      <c r="W2281" s="37">
        <f>V2281/3</f>
        <v>1.666261171073914E-4</v>
      </c>
      <c r="X2281" s="19" t="s">
        <v>12036</v>
      </c>
      <c r="Y2281" s="21" t="s">
        <v>12037</v>
      </c>
      <c r="Z2281" s="19" t="s">
        <v>31096</v>
      </c>
    </row>
    <row r="2282" spans="1:26" s="67" customFormat="1" ht="100.2" customHeight="1" x14ac:dyDescent="0.3">
      <c r="A2282" s="138" t="s">
        <v>23707</v>
      </c>
      <c r="B2282" s="141" t="s">
        <v>22649</v>
      </c>
      <c r="C2282" s="139" t="s">
        <v>22650</v>
      </c>
      <c r="D2282" s="152" t="s">
        <v>22651</v>
      </c>
      <c r="E2282" s="142">
        <v>464.08</v>
      </c>
      <c r="F2282" s="143" t="s">
        <v>22652</v>
      </c>
      <c r="G2282" s="143"/>
      <c r="H2282" s="143" t="s">
        <v>22653</v>
      </c>
      <c r="I2282" s="144" t="s">
        <v>8532</v>
      </c>
      <c r="J2282" s="145" t="s">
        <v>9083</v>
      </c>
      <c r="K2282" s="143" t="s">
        <v>29914</v>
      </c>
      <c r="L2282" s="144" t="s">
        <v>425</v>
      </c>
      <c r="M2282" s="144" t="s">
        <v>22654</v>
      </c>
      <c r="N2282" s="144" t="s">
        <v>46</v>
      </c>
      <c r="O2282" s="144" t="s">
        <v>220</v>
      </c>
      <c r="P2282" s="144">
        <v>90</v>
      </c>
      <c r="Q2282" s="144">
        <v>0.2</v>
      </c>
      <c r="R2282" s="147" t="s">
        <v>22655</v>
      </c>
      <c r="S2282" s="144" t="s">
        <v>36</v>
      </c>
      <c r="T2282" s="144">
        <v>0.5</v>
      </c>
      <c r="U2282" s="144">
        <v>0.2</v>
      </c>
      <c r="V2282" s="149">
        <f>U2282/E2282</f>
        <v>4.3096017927943459E-4</v>
      </c>
      <c r="W2282" s="149">
        <f>V2282/3</f>
        <v>1.4365339309314486E-4</v>
      </c>
      <c r="X2282" s="1" t="s">
        <v>22656</v>
      </c>
      <c r="Y2282" s="145" t="s">
        <v>22657</v>
      </c>
      <c r="Z2282" s="145" t="s">
        <v>22658</v>
      </c>
    </row>
    <row r="2283" spans="1:26" s="67" customFormat="1" ht="100.2" customHeight="1" x14ac:dyDescent="0.3">
      <c r="A2283" s="9" t="s">
        <v>16991</v>
      </c>
      <c r="B2283" s="10" t="s">
        <v>12038</v>
      </c>
      <c r="C2283" s="19" t="s">
        <v>12039</v>
      </c>
      <c r="D2283" s="57" t="s">
        <v>12040</v>
      </c>
      <c r="E2283" s="13">
        <v>354.49</v>
      </c>
      <c r="F2283" s="14" t="s">
        <v>12041</v>
      </c>
      <c r="G2283" s="14">
        <v>6.91</v>
      </c>
      <c r="H2283" s="14" t="s">
        <v>12042</v>
      </c>
      <c r="I2283" s="14" t="s">
        <v>8532</v>
      </c>
      <c r="J2283" s="15" t="s">
        <v>11976</v>
      </c>
      <c r="K2283" s="14" t="s">
        <v>28971</v>
      </c>
      <c r="L2283" s="14" t="s">
        <v>31</v>
      </c>
      <c r="M2283" s="14" t="s">
        <v>281</v>
      </c>
      <c r="N2283" s="14" t="s">
        <v>33</v>
      </c>
      <c r="O2283" s="16" t="s">
        <v>34</v>
      </c>
      <c r="P2283" s="28">
        <v>105</v>
      </c>
      <c r="Q2283" s="14">
        <v>0.05</v>
      </c>
      <c r="R2283" s="15" t="s">
        <v>12043</v>
      </c>
      <c r="S2283" s="14" t="s">
        <v>143</v>
      </c>
      <c r="T2283" s="14">
        <v>0.25</v>
      </c>
      <c r="U2283" s="13">
        <v>0.05</v>
      </c>
      <c r="V2283" s="37">
        <f>PRODUCT(U2283/E2283)</f>
        <v>1.41047702332929E-4</v>
      </c>
      <c r="W2283" s="37">
        <f t="shared" ref="W2283:W2288" si="132">V2283</f>
        <v>1.41047702332929E-4</v>
      </c>
      <c r="X2283" s="19" t="s">
        <v>12044</v>
      </c>
      <c r="Y2283" s="21" t="s">
        <v>12045</v>
      </c>
      <c r="Z2283" s="19" t="s">
        <v>31097</v>
      </c>
    </row>
    <row r="2284" spans="1:26" s="67" customFormat="1" ht="100.2" customHeight="1" x14ac:dyDescent="0.3">
      <c r="A2284" s="9" t="s">
        <v>16991</v>
      </c>
      <c r="B2284" s="10" t="s">
        <v>12046</v>
      </c>
      <c r="C2284" s="22" t="s">
        <v>12047</v>
      </c>
      <c r="D2284" s="19" t="s">
        <v>12048</v>
      </c>
      <c r="E2284" s="13">
        <v>71.078019594098294</v>
      </c>
      <c r="F2284" s="14" t="s">
        <v>12049</v>
      </c>
      <c r="G2284" s="14">
        <v>-0.78</v>
      </c>
      <c r="H2284" s="14" t="s">
        <v>12050</v>
      </c>
      <c r="I2284" s="14" t="s">
        <v>8532</v>
      </c>
      <c r="J2284" s="15" t="s">
        <v>12051</v>
      </c>
      <c r="K2284" s="14" t="s">
        <v>29911</v>
      </c>
      <c r="L2284" s="14" t="s">
        <v>31</v>
      </c>
      <c r="M2284" s="14" t="s">
        <v>176</v>
      </c>
      <c r="N2284" s="14" t="s">
        <v>33</v>
      </c>
      <c r="O2284" s="16" t="s">
        <v>47</v>
      </c>
      <c r="P2284" s="28">
        <v>730</v>
      </c>
      <c r="Q2284" s="14">
        <v>0.01</v>
      </c>
      <c r="R2284" s="15" t="s">
        <v>12052</v>
      </c>
      <c r="S2284" s="14" t="s">
        <v>12053</v>
      </c>
      <c r="T2284" s="14">
        <v>0.1</v>
      </c>
      <c r="U2284" s="13">
        <v>0.01</v>
      </c>
      <c r="V2284" s="37">
        <f>U2284/E2284</f>
        <v>1.4069047023406817E-4</v>
      </c>
      <c r="W2284" s="37">
        <f t="shared" si="132"/>
        <v>1.4069047023406817E-4</v>
      </c>
      <c r="X2284" s="19" t="s">
        <v>12054</v>
      </c>
      <c r="Y2284" s="21" t="s">
        <v>12055</v>
      </c>
      <c r="Z2284" s="19" t="s">
        <v>12056</v>
      </c>
    </row>
    <row r="2285" spans="1:26" s="67" customFormat="1" ht="100.2" customHeight="1" x14ac:dyDescent="0.3">
      <c r="A2285" s="138" t="s">
        <v>23707</v>
      </c>
      <c r="B2285" s="141" t="s">
        <v>22659</v>
      </c>
      <c r="C2285" s="139" t="s">
        <v>22660</v>
      </c>
      <c r="D2285" s="139" t="s">
        <v>22661</v>
      </c>
      <c r="E2285" s="142">
        <v>934.17100000000005</v>
      </c>
      <c r="F2285" s="143" t="s">
        <v>22662</v>
      </c>
      <c r="G2285" s="143"/>
      <c r="H2285" s="143" t="s">
        <v>22663</v>
      </c>
      <c r="I2285" s="144" t="s">
        <v>8532</v>
      </c>
      <c r="J2285" s="145" t="s">
        <v>22664</v>
      </c>
      <c r="K2285" s="143" t="s">
        <v>29910</v>
      </c>
      <c r="L2285" s="144" t="s">
        <v>31</v>
      </c>
      <c r="M2285" s="144" t="s">
        <v>281</v>
      </c>
      <c r="N2285" s="144" t="s">
        <v>281</v>
      </c>
      <c r="O2285" s="144" t="s">
        <v>34</v>
      </c>
      <c r="P2285" s="144">
        <v>730</v>
      </c>
      <c r="Q2285" s="144">
        <v>0.12</v>
      </c>
      <c r="R2285" s="147" t="s">
        <v>22665</v>
      </c>
      <c r="S2285" s="144" t="s">
        <v>22666</v>
      </c>
      <c r="T2285" s="144">
        <v>0.18</v>
      </c>
      <c r="U2285" s="144">
        <v>0.12</v>
      </c>
      <c r="V2285" s="153">
        <f>U2285/E2285</f>
        <v>1.2845613918650866E-4</v>
      </c>
      <c r="W2285" s="153">
        <f t="shared" si="132"/>
        <v>1.2845613918650866E-4</v>
      </c>
      <c r="X2285" s="1" t="s">
        <v>22667</v>
      </c>
      <c r="Y2285" s="145" t="s">
        <v>1705</v>
      </c>
      <c r="Z2285" s="145" t="s">
        <v>31098</v>
      </c>
    </row>
    <row r="2286" spans="1:26" s="67" customFormat="1" ht="100.2" customHeight="1" x14ac:dyDescent="0.3">
      <c r="A2286" s="9" t="s">
        <v>16991</v>
      </c>
      <c r="B2286" s="10" t="s">
        <v>12057</v>
      </c>
      <c r="C2286" s="22" t="s">
        <v>12058</v>
      </c>
      <c r="D2286" s="19" t="s">
        <v>12059</v>
      </c>
      <c r="E2286" s="13">
        <v>538.22</v>
      </c>
      <c r="F2286" s="14" t="s">
        <v>12060</v>
      </c>
      <c r="G2286" s="14"/>
      <c r="H2286" s="14" t="s">
        <v>12061</v>
      </c>
      <c r="I2286" s="14" t="s">
        <v>8532</v>
      </c>
      <c r="J2286" s="15" t="s">
        <v>12062</v>
      </c>
      <c r="K2286" s="14" t="s">
        <v>29909</v>
      </c>
      <c r="L2286" s="14" t="s">
        <v>10359</v>
      </c>
      <c r="M2286" s="14" t="s">
        <v>12063</v>
      </c>
      <c r="N2286" s="14" t="s">
        <v>33</v>
      </c>
      <c r="O2286" s="16" t="s">
        <v>220</v>
      </c>
      <c r="P2286" s="28">
        <v>182</v>
      </c>
      <c r="Q2286" s="14">
        <v>0.03</v>
      </c>
      <c r="R2286" s="15" t="s">
        <v>12064</v>
      </c>
      <c r="S2286" s="14" t="s">
        <v>12065</v>
      </c>
      <c r="T2286" s="14">
        <v>0.15</v>
      </c>
      <c r="U2286" s="13">
        <v>0.03</v>
      </c>
      <c r="V2286" s="64">
        <f>U2286/E2286</f>
        <v>5.5739288766675335E-5</v>
      </c>
      <c r="W2286" s="64">
        <f t="shared" si="132"/>
        <v>5.5739288766675335E-5</v>
      </c>
      <c r="X2286" s="19" t="s">
        <v>12066</v>
      </c>
      <c r="Y2286" s="21" t="s">
        <v>12067</v>
      </c>
      <c r="Z2286" s="19" t="s">
        <v>12068</v>
      </c>
    </row>
    <row r="2287" spans="1:26" s="67" customFormat="1" ht="100.2" customHeight="1" x14ac:dyDescent="0.3">
      <c r="A2287" s="138" t="s">
        <v>23707</v>
      </c>
      <c r="B2287" s="141" t="s">
        <v>22668</v>
      </c>
      <c r="C2287" s="139" t="s">
        <v>22669</v>
      </c>
      <c r="D2287" s="139" t="s">
        <v>22670</v>
      </c>
      <c r="E2287" s="144">
        <v>517.12</v>
      </c>
      <c r="F2287" s="143" t="s">
        <v>22671</v>
      </c>
      <c r="G2287" s="150"/>
      <c r="H2287" s="143" t="s">
        <v>22672</v>
      </c>
      <c r="I2287" s="144" t="s">
        <v>8532</v>
      </c>
      <c r="J2287" s="145" t="s">
        <v>9073</v>
      </c>
      <c r="K2287" s="144" t="s">
        <v>28972</v>
      </c>
      <c r="L2287" s="144" t="s">
        <v>189</v>
      </c>
      <c r="M2287" s="144" t="s">
        <v>190</v>
      </c>
      <c r="N2287" s="144" t="s">
        <v>33</v>
      </c>
      <c r="O2287" s="144" t="s">
        <v>220</v>
      </c>
      <c r="P2287" s="144">
        <v>280</v>
      </c>
      <c r="Q2287" s="144">
        <v>0.01</v>
      </c>
      <c r="R2287" s="147" t="s">
        <v>22673</v>
      </c>
      <c r="S2287" s="144" t="s">
        <v>36</v>
      </c>
      <c r="T2287" s="144">
        <v>0.02</v>
      </c>
      <c r="U2287" s="144">
        <v>0.01</v>
      </c>
      <c r="V2287" s="153">
        <f>U2287/E2287</f>
        <v>1.9337871287128713E-5</v>
      </c>
      <c r="W2287" s="153">
        <f t="shared" si="132"/>
        <v>1.9337871287128713E-5</v>
      </c>
      <c r="X2287" s="145" t="s">
        <v>22674</v>
      </c>
      <c r="Y2287" s="147" t="s">
        <v>1705</v>
      </c>
      <c r="Z2287" s="145" t="s">
        <v>31099</v>
      </c>
    </row>
    <row r="2288" spans="1:26" s="67" customFormat="1" ht="100.2" customHeight="1" x14ac:dyDescent="0.3">
      <c r="A2288" s="9" t="s">
        <v>16991</v>
      </c>
      <c r="B2288" s="10" t="s">
        <v>12069</v>
      </c>
      <c r="C2288" s="22" t="s">
        <v>12070</v>
      </c>
      <c r="D2288" s="19" t="s">
        <v>12071</v>
      </c>
      <c r="E2288" s="13">
        <v>375.73</v>
      </c>
      <c r="F2288" s="14" t="s">
        <v>12072</v>
      </c>
      <c r="G2288" s="14">
        <v>2.87</v>
      </c>
      <c r="H2288" s="14" t="s">
        <v>12073</v>
      </c>
      <c r="I2288" s="14" t="s">
        <v>8532</v>
      </c>
      <c r="J2288" s="15" t="s">
        <v>12074</v>
      </c>
      <c r="K2288" s="14" t="s">
        <v>28973</v>
      </c>
      <c r="L2288" s="14" t="s">
        <v>31</v>
      </c>
      <c r="M2288" s="14" t="s">
        <v>12075</v>
      </c>
      <c r="N2288" s="14" t="s">
        <v>59</v>
      </c>
      <c r="O2288" s="16" t="s">
        <v>34</v>
      </c>
      <c r="P2288" s="28" t="s">
        <v>9770</v>
      </c>
      <c r="Q2288" s="14">
        <v>5.0000000000000001E-3</v>
      </c>
      <c r="R2288" s="15" t="s">
        <v>12076</v>
      </c>
      <c r="S2288" s="14" t="s">
        <v>1776</v>
      </c>
      <c r="T2288" s="14">
        <v>0.05</v>
      </c>
      <c r="U2288" s="14">
        <v>5.0000000000000001E-3</v>
      </c>
      <c r="V2288" s="51">
        <f>PRODUCT(U2288,1/E2288)</f>
        <v>1.3307428206424827E-5</v>
      </c>
      <c r="W2288" s="51">
        <f t="shared" si="132"/>
        <v>1.3307428206424827E-5</v>
      </c>
      <c r="X2288" s="19" t="s">
        <v>12077</v>
      </c>
      <c r="Y2288" s="21" t="s">
        <v>12078</v>
      </c>
      <c r="Z2288" s="19" t="s">
        <v>31100</v>
      </c>
    </row>
    <row r="2289" spans="1:26" s="67" customFormat="1" ht="100.2" customHeight="1" x14ac:dyDescent="0.3">
      <c r="A2289" s="138" t="s">
        <v>23707</v>
      </c>
      <c r="B2289" s="141" t="s">
        <v>25058</v>
      </c>
      <c r="C2289" s="139" t="s">
        <v>25059</v>
      </c>
      <c r="D2289" s="139" t="s">
        <v>25060</v>
      </c>
      <c r="E2289" s="142">
        <v>363.53300000000002</v>
      </c>
      <c r="F2289" s="143" t="s">
        <v>25061</v>
      </c>
      <c r="G2289" s="143"/>
      <c r="H2289" s="143" t="s">
        <v>25062</v>
      </c>
      <c r="I2289" s="143" t="s">
        <v>8532</v>
      </c>
      <c r="J2289" s="139" t="s">
        <v>25063</v>
      </c>
      <c r="K2289" s="143" t="s">
        <v>29908</v>
      </c>
      <c r="L2289" s="144" t="s">
        <v>31</v>
      </c>
      <c r="M2289" s="144" t="s">
        <v>69</v>
      </c>
      <c r="N2289" s="144" t="s">
        <v>33</v>
      </c>
      <c r="O2289" s="144" t="s">
        <v>220</v>
      </c>
      <c r="P2289" s="144">
        <v>28</v>
      </c>
      <c r="Q2289" s="144">
        <v>10</v>
      </c>
      <c r="R2289" s="145" t="s">
        <v>25064</v>
      </c>
      <c r="S2289" s="144" t="s">
        <v>13025</v>
      </c>
      <c r="T2289" s="144">
        <v>150</v>
      </c>
      <c r="U2289" s="144">
        <v>10</v>
      </c>
      <c r="V2289" s="148">
        <f>U2289/E2289</f>
        <v>2.7507819097578486E-2</v>
      </c>
      <c r="W2289" s="150"/>
      <c r="X2289" s="1" t="s">
        <v>25065</v>
      </c>
      <c r="Y2289" s="145" t="s">
        <v>17773</v>
      </c>
      <c r="Z2289" s="1" t="s">
        <v>25066</v>
      </c>
    </row>
    <row r="2290" spans="1:26" s="67" customFormat="1" ht="100.2" customHeight="1" x14ac:dyDescent="0.3">
      <c r="A2290" s="9" t="s">
        <v>16991</v>
      </c>
      <c r="B2290" s="10" t="s">
        <v>12079</v>
      </c>
      <c r="C2290" s="22" t="s">
        <v>12080</v>
      </c>
      <c r="D2290" s="19" t="s">
        <v>12081</v>
      </c>
      <c r="E2290" s="13">
        <v>279.33999999999997</v>
      </c>
      <c r="F2290" s="14" t="s">
        <v>12082</v>
      </c>
      <c r="G2290" s="14">
        <v>5.63</v>
      </c>
      <c r="H2290" s="14" t="s">
        <v>12083</v>
      </c>
      <c r="I2290" s="14" t="s">
        <v>8532</v>
      </c>
      <c r="J2290" s="15" t="s">
        <v>8677</v>
      </c>
      <c r="K2290" s="13" t="s">
        <v>29907</v>
      </c>
      <c r="L2290" s="14" t="s">
        <v>425</v>
      </c>
      <c r="M2290" s="14" t="s">
        <v>12084</v>
      </c>
      <c r="N2290" s="14" t="s">
        <v>33</v>
      </c>
      <c r="O2290" s="16" t="s">
        <v>1433</v>
      </c>
      <c r="P2290" s="28">
        <v>1</v>
      </c>
      <c r="Q2290" s="14" t="s">
        <v>49</v>
      </c>
      <c r="R2290" s="15" t="s">
        <v>12085</v>
      </c>
      <c r="S2290" s="14" t="s">
        <v>6142</v>
      </c>
      <c r="T2290" s="14">
        <v>40</v>
      </c>
      <c r="U2290" s="14" t="s">
        <v>49</v>
      </c>
      <c r="V2290" s="51"/>
      <c r="W2290" s="47"/>
      <c r="X2290" s="19" t="s">
        <v>12086</v>
      </c>
      <c r="Y2290" s="21" t="s">
        <v>12087</v>
      </c>
      <c r="Z2290" s="19" t="s">
        <v>12088</v>
      </c>
    </row>
    <row r="2291" spans="1:26" s="67" customFormat="1" ht="100.2" customHeight="1" x14ac:dyDescent="0.3">
      <c r="A2291" s="9" t="s">
        <v>16991</v>
      </c>
      <c r="B2291" s="10" t="s">
        <v>12089</v>
      </c>
      <c r="C2291" s="22" t="s">
        <v>12090</v>
      </c>
      <c r="D2291" s="19" t="s">
        <v>12091</v>
      </c>
      <c r="E2291" s="13">
        <v>279.33999999999997</v>
      </c>
      <c r="F2291" s="14" t="s">
        <v>12082</v>
      </c>
      <c r="G2291" s="14">
        <v>5.73</v>
      </c>
      <c r="H2291" s="14" t="s">
        <v>12092</v>
      </c>
      <c r="I2291" s="14" t="s">
        <v>8532</v>
      </c>
      <c r="J2291" s="15" t="s">
        <v>8677</v>
      </c>
      <c r="K2291" s="13" t="s">
        <v>29907</v>
      </c>
      <c r="L2291" s="14" t="s">
        <v>425</v>
      </c>
      <c r="M2291" s="14" t="s">
        <v>12084</v>
      </c>
      <c r="N2291" s="14" t="s">
        <v>33</v>
      </c>
      <c r="O2291" s="16" t="s">
        <v>1433</v>
      </c>
      <c r="P2291" s="28">
        <v>1</v>
      </c>
      <c r="Q2291" s="14" t="s">
        <v>49</v>
      </c>
      <c r="R2291" s="15" t="s">
        <v>12093</v>
      </c>
      <c r="S2291" s="14" t="s">
        <v>6142</v>
      </c>
      <c r="T2291" s="14">
        <v>10</v>
      </c>
      <c r="U2291" s="14" t="s">
        <v>49</v>
      </c>
      <c r="V2291" s="51"/>
      <c r="W2291" s="47"/>
      <c r="X2291" s="19" t="s">
        <v>12094</v>
      </c>
      <c r="Y2291" s="21" t="s">
        <v>12087</v>
      </c>
      <c r="Z2291" s="19" t="s">
        <v>12088</v>
      </c>
    </row>
    <row r="2292" spans="1:26" s="67" customFormat="1" ht="100.2" customHeight="1" x14ac:dyDescent="0.3">
      <c r="A2292" s="9" t="s">
        <v>16991</v>
      </c>
      <c r="B2292" s="10" t="s">
        <v>12095</v>
      </c>
      <c r="C2292" s="22" t="s">
        <v>12096</v>
      </c>
      <c r="D2292" s="19" t="s">
        <v>12097</v>
      </c>
      <c r="E2292" s="13">
        <v>267.33</v>
      </c>
      <c r="F2292" s="14" t="s">
        <v>12098</v>
      </c>
      <c r="G2292" s="14"/>
      <c r="H2292" s="14" t="s">
        <v>12099</v>
      </c>
      <c r="I2292" s="14" t="s">
        <v>8532</v>
      </c>
      <c r="J2292" s="15" t="s">
        <v>8677</v>
      </c>
      <c r="K2292" s="13" t="s">
        <v>29906</v>
      </c>
      <c r="L2292" s="14" t="s">
        <v>425</v>
      </c>
      <c r="M2292" s="14" t="s">
        <v>12084</v>
      </c>
      <c r="N2292" s="14" t="s">
        <v>33</v>
      </c>
      <c r="O2292" s="16" t="s">
        <v>1433</v>
      </c>
      <c r="P2292" s="28">
        <v>1</v>
      </c>
      <c r="Q2292" s="14" t="s">
        <v>49</v>
      </c>
      <c r="R2292" s="15" t="s">
        <v>12093</v>
      </c>
      <c r="S2292" s="14" t="s">
        <v>6142</v>
      </c>
      <c r="T2292" s="14">
        <v>10</v>
      </c>
      <c r="U2292" s="14" t="s">
        <v>49</v>
      </c>
      <c r="V2292" s="51"/>
      <c r="W2292" s="47"/>
      <c r="X2292" s="19" t="s">
        <v>12100</v>
      </c>
      <c r="Y2292" s="21" t="s">
        <v>12087</v>
      </c>
      <c r="Z2292" s="19" t="s">
        <v>12088</v>
      </c>
    </row>
    <row r="2293" spans="1:26" s="67" customFormat="1" ht="100.2" customHeight="1" x14ac:dyDescent="0.3">
      <c r="A2293" s="9" t="s">
        <v>16991</v>
      </c>
      <c r="B2293" s="10" t="s">
        <v>12101</v>
      </c>
      <c r="C2293" s="22" t="s">
        <v>12102</v>
      </c>
      <c r="D2293" s="19" t="s">
        <v>12103</v>
      </c>
      <c r="E2293" s="13">
        <v>354.48</v>
      </c>
      <c r="F2293" s="14" t="s">
        <v>12104</v>
      </c>
      <c r="G2293" s="14">
        <v>6.5</v>
      </c>
      <c r="H2293" s="14" t="s">
        <v>12105</v>
      </c>
      <c r="I2293" s="14" t="s">
        <v>8532</v>
      </c>
      <c r="J2293" s="15" t="s">
        <v>12106</v>
      </c>
      <c r="K2293" s="14" t="s">
        <v>29905</v>
      </c>
      <c r="L2293" s="14" t="s">
        <v>31</v>
      </c>
      <c r="M2293" s="14" t="s">
        <v>12107</v>
      </c>
      <c r="N2293" s="14" t="s">
        <v>476</v>
      </c>
      <c r="O2293" s="16" t="s">
        <v>220</v>
      </c>
      <c r="P2293" s="28">
        <v>1</v>
      </c>
      <c r="Q2293" s="14">
        <v>6</v>
      </c>
      <c r="R2293" s="15" t="s">
        <v>12108</v>
      </c>
      <c r="S2293" s="14" t="s">
        <v>7673</v>
      </c>
      <c r="T2293" s="14">
        <v>10</v>
      </c>
      <c r="U2293" s="14">
        <v>6</v>
      </c>
      <c r="V2293" s="13">
        <f>PRODUCT(U2293,1/E2293)</f>
        <v>1.6926201760324982E-2</v>
      </c>
      <c r="W2293" s="47"/>
      <c r="X2293" s="19" t="s">
        <v>12109</v>
      </c>
      <c r="Y2293" s="21" t="s">
        <v>12110</v>
      </c>
      <c r="Z2293" s="19" t="s">
        <v>12111</v>
      </c>
    </row>
    <row r="2294" spans="1:26" s="67" customFormat="1" ht="100.2" customHeight="1" x14ac:dyDescent="0.3">
      <c r="A2294" s="9" t="s">
        <v>16991</v>
      </c>
      <c r="B2294" s="10" t="s">
        <v>12112</v>
      </c>
      <c r="C2294" s="19" t="s">
        <v>12113</v>
      </c>
      <c r="D2294" s="19" t="s">
        <v>12114</v>
      </c>
      <c r="E2294" s="13">
        <v>402.48</v>
      </c>
      <c r="F2294" s="14" t="s">
        <v>12115</v>
      </c>
      <c r="G2294" s="14">
        <v>3.04</v>
      </c>
      <c r="H2294" s="14" t="s">
        <v>12116</v>
      </c>
      <c r="I2294" s="14" t="s">
        <v>8532</v>
      </c>
      <c r="J2294" s="15" t="s">
        <v>8780</v>
      </c>
      <c r="K2294" s="14" t="s">
        <v>29904</v>
      </c>
      <c r="L2294" s="14" t="s">
        <v>31</v>
      </c>
      <c r="M2294" s="14" t="s">
        <v>176</v>
      </c>
      <c r="N2294" s="14" t="s">
        <v>476</v>
      </c>
      <c r="O2294" s="16" t="s">
        <v>220</v>
      </c>
      <c r="P2294" s="28">
        <v>4</v>
      </c>
      <c r="Q2294" s="14">
        <v>5</v>
      </c>
      <c r="R2294" s="15" t="s">
        <v>12117</v>
      </c>
      <c r="S2294" s="14" t="s">
        <v>12118</v>
      </c>
      <c r="T2294" s="14">
        <v>10</v>
      </c>
      <c r="U2294" s="28">
        <v>5</v>
      </c>
      <c r="V2294" s="30">
        <f>U2294/E2294</f>
        <v>1.2422977539256608E-2</v>
      </c>
      <c r="W2294" s="47"/>
      <c r="X2294" s="19" t="s">
        <v>12119</v>
      </c>
      <c r="Y2294" s="21" t="s">
        <v>12120</v>
      </c>
      <c r="Z2294" s="19" t="s">
        <v>12121</v>
      </c>
    </row>
    <row r="2295" spans="1:26" s="67" customFormat="1" ht="100.2" customHeight="1" x14ac:dyDescent="0.3">
      <c r="A2295" s="9" t="s">
        <v>16991</v>
      </c>
      <c r="B2295" s="10" t="s">
        <v>12122</v>
      </c>
      <c r="C2295" s="22" t="s">
        <v>12123</v>
      </c>
      <c r="D2295" s="19" t="s">
        <v>12124</v>
      </c>
      <c r="E2295" s="13">
        <v>306.39999999999998</v>
      </c>
      <c r="F2295" s="14" t="s">
        <v>12125</v>
      </c>
      <c r="G2295" s="14">
        <v>5.62</v>
      </c>
      <c r="H2295" s="14" t="s">
        <v>12126</v>
      </c>
      <c r="I2295" s="14" t="s">
        <v>8532</v>
      </c>
      <c r="J2295" s="15" t="s">
        <v>9931</v>
      </c>
      <c r="K2295" s="16" t="s">
        <v>29903</v>
      </c>
      <c r="L2295" s="14" t="s">
        <v>31</v>
      </c>
      <c r="M2295" s="14" t="s">
        <v>12127</v>
      </c>
      <c r="N2295" s="14" t="s">
        <v>476</v>
      </c>
      <c r="O2295" s="16" t="s">
        <v>220</v>
      </c>
      <c r="P2295" s="28">
        <v>5</v>
      </c>
      <c r="Q2295" s="14">
        <v>11</v>
      </c>
      <c r="R2295" s="15" t="s">
        <v>12128</v>
      </c>
      <c r="S2295" s="14" t="s">
        <v>4008</v>
      </c>
      <c r="T2295" s="14">
        <v>33</v>
      </c>
      <c r="U2295" s="14">
        <v>11</v>
      </c>
      <c r="V2295" s="30">
        <f>U2295/E2295</f>
        <v>3.5900783289817238E-2</v>
      </c>
      <c r="W2295" s="47"/>
      <c r="X2295" s="19" t="s">
        <v>12129</v>
      </c>
      <c r="Y2295" s="21" t="s">
        <v>12130</v>
      </c>
      <c r="Z2295" s="19" t="s">
        <v>12131</v>
      </c>
    </row>
    <row r="2296" spans="1:26" s="67" customFormat="1" ht="100.2" customHeight="1" x14ac:dyDescent="0.3">
      <c r="A2296" s="9" t="s">
        <v>16991</v>
      </c>
      <c r="B2296" s="10" t="s">
        <v>12132</v>
      </c>
      <c r="C2296" s="22" t="s">
        <v>12133</v>
      </c>
      <c r="D2296" s="19" t="s">
        <v>12134</v>
      </c>
      <c r="E2296" s="13">
        <v>201.22</v>
      </c>
      <c r="F2296" s="14" t="s">
        <v>11838</v>
      </c>
      <c r="G2296" s="14">
        <v>2.2799999999999998</v>
      </c>
      <c r="H2296" s="14" t="s">
        <v>12135</v>
      </c>
      <c r="I2296" s="14" t="s">
        <v>8532</v>
      </c>
      <c r="J2296" s="15" t="s">
        <v>8992</v>
      </c>
      <c r="K2296" s="14" t="s">
        <v>29902</v>
      </c>
      <c r="L2296" s="14" t="s">
        <v>31</v>
      </c>
      <c r="M2296" s="14" t="s">
        <v>69</v>
      </c>
      <c r="N2296" s="14" t="s">
        <v>476</v>
      </c>
      <c r="O2296" s="16" t="s">
        <v>220</v>
      </c>
      <c r="P2296" s="28">
        <v>6</v>
      </c>
      <c r="Q2296" s="14" t="s">
        <v>49</v>
      </c>
      <c r="R2296" s="15" t="s">
        <v>12136</v>
      </c>
      <c r="S2296" s="14" t="s">
        <v>12137</v>
      </c>
      <c r="T2296" s="14">
        <v>25.2</v>
      </c>
      <c r="U2296" s="14" t="s">
        <v>49</v>
      </c>
      <c r="V2296" s="51"/>
      <c r="W2296" s="47"/>
      <c r="X2296" s="19" t="s">
        <v>12138</v>
      </c>
      <c r="Y2296" s="21" t="s">
        <v>12139</v>
      </c>
      <c r="Z2296" s="19" t="s">
        <v>31101</v>
      </c>
    </row>
    <row r="2297" spans="1:26" s="67" customFormat="1" ht="100.2" customHeight="1" x14ac:dyDescent="0.3">
      <c r="A2297" s="9" t="s">
        <v>16991</v>
      </c>
      <c r="B2297" s="10" t="s">
        <v>12141</v>
      </c>
      <c r="C2297" s="22" t="s">
        <v>12142</v>
      </c>
      <c r="D2297" s="19" t="s">
        <v>12143</v>
      </c>
      <c r="E2297" s="13">
        <v>201.22</v>
      </c>
      <c r="F2297" s="14" t="s">
        <v>11838</v>
      </c>
      <c r="G2297" s="14">
        <v>2.13</v>
      </c>
      <c r="H2297" s="14" t="s">
        <v>12144</v>
      </c>
      <c r="I2297" s="14" t="s">
        <v>8532</v>
      </c>
      <c r="J2297" s="15" t="s">
        <v>8992</v>
      </c>
      <c r="K2297" s="14" t="s">
        <v>29901</v>
      </c>
      <c r="L2297" s="14" t="s">
        <v>31</v>
      </c>
      <c r="M2297" s="14" t="s">
        <v>69</v>
      </c>
      <c r="N2297" s="14" t="s">
        <v>476</v>
      </c>
      <c r="O2297" s="16" t="s">
        <v>220</v>
      </c>
      <c r="P2297" s="28">
        <v>6</v>
      </c>
      <c r="Q2297" s="14" t="s">
        <v>49</v>
      </c>
      <c r="R2297" s="15" t="s">
        <v>12145</v>
      </c>
      <c r="S2297" s="14" t="s">
        <v>4891</v>
      </c>
      <c r="T2297" s="14">
        <v>151</v>
      </c>
      <c r="U2297" s="14" t="s">
        <v>49</v>
      </c>
      <c r="V2297" s="51"/>
      <c r="W2297" s="47"/>
      <c r="X2297" s="19" t="s">
        <v>12146</v>
      </c>
      <c r="Y2297" s="21" t="s">
        <v>12139</v>
      </c>
      <c r="Z2297" s="19" t="s">
        <v>12140</v>
      </c>
    </row>
    <row r="2298" spans="1:26" s="67" customFormat="1" ht="100.2" customHeight="1" x14ac:dyDescent="0.3">
      <c r="A2298" s="9" t="s">
        <v>16991</v>
      </c>
      <c r="B2298" s="10" t="s">
        <v>12147</v>
      </c>
      <c r="C2298" s="22" t="s">
        <v>12148</v>
      </c>
      <c r="D2298" s="19" t="s">
        <v>12149</v>
      </c>
      <c r="E2298" s="13">
        <v>189.17</v>
      </c>
      <c r="F2298" s="14" t="s">
        <v>12150</v>
      </c>
      <c r="G2298" s="14">
        <v>0.13</v>
      </c>
      <c r="H2298" s="14" t="s">
        <v>12151</v>
      </c>
      <c r="I2298" s="14" t="s">
        <v>8532</v>
      </c>
      <c r="J2298" s="15" t="s">
        <v>8992</v>
      </c>
      <c r="K2298" s="14" t="s">
        <v>29900</v>
      </c>
      <c r="L2298" s="14" t="s">
        <v>31</v>
      </c>
      <c r="M2298" s="14" t="s">
        <v>69</v>
      </c>
      <c r="N2298" s="14" t="s">
        <v>476</v>
      </c>
      <c r="O2298" s="16" t="s">
        <v>220</v>
      </c>
      <c r="P2298" s="28">
        <v>6</v>
      </c>
      <c r="Q2298" s="14" t="s">
        <v>49</v>
      </c>
      <c r="R2298" s="15" t="s">
        <v>12152</v>
      </c>
      <c r="S2298" s="14" t="s">
        <v>4891</v>
      </c>
      <c r="T2298" s="14">
        <v>142</v>
      </c>
      <c r="U2298" s="14" t="s">
        <v>49</v>
      </c>
      <c r="V2298" s="51"/>
      <c r="W2298" s="47"/>
      <c r="X2298" s="19" t="s">
        <v>12153</v>
      </c>
      <c r="Y2298" s="21" t="s">
        <v>12139</v>
      </c>
      <c r="Z2298" s="19" t="s">
        <v>12140</v>
      </c>
    </row>
    <row r="2299" spans="1:26" s="67" customFormat="1" ht="100.2" customHeight="1" x14ac:dyDescent="0.3">
      <c r="A2299" s="9" t="s">
        <v>16991</v>
      </c>
      <c r="B2299" s="10" t="s">
        <v>12154</v>
      </c>
      <c r="C2299" s="22" t="s">
        <v>12155</v>
      </c>
      <c r="D2299" s="19" t="s">
        <v>12156</v>
      </c>
      <c r="E2299" s="13">
        <v>187.2</v>
      </c>
      <c r="F2299" s="14" t="s">
        <v>12157</v>
      </c>
      <c r="G2299" s="14">
        <v>1.54</v>
      </c>
      <c r="H2299" s="14" t="s">
        <v>12158</v>
      </c>
      <c r="I2299" s="14" t="s">
        <v>8532</v>
      </c>
      <c r="J2299" s="15" t="s">
        <v>8992</v>
      </c>
      <c r="K2299" s="14" t="s">
        <v>29899</v>
      </c>
      <c r="L2299" s="14" t="s">
        <v>31</v>
      </c>
      <c r="M2299" s="14" t="s">
        <v>69</v>
      </c>
      <c r="N2299" s="14" t="s">
        <v>476</v>
      </c>
      <c r="O2299" s="16" t="s">
        <v>220</v>
      </c>
      <c r="P2299" s="28">
        <v>6</v>
      </c>
      <c r="Q2299" s="14" t="s">
        <v>49</v>
      </c>
      <c r="R2299" s="15" t="s">
        <v>12159</v>
      </c>
      <c r="S2299" s="14" t="s">
        <v>12137</v>
      </c>
      <c r="T2299" s="14">
        <v>23.4</v>
      </c>
      <c r="U2299" s="14" t="s">
        <v>49</v>
      </c>
      <c r="V2299" s="51"/>
      <c r="W2299" s="47"/>
      <c r="X2299" s="19" t="s">
        <v>12160</v>
      </c>
      <c r="Y2299" s="21" t="s">
        <v>12139</v>
      </c>
      <c r="Z2299" s="19" t="s">
        <v>12140</v>
      </c>
    </row>
    <row r="2300" spans="1:26" s="67" customFormat="1" ht="100.2" customHeight="1" x14ac:dyDescent="0.3">
      <c r="A2300" s="9" t="s">
        <v>16991</v>
      </c>
      <c r="B2300" s="10" t="s">
        <v>12161</v>
      </c>
      <c r="C2300" s="22" t="s">
        <v>12162</v>
      </c>
      <c r="D2300" s="19" t="s">
        <v>12163</v>
      </c>
      <c r="E2300" s="13">
        <v>187.2</v>
      </c>
      <c r="F2300" s="14" t="s">
        <v>12157</v>
      </c>
      <c r="G2300" s="14">
        <v>1.71</v>
      </c>
      <c r="H2300" s="14" t="s">
        <v>12164</v>
      </c>
      <c r="I2300" s="14" t="s">
        <v>8532</v>
      </c>
      <c r="J2300" s="15" t="s">
        <v>8992</v>
      </c>
      <c r="K2300" s="14" t="s">
        <v>29897</v>
      </c>
      <c r="L2300" s="14" t="s">
        <v>31</v>
      </c>
      <c r="M2300" s="14" t="s">
        <v>69</v>
      </c>
      <c r="N2300" s="14" t="s">
        <v>476</v>
      </c>
      <c r="O2300" s="16" t="s">
        <v>220</v>
      </c>
      <c r="P2300" s="28">
        <v>6</v>
      </c>
      <c r="Q2300" s="14" t="s">
        <v>49</v>
      </c>
      <c r="R2300" s="15" t="s">
        <v>12165</v>
      </c>
      <c r="S2300" s="14" t="s">
        <v>4891</v>
      </c>
      <c r="T2300" s="14">
        <v>140</v>
      </c>
      <c r="U2300" s="14" t="s">
        <v>49</v>
      </c>
      <c r="V2300" s="51"/>
      <c r="W2300" s="47"/>
      <c r="X2300" s="19" t="s">
        <v>12166</v>
      </c>
      <c r="Y2300" s="21" t="s">
        <v>12139</v>
      </c>
      <c r="Z2300" s="19" t="s">
        <v>12140</v>
      </c>
    </row>
    <row r="2301" spans="1:26" s="67" customFormat="1" ht="100.2" customHeight="1" x14ac:dyDescent="0.3">
      <c r="A2301" s="9" t="s">
        <v>16991</v>
      </c>
      <c r="B2301" s="10" t="s">
        <v>12167</v>
      </c>
      <c r="C2301" s="22" t="s">
        <v>12168</v>
      </c>
      <c r="D2301" s="19" t="s">
        <v>12169</v>
      </c>
      <c r="E2301" s="13">
        <v>173.17</v>
      </c>
      <c r="F2301" s="14" t="s">
        <v>12170</v>
      </c>
      <c r="G2301" s="14">
        <v>1.1200000000000001</v>
      </c>
      <c r="H2301" s="14" t="s">
        <v>12171</v>
      </c>
      <c r="I2301" s="14" t="s">
        <v>8532</v>
      </c>
      <c r="J2301" s="15" t="s">
        <v>8992</v>
      </c>
      <c r="K2301" s="14" t="s">
        <v>29898</v>
      </c>
      <c r="L2301" s="14" t="s">
        <v>31</v>
      </c>
      <c r="M2301" s="14" t="s">
        <v>69</v>
      </c>
      <c r="N2301" s="14" t="s">
        <v>476</v>
      </c>
      <c r="O2301" s="16" t="s">
        <v>220</v>
      </c>
      <c r="P2301" s="28">
        <v>6</v>
      </c>
      <c r="Q2301" s="14" t="s">
        <v>49</v>
      </c>
      <c r="R2301" s="15" t="s">
        <v>12172</v>
      </c>
      <c r="S2301" s="14" t="s">
        <v>4891</v>
      </c>
      <c r="T2301" s="14">
        <v>64.900000000000006</v>
      </c>
      <c r="U2301" s="14" t="s">
        <v>49</v>
      </c>
      <c r="V2301" s="51"/>
      <c r="W2301" s="47"/>
      <c r="X2301" s="19" t="s">
        <v>12173</v>
      </c>
      <c r="Y2301" s="21" t="s">
        <v>12139</v>
      </c>
      <c r="Z2301" s="19" t="s">
        <v>12140</v>
      </c>
    </row>
    <row r="2302" spans="1:26" s="67" customFormat="1" ht="100.2" customHeight="1" x14ac:dyDescent="0.3">
      <c r="A2302" s="9" t="s">
        <v>16991</v>
      </c>
      <c r="B2302" s="10" t="s">
        <v>12174</v>
      </c>
      <c r="C2302" s="22" t="s">
        <v>12175</v>
      </c>
      <c r="D2302" s="19" t="s">
        <v>12176</v>
      </c>
      <c r="E2302" s="13">
        <v>173.17</v>
      </c>
      <c r="F2302" s="14" t="s">
        <v>12170</v>
      </c>
      <c r="G2302" s="14">
        <v>0.81</v>
      </c>
      <c r="H2302" s="14" t="s">
        <v>12177</v>
      </c>
      <c r="I2302" s="14" t="s">
        <v>8532</v>
      </c>
      <c r="J2302" s="15" t="s">
        <v>8992</v>
      </c>
      <c r="K2302" s="14" t="s">
        <v>29897</v>
      </c>
      <c r="L2302" s="14" t="s">
        <v>31</v>
      </c>
      <c r="M2302" s="14" t="s">
        <v>69</v>
      </c>
      <c r="N2302" s="14" t="s">
        <v>476</v>
      </c>
      <c r="O2302" s="16" t="s">
        <v>220</v>
      </c>
      <c r="P2302" s="28">
        <v>6</v>
      </c>
      <c r="Q2302" s="14" t="s">
        <v>49</v>
      </c>
      <c r="R2302" s="15" t="s">
        <v>12178</v>
      </c>
      <c r="S2302" s="14" t="s">
        <v>12137</v>
      </c>
      <c r="T2302" s="14">
        <v>64.900000000000006</v>
      </c>
      <c r="U2302" s="14" t="s">
        <v>49</v>
      </c>
      <c r="V2302" s="51"/>
      <c r="W2302" s="47"/>
      <c r="X2302" s="19" t="s">
        <v>12179</v>
      </c>
      <c r="Y2302" s="21" t="s">
        <v>12139</v>
      </c>
      <c r="Z2302" s="19" t="s">
        <v>12140</v>
      </c>
    </row>
    <row r="2303" spans="1:26" s="67" customFormat="1" ht="100.2" customHeight="1" x14ac:dyDescent="0.3">
      <c r="A2303" s="9" t="s">
        <v>16991</v>
      </c>
      <c r="B2303" s="10" t="s">
        <v>12180</v>
      </c>
      <c r="C2303" s="22" t="s">
        <v>12181</v>
      </c>
      <c r="D2303" s="19" t="s">
        <v>12182</v>
      </c>
      <c r="E2303" s="13">
        <v>249.26</v>
      </c>
      <c r="F2303" s="14" t="s">
        <v>12183</v>
      </c>
      <c r="G2303" s="14">
        <v>2.89</v>
      </c>
      <c r="H2303" s="14" t="s">
        <v>12184</v>
      </c>
      <c r="I2303" s="14" t="s">
        <v>8532</v>
      </c>
      <c r="J2303" s="15" t="s">
        <v>8914</v>
      </c>
      <c r="K2303" s="14" t="s">
        <v>29896</v>
      </c>
      <c r="L2303" s="14" t="s">
        <v>31</v>
      </c>
      <c r="M2303" s="14" t="s">
        <v>69</v>
      </c>
      <c r="N2303" s="14" t="s">
        <v>476</v>
      </c>
      <c r="O2303" s="16" t="s">
        <v>220</v>
      </c>
      <c r="P2303" s="28">
        <v>6</v>
      </c>
      <c r="Q2303" s="14" t="s">
        <v>49</v>
      </c>
      <c r="R2303" s="15" t="s">
        <v>12185</v>
      </c>
      <c r="S2303" s="14" t="s">
        <v>4891</v>
      </c>
      <c r="T2303" s="14">
        <v>187</v>
      </c>
      <c r="U2303" s="14" t="s">
        <v>49</v>
      </c>
      <c r="V2303" s="51"/>
      <c r="W2303" s="47"/>
      <c r="X2303" s="19" t="s">
        <v>12186</v>
      </c>
      <c r="Y2303" s="21" t="s">
        <v>12139</v>
      </c>
      <c r="Z2303" s="19" t="s">
        <v>12140</v>
      </c>
    </row>
    <row r="2304" spans="1:26" s="67" customFormat="1" ht="100.2" customHeight="1" x14ac:dyDescent="0.3">
      <c r="A2304" s="9" t="s">
        <v>16991</v>
      </c>
      <c r="B2304" s="10" t="s">
        <v>12187</v>
      </c>
      <c r="C2304" s="22" t="s">
        <v>12188</v>
      </c>
      <c r="D2304" s="19" t="s">
        <v>12189</v>
      </c>
      <c r="E2304" s="13">
        <v>407.99</v>
      </c>
      <c r="F2304" s="14" t="s">
        <v>12190</v>
      </c>
      <c r="G2304" s="14">
        <v>0.51</v>
      </c>
      <c r="H2304" s="14" t="s">
        <v>12191</v>
      </c>
      <c r="I2304" s="14" t="s">
        <v>8532</v>
      </c>
      <c r="J2304" s="15" t="s">
        <v>9647</v>
      </c>
      <c r="K2304" s="14" t="s">
        <v>29464</v>
      </c>
      <c r="L2304" s="14" t="s">
        <v>31</v>
      </c>
      <c r="M2304" s="14" t="s">
        <v>1257</v>
      </c>
      <c r="N2304" s="14" t="s">
        <v>476</v>
      </c>
      <c r="O2304" s="16" t="s">
        <v>220</v>
      </c>
      <c r="P2304" s="28">
        <v>10</v>
      </c>
      <c r="Q2304" s="14">
        <v>2.5</v>
      </c>
      <c r="R2304" s="15" t="s">
        <v>12192</v>
      </c>
      <c r="S2304" s="14" t="s">
        <v>1803</v>
      </c>
      <c r="T2304" s="14">
        <v>5</v>
      </c>
      <c r="U2304" s="14">
        <v>2.5</v>
      </c>
      <c r="V2304" s="37">
        <f>U2304/E2304</f>
        <v>6.1276011666952616E-3</v>
      </c>
      <c r="W2304" s="47"/>
      <c r="X2304" s="19" t="s">
        <v>12193</v>
      </c>
      <c r="Y2304" s="21" t="s">
        <v>12194</v>
      </c>
      <c r="Z2304" s="19" t="s">
        <v>31102</v>
      </c>
    </row>
    <row r="2305" spans="1:26" s="67" customFormat="1" ht="100.2" customHeight="1" x14ac:dyDescent="0.3">
      <c r="A2305" s="9" t="s">
        <v>16991</v>
      </c>
      <c r="B2305" s="10" t="s">
        <v>12195</v>
      </c>
      <c r="C2305" s="22" t="s">
        <v>12196</v>
      </c>
      <c r="D2305" s="19" t="s">
        <v>12197</v>
      </c>
      <c r="E2305" s="13">
        <v>281.33</v>
      </c>
      <c r="F2305" s="14" t="s">
        <v>12198</v>
      </c>
      <c r="G2305" s="14">
        <v>0.42299999999999999</v>
      </c>
      <c r="H2305" s="14" t="s">
        <v>12199</v>
      </c>
      <c r="I2305" s="14" t="s">
        <v>8532</v>
      </c>
      <c r="J2305" s="15" t="s">
        <v>8598</v>
      </c>
      <c r="K2305" s="14" t="s">
        <v>29895</v>
      </c>
      <c r="L2305" s="14" t="s">
        <v>31</v>
      </c>
      <c r="M2305" s="14" t="s">
        <v>32</v>
      </c>
      <c r="N2305" s="14" t="s">
        <v>33</v>
      </c>
      <c r="O2305" s="16" t="s">
        <v>34</v>
      </c>
      <c r="P2305" s="28">
        <v>10</v>
      </c>
      <c r="Q2305" s="14">
        <v>2.5</v>
      </c>
      <c r="R2305" s="15" t="s">
        <v>12200</v>
      </c>
      <c r="S2305" s="14" t="s">
        <v>1845</v>
      </c>
      <c r="T2305" s="14">
        <v>5</v>
      </c>
      <c r="U2305" s="36">
        <v>2.5</v>
      </c>
      <c r="V2305" s="39">
        <f>PRODUCT(U2305,1/E2305)</f>
        <v>8.8863612128105788E-3</v>
      </c>
      <c r="W2305" s="47"/>
      <c r="X2305" s="19" t="s">
        <v>12201</v>
      </c>
      <c r="Y2305" s="21" t="s">
        <v>12202</v>
      </c>
      <c r="Z2305" s="19" t="s">
        <v>12203</v>
      </c>
    </row>
    <row r="2306" spans="1:26" s="67" customFormat="1" ht="100.2" customHeight="1" x14ac:dyDescent="0.3">
      <c r="A2306" s="9" t="s">
        <v>16991</v>
      </c>
      <c r="B2306" s="10" t="s">
        <v>12204</v>
      </c>
      <c r="C2306" s="22" t="s">
        <v>12205</v>
      </c>
      <c r="D2306" s="19" t="s">
        <v>12206</v>
      </c>
      <c r="E2306" s="13">
        <v>278.34409064305203</v>
      </c>
      <c r="F2306" s="14" t="s">
        <v>8277</v>
      </c>
      <c r="G2306" s="14">
        <v>4.72</v>
      </c>
      <c r="H2306" s="14" t="s">
        <v>12207</v>
      </c>
      <c r="I2306" s="14" t="s">
        <v>8532</v>
      </c>
      <c r="J2306" s="15" t="s">
        <v>9931</v>
      </c>
      <c r="K2306" s="16" t="s">
        <v>29810</v>
      </c>
      <c r="L2306" s="14" t="s">
        <v>425</v>
      </c>
      <c r="M2306" s="14" t="s">
        <v>1888</v>
      </c>
      <c r="N2306" s="14" t="s">
        <v>46</v>
      </c>
      <c r="O2306" s="16" t="s">
        <v>220</v>
      </c>
      <c r="P2306" s="28">
        <v>10</v>
      </c>
      <c r="Q2306" s="14" t="s">
        <v>49</v>
      </c>
      <c r="R2306" s="15" t="s">
        <v>12208</v>
      </c>
      <c r="S2306" s="14" t="s">
        <v>4008</v>
      </c>
      <c r="T2306" s="14">
        <v>1</v>
      </c>
      <c r="U2306" s="14" t="s">
        <v>49</v>
      </c>
      <c r="V2306" s="30"/>
      <c r="W2306" s="30"/>
      <c r="X2306" s="19" t="s">
        <v>12209</v>
      </c>
      <c r="Y2306" s="21" t="s">
        <v>12210</v>
      </c>
      <c r="Z2306" s="19" t="s">
        <v>12211</v>
      </c>
    </row>
    <row r="2307" spans="1:26" s="67" customFormat="1" ht="100.2" customHeight="1" x14ac:dyDescent="0.3">
      <c r="A2307" s="9" t="s">
        <v>16991</v>
      </c>
      <c r="B2307" s="10" t="s">
        <v>12212</v>
      </c>
      <c r="C2307" s="19" t="s">
        <v>12213</v>
      </c>
      <c r="D2307" s="19" t="s">
        <v>12214</v>
      </c>
      <c r="E2307" s="13">
        <v>223.1</v>
      </c>
      <c r="F2307" s="14" t="s">
        <v>12215</v>
      </c>
      <c r="G2307" s="14">
        <v>5.23</v>
      </c>
      <c r="H2307" s="14" t="s">
        <v>12216</v>
      </c>
      <c r="I2307" s="14" t="s">
        <v>8532</v>
      </c>
      <c r="J2307" s="15" t="s">
        <v>10828</v>
      </c>
      <c r="K2307" s="14" t="s">
        <v>28974</v>
      </c>
      <c r="L2307" s="14" t="s">
        <v>425</v>
      </c>
      <c r="M2307" s="14" t="s">
        <v>12217</v>
      </c>
      <c r="N2307" s="14" t="s">
        <v>476</v>
      </c>
      <c r="O2307" s="16" t="s">
        <v>220</v>
      </c>
      <c r="P2307" s="28">
        <v>10</v>
      </c>
      <c r="Q2307" s="14">
        <v>32</v>
      </c>
      <c r="R2307" s="15" t="s">
        <v>12218</v>
      </c>
      <c r="S2307" s="14" t="s">
        <v>1803</v>
      </c>
      <c r="T2307" s="14">
        <v>64</v>
      </c>
      <c r="U2307" s="14">
        <v>32</v>
      </c>
      <c r="V2307" s="13">
        <f>U2307/E2307</f>
        <v>0.14343343792021515</v>
      </c>
      <c r="W2307" s="47"/>
      <c r="X2307" s="19" t="s">
        <v>12219</v>
      </c>
      <c r="Y2307" s="21" t="s">
        <v>12220</v>
      </c>
      <c r="Z2307" s="19" t="s">
        <v>12221</v>
      </c>
    </row>
    <row r="2308" spans="1:26" s="67" customFormat="1" ht="100.2" customHeight="1" x14ac:dyDescent="0.3">
      <c r="A2308" s="9" t="s">
        <v>16991</v>
      </c>
      <c r="B2308" s="10" t="s">
        <v>12222</v>
      </c>
      <c r="C2308" s="22" t="s">
        <v>12223</v>
      </c>
      <c r="D2308" s="19" t="s">
        <v>12224</v>
      </c>
      <c r="E2308" s="13">
        <v>318.86</v>
      </c>
      <c r="F2308" s="14" t="s">
        <v>12225</v>
      </c>
      <c r="G2308" s="14">
        <v>5.41</v>
      </c>
      <c r="H2308" s="14" t="s">
        <v>12226</v>
      </c>
      <c r="I2308" s="14" t="s">
        <v>8532</v>
      </c>
      <c r="J2308" s="15" t="s">
        <v>8659</v>
      </c>
      <c r="K2308" s="14" t="s">
        <v>28975</v>
      </c>
      <c r="L2308" s="14" t="s">
        <v>31</v>
      </c>
      <c r="M2308" s="14" t="s">
        <v>103</v>
      </c>
      <c r="N2308" s="14" t="s">
        <v>476</v>
      </c>
      <c r="O2308" s="16" t="s">
        <v>220</v>
      </c>
      <c r="P2308" s="28">
        <v>10</v>
      </c>
      <c r="Q2308" s="14">
        <v>1</v>
      </c>
      <c r="R2308" s="15" t="s">
        <v>12227</v>
      </c>
      <c r="S2308" s="14" t="s">
        <v>1845</v>
      </c>
      <c r="T2308" s="14">
        <v>3</v>
      </c>
      <c r="U2308" s="14">
        <v>1</v>
      </c>
      <c r="V2308" s="30">
        <f>PRODUCT(U2308,1/E2308)</f>
        <v>3.1361726149407264E-3</v>
      </c>
      <c r="W2308" s="47"/>
      <c r="X2308" s="19" t="s">
        <v>12228</v>
      </c>
      <c r="Y2308" s="21" t="s">
        <v>12229</v>
      </c>
      <c r="Z2308" s="19" t="s">
        <v>12230</v>
      </c>
    </row>
    <row r="2309" spans="1:26" s="67" customFormat="1" ht="100.2" customHeight="1" x14ac:dyDescent="0.3">
      <c r="A2309" s="9" t="s">
        <v>16991</v>
      </c>
      <c r="B2309" s="10" t="s">
        <v>12231</v>
      </c>
      <c r="C2309" s="22" t="s">
        <v>12232</v>
      </c>
      <c r="D2309" s="12" t="s">
        <v>12233</v>
      </c>
      <c r="E2309" s="13">
        <v>248.71</v>
      </c>
      <c r="F2309" s="14" t="s">
        <v>12234</v>
      </c>
      <c r="G2309" s="14">
        <v>1.03</v>
      </c>
      <c r="H2309" s="14" t="s">
        <v>12235</v>
      </c>
      <c r="I2309" s="14" t="s">
        <v>8532</v>
      </c>
      <c r="J2309" s="15" t="s">
        <v>12236</v>
      </c>
      <c r="K2309" s="14" t="s">
        <v>28976</v>
      </c>
      <c r="L2309" s="14" t="s">
        <v>31</v>
      </c>
      <c r="M2309" s="14" t="s">
        <v>32</v>
      </c>
      <c r="N2309" s="14" t="s">
        <v>476</v>
      </c>
      <c r="O2309" s="16" t="s">
        <v>220</v>
      </c>
      <c r="P2309" s="28">
        <v>10</v>
      </c>
      <c r="Q2309" s="14">
        <v>0.25</v>
      </c>
      <c r="R2309" s="15" t="s">
        <v>12237</v>
      </c>
      <c r="S2309" s="14" t="s">
        <v>12238</v>
      </c>
      <c r="T2309" s="14">
        <v>0.5</v>
      </c>
      <c r="U2309" s="14">
        <v>0.25</v>
      </c>
      <c r="V2309" s="37">
        <f>PRODUCT(U2309,1/E2309)</f>
        <v>1.0051867637006955E-3</v>
      </c>
      <c r="W2309" s="48"/>
      <c r="X2309" s="19" t="s">
        <v>12239</v>
      </c>
      <c r="Y2309" s="21" t="s">
        <v>12240</v>
      </c>
      <c r="Z2309" s="19" t="s">
        <v>12241</v>
      </c>
    </row>
    <row r="2310" spans="1:26" s="67" customFormat="1" ht="100.2" customHeight="1" x14ac:dyDescent="0.3">
      <c r="A2310" s="9" t="s">
        <v>16991</v>
      </c>
      <c r="B2310" s="10" t="s">
        <v>12242</v>
      </c>
      <c r="C2310" s="22" t="s">
        <v>12243</v>
      </c>
      <c r="D2310" s="19" t="s">
        <v>12244</v>
      </c>
      <c r="E2310" s="13">
        <v>307.43</v>
      </c>
      <c r="F2310" s="14" t="s">
        <v>12245</v>
      </c>
      <c r="G2310" s="14">
        <v>2.81</v>
      </c>
      <c r="H2310" s="14" t="s">
        <v>12246</v>
      </c>
      <c r="I2310" s="14" t="s">
        <v>8532</v>
      </c>
      <c r="J2310" s="15" t="s">
        <v>8992</v>
      </c>
      <c r="K2310" s="14" t="s">
        <v>29894</v>
      </c>
      <c r="L2310" s="14" t="s">
        <v>31</v>
      </c>
      <c r="M2310" s="14" t="s">
        <v>4969</v>
      </c>
      <c r="N2310" s="14" t="s">
        <v>476</v>
      </c>
      <c r="O2310" s="16" t="s">
        <v>220</v>
      </c>
      <c r="P2310" s="28">
        <v>11</v>
      </c>
      <c r="Q2310" s="14">
        <v>8</v>
      </c>
      <c r="R2310" s="15" t="s">
        <v>12247</v>
      </c>
      <c r="S2310" s="14" t="s">
        <v>36</v>
      </c>
      <c r="T2310" s="14">
        <v>40</v>
      </c>
      <c r="U2310" s="28">
        <v>8</v>
      </c>
      <c r="V2310" s="30">
        <f>PRODUCT(U2310,1/E2310)</f>
        <v>2.6022183911784794E-2</v>
      </c>
      <c r="W2310" s="47"/>
      <c r="X2310" s="19" t="s">
        <v>12248</v>
      </c>
      <c r="Y2310" s="21" t="s">
        <v>12249</v>
      </c>
      <c r="Z2310" s="19" t="s">
        <v>12250</v>
      </c>
    </row>
    <row r="2311" spans="1:26" s="67" customFormat="1" ht="100.2" customHeight="1" x14ac:dyDescent="0.3">
      <c r="A2311" s="9" t="s">
        <v>16991</v>
      </c>
      <c r="B2311" s="10" t="s">
        <v>12251</v>
      </c>
      <c r="C2311" s="22" t="s">
        <v>12252</v>
      </c>
      <c r="D2311" s="19" t="s">
        <v>12253</v>
      </c>
      <c r="E2311" s="13">
        <v>160.18</v>
      </c>
      <c r="F2311" s="14" t="s">
        <v>12254</v>
      </c>
      <c r="G2311" s="14">
        <v>0.84499999999999997</v>
      </c>
      <c r="H2311" s="14" t="s">
        <v>12255</v>
      </c>
      <c r="I2311" s="14" t="s">
        <v>8532</v>
      </c>
      <c r="J2311" s="15" t="s">
        <v>8598</v>
      </c>
      <c r="K2311" s="14" t="s">
        <v>29893</v>
      </c>
      <c r="L2311" s="14" t="s">
        <v>31</v>
      </c>
      <c r="M2311" s="14" t="s">
        <v>281</v>
      </c>
      <c r="N2311" s="14" t="s">
        <v>476</v>
      </c>
      <c r="O2311" s="16" t="s">
        <v>220</v>
      </c>
      <c r="P2311" s="26">
        <v>12</v>
      </c>
      <c r="Q2311" s="14">
        <v>30</v>
      </c>
      <c r="R2311" s="15" t="s">
        <v>12256</v>
      </c>
      <c r="S2311" s="14" t="s">
        <v>49</v>
      </c>
      <c r="T2311" s="14" t="s">
        <v>49</v>
      </c>
      <c r="U2311" s="14">
        <v>30</v>
      </c>
      <c r="V2311" s="13">
        <f>PRODUCT(U2311,1/E2311)</f>
        <v>0.1872892995380197</v>
      </c>
      <c r="W2311" s="47"/>
      <c r="X2311" s="19" t="s">
        <v>12257</v>
      </c>
      <c r="Y2311" s="21" t="s">
        <v>12258</v>
      </c>
      <c r="Z2311" s="19" t="s">
        <v>12259</v>
      </c>
    </row>
    <row r="2312" spans="1:26" s="67" customFormat="1" ht="100.2" customHeight="1" x14ac:dyDescent="0.3">
      <c r="A2312" s="9" t="s">
        <v>16991</v>
      </c>
      <c r="B2312" s="10" t="s">
        <v>12260</v>
      </c>
      <c r="C2312" s="22" t="s">
        <v>12261</v>
      </c>
      <c r="D2312" s="19" t="s">
        <v>12262</v>
      </c>
      <c r="E2312" s="13">
        <v>182.18</v>
      </c>
      <c r="F2312" s="14" t="s">
        <v>12263</v>
      </c>
      <c r="G2312" s="14">
        <v>-0.24</v>
      </c>
      <c r="H2312" s="42" t="s">
        <v>12264</v>
      </c>
      <c r="I2312" s="14" t="s">
        <v>8532</v>
      </c>
      <c r="J2312" s="15" t="s">
        <v>8598</v>
      </c>
      <c r="K2312" s="14" t="s">
        <v>29892</v>
      </c>
      <c r="L2312" s="14" t="s">
        <v>7737</v>
      </c>
      <c r="M2312" s="14" t="s">
        <v>12265</v>
      </c>
      <c r="N2312" s="14" t="s">
        <v>3213</v>
      </c>
      <c r="O2312" s="16" t="s">
        <v>12266</v>
      </c>
      <c r="P2312" s="28">
        <v>13</v>
      </c>
      <c r="Q2312" s="14">
        <v>5</v>
      </c>
      <c r="R2312" s="15" t="s">
        <v>12267</v>
      </c>
      <c r="S2312" s="14" t="s">
        <v>5447</v>
      </c>
      <c r="T2312" s="14">
        <v>10</v>
      </c>
      <c r="U2312" s="14">
        <v>5</v>
      </c>
      <c r="V2312" s="13">
        <f>PRODUCT(U2312,1/E2312)</f>
        <v>2.7445383686463938E-2</v>
      </c>
      <c r="W2312" s="47"/>
      <c r="X2312" s="19" t="s">
        <v>12268</v>
      </c>
      <c r="Y2312" s="21" t="s">
        <v>12269</v>
      </c>
      <c r="Z2312" s="19" t="s">
        <v>12270</v>
      </c>
    </row>
    <row r="2313" spans="1:26" s="67" customFormat="1" ht="100.2" customHeight="1" x14ac:dyDescent="0.3">
      <c r="A2313" s="9" t="s">
        <v>16991</v>
      </c>
      <c r="B2313" s="10" t="s">
        <v>12271</v>
      </c>
      <c r="C2313" s="22" t="s">
        <v>12272</v>
      </c>
      <c r="D2313" s="19" t="s">
        <v>12273</v>
      </c>
      <c r="E2313" s="13">
        <v>295.39999999999998</v>
      </c>
      <c r="F2313" s="14" t="s">
        <v>12274</v>
      </c>
      <c r="G2313" s="13">
        <v>0.93</v>
      </c>
      <c r="H2313" s="14" t="s">
        <v>12275</v>
      </c>
      <c r="I2313" s="14" t="s">
        <v>8532</v>
      </c>
      <c r="J2313" s="15" t="s">
        <v>9323</v>
      </c>
      <c r="K2313" s="14" t="s">
        <v>29891</v>
      </c>
      <c r="L2313" s="14" t="s">
        <v>7737</v>
      </c>
      <c r="M2313" s="14" t="s">
        <v>12265</v>
      </c>
      <c r="N2313" s="14" t="s">
        <v>33</v>
      </c>
      <c r="O2313" s="16" t="s">
        <v>220</v>
      </c>
      <c r="P2313" s="28">
        <v>13</v>
      </c>
      <c r="Q2313" s="14">
        <v>15</v>
      </c>
      <c r="R2313" s="15" t="s">
        <v>12276</v>
      </c>
      <c r="S2313" s="14" t="s">
        <v>36</v>
      </c>
      <c r="T2313" s="14">
        <v>50</v>
      </c>
      <c r="U2313" s="28">
        <v>15</v>
      </c>
      <c r="V2313" s="30">
        <f>U2313/E2313</f>
        <v>5.0778605280974956E-2</v>
      </c>
      <c r="W2313" s="30"/>
      <c r="X2313" s="19" t="s">
        <v>12277</v>
      </c>
      <c r="Y2313" s="21" t="s">
        <v>12278</v>
      </c>
      <c r="Z2313" s="19" t="s">
        <v>12279</v>
      </c>
    </row>
    <row r="2314" spans="1:26" s="67" customFormat="1" ht="100.2" customHeight="1" x14ac:dyDescent="0.3">
      <c r="A2314" s="9" t="s">
        <v>16991</v>
      </c>
      <c r="B2314" s="10" t="s">
        <v>12280</v>
      </c>
      <c r="C2314" s="11" t="s">
        <v>12281</v>
      </c>
      <c r="D2314" s="19" t="s">
        <v>12282</v>
      </c>
      <c r="E2314" s="13">
        <v>170.24</v>
      </c>
      <c r="F2314" s="14" t="s">
        <v>12283</v>
      </c>
      <c r="G2314" s="14"/>
      <c r="H2314" s="14" t="s">
        <v>12284</v>
      </c>
      <c r="I2314" s="14" t="s">
        <v>8532</v>
      </c>
      <c r="J2314" s="15" t="s">
        <v>11050</v>
      </c>
      <c r="K2314" s="14" t="s">
        <v>29890</v>
      </c>
      <c r="L2314" s="14" t="s">
        <v>7737</v>
      </c>
      <c r="M2314" s="14" t="s">
        <v>12285</v>
      </c>
      <c r="N2314" s="14" t="s">
        <v>476</v>
      </c>
      <c r="O2314" s="16" t="s">
        <v>220</v>
      </c>
      <c r="P2314" s="28">
        <v>13</v>
      </c>
      <c r="Q2314" s="14">
        <v>0.75</v>
      </c>
      <c r="R2314" s="15" t="s">
        <v>12286</v>
      </c>
      <c r="S2314" s="14" t="s">
        <v>12287</v>
      </c>
      <c r="T2314" s="36">
        <v>4</v>
      </c>
      <c r="U2314" s="13">
        <v>0.75</v>
      </c>
      <c r="V2314" s="37">
        <f>PRODUCT(U2314,1/E2314)</f>
        <v>4.4055451127819542E-3</v>
      </c>
      <c r="W2314" s="47"/>
      <c r="X2314" s="19" t="s">
        <v>12288</v>
      </c>
      <c r="Y2314" s="21" t="s">
        <v>12289</v>
      </c>
      <c r="Z2314" s="19" t="s">
        <v>31109</v>
      </c>
    </row>
    <row r="2315" spans="1:26" s="67" customFormat="1" ht="100.2" customHeight="1" x14ac:dyDescent="0.3">
      <c r="A2315" s="9" t="s">
        <v>16991</v>
      </c>
      <c r="B2315" s="10" t="s">
        <v>12290</v>
      </c>
      <c r="C2315" s="22" t="s">
        <v>12291</v>
      </c>
      <c r="D2315" s="19" t="s">
        <v>12292</v>
      </c>
      <c r="E2315" s="13">
        <v>154.22999999999999</v>
      </c>
      <c r="F2315" s="14" t="s">
        <v>12293</v>
      </c>
      <c r="G2315" s="14"/>
      <c r="H2315" s="14" t="s">
        <v>12294</v>
      </c>
      <c r="I2315" s="14" t="s">
        <v>8532</v>
      </c>
      <c r="J2315" s="15" t="s">
        <v>8707</v>
      </c>
      <c r="K2315" s="14" t="s">
        <v>29889</v>
      </c>
      <c r="L2315" s="14" t="s">
        <v>31</v>
      </c>
      <c r="M2315" s="14" t="s">
        <v>176</v>
      </c>
      <c r="N2315" s="14" t="s">
        <v>33</v>
      </c>
      <c r="O2315" s="16" t="s">
        <v>34</v>
      </c>
      <c r="P2315" s="28">
        <v>14</v>
      </c>
      <c r="Q2315" s="14">
        <v>10</v>
      </c>
      <c r="R2315" s="15" t="s">
        <v>12295</v>
      </c>
      <c r="S2315" s="14" t="s">
        <v>49</v>
      </c>
      <c r="T2315" s="14" t="s">
        <v>49</v>
      </c>
      <c r="U2315" s="14">
        <v>10</v>
      </c>
      <c r="V2315" s="30">
        <f>PRODUCT(U2315,1/E2315)</f>
        <v>6.4838228619594124E-2</v>
      </c>
      <c r="W2315" s="47"/>
      <c r="X2315" s="19" t="s">
        <v>12296</v>
      </c>
      <c r="Y2315" s="21" t="s">
        <v>12297</v>
      </c>
      <c r="Z2315" s="19" t="s">
        <v>31103</v>
      </c>
    </row>
    <row r="2316" spans="1:26" s="67" customFormat="1" ht="100.2" customHeight="1" x14ac:dyDescent="0.3">
      <c r="A2316" s="9" t="s">
        <v>16991</v>
      </c>
      <c r="B2316" s="10" t="s">
        <v>12299</v>
      </c>
      <c r="C2316" s="22" t="s">
        <v>12300</v>
      </c>
      <c r="D2316" s="19" t="s">
        <v>12301</v>
      </c>
      <c r="E2316" s="13">
        <v>126.17</v>
      </c>
      <c r="F2316" s="14" t="s">
        <v>12302</v>
      </c>
      <c r="G2316" s="14"/>
      <c r="H2316" s="14" t="s">
        <v>12303</v>
      </c>
      <c r="I2316" s="14" t="s">
        <v>8532</v>
      </c>
      <c r="J2316" s="15" t="s">
        <v>8707</v>
      </c>
      <c r="K2316" s="14" t="s">
        <v>29888</v>
      </c>
      <c r="L2316" s="14" t="s">
        <v>31</v>
      </c>
      <c r="M2316" s="14" t="s">
        <v>176</v>
      </c>
      <c r="N2316" s="14" t="s">
        <v>33</v>
      </c>
      <c r="O2316" s="16" t="s">
        <v>34</v>
      </c>
      <c r="P2316" s="28">
        <v>14</v>
      </c>
      <c r="Q2316" s="14">
        <v>10</v>
      </c>
      <c r="R2316" s="15" t="s">
        <v>12295</v>
      </c>
      <c r="S2316" s="14" t="s">
        <v>49</v>
      </c>
      <c r="T2316" s="14" t="s">
        <v>49</v>
      </c>
      <c r="U2316" s="14">
        <v>10</v>
      </c>
      <c r="V2316" s="30">
        <f>PRODUCT(U2316,1/E2316)</f>
        <v>7.9258143774272802E-2</v>
      </c>
      <c r="W2316" s="47"/>
      <c r="X2316" s="19" t="s">
        <v>12304</v>
      </c>
      <c r="Y2316" s="21" t="s">
        <v>12297</v>
      </c>
      <c r="Z2316" s="19" t="s">
        <v>12298</v>
      </c>
    </row>
    <row r="2317" spans="1:26" s="67" customFormat="1" ht="100.2" customHeight="1" x14ac:dyDescent="0.3">
      <c r="A2317" s="9" t="s">
        <v>16991</v>
      </c>
      <c r="B2317" s="45" t="s">
        <v>12305</v>
      </c>
      <c r="C2317" s="15" t="s">
        <v>12306</v>
      </c>
      <c r="D2317" s="19" t="s">
        <v>12307</v>
      </c>
      <c r="E2317" s="13">
        <v>172.15</v>
      </c>
      <c r="F2317" s="14" t="s">
        <v>12308</v>
      </c>
      <c r="G2317" s="14">
        <v>-0.437</v>
      </c>
      <c r="H2317" s="14" t="s">
        <v>12309</v>
      </c>
      <c r="I2317" s="14" t="s">
        <v>8532</v>
      </c>
      <c r="J2317" s="15" t="s">
        <v>8569</v>
      </c>
      <c r="K2317" s="14" t="s">
        <v>29887</v>
      </c>
      <c r="L2317" s="14" t="s">
        <v>31</v>
      </c>
      <c r="M2317" s="14" t="s">
        <v>32</v>
      </c>
      <c r="N2317" s="14" t="s">
        <v>33</v>
      </c>
      <c r="O2317" s="16" t="s">
        <v>220</v>
      </c>
      <c r="P2317" s="28">
        <v>14</v>
      </c>
      <c r="Q2317" s="14" t="s">
        <v>49</v>
      </c>
      <c r="R2317" s="15" t="s">
        <v>12310</v>
      </c>
      <c r="S2317" s="14" t="s">
        <v>12238</v>
      </c>
      <c r="T2317" s="14">
        <v>10</v>
      </c>
      <c r="U2317" s="28" t="s">
        <v>49</v>
      </c>
      <c r="V2317" s="30"/>
      <c r="W2317" s="47"/>
      <c r="X2317" s="19" t="s">
        <v>12311</v>
      </c>
      <c r="Y2317" s="21" t="s">
        <v>1446</v>
      </c>
      <c r="Z2317" s="19" t="s">
        <v>31104</v>
      </c>
    </row>
    <row r="2318" spans="1:26" s="67" customFormat="1" ht="100.2" customHeight="1" x14ac:dyDescent="0.3">
      <c r="A2318" s="9" t="s">
        <v>16991</v>
      </c>
      <c r="B2318" s="10" t="s">
        <v>12312</v>
      </c>
      <c r="C2318" s="19" t="s">
        <v>12313</v>
      </c>
      <c r="D2318" s="12" t="s">
        <v>12314</v>
      </c>
      <c r="E2318" s="13">
        <v>345.64850824568498</v>
      </c>
      <c r="F2318" s="14" t="s">
        <v>12315</v>
      </c>
      <c r="G2318" s="14">
        <v>5.08</v>
      </c>
      <c r="H2318" s="14" t="s">
        <v>12316</v>
      </c>
      <c r="I2318" s="14" t="s">
        <v>8532</v>
      </c>
      <c r="J2318" s="15" t="s">
        <v>11976</v>
      </c>
      <c r="K2318" s="14" t="s">
        <v>28977</v>
      </c>
      <c r="L2318" s="14" t="s">
        <v>31</v>
      </c>
      <c r="M2318" s="14" t="s">
        <v>2535</v>
      </c>
      <c r="N2318" s="14" t="s">
        <v>33</v>
      </c>
      <c r="O2318" s="16" t="s">
        <v>34</v>
      </c>
      <c r="P2318" s="28">
        <v>14</v>
      </c>
      <c r="Q2318" s="14" t="s">
        <v>49</v>
      </c>
      <c r="R2318" s="15" t="s">
        <v>12317</v>
      </c>
      <c r="S2318" s="14" t="s">
        <v>36</v>
      </c>
      <c r="T2318" s="14">
        <v>5</v>
      </c>
      <c r="U2318" s="14" t="s">
        <v>49</v>
      </c>
      <c r="V2318" s="37"/>
      <c r="W2318" s="37"/>
      <c r="X2318" s="19" t="s">
        <v>12318</v>
      </c>
      <c r="Y2318" s="21" t="s">
        <v>12319</v>
      </c>
      <c r="Z2318" s="19" t="s">
        <v>12320</v>
      </c>
    </row>
    <row r="2319" spans="1:26" s="67" customFormat="1" ht="100.2" customHeight="1" x14ac:dyDescent="0.3">
      <c r="A2319" s="9" t="s">
        <v>16991</v>
      </c>
      <c r="B2319" s="10" t="s">
        <v>12321</v>
      </c>
      <c r="C2319" s="22" t="s">
        <v>12322</v>
      </c>
      <c r="D2319" s="19" t="s">
        <v>12323</v>
      </c>
      <c r="E2319" s="13">
        <v>262.74</v>
      </c>
      <c r="F2319" s="14" t="s">
        <v>12324</v>
      </c>
      <c r="G2319" s="14">
        <v>6.51</v>
      </c>
      <c r="H2319" s="14" t="s">
        <v>12325</v>
      </c>
      <c r="I2319" s="14" t="s">
        <v>8532</v>
      </c>
      <c r="J2319" s="15" t="s">
        <v>12326</v>
      </c>
      <c r="K2319" s="14" t="s">
        <v>28984</v>
      </c>
      <c r="L2319" s="14" t="s">
        <v>31</v>
      </c>
      <c r="M2319" s="14" t="s">
        <v>176</v>
      </c>
      <c r="N2319" s="14" t="s">
        <v>46</v>
      </c>
      <c r="O2319" s="16" t="s">
        <v>220</v>
      </c>
      <c r="P2319" s="28">
        <v>14</v>
      </c>
      <c r="Q2319" s="14">
        <v>1</v>
      </c>
      <c r="R2319" s="15" t="s">
        <v>12327</v>
      </c>
      <c r="S2319" s="14" t="s">
        <v>4182</v>
      </c>
      <c r="T2319" s="14">
        <v>10</v>
      </c>
      <c r="U2319" s="14">
        <v>1</v>
      </c>
      <c r="V2319" s="30">
        <f>PRODUCT(U2319,1/E2319)</f>
        <v>3.8060439978686153E-3</v>
      </c>
      <c r="W2319" s="47"/>
      <c r="X2319" s="19" t="s">
        <v>12328</v>
      </c>
      <c r="Y2319" s="21" t="s">
        <v>12329</v>
      </c>
      <c r="Z2319" s="19" t="s">
        <v>12330</v>
      </c>
    </row>
    <row r="2320" spans="1:26" s="67" customFormat="1" ht="100.2" customHeight="1" x14ac:dyDescent="0.3">
      <c r="A2320" s="9" t="s">
        <v>16991</v>
      </c>
      <c r="B2320" s="10" t="s">
        <v>12331</v>
      </c>
      <c r="C2320" s="19" t="s">
        <v>12332</v>
      </c>
      <c r="D2320" s="19" t="s">
        <v>12333</v>
      </c>
      <c r="E2320" s="13">
        <v>578.61</v>
      </c>
      <c r="F2320" s="14" t="s">
        <v>12334</v>
      </c>
      <c r="G2320" s="14"/>
      <c r="H2320" s="14" t="s">
        <v>12335</v>
      </c>
      <c r="I2320" s="14" t="s">
        <v>8532</v>
      </c>
      <c r="J2320" s="15" t="s">
        <v>12336</v>
      </c>
      <c r="K2320" s="14" t="s">
        <v>29886</v>
      </c>
      <c r="L2320" s="14" t="s">
        <v>31</v>
      </c>
      <c r="M2320" s="14" t="s">
        <v>69</v>
      </c>
      <c r="N2320" s="14" t="s">
        <v>46</v>
      </c>
      <c r="O2320" s="16" t="s">
        <v>3225</v>
      </c>
      <c r="P2320" s="28">
        <v>14</v>
      </c>
      <c r="Q2320" s="14" t="s">
        <v>49</v>
      </c>
      <c r="R2320" s="15" t="s">
        <v>12337</v>
      </c>
      <c r="S2320" s="14" t="s">
        <v>12338</v>
      </c>
      <c r="T2320" s="14">
        <v>3.6</v>
      </c>
      <c r="U2320" s="36" t="s">
        <v>49</v>
      </c>
      <c r="V2320" s="30"/>
      <c r="W2320" s="47"/>
      <c r="X2320" s="19" t="s">
        <v>12339</v>
      </c>
      <c r="Y2320" s="21" t="s">
        <v>12340</v>
      </c>
      <c r="Z2320" s="19" t="s">
        <v>12341</v>
      </c>
    </row>
    <row r="2321" spans="1:28" s="67" customFormat="1" ht="100.2" customHeight="1" x14ac:dyDescent="0.3">
      <c r="A2321" s="9" t="s">
        <v>16991</v>
      </c>
      <c r="B2321" s="10" t="s">
        <v>12342</v>
      </c>
      <c r="C2321" s="22" t="s">
        <v>12343</v>
      </c>
      <c r="D2321" s="19" t="s">
        <v>23599</v>
      </c>
      <c r="E2321" s="13">
        <v>134.21852952144101</v>
      </c>
      <c r="F2321" s="14" t="s">
        <v>12344</v>
      </c>
      <c r="G2321" s="14">
        <v>3.72</v>
      </c>
      <c r="H2321" s="14" t="s">
        <v>12345</v>
      </c>
      <c r="I2321" s="14" t="s">
        <v>8532</v>
      </c>
      <c r="J2321" s="15" t="s">
        <v>12346</v>
      </c>
      <c r="K2321" s="14" t="s">
        <v>29264</v>
      </c>
      <c r="L2321" s="14" t="s">
        <v>31</v>
      </c>
      <c r="M2321" s="14" t="s">
        <v>163</v>
      </c>
      <c r="N2321" s="14" t="s">
        <v>476</v>
      </c>
      <c r="O2321" s="16" t="s">
        <v>220</v>
      </c>
      <c r="P2321" s="28">
        <v>15</v>
      </c>
      <c r="Q2321" s="14">
        <v>35</v>
      </c>
      <c r="R2321" s="15" t="s">
        <v>12347</v>
      </c>
      <c r="S2321" s="14" t="s">
        <v>49</v>
      </c>
      <c r="T2321" s="14" t="s">
        <v>49</v>
      </c>
      <c r="U2321" s="28">
        <v>35</v>
      </c>
      <c r="V2321" s="30">
        <f>PRODUCT(U2321,1/E2321)</f>
        <v>0.26076876363340618</v>
      </c>
      <c r="W2321" s="48"/>
      <c r="X2321" s="19" t="s">
        <v>12348</v>
      </c>
      <c r="Y2321" s="21" t="s">
        <v>12349</v>
      </c>
      <c r="Z2321" s="19" t="s">
        <v>12350</v>
      </c>
    </row>
    <row r="2322" spans="1:28" s="67" customFormat="1" ht="100.2" customHeight="1" x14ac:dyDescent="0.3">
      <c r="A2322" s="9" t="s">
        <v>16991</v>
      </c>
      <c r="B2322" s="10" t="s">
        <v>12351</v>
      </c>
      <c r="C2322" s="22" t="s">
        <v>12352</v>
      </c>
      <c r="D2322" s="19" t="s">
        <v>12353</v>
      </c>
      <c r="E2322" s="13">
        <v>167.21</v>
      </c>
      <c r="F2322" s="14" t="s">
        <v>7867</v>
      </c>
      <c r="G2322" s="14">
        <v>-0.03</v>
      </c>
      <c r="H2322" s="14" t="s">
        <v>12354</v>
      </c>
      <c r="I2322" s="14" t="s">
        <v>8532</v>
      </c>
      <c r="J2322" s="15" t="s">
        <v>12355</v>
      </c>
      <c r="K2322" s="14" t="s">
        <v>28707</v>
      </c>
      <c r="L2322" s="14" t="s">
        <v>31</v>
      </c>
      <c r="M2322" s="14" t="s">
        <v>69</v>
      </c>
      <c r="N2322" s="14" t="s">
        <v>33</v>
      </c>
      <c r="O2322" s="16" t="s">
        <v>220</v>
      </c>
      <c r="P2322" s="28">
        <v>18</v>
      </c>
      <c r="Q2322" s="14">
        <v>50</v>
      </c>
      <c r="R2322" s="15" t="s">
        <v>12356</v>
      </c>
      <c r="S2322" s="14" t="s">
        <v>12357</v>
      </c>
      <c r="T2322" s="14">
        <v>100</v>
      </c>
      <c r="U2322" s="28">
        <v>50</v>
      </c>
      <c r="V2322" s="13">
        <f>U2322/E2322</f>
        <v>0.29902517791998084</v>
      </c>
      <c r="W2322" s="47"/>
      <c r="X2322" s="19" t="s">
        <v>12358</v>
      </c>
      <c r="Y2322" s="21" t="s">
        <v>12359</v>
      </c>
      <c r="Z2322" s="19" t="s">
        <v>12360</v>
      </c>
    </row>
    <row r="2323" spans="1:28" s="67" customFormat="1" ht="100.2" customHeight="1" x14ac:dyDescent="0.3">
      <c r="A2323" s="9" t="s">
        <v>16991</v>
      </c>
      <c r="B2323" s="10" t="s">
        <v>12361</v>
      </c>
      <c r="C2323" s="22" t="s">
        <v>12362</v>
      </c>
      <c r="D2323" s="12" t="s">
        <v>12363</v>
      </c>
      <c r="E2323" s="13">
        <v>332.47</v>
      </c>
      <c r="F2323" s="14" t="s">
        <v>12364</v>
      </c>
      <c r="G2323" s="14">
        <v>4.5</v>
      </c>
      <c r="H2323" s="14" t="s">
        <v>12365</v>
      </c>
      <c r="I2323" s="14" t="s">
        <v>8532</v>
      </c>
      <c r="J2323" s="15" t="s">
        <v>12366</v>
      </c>
      <c r="K2323" s="14" t="s">
        <v>29885</v>
      </c>
      <c r="L2323" s="14" t="s">
        <v>31</v>
      </c>
      <c r="M2323" s="14" t="s">
        <v>32</v>
      </c>
      <c r="N2323" s="14" t="s">
        <v>476</v>
      </c>
      <c r="O2323" s="16" t="s">
        <v>34</v>
      </c>
      <c r="P2323" s="17" t="s">
        <v>2098</v>
      </c>
      <c r="Q2323" s="29" t="s">
        <v>9064</v>
      </c>
      <c r="R2323" s="15" t="s">
        <v>12367</v>
      </c>
      <c r="S2323" s="14" t="s">
        <v>12368</v>
      </c>
      <c r="T2323" s="18">
        <v>596</v>
      </c>
      <c r="U2323" s="17">
        <v>127</v>
      </c>
      <c r="V2323" s="33">
        <f>U2323/E2323</f>
        <v>0.38198935242277493</v>
      </c>
      <c r="W2323" s="48"/>
      <c r="X2323" s="19" t="s">
        <v>12369</v>
      </c>
      <c r="Y2323" s="21" t="s">
        <v>12370</v>
      </c>
      <c r="Z2323" s="19" t="s">
        <v>12371</v>
      </c>
    </row>
    <row r="2324" spans="1:28" s="67" customFormat="1" ht="100.2" customHeight="1" x14ac:dyDescent="0.3">
      <c r="A2324" s="9" t="s">
        <v>16991</v>
      </c>
      <c r="B2324" s="10" t="s">
        <v>12372</v>
      </c>
      <c r="C2324" s="22" t="s">
        <v>12373</v>
      </c>
      <c r="D2324" s="19" t="s">
        <v>12374</v>
      </c>
      <c r="E2324" s="13">
        <v>194.190917395844</v>
      </c>
      <c r="F2324" s="14" t="s">
        <v>12375</v>
      </c>
      <c r="G2324" s="14">
        <v>-0.09</v>
      </c>
      <c r="H2324" s="14" t="s">
        <v>12376</v>
      </c>
      <c r="I2324" s="14" t="s">
        <v>8532</v>
      </c>
      <c r="J2324" s="15" t="s">
        <v>8569</v>
      </c>
      <c r="K2324" s="14" t="s">
        <v>29318</v>
      </c>
      <c r="L2324" s="14" t="s">
        <v>31</v>
      </c>
      <c r="M2324" s="14" t="s">
        <v>406</v>
      </c>
      <c r="N2324" s="14" t="s">
        <v>476</v>
      </c>
      <c r="O2324" s="16" t="s">
        <v>47</v>
      </c>
      <c r="P2324" s="28">
        <v>21</v>
      </c>
      <c r="Q2324" s="14">
        <v>10.1</v>
      </c>
      <c r="R2324" s="15" t="s">
        <v>12377</v>
      </c>
      <c r="S2324" s="14" t="s">
        <v>7684</v>
      </c>
      <c r="T2324" s="14">
        <v>27.4</v>
      </c>
      <c r="U2324" s="14">
        <v>10.1</v>
      </c>
      <c r="V2324" s="37">
        <f>PRODUCT(U2324,1/E2324)</f>
        <v>5.201067143326734E-2</v>
      </c>
      <c r="W2324" s="47"/>
      <c r="X2324" s="19" t="s">
        <v>12378</v>
      </c>
      <c r="Y2324" s="21" t="s">
        <v>12379</v>
      </c>
      <c r="Z2324" s="19" t="s">
        <v>31105</v>
      </c>
    </row>
    <row r="2325" spans="1:28" s="67" customFormat="1" ht="100.2" customHeight="1" x14ac:dyDescent="0.3">
      <c r="A2325" s="9" t="s">
        <v>16991</v>
      </c>
      <c r="B2325" s="10" t="s">
        <v>12380</v>
      </c>
      <c r="C2325" s="22" t="s">
        <v>12381</v>
      </c>
      <c r="D2325" s="12" t="s">
        <v>12382</v>
      </c>
      <c r="E2325" s="13">
        <v>223.23</v>
      </c>
      <c r="F2325" s="14" t="s">
        <v>12383</v>
      </c>
      <c r="G2325" s="14">
        <v>1.19</v>
      </c>
      <c r="H2325" s="14" t="s">
        <v>12384</v>
      </c>
      <c r="I2325" s="14" t="s">
        <v>8532</v>
      </c>
      <c r="J2325" s="15" t="s">
        <v>8886</v>
      </c>
      <c r="K2325" s="16" t="s">
        <v>29884</v>
      </c>
      <c r="L2325" s="14" t="s">
        <v>31</v>
      </c>
      <c r="M2325" s="14" t="s">
        <v>69</v>
      </c>
      <c r="N2325" s="14" t="s">
        <v>33</v>
      </c>
      <c r="O2325" s="16" t="s">
        <v>220</v>
      </c>
      <c r="P2325" s="17" t="s">
        <v>12385</v>
      </c>
      <c r="Q2325" s="29" t="s">
        <v>8477</v>
      </c>
      <c r="R2325" s="15" t="s">
        <v>12386</v>
      </c>
      <c r="S2325" s="14" t="s">
        <v>36</v>
      </c>
      <c r="T2325" s="18">
        <v>214</v>
      </c>
      <c r="U2325" s="34">
        <v>71.400000000000006</v>
      </c>
      <c r="V2325" s="30">
        <f>PRODUCT(U2325,1/E2325)</f>
        <v>0.31984948259642526</v>
      </c>
      <c r="W2325" s="47"/>
      <c r="X2325" s="19" t="s">
        <v>12387</v>
      </c>
      <c r="Y2325" s="21" t="s">
        <v>12388</v>
      </c>
      <c r="Z2325" s="19" t="s">
        <v>12389</v>
      </c>
    </row>
    <row r="2326" spans="1:28" s="67" customFormat="1" ht="100.2" customHeight="1" x14ac:dyDescent="0.3">
      <c r="A2326" s="9" t="s">
        <v>16991</v>
      </c>
      <c r="B2326" s="10" t="s">
        <v>12390</v>
      </c>
      <c r="C2326" s="22" t="s">
        <v>12391</v>
      </c>
      <c r="D2326" s="23" t="s">
        <v>12392</v>
      </c>
      <c r="E2326" s="24">
        <v>645.74</v>
      </c>
      <c r="F2326" s="14" t="s">
        <v>12393</v>
      </c>
      <c r="G2326" s="14">
        <v>0.39</v>
      </c>
      <c r="H2326" s="25" t="s">
        <v>12394</v>
      </c>
      <c r="I2326" s="14" t="s">
        <v>8532</v>
      </c>
      <c r="J2326" s="15" t="s">
        <v>12395</v>
      </c>
      <c r="K2326" s="14" t="s">
        <v>29883</v>
      </c>
      <c r="L2326" s="14" t="s">
        <v>425</v>
      </c>
      <c r="M2326" s="14" t="s">
        <v>9801</v>
      </c>
      <c r="N2326" s="14" t="s">
        <v>46</v>
      </c>
      <c r="O2326" s="16" t="s">
        <v>220</v>
      </c>
      <c r="P2326" s="69" t="s">
        <v>12396</v>
      </c>
      <c r="Q2326" s="70" t="s">
        <v>49</v>
      </c>
      <c r="R2326" s="15" t="s">
        <v>12397</v>
      </c>
      <c r="S2326" s="14" t="s">
        <v>36</v>
      </c>
      <c r="T2326" s="71">
        <v>0.3</v>
      </c>
      <c r="U2326" s="55" t="s">
        <v>49</v>
      </c>
      <c r="V2326" s="72"/>
      <c r="W2326" s="73"/>
      <c r="X2326" s="19" t="s">
        <v>12398</v>
      </c>
      <c r="Y2326" s="21" t="s">
        <v>12399</v>
      </c>
      <c r="Z2326" s="19" t="s">
        <v>12400</v>
      </c>
    </row>
    <row r="2327" spans="1:28" s="67" customFormat="1" ht="100.2" customHeight="1" x14ac:dyDescent="0.3">
      <c r="A2327" s="9" t="s">
        <v>16991</v>
      </c>
      <c r="B2327" s="10" t="s">
        <v>12401</v>
      </c>
      <c r="C2327" s="19" t="s">
        <v>12402</v>
      </c>
      <c r="D2327" s="19" t="s">
        <v>12403</v>
      </c>
      <c r="E2327" s="13">
        <v>218</v>
      </c>
      <c r="F2327" s="14" t="s">
        <v>12404</v>
      </c>
      <c r="G2327" s="14">
        <v>2.38</v>
      </c>
      <c r="H2327" s="14" t="s">
        <v>12405</v>
      </c>
      <c r="I2327" s="14" t="s">
        <v>8532</v>
      </c>
      <c r="J2327" s="15" t="s">
        <v>8717</v>
      </c>
      <c r="K2327" s="14" t="s">
        <v>29882</v>
      </c>
      <c r="L2327" s="14" t="s">
        <v>31</v>
      </c>
      <c r="M2327" s="14" t="s">
        <v>32</v>
      </c>
      <c r="N2327" s="14" t="s">
        <v>476</v>
      </c>
      <c r="O2327" s="16" t="s">
        <v>220</v>
      </c>
      <c r="P2327" s="28">
        <v>22</v>
      </c>
      <c r="Q2327" s="14">
        <v>1</v>
      </c>
      <c r="R2327" s="15" t="s">
        <v>12406</v>
      </c>
      <c r="S2327" s="14" t="s">
        <v>12407</v>
      </c>
      <c r="T2327" s="14">
        <v>6</v>
      </c>
      <c r="U2327" s="28">
        <v>1</v>
      </c>
      <c r="V2327" s="30">
        <f>U2327/E2327</f>
        <v>4.5871559633027525E-3</v>
      </c>
      <c r="W2327" s="47"/>
      <c r="X2327" s="19" t="s">
        <v>12408</v>
      </c>
      <c r="Y2327" s="21" t="s">
        <v>12409</v>
      </c>
      <c r="Z2327" s="19" t="s">
        <v>12410</v>
      </c>
    </row>
    <row r="2328" spans="1:28" s="67" customFormat="1" ht="100.2" customHeight="1" x14ac:dyDescent="0.3">
      <c r="A2328" s="9" t="s">
        <v>16991</v>
      </c>
      <c r="B2328" s="10" t="s">
        <v>12411</v>
      </c>
      <c r="C2328" s="22" t="s">
        <v>12412</v>
      </c>
      <c r="D2328" s="19" t="s">
        <v>31106</v>
      </c>
      <c r="E2328" s="13">
        <v>237.25</v>
      </c>
      <c r="F2328" s="14" t="s">
        <v>12413</v>
      </c>
      <c r="G2328" s="14">
        <v>2.78</v>
      </c>
      <c r="H2328" s="14" t="s">
        <v>12414</v>
      </c>
      <c r="I2328" s="14" t="s">
        <v>8532</v>
      </c>
      <c r="J2328" s="15" t="s">
        <v>12415</v>
      </c>
      <c r="K2328" s="14" t="s">
        <v>29881</v>
      </c>
      <c r="L2328" s="14" t="s">
        <v>7737</v>
      </c>
      <c r="M2328" s="14" t="s">
        <v>12416</v>
      </c>
      <c r="N2328" s="14" t="s">
        <v>476</v>
      </c>
      <c r="O2328" s="16" t="s">
        <v>220</v>
      </c>
      <c r="P2328" s="26">
        <v>23</v>
      </c>
      <c r="Q2328" s="14">
        <v>100</v>
      </c>
      <c r="R2328" s="15" t="s">
        <v>12417</v>
      </c>
      <c r="S2328" s="14" t="s">
        <v>12418</v>
      </c>
      <c r="T2328" s="25">
        <v>500</v>
      </c>
      <c r="U2328" s="25">
        <v>100</v>
      </c>
      <c r="V2328" s="30">
        <f>U2328/E2328</f>
        <v>0.42149631190727083</v>
      </c>
      <c r="W2328" s="47"/>
      <c r="X2328" s="19" t="s">
        <v>12419</v>
      </c>
      <c r="Y2328" s="21" t="s">
        <v>12420</v>
      </c>
      <c r="Z2328" s="19" t="s">
        <v>12421</v>
      </c>
    </row>
    <row r="2329" spans="1:28" s="67" customFormat="1" ht="100.2" customHeight="1" x14ac:dyDescent="0.3">
      <c r="A2329" s="9" t="s">
        <v>16991</v>
      </c>
      <c r="B2329" s="10" t="s">
        <v>12422</v>
      </c>
      <c r="C2329" s="22" t="s">
        <v>12423</v>
      </c>
      <c r="D2329" s="12" t="s">
        <v>12424</v>
      </c>
      <c r="E2329" s="13">
        <v>217.63</v>
      </c>
      <c r="F2329" s="14" t="s">
        <v>12425</v>
      </c>
      <c r="G2329" s="14"/>
      <c r="H2329" s="18" t="s">
        <v>12426</v>
      </c>
      <c r="I2329" s="14" t="s">
        <v>8532</v>
      </c>
      <c r="J2329" s="15" t="s">
        <v>12427</v>
      </c>
      <c r="K2329" s="14" t="s">
        <v>28985</v>
      </c>
      <c r="L2329" s="14" t="s">
        <v>31</v>
      </c>
      <c r="M2329" s="14" t="s">
        <v>69</v>
      </c>
      <c r="N2329" s="14" t="s">
        <v>59</v>
      </c>
      <c r="O2329" s="16" t="s">
        <v>201</v>
      </c>
      <c r="P2329" s="17">
        <v>28</v>
      </c>
      <c r="Q2329" s="29" t="s">
        <v>49</v>
      </c>
      <c r="R2329" s="15" t="s">
        <v>4784</v>
      </c>
      <c r="S2329" s="14" t="s">
        <v>36</v>
      </c>
      <c r="T2329" s="18">
        <v>50</v>
      </c>
      <c r="U2329" s="17" t="s">
        <v>49</v>
      </c>
      <c r="V2329" s="33"/>
      <c r="W2329" s="48"/>
      <c r="X2329" s="19" t="s">
        <v>12428</v>
      </c>
      <c r="Y2329" s="21" t="s">
        <v>12429</v>
      </c>
      <c r="Z2329" s="19" t="s">
        <v>31107</v>
      </c>
    </row>
    <row r="2330" spans="1:28" s="67" customFormat="1" ht="100.2" customHeight="1" x14ac:dyDescent="0.3">
      <c r="A2330" s="9" t="s">
        <v>16991</v>
      </c>
      <c r="B2330" s="10" t="s">
        <v>12430</v>
      </c>
      <c r="C2330" s="22" t="s">
        <v>12431</v>
      </c>
      <c r="D2330" s="12" t="s">
        <v>12432</v>
      </c>
      <c r="E2330" s="13">
        <v>128.13105660367901</v>
      </c>
      <c r="F2330" s="14" t="s">
        <v>10073</v>
      </c>
      <c r="G2330" s="14">
        <v>0.97</v>
      </c>
      <c r="H2330" s="18" t="s">
        <v>12433</v>
      </c>
      <c r="I2330" s="14" t="s">
        <v>8532</v>
      </c>
      <c r="J2330" s="15" t="s">
        <v>8864</v>
      </c>
      <c r="K2330" s="14" t="s">
        <v>29411</v>
      </c>
      <c r="L2330" s="14" t="s">
        <v>31</v>
      </c>
      <c r="M2330" s="14" t="s">
        <v>12434</v>
      </c>
      <c r="N2330" s="14" t="s">
        <v>46</v>
      </c>
      <c r="O2330" s="16" t="s">
        <v>12435</v>
      </c>
      <c r="P2330" s="17" t="s">
        <v>1907</v>
      </c>
      <c r="Q2330" s="29" t="s">
        <v>4564</v>
      </c>
      <c r="R2330" s="15" t="s">
        <v>12436</v>
      </c>
      <c r="S2330" s="14" t="s">
        <v>1350</v>
      </c>
      <c r="T2330" s="14">
        <v>20</v>
      </c>
      <c r="U2330" s="17">
        <v>5</v>
      </c>
      <c r="V2330" s="20">
        <f>U2330/E2330</f>
        <v>3.9022545607076776E-2</v>
      </c>
      <c r="W2330" s="48"/>
      <c r="X2330" s="19" t="s">
        <v>12437</v>
      </c>
      <c r="Y2330" s="21" t="s">
        <v>12438</v>
      </c>
      <c r="Z2330" s="19" t="s">
        <v>31108</v>
      </c>
    </row>
    <row r="2331" spans="1:28" s="67" customFormat="1" ht="100.2" customHeight="1" x14ac:dyDescent="0.3">
      <c r="A2331" s="9" t="s">
        <v>16991</v>
      </c>
      <c r="B2331" s="77" t="s">
        <v>12439</v>
      </c>
      <c r="C2331" s="22" t="s">
        <v>12440</v>
      </c>
      <c r="D2331" s="95" t="s">
        <v>12441</v>
      </c>
      <c r="E2331" s="62">
        <v>331.17</v>
      </c>
      <c r="F2331" s="16" t="s">
        <v>12442</v>
      </c>
      <c r="G2331" s="16">
        <v>3.07</v>
      </c>
      <c r="H2331" s="16" t="s">
        <v>12443</v>
      </c>
      <c r="I2331" s="14" t="s">
        <v>8532</v>
      </c>
      <c r="J2331" s="54" t="s">
        <v>12444</v>
      </c>
      <c r="K2331" s="16" t="s">
        <v>28986</v>
      </c>
      <c r="L2331" s="16" t="s">
        <v>31</v>
      </c>
      <c r="M2331" s="14" t="s">
        <v>69</v>
      </c>
      <c r="N2331" s="16" t="s">
        <v>33</v>
      </c>
      <c r="O2331" s="16" t="s">
        <v>220</v>
      </c>
      <c r="P2331" s="96" t="s">
        <v>1907</v>
      </c>
      <c r="Q2331" s="97" t="s">
        <v>1954</v>
      </c>
      <c r="R2331" s="54" t="s">
        <v>12445</v>
      </c>
      <c r="S2331" s="16" t="s">
        <v>143</v>
      </c>
      <c r="T2331" s="98">
        <v>120</v>
      </c>
      <c r="U2331" s="96">
        <v>30</v>
      </c>
      <c r="V2331" s="78">
        <f>PRODUCT(U2331,1/E2331)</f>
        <v>9.058791557206268E-2</v>
      </c>
      <c r="W2331" s="99"/>
      <c r="X2331" s="21" t="s">
        <v>12446</v>
      </c>
      <c r="Y2331" s="21" t="s">
        <v>12447</v>
      </c>
      <c r="Z2331" s="21" t="s">
        <v>12448</v>
      </c>
      <c r="AA2331" s="121"/>
      <c r="AB2331" s="121"/>
    </row>
    <row r="2332" spans="1:28" s="67" customFormat="1" ht="100.2" customHeight="1" x14ac:dyDescent="0.3">
      <c r="A2332" s="9" t="s">
        <v>16991</v>
      </c>
      <c r="B2332" s="10" t="s">
        <v>12449</v>
      </c>
      <c r="C2332" s="19" t="s">
        <v>12450</v>
      </c>
      <c r="D2332" s="19" t="s">
        <v>5933</v>
      </c>
      <c r="E2332" s="13">
        <v>409.44</v>
      </c>
      <c r="F2332" s="14" t="s">
        <v>12451</v>
      </c>
      <c r="G2332" s="14">
        <v>0.56999999999999995</v>
      </c>
      <c r="H2332" s="14" t="s">
        <v>12452</v>
      </c>
      <c r="I2332" s="14" t="s">
        <v>8532</v>
      </c>
      <c r="J2332" s="15" t="s">
        <v>8569</v>
      </c>
      <c r="K2332" s="13" t="s">
        <v>29880</v>
      </c>
      <c r="L2332" s="14" t="s">
        <v>31</v>
      </c>
      <c r="M2332" s="14" t="s">
        <v>1357</v>
      </c>
      <c r="N2332" s="14" t="s">
        <v>46</v>
      </c>
      <c r="O2332" s="16" t="s">
        <v>34</v>
      </c>
      <c r="P2332" s="28">
        <v>28</v>
      </c>
      <c r="Q2332" s="18">
        <v>100</v>
      </c>
      <c r="R2332" s="15" t="s">
        <v>12453</v>
      </c>
      <c r="S2332" s="14" t="s">
        <v>49</v>
      </c>
      <c r="T2332" s="14" t="s">
        <v>49</v>
      </c>
      <c r="U2332" s="28">
        <v>100</v>
      </c>
      <c r="V2332" s="30">
        <f>PRODUCT(U2332,1/E2332)</f>
        <v>0.24423602969910121</v>
      </c>
      <c r="W2332" s="48"/>
      <c r="X2332" s="19" t="s">
        <v>12454</v>
      </c>
      <c r="Y2332" s="21" t="s">
        <v>9522</v>
      </c>
      <c r="Z2332" s="19" t="s">
        <v>31110</v>
      </c>
    </row>
    <row r="2333" spans="1:28" s="67" customFormat="1" ht="100.2" customHeight="1" x14ac:dyDescent="0.3">
      <c r="A2333" s="9" t="s">
        <v>16991</v>
      </c>
      <c r="B2333" s="10" t="s">
        <v>12455</v>
      </c>
      <c r="C2333" s="22" t="s">
        <v>12456</v>
      </c>
      <c r="D2333" s="19" t="s">
        <v>12457</v>
      </c>
      <c r="E2333" s="13">
        <v>227.26</v>
      </c>
      <c r="F2333" s="14" t="s">
        <v>12458</v>
      </c>
      <c r="G2333" s="14">
        <v>2.64</v>
      </c>
      <c r="H2333" s="14" t="s">
        <v>12459</v>
      </c>
      <c r="I2333" s="14" t="s">
        <v>8532</v>
      </c>
      <c r="J2333" s="15" t="s">
        <v>8569</v>
      </c>
      <c r="K2333" s="14" t="s">
        <v>29879</v>
      </c>
      <c r="L2333" s="14" t="s">
        <v>31</v>
      </c>
      <c r="M2333" s="14" t="s">
        <v>1357</v>
      </c>
      <c r="N2333" s="14" t="s">
        <v>46</v>
      </c>
      <c r="O2333" s="16" t="s">
        <v>34</v>
      </c>
      <c r="P2333" s="28">
        <v>28</v>
      </c>
      <c r="Q2333" s="18">
        <v>340</v>
      </c>
      <c r="R2333" s="15" t="s">
        <v>12460</v>
      </c>
      <c r="S2333" s="14" t="s">
        <v>143</v>
      </c>
      <c r="T2333" s="14">
        <v>850</v>
      </c>
      <c r="U2333" s="28">
        <v>340</v>
      </c>
      <c r="V2333" s="13">
        <f>U2333/E2333</f>
        <v>1.4960837806917189</v>
      </c>
      <c r="W2333" s="48"/>
      <c r="X2333" s="19" t="s">
        <v>12461</v>
      </c>
      <c r="Y2333" s="21" t="s">
        <v>12462</v>
      </c>
      <c r="Z2333" s="19" t="s">
        <v>31111</v>
      </c>
    </row>
    <row r="2334" spans="1:28" s="67" customFormat="1" ht="100.2" customHeight="1" x14ac:dyDescent="0.3">
      <c r="A2334" s="9" t="s">
        <v>16991</v>
      </c>
      <c r="B2334" s="10" t="s">
        <v>12463</v>
      </c>
      <c r="C2334" s="22" t="s">
        <v>12464</v>
      </c>
      <c r="D2334" s="19" t="s">
        <v>12465</v>
      </c>
      <c r="E2334" s="13">
        <v>299.36</v>
      </c>
      <c r="F2334" s="14" t="s">
        <v>12466</v>
      </c>
      <c r="G2334" s="14">
        <v>4.24</v>
      </c>
      <c r="H2334" s="14" t="s">
        <v>12467</v>
      </c>
      <c r="I2334" s="14" t="s">
        <v>8532</v>
      </c>
      <c r="J2334" s="15" t="s">
        <v>8569</v>
      </c>
      <c r="K2334" s="14" t="s">
        <v>29878</v>
      </c>
      <c r="L2334" s="14" t="s">
        <v>31</v>
      </c>
      <c r="M2334" s="14" t="s">
        <v>1357</v>
      </c>
      <c r="N2334" s="14" t="s">
        <v>46</v>
      </c>
      <c r="O2334" s="16" t="s">
        <v>34</v>
      </c>
      <c r="P2334" s="28">
        <v>28</v>
      </c>
      <c r="Q2334" s="18">
        <v>900</v>
      </c>
      <c r="R2334" s="15" t="s">
        <v>12468</v>
      </c>
      <c r="S2334" s="14" t="s">
        <v>657</v>
      </c>
      <c r="T2334" s="14" t="s">
        <v>49</v>
      </c>
      <c r="U2334" s="28">
        <v>900</v>
      </c>
      <c r="V2334" s="13">
        <f>U2334/E2334</f>
        <v>3.006413682522715</v>
      </c>
      <c r="W2334" s="48"/>
      <c r="X2334" s="19" t="s">
        <v>12469</v>
      </c>
      <c r="Y2334" s="21" t="s">
        <v>12462</v>
      </c>
      <c r="Z2334" s="19" t="s">
        <v>31112</v>
      </c>
    </row>
    <row r="2335" spans="1:28" s="67" customFormat="1" ht="100.2" customHeight="1" x14ac:dyDescent="0.3">
      <c r="A2335" s="9" t="s">
        <v>16991</v>
      </c>
      <c r="B2335" s="10" t="s">
        <v>12470</v>
      </c>
      <c r="C2335" s="63" t="s">
        <v>12471</v>
      </c>
      <c r="D2335" s="12" t="s">
        <v>12472</v>
      </c>
      <c r="E2335" s="13">
        <v>151.16286702091</v>
      </c>
      <c r="F2335" s="14" t="s">
        <v>1347</v>
      </c>
      <c r="G2335" s="14">
        <v>1.8169999999999999</v>
      </c>
      <c r="H2335" s="31" t="s">
        <v>12473</v>
      </c>
      <c r="I2335" s="14" t="s">
        <v>8532</v>
      </c>
      <c r="J2335" s="15" t="s">
        <v>9374</v>
      </c>
      <c r="K2335" s="14" t="s">
        <v>29877</v>
      </c>
      <c r="L2335" s="14" t="s">
        <v>31</v>
      </c>
      <c r="M2335" s="14" t="s">
        <v>32</v>
      </c>
      <c r="N2335" s="14" t="s">
        <v>33</v>
      </c>
      <c r="O2335" s="16" t="s">
        <v>34</v>
      </c>
      <c r="P2335" s="17" t="s">
        <v>1907</v>
      </c>
      <c r="Q2335" s="18">
        <v>60</v>
      </c>
      <c r="R2335" s="15" t="s">
        <v>12474</v>
      </c>
      <c r="S2335" s="14" t="s">
        <v>36</v>
      </c>
      <c r="T2335" s="18">
        <v>300</v>
      </c>
      <c r="U2335" s="18">
        <v>60</v>
      </c>
      <c r="V2335" s="13">
        <f>U2335/E2335</f>
        <v>0.39692287651371644</v>
      </c>
      <c r="W2335" s="47"/>
      <c r="X2335" s="19" t="s">
        <v>12475</v>
      </c>
      <c r="Y2335" s="21" t="s">
        <v>12476</v>
      </c>
      <c r="Z2335" s="19" t="s">
        <v>12477</v>
      </c>
    </row>
    <row r="2336" spans="1:28" s="67" customFormat="1" ht="100.2" customHeight="1" x14ac:dyDescent="0.3">
      <c r="A2336" s="9" t="s">
        <v>16991</v>
      </c>
      <c r="B2336" s="10" t="s">
        <v>12478</v>
      </c>
      <c r="C2336" s="22" t="s">
        <v>12479</v>
      </c>
      <c r="D2336" s="19" t="s">
        <v>12480</v>
      </c>
      <c r="E2336" s="13">
        <v>263.37</v>
      </c>
      <c r="F2336" s="14" t="s">
        <v>12481</v>
      </c>
      <c r="G2336" s="14">
        <v>3.74</v>
      </c>
      <c r="H2336" s="14" t="s">
        <v>12482</v>
      </c>
      <c r="I2336" s="14" t="s">
        <v>8532</v>
      </c>
      <c r="J2336" s="15" t="s">
        <v>8992</v>
      </c>
      <c r="K2336" s="16" t="s">
        <v>29876</v>
      </c>
      <c r="L2336" s="14" t="s">
        <v>31</v>
      </c>
      <c r="M2336" s="14" t="s">
        <v>12483</v>
      </c>
      <c r="N2336" s="14" t="s">
        <v>33</v>
      </c>
      <c r="O2336" s="16" t="s">
        <v>220</v>
      </c>
      <c r="P2336" s="17">
        <v>28</v>
      </c>
      <c r="Q2336" s="18">
        <v>100</v>
      </c>
      <c r="R2336" s="15" t="s">
        <v>12484</v>
      </c>
      <c r="S2336" s="14" t="s">
        <v>49</v>
      </c>
      <c r="T2336" s="14" t="s">
        <v>49</v>
      </c>
      <c r="U2336" s="14">
        <v>100</v>
      </c>
      <c r="V2336" s="30">
        <f>U2336/E2336</f>
        <v>0.3796939666628697</v>
      </c>
      <c r="W2336" s="48"/>
      <c r="X2336" s="19" t="s">
        <v>50</v>
      </c>
      <c r="Y2336" s="21" t="s">
        <v>12485</v>
      </c>
      <c r="Z2336" s="19" t="s">
        <v>12486</v>
      </c>
    </row>
    <row r="2337" spans="1:26" s="67" customFormat="1" ht="100.2" customHeight="1" x14ac:dyDescent="0.3">
      <c r="A2337" s="9" t="s">
        <v>16991</v>
      </c>
      <c r="B2337" s="10" t="s">
        <v>12487</v>
      </c>
      <c r="C2337" s="22" t="s">
        <v>23600</v>
      </c>
      <c r="D2337" s="43" t="s">
        <v>12488</v>
      </c>
      <c r="E2337" s="13">
        <v>141.59831809334199</v>
      </c>
      <c r="F2337" s="14" t="s">
        <v>8895</v>
      </c>
      <c r="G2337" s="14">
        <v>2.58</v>
      </c>
      <c r="H2337" s="14" t="s">
        <v>12489</v>
      </c>
      <c r="I2337" s="14" t="s">
        <v>8532</v>
      </c>
      <c r="J2337" s="15" t="s">
        <v>12490</v>
      </c>
      <c r="K2337" s="14" t="s">
        <v>28979</v>
      </c>
      <c r="L2337" s="14" t="s">
        <v>31</v>
      </c>
      <c r="M2337" s="14" t="s">
        <v>176</v>
      </c>
      <c r="N2337" s="14" t="s">
        <v>33</v>
      </c>
      <c r="O2337" s="16" t="s">
        <v>34</v>
      </c>
      <c r="P2337" s="28">
        <v>28</v>
      </c>
      <c r="Q2337" s="14" t="s">
        <v>49</v>
      </c>
      <c r="R2337" s="15" t="s">
        <v>12491</v>
      </c>
      <c r="S2337" s="14" t="s">
        <v>12492</v>
      </c>
      <c r="T2337" s="14">
        <v>15.75</v>
      </c>
      <c r="U2337" s="13" t="s">
        <v>49</v>
      </c>
      <c r="V2337" s="33"/>
      <c r="W2337" s="47"/>
      <c r="X2337" s="19" t="s">
        <v>12493</v>
      </c>
      <c r="Y2337" s="21" t="s">
        <v>2431</v>
      </c>
      <c r="Z2337" s="19" t="s">
        <v>12494</v>
      </c>
    </row>
    <row r="2338" spans="1:26" s="67" customFormat="1" ht="100.2" customHeight="1" x14ac:dyDescent="0.3">
      <c r="A2338" s="9" t="s">
        <v>16991</v>
      </c>
      <c r="B2338" s="10" t="s">
        <v>12495</v>
      </c>
      <c r="C2338" s="22" t="s">
        <v>12496</v>
      </c>
      <c r="D2338" s="19" t="s">
        <v>12497</v>
      </c>
      <c r="E2338" s="13">
        <v>107.15</v>
      </c>
      <c r="F2338" s="14" t="s">
        <v>12498</v>
      </c>
      <c r="G2338" s="14">
        <v>1.66</v>
      </c>
      <c r="H2338" s="14" t="s">
        <v>12499</v>
      </c>
      <c r="I2338" s="14" t="s">
        <v>8532</v>
      </c>
      <c r="J2338" s="15" t="s">
        <v>8992</v>
      </c>
      <c r="K2338" s="14" t="s">
        <v>29448</v>
      </c>
      <c r="L2338" s="14" t="s">
        <v>31</v>
      </c>
      <c r="M2338" s="14" t="s">
        <v>5153</v>
      </c>
      <c r="N2338" s="14" t="s">
        <v>33</v>
      </c>
      <c r="O2338" s="16" t="s">
        <v>220</v>
      </c>
      <c r="P2338" s="28">
        <v>28</v>
      </c>
      <c r="Q2338" s="14">
        <v>5</v>
      </c>
      <c r="R2338" s="15" t="s">
        <v>4982</v>
      </c>
      <c r="S2338" s="14" t="s">
        <v>12500</v>
      </c>
      <c r="T2338" s="14">
        <v>25</v>
      </c>
      <c r="U2338" s="28">
        <v>5</v>
      </c>
      <c r="V2338" s="13">
        <f>U2338/E2338</f>
        <v>4.6663555762949137E-2</v>
      </c>
      <c r="W2338" s="47"/>
      <c r="X2338" s="19" t="s">
        <v>12501</v>
      </c>
      <c r="Y2338" s="21" t="s">
        <v>12502</v>
      </c>
      <c r="Z2338" s="19" t="s">
        <v>31113</v>
      </c>
    </row>
    <row r="2339" spans="1:26" s="67" customFormat="1" ht="100.2" customHeight="1" x14ac:dyDescent="0.3">
      <c r="A2339" s="9" t="s">
        <v>16991</v>
      </c>
      <c r="B2339" s="10" t="s">
        <v>12503</v>
      </c>
      <c r="C2339" s="22" t="s">
        <v>12504</v>
      </c>
      <c r="D2339" s="35" t="s">
        <v>12505</v>
      </c>
      <c r="E2339" s="13">
        <v>416.42399999999998</v>
      </c>
      <c r="F2339" s="14" t="s">
        <v>12506</v>
      </c>
      <c r="G2339" s="14">
        <v>-0.91</v>
      </c>
      <c r="H2339" s="14" t="s">
        <v>12507</v>
      </c>
      <c r="I2339" s="14" t="s">
        <v>8532</v>
      </c>
      <c r="J2339" s="15" t="s">
        <v>8677</v>
      </c>
      <c r="K2339" s="13" t="s">
        <v>29875</v>
      </c>
      <c r="L2339" s="14" t="s">
        <v>31</v>
      </c>
      <c r="M2339" s="14" t="s">
        <v>12508</v>
      </c>
      <c r="N2339" s="14" t="s">
        <v>33</v>
      </c>
      <c r="O2339" s="16" t="s">
        <v>220</v>
      </c>
      <c r="P2339" s="26">
        <v>29</v>
      </c>
      <c r="Q2339" s="14">
        <v>1000</v>
      </c>
      <c r="R2339" s="15" t="s">
        <v>12509</v>
      </c>
      <c r="S2339" s="25" t="s">
        <v>49</v>
      </c>
      <c r="T2339" s="25" t="s">
        <v>49</v>
      </c>
      <c r="U2339" s="28">
        <v>1000</v>
      </c>
      <c r="V2339" s="30">
        <f>U2339/E2339</f>
        <v>2.4013985745298063</v>
      </c>
      <c r="W2339" s="47"/>
      <c r="X2339" s="19" t="s">
        <v>12510</v>
      </c>
      <c r="Y2339" s="21" t="s">
        <v>12511</v>
      </c>
      <c r="Z2339" s="19" t="s">
        <v>12512</v>
      </c>
    </row>
    <row r="2340" spans="1:26" s="67" customFormat="1" ht="100.2" customHeight="1" x14ac:dyDescent="0.3">
      <c r="A2340" s="9" t="s">
        <v>16991</v>
      </c>
      <c r="B2340" s="65" t="s">
        <v>12513</v>
      </c>
      <c r="C2340" s="15" t="s">
        <v>12514</v>
      </c>
      <c r="D2340" s="19" t="s">
        <v>12515</v>
      </c>
      <c r="E2340" s="13">
        <v>258.32</v>
      </c>
      <c r="F2340" s="13" t="s">
        <v>12516</v>
      </c>
      <c r="G2340" s="66"/>
      <c r="H2340" s="14" t="s">
        <v>12517</v>
      </c>
      <c r="I2340" s="14" t="s">
        <v>8532</v>
      </c>
      <c r="J2340" s="19" t="s">
        <v>8551</v>
      </c>
      <c r="K2340" s="14" t="s">
        <v>29874</v>
      </c>
      <c r="L2340" s="14" t="s">
        <v>31</v>
      </c>
      <c r="M2340" s="14" t="s">
        <v>12508</v>
      </c>
      <c r="N2340" s="14" t="s">
        <v>33</v>
      </c>
      <c r="O2340" s="16" t="s">
        <v>220</v>
      </c>
      <c r="P2340" s="28">
        <v>29</v>
      </c>
      <c r="Q2340" s="14" t="s">
        <v>49</v>
      </c>
      <c r="R2340" s="15" t="s">
        <v>12518</v>
      </c>
      <c r="S2340" s="14" t="s">
        <v>919</v>
      </c>
      <c r="T2340" s="14">
        <v>100</v>
      </c>
      <c r="U2340" s="14" t="s">
        <v>49</v>
      </c>
      <c r="V2340" s="66"/>
      <c r="W2340" s="66"/>
      <c r="X2340" s="19" t="s">
        <v>12519</v>
      </c>
      <c r="Y2340" s="19" t="s">
        <v>8767</v>
      </c>
      <c r="Z2340" s="19" t="s">
        <v>12520</v>
      </c>
    </row>
    <row r="2341" spans="1:26" s="67" customFormat="1" ht="100.2" customHeight="1" x14ac:dyDescent="0.3">
      <c r="A2341" s="9" t="s">
        <v>16991</v>
      </c>
      <c r="B2341" s="10" t="s">
        <v>12521</v>
      </c>
      <c r="C2341" s="22" t="s">
        <v>12522</v>
      </c>
      <c r="D2341" s="100" t="s">
        <v>12523</v>
      </c>
      <c r="E2341" s="24">
        <v>354.83</v>
      </c>
      <c r="F2341" s="14" t="s">
        <v>12524</v>
      </c>
      <c r="G2341" s="14">
        <v>5.25</v>
      </c>
      <c r="H2341" s="31" t="s">
        <v>12525</v>
      </c>
      <c r="I2341" s="14" t="s">
        <v>8532</v>
      </c>
      <c r="J2341" s="15" t="s">
        <v>11577</v>
      </c>
      <c r="K2341" s="14" t="s">
        <v>28987</v>
      </c>
      <c r="L2341" s="14" t="s">
        <v>31</v>
      </c>
      <c r="M2341" s="14" t="s">
        <v>12526</v>
      </c>
      <c r="N2341" s="14" t="s">
        <v>33</v>
      </c>
      <c r="O2341" s="16" t="s">
        <v>34</v>
      </c>
      <c r="P2341" s="69">
        <v>30</v>
      </c>
      <c r="Q2341" s="71">
        <v>48</v>
      </c>
      <c r="R2341" s="15" t="s">
        <v>12527</v>
      </c>
      <c r="S2341" s="14" t="s">
        <v>12528</v>
      </c>
      <c r="T2341" s="71">
        <v>180</v>
      </c>
      <c r="U2341" s="71">
        <v>48</v>
      </c>
      <c r="V2341" s="30">
        <f>U2341/E2341</f>
        <v>0.1352760476848068</v>
      </c>
      <c r="W2341" s="47"/>
      <c r="X2341" s="19" t="s">
        <v>12529</v>
      </c>
      <c r="Y2341" s="21" t="s">
        <v>3989</v>
      </c>
      <c r="Z2341" s="19" t="s">
        <v>12530</v>
      </c>
    </row>
    <row r="2342" spans="1:26" s="67" customFormat="1" ht="100.2" customHeight="1" x14ac:dyDescent="0.3">
      <c r="A2342" s="9" t="s">
        <v>16991</v>
      </c>
      <c r="B2342" s="10" t="s">
        <v>12531</v>
      </c>
      <c r="C2342" s="19" t="s">
        <v>12532</v>
      </c>
      <c r="D2342" s="43" t="s">
        <v>12533</v>
      </c>
      <c r="E2342" s="24">
        <v>264.75</v>
      </c>
      <c r="F2342" s="14" t="s">
        <v>12534</v>
      </c>
      <c r="G2342" s="14">
        <v>1.35</v>
      </c>
      <c r="H2342" s="25" t="s">
        <v>12535</v>
      </c>
      <c r="I2342" s="14" t="s">
        <v>8532</v>
      </c>
      <c r="J2342" s="15" t="s">
        <v>12536</v>
      </c>
      <c r="K2342" s="14" t="s">
        <v>28988</v>
      </c>
      <c r="L2342" s="14" t="s">
        <v>7737</v>
      </c>
      <c r="M2342" s="14" t="s">
        <v>12537</v>
      </c>
      <c r="N2342" s="14" t="s">
        <v>33</v>
      </c>
      <c r="O2342" s="16" t="s">
        <v>220</v>
      </c>
      <c r="P2342" s="26">
        <v>30</v>
      </c>
      <c r="Q2342" s="25">
        <v>0.3</v>
      </c>
      <c r="R2342" s="15" t="s">
        <v>12538</v>
      </c>
      <c r="S2342" s="14" t="s">
        <v>12539</v>
      </c>
      <c r="T2342" s="25">
        <v>0.93</v>
      </c>
      <c r="U2342" s="85">
        <v>0.3</v>
      </c>
      <c r="V2342" s="44">
        <f>PRODUCT(U2342,1/E2342)</f>
        <v>1.1331444759206798E-3</v>
      </c>
      <c r="W2342" s="101"/>
      <c r="X2342" s="19" t="s">
        <v>12540</v>
      </c>
      <c r="Y2342" s="21" t="s">
        <v>12541</v>
      </c>
      <c r="Z2342" s="19" t="s">
        <v>12542</v>
      </c>
    </row>
    <row r="2343" spans="1:26" s="67" customFormat="1" ht="100.2" customHeight="1" x14ac:dyDescent="0.3">
      <c r="A2343" s="9" t="s">
        <v>16991</v>
      </c>
      <c r="B2343" s="10" t="s">
        <v>12543</v>
      </c>
      <c r="C2343" s="63" t="s">
        <v>12544</v>
      </c>
      <c r="D2343" s="19" t="s">
        <v>12545</v>
      </c>
      <c r="E2343" s="13">
        <v>506.08</v>
      </c>
      <c r="F2343" s="14" t="s">
        <v>12546</v>
      </c>
      <c r="G2343" s="14">
        <v>3.72</v>
      </c>
      <c r="H2343" s="14" t="s">
        <v>12547</v>
      </c>
      <c r="I2343" s="14" t="s">
        <v>8532</v>
      </c>
      <c r="J2343" s="15" t="s">
        <v>12548</v>
      </c>
      <c r="K2343" s="14" t="s">
        <v>29873</v>
      </c>
      <c r="L2343" s="14" t="s">
        <v>31</v>
      </c>
      <c r="M2343" s="14" t="s">
        <v>281</v>
      </c>
      <c r="N2343" s="14" t="s">
        <v>33</v>
      </c>
      <c r="O2343" s="16" t="s">
        <v>1214</v>
      </c>
      <c r="P2343" s="28">
        <v>30</v>
      </c>
      <c r="Q2343" s="14">
        <v>10</v>
      </c>
      <c r="R2343" s="15" t="s">
        <v>12549</v>
      </c>
      <c r="S2343" s="14" t="s">
        <v>36</v>
      </c>
      <c r="T2343" s="14">
        <v>30</v>
      </c>
      <c r="U2343" s="28">
        <v>10</v>
      </c>
      <c r="V2343" s="30">
        <f>PRODUCT(U2343,1/E2343)</f>
        <v>1.9759721783117294E-2</v>
      </c>
      <c r="W2343" s="47"/>
      <c r="X2343" s="19" t="s">
        <v>12550</v>
      </c>
      <c r="Y2343" s="21" t="s">
        <v>12551</v>
      </c>
      <c r="Z2343" s="19" t="s">
        <v>12552</v>
      </c>
    </row>
    <row r="2344" spans="1:26" s="67" customFormat="1" ht="100.2" customHeight="1" x14ac:dyDescent="0.3">
      <c r="A2344" s="9" t="s">
        <v>16991</v>
      </c>
      <c r="B2344" s="10" t="s">
        <v>12553</v>
      </c>
      <c r="C2344" s="19" t="s">
        <v>12554</v>
      </c>
      <c r="D2344" s="19" t="s">
        <v>12555</v>
      </c>
      <c r="E2344" s="13">
        <v>141.16999999999999</v>
      </c>
      <c r="F2344" s="14" t="s">
        <v>12556</v>
      </c>
      <c r="G2344" s="14">
        <v>0.45</v>
      </c>
      <c r="H2344" s="14" t="s">
        <v>12557</v>
      </c>
      <c r="I2344" s="14" t="s">
        <v>8532</v>
      </c>
      <c r="J2344" s="15" t="s">
        <v>12558</v>
      </c>
      <c r="K2344" s="14" t="s">
        <v>29872</v>
      </c>
      <c r="L2344" s="14" t="s">
        <v>31</v>
      </c>
      <c r="M2344" s="14" t="s">
        <v>69</v>
      </c>
      <c r="N2344" s="14" t="s">
        <v>33</v>
      </c>
      <c r="O2344" s="16" t="s">
        <v>34</v>
      </c>
      <c r="P2344" s="28">
        <v>35</v>
      </c>
      <c r="Q2344" s="14">
        <v>1.5</v>
      </c>
      <c r="R2344" s="15" t="s">
        <v>12559</v>
      </c>
      <c r="S2344" s="14" t="s">
        <v>36</v>
      </c>
      <c r="T2344" s="14">
        <v>15</v>
      </c>
      <c r="U2344" s="36">
        <v>1.5</v>
      </c>
      <c r="V2344" s="30">
        <f>PRODUCT(U2344,1/E2344)</f>
        <v>1.0625487001487568E-2</v>
      </c>
      <c r="W2344" s="47"/>
      <c r="X2344" s="19" t="s">
        <v>12560</v>
      </c>
      <c r="Y2344" s="21" t="s">
        <v>12561</v>
      </c>
      <c r="Z2344" s="19" t="s">
        <v>12562</v>
      </c>
    </row>
    <row r="2345" spans="1:26" s="67" customFormat="1" ht="100.2" customHeight="1" x14ac:dyDescent="0.3">
      <c r="A2345" s="9" t="s">
        <v>16991</v>
      </c>
      <c r="B2345" s="10" t="s">
        <v>12563</v>
      </c>
      <c r="C2345" s="22" t="s">
        <v>12564</v>
      </c>
      <c r="D2345" s="12" t="s">
        <v>12565</v>
      </c>
      <c r="E2345" s="13">
        <v>190.65</v>
      </c>
      <c r="F2345" s="14" t="s">
        <v>12566</v>
      </c>
      <c r="G2345" s="14">
        <v>3.49</v>
      </c>
      <c r="H2345" s="18" t="s">
        <v>12567</v>
      </c>
      <c r="I2345" s="14" t="s">
        <v>8532</v>
      </c>
      <c r="J2345" s="15" t="s">
        <v>8717</v>
      </c>
      <c r="K2345" s="14" t="s">
        <v>28989</v>
      </c>
      <c r="L2345" s="14" t="s">
        <v>31</v>
      </c>
      <c r="M2345" s="14" t="s">
        <v>69</v>
      </c>
      <c r="N2345" s="14" t="s">
        <v>33</v>
      </c>
      <c r="O2345" s="16" t="s">
        <v>220</v>
      </c>
      <c r="P2345" s="17" t="s">
        <v>12568</v>
      </c>
      <c r="Q2345" s="29" t="s">
        <v>49</v>
      </c>
      <c r="R2345" s="15" t="s">
        <v>12569</v>
      </c>
      <c r="S2345" s="14" t="s">
        <v>12570</v>
      </c>
      <c r="T2345" s="18">
        <v>150</v>
      </c>
      <c r="U2345" s="20" t="s">
        <v>49</v>
      </c>
      <c r="V2345" s="33"/>
      <c r="W2345" s="48"/>
      <c r="X2345" s="19" t="s">
        <v>12571</v>
      </c>
      <c r="Y2345" s="21" t="s">
        <v>1922</v>
      </c>
      <c r="Z2345" s="19" t="s">
        <v>31114</v>
      </c>
    </row>
    <row r="2346" spans="1:26" s="67" customFormat="1" ht="100.2" customHeight="1" x14ac:dyDescent="0.3">
      <c r="A2346" s="9" t="s">
        <v>16991</v>
      </c>
      <c r="B2346" s="10" t="s">
        <v>12572</v>
      </c>
      <c r="C2346" s="22" t="s">
        <v>12573</v>
      </c>
      <c r="D2346" s="12" t="s">
        <v>12574</v>
      </c>
      <c r="E2346" s="13">
        <v>239.32</v>
      </c>
      <c r="F2346" s="14" t="s">
        <v>12575</v>
      </c>
      <c r="G2346" s="14">
        <v>3.77</v>
      </c>
      <c r="H2346" s="18" t="s">
        <v>12576</v>
      </c>
      <c r="I2346" s="14" t="s">
        <v>8532</v>
      </c>
      <c r="J2346" s="15" t="s">
        <v>8598</v>
      </c>
      <c r="K2346" s="14" t="s">
        <v>29871</v>
      </c>
      <c r="L2346" s="14" t="s">
        <v>31</v>
      </c>
      <c r="M2346" s="14" t="s">
        <v>2043</v>
      </c>
      <c r="N2346" s="14" t="s">
        <v>33</v>
      </c>
      <c r="O2346" s="16" t="s">
        <v>220</v>
      </c>
      <c r="P2346" s="17">
        <v>40</v>
      </c>
      <c r="Q2346" s="29" t="s">
        <v>12577</v>
      </c>
      <c r="R2346" s="15" t="s">
        <v>12578</v>
      </c>
      <c r="S2346" s="14" t="s">
        <v>12579</v>
      </c>
      <c r="T2346" s="18">
        <v>20</v>
      </c>
      <c r="U2346" s="17">
        <v>8</v>
      </c>
      <c r="V2346" s="20">
        <f>U2346/E2346</f>
        <v>3.3428046130703659E-2</v>
      </c>
      <c r="W2346" s="48"/>
      <c r="X2346" s="19" t="s">
        <v>12580</v>
      </c>
      <c r="Y2346" s="21" t="s">
        <v>12581</v>
      </c>
      <c r="Z2346" s="19" t="s">
        <v>12582</v>
      </c>
    </row>
    <row r="2347" spans="1:26" s="67" customFormat="1" ht="100.2" customHeight="1" x14ac:dyDescent="0.3">
      <c r="A2347" s="9" t="s">
        <v>16991</v>
      </c>
      <c r="B2347" s="10" t="s">
        <v>12583</v>
      </c>
      <c r="C2347" s="19" t="s">
        <v>12584</v>
      </c>
      <c r="D2347" s="12" t="s">
        <v>12585</v>
      </c>
      <c r="E2347" s="13">
        <v>330.79822648232403</v>
      </c>
      <c r="F2347" s="14" t="s">
        <v>12586</v>
      </c>
      <c r="G2347" s="14">
        <v>3.96</v>
      </c>
      <c r="H2347" s="18" t="s">
        <v>12587</v>
      </c>
      <c r="I2347" s="14" t="s">
        <v>8532</v>
      </c>
      <c r="J2347" s="15" t="s">
        <v>8756</v>
      </c>
      <c r="K2347" s="14" t="s">
        <v>29870</v>
      </c>
      <c r="L2347" s="14" t="s">
        <v>31</v>
      </c>
      <c r="M2347" s="14" t="s">
        <v>8059</v>
      </c>
      <c r="N2347" s="14" t="s">
        <v>59</v>
      </c>
      <c r="O2347" s="16" t="s">
        <v>220</v>
      </c>
      <c r="P2347" s="17">
        <v>41</v>
      </c>
      <c r="Q2347" s="29" t="s">
        <v>2044</v>
      </c>
      <c r="R2347" s="15" t="s">
        <v>12588</v>
      </c>
      <c r="S2347" s="14" t="s">
        <v>36</v>
      </c>
      <c r="T2347" s="18">
        <v>300</v>
      </c>
      <c r="U2347" s="17">
        <v>100</v>
      </c>
      <c r="V2347" s="33">
        <f>U2347/E2347</f>
        <v>0.30229908141706263</v>
      </c>
      <c r="W2347" s="47"/>
      <c r="X2347" s="19" t="s">
        <v>12589</v>
      </c>
      <c r="Y2347" s="21" t="s">
        <v>12590</v>
      </c>
      <c r="Z2347" s="19" t="s">
        <v>31115</v>
      </c>
    </row>
    <row r="2348" spans="1:26" s="67" customFormat="1" ht="100.2" customHeight="1" x14ac:dyDescent="0.3">
      <c r="A2348" s="9" t="s">
        <v>16991</v>
      </c>
      <c r="B2348" s="10" t="s">
        <v>12591</v>
      </c>
      <c r="C2348" s="35" t="s">
        <v>12592</v>
      </c>
      <c r="D2348" s="12" t="s">
        <v>12593</v>
      </c>
      <c r="E2348" s="13">
        <v>107.16</v>
      </c>
      <c r="F2348" s="14" t="s">
        <v>12498</v>
      </c>
      <c r="G2348" s="13">
        <v>1.4</v>
      </c>
      <c r="H2348" s="14" t="s">
        <v>12594</v>
      </c>
      <c r="I2348" s="14" t="s">
        <v>8532</v>
      </c>
      <c r="J2348" s="15" t="s">
        <v>9374</v>
      </c>
      <c r="K2348" s="14" t="s">
        <v>29832</v>
      </c>
      <c r="L2348" s="14" t="s">
        <v>31</v>
      </c>
      <c r="M2348" s="200" t="s">
        <v>1038</v>
      </c>
      <c r="N2348" s="14" t="s">
        <v>476</v>
      </c>
      <c r="O2348" s="16" t="s">
        <v>220</v>
      </c>
      <c r="P2348" s="17" t="s">
        <v>12595</v>
      </c>
      <c r="Q2348" s="29" t="s">
        <v>49</v>
      </c>
      <c r="R2348" s="15" t="s">
        <v>12596</v>
      </c>
      <c r="S2348" s="14" t="s">
        <v>4891</v>
      </c>
      <c r="T2348" s="18">
        <v>30</v>
      </c>
      <c r="U2348" s="17" t="s">
        <v>49</v>
      </c>
      <c r="V2348" s="13"/>
      <c r="W2348" s="47"/>
      <c r="X2348" s="19" t="s">
        <v>12597</v>
      </c>
      <c r="Y2348" s="21" t="s">
        <v>12598</v>
      </c>
      <c r="Z2348" s="19" t="s">
        <v>31116</v>
      </c>
    </row>
    <row r="2349" spans="1:26" s="67" customFormat="1" ht="100.2" customHeight="1" x14ac:dyDescent="0.3">
      <c r="A2349" s="9" t="s">
        <v>16991</v>
      </c>
      <c r="B2349" s="10" t="s">
        <v>12599</v>
      </c>
      <c r="C2349" s="22" t="s">
        <v>12600</v>
      </c>
      <c r="D2349" s="12" t="s">
        <v>12601</v>
      </c>
      <c r="E2349" s="13">
        <v>84.14</v>
      </c>
      <c r="F2349" s="14" t="s">
        <v>12602</v>
      </c>
      <c r="G2349" s="14">
        <v>1.81</v>
      </c>
      <c r="H2349" s="31" t="s">
        <v>12603</v>
      </c>
      <c r="I2349" s="14" t="s">
        <v>8532</v>
      </c>
      <c r="J2349" s="15" t="s">
        <v>8707</v>
      </c>
      <c r="K2349" s="14" t="s">
        <v>29869</v>
      </c>
      <c r="L2349" s="14" t="s">
        <v>31</v>
      </c>
      <c r="M2349" s="14" t="s">
        <v>69</v>
      </c>
      <c r="N2349" s="14" t="s">
        <v>476</v>
      </c>
      <c r="O2349" s="16" t="s">
        <v>34</v>
      </c>
      <c r="P2349" s="17">
        <v>42</v>
      </c>
      <c r="Q2349" s="18">
        <v>25</v>
      </c>
      <c r="R2349" s="15" t="s">
        <v>9131</v>
      </c>
      <c r="S2349" s="14" t="s">
        <v>36</v>
      </c>
      <c r="T2349" s="18">
        <v>100</v>
      </c>
      <c r="U2349" s="17">
        <v>25</v>
      </c>
      <c r="V2349" s="20">
        <f>PRODUCT(U2349,1/E2349)</f>
        <v>0.29712384121701929</v>
      </c>
      <c r="W2349" s="48"/>
      <c r="X2349" s="19" t="s">
        <v>12604</v>
      </c>
      <c r="Y2349" s="21" t="s">
        <v>12605</v>
      </c>
      <c r="Z2349" s="19" t="s">
        <v>31117</v>
      </c>
    </row>
    <row r="2350" spans="1:26" s="67" customFormat="1" ht="100.2" customHeight="1" x14ac:dyDescent="0.3">
      <c r="A2350" s="9" t="s">
        <v>16991</v>
      </c>
      <c r="B2350" s="10" t="s">
        <v>12606</v>
      </c>
      <c r="C2350" s="22" t="s">
        <v>12607</v>
      </c>
      <c r="D2350" s="12" t="s">
        <v>12608</v>
      </c>
      <c r="E2350" s="13">
        <v>119.124228770964</v>
      </c>
      <c r="F2350" s="14" t="s">
        <v>12609</v>
      </c>
      <c r="G2350" s="14">
        <v>1.44</v>
      </c>
      <c r="H2350" s="14" t="s">
        <v>12610</v>
      </c>
      <c r="I2350" s="14" t="s">
        <v>8532</v>
      </c>
      <c r="J2350" s="15" t="s">
        <v>9340</v>
      </c>
      <c r="K2350" s="14" t="s">
        <v>29868</v>
      </c>
      <c r="L2350" s="14" t="s">
        <v>31</v>
      </c>
      <c r="M2350" s="14" t="s">
        <v>4098</v>
      </c>
      <c r="N2350" s="14" t="s">
        <v>33</v>
      </c>
      <c r="O2350" s="16" t="s">
        <v>220</v>
      </c>
      <c r="P2350" s="28">
        <v>42</v>
      </c>
      <c r="Q2350" s="14">
        <v>30</v>
      </c>
      <c r="R2350" s="15" t="s">
        <v>1434</v>
      </c>
      <c r="S2350" s="14" t="s">
        <v>1388</v>
      </c>
      <c r="T2350" s="14">
        <v>100</v>
      </c>
      <c r="U2350" s="14">
        <v>30</v>
      </c>
      <c r="V2350" s="13">
        <f t="shared" ref="V2350:V2355" si="133">U2350/E2350</f>
        <v>0.25183793682878697</v>
      </c>
      <c r="W2350" s="13"/>
      <c r="X2350" s="19" t="s">
        <v>12611</v>
      </c>
      <c r="Y2350" s="21" t="s">
        <v>12612</v>
      </c>
      <c r="Z2350" s="19" t="s">
        <v>31118</v>
      </c>
    </row>
    <row r="2351" spans="1:26" s="67" customFormat="1" ht="100.2" customHeight="1" x14ac:dyDescent="0.3">
      <c r="A2351" s="9" t="s">
        <v>16991</v>
      </c>
      <c r="B2351" s="10" t="s">
        <v>12613</v>
      </c>
      <c r="C2351" s="22" t="s">
        <v>12614</v>
      </c>
      <c r="D2351" s="12" t="s">
        <v>12615</v>
      </c>
      <c r="E2351" s="13">
        <v>137.17934360099301</v>
      </c>
      <c r="F2351" s="14" t="s">
        <v>8132</v>
      </c>
      <c r="G2351" s="14">
        <v>0.72</v>
      </c>
      <c r="H2351" s="31" t="s">
        <v>12616</v>
      </c>
      <c r="I2351" s="14" t="s">
        <v>8532</v>
      </c>
      <c r="J2351" s="15" t="s">
        <v>12355</v>
      </c>
      <c r="K2351" s="14" t="s">
        <v>29867</v>
      </c>
      <c r="L2351" s="14" t="s">
        <v>31</v>
      </c>
      <c r="M2351" s="14" t="s">
        <v>12617</v>
      </c>
      <c r="N2351" s="14" t="s">
        <v>33</v>
      </c>
      <c r="O2351" s="16" t="s">
        <v>34</v>
      </c>
      <c r="P2351" s="17">
        <v>42</v>
      </c>
      <c r="Q2351" s="18">
        <v>180</v>
      </c>
      <c r="R2351" s="15" t="s">
        <v>12618</v>
      </c>
      <c r="S2351" s="14" t="s">
        <v>6152</v>
      </c>
      <c r="T2351" s="18">
        <v>900</v>
      </c>
      <c r="U2351" s="18">
        <v>180</v>
      </c>
      <c r="V2351" s="20">
        <f t="shared" si="133"/>
        <v>1.3121509060690462</v>
      </c>
      <c r="W2351" s="47"/>
      <c r="X2351" s="19" t="s">
        <v>12619</v>
      </c>
      <c r="Y2351" s="21" t="s">
        <v>5165</v>
      </c>
      <c r="Z2351" s="19" t="s">
        <v>31119</v>
      </c>
    </row>
    <row r="2352" spans="1:26" s="67" customFormat="1" ht="100.2" customHeight="1" x14ac:dyDescent="0.3">
      <c r="A2352" s="9" t="s">
        <v>16991</v>
      </c>
      <c r="B2352" s="10" t="s">
        <v>12620</v>
      </c>
      <c r="C2352" s="35" t="s">
        <v>12621</v>
      </c>
      <c r="D2352" s="19" t="s">
        <v>12622</v>
      </c>
      <c r="E2352" s="14">
        <v>138.12</v>
      </c>
      <c r="F2352" s="14" t="s">
        <v>9329</v>
      </c>
      <c r="G2352" s="14">
        <v>1.37</v>
      </c>
      <c r="H2352" s="14" t="s">
        <v>12623</v>
      </c>
      <c r="I2352" s="14" t="s">
        <v>8532</v>
      </c>
      <c r="J2352" s="15" t="s">
        <v>9181</v>
      </c>
      <c r="K2352" s="14" t="s">
        <v>29866</v>
      </c>
      <c r="L2352" s="14" t="s">
        <v>31</v>
      </c>
      <c r="M2352" s="14" t="s">
        <v>4969</v>
      </c>
      <c r="N2352" s="14" t="s">
        <v>476</v>
      </c>
      <c r="O2352" s="16" t="s">
        <v>220</v>
      </c>
      <c r="P2352" s="28">
        <v>42</v>
      </c>
      <c r="Q2352" s="14">
        <v>5</v>
      </c>
      <c r="R2352" s="15" t="s">
        <v>12624</v>
      </c>
      <c r="S2352" s="14" t="s">
        <v>1803</v>
      </c>
      <c r="T2352" s="14">
        <v>15</v>
      </c>
      <c r="U2352" s="28">
        <v>5</v>
      </c>
      <c r="V2352" s="13">
        <f t="shared" si="133"/>
        <v>3.6200405444540978E-2</v>
      </c>
      <c r="W2352" s="47"/>
      <c r="X2352" s="19" t="s">
        <v>12625</v>
      </c>
      <c r="Y2352" s="21" t="s">
        <v>12626</v>
      </c>
      <c r="Z2352" s="19" t="s">
        <v>31120</v>
      </c>
    </row>
    <row r="2353" spans="1:26" s="67" customFormat="1" ht="100.2" customHeight="1" x14ac:dyDescent="0.3">
      <c r="A2353" s="9" t="s">
        <v>16991</v>
      </c>
      <c r="B2353" s="10" t="s">
        <v>12627</v>
      </c>
      <c r="C2353" s="22" t="s">
        <v>12628</v>
      </c>
      <c r="D2353" s="19" t="s">
        <v>12629</v>
      </c>
      <c r="E2353" s="13">
        <v>229.1</v>
      </c>
      <c r="F2353" s="14" t="s">
        <v>12630</v>
      </c>
      <c r="G2353" s="14">
        <v>1.44</v>
      </c>
      <c r="H2353" s="14" t="s">
        <v>12631</v>
      </c>
      <c r="I2353" s="14" t="s">
        <v>8532</v>
      </c>
      <c r="J2353" s="15" t="s">
        <v>8992</v>
      </c>
      <c r="K2353" s="14" t="s">
        <v>29865</v>
      </c>
      <c r="L2353" s="14" t="s">
        <v>31</v>
      </c>
      <c r="M2353" s="14" t="s">
        <v>1357</v>
      </c>
      <c r="N2353" s="14" t="s">
        <v>33</v>
      </c>
      <c r="O2353" s="16" t="s">
        <v>220</v>
      </c>
      <c r="P2353" s="28">
        <v>46</v>
      </c>
      <c r="Q2353" s="14">
        <v>20</v>
      </c>
      <c r="R2353" s="15" t="s">
        <v>12632</v>
      </c>
      <c r="S2353" s="14" t="s">
        <v>36</v>
      </c>
      <c r="T2353" s="14">
        <v>45</v>
      </c>
      <c r="U2353" s="28">
        <v>20</v>
      </c>
      <c r="V2353" s="30">
        <f t="shared" si="133"/>
        <v>8.7298123090353563E-2</v>
      </c>
      <c r="W2353" s="47"/>
      <c r="X2353" s="19" t="s">
        <v>12633</v>
      </c>
      <c r="Y2353" s="21" t="s">
        <v>12634</v>
      </c>
      <c r="Z2353" s="19" t="s">
        <v>31121</v>
      </c>
    </row>
    <row r="2354" spans="1:26" s="67" customFormat="1" ht="100.2" customHeight="1" x14ac:dyDescent="0.3">
      <c r="A2354" s="9" t="s">
        <v>16991</v>
      </c>
      <c r="B2354" s="10" t="s">
        <v>12635</v>
      </c>
      <c r="C2354" s="22" t="s">
        <v>12636</v>
      </c>
      <c r="D2354" s="43" t="s">
        <v>12637</v>
      </c>
      <c r="E2354" s="24">
        <v>150.22809913075</v>
      </c>
      <c r="F2354" s="14" t="s">
        <v>12638</v>
      </c>
      <c r="G2354" s="14">
        <v>-0.29599999999999999</v>
      </c>
      <c r="H2354" s="25" t="s">
        <v>12639</v>
      </c>
      <c r="I2354" s="14" t="s">
        <v>8532</v>
      </c>
      <c r="J2354" s="15" t="s">
        <v>8774</v>
      </c>
      <c r="K2354" s="14" t="s">
        <v>29716</v>
      </c>
      <c r="L2354" s="14" t="s">
        <v>31</v>
      </c>
      <c r="M2354" s="14" t="s">
        <v>176</v>
      </c>
      <c r="N2354" s="14" t="s">
        <v>33</v>
      </c>
      <c r="O2354" s="16" t="s">
        <v>34</v>
      </c>
      <c r="P2354" s="26">
        <v>49</v>
      </c>
      <c r="Q2354" s="25">
        <v>75</v>
      </c>
      <c r="R2354" s="15" t="s">
        <v>12640</v>
      </c>
      <c r="S2354" s="14" t="s">
        <v>788</v>
      </c>
      <c r="T2354" s="25">
        <v>150</v>
      </c>
      <c r="U2354" s="26">
        <v>75</v>
      </c>
      <c r="V2354" s="24">
        <f t="shared" si="133"/>
        <v>0.49924082401338421</v>
      </c>
      <c r="W2354" s="101"/>
      <c r="X2354" s="19" t="s">
        <v>12641</v>
      </c>
      <c r="Y2354" s="21" t="s">
        <v>2431</v>
      </c>
      <c r="Z2354" s="19" t="s">
        <v>31122</v>
      </c>
    </row>
    <row r="2355" spans="1:26" s="67" customFormat="1" ht="100.2" customHeight="1" x14ac:dyDescent="0.3">
      <c r="A2355" s="9" t="s">
        <v>16991</v>
      </c>
      <c r="B2355" s="10" t="s">
        <v>12642</v>
      </c>
      <c r="C2355" s="22" t="s">
        <v>12643</v>
      </c>
      <c r="D2355" s="19" t="s">
        <v>12644</v>
      </c>
      <c r="E2355" s="13">
        <v>237.26</v>
      </c>
      <c r="F2355" s="14" t="s">
        <v>12413</v>
      </c>
      <c r="G2355" s="14">
        <v>4.07</v>
      </c>
      <c r="H2355" s="14" t="s">
        <v>12645</v>
      </c>
      <c r="I2355" s="14" t="s">
        <v>8532</v>
      </c>
      <c r="J2355" s="15" t="s">
        <v>10142</v>
      </c>
      <c r="K2355" s="14" t="s">
        <v>29864</v>
      </c>
      <c r="L2355" s="14" t="s">
        <v>31</v>
      </c>
      <c r="M2355" s="14" t="s">
        <v>176</v>
      </c>
      <c r="N2355" s="14" t="s">
        <v>476</v>
      </c>
      <c r="O2355" s="16" t="s">
        <v>34</v>
      </c>
      <c r="P2355" s="28">
        <v>49</v>
      </c>
      <c r="Q2355" s="14">
        <v>15</v>
      </c>
      <c r="R2355" s="15" t="s">
        <v>12646</v>
      </c>
      <c r="S2355" s="14" t="s">
        <v>7563</v>
      </c>
      <c r="T2355" s="14">
        <v>30</v>
      </c>
      <c r="U2355" s="14">
        <v>15</v>
      </c>
      <c r="V2355" s="30">
        <f t="shared" si="133"/>
        <v>6.3221782011295621E-2</v>
      </c>
      <c r="W2355" s="30"/>
      <c r="X2355" s="19" t="s">
        <v>12647</v>
      </c>
      <c r="Y2355" s="21" t="s">
        <v>379</v>
      </c>
      <c r="Z2355" s="19" t="s">
        <v>12648</v>
      </c>
    </row>
    <row r="2356" spans="1:26" s="67" customFormat="1" ht="100.2" customHeight="1" x14ac:dyDescent="0.3">
      <c r="A2356" s="9" t="s">
        <v>16991</v>
      </c>
      <c r="B2356" s="10" t="s">
        <v>12649</v>
      </c>
      <c r="C2356" s="22" t="s">
        <v>12650</v>
      </c>
      <c r="D2356" s="12" t="s">
        <v>12651</v>
      </c>
      <c r="E2356" s="13">
        <v>282.43</v>
      </c>
      <c r="F2356" s="14" t="s">
        <v>12652</v>
      </c>
      <c r="G2356" s="14">
        <v>4.7699999999999996</v>
      </c>
      <c r="H2356" s="18" t="s">
        <v>12653</v>
      </c>
      <c r="I2356" s="14" t="s">
        <v>8532</v>
      </c>
      <c r="J2356" s="15" t="s">
        <v>10290</v>
      </c>
      <c r="K2356" s="14" t="s">
        <v>29448</v>
      </c>
      <c r="L2356" s="14" t="s">
        <v>31</v>
      </c>
      <c r="M2356" s="14" t="s">
        <v>1357</v>
      </c>
      <c r="N2356" s="14" t="s">
        <v>476</v>
      </c>
      <c r="O2356" s="16" t="s">
        <v>220</v>
      </c>
      <c r="P2356" s="17">
        <v>49</v>
      </c>
      <c r="Q2356" s="29" t="s">
        <v>49</v>
      </c>
      <c r="R2356" s="15" t="s">
        <v>12654</v>
      </c>
      <c r="S2356" s="14" t="s">
        <v>2480</v>
      </c>
      <c r="T2356" s="18">
        <v>50</v>
      </c>
      <c r="U2356" s="20" t="s">
        <v>49</v>
      </c>
      <c r="V2356" s="64"/>
      <c r="W2356" s="47"/>
      <c r="X2356" s="19" t="s">
        <v>12655</v>
      </c>
      <c r="Y2356" s="21" t="s">
        <v>4247</v>
      </c>
      <c r="Z2356" s="19" t="s">
        <v>12656</v>
      </c>
    </row>
    <row r="2357" spans="1:26" s="67" customFormat="1" ht="100.2" customHeight="1" x14ac:dyDescent="0.3">
      <c r="A2357" s="9" t="s">
        <v>16991</v>
      </c>
      <c r="B2357" s="10" t="s">
        <v>12657</v>
      </c>
      <c r="C2357" s="19" t="s">
        <v>12658</v>
      </c>
      <c r="D2357" s="19" t="s">
        <v>12659</v>
      </c>
      <c r="E2357" s="13">
        <v>216.88007375753699</v>
      </c>
      <c r="F2357" s="14" t="s">
        <v>12660</v>
      </c>
      <c r="G2357" s="14">
        <v>3.63</v>
      </c>
      <c r="H2357" s="14" t="s">
        <v>12661</v>
      </c>
      <c r="I2357" s="14" t="s">
        <v>8532</v>
      </c>
      <c r="J2357" s="15" t="s">
        <v>9305</v>
      </c>
      <c r="K2357" s="14" t="s">
        <v>28882</v>
      </c>
      <c r="L2357" s="14" t="s">
        <v>31</v>
      </c>
      <c r="M2357" s="14" t="s">
        <v>69</v>
      </c>
      <c r="N2357" s="14" t="s">
        <v>476</v>
      </c>
      <c r="O2357" s="16" t="s">
        <v>220</v>
      </c>
      <c r="P2357" s="28">
        <v>52</v>
      </c>
      <c r="Q2357" s="14">
        <v>25</v>
      </c>
      <c r="R2357" s="15" t="s">
        <v>12662</v>
      </c>
      <c r="S2357" s="14" t="s">
        <v>36</v>
      </c>
      <c r="T2357" s="14">
        <v>150</v>
      </c>
      <c r="U2357" s="28">
        <v>25</v>
      </c>
      <c r="V2357" s="13">
        <f>U2357/E2357</f>
        <v>0.11527107846684419</v>
      </c>
      <c r="W2357" s="47"/>
      <c r="X2357" s="19" t="s">
        <v>12663</v>
      </c>
      <c r="Y2357" s="21" t="s">
        <v>12664</v>
      </c>
      <c r="Z2357" s="19" t="s">
        <v>31123</v>
      </c>
    </row>
    <row r="2358" spans="1:26" s="67" customFormat="1" ht="100.2" customHeight="1" x14ac:dyDescent="0.3">
      <c r="A2358" s="9" t="s">
        <v>16991</v>
      </c>
      <c r="B2358" s="10" t="s">
        <v>12665</v>
      </c>
      <c r="C2358" s="22" t="s">
        <v>12666</v>
      </c>
      <c r="D2358" s="12" t="s">
        <v>12667</v>
      </c>
      <c r="E2358" s="13">
        <v>546.57058017296197</v>
      </c>
      <c r="F2358" s="14" t="s">
        <v>12668</v>
      </c>
      <c r="G2358" s="14">
        <v>7.75</v>
      </c>
      <c r="H2358" s="18" t="s">
        <v>12669</v>
      </c>
      <c r="I2358" s="14" t="s">
        <v>8532</v>
      </c>
      <c r="J2358" s="15" t="s">
        <v>8886</v>
      </c>
      <c r="K2358" s="14" t="s">
        <v>29863</v>
      </c>
      <c r="L2358" s="14" t="s">
        <v>31</v>
      </c>
      <c r="M2358" s="14" t="s">
        <v>163</v>
      </c>
      <c r="N2358" s="14" t="s">
        <v>1150</v>
      </c>
      <c r="O2358" s="16" t="s">
        <v>220</v>
      </c>
      <c r="P2358" s="17">
        <v>53</v>
      </c>
      <c r="Q2358" s="29" t="s">
        <v>2044</v>
      </c>
      <c r="R2358" s="15" t="s">
        <v>12670</v>
      </c>
      <c r="S2358" s="14" t="s">
        <v>12671</v>
      </c>
      <c r="T2358" s="29" t="s">
        <v>1204</v>
      </c>
      <c r="U2358" s="17">
        <v>100</v>
      </c>
      <c r="V2358" s="33">
        <f>U2358/E2358</f>
        <v>0.18295898759928692</v>
      </c>
      <c r="W2358" s="48"/>
      <c r="X2358" s="19" t="s">
        <v>12672</v>
      </c>
      <c r="Y2358" s="21" t="s">
        <v>1705</v>
      </c>
      <c r="Z2358" s="19" t="s">
        <v>31124</v>
      </c>
    </row>
    <row r="2359" spans="1:26" s="67" customFormat="1" ht="100.2" customHeight="1" x14ac:dyDescent="0.3">
      <c r="A2359" s="9" t="s">
        <v>16991</v>
      </c>
      <c r="B2359" s="10" t="s">
        <v>12673</v>
      </c>
      <c r="C2359" s="22" t="s">
        <v>12674</v>
      </c>
      <c r="D2359" s="19" t="s">
        <v>12675</v>
      </c>
      <c r="E2359" s="13">
        <v>180.16</v>
      </c>
      <c r="F2359" s="14" t="s">
        <v>12676</v>
      </c>
      <c r="G2359" s="14">
        <v>1.1499999999999999</v>
      </c>
      <c r="H2359" s="14" t="s">
        <v>12677</v>
      </c>
      <c r="I2359" s="14" t="s">
        <v>8532</v>
      </c>
      <c r="J2359" s="15" t="s">
        <v>8992</v>
      </c>
      <c r="K2359" s="16" t="s">
        <v>29862</v>
      </c>
      <c r="L2359" s="14" t="s">
        <v>425</v>
      </c>
      <c r="M2359" s="14" t="s">
        <v>9801</v>
      </c>
      <c r="N2359" s="14" t="s">
        <v>476</v>
      </c>
      <c r="O2359" s="16" t="s">
        <v>220</v>
      </c>
      <c r="P2359" s="28">
        <v>54</v>
      </c>
      <c r="Q2359" s="14">
        <v>0.15</v>
      </c>
      <c r="R2359" s="15" t="s">
        <v>12678</v>
      </c>
      <c r="S2359" s="14" t="s">
        <v>12679</v>
      </c>
      <c r="T2359" s="14">
        <v>5</v>
      </c>
      <c r="U2359" s="14">
        <v>0.15</v>
      </c>
      <c r="V2359" s="64">
        <f>U2359/E2359</f>
        <v>8.3259325044404968E-4</v>
      </c>
      <c r="W2359" s="47"/>
      <c r="X2359" s="19" t="s">
        <v>12680</v>
      </c>
      <c r="Y2359" s="21" t="s">
        <v>12681</v>
      </c>
      <c r="Z2359" s="19" t="s">
        <v>12682</v>
      </c>
    </row>
    <row r="2360" spans="1:26" s="67" customFormat="1" ht="100.2" customHeight="1" x14ac:dyDescent="0.3">
      <c r="A2360" s="9" t="s">
        <v>16991</v>
      </c>
      <c r="B2360" s="10" t="s">
        <v>12683</v>
      </c>
      <c r="C2360" s="22" t="s">
        <v>12684</v>
      </c>
      <c r="D2360" s="12" t="s">
        <v>12685</v>
      </c>
      <c r="E2360" s="13">
        <v>81.115967967756504</v>
      </c>
      <c r="F2360" s="14" t="s">
        <v>12686</v>
      </c>
      <c r="G2360" s="14">
        <v>1.3080000000000001</v>
      </c>
      <c r="H2360" s="18" t="s">
        <v>12687</v>
      </c>
      <c r="I2360" s="14" t="s">
        <v>8532</v>
      </c>
      <c r="J2360" s="15" t="s">
        <v>9685</v>
      </c>
      <c r="K2360" s="14" t="s">
        <v>28377</v>
      </c>
      <c r="L2360" s="14" t="s">
        <v>31</v>
      </c>
      <c r="M2360" s="14" t="s">
        <v>12688</v>
      </c>
      <c r="N2360" s="14" t="s">
        <v>33</v>
      </c>
      <c r="O2360" s="16" t="s">
        <v>220</v>
      </c>
      <c r="P2360" s="17" t="s">
        <v>12689</v>
      </c>
      <c r="Q2360" s="29" t="s">
        <v>7531</v>
      </c>
      <c r="R2360" s="15" t="s">
        <v>12690</v>
      </c>
      <c r="S2360" s="14" t="s">
        <v>1803</v>
      </c>
      <c r="T2360" s="18">
        <v>10</v>
      </c>
      <c r="U2360" s="17">
        <v>3</v>
      </c>
      <c r="V2360" s="20">
        <f>U2360/E2360</f>
        <v>3.6984086797712826E-2</v>
      </c>
      <c r="W2360" s="48"/>
      <c r="X2360" s="19" t="s">
        <v>12691</v>
      </c>
      <c r="Y2360" s="21" t="s">
        <v>31126</v>
      </c>
      <c r="Z2360" s="19" t="s">
        <v>31125</v>
      </c>
    </row>
    <row r="2361" spans="1:26" s="67" customFormat="1" ht="100.2" customHeight="1" x14ac:dyDescent="0.3">
      <c r="A2361" s="9" t="s">
        <v>16991</v>
      </c>
      <c r="B2361" s="10" t="s">
        <v>12692</v>
      </c>
      <c r="C2361" s="22" t="s">
        <v>12693</v>
      </c>
      <c r="D2361" s="19" t="s">
        <v>12694</v>
      </c>
      <c r="E2361" s="13">
        <v>142.58634464976399</v>
      </c>
      <c r="F2361" s="14" t="s">
        <v>12695</v>
      </c>
      <c r="G2361" s="14">
        <v>0.89</v>
      </c>
      <c r="H2361" s="14" t="s">
        <v>12696</v>
      </c>
      <c r="I2361" s="14" t="s">
        <v>8532</v>
      </c>
      <c r="J2361" s="15" t="s">
        <v>9462</v>
      </c>
      <c r="K2361" s="14" t="s">
        <v>28990</v>
      </c>
      <c r="L2361" s="14" t="s">
        <v>31</v>
      </c>
      <c r="M2361" s="14" t="s">
        <v>176</v>
      </c>
      <c r="N2361" s="14" t="s">
        <v>33</v>
      </c>
      <c r="O2361" s="16" t="s">
        <v>34</v>
      </c>
      <c r="P2361" s="28">
        <v>56</v>
      </c>
      <c r="Q2361" s="14">
        <v>150</v>
      </c>
      <c r="R2361" s="15" t="s">
        <v>8159</v>
      </c>
      <c r="S2361" s="14" t="s">
        <v>12697</v>
      </c>
      <c r="T2361" s="14">
        <v>500</v>
      </c>
      <c r="U2361" s="28">
        <v>150</v>
      </c>
      <c r="V2361" s="13">
        <f>PRODUCT(U2361,1/E2361)</f>
        <v>1.0519941469040828</v>
      </c>
      <c r="W2361" s="47"/>
      <c r="X2361" s="19" t="s">
        <v>12698</v>
      </c>
      <c r="Y2361" s="21" t="s">
        <v>379</v>
      </c>
      <c r="Z2361" s="19" t="s">
        <v>12699</v>
      </c>
    </row>
    <row r="2362" spans="1:26" s="67" customFormat="1" ht="100.2" customHeight="1" x14ac:dyDescent="0.3">
      <c r="A2362" s="9" t="s">
        <v>16991</v>
      </c>
      <c r="B2362" s="10" t="s">
        <v>12700</v>
      </c>
      <c r="C2362" s="22" t="s">
        <v>12701</v>
      </c>
      <c r="D2362" s="19" t="s">
        <v>12702</v>
      </c>
      <c r="E2362" s="13">
        <v>142.59</v>
      </c>
      <c r="F2362" s="14" t="s">
        <v>12695</v>
      </c>
      <c r="G2362" s="14">
        <v>1.28</v>
      </c>
      <c r="H2362" s="14" t="s">
        <v>12703</v>
      </c>
      <c r="I2362" s="14" t="s">
        <v>8532</v>
      </c>
      <c r="J2362" s="15" t="s">
        <v>9462</v>
      </c>
      <c r="K2362" s="14" t="s">
        <v>28990</v>
      </c>
      <c r="L2362" s="14" t="s">
        <v>31</v>
      </c>
      <c r="M2362" s="14" t="s">
        <v>176</v>
      </c>
      <c r="N2362" s="14" t="s">
        <v>33</v>
      </c>
      <c r="O2362" s="16" t="s">
        <v>34</v>
      </c>
      <c r="P2362" s="28">
        <v>56</v>
      </c>
      <c r="Q2362" s="14">
        <v>50</v>
      </c>
      <c r="R2362" s="15" t="s">
        <v>12704</v>
      </c>
      <c r="S2362" s="14" t="s">
        <v>619</v>
      </c>
      <c r="T2362" s="14">
        <v>500</v>
      </c>
      <c r="U2362" s="14">
        <v>50</v>
      </c>
      <c r="V2362" s="13">
        <f>PRODUCT(U2362,1/E2362)</f>
        <v>0.350655726208009</v>
      </c>
      <c r="W2362" s="47"/>
      <c r="X2362" s="19" t="s">
        <v>12705</v>
      </c>
      <c r="Y2362" s="21" t="s">
        <v>379</v>
      </c>
      <c r="Z2362" s="19" t="s">
        <v>12706</v>
      </c>
    </row>
    <row r="2363" spans="1:26" s="67" customFormat="1" ht="100.2" customHeight="1" x14ac:dyDescent="0.3">
      <c r="A2363" s="9" t="s">
        <v>16991</v>
      </c>
      <c r="B2363" s="10" t="s">
        <v>12707</v>
      </c>
      <c r="C2363" s="22" t="s">
        <v>12708</v>
      </c>
      <c r="D2363" s="19" t="s">
        <v>12709</v>
      </c>
      <c r="E2363" s="13">
        <v>240.66</v>
      </c>
      <c r="F2363" s="14" t="s">
        <v>12710</v>
      </c>
      <c r="G2363" s="14"/>
      <c r="H2363" s="14" t="s">
        <v>12711</v>
      </c>
      <c r="I2363" s="14" t="s">
        <v>8532</v>
      </c>
      <c r="J2363" s="15" t="s">
        <v>9462</v>
      </c>
      <c r="K2363" s="14" t="s">
        <v>28991</v>
      </c>
      <c r="L2363" s="14" t="s">
        <v>31</v>
      </c>
      <c r="M2363" s="14" t="s">
        <v>176</v>
      </c>
      <c r="N2363" s="14" t="s">
        <v>33</v>
      </c>
      <c r="O2363" s="16" t="s">
        <v>34</v>
      </c>
      <c r="P2363" s="28">
        <v>56</v>
      </c>
      <c r="Q2363" s="14">
        <v>50</v>
      </c>
      <c r="R2363" s="15" t="s">
        <v>12712</v>
      </c>
      <c r="S2363" s="14" t="s">
        <v>10106</v>
      </c>
      <c r="T2363" s="14">
        <v>150</v>
      </c>
      <c r="U2363" s="14">
        <v>50</v>
      </c>
      <c r="V2363" s="13">
        <f>U2363/E2363</f>
        <v>0.20776198786669992</v>
      </c>
      <c r="W2363" s="47"/>
      <c r="X2363" s="19" t="s">
        <v>12713</v>
      </c>
      <c r="Y2363" s="21" t="s">
        <v>379</v>
      </c>
      <c r="Z2363" s="19" t="s">
        <v>12714</v>
      </c>
    </row>
    <row r="2364" spans="1:26" s="67" customFormat="1" ht="100.2" customHeight="1" x14ac:dyDescent="0.3">
      <c r="A2364" s="9" t="s">
        <v>16991</v>
      </c>
      <c r="B2364" s="10" t="s">
        <v>12715</v>
      </c>
      <c r="C2364" s="22" t="s">
        <v>12716</v>
      </c>
      <c r="D2364" s="19" t="s">
        <v>12717</v>
      </c>
      <c r="E2364" s="13">
        <v>129.587582196554</v>
      </c>
      <c r="F2364" s="14" t="s">
        <v>12718</v>
      </c>
      <c r="G2364" s="14">
        <v>0.53500000000000003</v>
      </c>
      <c r="H2364" s="14" t="s">
        <v>12719</v>
      </c>
      <c r="I2364" s="14" t="s">
        <v>8532</v>
      </c>
      <c r="J2364" s="15" t="s">
        <v>12720</v>
      </c>
      <c r="K2364" s="14" t="s">
        <v>29861</v>
      </c>
      <c r="L2364" s="14" t="s">
        <v>31</v>
      </c>
      <c r="M2364" s="14" t="s">
        <v>176</v>
      </c>
      <c r="N2364" s="14" t="s">
        <v>33</v>
      </c>
      <c r="O2364" s="16" t="s">
        <v>34</v>
      </c>
      <c r="P2364" s="28">
        <v>56</v>
      </c>
      <c r="Q2364" s="14">
        <v>50</v>
      </c>
      <c r="R2364" s="15" t="s">
        <v>12721</v>
      </c>
      <c r="S2364" s="14" t="s">
        <v>9529</v>
      </c>
      <c r="T2364" s="14">
        <v>150</v>
      </c>
      <c r="U2364" s="28">
        <v>50</v>
      </c>
      <c r="V2364" s="13">
        <f>U2364/E2364</f>
        <v>0.38583943887587713</v>
      </c>
      <c r="W2364" s="47"/>
      <c r="X2364" s="19" t="s">
        <v>12722</v>
      </c>
      <c r="Y2364" s="21" t="s">
        <v>379</v>
      </c>
      <c r="Z2364" s="19" t="s">
        <v>12723</v>
      </c>
    </row>
    <row r="2365" spans="1:26" s="67" customFormat="1" ht="100.2" customHeight="1" x14ac:dyDescent="0.3">
      <c r="A2365" s="9" t="s">
        <v>16991</v>
      </c>
      <c r="B2365" s="10" t="s">
        <v>12724</v>
      </c>
      <c r="C2365" s="22" t="s">
        <v>12725</v>
      </c>
      <c r="D2365" s="12" t="s">
        <v>12726</v>
      </c>
      <c r="E2365" s="13">
        <v>232.409344828732</v>
      </c>
      <c r="F2365" s="14" t="s">
        <v>12727</v>
      </c>
      <c r="G2365" s="14">
        <v>0.58799999999999897</v>
      </c>
      <c r="H2365" s="18" t="s">
        <v>12728</v>
      </c>
      <c r="I2365" s="14" t="s">
        <v>8532</v>
      </c>
      <c r="J2365" s="15" t="s">
        <v>11129</v>
      </c>
      <c r="K2365" s="14" t="s">
        <v>28995</v>
      </c>
      <c r="L2365" s="14" t="s">
        <v>31</v>
      </c>
      <c r="M2365" s="14" t="s">
        <v>103</v>
      </c>
      <c r="N2365" s="14" t="s">
        <v>46</v>
      </c>
      <c r="O2365" s="16" t="s">
        <v>47</v>
      </c>
      <c r="P2365" s="17">
        <v>59</v>
      </c>
      <c r="Q2365" s="29" t="s">
        <v>3715</v>
      </c>
      <c r="R2365" s="15" t="s">
        <v>12729</v>
      </c>
      <c r="S2365" s="14" t="s">
        <v>12730</v>
      </c>
      <c r="T2365" s="18">
        <v>435</v>
      </c>
      <c r="U2365" s="17">
        <v>114</v>
      </c>
      <c r="V2365" s="33">
        <f>U2365/E2365</f>
        <v>0.4905138392090444</v>
      </c>
      <c r="W2365" s="33"/>
      <c r="X2365" s="19" t="s">
        <v>12731</v>
      </c>
      <c r="Y2365" s="21" t="s">
        <v>12732</v>
      </c>
      <c r="Z2365" s="19" t="s">
        <v>31127</v>
      </c>
    </row>
    <row r="2366" spans="1:26" s="67" customFormat="1" ht="100.2" customHeight="1" x14ac:dyDescent="0.3">
      <c r="A2366" s="9" t="s">
        <v>16991</v>
      </c>
      <c r="B2366" s="10" t="s">
        <v>12733</v>
      </c>
      <c r="C2366" s="22" t="s">
        <v>12734</v>
      </c>
      <c r="D2366" s="12" t="s">
        <v>12735</v>
      </c>
      <c r="E2366" s="13">
        <v>255.97</v>
      </c>
      <c r="F2366" s="14" t="s">
        <v>12736</v>
      </c>
      <c r="G2366" s="14"/>
      <c r="H2366" s="14" t="s">
        <v>12737</v>
      </c>
      <c r="I2366" s="14" t="s">
        <v>8532</v>
      </c>
      <c r="J2366" s="15" t="s">
        <v>12738</v>
      </c>
      <c r="K2366" s="14" t="s">
        <v>28995</v>
      </c>
      <c r="L2366" s="14" t="s">
        <v>31</v>
      </c>
      <c r="M2366" s="14" t="s">
        <v>1257</v>
      </c>
      <c r="N2366" s="14" t="s">
        <v>46</v>
      </c>
      <c r="O2366" s="16" t="s">
        <v>47</v>
      </c>
      <c r="P2366" s="26">
        <v>59</v>
      </c>
      <c r="Q2366" s="14">
        <v>115</v>
      </c>
      <c r="R2366" s="15" t="s">
        <v>12739</v>
      </c>
      <c r="S2366" s="14" t="s">
        <v>12740</v>
      </c>
      <c r="T2366" s="14">
        <v>429</v>
      </c>
      <c r="U2366" s="28">
        <v>115</v>
      </c>
      <c r="V2366" s="30">
        <f>U2366/E2366</f>
        <v>0.44927139899206936</v>
      </c>
      <c r="W2366" s="30"/>
      <c r="X2366" s="19" t="s">
        <v>12741</v>
      </c>
      <c r="Y2366" s="21" t="s">
        <v>8918</v>
      </c>
      <c r="Z2366" s="19" t="s">
        <v>31128</v>
      </c>
    </row>
    <row r="2367" spans="1:26" s="67" customFormat="1" ht="100.2" customHeight="1" x14ac:dyDescent="0.3">
      <c r="A2367" s="9" t="s">
        <v>16991</v>
      </c>
      <c r="B2367" s="10" t="s">
        <v>12742</v>
      </c>
      <c r="C2367" s="35" t="s">
        <v>12743</v>
      </c>
      <c r="D2367" s="12" t="s">
        <v>12744</v>
      </c>
      <c r="E2367" s="13">
        <v>138.12427617289299</v>
      </c>
      <c r="F2367" s="14" t="s">
        <v>9329</v>
      </c>
      <c r="G2367" s="14">
        <v>1.85</v>
      </c>
      <c r="H2367" s="18" t="s">
        <v>12745</v>
      </c>
      <c r="I2367" s="14" t="s">
        <v>8532</v>
      </c>
      <c r="J2367" s="15" t="s">
        <v>9181</v>
      </c>
      <c r="K2367" s="14" t="s">
        <v>29860</v>
      </c>
      <c r="L2367" s="14" t="s">
        <v>31</v>
      </c>
      <c r="M2367" s="14" t="s">
        <v>163</v>
      </c>
      <c r="N2367" s="14" t="s">
        <v>59</v>
      </c>
      <c r="O2367" s="16" t="s">
        <v>201</v>
      </c>
      <c r="P2367" s="17">
        <v>63</v>
      </c>
      <c r="Q2367" s="29" t="s">
        <v>7900</v>
      </c>
      <c r="R2367" s="15" t="s">
        <v>12746</v>
      </c>
      <c r="S2367" s="14" t="s">
        <v>619</v>
      </c>
      <c r="T2367" s="18">
        <v>450</v>
      </c>
      <c r="U2367" s="17">
        <v>150</v>
      </c>
      <c r="V2367" s="13">
        <f>PRODUCT(U2367,1/E2367)</f>
        <v>1.0859785416159715</v>
      </c>
      <c r="W2367" s="47"/>
      <c r="X2367" s="19" t="s">
        <v>12747</v>
      </c>
      <c r="Y2367" s="21" t="s">
        <v>12748</v>
      </c>
      <c r="Z2367" s="19" t="s">
        <v>31129</v>
      </c>
    </row>
    <row r="2368" spans="1:26" s="67" customFormat="1" ht="100.2" customHeight="1" x14ac:dyDescent="0.3">
      <c r="A2368" s="9" t="s">
        <v>16991</v>
      </c>
      <c r="B2368" s="10" t="s">
        <v>12749</v>
      </c>
      <c r="C2368" s="22" t="s">
        <v>12750</v>
      </c>
      <c r="D2368" s="23" t="s">
        <v>12751</v>
      </c>
      <c r="E2368" s="24">
        <v>311.33</v>
      </c>
      <c r="F2368" s="14" t="s">
        <v>12752</v>
      </c>
      <c r="G2368" s="14">
        <v>0.61</v>
      </c>
      <c r="H2368" s="25" t="s">
        <v>12753</v>
      </c>
      <c r="I2368" s="14" t="s">
        <v>8532</v>
      </c>
      <c r="J2368" s="15" t="s">
        <v>8886</v>
      </c>
      <c r="K2368" s="14" t="s">
        <v>29859</v>
      </c>
      <c r="L2368" s="14" t="s">
        <v>31</v>
      </c>
      <c r="M2368" s="14" t="s">
        <v>69</v>
      </c>
      <c r="N2368" s="14" t="s">
        <v>33</v>
      </c>
      <c r="O2368" s="16" t="s">
        <v>220</v>
      </c>
      <c r="P2368" s="69" t="s">
        <v>6464</v>
      </c>
      <c r="Q2368" s="71">
        <v>0.1</v>
      </c>
      <c r="R2368" s="15" t="s">
        <v>12754</v>
      </c>
      <c r="S2368" s="14" t="s">
        <v>36</v>
      </c>
      <c r="T2368" s="71" t="s">
        <v>49</v>
      </c>
      <c r="U2368" s="80">
        <v>0.1</v>
      </c>
      <c r="V2368" s="75">
        <f>PRODUCT(U2368,1/E2368)</f>
        <v>3.2120258246876309E-4</v>
      </c>
      <c r="W2368" s="73"/>
      <c r="X2368" s="19" t="s">
        <v>12755</v>
      </c>
      <c r="Y2368" s="21" t="s">
        <v>12756</v>
      </c>
      <c r="Z2368" s="19" t="s">
        <v>31130</v>
      </c>
    </row>
    <row r="2369" spans="1:26" s="67" customFormat="1" ht="100.2" customHeight="1" x14ac:dyDescent="0.3">
      <c r="A2369" s="9" t="s">
        <v>16991</v>
      </c>
      <c r="B2369" s="10"/>
      <c r="C2369" s="22" t="s">
        <v>12757</v>
      </c>
      <c r="D2369" s="43" t="s">
        <v>12758</v>
      </c>
      <c r="E2369" s="24">
        <v>214.601130816412</v>
      </c>
      <c r="F2369" s="14" t="s">
        <v>12759</v>
      </c>
      <c r="G2369" s="14">
        <v>-3.395</v>
      </c>
      <c r="H2369" s="25" t="s">
        <v>12760</v>
      </c>
      <c r="I2369" s="14" t="s">
        <v>8532</v>
      </c>
      <c r="J2369" s="15" t="s">
        <v>8944</v>
      </c>
      <c r="K2369" s="14" t="s">
        <v>28992</v>
      </c>
      <c r="L2369" s="14" t="s">
        <v>31</v>
      </c>
      <c r="M2369" s="14" t="s">
        <v>501</v>
      </c>
      <c r="N2369" s="14" t="s">
        <v>46</v>
      </c>
      <c r="O2369" s="16" t="s">
        <v>220</v>
      </c>
      <c r="P2369" s="26">
        <v>70</v>
      </c>
      <c r="Q2369" s="25">
        <v>3</v>
      </c>
      <c r="R2369" s="15" t="s">
        <v>12761</v>
      </c>
      <c r="S2369" s="14" t="s">
        <v>2480</v>
      </c>
      <c r="T2369" s="25">
        <v>9</v>
      </c>
      <c r="U2369" s="26">
        <v>3</v>
      </c>
      <c r="V2369" s="24">
        <f>PRODUCT(U2369,1/E2369)</f>
        <v>1.3979423074738848E-2</v>
      </c>
      <c r="W2369" s="101"/>
      <c r="X2369" s="19" t="s">
        <v>12762</v>
      </c>
      <c r="Y2369" s="21" t="s">
        <v>12763</v>
      </c>
      <c r="Z2369" s="19" t="s">
        <v>31131</v>
      </c>
    </row>
    <row r="2370" spans="1:26" s="67" customFormat="1" ht="100.2" customHeight="1" x14ac:dyDescent="0.3">
      <c r="A2370" s="9" t="s">
        <v>16991</v>
      </c>
      <c r="B2370" s="10" t="s">
        <v>12764</v>
      </c>
      <c r="C2370" s="22" t="s">
        <v>12765</v>
      </c>
      <c r="D2370" s="19" t="s">
        <v>12766</v>
      </c>
      <c r="E2370" s="13">
        <v>378.5</v>
      </c>
      <c r="F2370" s="14" t="s">
        <v>12767</v>
      </c>
      <c r="G2370" s="14">
        <v>1.8399999999999901</v>
      </c>
      <c r="H2370" s="14" t="s">
        <v>12768</v>
      </c>
      <c r="I2370" s="14" t="s">
        <v>8532</v>
      </c>
      <c r="J2370" s="15" t="s">
        <v>8677</v>
      </c>
      <c r="K2370" s="13" t="s">
        <v>29858</v>
      </c>
      <c r="L2370" s="14" t="s">
        <v>31</v>
      </c>
      <c r="M2370" s="14" t="s">
        <v>281</v>
      </c>
      <c r="N2370" s="14" t="s">
        <v>33</v>
      </c>
      <c r="O2370" s="16" t="s">
        <v>1214</v>
      </c>
      <c r="P2370" s="28">
        <v>70</v>
      </c>
      <c r="Q2370" s="14">
        <v>100</v>
      </c>
      <c r="R2370" s="15" t="s">
        <v>12769</v>
      </c>
      <c r="S2370" s="14" t="s">
        <v>12770</v>
      </c>
      <c r="T2370" s="14">
        <v>300</v>
      </c>
      <c r="U2370" s="14">
        <v>100</v>
      </c>
      <c r="V2370" s="30">
        <f>PRODUCT(U2370,1/E2370)</f>
        <v>0.26420079260237783</v>
      </c>
      <c r="W2370" s="47"/>
      <c r="X2370" s="19" t="s">
        <v>12771</v>
      </c>
      <c r="Y2370" s="21" t="s">
        <v>12772</v>
      </c>
      <c r="Z2370" s="19" t="s">
        <v>12773</v>
      </c>
    </row>
    <row r="2371" spans="1:26" s="67" customFormat="1" ht="100.2" customHeight="1" x14ac:dyDescent="0.3">
      <c r="A2371" s="9" t="s">
        <v>16991</v>
      </c>
      <c r="B2371" s="10" t="s">
        <v>12774</v>
      </c>
      <c r="C2371" s="19" t="s">
        <v>12775</v>
      </c>
      <c r="D2371" s="19" t="s">
        <v>23601</v>
      </c>
      <c r="E2371" s="13">
        <v>162.18557636127599</v>
      </c>
      <c r="F2371" s="14" t="s">
        <v>6575</v>
      </c>
      <c r="G2371" s="14">
        <v>0.56000000000000005</v>
      </c>
      <c r="H2371" s="14" t="s">
        <v>12776</v>
      </c>
      <c r="I2371" s="14" t="s">
        <v>8532</v>
      </c>
      <c r="J2371" s="15" t="s">
        <v>12346</v>
      </c>
      <c r="K2371" s="14" t="s">
        <v>29857</v>
      </c>
      <c r="L2371" s="14" t="s">
        <v>31</v>
      </c>
      <c r="M2371" s="14" t="s">
        <v>163</v>
      </c>
      <c r="N2371" s="14" t="s">
        <v>46</v>
      </c>
      <c r="O2371" s="16" t="s">
        <v>3225</v>
      </c>
      <c r="P2371" s="28">
        <v>77</v>
      </c>
      <c r="Q2371" s="14" t="s">
        <v>49</v>
      </c>
      <c r="R2371" s="15" t="s">
        <v>12777</v>
      </c>
      <c r="S2371" s="14" t="s">
        <v>12778</v>
      </c>
      <c r="T2371" s="14">
        <v>5.7</v>
      </c>
      <c r="U2371" s="28" t="s">
        <v>49</v>
      </c>
      <c r="V2371" s="30"/>
      <c r="W2371" s="47"/>
      <c r="X2371" s="19" t="s">
        <v>12779</v>
      </c>
      <c r="Y2371" s="21" t="s">
        <v>12780</v>
      </c>
      <c r="Z2371" s="19" t="s">
        <v>12781</v>
      </c>
    </row>
    <row r="2372" spans="1:26" s="67" customFormat="1" ht="100.2" customHeight="1" x14ac:dyDescent="0.3">
      <c r="A2372" s="9" t="s">
        <v>16991</v>
      </c>
      <c r="B2372" s="10" t="s">
        <v>12782</v>
      </c>
      <c r="C2372" s="22" t="s">
        <v>12783</v>
      </c>
      <c r="D2372" s="19" t="s">
        <v>12784</v>
      </c>
      <c r="E2372" s="13">
        <v>96.94</v>
      </c>
      <c r="F2372" s="14" t="s">
        <v>9478</v>
      </c>
      <c r="G2372" s="14">
        <v>1.86</v>
      </c>
      <c r="H2372" s="14" t="s">
        <v>12785</v>
      </c>
      <c r="I2372" s="14" t="s">
        <v>8532</v>
      </c>
      <c r="J2372" s="15" t="s">
        <v>8972</v>
      </c>
      <c r="K2372" s="14" t="s">
        <v>28817</v>
      </c>
      <c r="L2372" s="14" t="s">
        <v>31</v>
      </c>
      <c r="M2372" s="14" t="s">
        <v>69</v>
      </c>
      <c r="N2372" s="14" t="s">
        <v>46</v>
      </c>
      <c r="O2372" s="16" t="s">
        <v>220</v>
      </c>
      <c r="P2372" s="28">
        <v>90</v>
      </c>
      <c r="Q2372" s="14" t="s">
        <v>49</v>
      </c>
      <c r="R2372" s="15" t="s">
        <v>12786</v>
      </c>
      <c r="S2372" s="14" t="s">
        <v>11010</v>
      </c>
      <c r="T2372" s="14">
        <v>32</v>
      </c>
      <c r="U2372" s="14" t="s">
        <v>49</v>
      </c>
      <c r="V2372" s="13"/>
      <c r="W2372" s="30"/>
      <c r="X2372" s="19" t="s">
        <v>12787</v>
      </c>
      <c r="Y2372" s="21" t="s">
        <v>12788</v>
      </c>
      <c r="Z2372" s="19" t="s">
        <v>31132</v>
      </c>
    </row>
    <row r="2373" spans="1:26" s="67" customFormat="1" ht="100.2" customHeight="1" x14ac:dyDescent="0.3">
      <c r="A2373" s="9" t="s">
        <v>16991</v>
      </c>
      <c r="B2373" s="10" t="s">
        <v>12789</v>
      </c>
      <c r="C2373" s="22" t="s">
        <v>12790</v>
      </c>
      <c r="D2373" s="12" t="s">
        <v>12791</v>
      </c>
      <c r="E2373" s="13">
        <v>351.48598613896002</v>
      </c>
      <c r="F2373" s="14" t="s">
        <v>12792</v>
      </c>
      <c r="G2373" s="14">
        <v>8.2799999999999994</v>
      </c>
      <c r="H2373" s="18" t="s">
        <v>12793</v>
      </c>
      <c r="I2373" s="14" t="s">
        <v>8532</v>
      </c>
      <c r="J2373" s="15" t="s">
        <v>8677</v>
      </c>
      <c r="K2373" s="13" t="s">
        <v>29856</v>
      </c>
      <c r="L2373" s="14" t="s">
        <v>31</v>
      </c>
      <c r="M2373" s="14" t="s">
        <v>261</v>
      </c>
      <c r="N2373" s="14" t="s">
        <v>59</v>
      </c>
      <c r="O2373" s="16" t="s">
        <v>34</v>
      </c>
      <c r="P2373" s="17" t="s">
        <v>164</v>
      </c>
      <c r="Q2373" s="29" t="s">
        <v>49</v>
      </c>
      <c r="R2373" s="15" t="s">
        <v>12794</v>
      </c>
      <c r="S2373" s="14" t="s">
        <v>4536</v>
      </c>
      <c r="T2373" s="18">
        <v>10</v>
      </c>
      <c r="U2373" s="17" t="s">
        <v>49</v>
      </c>
      <c r="V2373" s="33"/>
      <c r="W2373" s="48"/>
      <c r="X2373" s="19" t="s">
        <v>12795</v>
      </c>
      <c r="Y2373" s="21" t="s">
        <v>12796</v>
      </c>
      <c r="Z2373" s="19" t="s">
        <v>31133</v>
      </c>
    </row>
    <row r="2374" spans="1:26" s="67" customFormat="1" ht="100.2" customHeight="1" x14ac:dyDescent="0.3">
      <c r="A2374" s="9" t="s">
        <v>16991</v>
      </c>
      <c r="B2374" s="10" t="s">
        <v>12797</v>
      </c>
      <c r="C2374" s="22" t="s">
        <v>12798</v>
      </c>
      <c r="D2374" s="19" t="s">
        <v>12799</v>
      </c>
      <c r="E2374" s="13">
        <v>114.142632774124</v>
      </c>
      <c r="F2374" s="14" t="s">
        <v>1917</v>
      </c>
      <c r="G2374" s="14">
        <v>-0.27</v>
      </c>
      <c r="H2374" s="14" t="s">
        <v>12800</v>
      </c>
      <c r="I2374" s="14" t="s">
        <v>8532</v>
      </c>
      <c r="J2374" s="15" t="s">
        <v>12801</v>
      </c>
      <c r="K2374" s="14" t="s">
        <v>28257</v>
      </c>
      <c r="L2374" s="14" t="s">
        <v>31</v>
      </c>
      <c r="M2374" s="14" t="s">
        <v>12802</v>
      </c>
      <c r="N2374" s="14" t="s">
        <v>46</v>
      </c>
      <c r="O2374" s="16" t="s">
        <v>220</v>
      </c>
      <c r="P2374" s="28">
        <v>90</v>
      </c>
      <c r="Q2374" s="14" t="s">
        <v>49</v>
      </c>
      <c r="R2374" s="15" t="s">
        <v>12803</v>
      </c>
      <c r="S2374" s="14" t="s">
        <v>12804</v>
      </c>
      <c r="T2374" s="14">
        <v>0.54</v>
      </c>
      <c r="U2374" s="13" t="s">
        <v>49</v>
      </c>
      <c r="V2374" s="37"/>
      <c r="W2374" s="47"/>
      <c r="X2374" s="19" t="s">
        <v>12805</v>
      </c>
      <c r="Y2374" s="21" t="s">
        <v>12806</v>
      </c>
      <c r="Z2374" s="19" t="s">
        <v>12807</v>
      </c>
    </row>
    <row r="2375" spans="1:26" s="67" customFormat="1" ht="100.2" customHeight="1" x14ac:dyDescent="0.3">
      <c r="A2375" s="9" t="s">
        <v>16991</v>
      </c>
      <c r="B2375" s="10" t="s">
        <v>12808</v>
      </c>
      <c r="C2375" s="22" t="s">
        <v>12809</v>
      </c>
      <c r="D2375" s="19" t="s">
        <v>12810</v>
      </c>
      <c r="E2375" s="13">
        <v>142.238961567525</v>
      </c>
      <c r="F2375" s="14" t="s">
        <v>4704</v>
      </c>
      <c r="G2375" s="14">
        <v>2.88</v>
      </c>
      <c r="H2375" s="14" t="s">
        <v>12811</v>
      </c>
      <c r="I2375" s="14" t="s">
        <v>8532</v>
      </c>
      <c r="J2375" s="15" t="s">
        <v>12801</v>
      </c>
      <c r="K2375" s="14" t="s">
        <v>28257</v>
      </c>
      <c r="L2375" s="14" t="s">
        <v>31</v>
      </c>
      <c r="M2375" s="14" t="s">
        <v>12812</v>
      </c>
      <c r="N2375" s="14" t="s">
        <v>70</v>
      </c>
      <c r="O2375" s="16" t="s">
        <v>220</v>
      </c>
      <c r="P2375" s="28">
        <v>90</v>
      </c>
      <c r="Q2375" s="14" t="s">
        <v>49</v>
      </c>
      <c r="R2375" s="15" t="s">
        <v>12813</v>
      </c>
      <c r="S2375" s="14" t="s">
        <v>12814</v>
      </c>
      <c r="T2375" s="14">
        <v>166</v>
      </c>
      <c r="U2375" s="28" t="s">
        <v>49</v>
      </c>
      <c r="V2375" s="13"/>
      <c r="W2375" s="47"/>
      <c r="X2375" s="19" t="s">
        <v>12815</v>
      </c>
      <c r="Y2375" s="21" t="s">
        <v>4708</v>
      </c>
      <c r="Z2375" s="19" t="s">
        <v>12816</v>
      </c>
    </row>
    <row r="2376" spans="1:26" s="67" customFormat="1" ht="100.2" customHeight="1" x14ac:dyDescent="0.3">
      <c r="A2376" s="9" t="s">
        <v>16991</v>
      </c>
      <c r="B2376" s="10" t="s">
        <v>12817</v>
      </c>
      <c r="C2376" s="22" t="s">
        <v>12818</v>
      </c>
      <c r="D2376" s="19"/>
      <c r="E2376" s="13">
        <v>123.11</v>
      </c>
      <c r="F2376" s="14" t="s">
        <v>7876</v>
      </c>
      <c r="G2376" s="14">
        <v>1.86</v>
      </c>
      <c r="H2376" s="14" t="s">
        <v>12819</v>
      </c>
      <c r="I2376" s="14" t="s">
        <v>8532</v>
      </c>
      <c r="J2376" s="15" t="s">
        <v>8992</v>
      </c>
      <c r="K2376" s="14" t="s">
        <v>29855</v>
      </c>
      <c r="L2376" s="14" t="s">
        <v>31</v>
      </c>
      <c r="M2376" s="14" t="s">
        <v>176</v>
      </c>
      <c r="N2376" s="14" t="s">
        <v>33</v>
      </c>
      <c r="O2376" s="16" t="s">
        <v>220</v>
      </c>
      <c r="P2376" s="28">
        <v>90</v>
      </c>
      <c r="Q2376" s="14" t="s">
        <v>49</v>
      </c>
      <c r="R2376" s="15" t="s">
        <v>12820</v>
      </c>
      <c r="S2376" s="14" t="s">
        <v>36</v>
      </c>
      <c r="T2376" s="14">
        <v>9.3800000000000008</v>
      </c>
      <c r="U2376" s="14" t="s">
        <v>49</v>
      </c>
      <c r="V2376" s="51"/>
      <c r="W2376" s="47"/>
      <c r="X2376" s="19" t="s">
        <v>12821</v>
      </c>
      <c r="Y2376" s="21" t="s">
        <v>2708</v>
      </c>
      <c r="Z2376" s="19" t="s">
        <v>31134</v>
      </c>
    </row>
    <row r="2377" spans="1:26" s="67" customFormat="1" ht="100.2" customHeight="1" x14ac:dyDescent="0.3">
      <c r="A2377" s="9" t="s">
        <v>16991</v>
      </c>
      <c r="B2377" s="10" t="s">
        <v>12822</v>
      </c>
      <c r="C2377" s="22" t="s">
        <v>12823</v>
      </c>
      <c r="D2377" s="19" t="s">
        <v>12824</v>
      </c>
      <c r="E2377" s="13">
        <v>198.13</v>
      </c>
      <c r="F2377" s="14" t="s">
        <v>12825</v>
      </c>
      <c r="G2377" s="14">
        <v>2.13</v>
      </c>
      <c r="H2377" s="14" t="s">
        <v>12826</v>
      </c>
      <c r="I2377" s="14" t="s">
        <v>8532</v>
      </c>
      <c r="J2377" s="15" t="s">
        <v>8992</v>
      </c>
      <c r="K2377" s="14" t="s">
        <v>29854</v>
      </c>
      <c r="L2377" s="14" t="s">
        <v>31</v>
      </c>
      <c r="M2377" s="14" t="s">
        <v>32</v>
      </c>
      <c r="N2377" s="14" t="s">
        <v>46</v>
      </c>
      <c r="O2377" s="16" t="s">
        <v>34</v>
      </c>
      <c r="P2377" s="28">
        <v>90</v>
      </c>
      <c r="Q2377" s="14" t="s">
        <v>49</v>
      </c>
      <c r="R2377" s="15" t="s">
        <v>12827</v>
      </c>
      <c r="S2377" s="14" t="s">
        <v>12828</v>
      </c>
      <c r="T2377" s="14">
        <v>4.5999999999999996</v>
      </c>
      <c r="U2377" s="36" t="s">
        <v>49</v>
      </c>
      <c r="V2377" s="30"/>
      <c r="W2377" s="47"/>
      <c r="X2377" s="19" t="s">
        <v>12829</v>
      </c>
      <c r="Y2377" s="21" t="s">
        <v>12830</v>
      </c>
      <c r="Z2377" s="19" t="s">
        <v>31135</v>
      </c>
    </row>
    <row r="2378" spans="1:26" s="67" customFormat="1" ht="100.2" customHeight="1" x14ac:dyDescent="0.3">
      <c r="A2378" s="9" t="s">
        <v>16991</v>
      </c>
      <c r="B2378" s="10" t="s">
        <v>12831</v>
      </c>
      <c r="C2378" s="19" t="s">
        <v>12832</v>
      </c>
      <c r="D2378" s="12" t="s">
        <v>12833</v>
      </c>
      <c r="E2378" s="13">
        <v>548.6</v>
      </c>
      <c r="F2378" s="14" t="s">
        <v>12834</v>
      </c>
      <c r="G2378" s="14"/>
      <c r="H2378" s="18" t="s">
        <v>12835</v>
      </c>
      <c r="I2378" s="14" t="s">
        <v>8532</v>
      </c>
      <c r="J2378" s="15" t="s">
        <v>12836</v>
      </c>
      <c r="K2378" s="14" t="s">
        <v>29853</v>
      </c>
      <c r="L2378" s="14" t="s">
        <v>31</v>
      </c>
      <c r="M2378" s="14" t="s">
        <v>69</v>
      </c>
      <c r="N2378" s="14" t="s">
        <v>33</v>
      </c>
      <c r="O2378" s="16" t="s">
        <v>34</v>
      </c>
      <c r="P2378" s="17">
        <v>90</v>
      </c>
      <c r="Q2378" s="29" t="s">
        <v>49</v>
      </c>
      <c r="R2378" s="15" t="s">
        <v>12837</v>
      </c>
      <c r="S2378" s="14" t="s">
        <v>12838</v>
      </c>
      <c r="T2378" s="18">
        <v>0.5</v>
      </c>
      <c r="U2378" s="20" t="s">
        <v>49</v>
      </c>
      <c r="V2378" s="33"/>
      <c r="W2378" s="48"/>
      <c r="X2378" s="19" t="s">
        <v>12839</v>
      </c>
      <c r="Y2378" s="21" t="s">
        <v>12840</v>
      </c>
      <c r="Z2378" s="19" t="s">
        <v>31136</v>
      </c>
    </row>
    <row r="2379" spans="1:26" s="67" customFormat="1" ht="100.2" customHeight="1" x14ac:dyDescent="0.3">
      <c r="A2379" s="9" t="s">
        <v>16991</v>
      </c>
      <c r="B2379" s="10" t="s">
        <v>12841</v>
      </c>
      <c r="C2379" s="22" t="s">
        <v>12842</v>
      </c>
      <c r="D2379" s="12" t="s">
        <v>12843</v>
      </c>
      <c r="E2379" s="13">
        <v>113.157871807417</v>
      </c>
      <c r="F2379" s="14" t="s">
        <v>2457</v>
      </c>
      <c r="G2379" s="14">
        <v>1.163</v>
      </c>
      <c r="H2379" s="18" t="s">
        <v>12844</v>
      </c>
      <c r="I2379" s="14" t="s">
        <v>8532</v>
      </c>
      <c r="J2379" s="15" t="s">
        <v>8598</v>
      </c>
      <c r="K2379" s="14" t="s">
        <v>29293</v>
      </c>
      <c r="L2379" s="14" t="s">
        <v>31</v>
      </c>
      <c r="M2379" s="14" t="s">
        <v>176</v>
      </c>
      <c r="N2379" s="14" t="s">
        <v>46</v>
      </c>
      <c r="O2379" s="16" t="s">
        <v>220</v>
      </c>
      <c r="P2379" s="17" t="s">
        <v>340</v>
      </c>
      <c r="Q2379" s="29" t="s">
        <v>49</v>
      </c>
      <c r="R2379" s="15" t="s">
        <v>12845</v>
      </c>
      <c r="S2379" s="14" t="s">
        <v>12846</v>
      </c>
      <c r="T2379" s="18">
        <v>0.18</v>
      </c>
      <c r="U2379" s="20" t="s">
        <v>49</v>
      </c>
      <c r="V2379" s="39"/>
      <c r="W2379" s="48"/>
      <c r="X2379" s="19" t="s">
        <v>12847</v>
      </c>
      <c r="Y2379" s="21" t="s">
        <v>12848</v>
      </c>
      <c r="Z2379" s="19" t="s">
        <v>12849</v>
      </c>
    </row>
    <row r="2380" spans="1:26" s="67" customFormat="1" ht="100.2" customHeight="1" x14ac:dyDescent="0.3">
      <c r="A2380" s="9" t="s">
        <v>16991</v>
      </c>
      <c r="B2380" s="10" t="s">
        <v>12850</v>
      </c>
      <c r="C2380" s="35" t="s">
        <v>12851</v>
      </c>
      <c r="D2380" s="12" t="s">
        <v>12852</v>
      </c>
      <c r="E2380" s="13">
        <v>148.20205294135801</v>
      </c>
      <c r="F2380" s="14" t="s">
        <v>3245</v>
      </c>
      <c r="G2380" s="14">
        <v>3.15</v>
      </c>
      <c r="H2380" s="18" t="s">
        <v>12853</v>
      </c>
      <c r="I2380" s="14" t="s">
        <v>8532</v>
      </c>
      <c r="J2380" s="15" t="s">
        <v>10863</v>
      </c>
      <c r="K2380" s="14" t="s">
        <v>29852</v>
      </c>
      <c r="L2380" s="14" t="s">
        <v>31</v>
      </c>
      <c r="M2380" s="14" t="s">
        <v>310</v>
      </c>
      <c r="N2380" s="14" t="s">
        <v>33</v>
      </c>
      <c r="O2380" s="16" t="s">
        <v>220</v>
      </c>
      <c r="P2380" s="17" t="s">
        <v>340</v>
      </c>
      <c r="Q2380" s="29" t="s">
        <v>49</v>
      </c>
      <c r="R2380" s="15" t="s">
        <v>12854</v>
      </c>
      <c r="S2380" s="14" t="s">
        <v>4536</v>
      </c>
      <c r="T2380" s="18">
        <v>26.8</v>
      </c>
      <c r="U2380" s="34" t="s">
        <v>49</v>
      </c>
      <c r="V2380" s="33"/>
      <c r="W2380" s="39"/>
      <c r="X2380" s="19" t="s">
        <v>12855</v>
      </c>
      <c r="Y2380" s="21" t="s">
        <v>3257</v>
      </c>
      <c r="Z2380" s="19" t="s">
        <v>12856</v>
      </c>
    </row>
    <row r="2381" spans="1:26" s="67" customFormat="1" ht="100.2" customHeight="1" x14ac:dyDescent="0.3">
      <c r="A2381" s="9" t="s">
        <v>16991</v>
      </c>
      <c r="B2381" s="10" t="s">
        <v>12857</v>
      </c>
      <c r="C2381" s="35" t="s">
        <v>12858</v>
      </c>
      <c r="D2381" s="12" t="s">
        <v>12859</v>
      </c>
      <c r="E2381" s="13">
        <v>137.13999999999999</v>
      </c>
      <c r="F2381" s="14" t="s">
        <v>374</v>
      </c>
      <c r="G2381" s="14">
        <v>2.37</v>
      </c>
      <c r="H2381" s="31" t="s">
        <v>12860</v>
      </c>
      <c r="I2381" s="14" t="s">
        <v>8532</v>
      </c>
      <c r="J2381" s="15" t="s">
        <v>9374</v>
      </c>
      <c r="K2381" s="14" t="s">
        <v>29303</v>
      </c>
      <c r="L2381" s="14" t="s">
        <v>31</v>
      </c>
      <c r="M2381" s="14" t="s">
        <v>176</v>
      </c>
      <c r="N2381" s="14" t="s">
        <v>46</v>
      </c>
      <c r="O2381" s="16" t="s">
        <v>34</v>
      </c>
      <c r="P2381" s="17">
        <v>91</v>
      </c>
      <c r="Q2381" s="18" t="s">
        <v>49</v>
      </c>
      <c r="R2381" s="15" t="s">
        <v>12861</v>
      </c>
      <c r="S2381" s="14" t="s">
        <v>11706</v>
      </c>
      <c r="T2381" s="18">
        <v>42</v>
      </c>
      <c r="U2381" s="17" t="s">
        <v>49</v>
      </c>
      <c r="V2381" s="20"/>
      <c r="W2381" s="30"/>
      <c r="X2381" s="19" t="s">
        <v>12862</v>
      </c>
      <c r="Y2381" s="21" t="s">
        <v>9378</v>
      </c>
      <c r="Z2381" s="19" t="s">
        <v>31137</v>
      </c>
    </row>
    <row r="2382" spans="1:26" s="67" customFormat="1" ht="100.2" customHeight="1" x14ac:dyDescent="0.3">
      <c r="A2382" s="9" t="s">
        <v>16991</v>
      </c>
      <c r="B2382" s="10" t="s">
        <v>12863</v>
      </c>
      <c r="C2382" s="22" t="s">
        <v>12864</v>
      </c>
      <c r="D2382" s="19" t="s">
        <v>12865</v>
      </c>
      <c r="E2382" s="13">
        <v>406.9</v>
      </c>
      <c r="F2382" s="14" t="s">
        <v>12866</v>
      </c>
      <c r="G2382" s="14">
        <v>7.54</v>
      </c>
      <c r="H2382" s="14" t="s">
        <v>12867</v>
      </c>
      <c r="I2382" s="14" t="s">
        <v>8532</v>
      </c>
      <c r="J2382" s="15" t="s">
        <v>8736</v>
      </c>
      <c r="K2382" s="14" t="s">
        <v>28993</v>
      </c>
      <c r="L2382" s="14" t="s">
        <v>189</v>
      </c>
      <c r="M2382" s="14" t="s">
        <v>190</v>
      </c>
      <c r="N2382" s="14" t="s">
        <v>33</v>
      </c>
      <c r="O2382" s="16" t="s">
        <v>34</v>
      </c>
      <c r="P2382" s="28">
        <v>91</v>
      </c>
      <c r="Q2382" s="14" t="s">
        <v>49</v>
      </c>
      <c r="R2382" s="15" t="s">
        <v>12868</v>
      </c>
      <c r="S2382" s="14" t="s">
        <v>36</v>
      </c>
      <c r="T2382" s="14">
        <v>0.75</v>
      </c>
      <c r="U2382" s="14" t="s">
        <v>49</v>
      </c>
      <c r="V2382" s="30"/>
      <c r="W2382" s="30"/>
      <c r="X2382" s="19" t="s">
        <v>12869</v>
      </c>
      <c r="Y2382" s="21" t="s">
        <v>12870</v>
      </c>
      <c r="Z2382" s="19" t="s">
        <v>31138</v>
      </c>
    </row>
    <row r="2383" spans="1:26" s="67" customFormat="1" ht="100.2" customHeight="1" x14ac:dyDescent="0.3">
      <c r="A2383" s="9" t="s">
        <v>16991</v>
      </c>
      <c r="B2383" s="10" t="s">
        <v>12871</v>
      </c>
      <c r="C2383" s="22" t="s">
        <v>12872</v>
      </c>
      <c r="D2383" s="19" t="s">
        <v>12873</v>
      </c>
      <c r="E2383" s="14">
        <v>127.57</v>
      </c>
      <c r="F2383" s="14" t="s">
        <v>12874</v>
      </c>
      <c r="G2383" s="14">
        <v>1.88</v>
      </c>
      <c r="H2383" s="14" t="s">
        <v>12875</v>
      </c>
      <c r="I2383" s="14" t="s">
        <v>8532</v>
      </c>
      <c r="J2383" s="15" t="s">
        <v>8717</v>
      </c>
      <c r="K2383" s="14" t="s">
        <v>28994</v>
      </c>
      <c r="L2383" s="14" t="s">
        <v>31</v>
      </c>
      <c r="M2383" s="14" t="s">
        <v>2604</v>
      </c>
      <c r="N2383" s="14" t="s">
        <v>33</v>
      </c>
      <c r="O2383" s="16" t="s">
        <v>220</v>
      </c>
      <c r="P2383" s="28">
        <v>91</v>
      </c>
      <c r="Q2383" s="14" t="s">
        <v>49</v>
      </c>
      <c r="R2383" s="15" t="s">
        <v>12876</v>
      </c>
      <c r="S2383" s="14" t="s">
        <v>8506</v>
      </c>
      <c r="T2383" s="14">
        <v>7.1</v>
      </c>
      <c r="U2383" s="28" t="s">
        <v>49</v>
      </c>
      <c r="V2383" s="28"/>
      <c r="W2383" s="47"/>
      <c r="X2383" s="19" t="s">
        <v>23602</v>
      </c>
      <c r="Y2383" s="21" t="s">
        <v>12877</v>
      </c>
      <c r="Z2383" s="19" t="s">
        <v>12878</v>
      </c>
    </row>
    <row r="2384" spans="1:26" s="67" customFormat="1" ht="100.2" customHeight="1" x14ac:dyDescent="0.3">
      <c r="A2384" s="9" t="s">
        <v>16991</v>
      </c>
      <c r="B2384" s="65" t="s">
        <v>12879</v>
      </c>
      <c r="C2384" s="15" t="s">
        <v>12880</v>
      </c>
      <c r="D2384" s="19" t="s">
        <v>12881</v>
      </c>
      <c r="E2384" s="13">
        <v>350.32</v>
      </c>
      <c r="F2384" s="13" t="s">
        <v>9627</v>
      </c>
      <c r="G2384" s="66"/>
      <c r="H2384" s="14" t="s">
        <v>12882</v>
      </c>
      <c r="I2384" s="14" t="s">
        <v>8532</v>
      </c>
      <c r="J2384" s="19" t="s">
        <v>12883</v>
      </c>
      <c r="K2384" s="14" t="s">
        <v>29499</v>
      </c>
      <c r="L2384" s="14" t="s">
        <v>31</v>
      </c>
      <c r="M2384" s="14" t="s">
        <v>6359</v>
      </c>
      <c r="N2384" s="14" t="s">
        <v>33</v>
      </c>
      <c r="O2384" s="16" t="s">
        <v>220</v>
      </c>
      <c r="P2384" s="28">
        <v>91</v>
      </c>
      <c r="Q2384" s="14" t="s">
        <v>49</v>
      </c>
      <c r="R2384" s="15" t="s">
        <v>7624</v>
      </c>
      <c r="S2384" s="14" t="s">
        <v>1728</v>
      </c>
      <c r="T2384" s="14">
        <v>2.5</v>
      </c>
      <c r="U2384" s="14" t="s">
        <v>49</v>
      </c>
      <c r="V2384" s="13"/>
      <c r="W2384" s="13"/>
      <c r="X2384" s="19" t="s">
        <v>12884</v>
      </c>
      <c r="Y2384" s="19" t="s">
        <v>12885</v>
      </c>
      <c r="Z2384" s="19" t="s">
        <v>12886</v>
      </c>
    </row>
    <row r="2385" spans="1:26" s="67" customFormat="1" ht="100.2" customHeight="1" x14ac:dyDescent="0.3">
      <c r="A2385" s="9" t="s">
        <v>16991</v>
      </c>
      <c r="B2385" s="10" t="s">
        <v>12887</v>
      </c>
      <c r="C2385" s="22" t="s">
        <v>12888</v>
      </c>
      <c r="D2385" s="19" t="s">
        <v>12889</v>
      </c>
      <c r="E2385" s="13">
        <v>173.39</v>
      </c>
      <c r="F2385" s="14" t="s">
        <v>12890</v>
      </c>
      <c r="G2385" s="14">
        <v>0.61</v>
      </c>
      <c r="H2385" s="14" t="s">
        <v>12891</v>
      </c>
      <c r="I2385" s="14" t="s">
        <v>8532</v>
      </c>
      <c r="J2385" s="15" t="s">
        <v>9083</v>
      </c>
      <c r="K2385" s="14" t="s">
        <v>28996</v>
      </c>
      <c r="L2385" s="14" t="s">
        <v>425</v>
      </c>
      <c r="M2385" s="14" t="s">
        <v>839</v>
      </c>
      <c r="N2385" s="14" t="s">
        <v>33</v>
      </c>
      <c r="O2385" s="16" t="s">
        <v>47</v>
      </c>
      <c r="P2385" s="28">
        <v>98</v>
      </c>
      <c r="Q2385" s="14" t="s">
        <v>49</v>
      </c>
      <c r="R2385" s="15" t="s">
        <v>12892</v>
      </c>
      <c r="S2385" s="14" t="s">
        <v>12893</v>
      </c>
      <c r="T2385" s="14">
        <v>8</v>
      </c>
      <c r="U2385" s="14" t="s">
        <v>49</v>
      </c>
      <c r="V2385" s="51"/>
      <c r="W2385" s="47"/>
      <c r="X2385" s="19" t="s">
        <v>12894</v>
      </c>
      <c r="Y2385" s="21" t="s">
        <v>12895</v>
      </c>
      <c r="Z2385" s="19" t="s">
        <v>12896</v>
      </c>
    </row>
    <row r="2386" spans="1:26" s="67" customFormat="1" ht="100.2" customHeight="1" x14ac:dyDescent="0.3">
      <c r="A2386" s="9" t="s">
        <v>16991</v>
      </c>
      <c r="B2386" s="10" t="s">
        <v>12897</v>
      </c>
      <c r="C2386" s="19" t="s">
        <v>12898</v>
      </c>
      <c r="D2386" s="12" t="s">
        <v>23603</v>
      </c>
      <c r="E2386" s="13">
        <v>113.545083284463</v>
      </c>
      <c r="F2386" s="14" t="s">
        <v>12899</v>
      </c>
      <c r="G2386" s="13">
        <v>1.4</v>
      </c>
      <c r="H2386" s="18" t="s">
        <v>12900</v>
      </c>
      <c r="I2386" s="14" t="s">
        <v>8532</v>
      </c>
      <c r="J2386" s="15" t="s">
        <v>9305</v>
      </c>
      <c r="K2386" s="14" t="s">
        <v>28997</v>
      </c>
      <c r="L2386" s="14" t="s">
        <v>31</v>
      </c>
      <c r="M2386" s="14" t="s">
        <v>5437</v>
      </c>
      <c r="N2386" s="14" t="s">
        <v>59</v>
      </c>
      <c r="O2386" s="16" t="s">
        <v>47</v>
      </c>
      <c r="P2386" s="17">
        <v>98</v>
      </c>
      <c r="Q2386" s="29" t="s">
        <v>49</v>
      </c>
      <c r="R2386" s="15" t="s">
        <v>12901</v>
      </c>
      <c r="S2386" s="14" t="s">
        <v>36</v>
      </c>
      <c r="T2386" s="18">
        <v>1</v>
      </c>
      <c r="U2386" s="17" t="s">
        <v>49</v>
      </c>
      <c r="V2386" s="20"/>
      <c r="W2386" s="47"/>
      <c r="X2386" s="19" t="s">
        <v>12902</v>
      </c>
      <c r="Y2386" s="21" t="s">
        <v>8237</v>
      </c>
      <c r="Z2386" s="19" t="s">
        <v>12903</v>
      </c>
    </row>
    <row r="2387" spans="1:26" s="67" customFormat="1" ht="100.2" customHeight="1" x14ac:dyDescent="0.3">
      <c r="A2387" s="9" t="s">
        <v>16991</v>
      </c>
      <c r="B2387" s="10" t="s">
        <v>12904</v>
      </c>
      <c r="C2387" s="22" t="s">
        <v>12905</v>
      </c>
      <c r="D2387" s="19" t="s">
        <v>12906</v>
      </c>
      <c r="E2387" s="13">
        <v>87.12</v>
      </c>
      <c r="F2387" s="14" t="s">
        <v>9655</v>
      </c>
      <c r="G2387" s="14">
        <v>0.63</v>
      </c>
      <c r="H2387" s="14" t="s">
        <v>12907</v>
      </c>
      <c r="I2387" s="14" t="s">
        <v>8532</v>
      </c>
      <c r="J2387" s="15" t="s">
        <v>8598</v>
      </c>
      <c r="K2387" s="14" t="s">
        <v>29293</v>
      </c>
      <c r="L2387" s="14" t="s">
        <v>31</v>
      </c>
      <c r="M2387" s="14" t="s">
        <v>12908</v>
      </c>
      <c r="N2387" s="14" t="s">
        <v>33</v>
      </c>
      <c r="O2387" s="16" t="s">
        <v>220</v>
      </c>
      <c r="P2387" s="28">
        <v>126</v>
      </c>
      <c r="Q2387" s="14" t="s">
        <v>49</v>
      </c>
      <c r="R2387" s="15" t="s">
        <v>12909</v>
      </c>
      <c r="S2387" s="14" t="s">
        <v>12846</v>
      </c>
      <c r="T2387" s="14">
        <v>7.14</v>
      </c>
      <c r="U2387" s="14" t="s">
        <v>49</v>
      </c>
      <c r="V2387" s="30"/>
      <c r="W2387" s="30"/>
      <c r="X2387" s="19" t="s">
        <v>12910</v>
      </c>
      <c r="Y2387" s="21" t="s">
        <v>12911</v>
      </c>
      <c r="Z2387" s="19" t="s">
        <v>12912</v>
      </c>
    </row>
    <row r="2388" spans="1:26" s="67" customFormat="1" ht="100.2" customHeight="1" x14ac:dyDescent="0.3">
      <c r="A2388" s="9" t="s">
        <v>16991</v>
      </c>
      <c r="B2388" s="10" t="s">
        <v>12913</v>
      </c>
      <c r="C2388" s="19" t="s">
        <v>12914</v>
      </c>
      <c r="D2388" s="43" t="s">
        <v>12915</v>
      </c>
      <c r="E2388" s="24">
        <v>490.1</v>
      </c>
      <c r="F2388" s="14" t="s">
        <v>12916</v>
      </c>
      <c r="G2388" s="14">
        <v>5.13</v>
      </c>
      <c r="H2388" s="25" t="s">
        <v>12917</v>
      </c>
      <c r="I2388" s="14" t="s">
        <v>8532</v>
      </c>
      <c r="J2388" s="15" t="s">
        <v>12918</v>
      </c>
      <c r="K2388" s="14" t="s">
        <v>29851</v>
      </c>
      <c r="L2388" s="14" t="s">
        <v>31</v>
      </c>
      <c r="M2388" s="14" t="s">
        <v>261</v>
      </c>
      <c r="N2388" s="14" t="s">
        <v>33</v>
      </c>
      <c r="O2388" s="16" t="s">
        <v>12919</v>
      </c>
      <c r="P2388" s="26">
        <v>126</v>
      </c>
      <c r="Q2388" s="25" t="s">
        <v>49</v>
      </c>
      <c r="R2388" s="15" t="s">
        <v>3054</v>
      </c>
      <c r="S2388" s="14" t="s">
        <v>36</v>
      </c>
      <c r="T2388" s="25">
        <v>125</v>
      </c>
      <c r="U2388" s="25" t="s">
        <v>49</v>
      </c>
      <c r="V2388" s="94"/>
      <c r="W2388" s="101"/>
      <c r="X2388" s="19" t="s">
        <v>12920</v>
      </c>
      <c r="Y2388" s="21" t="s">
        <v>12921</v>
      </c>
      <c r="Z2388" s="19" t="s">
        <v>12922</v>
      </c>
    </row>
    <row r="2389" spans="1:26" s="67" customFormat="1" ht="100.2" customHeight="1" x14ac:dyDescent="0.3">
      <c r="A2389" s="9" t="s">
        <v>16991</v>
      </c>
      <c r="B2389" s="10" t="s">
        <v>12923</v>
      </c>
      <c r="C2389" s="22" t="s">
        <v>12924</v>
      </c>
      <c r="D2389" s="19" t="s">
        <v>12925</v>
      </c>
      <c r="E2389" s="13">
        <v>133.21</v>
      </c>
      <c r="F2389" s="14" t="s">
        <v>12926</v>
      </c>
      <c r="G2389" s="14">
        <v>1.21</v>
      </c>
      <c r="H2389" s="14" t="s">
        <v>12927</v>
      </c>
      <c r="I2389" s="14" t="s">
        <v>8532</v>
      </c>
      <c r="J2389" s="15" t="s">
        <v>8598</v>
      </c>
      <c r="K2389" s="14" t="s">
        <v>29850</v>
      </c>
      <c r="L2389" s="14" t="s">
        <v>31</v>
      </c>
      <c r="M2389" s="14" t="s">
        <v>12928</v>
      </c>
      <c r="N2389" s="14" t="s">
        <v>476</v>
      </c>
      <c r="O2389" s="16" t="s">
        <v>220</v>
      </c>
      <c r="P2389" s="28">
        <v>127</v>
      </c>
      <c r="Q2389" s="14" t="s">
        <v>49</v>
      </c>
      <c r="R2389" s="15" t="s">
        <v>12929</v>
      </c>
      <c r="S2389" s="14" t="s">
        <v>143</v>
      </c>
      <c r="T2389" s="14">
        <v>5</v>
      </c>
      <c r="U2389" s="14" t="s">
        <v>49</v>
      </c>
      <c r="V2389" s="30"/>
      <c r="W2389" s="48"/>
      <c r="X2389" s="197" t="s">
        <v>12930</v>
      </c>
      <c r="Y2389" s="21" t="s">
        <v>9531</v>
      </c>
      <c r="Z2389" s="19" t="s">
        <v>9532</v>
      </c>
    </row>
    <row r="2390" spans="1:26" s="67" customFormat="1" ht="100.2" customHeight="1" x14ac:dyDescent="0.3">
      <c r="A2390" s="9" t="s">
        <v>16991</v>
      </c>
      <c r="B2390" s="10" t="s">
        <v>12931</v>
      </c>
      <c r="C2390" s="22" t="s">
        <v>12932</v>
      </c>
      <c r="D2390" s="19" t="s">
        <v>12933</v>
      </c>
      <c r="E2390" s="13">
        <v>59.07</v>
      </c>
      <c r="F2390" s="14" t="s">
        <v>12934</v>
      </c>
      <c r="G2390" s="14">
        <v>-0.13</v>
      </c>
      <c r="H2390" s="14" t="s">
        <v>12935</v>
      </c>
      <c r="I2390" s="14" t="s">
        <v>8532</v>
      </c>
      <c r="J2390" s="15" t="s">
        <v>8598</v>
      </c>
      <c r="K2390" s="14" t="s">
        <v>29340</v>
      </c>
      <c r="L2390" s="14" t="s">
        <v>31</v>
      </c>
      <c r="M2390" s="14" t="s">
        <v>12936</v>
      </c>
      <c r="N2390" s="14" t="s">
        <v>476</v>
      </c>
      <c r="O2390" s="16" t="s">
        <v>220</v>
      </c>
      <c r="P2390" s="28">
        <v>127</v>
      </c>
      <c r="Q2390" s="14" t="s">
        <v>49</v>
      </c>
      <c r="R2390" s="15" t="s">
        <v>12937</v>
      </c>
      <c r="S2390" s="14" t="s">
        <v>12938</v>
      </c>
      <c r="T2390" s="14">
        <v>5</v>
      </c>
      <c r="U2390" s="14" t="s">
        <v>49</v>
      </c>
      <c r="V2390" s="30"/>
      <c r="W2390" s="48"/>
      <c r="X2390" s="19" t="s">
        <v>12939</v>
      </c>
      <c r="Y2390" s="21" t="s">
        <v>9531</v>
      </c>
      <c r="Z2390" s="19" t="s">
        <v>9532</v>
      </c>
    </row>
    <row r="2391" spans="1:26" s="67" customFormat="1" ht="100.2" customHeight="1" x14ac:dyDescent="0.3">
      <c r="A2391" s="9" t="s">
        <v>16991</v>
      </c>
      <c r="B2391" s="10" t="s">
        <v>12940</v>
      </c>
      <c r="C2391" s="35" t="s">
        <v>12941</v>
      </c>
      <c r="D2391" s="19" t="s">
        <v>12942</v>
      </c>
      <c r="E2391" s="13">
        <v>240.21</v>
      </c>
      <c r="F2391" s="14" t="s">
        <v>12943</v>
      </c>
      <c r="G2391" s="14">
        <v>3.7449999999999899</v>
      </c>
      <c r="H2391" s="14" t="s">
        <v>12944</v>
      </c>
      <c r="I2391" s="14" t="s">
        <v>8532</v>
      </c>
      <c r="J2391" s="15" t="s">
        <v>8992</v>
      </c>
      <c r="K2391" s="14" t="s">
        <v>29849</v>
      </c>
      <c r="L2391" s="14" t="s">
        <v>31</v>
      </c>
      <c r="M2391" s="14" t="s">
        <v>281</v>
      </c>
      <c r="N2391" s="14" t="s">
        <v>59</v>
      </c>
      <c r="O2391" s="16" t="s">
        <v>34</v>
      </c>
      <c r="P2391" s="28">
        <v>203</v>
      </c>
      <c r="Q2391" s="14" t="s">
        <v>49</v>
      </c>
      <c r="R2391" s="15" t="s">
        <v>12945</v>
      </c>
      <c r="S2391" s="14" t="s">
        <v>12946</v>
      </c>
      <c r="T2391" s="14">
        <v>1</v>
      </c>
      <c r="U2391" s="14" t="s">
        <v>49</v>
      </c>
      <c r="V2391" s="30"/>
      <c r="W2391" s="30"/>
      <c r="X2391" s="19" t="s">
        <v>12947</v>
      </c>
      <c r="Y2391" s="21" t="s">
        <v>12948</v>
      </c>
      <c r="Z2391" s="19" t="s">
        <v>31139</v>
      </c>
    </row>
    <row r="2392" spans="1:26" s="67" customFormat="1" ht="100.2" customHeight="1" x14ac:dyDescent="0.3">
      <c r="A2392" s="9" t="s">
        <v>16991</v>
      </c>
      <c r="B2392" s="10" t="s">
        <v>12949</v>
      </c>
      <c r="C2392" s="22" t="s">
        <v>12950</v>
      </c>
      <c r="D2392" s="12" t="s">
        <v>12951</v>
      </c>
      <c r="E2392" s="13">
        <v>149.22</v>
      </c>
      <c r="F2392" s="14" t="s">
        <v>12952</v>
      </c>
      <c r="G2392" s="14">
        <v>3.02</v>
      </c>
      <c r="H2392" s="14" t="s">
        <v>12953</v>
      </c>
      <c r="I2392" s="14" t="s">
        <v>8532</v>
      </c>
      <c r="J2392" s="15" t="s">
        <v>10270</v>
      </c>
      <c r="K2392" s="14" t="s">
        <v>29429</v>
      </c>
      <c r="L2392" s="14" t="s">
        <v>31</v>
      </c>
      <c r="M2392" s="14" t="s">
        <v>176</v>
      </c>
      <c r="N2392" s="14" t="s">
        <v>33</v>
      </c>
      <c r="O2392" s="16" t="s">
        <v>34</v>
      </c>
      <c r="P2392" s="17" t="s">
        <v>10271</v>
      </c>
      <c r="Q2392" s="29" t="s">
        <v>49</v>
      </c>
      <c r="R2392" s="15" t="s">
        <v>12954</v>
      </c>
      <c r="S2392" s="14" t="s">
        <v>12955</v>
      </c>
      <c r="T2392" s="18">
        <v>50</v>
      </c>
      <c r="U2392" s="17" t="s">
        <v>49</v>
      </c>
      <c r="V2392" s="20"/>
      <c r="W2392" s="20"/>
      <c r="X2392" s="19" t="s">
        <v>12956</v>
      </c>
      <c r="Y2392" s="21" t="s">
        <v>10275</v>
      </c>
      <c r="Z2392" s="19" t="s">
        <v>12957</v>
      </c>
    </row>
    <row r="2393" spans="1:26" s="67" customFormat="1" ht="100.2" customHeight="1" x14ac:dyDescent="0.3">
      <c r="A2393" s="9" t="s">
        <v>16991</v>
      </c>
      <c r="B2393" s="10" t="s">
        <v>12958</v>
      </c>
      <c r="C2393" s="22" t="s">
        <v>12959</v>
      </c>
      <c r="D2393" s="19" t="s">
        <v>12960</v>
      </c>
      <c r="E2393" s="13">
        <v>181.24</v>
      </c>
      <c r="F2393" s="14" t="s">
        <v>12961</v>
      </c>
      <c r="G2393" s="13">
        <v>3</v>
      </c>
      <c r="H2393" s="14" t="s">
        <v>12962</v>
      </c>
      <c r="I2393" s="14" t="s">
        <v>8532</v>
      </c>
      <c r="J2393" s="15" t="s">
        <v>10142</v>
      </c>
      <c r="K2393" s="14" t="s">
        <v>29848</v>
      </c>
      <c r="L2393" s="14" t="s">
        <v>31</v>
      </c>
      <c r="M2393" s="14" t="s">
        <v>12963</v>
      </c>
      <c r="N2393" s="14" t="s">
        <v>33</v>
      </c>
      <c r="O2393" s="16" t="s">
        <v>34</v>
      </c>
      <c r="P2393" s="28">
        <v>224</v>
      </c>
      <c r="Q2393" s="14" t="s">
        <v>49</v>
      </c>
      <c r="R2393" s="15" t="s">
        <v>12964</v>
      </c>
      <c r="S2393" s="14" t="s">
        <v>6142</v>
      </c>
      <c r="T2393" s="14">
        <v>14.7</v>
      </c>
      <c r="U2393" s="14" t="s">
        <v>49</v>
      </c>
      <c r="V2393" s="51"/>
      <c r="W2393" s="47"/>
      <c r="X2393" s="19" t="s">
        <v>12965</v>
      </c>
      <c r="Y2393" s="21" t="s">
        <v>12966</v>
      </c>
      <c r="Z2393" s="19" t="s">
        <v>31140</v>
      </c>
    </row>
    <row r="2394" spans="1:26" s="67" customFormat="1" ht="100.2" customHeight="1" x14ac:dyDescent="0.3">
      <c r="A2394" s="9" t="s">
        <v>16991</v>
      </c>
      <c r="B2394" s="10" t="s">
        <v>12967</v>
      </c>
      <c r="C2394" s="22" t="s">
        <v>12968</v>
      </c>
      <c r="D2394" s="19" t="s">
        <v>12969</v>
      </c>
      <c r="E2394" s="13">
        <v>142.19999999999999</v>
      </c>
      <c r="F2394" s="14" t="s">
        <v>12970</v>
      </c>
      <c r="G2394" s="14">
        <v>1.3</v>
      </c>
      <c r="H2394" s="14" t="s">
        <v>12971</v>
      </c>
      <c r="I2394" s="14" t="s">
        <v>8532</v>
      </c>
      <c r="J2394" s="15" t="s">
        <v>8598</v>
      </c>
      <c r="K2394" s="14" t="s">
        <v>29846</v>
      </c>
      <c r="L2394" s="14" t="s">
        <v>425</v>
      </c>
      <c r="M2394" s="14" t="s">
        <v>7649</v>
      </c>
      <c r="N2394" s="14" t="s">
        <v>33</v>
      </c>
      <c r="O2394" s="16" t="s">
        <v>220</v>
      </c>
      <c r="P2394" s="28">
        <v>364</v>
      </c>
      <c r="Q2394" s="14" t="s">
        <v>49</v>
      </c>
      <c r="R2394" s="15" t="s">
        <v>12972</v>
      </c>
      <c r="S2394" s="14" t="s">
        <v>36</v>
      </c>
      <c r="T2394" s="14">
        <v>7.14</v>
      </c>
      <c r="U2394" s="28" t="s">
        <v>49</v>
      </c>
      <c r="V2394" s="30"/>
      <c r="W2394" s="47"/>
      <c r="X2394" s="19" t="s">
        <v>12973</v>
      </c>
      <c r="Y2394" s="21" t="s">
        <v>12974</v>
      </c>
      <c r="Z2394" s="19" t="s">
        <v>12975</v>
      </c>
    </row>
    <row r="2395" spans="1:26" s="67" customFormat="1" ht="100.2" customHeight="1" x14ac:dyDescent="0.3">
      <c r="A2395" s="9" t="s">
        <v>16991</v>
      </c>
      <c r="B2395" s="10" t="s">
        <v>12976</v>
      </c>
      <c r="C2395" s="35" t="s">
        <v>31142</v>
      </c>
      <c r="D2395" s="12" t="s">
        <v>31141</v>
      </c>
      <c r="E2395" s="13">
        <v>216.19</v>
      </c>
      <c r="F2395" s="14" t="s">
        <v>10350</v>
      </c>
      <c r="G2395" s="14">
        <v>2</v>
      </c>
      <c r="H2395" s="18" t="s">
        <v>12977</v>
      </c>
      <c r="I2395" s="14" t="s">
        <v>8532</v>
      </c>
      <c r="J2395" s="15" t="s">
        <v>8607</v>
      </c>
      <c r="K2395" s="14" t="s">
        <v>29436</v>
      </c>
      <c r="L2395" s="14" t="s">
        <v>31</v>
      </c>
      <c r="M2395" s="14" t="s">
        <v>12978</v>
      </c>
      <c r="N2395" s="14" t="s">
        <v>476</v>
      </c>
      <c r="O2395" s="16" t="s">
        <v>1214</v>
      </c>
      <c r="P2395" s="17">
        <v>364</v>
      </c>
      <c r="Q2395" s="29" t="s">
        <v>49</v>
      </c>
      <c r="R2395" s="15" t="s">
        <v>12979</v>
      </c>
      <c r="S2395" s="14" t="s">
        <v>6288</v>
      </c>
      <c r="T2395" s="18">
        <v>70</v>
      </c>
      <c r="U2395" s="17" t="s">
        <v>49</v>
      </c>
      <c r="V2395" s="20"/>
      <c r="W2395" s="20"/>
      <c r="X2395" s="19" t="s">
        <v>12980</v>
      </c>
      <c r="Y2395" s="21" t="s">
        <v>12981</v>
      </c>
      <c r="Z2395" s="19" t="s">
        <v>12982</v>
      </c>
    </row>
    <row r="2396" spans="1:26" s="67" customFormat="1" ht="100.2" customHeight="1" x14ac:dyDescent="0.3">
      <c r="A2396" s="9" t="s">
        <v>16991</v>
      </c>
      <c r="B2396" s="10" t="s">
        <v>12983</v>
      </c>
      <c r="C2396" s="35" t="s">
        <v>12984</v>
      </c>
      <c r="D2396" s="12" t="s">
        <v>12985</v>
      </c>
      <c r="E2396" s="13">
        <v>341.27</v>
      </c>
      <c r="F2396" s="14" t="s">
        <v>12986</v>
      </c>
      <c r="G2396" s="14">
        <v>3.41</v>
      </c>
      <c r="H2396" s="14" t="s">
        <v>12987</v>
      </c>
      <c r="I2396" s="14" t="s">
        <v>8532</v>
      </c>
      <c r="J2396" s="15" t="s">
        <v>12988</v>
      </c>
      <c r="K2396" s="14" t="s">
        <v>29847</v>
      </c>
      <c r="L2396" s="14" t="s">
        <v>31</v>
      </c>
      <c r="M2396" s="14" t="s">
        <v>32</v>
      </c>
      <c r="N2396" s="14" t="s">
        <v>33</v>
      </c>
      <c r="O2396" s="16" t="s">
        <v>220</v>
      </c>
      <c r="P2396" s="17" t="s">
        <v>8641</v>
      </c>
      <c r="Q2396" s="29" t="s">
        <v>49</v>
      </c>
      <c r="R2396" s="15" t="s">
        <v>12989</v>
      </c>
      <c r="S2396" s="14" t="s">
        <v>12990</v>
      </c>
      <c r="T2396" s="18">
        <v>0.1</v>
      </c>
      <c r="U2396" s="20" t="s">
        <v>49</v>
      </c>
      <c r="V2396" s="39"/>
      <c r="W2396" s="56"/>
      <c r="X2396" s="19" t="s">
        <v>12991</v>
      </c>
      <c r="Y2396" s="21" t="s">
        <v>12992</v>
      </c>
      <c r="Z2396" s="19" t="s">
        <v>12993</v>
      </c>
    </row>
    <row r="2397" spans="1:26" s="67" customFormat="1" ht="100.2" customHeight="1" x14ac:dyDescent="0.3">
      <c r="A2397" s="9" t="s">
        <v>16991</v>
      </c>
      <c r="B2397" s="10" t="s">
        <v>12994</v>
      </c>
      <c r="C2397" s="22" t="s">
        <v>12995</v>
      </c>
      <c r="D2397" s="19" t="s">
        <v>31143</v>
      </c>
      <c r="E2397" s="13">
        <v>142.19999999999999</v>
      </c>
      <c r="F2397" s="14" t="s">
        <v>12970</v>
      </c>
      <c r="G2397" s="14">
        <v>1.1100000000000001</v>
      </c>
      <c r="H2397" s="14" t="s">
        <v>12996</v>
      </c>
      <c r="I2397" s="14" t="s">
        <v>8532</v>
      </c>
      <c r="J2397" s="15" t="s">
        <v>8598</v>
      </c>
      <c r="K2397" s="14" t="s">
        <v>29846</v>
      </c>
      <c r="L2397" s="14" t="s">
        <v>425</v>
      </c>
      <c r="M2397" s="14" t="s">
        <v>7649</v>
      </c>
      <c r="N2397" s="14" t="s">
        <v>33</v>
      </c>
      <c r="O2397" s="16" t="s">
        <v>220</v>
      </c>
      <c r="P2397" s="28">
        <v>371</v>
      </c>
      <c r="Q2397" s="14" t="s">
        <v>49</v>
      </c>
      <c r="R2397" s="15" t="s">
        <v>12972</v>
      </c>
      <c r="S2397" s="14" t="s">
        <v>36</v>
      </c>
      <c r="T2397" s="14">
        <v>7.14</v>
      </c>
      <c r="U2397" s="28" t="s">
        <v>49</v>
      </c>
      <c r="V2397" s="30"/>
      <c r="W2397" s="47"/>
      <c r="X2397" s="19" t="s">
        <v>12997</v>
      </c>
      <c r="Y2397" s="21" t="s">
        <v>12998</v>
      </c>
      <c r="Z2397" s="19" t="s">
        <v>12999</v>
      </c>
    </row>
    <row r="2398" spans="1:26" s="67" customFormat="1" ht="100.2" customHeight="1" x14ac:dyDescent="0.3">
      <c r="A2398" s="9" t="s">
        <v>16991</v>
      </c>
      <c r="B2398" s="10" t="s">
        <v>13000</v>
      </c>
      <c r="C2398" s="22" t="s">
        <v>13001</v>
      </c>
      <c r="D2398" s="19" t="s">
        <v>13002</v>
      </c>
      <c r="E2398" s="13">
        <v>100.159109354206</v>
      </c>
      <c r="F2398" s="14" t="s">
        <v>1596</v>
      </c>
      <c r="G2398" s="14">
        <v>1.5760000000000001</v>
      </c>
      <c r="H2398" s="14" t="s">
        <v>13003</v>
      </c>
      <c r="I2398" s="14" t="s">
        <v>8532</v>
      </c>
      <c r="J2398" s="15" t="s">
        <v>8558</v>
      </c>
      <c r="K2398" s="14" t="s">
        <v>28257</v>
      </c>
      <c r="L2398" s="14" t="s">
        <v>31</v>
      </c>
      <c r="M2398" s="14" t="s">
        <v>13004</v>
      </c>
      <c r="N2398" s="14" t="s">
        <v>33</v>
      </c>
      <c r="O2398" s="16" t="s">
        <v>47</v>
      </c>
      <c r="P2398" s="28">
        <v>392</v>
      </c>
      <c r="Q2398" s="14" t="s">
        <v>49</v>
      </c>
      <c r="R2398" s="15" t="s">
        <v>13005</v>
      </c>
      <c r="S2398" s="14" t="s">
        <v>13006</v>
      </c>
      <c r="T2398" s="14">
        <v>143</v>
      </c>
      <c r="U2398" s="36" t="s">
        <v>49</v>
      </c>
      <c r="V2398" s="30"/>
      <c r="W2398" s="37"/>
      <c r="X2398" s="19" t="s">
        <v>13007</v>
      </c>
      <c r="Y2398" s="21" t="s">
        <v>13008</v>
      </c>
      <c r="Z2398" s="19" t="s">
        <v>31144</v>
      </c>
    </row>
    <row r="2399" spans="1:26" s="67" customFormat="1" ht="100.2" customHeight="1" x14ac:dyDescent="0.3">
      <c r="A2399" s="9" t="s">
        <v>16991</v>
      </c>
      <c r="B2399" s="10" t="s">
        <v>13009</v>
      </c>
      <c r="C2399" s="22" t="s">
        <v>13010</v>
      </c>
      <c r="D2399" s="19" t="s">
        <v>13011</v>
      </c>
      <c r="E2399" s="13">
        <v>57.09</v>
      </c>
      <c r="F2399" s="14" t="s">
        <v>13012</v>
      </c>
      <c r="G2399" s="14">
        <v>0.13</v>
      </c>
      <c r="H2399" s="14" t="s">
        <v>13013</v>
      </c>
      <c r="I2399" s="14" t="s">
        <v>8532</v>
      </c>
      <c r="J2399" s="15" t="s">
        <v>9710</v>
      </c>
      <c r="K2399" s="14" t="s">
        <v>29845</v>
      </c>
      <c r="L2399" s="14" t="s">
        <v>31</v>
      </c>
      <c r="M2399" s="14" t="s">
        <v>103</v>
      </c>
      <c r="N2399" s="14" t="s">
        <v>59</v>
      </c>
      <c r="O2399" s="16" t="s">
        <v>220</v>
      </c>
      <c r="P2399" s="28">
        <v>420</v>
      </c>
      <c r="Q2399" s="14" t="s">
        <v>49</v>
      </c>
      <c r="R2399" s="15" t="s">
        <v>13014</v>
      </c>
      <c r="S2399" s="14" t="s">
        <v>36</v>
      </c>
      <c r="T2399" s="14">
        <v>2.9</v>
      </c>
      <c r="U2399" s="30" t="s">
        <v>49</v>
      </c>
      <c r="V2399" s="37"/>
      <c r="W2399" s="30"/>
      <c r="X2399" s="19" t="s">
        <v>13015</v>
      </c>
      <c r="Y2399" s="21" t="s">
        <v>13016</v>
      </c>
      <c r="Z2399" s="19" t="s">
        <v>13017</v>
      </c>
    </row>
    <row r="2400" spans="1:26" s="67" customFormat="1" ht="100.2" customHeight="1" x14ac:dyDescent="0.3">
      <c r="A2400" s="9" t="s">
        <v>16991</v>
      </c>
      <c r="B2400" s="10" t="s">
        <v>13018</v>
      </c>
      <c r="C2400" s="22" t="s">
        <v>13019</v>
      </c>
      <c r="D2400" s="12" t="s">
        <v>13020</v>
      </c>
      <c r="E2400" s="13">
        <v>117.14817565812</v>
      </c>
      <c r="F2400" s="14" t="s">
        <v>13021</v>
      </c>
      <c r="G2400" s="14">
        <v>1.423</v>
      </c>
      <c r="H2400" s="31" t="s">
        <v>13022</v>
      </c>
      <c r="I2400" s="14" t="s">
        <v>8532</v>
      </c>
      <c r="J2400" s="15" t="s">
        <v>9340</v>
      </c>
      <c r="K2400" s="14" t="s">
        <v>29844</v>
      </c>
      <c r="L2400" s="14" t="s">
        <v>31</v>
      </c>
      <c r="M2400" s="14" t="s">
        <v>13023</v>
      </c>
      <c r="N2400" s="14" t="s">
        <v>33</v>
      </c>
      <c r="O2400" s="16" t="s">
        <v>34</v>
      </c>
      <c r="P2400" s="17">
        <v>460</v>
      </c>
      <c r="Q2400" s="18" t="s">
        <v>49</v>
      </c>
      <c r="R2400" s="15" t="s">
        <v>13024</v>
      </c>
      <c r="S2400" s="14" t="s">
        <v>13025</v>
      </c>
      <c r="T2400" s="18">
        <v>100</v>
      </c>
      <c r="U2400" s="17" t="s">
        <v>49</v>
      </c>
      <c r="V2400" s="20"/>
      <c r="W2400" s="47"/>
      <c r="X2400" s="19" t="s">
        <v>13026</v>
      </c>
      <c r="Y2400" s="21" t="s">
        <v>13027</v>
      </c>
      <c r="Z2400" s="19" t="s">
        <v>13028</v>
      </c>
    </row>
    <row r="2401" spans="1:31" s="67" customFormat="1" ht="100.2" customHeight="1" x14ac:dyDescent="0.3">
      <c r="A2401" s="9" t="s">
        <v>16991</v>
      </c>
      <c r="B2401" s="10" t="s">
        <v>13029</v>
      </c>
      <c r="C2401" s="22" t="s">
        <v>13030</v>
      </c>
      <c r="D2401" s="19" t="s">
        <v>13031</v>
      </c>
      <c r="E2401" s="13">
        <v>102.14</v>
      </c>
      <c r="F2401" s="14" t="s">
        <v>13032</v>
      </c>
      <c r="G2401" s="14">
        <v>0.83</v>
      </c>
      <c r="H2401" s="14" t="s">
        <v>13033</v>
      </c>
      <c r="I2401" s="14" t="s">
        <v>8532</v>
      </c>
      <c r="J2401" s="15" t="s">
        <v>8598</v>
      </c>
      <c r="K2401" s="14" t="s">
        <v>29835</v>
      </c>
      <c r="L2401" s="14" t="s">
        <v>425</v>
      </c>
      <c r="M2401" s="14" t="s">
        <v>7649</v>
      </c>
      <c r="N2401" s="14" t="s">
        <v>476</v>
      </c>
      <c r="O2401" s="16" t="s">
        <v>47</v>
      </c>
      <c r="P2401" s="28">
        <v>518</v>
      </c>
      <c r="Q2401" s="14" t="s">
        <v>49</v>
      </c>
      <c r="R2401" s="15" t="s">
        <v>13034</v>
      </c>
      <c r="S2401" s="14" t="s">
        <v>36</v>
      </c>
      <c r="T2401" s="14">
        <v>83.2</v>
      </c>
      <c r="U2401" s="14" t="s">
        <v>49</v>
      </c>
      <c r="V2401" s="30"/>
      <c r="W2401" s="47"/>
      <c r="X2401" s="19" t="s">
        <v>13035</v>
      </c>
      <c r="Y2401" s="21" t="s">
        <v>13036</v>
      </c>
      <c r="Z2401" s="19" t="s">
        <v>13037</v>
      </c>
    </row>
    <row r="2402" spans="1:31" s="67" customFormat="1" ht="100.2" customHeight="1" x14ac:dyDescent="0.3">
      <c r="A2402" s="9" t="s">
        <v>16991</v>
      </c>
      <c r="B2402" s="10" t="s">
        <v>13038</v>
      </c>
      <c r="C2402" s="22" t="s">
        <v>13039</v>
      </c>
      <c r="D2402" s="19" t="s">
        <v>13040</v>
      </c>
      <c r="E2402" s="13">
        <v>74.08</v>
      </c>
      <c r="F2402" s="14" t="s">
        <v>13041</v>
      </c>
      <c r="G2402" s="14">
        <v>-1.1499999999999999</v>
      </c>
      <c r="H2402" s="14" t="s">
        <v>13042</v>
      </c>
      <c r="I2402" s="14" t="s">
        <v>8532</v>
      </c>
      <c r="J2402" s="15" t="s">
        <v>8598</v>
      </c>
      <c r="K2402" s="14" t="s">
        <v>29835</v>
      </c>
      <c r="L2402" s="14" t="s">
        <v>425</v>
      </c>
      <c r="M2402" s="14" t="s">
        <v>7649</v>
      </c>
      <c r="N2402" s="14" t="s">
        <v>33</v>
      </c>
      <c r="O2402" s="16" t="s">
        <v>47</v>
      </c>
      <c r="P2402" s="28">
        <v>518</v>
      </c>
      <c r="Q2402" s="14" t="s">
        <v>49</v>
      </c>
      <c r="R2402" s="15" t="s">
        <v>13043</v>
      </c>
      <c r="S2402" s="14" t="s">
        <v>36</v>
      </c>
      <c r="T2402" s="14">
        <v>16</v>
      </c>
      <c r="U2402" s="14" t="s">
        <v>49</v>
      </c>
      <c r="V2402" s="36"/>
      <c r="W2402" s="47"/>
      <c r="X2402" s="19" t="s">
        <v>13044</v>
      </c>
      <c r="Y2402" s="21" t="s">
        <v>13045</v>
      </c>
      <c r="Z2402" s="19" t="s">
        <v>13046</v>
      </c>
      <c r="AD2402" s="121"/>
      <c r="AE2402" s="121"/>
    </row>
    <row r="2403" spans="1:31" s="67" customFormat="1" ht="100.2" customHeight="1" x14ac:dyDescent="0.3">
      <c r="A2403" s="9" t="s">
        <v>16991</v>
      </c>
      <c r="B2403" s="10" t="s">
        <v>13047</v>
      </c>
      <c r="C2403" s="22" t="s">
        <v>13048</v>
      </c>
      <c r="D2403" s="19" t="s">
        <v>13049</v>
      </c>
      <c r="E2403" s="13">
        <v>185.1</v>
      </c>
      <c r="F2403" s="14" t="s">
        <v>13050</v>
      </c>
      <c r="G2403" s="14">
        <v>0.88</v>
      </c>
      <c r="H2403" s="14" t="s">
        <v>13051</v>
      </c>
      <c r="I2403" s="14" t="s">
        <v>8532</v>
      </c>
      <c r="J2403" s="15" t="s">
        <v>8598</v>
      </c>
      <c r="K2403" s="14" t="s">
        <v>29813</v>
      </c>
      <c r="L2403" s="14" t="s">
        <v>425</v>
      </c>
      <c r="M2403" s="14" t="s">
        <v>7649</v>
      </c>
      <c r="N2403" s="14" t="s">
        <v>33</v>
      </c>
      <c r="O2403" s="16" t="s">
        <v>47</v>
      </c>
      <c r="P2403" s="28">
        <v>518</v>
      </c>
      <c r="Q2403" s="14" t="s">
        <v>49</v>
      </c>
      <c r="R2403" s="15" t="s">
        <v>13052</v>
      </c>
      <c r="S2403" s="14" t="s">
        <v>13053</v>
      </c>
      <c r="T2403" s="14">
        <v>140</v>
      </c>
      <c r="U2403" s="13" t="s">
        <v>49</v>
      </c>
      <c r="V2403" s="14"/>
      <c r="W2403" s="47"/>
      <c r="X2403" s="19" t="s">
        <v>13054</v>
      </c>
      <c r="Y2403" s="21" t="s">
        <v>13055</v>
      </c>
      <c r="Z2403" s="19" t="s">
        <v>13056</v>
      </c>
    </row>
    <row r="2404" spans="1:31" s="67" customFormat="1" ht="100.2" customHeight="1" x14ac:dyDescent="0.3">
      <c r="A2404" s="9" t="s">
        <v>16991</v>
      </c>
      <c r="B2404" s="10" t="s">
        <v>13057</v>
      </c>
      <c r="C2404" s="22" t="s">
        <v>13058</v>
      </c>
      <c r="D2404" s="19" t="s">
        <v>13059</v>
      </c>
      <c r="E2404" s="13">
        <v>75.13</v>
      </c>
      <c r="F2404" s="14" t="s">
        <v>13060</v>
      </c>
      <c r="G2404" s="14">
        <v>-0.26</v>
      </c>
      <c r="H2404" s="14" t="s">
        <v>13061</v>
      </c>
      <c r="I2404" s="14" t="s">
        <v>8532</v>
      </c>
      <c r="J2404" s="15" t="s">
        <v>8774</v>
      </c>
      <c r="K2404" s="14" t="s">
        <v>29843</v>
      </c>
      <c r="L2404" s="14" t="s">
        <v>31</v>
      </c>
      <c r="M2404" s="14" t="s">
        <v>261</v>
      </c>
      <c r="N2404" s="14" t="s">
        <v>46</v>
      </c>
      <c r="O2404" s="16" t="s">
        <v>5698</v>
      </c>
      <c r="P2404" s="28">
        <v>546</v>
      </c>
      <c r="Q2404" s="14" t="s">
        <v>49</v>
      </c>
      <c r="R2404" s="15" t="s">
        <v>13062</v>
      </c>
      <c r="S2404" s="14" t="s">
        <v>143</v>
      </c>
      <c r="T2404" s="14">
        <v>2.5</v>
      </c>
      <c r="U2404" s="14" t="s">
        <v>49</v>
      </c>
      <c r="V2404" s="30"/>
      <c r="W2404" s="48"/>
      <c r="X2404" s="19" t="s">
        <v>13063</v>
      </c>
      <c r="Y2404" s="21" t="s">
        <v>5766</v>
      </c>
      <c r="Z2404" s="19" t="s">
        <v>31145</v>
      </c>
    </row>
    <row r="2405" spans="1:31" s="67" customFormat="1" ht="100.2" customHeight="1" x14ac:dyDescent="0.3">
      <c r="A2405" s="9" t="s">
        <v>16991</v>
      </c>
      <c r="B2405" s="10" t="s">
        <v>13064</v>
      </c>
      <c r="C2405" s="22" t="s">
        <v>13065</v>
      </c>
      <c r="D2405" s="19" t="s">
        <v>13066</v>
      </c>
      <c r="E2405" s="13">
        <v>184.23752622143701</v>
      </c>
      <c r="F2405" s="14" t="s">
        <v>13067</v>
      </c>
      <c r="G2405" s="14">
        <v>2.94</v>
      </c>
      <c r="H2405" s="14" t="s">
        <v>13068</v>
      </c>
      <c r="I2405" s="14" t="s">
        <v>8532</v>
      </c>
      <c r="J2405" s="15" t="s">
        <v>8598</v>
      </c>
      <c r="K2405" s="14" t="s">
        <v>29842</v>
      </c>
      <c r="L2405" s="14" t="s">
        <v>31</v>
      </c>
      <c r="M2405" s="14" t="s">
        <v>176</v>
      </c>
      <c r="N2405" s="14" t="s">
        <v>33</v>
      </c>
      <c r="O2405" s="16" t="s">
        <v>34</v>
      </c>
      <c r="P2405" s="28">
        <v>546</v>
      </c>
      <c r="Q2405" s="14" t="s">
        <v>49</v>
      </c>
      <c r="R2405" s="15" t="s">
        <v>13069</v>
      </c>
      <c r="S2405" s="14" t="s">
        <v>4536</v>
      </c>
      <c r="T2405" s="14">
        <v>2</v>
      </c>
      <c r="U2405" s="14" t="s">
        <v>49</v>
      </c>
      <c r="V2405" s="30"/>
      <c r="W2405" s="30"/>
      <c r="X2405" s="19" t="s">
        <v>13070</v>
      </c>
      <c r="Y2405" s="21" t="s">
        <v>379</v>
      </c>
      <c r="Z2405" s="19" t="s">
        <v>13071</v>
      </c>
    </row>
    <row r="2406" spans="1:31" s="67" customFormat="1" ht="100.2" customHeight="1" x14ac:dyDescent="0.3">
      <c r="A2406" s="9" t="s">
        <v>16991</v>
      </c>
      <c r="B2406" s="10" t="s">
        <v>13072</v>
      </c>
      <c r="C2406" s="22" t="s">
        <v>13073</v>
      </c>
      <c r="D2406" s="19" t="s">
        <v>13074</v>
      </c>
      <c r="E2406" s="13">
        <v>137.36000000000001</v>
      </c>
      <c r="F2406" s="14" t="s">
        <v>13075</v>
      </c>
      <c r="G2406" s="14">
        <v>2.5299999999999998</v>
      </c>
      <c r="H2406" s="14" t="s">
        <v>13076</v>
      </c>
      <c r="I2406" s="14" t="s">
        <v>8532</v>
      </c>
      <c r="J2406" s="15" t="s">
        <v>8615</v>
      </c>
      <c r="K2406" s="14" t="s">
        <v>28552</v>
      </c>
      <c r="L2406" s="14" t="s">
        <v>31</v>
      </c>
      <c r="M2406" s="14" t="s">
        <v>406</v>
      </c>
      <c r="N2406" s="14" t="s">
        <v>46</v>
      </c>
      <c r="O2406" s="16" t="s">
        <v>220</v>
      </c>
      <c r="P2406" s="28">
        <v>546</v>
      </c>
      <c r="Q2406" s="14" t="s">
        <v>49</v>
      </c>
      <c r="R2406" s="15" t="s">
        <v>13077</v>
      </c>
      <c r="S2406" s="14" t="s">
        <v>13078</v>
      </c>
      <c r="T2406" s="14">
        <v>349</v>
      </c>
      <c r="U2406" s="14" t="s">
        <v>49</v>
      </c>
      <c r="V2406" s="64"/>
      <c r="W2406" s="47"/>
      <c r="X2406" s="19" t="s">
        <v>13079</v>
      </c>
      <c r="Y2406" s="21" t="s">
        <v>379</v>
      </c>
      <c r="Z2406" s="19" t="s">
        <v>31146</v>
      </c>
    </row>
    <row r="2407" spans="1:31" s="67" customFormat="1" ht="100.2" customHeight="1" x14ac:dyDescent="0.3">
      <c r="A2407" s="9" t="s">
        <v>16991</v>
      </c>
      <c r="B2407" s="10" t="s">
        <v>13080</v>
      </c>
      <c r="C2407" s="22" t="s">
        <v>13081</v>
      </c>
      <c r="D2407" s="19" t="s">
        <v>13082</v>
      </c>
      <c r="E2407" s="13">
        <v>318.02999999999997</v>
      </c>
      <c r="F2407" s="14" t="s">
        <v>13083</v>
      </c>
      <c r="G2407" s="14">
        <v>6.51</v>
      </c>
      <c r="H2407" s="14" t="s">
        <v>13084</v>
      </c>
      <c r="I2407" s="14" t="s">
        <v>8532</v>
      </c>
      <c r="J2407" s="15" t="s">
        <v>8972</v>
      </c>
      <c r="K2407" s="14" t="s">
        <v>28998</v>
      </c>
      <c r="L2407" s="14" t="s">
        <v>31</v>
      </c>
      <c r="M2407" s="14" t="s">
        <v>406</v>
      </c>
      <c r="N2407" s="14" t="s">
        <v>476</v>
      </c>
      <c r="O2407" s="16" t="s">
        <v>34</v>
      </c>
      <c r="P2407" s="28">
        <v>546</v>
      </c>
      <c r="Q2407" s="14" t="s">
        <v>49</v>
      </c>
      <c r="R2407" s="15" t="s">
        <v>13085</v>
      </c>
      <c r="S2407" s="14" t="s">
        <v>9366</v>
      </c>
      <c r="T2407" s="14">
        <v>18.7</v>
      </c>
      <c r="U2407" s="14" t="s">
        <v>49</v>
      </c>
      <c r="V2407" s="37"/>
      <c r="W2407" s="101"/>
      <c r="X2407" s="19" t="s">
        <v>13086</v>
      </c>
      <c r="Y2407" s="21" t="s">
        <v>379</v>
      </c>
      <c r="Z2407" s="19" t="s">
        <v>31147</v>
      </c>
    </row>
    <row r="2408" spans="1:31" s="67" customFormat="1" ht="100.2" customHeight="1" x14ac:dyDescent="0.3">
      <c r="A2408" s="9" t="s">
        <v>16991</v>
      </c>
      <c r="B2408" s="10" t="s">
        <v>13087</v>
      </c>
      <c r="C2408" s="22" t="s">
        <v>13088</v>
      </c>
      <c r="D2408" s="19" t="s">
        <v>13089</v>
      </c>
      <c r="E2408" s="13">
        <v>76.524849037676901</v>
      </c>
      <c r="F2408" s="14" t="s">
        <v>13090</v>
      </c>
      <c r="G2408" s="14">
        <v>2.1</v>
      </c>
      <c r="H2408" s="14" t="s">
        <v>13091</v>
      </c>
      <c r="I2408" s="14" t="s">
        <v>8532</v>
      </c>
      <c r="J2408" s="15" t="s">
        <v>8588</v>
      </c>
      <c r="K2408" s="14" t="s">
        <v>28270</v>
      </c>
      <c r="L2408" s="14" t="s">
        <v>31</v>
      </c>
      <c r="M2408" s="14" t="s">
        <v>2570</v>
      </c>
      <c r="N2408" s="14" t="s">
        <v>476</v>
      </c>
      <c r="O2408" s="16" t="s">
        <v>220</v>
      </c>
      <c r="P2408" s="28">
        <v>546</v>
      </c>
      <c r="Q2408" s="14" t="s">
        <v>49</v>
      </c>
      <c r="R2408" s="15" t="s">
        <v>13092</v>
      </c>
      <c r="S2408" s="14" t="s">
        <v>3790</v>
      </c>
      <c r="T2408" s="14">
        <v>39</v>
      </c>
      <c r="U2408" s="13" t="s">
        <v>49</v>
      </c>
      <c r="V2408" s="30"/>
      <c r="W2408" s="47"/>
      <c r="X2408" s="19" t="s">
        <v>13093</v>
      </c>
      <c r="Y2408" s="21" t="s">
        <v>379</v>
      </c>
      <c r="Z2408" s="19" t="s">
        <v>13094</v>
      </c>
    </row>
    <row r="2409" spans="1:31" s="67" customFormat="1" ht="100.2" customHeight="1" x14ac:dyDescent="0.3">
      <c r="A2409" s="9" t="s">
        <v>16991</v>
      </c>
      <c r="B2409" s="10" t="s">
        <v>13095</v>
      </c>
      <c r="C2409" s="22" t="s">
        <v>13096</v>
      </c>
      <c r="D2409" s="19" t="s">
        <v>13097</v>
      </c>
      <c r="E2409" s="13">
        <v>246.74</v>
      </c>
      <c r="F2409" s="14" t="s">
        <v>13098</v>
      </c>
      <c r="G2409" s="14"/>
      <c r="H2409" s="14" t="s">
        <v>13099</v>
      </c>
      <c r="I2409" s="14" t="s">
        <v>8532</v>
      </c>
      <c r="J2409" s="15" t="s">
        <v>9758</v>
      </c>
      <c r="K2409" s="13" t="s">
        <v>29841</v>
      </c>
      <c r="L2409" s="14" t="s">
        <v>31</v>
      </c>
      <c r="M2409" s="14" t="s">
        <v>176</v>
      </c>
      <c r="N2409" s="14" t="s">
        <v>33</v>
      </c>
      <c r="O2409" s="16" t="s">
        <v>34</v>
      </c>
      <c r="P2409" s="28">
        <v>546</v>
      </c>
      <c r="Q2409" s="14" t="s">
        <v>49</v>
      </c>
      <c r="R2409" s="15" t="s">
        <v>13100</v>
      </c>
      <c r="S2409" s="14" t="s">
        <v>13101</v>
      </c>
      <c r="T2409" s="14">
        <v>40</v>
      </c>
      <c r="U2409" s="14" t="s">
        <v>49</v>
      </c>
      <c r="V2409" s="51"/>
      <c r="W2409" s="47"/>
      <c r="X2409" s="19" t="s">
        <v>13102</v>
      </c>
      <c r="Y2409" s="21" t="s">
        <v>379</v>
      </c>
      <c r="Z2409" s="19" t="s">
        <v>13103</v>
      </c>
    </row>
    <row r="2410" spans="1:31" s="67" customFormat="1" ht="100.2" customHeight="1" x14ac:dyDescent="0.3">
      <c r="A2410" s="9" t="s">
        <v>16991</v>
      </c>
      <c r="B2410" s="10" t="s">
        <v>13104</v>
      </c>
      <c r="C2410" s="22" t="s">
        <v>13105</v>
      </c>
      <c r="D2410" s="19" t="s">
        <v>13106</v>
      </c>
      <c r="E2410" s="13">
        <v>320.04000000000002</v>
      </c>
      <c r="F2410" s="14" t="s">
        <v>13107</v>
      </c>
      <c r="G2410" s="14">
        <v>6.02</v>
      </c>
      <c r="H2410" s="14" t="s">
        <v>13108</v>
      </c>
      <c r="I2410" s="14" t="s">
        <v>8532</v>
      </c>
      <c r="J2410" s="15" t="s">
        <v>11976</v>
      </c>
      <c r="K2410" s="14" t="s">
        <v>28971</v>
      </c>
      <c r="L2410" s="14" t="s">
        <v>31</v>
      </c>
      <c r="M2410" s="14" t="s">
        <v>406</v>
      </c>
      <c r="N2410" s="14" t="s">
        <v>476</v>
      </c>
      <c r="O2410" s="16" t="s">
        <v>34</v>
      </c>
      <c r="P2410" s="28">
        <v>546</v>
      </c>
      <c r="Q2410" s="14" t="s">
        <v>49</v>
      </c>
      <c r="R2410" s="15" t="s">
        <v>13109</v>
      </c>
      <c r="S2410" s="14" t="s">
        <v>13110</v>
      </c>
      <c r="T2410" s="14">
        <v>25.5</v>
      </c>
      <c r="U2410" s="14" t="s">
        <v>49</v>
      </c>
      <c r="V2410" s="37"/>
      <c r="W2410" s="47"/>
      <c r="X2410" s="19" t="s">
        <v>13111</v>
      </c>
      <c r="Y2410" s="21" t="s">
        <v>379</v>
      </c>
      <c r="Z2410" s="19" t="s">
        <v>31148</v>
      </c>
    </row>
    <row r="2411" spans="1:31" s="67" customFormat="1" ht="100.2" customHeight="1" x14ac:dyDescent="0.3">
      <c r="A2411" s="9" t="s">
        <v>16991</v>
      </c>
      <c r="B2411" s="10" t="s">
        <v>13112</v>
      </c>
      <c r="C2411" s="22" t="s">
        <v>13113</v>
      </c>
      <c r="D2411" s="19" t="s">
        <v>13114</v>
      </c>
      <c r="E2411" s="13">
        <v>268.35000000000002</v>
      </c>
      <c r="F2411" s="14" t="s">
        <v>13115</v>
      </c>
      <c r="G2411" s="14">
        <v>3.87</v>
      </c>
      <c r="H2411" s="14" t="s">
        <v>13116</v>
      </c>
      <c r="I2411" s="14" t="s">
        <v>8532</v>
      </c>
      <c r="J2411" s="15" t="s">
        <v>9262</v>
      </c>
      <c r="K2411" s="14" t="s">
        <v>29840</v>
      </c>
      <c r="L2411" s="14" t="s">
        <v>31</v>
      </c>
      <c r="M2411" s="14" t="s">
        <v>176</v>
      </c>
      <c r="N2411" s="14" t="s">
        <v>46</v>
      </c>
      <c r="O2411" s="16" t="s">
        <v>34</v>
      </c>
      <c r="P2411" s="28">
        <v>546</v>
      </c>
      <c r="Q2411" s="14" t="s">
        <v>49</v>
      </c>
      <c r="R2411" s="15" t="s">
        <v>13117</v>
      </c>
      <c r="S2411" s="14" t="s">
        <v>143</v>
      </c>
      <c r="T2411" s="14">
        <v>12.5</v>
      </c>
      <c r="U2411" s="14" t="s">
        <v>49</v>
      </c>
      <c r="V2411" s="51"/>
      <c r="W2411" s="47"/>
      <c r="X2411" s="19" t="s">
        <v>13118</v>
      </c>
      <c r="Y2411" s="21" t="s">
        <v>2431</v>
      </c>
      <c r="Z2411" s="19" t="s">
        <v>13119</v>
      </c>
    </row>
    <row r="2412" spans="1:31" s="67" customFormat="1" ht="100.2" customHeight="1" x14ac:dyDescent="0.3">
      <c r="A2412" s="9" t="s">
        <v>16991</v>
      </c>
      <c r="B2412" s="10" t="s">
        <v>13120</v>
      </c>
      <c r="C2412" s="22" t="s">
        <v>13121</v>
      </c>
      <c r="D2412" s="19" t="s">
        <v>13122</v>
      </c>
      <c r="E2412" s="13">
        <v>223.23</v>
      </c>
      <c r="F2412" s="14" t="s">
        <v>13123</v>
      </c>
      <c r="G2412" s="14">
        <v>3.31</v>
      </c>
      <c r="H2412" s="14" t="s">
        <v>13124</v>
      </c>
      <c r="I2412" s="14" t="s">
        <v>8532</v>
      </c>
      <c r="J2412" s="15" t="s">
        <v>10142</v>
      </c>
      <c r="K2412" s="14" t="s">
        <v>29839</v>
      </c>
      <c r="L2412" s="14" t="s">
        <v>31</v>
      </c>
      <c r="M2412" s="14" t="s">
        <v>176</v>
      </c>
      <c r="N2412" s="14" t="s">
        <v>476</v>
      </c>
      <c r="O2412" s="16" t="s">
        <v>34</v>
      </c>
      <c r="P2412" s="28">
        <v>546</v>
      </c>
      <c r="Q2412" s="14" t="s">
        <v>49</v>
      </c>
      <c r="R2412" s="15" t="s">
        <v>13125</v>
      </c>
      <c r="S2412" s="14" t="s">
        <v>13126</v>
      </c>
      <c r="T2412" s="14">
        <v>100</v>
      </c>
      <c r="U2412" s="14" t="s">
        <v>49</v>
      </c>
      <c r="V2412" s="37"/>
      <c r="W2412" s="47"/>
      <c r="X2412" s="19" t="s">
        <v>13127</v>
      </c>
      <c r="Y2412" s="21" t="s">
        <v>379</v>
      </c>
      <c r="Z2412" s="19" t="s">
        <v>13128</v>
      </c>
    </row>
    <row r="2413" spans="1:31" s="67" customFormat="1" ht="100.2" customHeight="1" x14ac:dyDescent="0.3">
      <c r="A2413" s="9" t="s">
        <v>16991</v>
      </c>
      <c r="B2413" s="10" t="s">
        <v>13129</v>
      </c>
      <c r="C2413" s="19" t="s">
        <v>13130</v>
      </c>
      <c r="D2413" s="12" t="s">
        <v>13131</v>
      </c>
      <c r="E2413" s="13">
        <v>251.24</v>
      </c>
      <c r="F2413" s="14" t="s">
        <v>13132</v>
      </c>
      <c r="G2413" s="14"/>
      <c r="H2413" s="18" t="s">
        <v>13133</v>
      </c>
      <c r="I2413" s="14" t="s">
        <v>8532</v>
      </c>
      <c r="J2413" s="15" t="s">
        <v>13134</v>
      </c>
      <c r="K2413" s="14" t="s">
        <v>29838</v>
      </c>
      <c r="L2413" s="14" t="s">
        <v>31</v>
      </c>
      <c r="M2413" s="14" t="s">
        <v>176</v>
      </c>
      <c r="N2413" s="14" t="s">
        <v>33</v>
      </c>
      <c r="O2413" s="16" t="s">
        <v>34</v>
      </c>
      <c r="P2413" s="17">
        <v>546</v>
      </c>
      <c r="Q2413" s="29" t="s">
        <v>49</v>
      </c>
      <c r="R2413" s="15" t="s">
        <v>13135</v>
      </c>
      <c r="S2413" s="14" t="s">
        <v>1388</v>
      </c>
      <c r="T2413" s="18">
        <v>25</v>
      </c>
      <c r="U2413" s="20" t="s">
        <v>49</v>
      </c>
      <c r="V2413" s="33"/>
      <c r="W2413" s="48"/>
      <c r="X2413" s="19" t="s">
        <v>13136</v>
      </c>
      <c r="Y2413" s="21" t="s">
        <v>379</v>
      </c>
      <c r="Z2413" s="19" t="s">
        <v>13137</v>
      </c>
    </row>
    <row r="2414" spans="1:31" s="67" customFormat="1" ht="100.2" customHeight="1" x14ac:dyDescent="0.3">
      <c r="A2414" s="9" t="s">
        <v>16991</v>
      </c>
      <c r="B2414" s="10" t="s">
        <v>13138</v>
      </c>
      <c r="C2414" s="35" t="s">
        <v>13139</v>
      </c>
      <c r="D2414" s="12" t="s">
        <v>13140</v>
      </c>
      <c r="E2414" s="13">
        <v>107.16</v>
      </c>
      <c r="F2414" s="14" t="s">
        <v>12498</v>
      </c>
      <c r="G2414" s="14">
        <v>1.39</v>
      </c>
      <c r="H2414" s="18" t="s">
        <v>13141</v>
      </c>
      <c r="I2414" s="14" t="s">
        <v>8532</v>
      </c>
      <c r="J2414" s="15" t="s">
        <v>9374</v>
      </c>
      <c r="K2414" s="14" t="s">
        <v>29837</v>
      </c>
      <c r="L2414" s="14" t="s">
        <v>425</v>
      </c>
      <c r="M2414" s="14" t="s">
        <v>3877</v>
      </c>
      <c r="N2414" s="14" t="s">
        <v>33</v>
      </c>
      <c r="O2414" s="16" t="s">
        <v>34</v>
      </c>
      <c r="P2414" s="17" t="s">
        <v>13142</v>
      </c>
      <c r="Q2414" s="29" t="s">
        <v>49</v>
      </c>
      <c r="R2414" s="15" t="s">
        <v>13143</v>
      </c>
      <c r="S2414" s="14" t="s">
        <v>36</v>
      </c>
      <c r="T2414" s="18">
        <v>100</v>
      </c>
      <c r="U2414" s="17" t="s">
        <v>49</v>
      </c>
      <c r="V2414" s="33"/>
      <c r="W2414" s="33"/>
      <c r="X2414" s="19" t="s">
        <v>13144</v>
      </c>
      <c r="Y2414" s="21" t="s">
        <v>13145</v>
      </c>
      <c r="Z2414" s="19" t="s">
        <v>31149</v>
      </c>
    </row>
    <row r="2415" spans="1:31" s="67" customFormat="1" ht="100.2" customHeight="1" x14ac:dyDescent="0.3">
      <c r="A2415" s="9" t="s">
        <v>16991</v>
      </c>
      <c r="B2415" s="10" t="s">
        <v>13146</v>
      </c>
      <c r="C2415" s="22" t="s">
        <v>13147</v>
      </c>
      <c r="D2415" s="19" t="s">
        <v>13148</v>
      </c>
      <c r="E2415" s="13">
        <v>249.7</v>
      </c>
      <c r="F2415" s="14" t="s">
        <v>13149</v>
      </c>
      <c r="G2415" s="14">
        <v>3.4329999999999998</v>
      </c>
      <c r="H2415" s="14" t="s">
        <v>13150</v>
      </c>
      <c r="I2415" s="200" t="s">
        <v>8532</v>
      </c>
      <c r="J2415" s="15" t="s">
        <v>13151</v>
      </c>
      <c r="K2415" s="14" t="s">
        <v>29836</v>
      </c>
      <c r="L2415" s="14" t="s">
        <v>425</v>
      </c>
      <c r="M2415" s="14" t="s">
        <v>839</v>
      </c>
      <c r="N2415" s="14" t="s">
        <v>33</v>
      </c>
      <c r="O2415" s="16" t="s">
        <v>34</v>
      </c>
      <c r="P2415" s="28">
        <v>560</v>
      </c>
      <c r="Q2415" s="14" t="s">
        <v>49</v>
      </c>
      <c r="R2415" s="15" t="s">
        <v>13152</v>
      </c>
      <c r="S2415" s="14" t="s">
        <v>143</v>
      </c>
      <c r="T2415" s="14">
        <v>64</v>
      </c>
      <c r="U2415" s="14" t="s">
        <v>49</v>
      </c>
      <c r="V2415" s="13"/>
      <c r="W2415" s="20"/>
      <c r="X2415" s="19" t="s">
        <v>13153</v>
      </c>
      <c r="Y2415" s="21" t="s">
        <v>379</v>
      </c>
      <c r="Z2415" s="19" t="s">
        <v>13154</v>
      </c>
    </row>
    <row r="2416" spans="1:31" s="67" customFormat="1" ht="100.2" customHeight="1" x14ac:dyDescent="0.3">
      <c r="A2416" s="9" t="s">
        <v>16991</v>
      </c>
      <c r="B2416" s="10" t="s">
        <v>13155</v>
      </c>
      <c r="C2416" s="22" t="s">
        <v>13156</v>
      </c>
      <c r="D2416" s="19" t="s">
        <v>13157</v>
      </c>
      <c r="E2416" s="13">
        <v>116.16</v>
      </c>
      <c r="F2416" s="14" t="s">
        <v>13158</v>
      </c>
      <c r="G2416" s="14">
        <v>0.44</v>
      </c>
      <c r="H2416" s="14" t="s">
        <v>13159</v>
      </c>
      <c r="I2416" s="14" t="s">
        <v>8532</v>
      </c>
      <c r="J2416" s="15" t="s">
        <v>8598</v>
      </c>
      <c r="K2416" s="14" t="s">
        <v>29835</v>
      </c>
      <c r="L2416" s="14" t="s">
        <v>425</v>
      </c>
      <c r="M2416" s="14" t="s">
        <v>7649</v>
      </c>
      <c r="N2416" s="14" t="s">
        <v>476</v>
      </c>
      <c r="O2416" s="16" t="s">
        <v>47</v>
      </c>
      <c r="P2416" s="28">
        <v>588</v>
      </c>
      <c r="Q2416" s="14" t="s">
        <v>49</v>
      </c>
      <c r="R2416" s="15" t="s">
        <v>13160</v>
      </c>
      <c r="S2416" s="14" t="s">
        <v>36</v>
      </c>
      <c r="T2416" s="14">
        <v>118</v>
      </c>
      <c r="U2416" s="14" t="s">
        <v>49</v>
      </c>
      <c r="V2416" s="30"/>
      <c r="W2416" s="47"/>
      <c r="X2416" s="19" t="s">
        <v>13161</v>
      </c>
      <c r="Y2416" s="21" t="s">
        <v>13036</v>
      </c>
      <c r="Z2416" s="19" t="s">
        <v>13162</v>
      </c>
    </row>
    <row r="2417" spans="1:26" s="67" customFormat="1" ht="100.2" customHeight="1" x14ac:dyDescent="0.3">
      <c r="A2417" s="9" t="s">
        <v>16991</v>
      </c>
      <c r="B2417" s="10" t="s">
        <v>13163</v>
      </c>
      <c r="C2417" s="22" t="s">
        <v>13164</v>
      </c>
      <c r="D2417" s="19" t="s">
        <v>13165</v>
      </c>
      <c r="E2417" s="13">
        <v>217.18</v>
      </c>
      <c r="F2417" s="14" t="s">
        <v>13166</v>
      </c>
      <c r="G2417" s="14">
        <v>2.06</v>
      </c>
      <c r="H2417" s="14" t="s">
        <v>13167</v>
      </c>
      <c r="I2417" s="14" t="s">
        <v>8532</v>
      </c>
      <c r="J2417" s="15" t="s">
        <v>8598</v>
      </c>
      <c r="K2417" s="14" t="s">
        <v>29813</v>
      </c>
      <c r="L2417" s="14" t="s">
        <v>425</v>
      </c>
      <c r="M2417" s="14" t="s">
        <v>7649</v>
      </c>
      <c r="N2417" s="14" t="s">
        <v>476</v>
      </c>
      <c r="O2417" s="16" t="s">
        <v>47</v>
      </c>
      <c r="P2417" s="28">
        <v>588</v>
      </c>
      <c r="Q2417" s="14" t="s">
        <v>49</v>
      </c>
      <c r="R2417" s="15" t="s">
        <v>13168</v>
      </c>
      <c r="S2417" s="14" t="s">
        <v>36</v>
      </c>
      <c r="T2417" s="14">
        <v>145.6</v>
      </c>
      <c r="U2417" s="14" t="s">
        <v>49</v>
      </c>
      <c r="V2417" s="30"/>
      <c r="W2417" s="47"/>
      <c r="X2417" s="19" t="s">
        <v>13169</v>
      </c>
      <c r="Y2417" s="21" t="s">
        <v>13170</v>
      </c>
      <c r="Z2417" s="19" t="s">
        <v>13171</v>
      </c>
    </row>
    <row r="2418" spans="1:26" s="67" customFormat="1" ht="100.2" customHeight="1" x14ac:dyDescent="0.3">
      <c r="A2418" s="9" t="s">
        <v>16991</v>
      </c>
      <c r="B2418" s="10" t="s">
        <v>13172</v>
      </c>
      <c r="C2418" s="22" t="s">
        <v>13173</v>
      </c>
      <c r="D2418" s="19" t="s">
        <v>5933</v>
      </c>
      <c r="E2418" s="13">
        <v>46.07</v>
      </c>
      <c r="F2418" s="14" t="s">
        <v>13174</v>
      </c>
      <c r="G2418" s="14">
        <v>-1.05</v>
      </c>
      <c r="H2418" s="14" t="s">
        <v>13175</v>
      </c>
      <c r="I2418" s="14" t="s">
        <v>8532</v>
      </c>
      <c r="J2418" s="15" t="s">
        <v>8598</v>
      </c>
      <c r="K2418" s="14" t="s">
        <v>29813</v>
      </c>
      <c r="L2418" s="14" t="s">
        <v>13176</v>
      </c>
      <c r="M2418" s="14" t="s">
        <v>13177</v>
      </c>
      <c r="N2418" s="14" t="s">
        <v>46</v>
      </c>
      <c r="O2418" s="16" t="s">
        <v>47</v>
      </c>
      <c r="P2418" s="28">
        <v>588</v>
      </c>
      <c r="Q2418" s="14" t="s">
        <v>49</v>
      </c>
      <c r="R2418" s="15" t="s">
        <v>13178</v>
      </c>
      <c r="S2418" s="14" t="s">
        <v>36</v>
      </c>
      <c r="T2418" s="14">
        <v>8.8000000000000007</v>
      </c>
      <c r="U2418" s="14" t="s">
        <v>49</v>
      </c>
      <c r="V2418" s="13"/>
      <c r="W2418" s="47"/>
      <c r="X2418" s="19" t="s">
        <v>13179</v>
      </c>
      <c r="Y2418" s="21" t="s">
        <v>13180</v>
      </c>
      <c r="Z2418" s="19" t="s">
        <v>13181</v>
      </c>
    </row>
    <row r="2419" spans="1:26" s="67" customFormat="1" ht="100.2" customHeight="1" x14ac:dyDescent="0.3">
      <c r="A2419" s="9" t="s">
        <v>16991</v>
      </c>
      <c r="B2419" s="10" t="s">
        <v>13182</v>
      </c>
      <c r="C2419" s="22" t="s">
        <v>13183</v>
      </c>
      <c r="D2419" s="19" t="s">
        <v>31150</v>
      </c>
      <c r="E2419" s="13">
        <v>234.27</v>
      </c>
      <c r="F2419" s="14" t="s">
        <v>13184</v>
      </c>
      <c r="G2419" s="14">
        <v>1.2</v>
      </c>
      <c r="H2419" s="14" t="s">
        <v>13185</v>
      </c>
      <c r="I2419" s="14" t="s">
        <v>8532</v>
      </c>
      <c r="J2419" s="15" t="s">
        <v>8598</v>
      </c>
      <c r="K2419" s="14" t="s">
        <v>29834</v>
      </c>
      <c r="L2419" s="14" t="s">
        <v>425</v>
      </c>
      <c r="M2419" s="14" t="s">
        <v>7649</v>
      </c>
      <c r="N2419" s="14" t="s">
        <v>476</v>
      </c>
      <c r="O2419" s="16" t="s">
        <v>47</v>
      </c>
      <c r="P2419" s="28">
        <v>588</v>
      </c>
      <c r="Q2419" s="14" t="s">
        <v>49</v>
      </c>
      <c r="R2419" s="15" t="s">
        <v>13186</v>
      </c>
      <c r="S2419" s="14" t="s">
        <v>36</v>
      </c>
      <c r="T2419" s="14">
        <v>52</v>
      </c>
      <c r="U2419" s="13" t="s">
        <v>49</v>
      </c>
      <c r="V2419" s="30"/>
      <c r="W2419" s="47"/>
      <c r="X2419" s="19" t="s">
        <v>13187</v>
      </c>
      <c r="Y2419" s="21" t="s">
        <v>13188</v>
      </c>
      <c r="Z2419" s="19" t="s">
        <v>13189</v>
      </c>
    </row>
    <row r="2420" spans="1:26" s="67" customFormat="1" ht="100.2" customHeight="1" x14ac:dyDescent="0.3">
      <c r="A2420" s="9" t="s">
        <v>16991</v>
      </c>
      <c r="B2420" s="10" t="s">
        <v>13190</v>
      </c>
      <c r="C2420" s="22" t="s">
        <v>13191</v>
      </c>
      <c r="D2420" s="19" t="s">
        <v>31151</v>
      </c>
      <c r="E2420" s="13">
        <v>112.17</v>
      </c>
      <c r="F2420" s="14" t="s">
        <v>13192</v>
      </c>
      <c r="G2420" s="14">
        <v>0.51</v>
      </c>
      <c r="H2420" s="14" t="s">
        <v>13193</v>
      </c>
      <c r="I2420" s="14" t="s">
        <v>8532</v>
      </c>
      <c r="J2420" s="15" t="s">
        <v>8598</v>
      </c>
      <c r="K2420" s="14" t="s">
        <v>29813</v>
      </c>
      <c r="L2420" s="14" t="s">
        <v>425</v>
      </c>
      <c r="M2420" s="14" t="s">
        <v>7649</v>
      </c>
      <c r="N2420" s="14" t="s">
        <v>476</v>
      </c>
      <c r="O2420" s="16" t="s">
        <v>47</v>
      </c>
      <c r="P2420" s="28">
        <v>588</v>
      </c>
      <c r="Q2420" s="14" t="s">
        <v>49</v>
      </c>
      <c r="R2420" s="15" t="s">
        <v>13194</v>
      </c>
      <c r="S2420" s="14" t="s">
        <v>36</v>
      </c>
      <c r="T2420" s="28">
        <v>80</v>
      </c>
      <c r="U2420" s="13" t="s">
        <v>49</v>
      </c>
      <c r="V2420" s="13"/>
      <c r="W2420" s="47"/>
      <c r="X2420" s="19" t="s">
        <v>13195</v>
      </c>
      <c r="Y2420" s="21" t="s">
        <v>13036</v>
      </c>
      <c r="Z2420" s="19" t="s">
        <v>13196</v>
      </c>
    </row>
    <row r="2421" spans="1:26" s="67" customFormat="1" ht="100.2" customHeight="1" x14ac:dyDescent="0.3">
      <c r="A2421" s="9" t="s">
        <v>16991</v>
      </c>
      <c r="B2421" s="10" t="s">
        <v>13197</v>
      </c>
      <c r="C2421" s="22" t="s">
        <v>13198</v>
      </c>
      <c r="D2421" s="19" t="s">
        <v>13199</v>
      </c>
      <c r="E2421" s="13">
        <v>110.59</v>
      </c>
      <c r="F2421" s="14" t="s">
        <v>13200</v>
      </c>
      <c r="G2421" s="14">
        <v>7.0000000000000007E-2</v>
      </c>
      <c r="H2421" s="14" t="s">
        <v>13201</v>
      </c>
      <c r="I2421" s="14" t="s">
        <v>8532</v>
      </c>
      <c r="J2421" s="15" t="s">
        <v>8598</v>
      </c>
      <c r="K2421" s="14" t="s">
        <v>29833</v>
      </c>
      <c r="L2421" s="14" t="s">
        <v>425</v>
      </c>
      <c r="M2421" s="14" t="s">
        <v>7649</v>
      </c>
      <c r="N2421" s="14" t="s">
        <v>46</v>
      </c>
      <c r="O2421" s="16" t="s">
        <v>47</v>
      </c>
      <c r="P2421" s="28">
        <v>658</v>
      </c>
      <c r="Q2421" s="14" t="s">
        <v>49</v>
      </c>
      <c r="R2421" s="54" t="s">
        <v>13202</v>
      </c>
      <c r="S2421" s="14" t="s">
        <v>13203</v>
      </c>
      <c r="T2421" s="14">
        <v>116</v>
      </c>
      <c r="U2421" s="14" t="s">
        <v>49</v>
      </c>
      <c r="V2421" s="13"/>
      <c r="W2421" s="47"/>
      <c r="X2421" s="19" t="s">
        <v>13204</v>
      </c>
      <c r="Y2421" s="21" t="s">
        <v>13205</v>
      </c>
      <c r="Z2421" s="19" t="s">
        <v>13206</v>
      </c>
    </row>
    <row r="2422" spans="1:26" s="67" customFormat="1" ht="100.2" customHeight="1" x14ac:dyDescent="0.3">
      <c r="A2422" s="9" t="s">
        <v>16991</v>
      </c>
      <c r="B2422" s="10" t="s">
        <v>31152</v>
      </c>
      <c r="C2422" s="22" t="s">
        <v>13207</v>
      </c>
      <c r="D2422" s="19" t="s">
        <v>31153</v>
      </c>
      <c r="E2422" s="13">
        <v>108.57</v>
      </c>
      <c r="F2422" s="14" t="s">
        <v>13208</v>
      </c>
      <c r="G2422" s="14">
        <v>-0.22</v>
      </c>
      <c r="H2422" s="14" t="s">
        <v>13209</v>
      </c>
      <c r="I2422" s="14" t="s">
        <v>8532</v>
      </c>
      <c r="J2422" s="15" t="s">
        <v>8598</v>
      </c>
      <c r="K2422" s="14" t="s">
        <v>29813</v>
      </c>
      <c r="L2422" s="14" t="s">
        <v>425</v>
      </c>
      <c r="M2422" s="14" t="s">
        <v>7649</v>
      </c>
      <c r="N2422" s="14" t="s">
        <v>476</v>
      </c>
      <c r="O2422" s="16" t="s">
        <v>47</v>
      </c>
      <c r="P2422" s="28">
        <v>665</v>
      </c>
      <c r="Q2422" s="14" t="s">
        <v>49</v>
      </c>
      <c r="R2422" s="15" t="s">
        <v>13210</v>
      </c>
      <c r="S2422" s="14" t="s">
        <v>36</v>
      </c>
      <c r="T2422" s="14">
        <v>40</v>
      </c>
      <c r="U2422" s="28" t="s">
        <v>49</v>
      </c>
      <c r="V2422" s="13"/>
      <c r="W2422" s="47"/>
      <c r="X2422" s="19" t="s">
        <v>13211</v>
      </c>
      <c r="Y2422" s="21" t="s">
        <v>13212</v>
      </c>
      <c r="Z2422" s="19" t="s">
        <v>13213</v>
      </c>
    </row>
    <row r="2423" spans="1:26" s="67" customFormat="1" ht="100.2" customHeight="1" x14ac:dyDescent="0.3">
      <c r="A2423" s="9" t="s">
        <v>16991</v>
      </c>
      <c r="B2423" s="10" t="s">
        <v>13214</v>
      </c>
      <c r="C2423" s="35" t="s">
        <v>13215</v>
      </c>
      <c r="D2423" s="19" t="s">
        <v>13216</v>
      </c>
      <c r="E2423" s="13">
        <v>135.20655607786301</v>
      </c>
      <c r="F2423" s="14" t="s">
        <v>13217</v>
      </c>
      <c r="G2423" s="14">
        <v>2.27</v>
      </c>
      <c r="H2423" s="25" t="s">
        <v>13218</v>
      </c>
      <c r="I2423" s="14" t="s">
        <v>8532</v>
      </c>
      <c r="J2423" s="15" t="s">
        <v>9374</v>
      </c>
      <c r="K2423" s="14" t="s">
        <v>29281</v>
      </c>
      <c r="L2423" s="14" t="s">
        <v>31</v>
      </c>
      <c r="M2423" s="14" t="s">
        <v>176</v>
      </c>
      <c r="N2423" s="14" t="s">
        <v>33</v>
      </c>
      <c r="O2423" s="16" t="s">
        <v>34</v>
      </c>
      <c r="P2423" s="28">
        <v>707</v>
      </c>
      <c r="Q2423" s="14" t="s">
        <v>49</v>
      </c>
      <c r="R2423" s="15" t="s">
        <v>13219</v>
      </c>
      <c r="S2423" s="14" t="s">
        <v>13220</v>
      </c>
      <c r="T2423" s="14">
        <v>10</v>
      </c>
      <c r="U2423" s="28" t="s">
        <v>49</v>
      </c>
      <c r="V2423" s="13"/>
      <c r="W2423" s="47"/>
      <c r="X2423" s="19" t="s">
        <v>13221</v>
      </c>
      <c r="Y2423" s="21" t="s">
        <v>2431</v>
      </c>
      <c r="Z2423" s="19" t="s">
        <v>13222</v>
      </c>
    </row>
    <row r="2424" spans="1:26" s="67" customFormat="1" ht="100.2" customHeight="1" x14ac:dyDescent="0.3">
      <c r="A2424" s="9" t="s">
        <v>16991</v>
      </c>
      <c r="B2424" s="10" t="s">
        <v>13223</v>
      </c>
      <c r="C2424" s="35" t="s">
        <v>13224</v>
      </c>
      <c r="D2424" s="19" t="s">
        <v>13225</v>
      </c>
      <c r="E2424" s="13">
        <v>143.61000000000001</v>
      </c>
      <c r="F2424" s="14" t="s">
        <v>13226</v>
      </c>
      <c r="G2424" s="14"/>
      <c r="H2424" s="14" t="s">
        <v>13227</v>
      </c>
      <c r="I2424" s="14" t="s">
        <v>8532</v>
      </c>
      <c r="J2424" s="15" t="s">
        <v>13228</v>
      </c>
      <c r="K2424" s="14" t="s">
        <v>29832</v>
      </c>
      <c r="L2424" s="14" t="s">
        <v>31</v>
      </c>
      <c r="M2424" s="14" t="s">
        <v>176</v>
      </c>
      <c r="N2424" s="14" t="s">
        <v>33</v>
      </c>
      <c r="O2424" s="16" t="s">
        <v>34</v>
      </c>
      <c r="P2424" s="28">
        <v>707</v>
      </c>
      <c r="Q2424" s="14" t="s">
        <v>49</v>
      </c>
      <c r="R2424" s="15" t="s">
        <v>13229</v>
      </c>
      <c r="S2424" s="14" t="s">
        <v>36</v>
      </c>
      <c r="T2424" s="14">
        <v>150</v>
      </c>
      <c r="U2424" s="14" t="s">
        <v>49</v>
      </c>
      <c r="V2424" s="51"/>
      <c r="W2424" s="47"/>
      <c r="X2424" s="19" t="s">
        <v>13230</v>
      </c>
      <c r="Y2424" s="21" t="s">
        <v>2431</v>
      </c>
      <c r="Z2424" s="19" t="s">
        <v>13231</v>
      </c>
    </row>
    <row r="2425" spans="1:26" s="67" customFormat="1" ht="100.2" customHeight="1" x14ac:dyDescent="0.3">
      <c r="A2425" s="9" t="s">
        <v>16991</v>
      </c>
      <c r="B2425" s="10" t="s">
        <v>13232</v>
      </c>
      <c r="C2425" s="22" t="s">
        <v>13233</v>
      </c>
      <c r="D2425" s="43" t="s">
        <v>13234</v>
      </c>
      <c r="E2425" s="24">
        <v>132.22845993695901</v>
      </c>
      <c r="F2425" s="14" t="s">
        <v>13235</v>
      </c>
      <c r="G2425" s="14">
        <v>0.56999999999999995</v>
      </c>
      <c r="H2425" s="25" t="s">
        <v>13236</v>
      </c>
      <c r="I2425" s="14" t="s">
        <v>8532</v>
      </c>
      <c r="J2425" s="15" t="s">
        <v>8774</v>
      </c>
      <c r="K2425" s="14" t="s">
        <v>29306</v>
      </c>
      <c r="L2425" s="14" t="s">
        <v>31</v>
      </c>
      <c r="M2425" s="14" t="s">
        <v>176</v>
      </c>
      <c r="N2425" s="14" t="s">
        <v>33</v>
      </c>
      <c r="O2425" s="16" t="s">
        <v>34</v>
      </c>
      <c r="P2425" s="26">
        <v>721</v>
      </c>
      <c r="Q2425" s="25" t="s">
        <v>49</v>
      </c>
      <c r="R2425" s="15" t="s">
        <v>13237</v>
      </c>
      <c r="S2425" s="14" t="s">
        <v>314</v>
      </c>
      <c r="T2425" s="25">
        <v>24</v>
      </c>
      <c r="U2425" s="25" t="s">
        <v>49</v>
      </c>
      <c r="V2425" s="24"/>
      <c r="W2425" s="24"/>
      <c r="X2425" s="19" t="s">
        <v>13238</v>
      </c>
      <c r="Y2425" s="21" t="s">
        <v>2431</v>
      </c>
      <c r="Z2425" s="19" t="s">
        <v>13239</v>
      </c>
    </row>
    <row r="2426" spans="1:26" s="67" customFormat="1" ht="100.2" customHeight="1" x14ac:dyDescent="0.3">
      <c r="A2426" s="9" t="s">
        <v>16991</v>
      </c>
      <c r="B2426" s="10" t="s">
        <v>13240</v>
      </c>
      <c r="C2426" s="22" t="s">
        <v>13241</v>
      </c>
      <c r="D2426" s="19" t="s">
        <v>13242</v>
      </c>
      <c r="E2426" s="13">
        <v>99.155435556354902</v>
      </c>
      <c r="F2426" s="14" t="s">
        <v>13243</v>
      </c>
      <c r="G2426" s="14">
        <v>1.7210000000000001</v>
      </c>
      <c r="H2426" s="14" t="s">
        <v>13244</v>
      </c>
      <c r="I2426" s="14" t="s">
        <v>8532</v>
      </c>
      <c r="J2426" s="15" t="s">
        <v>10270</v>
      </c>
      <c r="K2426" s="14" t="s">
        <v>29831</v>
      </c>
      <c r="L2426" s="14" t="s">
        <v>31</v>
      </c>
      <c r="M2426" s="14" t="s">
        <v>310</v>
      </c>
      <c r="N2426" s="14" t="s">
        <v>46</v>
      </c>
      <c r="O2426" s="16" t="s">
        <v>220</v>
      </c>
      <c r="P2426" s="28">
        <v>721</v>
      </c>
      <c r="Q2426" s="14" t="s">
        <v>49</v>
      </c>
      <c r="R2426" s="15" t="s">
        <v>13245</v>
      </c>
      <c r="S2426" s="14" t="s">
        <v>7056</v>
      </c>
      <c r="T2426" s="14">
        <v>8.6</v>
      </c>
      <c r="U2426" s="14" t="s">
        <v>49</v>
      </c>
      <c r="V2426" s="30"/>
      <c r="W2426" s="30"/>
      <c r="X2426" s="19" t="s">
        <v>13246</v>
      </c>
      <c r="Y2426" s="21" t="s">
        <v>1003</v>
      </c>
      <c r="Z2426" s="19" t="s">
        <v>31154</v>
      </c>
    </row>
    <row r="2427" spans="1:26" s="67" customFormat="1" ht="100.2" customHeight="1" x14ac:dyDescent="0.3">
      <c r="A2427" s="9" t="s">
        <v>16991</v>
      </c>
      <c r="B2427" s="10" t="s">
        <v>13247</v>
      </c>
      <c r="C2427" s="22" t="s">
        <v>13248</v>
      </c>
      <c r="D2427" s="19" t="s">
        <v>13249</v>
      </c>
      <c r="E2427" s="13">
        <v>146.143077449185</v>
      </c>
      <c r="F2427" s="14" t="s">
        <v>6749</v>
      </c>
      <c r="G2427" s="14">
        <v>1.39</v>
      </c>
      <c r="H2427" s="14" t="s">
        <v>13250</v>
      </c>
      <c r="I2427" s="14" t="s">
        <v>8532</v>
      </c>
      <c r="J2427" s="15" t="s">
        <v>8607</v>
      </c>
      <c r="K2427" s="14" t="s">
        <v>29830</v>
      </c>
      <c r="L2427" s="14" t="s">
        <v>31</v>
      </c>
      <c r="M2427" s="14" t="s">
        <v>310</v>
      </c>
      <c r="N2427" s="14" t="s">
        <v>59</v>
      </c>
      <c r="O2427" s="16" t="s">
        <v>220</v>
      </c>
      <c r="P2427" s="28">
        <v>721</v>
      </c>
      <c r="Q2427" s="14" t="s">
        <v>49</v>
      </c>
      <c r="R2427" s="15" t="s">
        <v>13251</v>
      </c>
      <c r="S2427" s="14" t="s">
        <v>36</v>
      </c>
      <c r="T2427" s="14">
        <v>18</v>
      </c>
      <c r="U2427" s="14" t="s">
        <v>49</v>
      </c>
      <c r="V2427" s="13"/>
      <c r="W2427" s="13"/>
      <c r="X2427" s="19" t="s">
        <v>13252</v>
      </c>
      <c r="Y2427" s="21" t="s">
        <v>808</v>
      </c>
      <c r="Z2427" s="19" t="s">
        <v>13253</v>
      </c>
    </row>
    <row r="2428" spans="1:26" s="67" customFormat="1" ht="100.2" customHeight="1" x14ac:dyDescent="0.3">
      <c r="A2428" s="9" t="s">
        <v>16991</v>
      </c>
      <c r="B2428" s="10" t="s">
        <v>13254</v>
      </c>
      <c r="C2428" s="22" t="s">
        <v>13255</v>
      </c>
      <c r="D2428" s="19" t="s">
        <v>13256</v>
      </c>
      <c r="E2428" s="13">
        <f>368.49/2</f>
        <v>184.245</v>
      </c>
      <c r="F2428" s="14" t="s">
        <v>13257</v>
      </c>
      <c r="G2428" s="14">
        <v>1.76</v>
      </c>
      <c r="H2428" s="14" t="s">
        <v>13258</v>
      </c>
      <c r="I2428" s="14" t="s">
        <v>8532</v>
      </c>
      <c r="J2428" s="15" t="s">
        <v>13259</v>
      </c>
      <c r="K2428" s="16" t="s">
        <v>29829</v>
      </c>
      <c r="L2428" s="14" t="s">
        <v>31</v>
      </c>
      <c r="M2428" s="14" t="s">
        <v>310</v>
      </c>
      <c r="N2428" s="14" t="s">
        <v>33</v>
      </c>
      <c r="O2428" s="16" t="s">
        <v>34</v>
      </c>
      <c r="P2428" s="28">
        <v>721</v>
      </c>
      <c r="Q2428" s="14" t="s">
        <v>49</v>
      </c>
      <c r="R2428" s="15" t="s">
        <v>13260</v>
      </c>
      <c r="S2428" s="14" t="s">
        <v>13261</v>
      </c>
      <c r="T2428" s="14">
        <v>1</v>
      </c>
      <c r="U2428" s="14" t="s">
        <v>49</v>
      </c>
      <c r="V2428" s="30"/>
      <c r="W2428" s="47"/>
      <c r="X2428" s="19" t="s">
        <v>13262</v>
      </c>
      <c r="Y2428" s="21" t="s">
        <v>10006</v>
      </c>
      <c r="Z2428" s="19" t="s">
        <v>13263</v>
      </c>
    </row>
    <row r="2429" spans="1:26" s="67" customFormat="1" ht="100.2" customHeight="1" x14ac:dyDescent="0.3">
      <c r="A2429" s="9" t="s">
        <v>16991</v>
      </c>
      <c r="B2429" s="10" t="s">
        <v>13264</v>
      </c>
      <c r="C2429" s="11" t="s">
        <v>13265</v>
      </c>
      <c r="D2429" s="12" t="s">
        <v>13266</v>
      </c>
      <c r="E2429" s="13">
        <v>54.090588110106701</v>
      </c>
      <c r="F2429" s="14" t="s">
        <v>13267</v>
      </c>
      <c r="G2429" s="14">
        <v>1.99</v>
      </c>
      <c r="H2429" s="18" t="s">
        <v>13268</v>
      </c>
      <c r="I2429" s="14" t="s">
        <v>8532</v>
      </c>
      <c r="J2429" s="15" t="s">
        <v>13269</v>
      </c>
      <c r="K2429" s="13" t="s">
        <v>29828</v>
      </c>
      <c r="L2429" s="14" t="s">
        <v>425</v>
      </c>
      <c r="M2429" s="14" t="s">
        <v>839</v>
      </c>
      <c r="N2429" s="14" t="s">
        <v>59</v>
      </c>
      <c r="O2429" s="16" t="s">
        <v>71</v>
      </c>
      <c r="P2429" s="17">
        <v>721</v>
      </c>
      <c r="Q2429" s="29" t="s">
        <v>49</v>
      </c>
      <c r="R2429" s="15" t="s">
        <v>13270</v>
      </c>
      <c r="S2429" s="14" t="s">
        <v>36</v>
      </c>
      <c r="T2429" s="18">
        <v>4.12</v>
      </c>
      <c r="U2429" s="17" t="s">
        <v>49</v>
      </c>
      <c r="V2429" s="34"/>
      <c r="W2429" s="48"/>
      <c r="X2429" s="19" t="s">
        <v>13271</v>
      </c>
      <c r="Y2429" s="213" t="s">
        <v>808</v>
      </c>
      <c r="Z2429" s="19" t="s">
        <v>13272</v>
      </c>
    </row>
    <row r="2430" spans="1:26" s="67" customFormat="1" ht="100.2" customHeight="1" x14ac:dyDescent="0.3">
      <c r="A2430" s="9" t="s">
        <v>16991</v>
      </c>
      <c r="B2430" s="10" t="s">
        <v>13273</v>
      </c>
      <c r="C2430" s="22" t="s">
        <v>13274</v>
      </c>
      <c r="D2430" s="19" t="s">
        <v>13275</v>
      </c>
      <c r="E2430" s="13">
        <v>122.167965229845</v>
      </c>
      <c r="F2430" s="14" t="s">
        <v>6854</v>
      </c>
      <c r="G2430" s="14">
        <v>0.14000000000000001</v>
      </c>
      <c r="H2430" s="14" t="s">
        <v>13276</v>
      </c>
      <c r="I2430" s="14" t="s">
        <v>8532</v>
      </c>
      <c r="J2430" s="15" t="s">
        <v>9905</v>
      </c>
      <c r="K2430" s="14" t="s">
        <v>29827</v>
      </c>
      <c r="L2430" s="14" t="s">
        <v>31</v>
      </c>
      <c r="M2430" s="14" t="s">
        <v>176</v>
      </c>
      <c r="N2430" s="14" t="s">
        <v>33</v>
      </c>
      <c r="O2430" s="16" t="s">
        <v>34</v>
      </c>
      <c r="P2430" s="28">
        <v>721</v>
      </c>
      <c r="Q2430" s="14" t="s">
        <v>49</v>
      </c>
      <c r="R2430" s="15" t="s">
        <v>13277</v>
      </c>
      <c r="S2430" s="14" t="s">
        <v>36</v>
      </c>
      <c r="T2430" s="14">
        <v>5.9</v>
      </c>
      <c r="U2430" s="13" t="s">
        <v>49</v>
      </c>
      <c r="V2430" s="30"/>
      <c r="W2430" s="47"/>
      <c r="X2430" s="19" t="s">
        <v>13278</v>
      </c>
      <c r="Y2430" s="21" t="s">
        <v>2431</v>
      </c>
      <c r="Z2430" s="19" t="s">
        <v>31155</v>
      </c>
    </row>
    <row r="2431" spans="1:26" s="67" customFormat="1" ht="100.2" customHeight="1" x14ac:dyDescent="0.3">
      <c r="A2431" s="9" t="s">
        <v>16991</v>
      </c>
      <c r="B2431" s="10" t="s">
        <v>13279</v>
      </c>
      <c r="C2431" s="22" t="s">
        <v>13280</v>
      </c>
      <c r="D2431" s="19" t="s">
        <v>13281</v>
      </c>
      <c r="E2431" s="13">
        <v>381.02</v>
      </c>
      <c r="F2431" s="14" t="s">
        <v>13282</v>
      </c>
      <c r="G2431" s="14">
        <v>5.31</v>
      </c>
      <c r="H2431" s="14" t="s">
        <v>13283</v>
      </c>
      <c r="I2431" s="14" t="s">
        <v>8532</v>
      </c>
      <c r="J2431" s="15" t="s">
        <v>13284</v>
      </c>
      <c r="K2431" s="14" t="s">
        <v>29826</v>
      </c>
      <c r="L2431" s="14" t="s">
        <v>31</v>
      </c>
      <c r="M2431" s="14" t="s">
        <v>310</v>
      </c>
      <c r="N2431" s="14" t="s">
        <v>46</v>
      </c>
      <c r="O2431" s="16" t="s">
        <v>34</v>
      </c>
      <c r="P2431" s="28">
        <v>721</v>
      </c>
      <c r="Q2431" s="14" t="s">
        <v>49</v>
      </c>
      <c r="R2431" s="15" t="s">
        <v>13285</v>
      </c>
      <c r="S2431" s="14" t="s">
        <v>36</v>
      </c>
      <c r="T2431" s="14">
        <v>90</v>
      </c>
      <c r="U2431" s="14" t="s">
        <v>49</v>
      </c>
      <c r="V2431" s="51"/>
      <c r="W2431" s="47"/>
      <c r="X2431" s="19" t="s">
        <v>13286</v>
      </c>
      <c r="Y2431" s="21" t="s">
        <v>8807</v>
      </c>
      <c r="Z2431" s="19" t="s">
        <v>31156</v>
      </c>
    </row>
    <row r="2432" spans="1:26" s="67" customFormat="1" ht="100.2" customHeight="1" x14ac:dyDescent="0.3">
      <c r="A2432" s="9" t="s">
        <v>16991</v>
      </c>
      <c r="B2432" s="10" t="s">
        <v>13287</v>
      </c>
      <c r="C2432" s="22" t="s">
        <v>13288</v>
      </c>
      <c r="D2432" s="19" t="s">
        <v>13289</v>
      </c>
      <c r="E2432" s="13">
        <v>144.26</v>
      </c>
      <c r="F2432" s="14" t="s">
        <v>13290</v>
      </c>
      <c r="G2432" s="14">
        <v>1.9</v>
      </c>
      <c r="H2432" s="14" t="s">
        <v>13291</v>
      </c>
      <c r="I2432" s="14" t="s">
        <v>8532</v>
      </c>
      <c r="J2432" s="15" t="s">
        <v>8598</v>
      </c>
      <c r="K2432" s="14" t="s">
        <v>29813</v>
      </c>
      <c r="L2432" s="14" t="s">
        <v>425</v>
      </c>
      <c r="M2432" s="14" t="s">
        <v>7649</v>
      </c>
      <c r="N2432" s="14" t="s">
        <v>476</v>
      </c>
      <c r="O2432" s="16" t="s">
        <v>47</v>
      </c>
      <c r="P2432" s="28">
        <v>728</v>
      </c>
      <c r="Q2432" s="14" t="s">
        <v>49</v>
      </c>
      <c r="R2432" s="15" t="s">
        <v>13292</v>
      </c>
      <c r="S2432" s="14" t="s">
        <v>36</v>
      </c>
      <c r="T2432" s="14">
        <v>64</v>
      </c>
      <c r="U2432" s="14" t="s">
        <v>49</v>
      </c>
      <c r="V2432" s="13"/>
      <c r="W2432" s="47"/>
      <c r="X2432" s="19" t="s">
        <v>13293</v>
      </c>
      <c r="Y2432" s="21" t="s">
        <v>13294</v>
      </c>
      <c r="Z2432" s="19" t="s">
        <v>13295</v>
      </c>
    </row>
    <row r="2433" spans="1:26" s="67" customFormat="1" ht="100.2" customHeight="1" x14ac:dyDescent="0.3">
      <c r="A2433" s="9" t="s">
        <v>16991</v>
      </c>
      <c r="B2433" s="10" t="s">
        <v>13296</v>
      </c>
      <c r="C2433" s="22" t="s">
        <v>13297</v>
      </c>
      <c r="D2433" s="19" t="s">
        <v>13298</v>
      </c>
      <c r="E2433" s="13">
        <v>137.13999999999999</v>
      </c>
      <c r="F2433" s="14" t="s">
        <v>13299</v>
      </c>
      <c r="G2433" s="13">
        <v>-0.7</v>
      </c>
      <c r="H2433" s="14" t="s">
        <v>13300</v>
      </c>
      <c r="I2433" s="14" t="s">
        <v>8532</v>
      </c>
      <c r="J2433" s="15" t="s">
        <v>8598</v>
      </c>
      <c r="K2433" s="14" t="s">
        <v>29825</v>
      </c>
      <c r="L2433" s="14" t="s">
        <v>425</v>
      </c>
      <c r="M2433" s="14" t="s">
        <v>13301</v>
      </c>
      <c r="N2433" s="14" t="s">
        <v>33</v>
      </c>
      <c r="O2433" s="16" t="s">
        <v>47</v>
      </c>
      <c r="P2433" s="28">
        <v>728</v>
      </c>
      <c r="Q2433" s="14" t="s">
        <v>49</v>
      </c>
      <c r="R2433" s="15" t="s">
        <v>13302</v>
      </c>
      <c r="S2433" s="14" t="s">
        <v>7321</v>
      </c>
      <c r="T2433" s="14">
        <v>125</v>
      </c>
      <c r="U2433" s="13" t="s">
        <v>49</v>
      </c>
      <c r="V2433" s="33"/>
      <c r="W2433" s="47"/>
      <c r="X2433" s="19" t="s">
        <v>13303</v>
      </c>
      <c r="Y2433" s="21" t="s">
        <v>13304</v>
      </c>
      <c r="Z2433" s="19" t="s">
        <v>31157</v>
      </c>
    </row>
    <row r="2434" spans="1:26" s="67" customFormat="1" ht="100.2" customHeight="1" x14ac:dyDescent="0.3">
      <c r="A2434" s="9" t="s">
        <v>16991</v>
      </c>
      <c r="B2434" s="10" t="s">
        <v>13305</v>
      </c>
      <c r="C2434" s="22" t="s">
        <v>13306</v>
      </c>
      <c r="D2434" s="12" t="s">
        <v>13307</v>
      </c>
      <c r="E2434" s="13">
        <v>187.37549418812799</v>
      </c>
      <c r="F2434" s="14" t="s">
        <v>13308</v>
      </c>
      <c r="G2434" s="14">
        <v>3.4710000000000001</v>
      </c>
      <c r="H2434" s="18" t="s">
        <v>13309</v>
      </c>
      <c r="I2434" s="14" t="s">
        <v>8532</v>
      </c>
      <c r="J2434" s="15" t="s">
        <v>8615</v>
      </c>
      <c r="K2434" s="14" t="s">
        <v>28999</v>
      </c>
      <c r="L2434" s="14" t="s">
        <v>31</v>
      </c>
      <c r="M2434" s="14" t="s">
        <v>230</v>
      </c>
      <c r="N2434" s="14" t="s">
        <v>59</v>
      </c>
      <c r="O2434" s="16" t="s">
        <v>71</v>
      </c>
      <c r="P2434" s="17">
        <v>728</v>
      </c>
      <c r="Q2434" s="29" t="s">
        <v>49</v>
      </c>
      <c r="R2434" s="15" t="s">
        <v>23604</v>
      </c>
      <c r="S2434" s="14" t="s">
        <v>143</v>
      </c>
      <c r="T2434" s="18">
        <v>1287</v>
      </c>
      <c r="U2434" s="20" t="s">
        <v>49</v>
      </c>
      <c r="V2434" s="33"/>
      <c r="W2434" s="48"/>
      <c r="X2434" s="19" t="s">
        <v>13310</v>
      </c>
      <c r="Y2434" s="21" t="s">
        <v>13311</v>
      </c>
      <c r="Z2434" s="19" t="s">
        <v>31158</v>
      </c>
    </row>
    <row r="2435" spans="1:26" s="67" customFormat="1" ht="100.2" customHeight="1" x14ac:dyDescent="0.3">
      <c r="A2435" s="9" t="s">
        <v>16991</v>
      </c>
      <c r="B2435" s="10" t="s">
        <v>13312</v>
      </c>
      <c r="C2435" s="22" t="s">
        <v>13313</v>
      </c>
      <c r="D2435" s="19" t="s">
        <v>13314</v>
      </c>
      <c r="E2435" s="13">
        <v>100.02</v>
      </c>
      <c r="F2435" s="14" t="s">
        <v>13315</v>
      </c>
      <c r="G2435" s="14">
        <v>1.21</v>
      </c>
      <c r="H2435" s="14" t="s">
        <v>13316</v>
      </c>
      <c r="I2435" s="14" t="s">
        <v>8532</v>
      </c>
      <c r="J2435" s="15" t="s">
        <v>8588</v>
      </c>
      <c r="K2435" s="14" t="s">
        <v>29824</v>
      </c>
      <c r="L2435" s="14" t="s">
        <v>31</v>
      </c>
      <c r="M2435" s="14" t="s">
        <v>310</v>
      </c>
      <c r="N2435" s="14" t="s">
        <v>46</v>
      </c>
      <c r="O2435" s="16" t="s">
        <v>1662</v>
      </c>
      <c r="P2435" s="28">
        <v>728</v>
      </c>
      <c r="Q2435" s="14" t="s">
        <v>49</v>
      </c>
      <c r="R2435" s="15" t="s">
        <v>13317</v>
      </c>
      <c r="S2435" s="14" t="s">
        <v>6142</v>
      </c>
      <c r="T2435" s="14">
        <v>86.8</v>
      </c>
      <c r="U2435" s="14" t="s">
        <v>49</v>
      </c>
      <c r="V2435" s="51"/>
      <c r="W2435" s="47"/>
      <c r="X2435" s="19" t="s">
        <v>13318</v>
      </c>
      <c r="Y2435" s="21" t="s">
        <v>13319</v>
      </c>
      <c r="Z2435" s="19" t="s">
        <v>13320</v>
      </c>
    </row>
    <row r="2436" spans="1:26" s="67" customFormat="1" ht="100.2" customHeight="1" x14ac:dyDescent="0.3">
      <c r="A2436" s="9" t="s">
        <v>16991</v>
      </c>
      <c r="B2436" s="10" t="s">
        <v>13321</v>
      </c>
      <c r="C2436" s="22" t="s">
        <v>13322</v>
      </c>
      <c r="D2436" s="19" t="s">
        <v>13323</v>
      </c>
      <c r="E2436" s="13">
        <v>87.08</v>
      </c>
      <c r="F2436" s="14" t="s">
        <v>13324</v>
      </c>
      <c r="G2436" s="14">
        <v>-0.63</v>
      </c>
      <c r="H2436" s="14" t="s">
        <v>13325</v>
      </c>
      <c r="I2436" s="14" t="s">
        <v>8532</v>
      </c>
      <c r="J2436" s="15" t="s">
        <v>9710</v>
      </c>
      <c r="K2436" s="14" t="s">
        <v>29823</v>
      </c>
      <c r="L2436" s="14" t="s">
        <v>31</v>
      </c>
      <c r="M2436" s="14" t="s">
        <v>13326</v>
      </c>
      <c r="N2436" s="14" t="s">
        <v>476</v>
      </c>
      <c r="O2436" s="16" t="s">
        <v>47</v>
      </c>
      <c r="P2436" s="28">
        <v>728</v>
      </c>
      <c r="Q2436" s="14" t="s">
        <v>49</v>
      </c>
      <c r="R2436" s="15" t="s">
        <v>13327</v>
      </c>
      <c r="S2436" s="14" t="s">
        <v>13328</v>
      </c>
      <c r="T2436" s="14">
        <v>0.54</v>
      </c>
      <c r="U2436" s="14" t="s">
        <v>49</v>
      </c>
      <c r="V2436" s="51"/>
      <c r="W2436" s="47"/>
      <c r="X2436" s="19" t="s">
        <v>13329</v>
      </c>
      <c r="Y2436" s="21" t="s">
        <v>6409</v>
      </c>
      <c r="Z2436" s="19" t="s">
        <v>13330</v>
      </c>
    </row>
    <row r="2437" spans="1:26" s="67" customFormat="1" ht="100.2" customHeight="1" x14ac:dyDescent="0.3">
      <c r="A2437" s="9" t="s">
        <v>16991</v>
      </c>
      <c r="B2437" s="10" t="s">
        <v>13331</v>
      </c>
      <c r="C2437" s="22" t="s">
        <v>13332</v>
      </c>
      <c r="D2437" s="19" t="s">
        <v>13333</v>
      </c>
      <c r="E2437" s="13">
        <v>253.26310150279099</v>
      </c>
      <c r="F2437" s="14" t="s">
        <v>13334</v>
      </c>
      <c r="G2437" s="14">
        <v>0.98</v>
      </c>
      <c r="H2437" s="14" t="s">
        <v>13335</v>
      </c>
      <c r="I2437" s="14" t="s">
        <v>8532</v>
      </c>
      <c r="J2437" s="15" t="s">
        <v>8677</v>
      </c>
      <c r="K2437" s="13" t="s">
        <v>29822</v>
      </c>
      <c r="L2437" s="14" t="s">
        <v>31</v>
      </c>
      <c r="M2437" s="14" t="s">
        <v>310</v>
      </c>
      <c r="N2437" s="14" t="s">
        <v>46</v>
      </c>
      <c r="O2437" s="16" t="s">
        <v>34</v>
      </c>
      <c r="P2437" s="28">
        <v>728</v>
      </c>
      <c r="Q2437" s="14" t="s">
        <v>49</v>
      </c>
      <c r="R2437" s="15" t="s">
        <v>13336</v>
      </c>
      <c r="S2437" s="14" t="s">
        <v>13337</v>
      </c>
      <c r="T2437" s="14">
        <v>5</v>
      </c>
      <c r="U2437" s="14" t="s">
        <v>49</v>
      </c>
      <c r="V2437" s="30"/>
      <c r="W2437" s="47"/>
      <c r="X2437" s="19" t="s">
        <v>13338</v>
      </c>
      <c r="Y2437" s="21" t="s">
        <v>808</v>
      </c>
      <c r="Z2437" s="19" t="s">
        <v>13339</v>
      </c>
    </row>
    <row r="2438" spans="1:26" s="67" customFormat="1" ht="100.2" customHeight="1" x14ac:dyDescent="0.3">
      <c r="A2438" s="9" t="s">
        <v>16991</v>
      </c>
      <c r="B2438" s="10" t="s">
        <v>13340</v>
      </c>
      <c r="C2438" s="22" t="s">
        <v>13341</v>
      </c>
      <c r="D2438" s="19" t="s">
        <v>13342</v>
      </c>
      <c r="E2438" s="13">
        <v>135.21</v>
      </c>
      <c r="F2438" s="14" t="s">
        <v>13217</v>
      </c>
      <c r="G2438" s="14">
        <v>2.81</v>
      </c>
      <c r="H2438" s="14" t="s">
        <v>13343</v>
      </c>
      <c r="I2438" s="14" t="s">
        <v>8532</v>
      </c>
      <c r="J2438" s="15" t="s">
        <v>8992</v>
      </c>
      <c r="K2438" s="14" t="s">
        <v>29821</v>
      </c>
      <c r="L2438" s="14" t="s">
        <v>31</v>
      </c>
      <c r="M2438" s="14" t="s">
        <v>310</v>
      </c>
      <c r="N2438" s="14" t="s">
        <v>59</v>
      </c>
      <c r="O2438" s="16" t="s">
        <v>201</v>
      </c>
      <c r="P2438" s="28">
        <v>728</v>
      </c>
      <c r="Q2438" s="18" t="s">
        <v>49</v>
      </c>
      <c r="R2438" s="15" t="s">
        <v>13344</v>
      </c>
      <c r="S2438" s="14" t="s">
        <v>36</v>
      </c>
      <c r="T2438" s="14">
        <v>4</v>
      </c>
      <c r="U2438" s="13" t="s">
        <v>49</v>
      </c>
      <c r="V2438" s="30"/>
      <c r="W2438" s="47"/>
      <c r="X2438" s="19" t="s">
        <v>23605</v>
      </c>
      <c r="Y2438" s="21" t="s">
        <v>3727</v>
      </c>
      <c r="Z2438" s="19" t="s">
        <v>13345</v>
      </c>
    </row>
    <row r="2439" spans="1:26" s="67" customFormat="1" ht="100.2" customHeight="1" x14ac:dyDescent="0.3">
      <c r="A2439" s="9" t="s">
        <v>16991</v>
      </c>
      <c r="B2439" s="10" t="s">
        <v>13346</v>
      </c>
      <c r="C2439" s="22" t="s">
        <v>13347</v>
      </c>
      <c r="D2439" s="19" t="s">
        <v>13348</v>
      </c>
      <c r="E2439" s="13">
        <v>72.11</v>
      </c>
      <c r="F2439" s="14" t="s">
        <v>5471</v>
      </c>
      <c r="G2439" s="14">
        <v>0.68</v>
      </c>
      <c r="H2439" s="14" t="s">
        <v>13349</v>
      </c>
      <c r="I2439" s="14" t="s">
        <v>8532</v>
      </c>
      <c r="J2439" s="15" t="s">
        <v>9710</v>
      </c>
      <c r="K2439" s="14" t="s">
        <v>29820</v>
      </c>
      <c r="L2439" s="14" t="s">
        <v>425</v>
      </c>
      <c r="M2439" s="14" t="s">
        <v>839</v>
      </c>
      <c r="N2439" s="14" t="s">
        <v>33</v>
      </c>
      <c r="O2439" s="16" t="s">
        <v>1662</v>
      </c>
      <c r="P2439" s="28">
        <v>730</v>
      </c>
      <c r="Q2439" s="14" t="s">
        <v>49</v>
      </c>
      <c r="R2439" s="15" t="s">
        <v>13350</v>
      </c>
      <c r="S2439" s="14" t="s">
        <v>13351</v>
      </c>
      <c r="T2439" s="14">
        <v>44</v>
      </c>
      <c r="U2439" s="28" t="s">
        <v>49</v>
      </c>
      <c r="V2439" s="13"/>
      <c r="W2439" s="47"/>
      <c r="X2439" s="19" t="s">
        <v>13352</v>
      </c>
      <c r="Y2439" s="21" t="s">
        <v>13353</v>
      </c>
      <c r="Z2439" s="19" t="s">
        <v>13354</v>
      </c>
    </row>
    <row r="2440" spans="1:26" s="67" customFormat="1" ht="100.2" customHeight="1" x14ac:dyDescent="0.3">
      <c r="A2440" s="9" t="s">
        <v>16991</v>
      </c>
      <c r="B2440" s="10" t="s">
        <v>13355</v>
      </c>
      <c r="C2440" s="22" t="s">
        <v>13356</v>
      </c>
      <c r="D2440" s="19" t="s">
        <v>13357</v>
      </c>
      <c r="E2440" s="13">
        <v>234.29</v>
      </c>
      <c r="F2440" s="14" t="s">
        <v>13358</v>
      </c>
      <c r="G2440" s="14">
        <v>3.78</v>
      </c>
      <c r="H2440" s="14" t="s">
        <v>13359</v>
      </c>
      <c r="I2440" s="14" t="s">
        <v>8532</v>
      </c>
      <c r="J2440" s="15" t="s">
        <v>12013</v>
      </c>
      <c r="K2440" s="13" t="s">
        <v>29819</v>
      </c>
      <c r="L2440" s="14" t="s">
        <v>31</v>
      </c>
      <c r="M2440" s="14" t="s">
        <v>230</v>
      </c>
      <c r="N2440" s="14" t="s">
        <v>33</v>
      </c>
      <c r="O2440" s="16" t="s">
        <v>34</v>
      </c>
      <c r="P2440" s="28">
        <v>730</v>
      </c>
      <c r="Q2440" s="14" t="s">
        <v>49</v>
      </c>
      <c r="R2440" s="15" t="s">
        <v>13360</v>
      </c>
      <c r="S2440" s="14" t="s">
        <v>13361</v>
      </c>
      <c r="T2440" s="14">
        <v>0.5</v>
      </c>
      <c r="U2440" s="14" t="s">
        <v>49</v>
      </c>
      <c r="V2440" s="30"/>
      <c r="W2440" s="30"/>
      <c r="X2440" s="19" t="s">
        <v>13362</v>
      </c>
      <c r="Y2440" s="21" t="s">
        <v>13363</v>
      </c>
      <c r="Z2440" s="19" t="s">
        <v>31159</v>
      </c>
    </row>
    <row r="2441" spans="1:26" s="67" customFormat="1" ht="100.2" customHeight="1" x14ac:dyDescent="0.3">
      <c r="A2441" s="9" t="s">
        <v>16991</v>
      </c>
      <c r="B2441" s="10" t="s">
        <v>13364</v>
      </c>
      <c r="C2441" s="22" t="s">
        <v>13365</v>
      </c>
      <c r="D2441" s="19" t="s">
        <v>13366</v>
      </c>
      <c r="E2441" s="13">
        <v>180.16</v>
      </c>
      <c r="F2441" s="14" t="s">
        <v>9486</v>
      </c>
      <c r="G2441" s="14">
        <v>-0.02</v>
      </c>
      <c r="H2441" s="14" t="s">
        <v>13367</v>
      </c>
      <c r="I2441" s="14" t="s">
        <v>8532</v>
      </c>
      <c r="J2441" s="15" t="s">
        <v>8569</v>
      </c>
      <c r="K2441" s="14" t="s">
        <v>29318</v>
      </c>
      <c r="L2441" s="14" t="s">
        <v>31</v>
      </c>
      <c r="M2441" s="14" t="s">
        <v>310</v>
      </c>
      <c r="N2441" s="14" t="s">
        <v>33</v>
      </c>
      <c r="O2441" s="16" t="s">
        <v>220</v>
      </c>
      <c r="P2441" s="28">
        <v>730</v>
      </c>
      <c r="Q2441" s="14" t="s">
        <v>49</v>
      </c>
      <c r="R2441" s="15" t="s">
        <v>13368</v>
      </c>
      <c r="S2441" s="14" t="s">
        <v>619</v>
      </c>
      <c r="T2441" s="14">
        <v>7.5</v>
      </c>
      <c r="U2441" s="28" t="s">
        <v>49</v>
      </c>
      <c r="V2441" s="13"/>
      <c r="W2441" s="13"/>
      <c r="X2441" s="19" t="s">
        <v>13369</v>
      </c>
      <c r="Y2441" s="21" t="s">
        <v>13370</v>
      </c>
      <c r="Z2441" s="19" t="s">
        <v>31160</v>
      </c>
    </row>
    <row r="2442" spans="1:26" s="67" customFormat="1" ht="100.2" customHeight="1" x14ac:dyDescent="0.3">
      <c r="A2442" s="9" t="s">
        <v>16991</v>
      </c>
      <c r="B2442" s="10" t="s">
        <v>13371</v>
      </c>
      <c r="C2442" s="22" t="s">
        <v>13372</v>
      </c>
      <c r="D2442" s="22" t="s">
        <v>13373</v>
      </c>
      <c r="E2442" s="13">
        <v>494.45</v>
      </c>
      <c r="F2442" s="14" t="s">
        <v>13374</v>
      </c>
      <c r="G2442" s="14"/>
      <c r="H2442" s="18" t="s">
        <v>13375</v>
      </c>
      <c r="I2442" s="14" t="s">
        <v>8532</v>
      </c>
      <c r="J2442" s="15" t="s">
        <v>13376</v>
      </c>
      <c r="K2442" s="14" t="s">
        <v>29818</v>
      </c>
      <c r="L2442" s="14" t="s">
        <v>31</v>
      </c>
      <c r="M2442" s="14" t="s">
        <v>13377</v>
      </c>
      <c r="N2442" s="14" t="s">
        <v>59</v>
      </c>
      <c r="O2442" s="16" t="s">
        <v>34</v>
      </c>
      <c r="P2442" s="17" t="s">
        <v>628</v>
      </c>
      <c r="Q2442" s="29" t="s">
        <v>49</v>
      </c>
      <c r="R2442" s="15" t="s">
        <v>13378</v>
      </c>
      <c r="S2442" s="14" t="s">
        <v>36</v>
      </c>
      <c r="T2442" s="18">
        <v>250</v>
      </c>
      <c r="U2442" s="20" t="s">
        <v>49</v>
      </c>
      <c r="V2442" s="33"/>
      <c r="W2442" s="48"/>
      <c r="X2442" s="19" t="s">
        <v>13379</v>
      </c>
      <c r="Y2442" s="21" t="s">
        <v>9416</v>
      </c>
      <c r="Z2442" s="19" t="s">
        <v>13380</v>
      </c>
    </row>
    <row r="2443" spans="1:26" s="67" customFormat="1" ht="100.2" customHeight="1" x14ac:dyDescent="0.3">
      <c r="A2443" s="9" t="s">
        <v>16991</v>
      </c>
      <c r="B2443" s="10" t="s">
        <v>13381</v>
      </c>
      <c r="C2443" s="19" t="s">
        <v>13382</v>
      </c>
      <c r="D2443" s="19" t="s">
        <v>13383</v>
      </c>
      <c r="E2443" s="13">
        <v>325.19</v>
      </c>
      <c r="F2443" s="14" t="s">
        <v>13384</v>
      </c>
      <c r="G2443" s="14">
        <v>4.74</v>
      </c>
      <c r="H2443" s="14" t="s">
        <v>13385</v>
      </c>
      <c r="I2443" s="14" t="s">
        <v>8532</v>
      </c>
      <c r="J2443" s="15" t="s">
        <v>8736</v>
      </c>
      <c r="K2443" s="14" t="s">
        <v>28906</v>
      </c>
      <c r="L2443" s="14" t="s">
        <v>31</v>
      </c>
      <c r="M2443" s="14" t="s">
        <v>13386</v>
      </c>
      <c r="N2443" s="14" t="s">
        <v>33</v>
      </c>
      <c r="O2443" s="16" t="s">
        <v>34</v>
      </c>
      <c r="P2443" s="28">
        <v>730</v>
      </c>
      <c r="Q2443" s="14" t="s">
        <v>49</v>
      </c>
      <c r="R2443" s="15" t="s">
        <v>13387</v>
      </c>
      <c r="S2443" s="14" t="s">
        <v>36</v>
      </c>
      <c r="T2443" s="14">
        <v>2</v>
      </c>
      <c r="U2443" s="14" t="s">
        <v>49</v>
      </c>
      <c r="V2443" s="13"/>
      <c r="W2443" s="47"/>
      <c r="X2443" s="19" t="s">
        <v>13388</v>
      </c>
      <c r="Y2443" s="21" t="s">
        <v>11304</v>
      </c>
      <c r="Z2443" s="21" t="s">
        <v>31161</v>
      </c>
    </row>
    <row r="2444" spans="1:26" s="67" customFormat="1" ht="100.2" customHeight="1" x14ac:dyDescent="0.3">
      <c r="A2444" s="9" t="s">
        <v>16991</v>
      </c>
      <c r="B2444" s="10" t="s">
        <v>13389</v>
      </c>
      <c r="C2444" s="35" t="s">
        <v>13390</v>
      </c>
      <c r="D2444" s="35" t="s">
        <v>13391</v>
      </c>
      <c r="E2444" s="24">
        <v>338.27</v>
      </c>
      <c r="F2444" s="14" t="s">
        <v>13392</v>
      </c>
      <c r="G2444" s="14">
        <v>5.72</v>
      </c>
      <c r="H2444" s="25" t="s">
        <v>13393</v>
      </c>
      <c r="I2444" s="14" t="s">
        <v>8532</v>
      </c>
      <c r="J2444" s="15" t="s">
        <v>13394</v>
      </c>
      <c r="K2444" s="14" t="s">
        <v>29817</v>
      </c>
      <c r="L2444" s="14" t="s">
        <v>189</v>
      </c>
      <c r="M2444" s="14" t="s">
        <v>281</v>
      </c>
      <c r="N2444" s="14" t="s">
        <v>33</v>
      </c>
      <c r="O2444" s="16" t="s">
        <v>34</v>
      </c>
      <c r="P2444" s="26">
        <v>730</v>
      </c>
      <c r="Q2444" s="24" t="s">
        <v>49</v>
      </c>
      <c r="R2444" s="15" t="s">
        <v>13395</v>
      </c>
      <c r="S2444" s="14" t="s">
        <v>4536</v>
      </c>
      <c r="T2444" s="25">
        <v>6.25</v>
      </c>
      <c r="U2444" s="24" t="s">
        <v>49</v>
      </c>
      <c r="V2444" s="24"/>
      <c r="W2444" s="101"/>
      <c r="X2444" s="19" t="s">
        <v>13396</v>
      </c>
      <c r="Y2444" s="21" t="s">
        <v>1705</v>
      </c>
      <c r="Z2444" s="19" t="s">
        <v>31162</v>
      </c>
    </row>
    <row r="2445" spans="1:26" s="67" customFormat="1" ht="100.2" customHeight="1" x14ac:dyDescent="0.3">
      <c r="A2445" s="9" t="s">
        <v>16991</v>
      </c>
      <c r="B2445" s="10" t="s">
        <v>13397</v>
      </c>
      <c r="C2445" s="22" t="s">
        <v>13398</v>
      </c>
      <c r="D2445" s="23" t="s">
        <v>13399</v>
      </c>
      <c r="E2445" s="24">
        <v>336.36</v>
      </c>
      <c r="F2445" s="14" t="s">
        <v>13400</v>
      </c>
      <c r="G2445" s="14">
        <v>-1.28</v>
      </c>
      <c r="H2445" s="71" t="s">
        <v>13401</v>
      </c>
      <c r="I2445" s="14" t="s">
        <v>8532</v>
      </c>
      <c r="J2445" s="15" t="s">
        <v>9647</v>
      </c>
      <c r="K2445" s="14" t="s">
        <v>29816</v>
      </c>
      <c r="L2445" s="14" t="s">
        <v>31</v>
      </c>
      <c r="M2445" s="14" t="s">
        <v>176</v>
      </c>
      <c r="N2445" s="14" t="s">
        <v>33</v>
      </c>
      <c r="O2445" s="16" t="s">
        <v>34</v>
      </c>
      <c r="P2445" s="69" t="s">
        <v>311</v>
      </c>
      <c r="Q2445" s="70" t="s">
        <v>49</v>
      </c>
      <c r="R2445" s="15" t="s">
        <v>23606</v>
      </c>
      <c r="S2445" s="14" t="s">
        <v>143</v>
      </c>
      <c r="T2445" s="71">
        <v>6.3</v>
      </c>
      <c r="U2445" s="71" t="s">
        <v>49</v>
      </c>
      <c r="V2445" s="75"/>
      <c r="W2445" s="73"/>
      <c r="X2445" s="19" t="s">
        <v>13402</v>
      </c>
      <c r="Y2445" s="21" t="s">
        <v>4438</v>
      </c>
      <c r="Z2445" s="19" t="s">
        <v>13403</v>
      </c>
    </row>
    <row r="2446" spans="1:26" s="67" customFormat="1" ht="100.2" customHeight="1" x14ac:dyDescent="0.3">
      <c r="A2446" s="9" t="s">
        <v>16991</v>
      </c>
      <c r="B2446" s="10" t="s">
        <v>13404</v>
      </c>
      <c r="C2446" s="22" t="s">
        <v>13405</v>
      </c>
      <c r="D2446" s="19" t="s">
        <v>13406</v>
      </c>
      <c r="E2446" s="13">
        <v>217.84</v>
      </c>
      <c r="F2446" s="14" t="s">
        <v>13407</v>
      </c>
      <c r="G2446" s="13">
        <v>0.7</v>
      </c>
      <c r="H2446" s="14" t="s">
        <v>13408</v>
      </c>
      <c r="I2446" s="14" t="s">
        <v>8532</v>
      </c>
      <c r="J2446" s="15" t="s">
        <v>9083</v>
      </c>
      <c r="K2446" s="14" t="s">
        <v>29450</v>
      </c>
      <c r="L2446" s="14" t="s">
        <v>31</v>
      </c>
      <c r="M2446" s="14" t="s">
        <v>310</v>
      </c>
      <c r="N2446" s="14" t="s">
        <v>33</v>
      </c>
      <c r="O2446" s="16" t="s">
        <v>47</v>
      </c>
      <c r="P2446" s="28">
        <v>735</v>
      </c>
      <c r="Q2446" s="14" t="s">
        <v>49</v>
      </c>
      <c r="R2446" s="15" t="s">
        <v>13409</v>
      </c>
      <c r="S2446" s="14" t="s">
        <v>3124</v>
      </c>
      <c r="T2446" s="14">
        <v>2</v>
      </c>
      <c r="U2446" s="14" t="s">
        <v>49</v>
      </c>
      <c r="V2446" s="51"/>
      <c r="W2446" s="47"/>
      <c r="X2446" s="19" t="s">
        <v>13410</v>
      </c>
      <c r="Y2446" s="21" t="s">
        <v>8749</v>
      </c>
      <c r="Z2446" s="19" t="s">
        <v>13411</v>
      </c>
    </row>
    <row r="2447" spans="1:26" s="67" customFormat="1" ht="100.2" customHeight="1" x14ac:dyDescent="0.3">
      <c r="A2447" s="9" t="s">
        <v>16991</v>
      </c>
      <c r="B2447" s="10" t="s">
        <v>13412</v>
      </c>
      <c r="C2447" s="22" t="s">
        <v>13413</v>
      </c>
      <c r="D2447" s="19" t="s">
        <v>23607</v>
      </c>
      <c r="E2447" s="13">
        <v>279.73</v>
      </c>
      <c r="F2447" s="14" t="s">
        <v>13414</v>
      </c>
      <c r="G2447" s="14">
        <v>-7.0000000000000007E-2</v>
      </c>
      <c r="H2447" s="14" t="s">
        <v>13415</v>
      </c>
      <c r="I2447" s="14" t="s">
        <v>8532</v>
      </c>
      <c r="J2447" s="15" t="s">
        <v>11129</v>
      </c>
      <c r="K2447" s="14" t="s">
        <v>29000</v>
      </c>
      <c r="L2447" s="14" t="s">
        <v>31</v>
      </c>
      <c r="M2447" s="14" t="s">
        <v>310</v>
      </c>
      <c r="N2447" s="14" t="s">
        <v>70</v>
      </c>
      <c r="O2447" s="16" t="s">
        <v>34</v>
      </c>
      <c r="P2447" s="28">
        <v>742</v>
      </c>
      <c r="Q2447" s="14" t="s">
        <v>49</v>
      </c>
      <c r="R2447" s="15" t="s">
        <v>13416</v>
      </c>
      <c r="S2447" s="14" t="s">
        <v>1776</v>
      </c>
      <c r="T2447" s="14">
        <v>10</v>
      </c>
      <c r="U2447" s="14" t="s">
        <v>49</v>
      </c>
      <c r="V2447" s="30"/>
      <c r="W2447" s="48"/>
      <c r="X2447" s="19" t="s">
        <v>13417</v>
      </c>
      <c r="Y2447" s="21" t="s">
        <v>930</v>
      </c>
      <c r="Z2447" s="19" t="s">
        <v>13418</v>
      </c>
    </row>
    <row r="2448" spans="1:26" s="67" customFormat="1" ht="100.2" customHeight="1" x14ac:dyDescent="0.3">
      <c r="A2448" s="9" t="s">
        <v>16991</v>
      </c>
      <c r="B2448" s="10" t="s">
        <v>13419</v>
      </c>
      <c r="C2448" s="22" t="s">
        <v>13420</v>
      </c>
      <c r="D2448" s="19" t="s">
        <v>13421</v>
      </c>
      <c r="E2448" s="13">
        <v>182.23</v>
      </c>
      <c r="F2448" s="14" t="s">
        <v>13422</v>
      </c>
      <c r="G2448" s="14">
        <v>3.82</v>
      </c>
      <c r="H2448" s="14" t="s">
        <v>13423</v>
      </c>
      <c r="I2448" s="14" t="s">
        <v>8532</v>
      </c>
      <c r="J2448" s="15" t="s">
        <v>10290</v>
      </c>
      <c r="K2448" s="14" t="s">
        <v>29815</v>
      </c>
      <c r="L2448" s="14" t="s">
        <v>31</v>
      </c>
      <c r="M2448" s="14" t="s">
        <v>176</v>
      </c>
      <c r="N2448" s="14" t="s">
        <v>59</v>
      </c>
      <c r="O2448" s="16" t="s">
        <v>34</v>
      </c>
      <c r="P2448" s="28">
        <v>742</v>
      </c>
      <c r="Q2448" s="14" t="s">
        <v>49</v>
      </c>
      <c r="R2448" s="15" t="s">
        <v>13424</v>
      </c>
      <c r="S2448" s="14" t="s">
        <v>8126</v>
      </c>
      <c r="T2448" s="14">
        <v>10</v>
      </c>
      <c r="U2448" s="13" t="s">
        <v>49</v>
      </c>
      <c r="V2448" s="30"/>
      <c r="W2448" s="47"/>
      <c r="X2448" s="19" t="s">
        <v>13425</v>
      </c>
      <c r="Y2448" s="21" t="s">
        <v>13426</v>
      </c>
      <c r="Z2448" s="19" t="s">
        <v>13427</v>
      </c>
    </row>
    <row r="2449" spans="1:29" s="67" customFormat="1" ht="100.2" customHeight="1" x14ac:dyDescent="0.3">
      <c r="A2449" s="9" t="s">
        <v>16991</v>
      </c>
      <c r="B2449" s="10" t="s">
        <v>13428</v>
      </c>
      <c r="C2449" s="22" t="s">
        <v>13429</v>
      </c>
      <c r="D2449" s="19" t="s">
        <v>13430</v>
      </c>
      <c r="E2449" s="13">
        <v>188.61</v>
      </c>
      <c r="F2449" s="14" t="s">
        <v>13431</v>
      </c>
      <c r="G2449" s="14">
        <v>1.36</v>
      </c>
      <c r="H2449" s="14" t="s">
        <v>13432</v>
      </c>
      <c r="I2449" s="14" t="s">
        <v>8532</v>
      </c>
      <c r="J2449" s="15" t="s">
        <v>8598</v>
      </c>
      <c r="K2449" s="14" t="s">
        <v>29814</v>
      </c>
      <c r="L2449" s="14" t="s">
        <v>13433</v>
      </c>
      <c r="M2449" s="14" t="s">
        <v>7649</v>
      </c>
      <c r="N2449" s="14" t="s">
        <v>476</v>
      </c>
      <c r="O2449" s="16" t="s">
        <v>47</v>
      </c>
      <c r="P2449" s="28">
        <v>798</v>
      </c>
      <c r="Q2449" s="14" t="s">
        <v>49</v>
      </c>
      <c r="R2449" s="15" t="s">
        <v>13434</v>
      </c>
      <c r="S2449" s="14" t="s">
        <v>13435</v>
      </c>
      <c r="T2449" s="14">
        <v>188</v>
      </c>
      <c r="U2449" s="14" t="s">
        <v>49</v>
      </c>
      <c r="V2449" s="13"/>
      <c r="W2449" s="47"/>
      <c r="X2449" s="19" t="s">
        <v>13436</v>
      </c>
      <c r="Y2449" s="21" t="s">
        <v>13437</v>
      </c>
      <c r="Z2449" s="19" t="s">
        <v>13438</v>
      </c>
    </row>
    <row r="2450" spans="1:29" s="67" customFormat="1" ht="100.2" customHeight="1" x14ac:dyDescent="0.3">
      <c r="A2450" s="9" t="s">
        <v>16991</v>
      </c>
      <c r="B2450" s="10" t="s">
        <v>13439</v>
      </c>
      <c r="C2450" s="22" t="s">
        <v>13440</v>
      </c>
      <c r="D2450" s="19" t="s">
        <v>13441</v>
      </c>
      <c r="E2450" s="13">
        <v>124.61</v>
      </c>
      <c r="F2450" s="14" t="s">
        <v>13442</v>
      </c>
      <c r="G2450" s="14">
        <v>0.51</v>
      </c>
      <c r="H2450" s="14" t="s">
        <v>13443</v>
      </c>
      <c r="I2450" s="14" t="s">
        <v>8532</v>
      </c>
      <c r="J2450" s="15" t="s">
        <v>8598</v>
      </c>
      <c r="K2450" s="14" t="s">
        <v>29813</v>
      </c>
      <c r="L2450" s="14" t="s">
        <v>425</v>
      </c>
      <c r="M2450" s="14" t="s">
        <v>7649</v>
      </c>
      <c r="N2450" s="14" t="s">
        <v>476</v>
      </c>
      <c r="O2450" s="16" t="s">
        <v>47</v>
      </c>
      <c r="P2450" s="28">
        <v>798</v>
      </c>
      <c r="Q2450" s="14" t="s">
        <v>49</v>
      </c>
      <c r="R2450" s="15" t="s">
        <v>13444</v>
      </c>
      <c r="S2450" s="14" t="s">
        <v>7321</v>
      </c>
      <c r="T2450" s="14">
        <v>52</v>
      </c>
      <c r="U2450" s="14" t="s">
        <v>49</v>
      </c>
      <c r="V2450" s="13"/>
      <c r="W2450" s="47"/>
      <c r="X2450" s="19" t="s">
        <v>13445</v>
      </c>
      <c r="Y2450" s="21" t="s">
        <v>13446</v>
      </c>
      <c r="Z2450" s="19" t="s">
        <v>13447</v>
      </c>
      <c r="AC2450" s="121"/>
    </row>
    <row r="2451" spans="1:29" s="67" customFormat="1" ht="100.2" customHeight="1" x14ac:dyDescent="0.3">
      <c r="A2451" s="9" t="s">
        <v>16991</v>
      </c>
      <c r="B2451" s="10" t="s">
        <v>13448</v>
      </c>
      <c r="C2451" s="22" t="s">
        <v>13449</v>
      </c>
      <c r="D2451" s="19" t="s">
        <v>13450</v>
      </c>
      <c r="E2451" s="13">
        <v>58.08</v>
      </c>
      <c r="F2451" s="14" t="s">
        <v>3356</v>
      </c>
      <c r="G2451" s="14">
        <v>0.03</v>
      </c>
      <c r="H2451" s="14" t="s">
        <v>13451</v>
      </c>
      <c r="I2451" s="14" t="s">
        <v>8532</v>
      </c>
      <c r="J2451" s="15" t="s">
        <v>9710</v>
      </c>
      <c r="K2451" s="14" t="s">
        <v>29812</v>
      </c>
      <c r="L2451" s="14" t="s">
        <v>31</v>
      </c>
      <c r="M2451" s="14" t="s">
        <v>69</v>
      </c>
      <c r="N2451" s="14" t="s">
        <v>33</v>
      </c>
      <c r="O2451" s="16" t="s">
        <v>220</v>
      </c>
      <c r="P2451" s="28">
        <v>1050</v>
      </c>
      <c r="Q2451" s="37" t="s">
        <v>49</v>
      </c>
      <c r="R2451" s="15" t="s">
        <v>13452</v>
      </c>
      <c r="S2451" s="14" t="s">
        <v>5328</v>
      </c>
      <c r="T2451" s="14">
        <v>3.1</v>
      </c>
      <c r="U2451" s="30" t="s">
        <v>49</v>
      </c>
      <c r="V2451" s="64"/>
      <c r="W2451" s="64"/>
      <c r="X2451" s="19" t="s">
        <v>13453</v>
      </c>
      <c r="Y2451" s="21" t="s">
        <v>13454</v>
      </c>
      <c r="Z2451" s="19" t="s">
        <v>31163</v>
      </c>
    </row>
    <row r="2452" spans="1:29" s="67" customFormat="1" ht="100.2" customHeight="1" x14ac:dyDescent="0.3">
      <c r="A2452" s="9" t="s">
        <v>16991</v>
      </c>
      <c r="B2452" s="10" t="s">
        <v>13455</v>
      </c>
      <c r="C2452" s="19" t="s">
        <v>13456</v>
      </c>
      <c r="D2452" s="19" t="s">
        <v>13457</v>
      </c>
      <c r="E2452" s="13">
        <v>352.77</v>
      </c>
      <c r="F2452" s="14" t="s">
        <v>13458</v>
      </c>
      <c r="G2452" s="14">
        <v>2.1800000000000002</v>
      </c>
      <c r="H2452" s="14" t="s">
        <v>13459</v>
      </c>
      <c r="I2452" s="14" t="s">
        <v>8532</v>
      </c>
      <c r="J2452" s="15" t="s">
        <v>13460</v>
      </c>
      <c r="K2452" s="14" t="s">
        <v>29001</v>
      </c>
      <c r="L2452" s="14" t="s">
        <v>31</v>
      </c>
      <c r="M2452" s="14" t="s">
        <v>13461</v>
      </c>
      <c r="N2452" s="14" t="s">
        <v>33</v>
      </c>
      <c r="O2452" s="16" t="s">
        <v>34</v>
      </c>
      <c r="P2452" s="28">
        <v>1120</v>
      </c>
      <c r="Q2452" s="14" t="s">
        <v>49</v>
      </c>
      <c r="R2452" s="15" t="s">
        <v>13462</v>
      </c>
      <c r="S2452" s="14" t="s">
        <v>314</v>
      </c>
      <c r="T2452" s="14">
        <v>50</v>
      </c>
      <c r="U2452" s="36" t="s">
        <v>49</v>
      </c>
      <c r="V2452" s="30"/>
      <c r="W2452" s="47"/>
      <c r="X2452" s="19" t="s">
        <v>13463</v>
      </c>
      <c r="Y2452" s="21" t="s">
        <v>13464</v>
      </c>
      <c r="Z2452" s="19" t="s">
        <v>13465</v>
      </c>
    </row>
    <row r="2453" spans="1:29" s="67" customFormat="1" ht="100.2" customHeight="1" x14ac:dyDescent="0.3">
      <c r="A2453" s="9" t="s">
        <v>16991</v>
      </c>
      <c r="B2453" s="10" t="s">
        <v>13466</v>
      </c>
      <c r="C2453" s="22" t="s">
        <v>13467</v>
      </c>
      <c r="D2453" s="19" t="s">
        <v>13468</v>
      </c>
      <c r="E2453" s="13">
        <v>351.07</v>
      </c>
      <c r="F2453" s="14" t="s">
        <v>13469</v>
      </c>
      <c r="G2453" s="14">
        <v>3.5739999999999998</v>
      </c>
      <c r="H2453" s="14" t="s">
        <v>13470</v>
      </c>
      <c r="I2453" s="14" t="s">
        <v>8532</v>
      </c>
      <c r="J2453" s="15" t="s">
        <v>8598</v>
      </c>
      <c r="K2453" s="14" t="s">
        <v>29002</v>
      </c>
      <c r="L2453" s="14" t="s">
        <v>31</v>
      </c>
      <c r="M2453" s="14" t="s">
        <v>13471</v>
      </c>
      <c r="N2453" s="14" t="s">
        <v>476</v>
      </c>
      <c r="O2453" s="16" t="s">
        <v>220</v>
      </c>
      <c r="P2453" s="28" t="s">
        <v>8443</v>
      </c>
      <c r="Q2453" s="14">
        <v>2</v>
      </c>
      <c r="R2453" s="15" t="s">
        <v>13472</v>
      </c>
      <c r="S2453" s="14" t="s">
        <v>13473</v>
      </c>
      <c r="T2453" s="14">
        <v>6</v>
      </c>
      <c r="U2453" s="28">
        <v>2</v>
      </c>
      <c r="V2453" s="30">
        <f>PRODUCT(U2453,1/E2453)</f>
        <v>5.6968695701711909E-3</v>
      </c>
      <c r="W2453" s="37"/>
      <c r="X2453" s="19" t="s">
        <v>13474</v>
      </c>
      <c r="Y2453" s="21" t="s">
        <v>13475</v>
      </c>
      <c r="Z2453" s="19" t="s">
        <v>13476</v>
      </c>
    </row>
    <row r="2454" spans="1:29" s="67" customFormat="1" ht="100.2" customHeight="1" x14ac:dyDescent="0.3">
      <c r="A2454" s="9" t="s">
        <v>16991</v>
      </c>
      <c r="B2454" s="10" t="s">
        <v>13477</v>
      </c>
      <c r="C2454" s="22" t="s">
        <v>13478</v>
      </c>
      <c r="D2454" s="19" t="s">
        <v>13479</v>
      </c>
      <c r="E2454" s="13">
        <v>338.44</v>
      </c>
      <c r="F2454" s="14" t="s">
        <v>13480</v>
      </c>
      <c r="G2454" s="14">
        <v>4.7750000000000004</v>
      </c>
      <c r="H2454" s="14" t="s">
        <v>13481</v>
      </c>
      <c r="I2454" s="14" t="s">
        <v>8532</v>
      </c>
      <c r="J2454" s="15" t="s">
        <v>13482</v>
      </c>
      <c r="K2454" s="14" t="s">
        <v>29811</v>
      </c>
      <c r="L2454" s="14" t="s">
        <v>31</v>
      </c>
      <c r="M2454" s="14" t="s">
        <v>13483</v>
      </c>
      <c r="N2454" s="14" t="s">
        <v>33</v>
      </c>
      <c r="O2454" s="16" t="s">
        <v>34</v>
      </c>
      <c r="P2454" s="28" t="s">
        <v>917</v>
      </c>
      <c r="Q2454" s="14" t="s">
        <v>49</v>
      </c>
      <c r="R2454" s="15" t="s">
        <v>13484</v>
      </c>
      <c r="S2454" s="14" t="s">
        <v>13485</v>
      </c>
      <c r="T2454" s="14">
        <v>25</v>
      </c>
      <c r="U2454" s="14" t="s">
        <v>49</v>
      </c>
      <c r="V2454" s="30"/>
      <c r="W2454" s="30"/>
      <c r="X2454" s="19" t="s">
        <v>13486</v>
      </c>
      <c r="Y2454" s="21" t="s">
        <v>13487</v>
      </c>
      <c r="Z2454" s="19" t="s">
        <v>31164</v>
      </c>
    </row>
    <row r="2455" spans="1:29" s="67" customFormat="1" ht="100.2" customHeight="1" x14ac:dyDescent="0.3">
      <c r="A2455" s="9" t="s">
        <v>16991</v>
      </c>
      <c r="B2455" s="10" t="s">
        <v>29631</v>
      </c>
      <c r="C2455" s="22" t="s">
        <v>13488</v>
      </c>
      <c r="D2455" s="19" t="s">
        <v>13489</v>
      </c>
      <c r="E2455" s="13">
        <v>362.51</v>
      </c>
      <c r="F2455" s="14" t="s">
        <v>13490</v>
      </c>
      <c r="G2455" s="14">
        <v>7.74</v>
      </c>
      <c r="H2455" s="14" t="s">
        <v>13491</v>
      </c>
      <c r="I2455" s="14" t="s">
        <v>8532</v>
      </c>
      <c r="J2455" s="15" t="s">
        <v>9931</v>
      </c>
      <c r="K2455" s="14" t="s">
        <v>29810</v>
      </c>
      <c r="L2455" s="14" t="s">
        <v>31</v>
      </c>
      <c r="M2455" s="14" t="s">
        <v>10441</v>
      </c>
      <c r="N2455" s="14" t="s">
        <v>46</v>
      </c>
      <c r="O2455" s="16" t="s">
        <v>220</v>
      </c>
      <c r="P2455" s="28" t="s">
        <v>917</v>
      </c>
      <c r="Q2455" s="14" t="s">
        <v>49</v>
      </c>
      <c r="R2455" s="15" t="s">
        <v>13492</v>
      </c>
      <c r="S2455" s="14" t="s">
        <v>2480</v>
      </c>
      <c r="T2455" s="14">
        <v>50</v>
      </c>
      <c r="U2455" s="14" t="s">
        <v>49</v>
      </c>
      <c r="V2455" s="30"/>
      <c r="W2455" s="47"/>
      <c r="X2455" s="19" t="s">
        <v>13493</v>
      </c>
      <c r="Y2455" s="21" t="s">
        <v>13494</v>
      </c>
      <c r="Z2455" s="19" t="s">
        <v>13495</v>
      </c>
    </row>
    <row r="2456" spans="1:29" s="67" customFormat="1" ht="100.2" customHeight="1" x14ac:dyDescent="0.3">
      <c r="A2456" s="9" t="s">
        <v>16991</v>
      </c>
      <c r="B2456" s="10" t="s">
        <v>31165</v>
      </c>
      <c r="C2456" s="46" t="s">
        <v>13496</v>
      </c>
      <c r="D2456" s="12" t="s">
        <v>13497</v>
      </c>
      <c r="E2456" s="13">
        <v>260.33</v>
      </c>
      <c r="F2456" s="14" t="s">
        <v>13498</v>
      </c>
      <c r="G2456" s="14" t="s">
        <v>13499</v>
      </c>
      <c r="H2456" s="18" t="s">
        <v>13500</v>
      </c>
      <c r="I2456" s="14" t="s">
        <v>8532</v>
      </c>
      <c r="J2456" s="15" t="s">
        <v>8551</v>
      </c>
      <c r="K2456" s="14" t="s">
        <v>29809</v>
      </c>
      <c r="L2456" s="14" t="s">
        <v>31</v>
      </c>
      <c r="M2456" s="14" t="s">
        <v>69</v>
      </c>
      <c r="N2456" s="14" t="s">
        <v>33</v>
      </c>
      <c r="O2456" s="16" t="s">
        <v>34</v>
      </c>
      <c r="P2456" s="17" t="s">
        <v>917</v>
      </c>
      <c r="Q2456" s="29" t="s">
        <v>49</v>
      </c>
      <c r="R2456" s="15" t="s">
        <v>13501</v>
      </c>
      <c r="S2456" s="14" t="s">
        <v>36</v>
      </c>
      <c r="T2456" s="18">
        <v>8.7799999999999994</v>
      </c>
      <c r="U2456" s="34" t="s">
        <v>49</v>
      </c>
      <c r="V2456" s="30"/>
      <c r="W2456" s="47"/>
      <c r="X2456" s="19" t="s">
        <v>13502</v>
      </c>
      <c r="Y2456" s="21" t="s">
        <v>1705</v>
      </c>
      <c r="Z2456" s="19" t="s">
        <v>13503</v>
      </c>
    </row>
    <row r="2457" spans="1:29" s="67" customFormat="1" ht="100.2" customHeight="1" x14ac:dyDescent="0.3">
      <c r="A2457" s="9" t="s">
        <v>16991</v>
      </c>
      <c r="B2457" s="10" t="s">
        <v>13504</v>
      </c>
      <c r="C2457" s="22" t="s">
        <v>13505</v>
      </c>
      <c r="D2457" s="12" t="s">
        <v>13506</v>
      </c>
      <c r="E2457" s="13">
        <v>104.109584810103</v>
      </c>
      <c r="F2457" s="14" t="s">
        <v>13507</v>
      </c>
      <c r="G2457" s="14">
        <v>0.36</v>
      </c>
      <c r="H2457" s="18" t="s">
        <v>13508</v>
      </c>
      <c r="I2457" s="14" t="s">
        <v>8532</v>
      </c>
      <c r="J2457" s="15" t="s">
        <v>8864</v>
      </c>
      <c r="K2457" s="14" t="s">
        <v>29808</v>
      </c>
      <c r="L2457" s="14" t="s">
        <v>31</v>
      </c>
      <c r="M2457" s="14" t="s">
        <v>163</v>
      </c>
      <c r="N2457" s="14" t="s">
        <v>59</v>
      </c>
      <c r="O2457" s="16" t="s">
        <v>220</v>
      </c>
      <c r="P2457" s="17" t="s">
        <v>5362</v>
      </c>
      <c r="Q2457" s="29" t="s">
        <v>7640</v>
      </c>
      <c r="R2457" s="15" t="s">
        <v>13509</v>
      </c>
      <c r="S2457" s="14" t="s">
        <v>36</v>
      </c>
      <c r="T2457" s="18">
        <v>30</v>
      </c>
      <c r="U2457" s="17">
        <v>5</v>
      </c>
      <c r="V2457" s="13">
        <f>PRODUCT(U2457,1/E2457)</f>
        <v>4.8026317741253634E-2</v>
      </c>
      <c r="W2457" s="47"/>
      <c r="X2457" s="19" t="s">
        <v>13510</v>
      </c>
      <c r="Y2457" s="21" t="s">
        <v>13511</v>
      </c>
      <c r="Z2457" s="19" t="s">
        <v>31166</v>
      </c>
    </row>
    <row r="2458" spans="1:29" s="67" customFormat="1" ht="100.2" customHeight="1" x14ac:dyDescent="0.3">
      <c r="A2458" s="9" t="s">
        <v>16991</v>
      </c>
      <c r="B2458" s="10" t="s">
        <v>13512</v>
      </c>
      <c r="C2458" s="22" t="s">
        <v>13513</v>
      </c>
      <c r="D2458" s="12" t="s">
        <v>13514</v>
      </c>
      <c r="E2458" s="13">
        <v>483.61</v>
      </c>
      <c r="F2458" s="14" t="s">
        <v>13515</v>
      </c>
      <c r="G2458" s="14">
        <v>4.5199999999999996</v>
      </c>
      <c r="H2458" s="25" t="s">
        <v>13516</v>
      </c>
      <c r="I2458" s="14" t="s">
        <v>8532</v>
      </c>
      <c r="J2458" s="15" t="s">
        <v>8598</v>
      </c>
      <c r="K2458" s="14" t="s">
        <v>29807</v>
      </c>
      <c r="L2458" s="14" t="s">
        <v>31</v>
      </c>
      <c r="M2458" s="14" t="s">
        <v>163</v>
      </c>
      <c r="N2458" s="14" t="s">
        <v>59</v>
      </c>
      <c r="O2458" s="16" t="s">
        <v>201</v>
      </c>
      <c r="P2458" s="17" t="s">
        <v>5362</v>
      </c>
      <c r="Q2458" s="29" t="s">
        <v>13517</v>
      </c>
      <c r="R2458" s="15" t="s">
        <v>13518</v>
      </c>
      <c r="S2458" s="14" t="s">
        <v>13519</v>
      </c>
      <c r="T2458" s="18">
        <v>30</v>
      </c>
      <c r="U2458" s="34">
        <v>7.5</v>
      </c>
      <c r="V2458" s="33">
        <f>PRODUCT(U2458,1/E2458)</f>
        <v>1.5508364177746531E-2</v>
      </c>
      <c r="W2458" s="48"/>
      <c r="X2458" s="19" t="s">
        <v>13520</v>
      </c>
      <c r="Y2458" s="21" t="s">
        <v>13521</v>
      </c>
      <c r="Z2458" s="19" t="s">
        <v>31167</v>
      </c>
    </row>
    <row r="2459" spans="1:29" s="67" customFormat="1" ht="100.2" customHeight="1" x14ac:dyDescent="0.3">
      <c r="A2459" s="9" t="s">
        <v>16991</v>
      </c>
      <c r="B2459" s="10" t="s">
        <v>13522</v>
      </c>
      <c r="C2459" s="22" t="s">
        <v>13523</v>
      </c>
      <c r="D2459" s="12" t="s">
        <v>13524</v>
      </c>
      <c r="E2459" s="13">
        <v>112.173110840709</v>
      </c>
      <c r="F2459" s="14" t="s">
        <v>13192</v>
      </c>
      <c r="G2459" s="14">
        <v>0.2</v>
      </c>
      <c r="H2459" s="18" t="s">
        <v>13525</v>
      </c>
      <c r="I2459" s="14" t="s">
        <v>8532</v>
      </c>
      <c r="J2459" s="15" t="s">
        <v>11659</v>
      </c>
      <c r="K2459" s="14" t="s">
        <v>28705</v>
      </c>
      <c r="L2459" s="14" t="s">
        <v>31</v>
      </c>
      <c r="M2459" s="14" t="s">
        <v>13526</v>
      </c>
      <c r="N2459" s="14" t="s">
        <v>59</v>
      </c>
      <c r="O2459" s="16" t="s">
        <v>13527</v>
      </c>
      <c r="P2459" s="17" t="s">
        <v>5362</v>
      </c>
      <c r="Q2459" s="29" t="s">
        <v>13528</v>
      </c>
      <c r="R2459" s="15" t="s">
        <v>13529</v>
      </c>
      <c r="S2459" s="14" t="s">
        <v>49</v>
      </c>
      <c r="T2459" s="18" t="s">
        <v>49</v>
      </c>
      <c r="U2459" s="34">
        <v>21.4</v>
      </c>
      <c r="V2459" s="33">
        <f>PRODUCT(U2459,1/E2459)</f>
        <v>0.19077655812174973</v>
      </c>
      <c r="W2459" s="48"/>
      <c r="X2459" s="19" t="s">
        <v>13530</v>
      </c>
      <c r="Y2459" s="21" t="s">
        <v>13531</v>
      </c>
      <c r="Z2459" s="19" t="s">
        <v>13532</v>
      </c>
    </row>
    <row r="2460" spans="1:29" s="67" customFormat="1" ht="100.2" customHeight="1" x14ac:dyDescent="0.3">
      <c r="A2460" s="9" t="s">
        <v>16991</v>
      </c>
      <c r="B2460" s="10" t="s">
        <v>13533</v>
      </c>
      <c r="C2460" s="19" t="s">
        <v>13534</v>
      </c>
      <c r="D2460" s="12" t="s">
        <v>13535</v>
      </c>
      <c r="E2460" s="13">
        <v>338.04206046072801</v>
      </c>
      <c r="F2460" s="14" t="s">
        <v>13536</v>
      </c>
      <c r="G2460" s="14">
        <v>4.83</v>
      </c>
      <c r="H2460" s="18" t="s">
        <v>13537</v>
      </c>
      <c r="I2460" s="14" t="s">
        <v>8532</v>
      </c>
      <c r="J2460" s="15" t="s">
        <v>8615</v>
      </c>
      <c r="K2460" s="14" t="s">
        <v>29806</v>
      </c>
      <c r="L2460" s="14" t="s">
        <v>31</v>
      </c>
      <c r="M2460" s="14" t="s">
        <v>13538</v>
      </c>
      <c r="N2460" s="14" t="s">
        <v>59</v>
      </c>
      <c r="O2460" s="16" t="s">
        <v>220</v>
      </c>
      <c r="P2460" s="17" t="s">
        <v>5362</v>
      </c>
      <c r="Q2460" s="29" t="s">
        <v>13539</v>
      </c>
      <c r="R2460" s="15" t="s">
        <v>13540</v>
      </c>
      <c r="S2460" s="14" t="s">
        <v>49</v>
      </c>
      <c r="T2460" s="14" t="s">
        <v>49</v>
      </c>
      <c r="U2460" s="17">
        <v>2000</v>
      </c>
      <c r="V2460" s="33">
        <f>U2460/E2460</f>
        <v>5.9164235281081234</v>
      </c>
      <c r="W2460" s="48"/>
      <c r="X2460" s="19" t="s">
        <v>580</v>
      </c>
      <c r="Y2460" s="21" t="s">
        <v>13541</v>
      </c>
      <c r="Z2460" s="19" t="s">
        <v>31168</v>
      </c>
    </row>
    <row r="2461" spans="1:29" s="67" customFormat="1" ht="100.2" customHeight="1" x14ac:dyDescent="0.3">
      <c r="A2461" s="9" t="s">
        <v>16991</v>
      </c>
      <c r="B2461" s="10" t="s">
        <v>13542</v>
      </c>
      <c r="C2461" s="19" t="s">
        <v>13543</v>
      </c>
      <c r="D2461" s="12" t="s">
        <v>13544</v>
      </c>
      <c r="E2461" s="13">
        <v>163.00145847996799</v>
      </c>
      <c r="F2461" s="14" t="s">
        <v>9054</v>
      </c>
      <c r="G2461" s="14">
        <v>3.06</v>
      </c>
      <c r="H2461" s="18" t="s">
        <v>13545</v>
      </c>
      <c r="I2461" s="14" t="s">
        <v>8532</v>
      </c>
      <c r="J2461" s="15" t="s">
        <v>8756</v>
      </c>
      <c r="K2461" s="14" t="s">
        <v>29003</v>
      </c>
      <c r="L2461" s="14" t="s">
        <v>31</v>
      </c>
      <c r="M2461" s="14" t="s">
        <v>163</v>
      </c>
      <c r="N2461" s="14" t="s">
        <v>59</v>
      </c>
      <c r="O2461" s="16" t="s">
        <v>71</v>
      </c>
      <c r="P2461" s="17" t="s">
        <v>5362</v>
      </c>
      <c r="Q2461" s="29" t="s">
        <v>4683</v>
      </c>
      <c r="R2461" s="15" t="s">
        <v>13546</v>
      </c>
      <c r="S2461" s="14" t="s">
        <v>143</v>
      </c>
      <c r="T2461" s="18">
        <v>41</v>
      </c>
      <c r="U2461" s="17">
        <v>14</v>
      </c>
      <c r="V2461" s="33">
        <f>U2461/E2461</f>
        <v>8.5888802042348139E-2</v>
      </c>
      <c r="W2461" s="48"/>
      <c r="X2461" s="19" t="s">
        <v>13547</v>
      </c>
      <c r="Y2461" s="21" t="s">
        <v>13548</v>
      </c>
      <c r="Z2461" s="19" t="s">
        <v>31169</v>
      </c>
    </row>
    <row r="2462" spans="1:29" s="67" customFormat="1" ht="100.2" customHeight="1" x14ac:dyDescent="0.3">
      <c r="A2462" s="9" t="s">
        <v>16991</v>
      </c>
      <c r="B2462" s="10" t="s">
        <v>13549</v>
      </c>
      <c r="C2462" s="35" t="s">
        <v>13550</v>
      </c>
      <c r="D2462" s="12" t="s">
        <v>13551</v>
      </c>
      <c r="E2462" s="13">
        <v>98.91</v>
      </c>
      <c r="F2462" s="14" t="s">
        <v>13552</v>
      </c>
      <c r="G2462" s="14">
        <v>1.47</v>
      </c>
      <c r="H2462" s="18" t="s">
        <v>13553</v>
      </c>
      <c r="I2462" s="14" t="s">
        <v>8532</v>
      </c>
      <c r="J2462" s="15" t="s">
        <v>13554</v>
      </c>
      <c r="K2462" s="14" t="s">
        <v>29004</v>
      </c>
      <c r="L2462" s="14" t="s">
        <v>31</v>
      </c>
      <c r="M2462" s="14" t="s">
        <v>1713</v>
      </c>
      <c r="N2462" s="14" t="s">
        <v>70</v>
      </c>
      <c r="O2462" s="16" t="s">
        <v>71</v>
      </c>
      <c r="P2462" s="17" t="s">
        <v>5362</v>
      </c>
      <c r="Q2462" s="29" t="s">
        <v>13555</v>
      </c>
      <c r="R2462" s="15" t="s">
        <v>13556</v>
      </c>
      <c r="S2462" s="14" t="s">
        <v>7321</v>
      </c>
      <c r="T2462" s="18">
        <v>0.11</v>
      </c>
      <c r="U2462" s="33">
        <v>5.5E-2</v>
      </c>
      <c r="V2462" s="56">
        <f>PRODUCT(U2462,1/E2462)</f>
        <v>5.5606106561520571E-4</v>
      </c>
      <c r="W2462" s="47"/>
      <c r="X2462" s="19" t="s">
        <v>13557</v>
      </c>
      <c r="Y2462" s="21" t="s">
        <v>13558</v>
      </c>
      <c r="Z2462" s="19" t="s">
        <v>31170</v>
      </c>
    </row>
    <row r="2463" spans="1:29" s="67" customFormat="1" ht="100.2" customHeight="1" x14ac:dyDescent="0.3">
      <c r="A2463" s="9" t="s">
        <v>16991</v>
      </c>
      <c r="B2463" s="10" t="s">
        <v>13559</v>
      </c>
      <c r="C2463" s="19" t="s">
        <v>13560</v>
      </c>
      <c r="D2463" s="12" t="s">
        <v>13561</v>
      </c>
      <c r="E2463" s="13">
        <v>112.942633385164</v>
      </c>
      <c r="F2463" s="14" t="s">
        <v>13562</v>
      </c>
      <c r="G2463" s="14">
        <v>0.69</v>
      </c>
      <c r="H2463" s="18" t="s">
        <v>13563</v>
      </c>
      <c r="I2463" s="14" t="s">
        <v>8532</v>
      </c>
      <c r="J2463" s="15" t="s">
        <v>13554</v>
      </c>
      <c r="K2463" s="14" t="s">
        <v>29005</v>
      </c>
      <c r="L2463" s="14" t="s">
        <v>31</v>
      </c>
      <c r="M2463" s="14" t="s">
        <v>1713</v>
      </c>
      <c r="N2463" s="14" t="s">
        <v>59</v>
      </c>
      <c r="O2463" s="16" t="s">
        <v>71</v>
      </c>
      <c r="P2463" s="17" t="s">
        <v>5362</v>
      </c>
      <c r="Q2463" s="29" t="s">
        <v>49</v>
      </c>
      <c r="R2463" s="15" t="s">
        <v>13564</v>
      </c>
      <c r="S2463" s="14" t="s">
        <v>36</v>
      </c>
      <c r="T2463" s="18">
        <v>0.31</v>
      </c>
      <c r="U2463" s="20" t="s">
        <v>49</v>
      </c>
      <c r="V2463" s="39"/>
      <c r="W2463" s="47"/>
      <c r="X2463" s="19" t="s">
        <v>13565</v>
      </c>
      <c r="Y2463" s="21" t="s">
        <v>13566</v>
      </c>
      <c r="Z2463" s="19" t="s">
        <v>13567</v>
      </c>
    </row>
    <row r="2464" spans="1:29" s="67" customFormat="1" ht="100.2" customHeight="1" x14ac:dyDescent="0.3">
      <c r="A2464" s="9" t="s">
        <v>16991</v>
      </c>
      <c r="B2464" s="10" t="s">
        <v>13568</v>
      </c>
      <c r="C2464" s="22" t="s">
        <v>13569</v>
      </c>
      <c r="D2464" s="12" t="s">
        <v>13570</v>
      </c>
      <c r="E2464" s="13">
        <v>438.2</v>
      </c>
      <c r="F2464" s="14" t="s">
        <v>13571</v>
      </c>
      <c r="G2464" s="14"/>
      <c r="H2464" s="18" t="s">
        <v>13572</v>
      </c>
      <c r="I2464" s="14" t="s">
        <v>8532</v>
      </c>
      <c r="J2464" s="54" t="s">
        <v>12062</v>
      </c>
      <c r="K2464" s="16" t="s">
        <v>29805</v>
      </c>
      <c r="L2464" s="14" t="s">
        <v>31</v>
      </c>
      <c r="M2464" s="14" t="s">
        <v>13573</v>
      </c>
      <c r="N2464" s="14" t="s">
        <v>70</v>
      </c>
      <c r="O2464" s="16" t="s">
        <v>220</v>
      </c>
      <c r="P2464" s="17" t="s">
        <v>5362</v>
      </c>
      <c r="Q2464" s="29" t="s">
        <v>13574</v>
      </c>
      <c r="R2464" s="15" t="s">
        <v>13575</v>
      </c>
      <c r="S2464" s="14" t="s">
        <v>143</v>
      </c>
      <c r="T2464" s="14">
        <v>1.25</v>
      </c>
      <c r="U2464" s="33">
        <v>0.625</v>
      </c>
      <c r="V2464" s="56">
        <f>PRODUCT(U2464,1/E2464)</f>
        <v>1.4262893655864902E-3</v>
      </c>
      <c r="W2464" s="48"/>
      <c r="X2464" s="19" t="s">
        <v>13576</v>
      </c>
      <c r="Y2464" s="21" t="s">
        <v>13577</v>
      </c>
      <c r="Z2464" s="19" t="s">
        <v>13578</v>
      </c>
    </row>
    <row r="2465" spans="1:26" s="67" customFormat="1" ht="100.2" customHeight="1" x14ac:dyDescent="0.3">
      <c r="A2465" s="9" t="s">
        <v>16991</v>
      </c>
      <c r="B2465" s="10" t="s">
        <v>13579</v>
      </c>
      <c r="C2465" s="22" t="s">
        <v>13580</v>
      </c>
      <c r="D2465" s="12" t="s">
        <v>13581</v>
      </c>
      <c r="E2465" s="13">
        <v>466.86</v>
      </c>
      <c r="F2465" s="14" t="s">
        <v>13582</v>
      </c>
      <c r="G2465" s="14">
        <v>12.25</v>
      </c>
      <c r="H2465" s="14" t="s">
        <v>13583</v>
      </c>
      <c r="I2465" s="14" t="s">
        <v>8532</v>
      </c>
      <c r="J2465" s="15" t="s">
        <v>13584</v>
      </c>
      <c r="K2465" s="14" t="s">
        <v>29750</v>
      </c>
      <c r="L2465" s="14" t="s">
        <v>31</v>
      </c>
      <c r="M2465" s="14" t="s">
        <v>1546</v>
      </c>
      <c r="N2465" s="14" t="s">
        <v>59</v>
      </c>
      <c r="O2465" s="16" t="s">
        <v>220</v>
      </c>
      <c r="P2465" s="17" t="s">
        <v>5362</v>
      </c>
      <c r="Q2465" s="29" t="s">
        <v>4116</v>
      </c>
      <c r="R2465" s="15" t="s">
        <v>13585</v>
      </c>
      <c r="S2465" s="14" t="s">
        <v>36</v>
      </c>
      <c r="T2465" s="18">
        <v>200</v>
      </c>
      <c r="U2465" s="17">
        <v>50</v>
      </c>
      <c r="V2465" s="13">
        <f>U2465/E2465</f>
        <v>0.1070984877693527</v>
      </c>
      <c r="W2465" s="47"/>
      <c r="X2465" s="19" t="s">
        <v>13586</v>
      </c>
      <c r="Y2465" s="21" t="s">
        <v>13587</v>
      </c>
      <c r="Z2465" s="19" t="s">
        <v>31171</v>
      </c>
    </row>
    <row r="2466" spans="1:26" s="67" customFormat="1" ht="100.2" customHeight="1" x14ac:dyDescent="0.3">
      <c r="A2466" s="9" t="s">
        <v>16991</v>
      </c>
      <c r="B2466" s="10" t="s">
        <v>13588</v>
      </c>
      <c r="C2466" s="22" t="s">
        <v>13589</v>
      </c>
      <c r="D2466" s="12" t="s">
        <v>13590</v>
      </c>
      <c r="E2466" s="36">
        <v>434.9</v>
      </c>
      <c r="F2466" s="14" t="s">
        <v>13591</v>
      </c>
      <c r="G2466" s="14">
        <v>14.12</v>
      </c>
      <c r="H2466" s="14" t="s">
        <v>13592</v>
      </c>
      <c r="I2466" s="14" t="s">
        <v>8532</v>
      </c>
      <c r="J2466" s="15" t="s">
        <v>11114</v>
      </c>
      <c r="K2466" s="14" t="s">
        <v>29804</v>
      </c>
      <c r="L2466" s="14" t="s">
        <v>31</v>
      </c>
      <c r="M2466" s="14" t="s">
        <v>163</v>
      </c>
      <c r="N2466" s="14" t="s">
        <v>476</v>
      </c>
      <c r="O2466" s="16" t="s">
        <v>220</v>
      </c>
      <c r="P2466" s="17" t="s">
        <v>5362</v>
      </c>
      <c r="Q2466" s="29" t="s">
        <v>1204</v>
      </c>
      <c r="R2466" s="15" t="s">
        <v>2848</v>
      </c>
      <c r="S2466" s="14" t="s">
        <v>49</v>
      </c>
      <c r="T2466" s="18" t="s">
        <v>49</v>
      </c>
      <c r="U2466" s="17">
        <v>1000</v>
      </c>
      <c r="V2466" s="30">
        <f>U2466/E2466</f>
        <v>2.2993791676247413</v>
      </c>
      <c r="W2466" s="47"/>
      <c r="X2466" s="19" t="s">
        <v>13593</v>
      </c>
      <c r="Y2466" s="21" t="s">
        <v>13594</v>
      </c>
      <c r="Z2466" s="19" t="s">
        <v>31172</v>
      </c>
    </row>
    <row r="2467" spans="1:26" s="67" customFormat="1" ht="100.2" customHeight="1" x14ac:dyDescent="0.3">
      <c r="A2467" s="9" t="s">
        <v>16991</v>
      </c>
      <c r="B2467" s="10" t="s">
        <v>13595</v>
      </c>
      <c r="C2467" s="22" t="s">
        <v>13596</v>
      </c>
      <c r="D2467" s="12" t="s">
        <v>13597</v>
      </c>
      <c r="E2467" s="13">
        <v>149.24</v>
      </c>
      <c r="F2467" s="14" t="s">
        <v>5802</v>
      </c>
      <c r="G2467" s="14">
        <v>3.17</v>
      </c>
      <c r="H2467" s="18" t="s">
        <v>13598</v>
      </c>
      <c r="I2467" s="14" t="s">
        <v>8532</v>
      </c>
      <c r="J2467" s="15" t="s">
        <v>8992</v>
      </c>
      <c r="K2467" s="14" t="s">
        <v>29803</v>
      </c>
      <c r="L2467" s="14" t="s">
        <v>31</v>
      </c>
      <c r="M2467" s="14" t="s">
        <v>1546</v>
      </c>
      <c r="N2467" s="14" t="s">
        <v>59</v>
      </c>
      <c r="O2467" s="16" t="s">
        <v>220</v>
      </c>
      <c r="P2467" s="17" t="s">
        <v>5362</v>
      </c>
      <c r="Q2467" s="29" t="s">
        <v>657</v>
      </c>
      <c r="R2467" s="15" t="s">
        <v>13599</v>
      </c>
      <c r="S2467" s="14" t="s">
        <v>13600</v>
      </c>
      <c r="T2467" s="18">
        <v>10</v>
      </c>
      <c r="U2467" s="17" t="s">
        <v>49</v>
      </c>
      <c r="V2467" s="30"/>
      <c r="W2467" s="47"/>
      <c r="X2467" s="19" t="s">
        <v>13601</v>
      </c>
      <c r="Y2467" s="21" t="s">
        <v>13602</v>
      </c>
      <c r="Z2467" s="19" t="s">
        <v>13603</v>
      </c>
    </row>
    <row r="2468" spans="1:26" s="67" customFormat="1" ht="100.2" customHeight="1" x14ac:dyDescent="0.3">
      <c r="A2468" s="9" t="s">
        <v>16991</v>
      </c>
      <c r="B2468" s="10" t="s">
        <v>13604</v>
      </c>
      <c r="C2468" s="22" t="s">
        <v>23608</v>
      </c>
      <c r="D2468" s="12" t="s">
        <v>13605</v>
      </c>
      <c r="E2468" s="13">
        <v>230.30441669574401</v>
      </c>
      <c r="F2468" s="14" t="s">
        <v>13606</v>
      </c>
      <c r="G2468" s="14">
        <v>5.7539999999999996</v>
      </c>
      <c r="H2468" s="18" t="s">
        <v>13607</v>
      </c>
      <c r="I2468" s="14" t="s">
        <v>8532</v>
      </c>
      <c r="J2468" s="15" t="s">
        <v>8551</v>
      </c>
      <c r="K2468" s="14" t="s">
        <v>29802</v>
      </c>
      <c r="L2468" s="14" t="s">
        <v>31</v>
      </c>
      <c r="M2468" s="14" t="s">
        <v>163</v>
      </c>
      <c r="N2468" s="14" t="s">
        <v>230</v>
      </c>
      <c r="O2468" s="16" t="s">
        <v>34</v>
      </c>
      <c r="P2468" s="17" t="s">
        <v>5426</v>
      </c>
      <c r="Q2468" s="29" t="s">
        <v>2044</v>
      </c>
      <c r="R2468" s="15" t="s">
        <v>13608</v>
      </c>
      <c r="S2468" s="14" t="s">
        <v>7824</v>
      </c>
      <c r="T2468" s="18">
        <v>250</v>
      </c>
      <c r="U2468" s="17">
        <v>100</v>
      </c>
      <c r="V2468" s="33">
        <f>U2468/E2468</f>
        <v>0.43420791244360007</v>
      </c>
      <c r="W2468" s="33"/>
      <c r="X2468" s="19" t="s">
        <v>13609</v>
      </c>
      <c r="Y2468" s="21" t="s">
        <v>13610</v>
      </c>
      <c r="Z2468" s="19" t="s">
        <v>31173</v>
      </c>
    </row>
    <row r="2469" spans="1:26" s="67" customFormat="1" ht="100.2" customHeight="1" x14ac:dyDescent="0.3">
      <c r="A2469" s="9" t="s">
        <v>16991</v>
      </c>
      <c r="B2469" s="10" t="s">
        <v>13611</v>
      </c>
      <c r="C2469" s="12" t="s">
        <v>23609</v>
      </c>
      <c r="D2469" s="12" t="s">
        <v>13612</v>
      </c>
      <c r="E2469" s="13">
        <v>230.30441669574401</v>
      </c>
      <c r="F2469" s="14" t="s">
        <v>13606</v>
      </c>
      <c r="G2469" s="14">
        <v>5.7539999999999996</v>
      </c>
      <c r="H2469" s="18" t="s">
        <v>13613</v>
      </c>
      <c r="I2469" s="14" t="s">
        <v>8532</v>
      </c>
      <c r="J2469" s="15" t="s">
        <v>8551</v>
      </c>
      <c r="K2469" s="14" t="s">
        <v>29801</v>
      </c>
      <c r="L2469" s="14" t="s">
        <v>31</v>
      </c>
      <c r="M2469" s="14" t="s">
        <v>163</v>
      </c>
      <c r="N2469" s="14" t="s">
        <v>230</v>
      </c>
      <c r="O2469" s="16" t="s">
        <v>34</v>
      </c>
      <c r="P2469" s="17" t="s">
        <v>5426</v>
      </c>
      <c r="Q2469" s="29" t="s">
        <v>3661</v>
      </c>
      <c r="R2469" s="15" t="s">
        <v>13608</v>
      </c>
      <c r="S2469" s="14" t="s">
        <v>7824</v>
      </c>
      <c r="T2469" s="18">
        <v>500</v>
      </c>
      <c r="U2469" s="17">
        <v>250</v>
      </c>
      <c r="V2469" s="20">
        <f>U2469/E2469</f>
        <v>1.0855197811090003</v>
      </c>
      <c r="W2469" s="33"/>
      <c r="X2469" s="19" t="s">
        <v>13614</v>
      </c>
      <c r="Y2469" s="21" t="s">
        <v>13610</v>
      </c>
      <c r="Z2469" s="19" t="s">
        <v>31173</v>
      </c>
    </row>
    <row r="2470" spans="1:26" s="67" customFormat="1" ht="100.2" customHeight="1" x14ac:dyDescent="0.3">
      <c r="A2470" s="9" t="s">
        <v>16991</v>
      </c>
      <c r="B2470" s="10" t="s">
        <v>13615</v>
      </c>
      <c r="C2470" s="12" t="s">
        <v>23610</v>
      </c>
      <c r="D2470" s="12" t="s">
        <v>13616</v>
      </c>
      <c r="E2470" s="13">
        <v>230.30441669574401</v>
      </c>
      <c r="F2470" s="14" t="s">
        <v>13606</v>
      </c>
      <c r="G2470" s="14">
        <v>5.7539999999999996</v>
      </c>
      <c r="H2470" s="18" t="s">
        <v>13617</v>
      </c>
      <c r="I2470" s="14" t="s">
        <v>8532</v>
      </c>
      <c r="J2470" s="15" t="s">
        <v>8551</v>
      </c>
      <c r="K2470" s="14" t="s">
        <v>29800</v>
      </c>
      <c r="L2470" s="14" t="s">
        <v>31</v>
      </c>
      <c r="M2470" s="14" t="s">
        <v>163</v>
      </c>
      <c r="N2470" s="14" t="s">
        <v>230</v>
      </c>
      <c r="O2470" s="16" t="s">
        <v>34</v>
      </c>
      <c r="P2470" s="17" t="s">
        <v>5426</v>
      </c>
      <c r="Q2470" s="29" t="s">
        <v>2044</v>
      </c>
      <c r="R2470" s="15" t="s">
        <v>13608</v>
      </c>
      <c r="S2470" s="14" t="s">
        <v>396</v>
      </c>
      <c r="T2470" s="18">
        <v>250</v>
      </c>
      <c r="U2470" s="17">
        <v>100</v>
      </c>
      <c r="V2470" s="33">
        <f>U2470/E2470</f>
        <v>0.43420791244360007</v>
      </c>
      <c r="W2470" s="33"/>
      <c r="X2470" s="19" t="s">
        <v>13618</v>
      </c>
      <c r="Y2470" s="21" t="s">
        <v>13610</v>
      </c>
      <c r="Z2470" s="19" t="s">
        <v>31173</v>
      </c>
    </row>
    <row r="2471" spans="1:26" s="67" customFormat="1" ht="100.2" customHeight="1" x14ac:dyDescent="0.3">
      <c r="A2471" s="9" t="s">
        <v>16991</v>
      </c>
      <c r="B2471" s="10" t="s">
        <v>13619</v>
      </c>
      <c r="C2471" s="22" t="s">
        <v>13620</v>
      </c>
      <c r="D2471" s="12" t="s">
        <v>13621</v>
      </c>
      <c r="E2471" s="13">
        <v>520.48686729749795</v>
      </c>
      <c r="F2471" s="14" t="s">
        <v>13622</v>
      </c>
      <c r="G2471" s="14">
        <v>7.65</v>
      </c>
      <c r="H2471" s="18" t="s">
        <v>13623</v>
      </c>
      <c r="I2471" s="14" t="s">
        <v>8532</v>
      </c>
      <c r="J2471" s="15" t="s">
        <v>13624</v>
      </c>
      <c r="K2471" s="14" t="s">
        <v>29799</v>
      </c>
      <c r="L2471" s="14" t="s">
        <v>31</v>
      </c>
      <c r="M2471" s="14" t="s">
        <v>13625</v>
      </c>
      <c r="N2471" s="14" t="s">
        <v>59</v>
      </c>
      <c r="O2471" s="16" t="s">
        <v>34</v>
      </c>
      <c r="P2471" s="17" t="s">
        <v>5426</v>
      </c>
      <c r="Q2471" s="29" t="s">
        <v>13626</v>
      </c>
      <c r="R2471" s="15" t="s">
        <v>13627</v>
      </c>
      <c r="S2471" s="14" t="s">
        <v>49</v>
      </c>
      <c r="T2471" s="18" t="s">
        <v>49</v>
      </c>
      <c r="U2471" s="17">
        <v>2750</v>
      </c>
      <c r="V2471" s="33">
        <f>U2471/E2471</f>
        <v>5.2835146720967412</v>
      </c>
      <c r="W2471" s="47"/>
      <c r="X2471" s="19" t="s">
        <v>50</v>
      </c>
      <c r="Y2471" s="21" t="s">
        <v>13628</v>
      </c>
      <c r="Z2471" s="19" t="s">
        <v>31174</v>
      </c>
    </row>
    <row r="2472" spans="1:26" s="67" customFormat="1" ht="100.2" customHeight="1" x14ac:dyDescent="0.3">
      <c r="A2472" s="9" t="s">
        <v>16991</v>
      </c>
      <c r="B2472" s="10" t="s">
        <v>13629</v>
      </c>
      <c r="C2472" s="22" t="s">
        <v>13630</v>
      </c>
      <c r="D2472" s="12" t="s">
        <v>13631</v>
      </c>
      <c r="E2472" s="13">
        <v>140.207432818444</v>
      </c>
      <c r="F2472" s="14" t="s">
        <v>6970</v>
      </c>
      <c r="G2472" s="14">
        <v>-0.05</v>
      </c>
      <c r="H2472" s="18" t="s">
        <v>13632</v>
      </c>
      <c r="I2472" s="14" t="s">
        <v>8532</v>
      </c>
      <c r="J2472" s="15" t="s">
        <v>11659</v>
      </c>
      <c r="K2472" s="14" t="s">
        <v>29798</v>
      </c>
      <c r="L2472" s="14" t="s">
        <v>31</v>
      </c>
      <c r="M2472" s="14" t="s">
        <v>13633</v>
      </c>
      <c r="N2472" s="14" t="s">
        <v>70</v>
      </c>
      <c r="O2472" s="16" t="s">
        <v>34</v>
      </c>
      <c r="P2472" s="17" t="s">
        <v>13634</v>
      </c>
      <c r="Q2472" s="29" t="s">
        <v>13635</v>
      </c>
      <c r="R2472" s="15" t="s">
        <v>13636</v>
      </c>
      <c r="S2472" s="14" t="s">
        <v>13637</v>
      </c>
      <c r="T2472" s="18">
        <v>104.8</v>
      </c>
      <c r="U2472" s="34">
        <v>10.7</v>
      </c>
      <c r="V2472" s="39">
        <f>PRODUCT(U2472,1/E2472)</f>
        <v>7.6315497580328254E-2</v>
      </c>
      <c r="W2472" s="48"/>
      <c r="X2472" s="19" t="s">
        <v>13638</v>
      </c>
      <c r="Y2472" s="21" t="s">
        <v>13639</v>
      </c>
      <c r="Z2472" s="19" t="s">
        <v>31175</v>
      </c>
    </row>
    <row r="2473" spans="1:26" s="67" customFormat="1" ht="100.2" customHeight="1" x14ac:dyDescent="0.3">
      <c r="A2473" s="9" t="s">
        <v>16991</v>
      </c>
      <c r="B2473" s="10" t="s">
        <v>13640</v>
      </c>
      <c r="C2473" s="22" t="s">
        <v>13641</v>
      </c>
      <c r="D2473" s="12" t="s">
        <v>13642</v>
      </c>
      <c r="E2473" s="13">
        <v>216.24286725600501</v>
      </c>
      <c r="F2473" s="14" t="s">
        <v>13643</v>
      </c>
      <c r="G2473" s="14">
        <v>-2.1119999999999899</v>
      </c>
      <c r="H2473" s="18" t="s">
        <v>13644</v>
      </c>
      <c r="I2473" s="14" t="s">
        <v>8532</v>
      </c>
      <c r="J2473" s="15" t="s">
        <v>11659</v>
      </c>
      <c r="K2473" s="14" t="s">
        <v>29797</v>
      </c>
      <c r="L2473" s="14" t="s">
        <v>31</v>
      </c>
      <c r="M2473" s="14" t="s">
        <v>163</v>
      </c>
      <c r="N2473" s="14" t="s">
        <v>1150</v>
      </c>
      <c r="O2473" s="16" t="s">
        <v>220</v>
      </c>
      <c r="P2473" s="17" t="s">
        <v>8514</v>
      </c>
      <c r="Q2473" s="29" t="s">
        <v>3469</v>
      </c>
      <c r="R2473" s="15" t="s">
        <v>13645</v>
      </c>
      <c r="S2473" s="14" t="s">
        <v>1776</v>
      </c>
      <c r="T2473" s="18">
        <v>500</v>
      </c>
      <c r="U2473" s="17">
        <v>250</v>
      </c>
      <c r="V2473" s="20">
        <f>U2473/E2473</f>
        <v>1.1561074969655794</v>
      </c>
      <c r="W2473" s="47"/>
      <c r="X2473" s="19" t="s">
        <v>13646</v>
      </c>
      <c r="Y2473" s="21" t="s">
        <v>5095</v>
      </c>
      <c r="Z2473" s="19" t="s">
        <v>13647</v>
      </c>
    </row>
    <row r="2474" spans="1:26" s="67" customFormat="1" ht="100.2" customHeight="1" x14ac:dyDescent="0.3">
      <c r="A2474" s="9" t="s">
        <v>16991</v>
      </c>
      <c r="B2474" s="10" t="s">
        <v>13648</v>
      </c>
      <c r="C2474" s="22" t="s">
        <v>13649</v>
      </c>
      <c r="D2474" s="12" t="s">
        <v>13650</v>
      </c>
      <c r="E2474" s="13">
        <v>68.117205514546299</v>
      </c>
      <c r="F2474" s="14" t="s">
        <v>13651</v>
      </c>
      <c r="G2474" s="14">
        <v>2.42</v>
      </c>
      <c r="H2474" s="18" t="s">
        <v>13652</v>
      </c>
      <c r="I2474" s="14" t="s">
        <v>8532</v>
      </c>
      <c r="J2474" s="15" t="s">
        <v>13269</v>
      </c>
      <c r="K2474" s="13" t="s">
        <v>29796</v>
      </c>
      <c r="L2474" s="14" t="s">
        <v>31</v>
      </c>
      <c r="M2474" s="14" t="s">
        <v>5437</v>
      </c>
      <c r="N2474" s="14" t="s">
        <v>59</v>
      </c>
      <c r="O2474" s="16" t="s">
        <v>71</v>
      </c>
      <c r="P2474" s="17" t="s">
        <v>13653</v>
      </c>
      <c r="Q2474" s="29" t="s">
        <v>49</v>
      </c>
      <c r="R2474" s="15" t="s">
        <v>13654</v>
      </c>
      <c r="S2474" s="18" t="s">
        <v>13655</v>
      </c>
      <c r="T2474" s="18">
        <v>83.4</v>
      </c>
      <c r="U2474" s="17" t="s">
        <v>49</v>
      </c>
      <c r="V2474" s="36"/>
      <c r="W2474" s="47"/>
      <c r="X2474" s="19" t="s">
        <v>13656</v>
      </c>
      <c r="Y2474" s="21" t="s">
        <v>6948</v>
      </c>
      <c r="Z2474" s="19" t="s">
        <v>13657</v>
      </c>
    </row>
    <row r="2475" spans="1:26" s="67" customFormat="1" ht="100.2" customHeight="1" x14ac:dyDescent="0.3">
      <c r="A2475" s="9" t="s">
        <v>16991</v>
      </c>
      <c r="B2475" s="10" t="s">
        <v>13658</v>
      </c>
      <c r="C2475" s="22" t="s">
        <v>13659</v>
      </c>
      <c r="D2475" s="12" t="s">
        <v>13660</v>
      </c>
      <c r="E2475" s="13">
        <v>226.31737843475599</v>
      </c>
      <c r="F2475" s="14" t="s">
        <v>13661</v>
      </c>
      <c r="G2475" s="14">
        <v>2.77</v>
      </c>
      <c r="H2475" s="18" t="s">
        <v>13662</v>
      </c>
      <c r="I2475" s="14" t="s">
        <v>8532</v>
      </c>
      <c r="J2475" s="15" t="s">
        <v>13663</v>
      </c>
      <c r="K2475" s="14" t="s">
        <v>29795</v>
      </c>
      <c r="L2475" s="14" t="s">
        <v>31</v>
      </c>
      <c r="M2475" s="14" t="s">
        <v>13664</v>
      </c>
      <c r="N2475" s="14" t="s">
        <v>1150</v>
      </c>
      <c r="O2475" s="16" t="s">
        <v>34</v>
      </c>
      <c r="P2475" s="17" t="s">
        <v>251</v>
      </c>
      <c r="Q2475" s="29" t="s">
        <v>49</v>
      </c>
      <c r="R2475" s="15" t="s">
        <v>13665</v>
      </c>
      <c r="S2475" s="14" t="s">
        <v>93</v>
      </c>
      <c r="T2475" s="18">
        <v>16</v>
      </c>
      <c r="U2475" s="20" t="s">
        <v>49</v>
      </c>
      <c r="V2475" s="33"/>
      <c r="W2475" s="33"/>
      <c r="X2475" s="19" t="s">
        <v>13666</v>
      </c>
      <c r="Y2475" s="21" t="s">
        <v>13667</v>
      </c>
      <c r="Z2475" s="19" t="s">
        <v>31176</v>
      </c>
    </row>
    <row r="2476" spans="1:26" s="67" customFormat="1" ht="100.2" customHeight="1" x14ac:dyDescent="0.3">
      <c r="A2476" s="9" t="s">
        <v>16991</v>
      </c>
      <c r="B2476" s="10" t="s">
        <v>13668</v>
      </c>
      <c r="C2476" s="22" t="s">
        <v>13669</v>
      </c>
      <c r="D2476" s="19" t="s">
        <v>13670</v>
      </c>
      <c r="E2476" s="13">
        <v>76.099999999999994</v>
      </c>
      <c r="F2476" s="14" t="s">
        <v>13671</v>
      </c>
      <c r="G2476" s="14">
        <v>-1.68</v>
      </c>
      <c r="H2476" s="14" t="s">
        <v>13672</v>
      </c>
      <c r="I2476" s="14" t="s">
        <v>8532</v>
      </c>
      <c r="J2476" s="15" t="s">
        <v>8598</v>
      </c>
      <c r="K2476" s="14" t="s">
        <v>29794</v>
      </c>
      <c r="L2476" s="14" t="s">
        <v>13176</v>
      </c>
      <c r="M2476" s="14" t="s">
        <v>13177</v>
      </c>
      <c r="N2476" s="14" t="s">
        <v>46</v>
      </c>
      <c r="O2476" s="16" t="s">
        <v>47</v>
      </c>
      <c r="P2476" s="28" t="s">
        <v>13673</v>
      </c>
      <c r="Q2476" s="14" t="s">
        <v>49</v>
      </c>
      <c r="R2476" s="15" t="s">
        <v>13674</v>
      </c>
      <c r="S2476" s="14" t="s">
        <v>143</v>
      </c>
      <c r="T2476" s="14">
        <v>16.8</v>
      </c>
      <c r="U2476" s="14" t="s">
        <v>49</v>
      </c>
      <c r="V2476" s="13"/>
      <c r="W2476" s="47"/>
      <c r="X2476" s="19" t="s">
        <v>13675</v>
      </c>
      <c r="Y2476" s="21" t="s">
        <v>13676</v>
      </c>
      <c r="Z2476" s="19" t="s">
        <v>13677</v>
      </c>
    </row>
    <row r="2477" spans="1:26" s="67" customFormat="1" ht="100.2" customHeight="1" x14ac:dyDescent="0.3">
      <c r="A2477" s="9" t="s">
        <v>16991</v>
      </c>
      <c r="B2477" s="10" t="s">
        <v>13678</v>
      </c>
      <c r="C2477" s="19" t="s">
        <v>13679</v>
      </c>
      <c r="D2477" s="19" t="s">
        <v>13680</v>
      </c>
      <c r="E2477" s="13">
        <v>281.14999999999998</v>
      </c>
      <c r="F2477" s="14" t="s">
        <v>13681</v>
      </c>
      <c r="G2477" s="14">
        <v>3.71</v>
      </c>
      <c r="H2477" s="14" t="s">
        <v>13682</v>
      </c>
      <c r="I2477" s="14" t="s">
        <v>8532</v>
      </c>
      <c r="J2477" s="15" t="s">
        <v>12236</v>
      </c>
      <c r="K2477" s="14" t="s">
        <v>29793</v>
      </c>
      <c r="L2477" s="14" t="s">
        <v>31</v>
      </c>
      <c r="M2477" s="14" t="s">
        <v>674</v>
      </c>
      <c r="N2477" s="14" t="s">
        <v>230</v>
      </c>
      <c r="O2477" s="16" t="s">
        <v>1214</v>
      </c>
      <c r="P2477" s="28" t="s">
        <v>13683</v>
      </c>
      <c r="Q2477" s="14">
        <v>15</v>
      </c>
      <c r="R2477" s="15" t="s">
        <v>13684</v>
      </c>
      <c r="S2477" s="14" t="s">
        <v>281</v>
      </c>
      <c r="T2477" s="14">
        <v>150</v>
      </c>
      <c r="U2477" s="28">
        <v>15</v>
      </c>
      <c r="V2477" s="30">
        <f t="shared" ref="V2477:V2508" si="134">U2477/E2477</f>
        <v>5.3352303041081281E-2</v>
      </c>
      <c r="W2477" s="37"/>
      <c r="X2477" s="19" t="s">
        <v>13685</v>
      </c>
      <c r="Y2477" s="21" t="s">
        <v>1705</v>
      </c>
      <c r="Z2477" s="19" t="s">
        <v>13686</v>
      </c>
    </row>
    <row r="2478" spans="1:26" s="67" customFormat="1" ht="100.2" customHeight="1" x14ac:dyDescent="0.3">
      <c r="A2478" s="9" t="s">
        <v>16991</v>
      </c>
      <c r="B2478" s="10" t="s">
        <v>13687</v>
      </c>
      <c r="C2478" s="35" t="s">
        <v>13688</v>
      </c>
      <c r="D2478" s="19" t="s">
        <v>13689</v>
      </c>
      <c r="E2478" s="13">
        <v>558.59</v>
      </c>
      <c r="F2478" s="14" t="s">
        <v>13690</v>
      </c>
      <c r="G2478" s="14">
        <v>5.9</v>
      </c>
      <c r="H2478" s="14" t="s">
        <v>13691</v>
      </c>
      <c r="I2478" s="14" t="s">
        <v>8532</v>
      </c>
      <c r="J2478" s="201" t="s">
        <v>13692</v>
      </c>
      <c r="K2478" s="13" t="s">
        <v>29792</v>
      </c>
      <c r="L2478" s="14" t="s">
        <v>31</v>
      </c>
      <c r="M2478" s="14" t="s">
        <v>281</v>
      </c>
      <c r="N2478" s="14" t="s">
        <v>33</v>
      </c>
      <c r="O2478" s="16" t="s">
        <v>1214</v>
      </c>
      <c r="P2478" s="28" t="s">
        <v>5445</v>
      </c>
      <c r="Q2478" s="14">
        <v>0.3</v>
      </c>
      <c r="R2478" s="15" t="s">
        <v>13693</v>
      </c>
      <c r="S2478" s="14" t="s">
        <v>13694</v>
      </c>
      <c r="T2478" s="14">
        <v>1.6</v>
      </c>
      <c r="U2478" s="36">
        <v>0.3</v>
      </c>
      <c r="V2478" s="37">
        <f t="shared" si="134"/>
        <v>5.3706654254462121E-4</v>
      </c>
      <c r="W2478" s="37"/>
      <c r="X2478" s="19" t="s">
        <v>13695</v>
      </c>
      <c r="Y2478" s="21" t="s">
        <v>1705</v>
      </c>
      <c r="Z2478" s="19" t="s">
        <v>31177</v>
      </c>
    </row>
    <row r="2479" spans="1:26" s="67" customFormat="1" ht="100.2" customHeight="1" x14ac:dyDescent="0.3">
      <c r="A2479" s="9" t="s">
        <v>16991</v>
      </c>
      <c r="B2479" s="10" t="s">
        <v>13696</v>
      </c>
      <c r="C2479" s="22" t="s">
        <v>13697</v>
      </c>
      <c r="D2479" s="19" t="s">
        <v>13698</v>
      </c>
      <c r="E2479" s="13">
        <v>383.64</v>
      </c>
      <c r="F2479" s="14" t="s">
        <v>13699</v>
      </c>
      <c r="G2479" s="14">
        <v>4.55</v>
      </c>
      <c r="H2479" s="14" t="s">
        <v>13700</v>
      </c>
      <c r="I2479" s="14" t="s">
        <v>8532</v>
      </c>
      <c r="J2479" s="15" t="s">
        <v>10828</v>
      </c>
      <c r="K2479" s="14" t="s">
        <v>29006</v>
      </c>
      <c r="L2479" s="14" t="s">
        <v>31</v>
      </c>
      <c r="M2479" s="14" t="s">
        <v>69</v>
      </c>
      <c r="N2479" s="14" t="s">
        <v>59</v>
      </c>
      <c r="O2479" s="16" t="s">
        <v>34</v>
      </c>
      <c r="P2479" s="17" t="s">
        <v>5445</v>
      </c>
      <c r="Q2479" s="29" t="s">
        <v>11660</v>
      </c>
      <c r="R2479" s="15" t="s">
        <v>13701</v>
      </c>
      <c r="S2479" s="14" t="s">
        <v>12407</v>
      </c>
      <c r="T2479" s="18">
        <v>25</v>
      </c>
      <c r="U2479" s="20">
        <v>1.25</v>
      </c>
      <c r="V2479" s="56">
        <f t="shared" si="134"/>
        <v>3.2582629548535088E-3</v>
      </c>
      <c r="W2479" s="47"/>
      <c r="X2479" s="19" t="s">
        <v>13702</v>
      </c>
      <c r="Y2479" s="21" t="s">
        <v>13703</v>
      </c>
      <c r="Z2479" s="19" t="s">
        <v>31178</v>
      </c>
    </row>
    <row r="2480" spans="1:26" s="67" customFormat="1" ht="100.2" customHeight="1" x14ac:dyDescent="0.3">
      <c r="A2480" s="138" t="s">
        <v>23707</v>
      </c>
      <c r="B2480" s="141" t="s">
        <v>25812</v>
      </c>
      <c r="C2480" s="139" t="s">
        <v>25813</v>
      </c>
      <c r="D2480" s="139" t="s">
        <v>25814</v>
      </c>
      <c r="E2480" s="142">
        <v>323.43</v>
      </c>
      <c r="F2480" s="143" t="s">
        <v>12011</v>
      </c>
      <c r="G2480" s="143"/>
      <c r="H2480" s="143" t="s">
        <v>25815</v>
      </c>
      <c r="I2480" s="143" t="s">
        <v>8532</v>
      </c>
      <c r="J2480" s="139" t="s">
        <v>8677</v>
      </c>
      <c r="K2480" s="143" t="s">
        <v>29791</v>
      </c>
      <c r="L2480" s="144" t="s">
        <v>31</v>
      </c>
      <c r="M2480" s="144" t="s">
        <v>32</v>
      </c>
      <c r="N2480" s="144" t="s">
        <v>33</v>
      </c>
      <c r="O2480" s="144" t="s">
        <v>34</v>
      </c>
      <c r="P2480" s="144">
        <v>30</v>
      </c>
      <c r="Q2480" s="144">
        <v>5658</v>
      </c>
      <c r="R2480" s="145" t="s">
        <v>25816</v>
      </c>
      <c r="S2480" s="144" t="s">
        <v>49</v>
      </c>
      <c r="T2480" s="144" t="s">
        <v>49</v>
      </c>
      <c r="U2480" s="144">
        <v>5658</v>
      </c>
      <c r="V2480" s="146">
        <f t="shared" si="134"/>
        <v>17.493738985251831</v>
      </c>
      <c r="W2480" s="150"/>
      <c r="X2480" s="1" t="s">
        <v>25817</v>
      </c>
      <c r="Y2480" s="145" t="s">
        <v>25818</v>
      </c>
      <c r="Z2480" s="1" t="s">
        <v>25819</v>
      </c>
    </row>
    <row r="2481" spans="1:26" s="67" customFormat="1" ht="100.2" customHeight="1" x14ac:dyDescent="0.3">
      <c r="A2481" s="138" t="s">
        <v>23707</v>
      </c>
      <c r="B2481" s="141" t="s">
        <v>25820</v>
      </c>
      <c r="C2481" s="139" t="s">
        <v>25821</v>
      </c>
      <c r="D2481" s="139" t="s">
        <v>25822</v>
      </c>
      <c r="E2481" s="142">
        <v>381.21</v>
      </c>
      <c r="F2481" s="143" t="s">
        <v>25823</v>
      </c>
      <c r="G2481" s="143"/>
      <c r="H2481" s="143" t="s">
        <v>25824</v>
      </c>
      <c r="I2481" s="143" t="s">
        <v>8532</v>
      </c>
      <c r="J2481" s="139" t="s">
        <v>11511</v>
      </c>
      <c r="K2481" s="143" t="s">
        <v>29007</v>
      </c>
      <c r="L2481" s="144" t="s">
        <v>31</v>
      </c>
      <c r="M2481" s="144" t="s">
        <v>32</v>
      </c>
      <c r="N2481" s="144" t="s">
        <v>46</v>
      </c>
      <c r="O2481" s="144" t="s">
        <v>34</v>
      </c>
      <c r="P2481" s="144">
        <v>30</v>
      </c>
      <c r="Q2481" s="144">
        <v>2000</v>
      </c>
      <c r="R2481" s="145" t="s">
        <v>25825</v>
      </c>
      <c r="S2481" s="144" t="s">
        <v>49</v>
      </c>
      <c r="T2481" s="144" t="s">
        <v>49</v>
      </c>
      <c r="U2481" s="144">
        <v>2000</v>
      </c>
      <c r="V2481" s="148">
        <f t="shared" si="134"/>
        <v>5.2464520867763174</v>
      </c>
      <c r="W2481" s="150"/>
      <c r="X2481" s="1" t="s">
        <v>25826</v>
      </c>
      <c r="Y2481" s="145" t="s">
        <v>18529</v>
      </c>
      <c r="Z2481" s="1" t="s">
        <v>25827</v>
      </c>
    </row>
    <row r="2482" spans="1:26" s="67" customFormat="1" ht="100.2" customHeight="1" x14ac:dyDescent="0.3">
      <c r="A2482" s="138" t="s">
        <v>23707</v>
      </c>
      <c r="B2482" s="141" t="s">
        <v>25828</v>
      </c>
      <c r="C2482" s="139" t="s">
        <v>25829</v>
      </c>
      <c r="D2482" s="139" t="s">
        <v>26906</v>
      </c>
      <c r="E2482" s="142">
        <v>598.65800000000002</v>
      </c>
      <c r="F2482" s="143" t="s">
        <v>19836</v>
      </c>
      <c r="G2482" s="143"/>
      <c r="H2482" s="143" t="s">
        <v>25830</v>
      </c>
      <c r="I2482" s="143" t="s">
        <v>8532</v>
      </c>
      <c r="J2482" s="139" t="s">
        <v>9093</v>
      </c>
      <c r="K2482" s="143" t="s">
        <v>29790</v>
      </c>
      <c r="L2482" s="144" t="s">
        <v>31</v>
      </c>
      <c r="M2482" s="144" t="s">
        <v>69</v>
      </c>
      <c r="N2482" s="144" t="s">
        <v>476</v>
      </c>
      <c r="O2482" s="144" t="s">
        <v>34</v>
      </c>
      <c r="P2482" s="144">
        <v>28</v>
      </c>
      <c r="Q2482" s="144">
        <v>1501.25</v>
      </c>
      <c r="R2482" s="145" t="s">
        <v>25831</v>
      </c>
      <c r="S2482" s="144" t="s">
        <v>49</v>
      </c>
      <c r="T2482" s="144" t="s">
        <v>49</v>
      </c>
      <c r="U2482" s="144">
        <v>1501.25</v>
      </c>
      <c r="V2482" s="149">
        <f t="shared" si="134"/>
        <v>2.507692204898289</v>
      </c>
      <c r="W2482" s="150"/>
      <c r="X2482" s="1" t="s">
        <v>25832</v>
      </c>
      <c r="Y2482" s="145" t="s">
        <v>15311</v>
      </c>
      <c r="Z2482" s="1" t="s">
        <v>31179</v>
      </c>
    </row>
    <row r="2483" spans="1:26" s="67" customFormat="1" ht="100.2" customHeight="1" x14ac:dyDescent="0.3">
      <c r="A2483" s="138" t="s">
        <v>23707</v>
      </c>
      <c r="B2483" s="141" t="s">
        <v>25833</v>
      </c>
      <c r="C2483" s="139" t="s">
        <v>25834</v>
      </c>
      <c r="D2483" s="139" t="s">
        <v>25835</v>
      </c>
      <c r="E2483" s="142">
        <v>454.5</v>
      </c>
      <c r="F2483" s="160" t="s">
        <v>25836</v>
      </c>
      <c r="G2483" s="160"/>
      <c r="H2483" s="143" t="s">
        <v>25837</v>
      </c>
      <c r="I2483" s="143" t="s">
        <v>8532</v>
      </c>
      <c r="J2483" s="139" t="s">
        <v>8551</v>
      </c>
      <c r="K2483" s="143" t="s">
        <v>29789</v>
      </c>
      <c r="L2483" s="144" t="s">
        <v>31</v>
      </c>
      <c r="M2483" s="144" t="s">
        <v>25838</v>
      </c>
      <c r="N2483" s="144" t="s">
        <v>46</v>
      </c>
      <c r="O2483" s="144" t="s">
        <v>34</v>
      </c>
      <c r="P2483" s="144">
        <v>28</v>
      </c>
      <c r="Q2483" s="144">
        <v>1172</v>
      </c>
      <c r="R2483" s="145" t="s">
        <v>25839</v>
      </c>
      <c r="S2483" s="144" t="s">
        <v>49</v>
      </c>
      <c r="T2483" s="144" t="s">
        <v>49</v>
      </c>
      <c r="U2483" s="144">
        <v>1172</v>
      </c>
      <c r="V2483" s="148">
        <f t="shared" si="134"/>
        <v>2.5786578657865786</v>
      </c>
      <c r="W2483" s="150"/>
      <c r="X2483" s="1" t="s">
        <v>25840</v>
      </c>
      <c r="Y2483" s="145" t="s">
        <v>4192</v>
      </c>
      <c r="Z2483" s="1" t="s">
        <v>25841</v>
      </c>
    </row>
    <row r="2484" spans="1:26" s="67" customFormat="1" ht="100.2" customHeight="1" x14ac:dyDescent="0.3">
      <c r="A2484" s="138" t="s">
        <v>23707</v>
      </c>
      <c r="B2484" s="141" t="s">
        <v>25842</v>
      </c>
      <c r="C2484" s="139" t="s">
        <v>25843</v>
      </c>
      <c r="D2484" s="139" t="s">
        <v>25844</v>
      </c>
      <c r="E2484" s="142">
        <f>878.85/2</f>
        <v>439.42500000000001</v>
      </c>
      <c r="F2484" s="143" t="s">
        <v>25845</v>
      </c>
      <c r="G2484" s="143"/>
      <c r="H2484" s="143" t="s">
        <v>25846</v>
      </c>
      <c r="I2484" s="143" t="s">
        <v>8532</v>
      </c>
      <c r="J2484" s="139" t="s">
        <v>25847</v>
      </c>
      <c r="K2484" s="143" t="s">
        <v>29788</v>
      </c>
      <c r="L2484" s="144" t="s">
        <v>31</v>
      </c>
      <c r="M2484" s="144" t="s">
        <v>32</v>
      </c>
      <c r="N2484" s="144" t="s">
        <v>46</v>
      </c>
      <c r="O2484" s="144" t="s">
        <v>220</v>
      </c>
      <c r="P2484" s="144">
        <v>35</v>
      </c>
      <c r="Q2484" s="144">
        <v>1110</v>
      </c>
      <c r="R2484" s="145" t="s">
        <v>25848</v>
      </c>
      <c r="S2484" s="144" t="s">
        <v>49</v>
      </c>
      <c r="T2484" s="144" t="s">
        <v>49</v>
      </c>
      <c r="U2484" s="144">
        <v>1110</v>
      </c>
      <c r="V2484" s="148">
        <f t="shared" si="134"/>
        <v>2.5260283324799455</v>
      </c>
      <c r="W2484" s="150"/>
      <c r="X2484" s="1" t="s">
        <v>25849</v>
      </c>
      <c r="Y2484" s="145" t="s">
        <v>1672</v>
      </c>
      <c r="Z2484" s="1" t="s">
        <v>25850</v>
      </c>
    </row>
    <row r="2485" spans="1:26" s="67" customFormat="1" ht="100.2" customHeight="1" x14ac:dyDescent="0.3">
      <c r="A2485" s="138" t="s">
        <v>23707</v>
      </c>
      <c r="B2485" s="141" t="s">
        <v>25851</v>
      </c>
      <c r="C2485" s="139" t="s">
        <v>25852</v>
      </c>
      <c r="D2485" s="139" t="s">
        <v>25853</v>
      </c>
      <c r="E2485" s="142">
        <v>651.54999999999995</v>
      </c>
      <c r="F2485" s="143" t="s">
        <v>25854</v>
      </c>
      <c r="G2485" s="143"/>
      <c r="H2485" s="143" t="s">
        <v>25855</v>
      </c>
      <c r="I2485" s="143" t="s">
        <v>8532</v>
      </c>
      <c r="J2485" s="139" t="s">
        <v>25856</v>
      </c>
      <c r="K2485" s="143" t="s">
        <v>29008</v>
      </c>
      <c r="L2485" s="144" t="s">
        <v>31</v>
      </c>
      <c r="M2485" s="144" t="s">
        <v>2749</v>
      </c>
      <c r="N2485" s="144" t="s">
        <v>46</v>
      </c>
      <c r="O2485" s="144" t="s">
        <v>220</v>
      </c>
      <c r="P2485" s="144">
        <v>28</v>
      </c>
      <c r="Q2485" s="144">
        <v>1000</v>
      </c>
      <c r="R2485" s="145" t="s">
        <v>25857</v>
      </c>
      <c r="S2485" s="144" t="s">
        <v>49</v>
      </c>
      <c r="T2485" s="144" t="s">
        <v>49</v>
      </c>
      <c r="U2485" s="144">
        <v>1000</v>
      </c>
      <c r="V2485" s="148">
        <f t="shared" si="134"/>
        <v>1.5348016268897247</v>
      </c>
      <c r="W2485" s="150"/>
      <c r="X2485" s="1" t="s">
        <v>23748</v>
      </c>
      <c r="Y2485" s="145" t="s">
        <v>975</v>
      </c>
      <c r="Z2485" s="1" t="s">
        <v>25858</v>
      </c>
    </row>
    <row r="2486" spans="1:26" s="67" customFormat="1" ht="100.2" customHeight="1" x14ac:dyDescent="0.3">
      <c r="A2486" s="138" t="s">
        <v>23707</v>
      </c>
      <c r="B2486" s="141" t="s">
        <v>25859</v>
      </c>
      <c r="C2486" s="139" t="s">
        <v>25860</v>
      </c>
      <c r="D2486" s="139" t="s">
        <v>25861</v>
      </c>
      <c r="E2486" s="142">
        <v>595.71</v>
      </c>
      <c r="F2486" s="143" t="s">
        <v>25862</v>
      </c>
      <c r="G2486" s="143"/>
      <c r="H2486" s="183" t="s">
        <v>25863</v>
      </c>
      <c r="I2486" s="143" t="s">
        <v>8532</v>
      </c>
      <c r="J2486" s="139" t="s">
        <v>8551</v>
      </c>
      <c r="K2486" s="143" t="s">
        <v>29787</v>
      </c>
      <c r="L2486" s="144" t="s">
        <v>31</v>
      </c>
      <c r="M2486" s="144" t="s">
        <v>25864</v>
      </c>
      <c r="N2486" s="144" t="s">
        <v>46</v>
      </c>
      <c r="O2486" s="144" t="s">
        <v>220</v>
      </c>
      <c r="P2486" s="144">
        <v>30</v>
      </c>
      <c r="Q2486" s="144">
        <v>1000</v>
      </c>
      <c r="R2486" s="145" t="s">
        <v>25865</v>
      </c>
      <c r="S2486" s="144" t="s">
        <v>49</v>
      </c>
      <c r="T2486" s="144" t="s">
        <v>49</v>
      </c>
      <c r="U2486" s="144">
        <v>1000</v>
      </c>
      <c r="V2486" s="148">
        <f t="shared" si="134"/>
        <v>1.6786691510970102</v>
      </c>
      <c r="W2486" s="150"/>
      <c r="X2486" s="1" t="s">
        <v>25866</v>
      </c>
      <c r="Y2486" s="145" t="s">
        <v>17319</v>
      </c>
      <c r="Z2486" s="1" t="s">
        <v>25867</v>
      </c>
    </row>
    <row r="2487" spans="1:26" s="67" customFormat="1" ht="100.2" customHeight="1" x14ac:dyDescent="0.3">
      <c r="A2487" s="138" t="s">
        <v>23707</v>
      </c>
      <c r="B2487" s="141" t="s">
        <v>25868</v>
      </c>
      <c r="C2487" s="139" t="s">
        <v>25869</v>
      </c>
      <c r="D2487" s="139" t="s">
        <v>25870</v>
      </c>
      <c r="E2487" s="142">
        <v>296.41000000000003</v>
      </c>
      <c r="F2487" s="143" t="s">
        <v>25871</v>
      </c>
      <c r="G2487" s="143"/>
      <c r="H2487" s="143" t="s">
        <v>25872</v>
      </c>
      <c r="I2487" s="143" t="s">
        <v>8532</v>
      </c>
      <c r="J2487" s="139" t="s">
        <v>8914</v>
      </c>
      <c r="K2487" s="143" t="s">
        <v>29786</v>
      </c>
      <c r="L2487" s="144" t="s">
        <v>31</v>
      </c>
      <c r="M2487" s="144" t="s">
        <v>17194</v>
      </c>
      <c r="N2487" s="144" t="s">
        <v>33</v>
      </c>
      <c r="O2487" s="144" t="s">
        <v>220</v>
      </c>
      <c r="P2487" s="144">
        <v>28</v>
      </c>
      <c r="Q2487" s="144">
        <v>1000</v>
      </c>
      <c r="R2487" s="145" t="s">
        <v>25873</v>
      </c>
      <c r="S2487" s="144" t="s">
        <v>49</v>
      </c>
      <c r="T2487" s="144" t="s">
        <v>49</v>
      </c>
      <c r="U2487" s="144">
        <v>1000</v>
      </c>
      <c r="V2487" s="148">
        <f t="shared" si="134"/>
        <v>3.3737053405755537</v>
      </c>
      <c r="W2487" s="150"/>
      <c r="X2487" s="1" t="s">
        <v>25874</v>
      </c>
      <c r="Y2487" s="145" t="s">
        <v>1861</v>
      </c>
      <c r="Z2487" s="1" t="s">
        <v>25875</v>
      </c>
    </row>
    <row r="2488" spans="1:26" s="67" customFormat="1" ht="100.2" customHeight="1" x14ac:dyDescent="0.3">
      <c r="A2488" s="138" t="s">
        <v>23707</v>
      </c>
      <c r="B2488" s="141" t="s">
        <v>25876</v>
      </c>
      <c r="C2488" s="139" t="s">
        <v>25877</v>
      </c>
      <c r="D2488" s="139" t="s">
        <v>25878</v>
      </c>
      <c r="E2488" s="142">
        <v>358.35300000000001</v>
      </c>
      <c r="F2488" s="143" t="s">
        <v>25879</v>
      </c>
      <c r="G2488" s="143"/>
      <c r="H2488" s="143" t="s">
        <v>25880</v>
      </c>
      <c r="I2488" s="143" t="s">
        <v>8532</v>
      </c>
      <c r="J2488" s="139" t="s">
        <v>25881</v>
      </c>
      <c r="K2488" s="143" t="s">
        <v>29785</v>
      </c>
      <c r="L2488" s="144" t="s">
        <v>31</v>
      </c>
      <c r="M2488" s="144" t="s">
        <v>4969</v>
      </c>
      <c r="N2488" s="144" t="s">
        <v>46</v>
      </c>
      <c r="O2488" s="144" t="s">
        <v>220</v>
      </c>
      <c r="P2488" s="144">
        <v>35</v>
      </c>
      <c r="Q2488" s="144">
        <v>1000</v>
      </c>
      <c r="R2488" s="145" t="s">
        <v>25882</v>
      </c>
      <c r="S2488" s="144" t="s">
        <v>49</v>
      </c>
      <c r="T2488" s="144" t="s">
        <v>49</v>
      </c>
      <c r="U2488" s="144">
        <v>1000</v>
      </c>
      <c r="V2488" s="148">
        <f t="shared" si="134"/>
        <v>2.7905445189519829</v>
      </c>
      <c r="W2488" s="150"/>
      <c r="X2488" s="1" t="s">
        <v>25883</v>
      </c>
      <c r="Y2488" s="145" t="s">
        <v>975</v>
      </c>
      <c r="Z2488" s="1" t="s">
        <v>25884</v>
      </c>
    </row>
    <row r="2489" spans="1:26" s="67" customFormat="1" ht="100.2" customHeight="1" x14ac:dyDescent="0.3">
      <c r="A2489" s="138" t="s">
        <v>23707</v>
      </c>
      <c r="B2489" s="141" t="s">
        <v>25885</v>
      </c>
      <c r="C2489" s="139" t="s">
        <v>25886</v>
      </c>
      <c r="D2489" s="139" t="s">
        <v>25887</v>
      </c>
      <c r="E2489" s="142">
        <v>233.67</v>
      </c>
      <c r="F2489" s="143" t="s">
        <v>25888</v>
      </c>
      <c r="G2489" s="143"/>
      <c r="H2489" s="143" t="s">
        <v>25889</v>
      </c>
      <c r="I2489" s="143" t="s">
        <v>8532</v>
      </c>
      <c r="J2489" s="139" t="s">
        <v>8717</v>
      </c>
      <c r="K2489" s="143" t="s">
        <v>29009</v>
      </c>
      <c r="L2489" s="144" t="s">
        <v>31</v>
      </c>
      <c r="M2489" s="144" t="s">
        <v>69</v>
      </c>
      <c r="N2489" s="144" t="s">
        <v>46</v>
      </c>
      <c r="O2489" s="144" t="s">
        <v>220</v>
      </c>
      <c r="P2489" s="144">
        <v>29</v>
      </c>
      <c r="Q2489" s="144">
        <v>1000</v>
      </c>
      <c r="R2489" s="145" t="s">
        <v>25890</v>
      </c>
      <c r="S2489" s="144" t="s">
        <v>49</v>
      </c>
      <c r="T2489" s="144" t="s">
        <v>49</v>
      </c>
      <c r="U2489" s="144">
        <v>1000</v>
      </c>
      <c r="V2489" s="148">
        <f t="shared" si="134"/>
        <v>4.2795395215474814</v>
      </c>
      <c r="W2489" s="150"/>
      <c r="X2489" s="1" t="s">
        <v>24198</v>
      </c>
      <c r="Y2489" s="145" t="s">
        <v>4247</v>
      </c>
      <c r="Z2489" s="1" t="s">
        <v>25891</v>
      </c>
    </row>
    <row r="2490" spans="1:26" s="67" customFormat="1" ht="100.2" customHeight="1" x14ac:dyDescent="0.3">
      <c r="A2490" s="138" t="s">
        <v>23707</v>
      </c>
      <c r="B2490" s="158" t="s">
        <v>25892</v>
      </c>
      <c r="C2490" s="145" t="s">
        <v>25893</v>
      </c>
      <c r="D2490" s="145" t="s">
        <v>25894</v>
      </c>
      <c r="E2490" s="146">
        <v>411.62700000000001</v>
      </c>
      <c r="F2490" s="144" t="s">
        <v>25895</v>
      </c>
      <c r="G2490" s="144"/>
      <c r="H2490" s="144" t="s">
        <v>25896</v>
      </c>
      <c r="I2490" s="144" t="s">
        <v>8532</v>
      </c>
      <c r="J2490" s="145" t="s">
        <v>8598</v>
      </c>
      <c r="K2490" s="144" t="s">
        <v>29784</v>
      </c>
      <c r="L2490" s="144" t="s">
        <v>31</v>
      </c>
      <c r="M2490" s="144" t="s">
        <v>1287</v>
      </c>
      <c r="N2490" s="144" t="s">
        <v>33</v>
      </c>
      <c r="O2490" s="144" t="s">
        <v>220</v>
      </c>
      <c r="P2490" s="144">
        <v>42</v>
      </c>
      <c r="Q2490" s="144">
        <v>1000</v>
      </c>
      <c r="R2490" s="145" t="s">
        <v>25897</v>
      </c>
      <c r="S2490" s="144" t="s">
        <v>49</v>
      </c>
      <c r="T2490" s="144" t="s">
        <v>49</v>
      </c>
      <c r="U2490" s="144">
        <v>1000</v>
      </c>
      <c r="V2490" s="148">
        <f t="shared" si="134"/>
        <v>2.4293838839531907</v>
      </c>
      <c r="W2490" s="150"/>
      <c r="X2490" s="1" t="s">
        <v>23807</v>
      </c>
      <c r="Y2490" s="145" t="s">
        <v>1655</v>
      </c>
      <c r="Z2490" s="1" t="s">
        <v>25898</v>
      </c>
    </row>
    <row r="2491" spans="1:26" s="67" customFormat="1" ht="100.2" customHeight="1" x14ac:dyDescent="0.3">
      <c r="A2491" s="138" t="s">
        <v>23707</v>
      </c>
      <c r="B2491" s="141" t="s">
        <v>25899</v>
      </c>
      <c r="C2491" s="139" t="s">
        <v>25900</v>
      </c>
      <c r="D2491" s="139" t="s">
        <v>25901</v>
      </c>
      <c r="E2491" s="142">
        <v>854.3</v>
      </c>
      <c r="F2491" s="143" t="s">
        <v>25902</v>
      </c>
      <c r="G2491" s="143"/>
      <c r="H2491" s="143" t="s">
        <v>25903</v>
      </c>
      <c r="I2491" s="143" t="s">
        <v>8532</v>
      </c>
      <c r="J2491" s="139" t="s">
        <v>8639</v>
      </c>
      <c r="K2491" s="143" t="s">
        <v>29783</v>
      </c>
      <c r="L2491" s="144" t="s">
        <v>31</v>
      </c>
      <c r="M2491" s="144" t="s">
        <v>24460</v>
      </c>
      <c r="N2491" s="144" t="s">
        <v>33</v>
      </c>
      <c r="O2491" s="144" t="s">
        <v>220</v>
      </c>
      <c r="P2491" s="144">
        <v>28</v>
      </c>
      <c r="Q2491" s="144">
        <v>1000</v>
      </c>
      <c r="R2491" s="145" t="s">
        <v>25904</v>
      </c>
      <c r="S2491" s="144" t="s">
        <v>49</v>
      </c>
      <c r="T2491" s="144" t="s">
        <v>49</v>
      </c>
      <c r="U2491" s="144">
        <v>1000</v>
      </c>
      <c r="V2491" s="148">
        <f t="shared" si="134"/>
        <v>1.1705489874751258</v>
      </c>
      <c r="W2491" s="150"/>
      <c r="X2491" s="1" t="s">
        <v>23839</v>
      </c>
      <c r="Y2491" s="145" t="s">
        <v>7979</v>
      </c>
      <c r="Z2491" s="1" t="s">
        <v>25905</v>
      </c>
    </row>
    <row r="2492" spans="1:26" s="67" customFormat="1" ht="100.2" customHeight="1" x14ac:dyDescent="0.3">
      <c r="A2492" s="138" t="s">
        <v>23707</v>
      </c>
      <c r="B2492" s="158" t="s">
        <v>25906</v>
      </c>
      <c r="C2492" s="145" t="s">
        <v>25907</v>
      </c>
      <c r="D2492" s="145" t="s">
        <v>29109</v>
      </c>
      <c r="E2492" s="146">
        <v>699.25</v>
      </c>
      <c r="F2492" s="144" t="s">
        <v>25908</v>
      </c>
      <c r="G2492" s="144"/>
      <c r="H2492" s="144" t="s">
        <v>25909</v>
      </c>
      <c r="I2492" s="144" t="s">
        <v>8532</v>
      </c>
      <c r="J2492" s="145" t="s">
        <v>25910</v>
      </c>
      <c r="K2492" s="144" t="s">
        <v>29010</v>
      </c>
      <c r="L2492" s="144" t="s">
        <v>31</v>
      </c>
      <c r="M2492" s="144" t="s">
        <v>25911</v>
      </c>
      <c r="N2492" s="144" t="s">
        <v>33</v>
      </c>
      <c r="O2492" s="144" t="s">
        <v>220</v>
      </c>
      <c r="P2492" s="144">
        <v>35</v>
      </c>
      <c r="Q2492" s="144">
        <v>1000</v>
      </c>
      <c r="R2492" s="145" t="s">
        <v>25912</v>
      </c>
      <c r="S2492" s="144" t="s">
        <v>49</v>
      </c>
      <c r="T2492" s="144" t="s">
        <v>49</v>
      </c>
      <c r="U2492" s="144">
        <v>1000</v>
      </c>
      <c r="V2492" s="148">
        <f t="shared" si="134"/>
        <v>1.4301036825169824</v>
      </c>
      <c r="W2492" s="150"/>
      <c r="X2492" s="2" t="s">
        <v>24217</v>
      </c>
      <c r="Y2492" s="145" t="s">
        <v>2751</v>
      </c>
      <c r="Z2492" s="2" t="s">
        <v>25913</v>
      </c>
    </row>
    <row r="2493" spans="1:26" s="67" customFormat="1" ht="100.2" customHeight="1" x14ac:dyDescent="0.3">
      <c r="A2493" s="138" t="s">
        <v>23707</v>
      </c>
      <c r="B2493" s="158" t="s">
        <v>25914</v>
      </c>
      <c r="C2493" s="145" t="s">
        <v>25915</v>
      </c>
      <c r="D2493" s="145" t="s">
        <v>25916</v>
      </c>
      <c r="E2493" s="146">
        <v>925.82</v>
      </c>
      <c r="F2493" s="144" t="s">
        <v>25917</v>
      </c>
      <c r="G2493" s="144"/>
      <c r="H2493" s="144" t="s">
        <v>25918</v>
      </c>
      <c r="I2493" s="144" t="s">
        <v>8532</v>
      </c>
      <c r="J2493" s="145" t="s">
        <v>25919</v>
      </c>
      <c r="K2493" s="144" t="s">
        <v>29011</v>
      </c>
      <c r="L2493" s="144" t="s">
        <v>31</v>
      </c>
      <c r="M2493" s="144" t="s">
        <v>19466</v>
      </c>
      <c r="N2493" s="144" t="s">
        <v>33</v>
      </c>
      <c r="O2493" s="144" t="s">
        <v>220</v>
      </c>
      <c r="P2493" s="144">
        <v>28</v>
      </c>
      <c r="Q2493" s="144">
        <v>1000</v>
      </c>
      <c r="R2493" s="145" t="s">
        <v>25920</v>
      </c>
      <c r="S2493" s="144" t="s">
        <v>49</v>
      </c>
      <c r="T2493" s="144" t="s">
        <v>49</v>
      </c>
      <c r="U2493" s="144">
        <v>1000</v>
      </c>
      <c r="V2493" s="148">
        <f t="shared" si="134"/>
        <v>1.0801235661359658</v>
      </c>
      <c r="W2493" s="150"/>
      <c r="X2493" s="2" t="s">
        <v>24217</v>
      </c>
      <c r="Y2493" s="145" t="s">
        <v>975</v>
      </c>
      <c r="Z2493" s="2" t="s">
        <v>25921</v>
      </c>
    </row>
    <row r="2494" spans="1:26" s="67" customFormat="1" ht="100.2" customHeight="1" x14ac:dyDescent="0.3">
      <c r="A2494" s="138" t="s">
        <v>23707</v>
      </c>
      <c r="B2494" s="158" t="s">
        <v>25922</v>
      </c>
      <c r="C2494" s="145" t="s">
        <v>25923</v>
      </c>
      <c r="D2494" s="145" t="s">
        <v>25924</v>
      </c>
      <c r="E2494" s="146">
        <v>669.51</v>
      </c>
      <c r="F2494" s="144" t="s">
        <v>25925</v>
      </c>
      <c r="G2494" s="144"/>
      <c r="H2494" s="144" t="s">
        <v>25926</v>
      </c>
      <c r="I2494" s="144" t="s">
        <v>8532</v>
      </c>
      <c r="J2494" s="145" t="s">
        <v>25927</v>
      </c>
      <c r="K2494" s="144" t="s">
        <v>29012</v>
      </c>
      <c r="L2494" s="144" t="s">
        <v>31</v>
      </c>
      <c r="M2494" s="144" t="s">
        <v>1287</v>
      </c>
      <c r="N2494" s="144" t="s">
        <v>33</v>
      </c>
      <c r="O2494" s="144" t="s">
        <v>220</v>
      </c>
      <c r="P2494" s="144">
        <v>42</v>
      </c>
      <c r="Q2494" s="144">
        <v>1000</v>
      </c>
      <c r="R2494" s="145" t="s">
        <v>25928</v>
      </c>
      <c r="S2494" s="144" t="s">
        <v>49</v>
      </c>
      <c r="T2494" s="144" t="s">
        <v>49</v>
      </c>
      <c r="U2494" s="144">
        <v>1000</v>
      </c>
      <c r="V2494" s="148">
        <f t="shared" si="134"/>
        <v>1.4936296694597542</v>
      </c>
      <c r="W2494" s="150"/>
      <c r="X2494" s="1" t="s">
        <v>25929</v>
      </c>
      <c r="Y2494" s="145" t="s">
        <v>7979</v>
      </c>
      <c r="Z2494" s="1" t="s">
        <v>25930</v>
      </c>
    </row>
    <row r="2495" spans="1:26" s="67" customFormat="1" ht="100.2" customHeight="1" x14ac:dyDescent="0.3">
      <c r="A2495" s="138" t="s">
        <v>23707</v>
      </c>
      <c r="B2495" s="141" t="s">
        <v>25931</v>
      </c>
      <c r="C2495" s="139" t="s">
        <v>25932</v>
      </c>
      <c r="D2495" s="139" t="s">
        <v>25933</v>
      </c>
      <c r="E2495" s="142">
        <v>484.8</v>
      </c>
      <c r="F2495" s="143" t="s">
        <v>25934</v>
      </c>
      <c r="G2495" s="143"/>
      <c r="H2495" s="143" t="s">
        <v>25935</v>
      </c>
      <c r="I2495" s="143" t="s">
        <v>8532</v>
      </c>
      <c r="J2495" s="139" t="s">
        <v>25936</v>
      </c>
      <c r="K2495" s="143" t="s">
        <v>29013</v>
      </c>
      <c r="L2495" s="144" t="s">
        <v>31</v>
      </c>
      <c r="M2495" s="144" t="s">
        <v>12508</v>
      </c>
      <c r="N2495" s="144" t="s">
        <v>33</v>
      </c>
      <c r="O2495" s="144" t="s">
        <v>220</v>
      </c>
      <c r="P2495" s="144">
        <v>28</v>
      </c>
      <c r="Q2495" s="144">
        <v>1000</v>
      </c>
      <c r="R2495" s="145" t="s">
        <v>964</v>
      </c>
      <c r="S2495" s="144" t="s">
        <v>49</v>
      </c>
      <c r="T2495" s="144" t="s">
        <v>49</v>
      </c>
      <c r="U2495" s="144">
        <v>1000</v>
      </c>
      <c r="V2495" s="148">
        <f t="shared" si="134"/>
        <v>2.0627062706270625</v>
      </c>
      <c r="W2495" s="150"/>
      <c r="X2495" s="1" t="s">
        <v>25937</v>
      </c>
      <c r="Y2495" s="145" t="s">
        <v>17319</v>
      </c>
      <c r="Z2495" s="1" t="s">
        <v>25938</v>
      </c>
    </row>
    <row r="2496" spans="1:26" s="67" customFormat="1" ht="100.2" customHeight="1" x14ac:dyDescent="0.3">
      <c r="A2496" s="138" t="s">
        <v>23707</v>
      </c>
      <c r="B2496" s="141" t="s">
        <v>25939</v>
      </c>
      <c r="C2496" s="139" t="s">
        <v>25940</v>
      </c>
      <c r="D2496" s="139" t="s">
        <v>25941</v>
      </c>
      <c r="E2496" s="142">
        <v>611</v>
      </c>
      <c r="F2496" s="160" t="s">
        <v>25942</v>
      </c>
      <c r="G2496" s="160"/>
      <c r="H2496" s="143" t="s">
        <v>25943</v>
      </c>
      <c r="I2496" s="143" t="s">
        <v>8532</v>
      </c>
      <c r="J2496" s="139" t="s">
        <v>25936</v>
      </c>
      <c r="K2496" s="143" t="s">
        <v>29014</v>
      </c>
      <c r="L2496" s="144" t="s">
        <v>31</v>
      </c>
      <c r="M2496" s="144" t="s">
        <v>12508</v>
      </c>
      <c r="N2496" s="144" t="s">
        <v>33</v>
      </c>
      <c r="O2496" s="144" t="s">
        <v>220</v>
      </c>
      <c r="P2496" s="144">
        <v>28</v>
      </c>
      <c r="Q2496" s="144">
        <v>1000</v>
      </c>
      <c r="R2496" s="145" t="s">
        <v>17212</v>
      </c>
      <c r="S2496" s="144" t="s">
        <v>49</v>
      </c>
      <c r="T2496" s="144" t="s">
        <v>49</v>
      </c>
      <c r="U2496" s="144">
        <v>1000</v>
      </c>
      <c r="V2496" s="148">
        <f t="shared" si="134"/>
        <v>1.6366612111292962</v>
      </c>
      <c r="W2496" s="150"/>
      <c r="X2496" s="1" t="s">
        <v>25944</v>
      </c>
      <c r="Y2496" s="145" t="s">
        <v>17319</v>
      </c>
      <c r="Z2496" s="1" t="s">
        <v>25945</v>
      </c>
    </row>
    <row r="2497" spans="1:26" s="67" customFormat="1" ht="100.2" customHeight="1" x14ac:dyDescent="0.3">
      <c r="A2497" s="138" t="s">
        <v>23707</v>
      </c>
      <c r="B2497" s="158" t="s">
        <v>25946</v>
      </c>
      <c r="C2497" s="145" t="s">
        <v>25947</v>
      </c>
      <c r="D2497" s="145" t="s">
        <v>25948</v>
      </c>
      <c r="E2497" s="146">
        <v>571.69000000000005</v>
      </c>
      <c r="F2497" s="144" t="s">
        <v>25949</v>
      </c>
      <c r="G2497" s="144"/>
      <c r="H2497" s="144" t="s">
        <v>25950</v>
      </c>
      <c r="I2497" s="144" t="s">
        <v>8532</v>
      </c>
      <c r="J2497" s="145" t="s">
        <v>8598</v>
      </c>
      <c r="K2497" s="144" t="s">
        <v>29782</v>
      </c>
      <c r="L2497" s="144" t="s">
        <v>31</v>
      </c>
      <c r="M2497" s="144" t="s">
        <v>12508</v>
      </c>
      <c r="N2497" s="144" t="s">
        <v>33</v>
      </c>
      <c r="O2497" s="144" t="s">
        <v>220</v>
      </c>
      <c r="P2497" s="144">
        <v>29</v>
      </c>
      <c r="Q2497" s="144">
        <v>1000</v>
      </c>
      <c r="R2497" s="145" t="s">
        <v>25951</v>
      </c>
      <c r="S2497" s="144" t="s">
        <v>49</v>
      </c>
      <c r="T2497" s="144" t="s">
        <v>49</v>
      </c>
      <c r="U2497" s="144">
        <v>1000</v>
      </c>
      <c r="V2497" s="148">
        <f t="shared" si="134"/>
        <v>1.7491997411184381</v>
      </c>
      <c r="W2497" s="150"/>
      <c r="X2497" s="1" t="s">
        <v>25952</v>
      </c>
      <c r="Y2497" s="145" t="s">
        <v>8767</v>
      </c>
      <c r="Z2497" s="1" t="s">
        <v>25953</v>
      </c>
    </row>
    <row r="2498" spans="1:26" s="67" customFormat="1" ht="100.2" customHeight="1" x14ac:dyDescent="0.3">
      <c r="A2498" s="138" t="s">
        <v>23707</v>
      </c>
      <c r="B2498" s="141" t="s">
        <v>25954</v>
      </c>
      <c r="C2498" s="139" t="s">
        <v>25955</v>
      </c>
      <c r="D2498" s="139" t="s">
        <v>25956</v>
      </c>
      <c r="E2498" s="142">
        <v>323.27</v>
      </c>
      <c r="F2498" s="143" t="s">
        <v>25957</v>
      </c>
      <c r="G2498" s="143"/>
      <c r="H2498" s="143" t="s">
        <v>25958</v>
      </c>
      <c r="I2498" s="143" t="s">
        <v>8532</v>
      </c>
      <c r="J2498" s="139" t="s">
        <v>25959</v>
      </c>
      <c r="K2498" s="143" t="s">
        <v>29781</v>
      </c>
      <c r="L2498" s="144" t="s">
        <v>31</v>
      </c>
      <c r="M2498" s="144" t="s">
        <v>12508</v>
      </c>
      <c r="N2498" s="144" t="s">
        <v>33</v>
      </c>
      <c r="O2498" s="144" t="s">
        <v>220</v>
      </c>
      <c r="P2498" s="144">
        <v>30</v>
      </c>
      <c r="Q2498" s="144">
        <v>1000</v>
      </c>
      <c r="R2498" s="145" t="s">
        <v>25960</v>
      </c>
      <c r="S2498" s="144" t="s">
        <v>49</v>
      </c>
      <c r="T2498" s="144" t="s">
        <v>49</v>
      </c>
      <c r="U2498" s="144">
        <v>1000</v>
      </c>
      <c r="V2498" s="148">
        <f t="shared" si="134"/>
        <v>3.0933894267949396</v>
      </c>
      <c r="W2498" s="150"/>
      <c r="X2498" s="1" t="s">
        <v>25961</v>
      </c>
      <c r="Y2498" s="145" t="s">
        <v>966</v>
      </c>
      <c r="Z2498" s="1" t="s">
        <v>25962</v>
      </c>
    </row>
    <row r="2499" spans="1:26" s="67" customFormat="1" ht="100.2" customHeight="1" x14ac:dyDescent="0.3">
      <c r="A2499" s="138" t="s">
        <v>23707</v>
      </c>
      <c r="B2499" s="141" t="s">
        <v>25963</v>
      </c>
      <c r="C2499" s="139" t="s">
        <v>25964</v>
      </c>
      <c r="D2499" s="139" t="s">
        <v>25965</v>
      </c>
      <c r="E2499" s="142">
        <v>693.94</v>
      </c>
      <c r="F2499" s="143" t="s">
        <v>25966</v>
      </c>
      <c r="G2499" s="143"/>
      <c r="H2499" s="143" t="s">
        <v>25967</v>
      </c>
      <c r="I2499" s="143" t="s">
        <v>8532</v>
      </c>
      <c r="J2499" s="139" t="s">
        <v>11511</v>
      </c>
      <c r="K2499" s="143" t="s">
        <v>29015</v>
      </c>
      <c r="L2499" s="144" t="s">
        <v>31</v>
      </c>
      <c r="M2499" s="144" t="s">
        <v>32</v>
      </c>
      <c r="N2499" s="144" t="s">
        <v>33</v>
      </c>
      <c r="O2499" s="144" t="s">
        <v>220</v>
      </c>
      <c r="P2499" s="144">
        <v>35</v>
      </c>
      <c r="Q2499" s="144">
        <v>1000</v>
      </c>
      <c r="R2499" s="145" t="s">
        <v>25968</v>
      </c>
      <c r="S2499" s="144" t="s">
        <v>49</v>
      </c>
      <c r="T2499" s="144" t="s">
        <v>49</v>
      </c>
      <c r="U2499" s="144">
        <v>1000</v>
      </c>
      <c r="V2499" s="148">
        <f t="shared" si="134"/>
        <v>1.4410467763783612</v>
      </c>
      <c r="W2499" s="150"/>
      <c r="X2499" s="1" t="s">
        <v>23807</v>
      </c>
      <c r="Y2499" s="145" t="s">
        <v>975</v>
      </c>
      <c r="Z2499" s="1" t="s">
        <v>25969</v>
      </c>
    </row>
    <row r="2500" spans="1:26" s="67" customFormat="1" ht="100.2" customHeight="1" x14ac:dyDescent="0.3">
      <c r="A2500" s="138" t="s">
        <v>23707</v>
      </c>
      <c r="B2500" s="141" t="s">
        <v>25970</v>
      </c>
      <c r="C2500" s="139" t="s">
        <v>25971</v>
      </c>
      <c r="D2500" s="139" t="s">
        <v>25972</v>
      </c>
      <c r="E2500" s="142">
        <v>523.54899999999998</v>
      </c>
      <c r="F2500" s="143" t="s">
        <v>25973</v>
      </c>
      <c r="G2500" s="143"/>
      <c r="H2500" s="143" t="s">
        <v>25974</v>
      </c>
      <c r="I2500" s="143" t="s">
        <v>8532</v>
      </c>
      <c r="J2500" s="139" t="s">
        <v>25975</v>
      </c>
      <c r="K2500" s="143" t="s">
        <v>29780</v>
      </c>
      <c r="L2500" s="144" t="s">
        <v>31</v>
      </c>
      <c r="M2500" s="144" t="s">
        <v>2749</v>
      </c>
      <c r="N2500" s="144" t="s">
        <v>33</v>
      </c>
      <c r="O2500" s="144" t="s">
        <v>220</v>
      </c>
      <c r="P2500" s="144">
        <v>28</v>
      </c>
      <c r="Q2500" s="144">
        <v>1000</v>
      </c>
      <c r="R2500" s="145" t="s">
        <v>25976</v>
      </c>
      <c r="S2500" s="144" t="s">
        <v>49</v>
      </c>
      <c r="T2500" s="144" t="s">
        <v>49</v>
      </c>
      <c r="U2500" s="144">
        <v>1000</v>
      </c>
      <c r="V2500" s="148">
        <f t="shared" si="134"/>
        <v>1.91004089397554</v>
      </c>
      <c r="W2500" s="150"/>
      <c r="X2500" s="1" t="s">
        <v>25977</v>
      </c>
      <c r="Y2500" s="145" t="s">
        <v>975</v>
      </c>
      <c r="Z2500" s="1" t="s">
        <v>25978</v>
      </c>
    </row>
    <row r="2501" spans="1:26" s="67" customFormat="1" ht="100.2" customHeight="1" x14ac:dyDescent="0.3">
      <c r="A2501" s="138" t="s">
        <v>23707</v>
      </c>
      <c r="B2501" s="141" t="s">
        <v>25979</v>
      </c>
      <c r="C2501" s="139" t="s">
        <v>25980</v>
      </c>
      <c r="D2501" s="139" t="s">
        <v>25981</v>
      </c>
      <c r="E2501" s="142">
        <v>540.58000000000004</v>
      </c>
      <c r="F2501" s="143" t="s">
        <v>25982</v>
      </c>
      <c r="G2501" s="143"/>
      <c r="H2501" s="143" t="s">
        <v>25983</v>
      </c>
      <c r="I2501" s="143" t="s">
        <v>8532</v>
      </c>
      <c r="J2501" s="139" t="s">
        <v>25984</v>
      </c>
      <c r="K2501" s="143" t="s">
        <v>29779</v>
      </c>
      <c r="L2501" s="144" t="s">
        <v>31</v>
      </c>
      <c r="M2501" s="144" t="s">
        <v>2749</v>
      </c>
      <c r="N2501" s="144" t="s">
        <v>33</v>
      </c>
      <c r="O2501" s="144" t="s">
        <v>220</v>
      </c>
      <c r="P2501" s="144">
        <v>28</v>
      </c>
      <c r="Q2501" s="144">
        <v>1000</v>
      </c>
      <c r="R2501" s="145" t="s">
        <v>25985</v>
      </c>
      <c r="S2501" s="144" t="s">
        <v>49</v>
      </c>
      <c r="T2501" s="144" t="s">
        <v>49</v>
      </c>
      <c r="U2501" s="144">
        <v>1000</v>
      </c>
      <c r="V2501" s="148">
        <f t="shared" si="134"/>
        <v>1.8498649598579302</v>
      </c>
      <c r="W2501" s="150"/>
      <c r="X2501" s="1" t="s">
        <v>24226</v>
      </c>
      <c r="Y2501" s="145" t="s">
        <v>4547</v>
      </c>
      <c r="Z2501" s="1" t="s">
        <v>25986</v>
      </c>
    </row>
    <row r="2502" spans="1:26" s="67" customFormat="1" ht="100.2" customHeight="1" x14ac:dyDescent="0.3">
      <c r="A2502" s="138" t="s">
        <v>23707</v>
      </c>
      <c r="B2502" s="141" t="s">
        <v>25987</v>
      </c>
      <c r="C2502" s="139" t="s">
        <v>25988</v>
      </c>
      <c r="D2502" s="139" t="s">
        <v>25989</v>
      </c>
      <c r="E2502" s="142">
        <v>599.60599999999999</v>
      </c>
      <c r="F2502" s="143" t="s">
        <v>25990</v>
      </c>
      <c r="G2502" s="143"/>
      <c r="H2502" s="143" t="s">
        <v>25991</v>
      </c>
      <c r="I2502" s="143" t="s">
        <v>8532</v>
      </c>
      <c r="J2502" s="139" t="s">
        <v>8677</v>
      </c>
      <c r="K2502" s="143" t="s">
        <v>29778</v>
      </c>
      <c r="L2502" s="144" t="s">
        <v>31</v>
      </c>
      <c r="M2502" s="144" t="s">
        <v>32</v>
      </c>
      <c r="N2502" s="144" t="s">
        <v>33</v>
      </c>
      <c r="O2502" s="144" t="s">
        <v>220</v>
      </c>
      <c r="P2502" s="144">
        <v>28</v>
      </c>
      <c r="Q2502" s="144">
        <v>1000</v>
      </c>
      <c r="R2502" s="145" t="s">
        <v>25992</v>
      </c>
      <c r="S2502" s="144" t="s">
        <v>49</v>
      </c>
      <c r="T2502" s="144">
        <v>300</v>
      </c>
      <c r="U2502" s="144">
        <v>1000</v>
      </c>
      <c r="V2502" s="148">
        <f t="shared" si="134"/>
        <v>1.6677618302685431</v>
      </c>
      <c r="W2502" s="150"/>
      <c r="X2502" s="1" t="s">
        <v>25993</v>
      </c>
      <c r="Y2502" s="145" t="s">
        <v>31181</v>
      </c>
      <c r="Z2502" s="1" t="s">
        <v>31180</v>
      </c>
    </row>
    <row r="2503" spans="1:26" s="67" customFormat="1" ht="100.2" customHeight="1" x14ac:dyDescent="0.3">
      <c r="A2503" s="138" t="s">
        <v>23707</v>
      </c>
      <c r="B2503" s="141" t="s">
        <v>25994</v>
      </c>
      <c r="C2503" s="139" t="s">
        <v>25995</v>
      </c>
      <c r="D2503" s="139" t="s">
        <v>26907</v>
      </c>
      <c r="E2503" s="142">
        <v>464.11200000000002</v>
      </c>
      <c r="F2503" s="143" t="s">
        <v>25996</v>
      </c>
      <c r="G2503" s="143"/>
      <c r="H2503" s="143" t="s">
        <v>25997</v>
      </c>
      <c r="I2503" s="143" t="s">
        <v>8532</v>
      </c>
      <c r="J2503" s="139" t="s">
        <v>9280</v>
      </c>
      <c r="K2503" s="143" t="s">
        <v>29777</v>
      </c>
      <c r="L2503" s="144" t="s">
        <v>31</v>
      </c>
      <c r="M2503" s="144" t="s">
        <v>19466</v>
      </c>
      <c r="N2503" s="144" t="s">
        <v>33</v>
      </c>
      <c r="O2503" s="144" t="s">
        <v>220</v>
      </c>
      <c r="P2503" s="144">
        <v>28</v>
      </c>
      <c r="Q2503" s="144">
        <v>1000</v>
      </c>
      <c r="R2503" s="145" t="s">
        <v>25998</v>
      </c>
      <c r="S2503" s="144" t="s">
        <v>49</v>
      </c>
      <c r="T2503" s="144" t="s">
        <v>49</v>
      </c>
      <c r="U2503" s="144">
        <v>1000</v>
      </c>
      <c r="V2503" s="148">
        <f t="shared" si="134"/>
        <v>2.1546523253007894</v>
      </c>
      <c r="W2503" s="150"/>
      <c r="X2503" s="1" t="s">
        <v>23879</v>
      </c>
      <c r="Y2503" s="145" t="s">
        <v>975</v>
      </c>
      <c r="Z2503" s="1" t="s">
        <v>25999</v>
      </c>
    </row>
    <row r="2504" spans="1:26" s="67" customFormat="1" ht="100.2" customHeight="1" x14ac:dyDescent="0.3">
      <c r="A2504" s="138" t="s">
        <v>23707</v>
      </c>
      <c r="B2504" s="141" t="s">
        <v>26000</v>
      </c>
      <c r="C2504" s="139" t="s">
        <v>26001</v>
      </c>
      <c r="D2504" s="139" t="s">
        <v>26002</v>
      </c>
      <c r="E2504" s="142">
        <v>726.74599999999998</v>
      </c>
      <c r="F2504" s="143" t="s">
        <v>26003</v>
      </c>
      <c r="G2504" s="143"/>
      <c r="H2504" s="143" t="s">
        <v>26004</v>
      </c>
      <c r="I2504" s="143" t="s">
        <v>8532</v>
      </c>
      <c r="J2504" s="139" t="s">
        <v>9093</v>
      </c>
      <c r="K2504" s="143" t="s">
        <v>29776</v>
      </c>
      <c r="L2504" s="144" t="s">
        <v>31</v>
      </c>
      <c r="M2504" s="144" t="s">
        <v>32</v>
      </c>
      <c r="N2504" s="144" t="s">
        <v>33</v>
      </c>
      <c r="O2504" s="144" t="s">
        <v>220</v>
      </c>
      <c r="P2504" s="144">
        <v>35</v>
      </c>
      <c r="Q2504" s="144">
        <v>1000</v>
      </c>
      <c r="R2504" s="145" t="s">
        <v>26005</v>
      </c>
      <c r="S2504" s="144" t="s">
        <v>49</v>
      </c>
      <c r="T2504" s="144" t="s">
        <v>49</v>
      </c>
      <c r="U2504" s="144">
        <v>1000</v>
      </c>
      <c r="V2504" s="148">
        <f t="shared" si="134"/>
        <v>1.3759965655125725</v>
      </c>
      <c r="W2504" s="150"/>
      <c r="X2504" s="1" t="s">
        <v>23807</v>
      </c>
      <c r="Y2504" s="145" t="s">
        <v>966</v>
      </c>
      <c r="Z2504" s="1" t="s">
        <v>26006</v>
      </c>
    </row>
    <row r="2505" spans="1:26" s="67" customFormat="1" ht="100.2" customHeight="1" x14ac:dyDescent="0.3">
      <c r="A2505" s="138" t="s">
        <v>23707</v>
      </c>
      <c r="B2505" s="141" t="s">
        <v>26007</v>
      </c>
      <c r="C2505" s="139" t="s">
        <v>26008</v>
      </c>
      <c r="D2505" s="139" t="s">
        <v>26009</v>
      </c>
      <c r="E2505" s="142">
        <v>791.55</v>
      </c>
      <c r="F2505" s="143" t="s">
        <v>26010</v>
      </c>
      <c r="G2505" s="143"/>
      <c r="H2505" s="143" t="s">
        <v>26011</v>
      </c>
      <c r="I2505" s="143" t="s">
        <v>8532</v>
      </c>
      <c r="J2505" s="139" t="s">
        <v>29774</v>
      </c>
      <c r="K2505" s="143" t="s">
        <v>29775</v>
      </c>
      <c r="L2505" s="144" t="s">
        <v>31</v>
      </c>
      <c r="M2505" s="144" t="s">
        <v>20222</v>
      </c>
      <c r="N2505" s="144" t="s">
        <v>33</v>
      </c>
      <c r="O2505" s="144" t="s">
        <v>220</v>
      </c>
      <c r="P2505" s="144">
        <v>35</v>
      </c>
      <c r="Q2505" s="144">
        <v>1000</v>
      </c>
      <c r="R2505" s="145" t="s">
        <v>26012</v>
      </c>
      <c r="S2505" s="144" t="s">
        <v>49</v>
      </c>
      <c r="T2505" s="144" t="s">
        <v>49</v>
      </c>
      <c r="U2505" s="144">
        <v>1000</v>
      </c>
      <c r="V2505" s="148">
        <f t="shared" si="134"/>
        <v>1.2633440717579434</v>
      </c>
      <c r="W2505" s="150"/>
      <c r="X2505" s="1" t="s">
        <v>23807</v>
      </c>
      <c r="Y2505" s="145" t="s">
        <v>2751</v>
      </c>
      <c r="Z2505" s="1" t="s">
        <v>26013</v>
      </c>
    </row>
    <row r="2506" spans="1:26" s="67" customFormat="1" ht="100.2" customHeight="1" x14ac:dyDescent="0.3">
      <c r="A2506" s="138" t="s">
        <v>23707</v>
      </c>
      <c r="B2506" s="141" t="s">
        <v>26014</v>
      </c>
      <c r="C2506" s="139" t="s">
        <v>26015</v>
      </c>
      <c r="D2506" s="139" t="s">
        <v>26016</v>
      </c>
      <c r="E2506" s="142">
        <v>529.18100000000004</v>
      </c>
      <c r="F2506" s="143" t="s">
        <v>26017</v>
      </c>
      <c r="G2506" s="143"/>
      <c r="H2506" s="143" t="s">
        <v>26018</v>
      </c>
      <c r="I2506" s="143" t="s">
        <v>8532</v>
      </c>
      <c r="J2506" s="139" t="s">
        <v>26019</v>
      </c>
      <c r="K2506" s="143" t="s">
        <v>29773</v>
      </c>
      <c r="L2506" s="144" t="s">
        <v>31</v>
      </c>
      <c r="M2506" s="144" t="s">
        <v>17325</v>
      </c>
      <c r="N2506" s="144" t="s">
        <v>33</v>
      </c>
      <c r="O2506" s="144" t="s">
        <v>220</v>
      </c>
      <c r="P2506" s="144">
        <v>49</v>
      </c>
      <c r="Q2506" s="144">
        <v>1000</v>
      </c>
      <c r="R2506" s="145" t="s">
        <v>26020</v>
      </c>
      <c r="S2506" s="144" t="s">
        <v>49</v>
      </c>
      <c r="T2506" s="144" t="s">
        <v>49</v>
      </c>
      <c r="U2506" s="144">
        <v>1000</v>
      </c>
      <c r="V2506" s="148">
        <f t="shared" si="134"/>
        <v>1.8897125936116375</v>
      </c>
      <c r="W2506" s="150"/>
      <c r="X2506" s="1" t="s">
        <v>24226</v>
      </c>
      <c r="Y2506" s="145" t="s">
        <v>7979</v>
      </c>
      <c r="Z2506" s="1" t="s">
        <v>26021</v>
      </c>
    </row>
    <row r="2507" spans="1:26" s="67" customFormat="1" ht="100.2" customHeight="1" x14ac:dyDescent="0.3">
      <c r="A2507" s="138" t="s">
        <v>23707</v>
      </c>
      <c r="B2507" s="141" t="s">
        <v>26022</v>
      </c>
      <c r="C2507" s="139" t="s">
        <v>26023</v>
      </c>
      <c r="D2507" s="139" t="s">
        <v>26024</v>
      </c>
      <c r="E2507" s="142">
        <v>1003.79</v>
      </c>
      <c r="F2507" s="143" t="s">
        <v>26025</v>
      </c>
      <c r="G2507" s="143"/>
      <c r="H2507" s="143" t="s">
        <v>26026</v>
      </c>
      <c r="I2507" s="143" t="s">
        <v>8532</v>
      </c>
      <c r="J2507" s="139" t="s">
        <v>26027</v>
      </c>
      <c r="K2507" s="143" t="s">
        <v>29772</v>
      </c>
      <c r="L2507" s="144" t="s">
        <v>31</v>
      </c>
      <c r="M2507" s="144" t="s">
        <v>2749</v>
      </c>
      <c r="N2507" s="144" t="s">
        <v>33</v>
      </c>
      <c r="O2507" s="144" t="s">
        <v>220</v>
      </c>
      <c r="P2507" s="144">
        <v>28</v>
      </c>
      <c r="Q2507" s="144">
        <v>1000</v>
      </c>
      <c r="R2507" s="145" t="s">
        <v>26028</v>
      </c>
      <c r="S2507" s="144" t="s">
        <v>49</v>
      </c>
      <c r="T2507" s="144" t="s">
        <v>49</v>
      </c>
      <c r="U2507" s="144">
        <v>1000</v>
      </c>
      <c r="V2507" s="149">
        <f t="shared" si="134"/>
        <v>0.99622430986560939</v>
      </c>
      <c r="W2507" s="150"/>
      <c r="X2507" s="1" t="s">
        <v>26029</v>
      </c>
      <c r="Y2507" s="145" t="s">
        <v>975</v>
      </c>
      <c r="Z2507" s="1" t="s">
        <v>26030</v>
      </c>
    </row>
    <row r="2508" spans="1:26" s="67" customFormat="1" ht="100.2" customHeight="1" x14ac:dyDescent="0.3">
      <c r="A2508" s="138" t="s">
        <v>23707</v>
      </c>
      <c r="B2508" s="158" t="s">
        <v>26031</v>
      </c>
      <c r="C2508" s="145" t="s">
        <v>26032</v>
      </c>
      <c r="D2508" s="145" t="s">
        <v>26033</v>
      </c>
      <c r="E2508" s="146">
        <v>413.45</v>
      </c>
      <c r="F2508" s="144" t="s">
        <v>26034</v>
      </c>
      <c r="G2508" s="144"/>
      <c r="H2508" s="144" t="s">
        <v>26035</v>
      </c>
      <c r="I2508" s="144" t="s">
        <v>8532</v>
      </c>
      <c r="J2508" s="145" t="s">
        <v>8607</v>
      </c>
      <c r="K2508" s="144" t="s">
        <v>29771</v>
      </c>
      <c r="L2508" s="144" t="s">
        <v>31</v>
      </c>
      <c r="M2508" s="144" t="s">
        <v>32</v>
      </c>
      <c r="N2508" s="144" t="s">
        <v>33</v>
      </c>
      <c r="O2508" s="144" t="s">
        <v>220</v>
      </c>
      <c r="P2508" s="144">
        <v>63</v>
      </c>
      <c r="Q2508" s="144">
        <v>1000</v>
      </c>
      <c r="R2508" s="145" t="s">
        <v>26036</v>
      </c>
      <c r="S2508" s="144" t="s">
        <v>49</v>
      </c>
      <c r="T2508" s="144" t="s">
        <v>49</v>
      </c>
      <c r="U2508" s="144">
        <v>1000</v>
      </c>
      <c r="V2508" s="148">
        <f t="shared" si="134"/>
        <v>2.4186721489902046</v>
      </c>
      <c r="W2508" s="150"/>
      <c r="X2508" s="2" t="s">
        <v>26037</v>
      </c>
      <c r="Y2508" s="145" t="s">
        <v>7979</v>
      </c>
      <c r="Z2508" s="2" t="s">
        <v>26038</v>
      </c>
    </row>
    <row r="2509" spans="1:26" s="67" customFormat="1" ht="100.2" customHeight="1" x14ac:dyDescent="0.3">
      <c r="A2509" s="138" t="s">
        <v>23707</v>
      </c>
      <c r="B2509" s="141" t="s">
        <v>26039</v>
      </c>
      <c r="C2509" s="139" t="s">
        <v>26040</v>
      </c>
      <c r="D2509" s="139" t="s">
        <v>26908</v>
      </c>
      <c r="E2509" s="142">
        <v>418.40800000000002</v>
      </c>
      <c r="F2509" s="143" t="s">
        <v>26041</v>
      </c>
      <c r="G2509" s="143"/>
      <c r="H2509" s="143" t="s">
        <v>26042</v>
      </c>
      <c r="I2509" s="143" t="s">
        <v>8532</v>
      </c>
      <c r="J2509" s="139" t="s">
        <v>9093</v>
      </c>
      <c r="K2509" s="143" t="s">
        <v>29770</v>
      </c>
      <c r="L2509" s="144" t="s">
        <v>31</v>
      </c>
      <c r="M2509" s="144" t="s">
        <v>26043</v>
      </c>
      <c r="N2509" s="144" t="s">
        <v>33</v>
      </c>
      <c r="O2509" s="144" t="s">
        <v>220</v>
      </c>
      <c r="P2509" s="144">
        <v>30</v>
      </c>
      <c r="Q2509" s="144">
        <v>1000</v>
      </c>
      <c r="R2509" s="145" t="s">
        <v>26044</v>
      </c>
      <c r="S2509" s="144" t="s">
        <v>49</v>
      </c>
      <c r="T2509" s="144" t="s">
        <v>49</v>
      </c>
      <c r="U2509" s="144">
        <v>1000</v>
      </c>
      <c r="V2509" s="148">
        <f t="shared" ref="V2509:V2540" si="135">U2509/E2509</f>
        <v>2.3900116632569164</v>
      </c>
      <c r="W2509" s="150"/>
      <c r="X2509" s="1" t="s">
        <v>24226</v>
      </c>
      <c r="Y2509" s="145" t="s">
        <v>17160</v>
      </c>
      <c r="Z2509" s="1" t="s">
        <v>26045</v>
      </c>
    </row>
    <row r="2510" spans="1:26" s="67" customFormat="1" ht="100.2" customHeight="1" x14ac:dyDescent="0.3">
      <c r="A2510" s="138" t="s">
        <v>23707</v>
      </c>
      <c r="B2510" s="141" t="s">
        <v>26046</v>
      </c>
      <c r="C2510" s="139" t="s">
        <v>26047</v>
      </c>
      <c r="D2510" s="139" t="s">
        <v>26048</v>
      </c>
      <c r="E2510" s="142">
        <v>940.22</v>
      </c>
      <c r="F2510" s="143" t="s">
        <v>26049</v>
      </c>
      <c r="G2510" s="143"/>
      <c r="H2510" s="143" t="s">
        <v>26050</v>
      </c>
      <c r="I2510" s="143" t="s">
        <v>8532</v>
      </c>
      <c r="J2510" s="139" t="s">
        <v>26051</v>
      </c>
      <c r="K2510" s="142" t="s">
        <v>29016</v>
      </c>
      <c r="L2510" s="144" t="s">
        <v>31</v>
      </c>
      <c r="M2510" s="144" t="s">
        <v>26052</v>
      </c>
      <c r="N2510" s="144" t="s">
        <v>33</v>
      </c>
      <c r="O2510" s="144" t="s">
        <v>220</v>
      </c>
      <c r="P2510" s="144">
        <v>36</v>
      </c>
      <c r="Q2510" s="144">
        <v>1000</v>
      </c>
      <c r="R2510" s="145" t="s">
        <v>26053</v>
      </c>
      <c r="S2510" s="144" t="s">
        <v>49</v>
      </c>
      <c r="T2510" s="144" t="s">
        <v>49</v>
      </c>
      <c r="U2510" s="144">
        <v>1000</v>
      </c>
      <c r="V2510" s="148">
        <f t="shared" si="135"/>
        <v>1.0635808640530939</v>
      </c>
      <c r="W2510" s="150"/>
      <c r="X2510" s="1" t="s">
        <v>23879</v>
      </c>
      <c r="Y2510" s="145" t="s">
        <v>26054</v>
      </c>
      <c r="Z2510" s="1" t="s">
        <v>26055</v>
      </c>
    </row>
    <row r="2511" spans="1:26" s="67" customFormat="1" ht="100.2" customHeight="1" x14ac:dyDescent="0.3">
      <c r="A2511" s="138" t="s">
        <v>23707</v>
      </c>
      <c r="B2511" s="141" t="s">
        <v>26056</v>
      </c>
      <c r="C2511" s="139" t="s">
        <v>26057</v>
      </c>
      <c r="D2511" s="139" t="s">
        <v>26058</v>
      </c>
      <c r="E2511" s="142">
        <v>413.565</v>
      </c>
      <c r="F2511" s="143" t="s">
        <v>26059</v>
      </c>
      <c r="G2511" s="143"/>
      <c r="H2511" s="143" t="s">
        <v>26060</v>
      </c>
      <c r="I2511" s="143" t="s">
        <v>8532</v>
      </c>
      <c r="J2511" s="139" t="s">
        <v>8864</v>
      </c>
      <c r="K2511" s="143" t="s">
        <v>29769</v>
      </c>
      <c r="L2511" s="144" t="s">
        <v>31</v>
      </c>
      <c r="M2511" s="144" t="s">
        <v>69</v>
      </c>
      <c r="N2511" s="144" t="s">
        <v>33</v>
      </c>
      <c r="O2511" s="144" t="s">
        <v>220</v>
      </c>
      <c r="P2511" s="144">
        <v>33</v>
      </c>
      <c r="Q2511" s="144">
        <v>1000</v>
      </c>
      <c r="R2511" s="145" t="s">
        <v>26061</v>
      </c>
      <c r="S2511" s="144" t="s">
        <v>49</v>
      </c>
      <c r="T2511" s="144" t="s">
        <v>49</v>
      </c>
      <c r="U2511" s="144">
        <v>1000</v>
      </c>
      <c r="V2511" s="148">
        <f t="shared" si="135"/>
        <v>2.4179995889400701</v>
      </c>
      <c r="W2511" s="150"/>
      <c r="X2511" s="1" t="s">
        <v>26062</v>
      </c>
      <c r="Y2511" s="145" t="s">
        <v>8767</v>
      </c>
      <c r="Z2511" s="1" t="s">
        <v>26063</v>
      </c>
    </row>
    <row r="2512" spans="1:26" s="67" customFormat="1" ht="100.2" customHeight="1" x14ac:dyDescent="0.3">
      <c r="A2512" s="138" t="s">
        <v>23707</v>
      </c>
      <c r="B2512" s="141" t="s">
        <v>26064</v>
      </c>
      <c r="C2512" s="139" t="s">
        <v>26065</v>
      </c>
      <c r="D2512" s="139" t="s">
        <v>26066</v>
      </c>
      <c r="E2512" s="142">
        <v>641.91999999999996</v>
      </c>
      <c r="F2512" s="143" t="s">
        <v>26067</v>
      </c>
      <c r="G2512" s="143"/>
      <c r="H2512" s="143" t="s">
        <v>26068</v>
      </c>
      <c r="I2512" s="143" t="s">
        <v>8532</v>
      </c>
      <c r="J2512" s="139" t="s">
        <v>8849</v>
      </c>
      <c r="K2512" s="143" t="s">
        <v>29017</v>
      </c>
      <c r="L2512" s="144" t="s">
        <v>31</v>
      </c>
      <c r="M2512" s="144" t="s">
        <v>69</v>
      </c>
      <c r="N2512" s="144" t="s">
        <v>33</v>
      </c>
      <c r="O2512" s="144" t="s">
        <v>220</v>
      </c>
      <c r="P2512" s="144">
        <v>29</v>
      </c>
      <c r="Q2512" s="144">
        <v>1000</v>
      </c>
      <c r="R2512" s="145" t="s">
        <v>26069</v>
      </c>
      <c r="S2512" s="144" t="s">
        <v>49</v>
      </c>
      <c r="T2512" s="144" t="s">
        <v>49</v>
      </c>
      <c r="U2512" s="144">
        <v>1000</v>
      </c>
      <c r="V2512" s="148">
        <f t="shared" si="135"/>
        <v>1.5578265204386841</v>
      </c>
      <c r="W2512" s="150"/>
      <c r="X2512" s="1" t="s">
        <v>23928</v>
      </c>
      <c r="Y2512" s="145" t="s">
        <v>1362</v>
      </c>
      <c r="Z2512" s="1" t="s">
        <v>26070</v>
      </c>
    </row>
    <row r="2513" spans="1:26" s="67" customFormat="1" ht="100.2" customHeight="1" x14ac:dyDescent="0.3">
      <c r="A2513" s="138" t="s">
        <v>23707</v>
      </c>
      <c r="B2513" s="141" t="s">
        <v>26071</v>
      </c>
      <c r="C2513" s="139" t="s">
        <v>26072</v>
      </c>
      <c r="D2513" s="139" t="s">
        <v>26073</v>
      </c>
      <c r="E2513" s="142">
        <v>426.43200000000002</v>
      </c>
      <c r="F2513" s="143" t="s">
        <v>26074</v>
      </c>
      <c r="G2513" s="143"/>
      <c r="H2513" s="143" t="s">
        <v>26075</v>
      </c>
      <c r="I2513" s="143" t="s">
        <v>8532</v>
      </c>
      <c r="J2513" s="139" t="s">
        <v>8551</v>
      </c>
      <c r="K2513" s="143" t="s">
        <v>29768</v>
      </c>
      <c r="L2513" s="144" t="s">
        <v>31</v>
      </c>
      <c r="M2513" s="144" t="s">
        <v>8018</v>
      </c>
      <c r="N2513" s="144" t="s">
        <v>33</v>
      </c>
      <c r="O2513" s="144" t="s">
        <v>220</v>
      </c>
      <c r="P2513" s="144">
        <v>37</v>
      </c>
      <c r="Q2513" s="144">
        <v>1000</v>
      </c>
      <c r="R2513" s="145" t="s">
        <v>26076</v>
      </c>
      <c r="S2513" s="144" t="s">
        <v>49</v>
      </c>
      <c r="T2513" s="144" t="s">
        <v>49</v>
      </c>
      <c r="U2513" s="144">
        <v>1000</v>
      </c>
      <c r="V2513" s="148">
        <f t="shared" si="135"/>
        <v>2.3450397718745308</v>
      </c>
      <c r="W2513" s="150"/>
      <c r="X2513" s="1" t="s">
        <v>26077</v>
      </c>
      <c r="Y2513" s="145" t="s">
        <v>26078</v>
      </c>
      <c r="Z2513" s="1" t="s">
        <v>26079</v>
      </c>
    </row>
    <row r="2514" spans="1:26" s="67" customFormat="1" ht="100.2" customHeight="1" x14ac:dyDescent="0.3">
      <c r="A2514" s="138" t="s">
        <v>23707</v>
      </c>
      <c r="B2514" s="158" t="s">
        <v>26080</v>
      </c>
      <c r="C2514" s="145" t="s">
        <v>26081</v>
      </c>
      <c r="D2514" s="145" t="s">
        <v>26082</v>
      </c>
      <c r="E2514" s="146">
        <v>267.52999999999997</v>
      </c>
      <c r="F2514" s="144" t="s">
        <v>26083</v>
      </c>
      <c r="G2514" s="144"/>
      <c r="H2514" s="144" t="s">
        <v>26084</v>
      </c>
      <c r="I2514" s="144" t="s">
        <v>8532</v>
      </c>
      <c r="J2514" s="145" t="s">
        <v>8841</v>
      </c>
      <c r="K2514" s="144" t="s">
        <v>29018</v>
      </c>
      <c r="L2514" s="144" t="s">
        <v>31</v>
      </c>
      <c r="M2514" s="144" t="s">
        <v>69</v>
      </c>
      <c r="N2514" s="144" t="s">
        <v>33</v>
      </c>
      <c r="O2514" s="144" t="s">
        <v>220</v>
      </c>
      <c r="P2514" s="144">
        <v>28</v>
      </c>
      <c r="Q2514" s="144">
        <v>1000</v>
      </c>
      <c r="R2514" s="145" t="s">
        <v>26085</v>
      </c>
      <c r="S2514" s="144" t="s">
        <v>49</v>
      </c>
      <c r="T2514" s="144" t="s">
        <v>49</v>
      </c>
      <c r="U2514" s="144">
        <v>1000</v>
      </c>
      <c r="V2514" s="148">
        <f t="shared" si="135"/>
        <v>3.7378985534332601</v>
      </c>
      <c r="W2514" s="150"/>
      <c r="X2514" s="1" t="s">
        <v>26086</v>
      </c>
      <c r="Y2514" s="145" t="s">
        <v>4547</v>
      </c>
      <c r="Z2514" s="1" t="s">
        <v>26087</v>
      </c>
    </row>
    <row r="2515" spans="1:26" s="67" customFormat="1" ht="100.2" customHeight="1" x14ac:dyDescent="0.3">
      <c r="A2515" s="138" t="s">
        <v>23707</v>
      </c>
      <c r="B2515" s="141" t="s">
        <v>26088</v>
      </c>
      <c r="C2515" s="139" t="s">
        <v>26089</v>
      </c>
      <c r="D2515" s="139" t="s">
        <v>26090</v>
      </c>
      <c r="E2515" s="142">
        <v>1066.93</v>
      </c>
      <c r="F2515" s="143" t="s">
        <v>26091</v>
      </c>
      <c r="G2515" s="143"/>
      <c r="H2515" s="143" t="s">
        <v>26092</v>
      </c>
      <c r="I2515" s="143" t="s">
        <v>8532</v>
      </c>
      <c r="J2515" s="139" t="s">
        <v>26093</v>
      </c>
      <c r="K2515" s="143" t="s">
        <v>29767</v>
      </c>
      <c r="L2515" s="144" t="s">
        <v>31</v>
      </c>
      <c r="M2515" s="144" t="s">
        <v>17194</v>
      </c>
      <c r="N2515" s="144" t="s">
        <v>33</v>
      </c>
      <c r="O2515" s="144" t="s">
        <v>220</v>
      </c>
      <c r="P2515" s="144">
        <v>35</v>
      </c>
      <c r="Q2515" s="144">
        <v>1000</v>
      </c>
      <c r="R2515" s="145" t="s">
        <v>24317</v>
      </c>
      <c r="S2515" s="144" t="s">
        <v>49</v>
      </c>
      <c r="T2515" s="144" t="s">
        <v>49</v>
      </c>
      <c r="U2515" s="144">
        <v>1000</v>
      </c>
      <c r="V2515" s="149">
        <f t="shared" si="135"/>
        <v>0.93726861181145904</v>
      </c>
      <c r="W2515" s="150"/>
      <c r="X2515" s="1" t="s">
        <v>23928</v>
      </c>
      <c r="Y2515" s="145" t="s">
        <v>8767</v>
      </c>
      <c r="Z2515" s="1" t="s">
        <v>26094</v>
      </c>
    </row>
    <row r="2516" spans="1:26" s="67" customFormat="1" ht="100.2" customHeight="1" x14ac:dyDescent="0.3">
      <c r="A2516" s="138" t="s">
        <v>23707</v>
      </c>
      <c r="B2516" s="158" t="s">
        <v>26095</v>
      </c>
      <c r="C2516" s="145" t="s">
        <v>26096</v>
      </c>
      <c r="D2516" s="145" t="s">
        <v>26909</v>
      </c>
      <c r="E2516" s="146">
        <v>390.3</v>
      </c>
      <c r="F2516" s="144" t="s">
        <v>26097</v>
      </c>
      <c r="G2516" s="144"/>
      <c r="H2516" s="144" t="s">
        <v>26098</v>
      </c>
      <c r="I2516" s="144" t="s">
        <v>8532</v>
      </c>
      <c r="J2516" s="145" t="s">
        <v>8886</v>
      </c>
      <c r="K2516" s="144" t="s">
        <v>29766</v>
      </c>
      <c r="L2516" s="144" t="s">
        <v>31</v>
      </c>
      <c r="M2516" s="144" t="s">
        <v>32</v>
      </c>
      <c r="N2516" s="144" t="s">
        <v>33</v>
      </c>
      <c r="O2516" s="144" t="s">
        <v>220</v>
      </c>
      <c r="P2516" s="144">
        <v>35</v>
      </c>
      <c r="Q2516" s="144">
        <v>1000</v>
      </c>
      <c r="R2516" s="145" t="s">
        <v>26099</v>
      </c>
      <c r="S2516" s="144" t="s">
        <v>49</v>
      </c>
      <c r="T2516" s="144" t="s">
        <v>49</v>
      </c>
      <c r="U2516" s="144">
        <v>1000</v>
      </c>
      <c r="V2516" s="148">
        <f t="shared" si="135"/>
        <v>2.5621316935690492</v>
      </c>
      <c r="W2516" s="150"/>
      <c r="X2516" s="1" t="s">
        <v>26100</v>
      </c>
      <c r="Y2516" s="145" t="s">
        <v>1672</v>
      </c>
      <c r="Z2516" s="1" t="s">
        <v>26101</v>
      </c>
    </row>
    <row r="2517" spans="1:26" s="67" customFormat="1" ht="100.2" customHeight="1" x14ac:dyDescent="0.3">
      <c r="A2517" s="138" t="s">
        <v>23707</v>
      </c>
      <c r="B2517" s="141" t="s">
        <v>26102</v>
      </c>
      <c r="C2517" s="139" t="s">
        <v>26103</v>
      </c>
      <c r="D2517" s="139" t="s">
        <v>26104</v>
      </c>
      <c r="E2517" s="142">
        <v>501.65</v>
      </c>
      <c r="F2517" s="143" t="s">
        <v>26105</v>
      </c>
      <c r="G2517" s="143"/>
      <c r="H2517" s="143" t="s">
        <v>26106</v>
      </c>
      <c r="I2517" s="143" t="s">
        <v>8532</v>
      </c>
      <c r="J2517" s="139" t="s">
        <v>8864</v>
      </c>
      <c r="K2517" s="143" t="s">
        <v>29765</v>
      </c>
      <c r="L2517" s="144" t="s">
        <v>31</v>
      </c>
      <c r="M2517" s="144" t="s">
        <v>32</v>
      </c>
      <c r="N2517" s="144" t="s">
        <v>33</v>
      </c>
      <c r="O2517" s="144" t="s">
        <v>220</v>
      </c>
      <c r="P2517" s="144">
        <v>28</v>
      </c>
      <c r="Q2517" s="144">
        <v>750</v>
      </c>
      <c r="R2517" s="145" t="s">
        <v>26107</v>
      </c>
      <c r="S2517" s="144" t="s">
        <v>49</v>
      </c>
      <c r="T2517" s="144" t="s">
        <v>49</v>
      </c>
      <c r="U2517" s="144">
        <v>750</v>
      </c>
      <c r="V2517" s="146">
        <f t="shared" si="135"/>
        <v>1.4950662812718032</v>
      </c>
      <c r="W2517" s="150"/>
      <c r="X2517" s="1" t="s">
        <v>26108</v>
      </c>
      <c r="Y2517" s="145" t="s">
        <v>966</v>
      </c>
      <c r="Z2517" s="1" t="s">
        <v>26109</v>
      </c>
    </row>
    <row r="2518" spans="1:26" s="67" customFormat="1" ht="100.2" customHeight="1" x14ac:dyDescent="0.3">
      <c r="A2518" s="138" t="s">
        <v>23707</v>
      </c>
      <c r="B2518" s="141" t="s">
        <v>26110</v>
      </c>
      <c r="C2518" s="139" t="s">
        <v>26111</v>
      </c>
      <c r="D2518" s="139" t="s">
        <v>26112</v>
      </c>
      <c r="E2518" s="142">
        <v>376.27499999999998</v>
      </c>
      <c r="F2518" s="143" t="s">
        <v>26113</v>
      </c>
      <c r="G2518" s="143"/>
      <c r="H2518" s="143" t="s">
        <v>26114</v>
      </c>
      <c r="I2518" s="143" t="s">
        <v>8532</v>
      </c>
      <c r="J2518" s="139" t="s">
        <v>26115</v>
      </c>
      <c r="K2518" s="143" t="s">
        <v>29764</v>
      </c>
      <c r="L2518" s="144" t="s">
        <v>31</v>
      </c>
      <c r="M2518" s="144" t="s">
        <v>17528</v>
      </c>
      <c r="N2518" s="144" t="s">
        <v>476</v>
      </c>
      <c r="O2518" s="144" t="s">
        <v>220</v>
      </c>
      <c r="P2518" s="144">
        <v>14</v>
      </c>
      <c r="Q2518" s="144">
        <v>500</v>
      </c>
      <c r="R2518" s="145" t="s">
        <v>26116</v>
      </c>
      <c r="S2518" s="144" t="s">
        <v>1029</v>
      </c>
      <c r="T2518" s="144">
        <v>1500</v>
      </c>
      <c r="U2518" s="144">
        <v>500</v>
      </c>
      <c r="V2518" s="146">
        <f t="shared" si="135"/>
        <v>1.3288153611055744</v>
      </c>
      <c r="W2518" s="150"/>
      <c r="X2518" s="1" t="s">
        <v>26117</v>
      </c>
      <c r="Y2518" s="145" t="s">
        <v>26118</v>
      </c>
      <c r="Z2518" s="1" t="s">
        <v>26119</v>
      </c>
    </row>
    <row r="2519" spans="1:26" s="67" customFormat="1" ht="100.2" customHeight="1" x14ac:dyDescent="0.3">
      <c r="A2519" s="138" t="s">
        <v>23707</v>
      </c>
      <c r="B2519" s="158" t="s">
        <v>26120</v>
      </c>
      <c r="C2519" s="145" t="s">
        <v>26121</v>
      </c>
      <c r="D2519" s="145" t="s">
        <v>26122</v>
      </c>
      <c r="E2519" s="146">
        <v>189.64</v>
      </c>
      <c r="F2519" s="144" t="s">
        <v>5925</v>
      </c>
      <c r="G2519" s="144"/>
      <c r="H2519" s="144" t="s">
        <v>26123</v>
      </c>
      <c r="I2519" s="144" t="s">
        <v>8532</v>
      </c>
      <c r="J2519" s="145" t="s">
        <v>26124</v>
      </c>
      <c r="K2519" s="144" t="s">
        <v>29763</v>
      </c>
      <c r="L2519" s="144" t="s">
        <v>31</v>
      </c>
      <c r="M2519" s="144" t="s">
        <v>2749</v>
      </c>
      <c r="N2519" s="144" t="s">
        <v>33</v>
      </c>
      <c r="O2519" s="144" t="s">
        <v>220</v>
      </c>
      <c r="P2519" s="144">
        <v>29</v>
      </c>
      <c r="Q2519" s="144">
        <v>300</v>
      </c>
      <c r="R2519" s="145" t="s">
        <v>26125</v>
      </c>
      <c r="S2519" s="144" t="s">
        <v>36</v>
      </c>
      <c r="T2519" s="144">
        <v>600</v>
      </c>
      <c r="U2519" s="144">
        <v>300</v>
      </c>
      <c r="V2519" s="146">
        <f t="shared" si="135"/>
        <v>1.5819447373971738</v>
      </c>
      <c r="W2519" s="150"/>
      <c r="X2519" s="1" t="s">
        <v>26126</v>
      </c>
      <c r="Y2519" s="145" t="s">
        <v>1655</v>
      </c>
      <c r="Z2519" s="1" t="s">
        <v>26127</v>
      </c>
    </row>
    <row r="2520" spans="1:26" s="67" customFormat="1" ht="100.2" customHeight="1" x14ac:dyDescent="0.3">
      <c r="A2520" s="138" t="s">
        <v>23707</v>
      </c>
      <c r="B2520" s="158" t="s">
        <v>26128</v>
      </c>
      <c r="C2520" s="145" t="s">
        <v>26129</v>
      </c>
      <c r="D2520" s="145" t="s">
        <v>26130</v>
      </c>
      <c r="E2520" s="146">
        <v>851.62</v>
      </c>
      <c r="F2520" s="144" t="s">
        <v>26131</v>
      </c>
      <c r="G2520" s="144"/>
      <c r="H2520" s="144" t="s">
        <v>29761</v>
      </c>
      <c r="I2520" s="144" t="s">
        <v>8532</v>
      </c>
      <c r="J2520" s="145" t="s">
        <v>26132</v>
      </c>
      <c r="K2520" s="144" t="s">
        <v>29762</v>
      </c>
      <c r="L2520" s="144" t="s">
        <v>31</v>
      </c>
      <c r="M2520" s="144" t="s">
        <v>26133</v>
      </c>
      <c r="N2520" s="144" t="s">
        <v>33</v>
      </c>
      <c r="O2520" s="144" t="s">
        <v>220</v>
      </c>
      <c r="P2520" s="144">
        <v>28</v>
      </c>
      <c r="Q2520" s="144">
        <v>300</v>
      </c>
      <c r="R2520" s="145" t="s">
        <v>26134</v>
      </c>
      <c r="S2520" s="144" t="s">
        <v>36</v>
      </c>
      <c r="T2520" s="144">
        <v>1000</v>
      </c>
      <c r="U2520" s="144">
        <v>300</v>
      </c>
      <c r="V2520" s="148">
        <f t="shared" si="135"/>
        <v>0.35226979169112982</v>
      </c>
      <c r="W2520" s="150"/>
      <c r="X2520" s="2" t="s">
        <v>26135</v>
      </c>
      <c r="Y2520" s="145" t="s">
        <v>4547</v>
      </c>
      <c r="Z2520" s="2" t="s">
        <v>26136</v>
      </c>
    </row>
    <row r="2521" spans="1:26" s="67" customFormat="1" ht="100.2" customHeight="1" x14ac:dyDescent="0.3">
      <c r="A2521" s="138" t="s">
        <v>23707</v>
      </c>
      <c r="B2521" s="141" t="s">
        <v>26137</v>
      </c>
      <c r="C2521" s="139" t="s">
        <v>26138</v>
      </c>
      <c r="D2521" s="139" t="s">
        <v>26139</v>
      </c>
      <c r="E2521" s="142">
        <v>274.45999999999998</v>
      </c>
      <c r="F2521" s="143" t="s">
        <v>26140</v>
      </c>
      <c r="G2521" s="143"/>
      <c r="H2521" s="143" t="s">
        <v>26141</v>
      </c>
      <c r="I2521" s="143" t="s">
        <v>8532</v>
      </c>
      <c r="J2521" s="139" t="s">
        <v>26142</v>
      </c>
      <c r="K2521" s="143" t="s">
        <v>29019</v>
      </c>
      <c r="L2521" s="144" t="s">
        <v>31</v>
      </c>
      <c r="M2521" s="144" t="s">
        <v>1287</v>
      </c>
      <c r="N2521" s="144" t="s">
        <v>476</v>
      </c>
      <c r="O2521" s="144" t="s">
        <v>220</v>
      </c>
      <c r="P2521" s="144">
        <v>42</v>
      </c>
      <c r="Q2521" s="144">
        <v>300</v>
      </c>
      <c r="R2521" s="145" t="s">
        <v>26143</v>
      </c>
      <c r="S2521" s="144" t="s">
        <v>16382</v>
      </c>
      <c r="T2521" s="144">
        <v>1000</v>
      </c>
      <c r="U2521" s="144">
        <v>300</v>
      </c>
      <c r="V2521" s="146">
        <f t="shared" si="135"/>
        <v>1.0930554543467172</v>
      </c>
      <c r="W2521" s="150"/>
      <c r="X2521" s="1" t="s">
        <v>26144</v>
      </c>
      <c r="Y2521" s="145" t="s">
        <v>966</v>
      </c>
      <c r="Z2521" s="1" t="s">
        <v>26145</v>
      </c>
    </row>
    <row r="2522" spans="1:26" s="67" customFormat="1" ht="100.2" customHeight="1" x14ac:dyDescent="0.3">
      <c r="A2522" s="138" t="s">
        <v>23707</v>
      </c>
      <c r="B2522" s="141" t="s">
        <v>26146</v>
      </c>
      <c r="C2522" s="139" t="s">
        <v>26147</v>
      </c>
      <c r="D2522" s="139" t="s">
        <v>26148</v>
      </c>
      <c r="E2522" s="142">
        <v>636.23</v>
      </c>
      <c r="F2522" s="143" t="s">
        <v>26149</v>
      </c>
      <c r="G2522" s="143"/>
      <c r="H2522" s="143" t="s">
        <v>26150</v>
      </c>
      <c r="I2522" s="143" t="s">
        <v>8532</v>
      </c>
      <c r="J2522" s="139" t="s">
        <v>26151</v>
      </c>
      <c r="K2522" s="143" t="s">
        <v>29760</v>
      </c>
      <c r="L2522" s="144" t="s">
        <v>31</v>
      </c>
      <c r="M2522" s="144" t="s">
        <v>32</v>
      </c>
      <c r="N2522" s="144" t="s">
        <v>33</v>
      </c>
      <c r="O2522" s="144" t="s">
        <v>220</v>
      </c>
      <c r="P2522" s="144">
        <v>31</v>
      </c>
      <c r="Q2522" s="144">
        <v>300</v>
      </c>
      <c r="R2522" s="145" t="s">
        <v>26152</v>
      </c>
      <c r="S2522" s="144" t="s">
        <v>36</v>
      </c>
      <c r="T2522" s="144">
        <v>1000</v>
      </c>
      <c r="U2522" s="144">
        <v>300</v>
      </c>
      <c r="V2522" s="148">
        <f t="shared" si="135"/>
        <v>0.47152759222293822</v>
      </c>
      <c r="W2522" s="150"/>
      <c r="X2522" s="1" t="s">
        <v>26153</v>
      </c>
      <c r="Y2522" s="145" t="s">
        <v>25810</v>
      </c>
      <c r="Z2522" s="1" t="s">
        <v>26154</v>
      </c>
    </row>
    <row r="2523" spans="1:26" s="67" customFormat="1" ht="100.2" customHeight="1" x14ac:dyDescent="0.3">
      <c r="A2523" s="138" t="s">
        <v>23707</v>
      </c>
      <c r="B2523" s="141" t="s">
        <v>26155</v>
      </c>
      <c r="C2523" s="139" t="s">
        <v>26156</v>
      </c>
      <c r="D2523" s="139" t="s">
        <v>26157</v>
      </c>
      <c r="E2523" s="142">
        <v>369.4</v>
      </c>
      <c r="F2523" s="143" t="s">
        <v>26158</v>
      </c>
      <c r="G2523" s="143"/>
      <c r="H2523" s="143" t="s">
        <v>26159</v>
      </c>
      <c r="I2523" s="143" t="s">
        <v>8532</v>
      </c>
      <c r="J2523" s="139" t="s">
        <v>8551</v>
      </c>
      <c r="K2523" s="143" t="s">
        <v>29759</v>
      </c>
      <c r="L2523" s="144" t="s">
        <v>31</v>
      </c>
      <c r="M2523" s="144" t="s">
        <v>26160</v>
      </c>
      <c r="N2523" s="144" t="s">
        <v>33</v>
      </c>
      <c r="O2523" s="144" t="s">
        <v>220</v>
      </c>
      <c r="P2523" s="144">
        <v>28</v>
      </c>
      <c r="Q2523" s="144">
        <v>300</v>
      </c>
      <c r="R2523" s="145" t="s">
        <v>1288</v>
      </c>
      <c r="S2523" s="144" t="s">
        <v>12893</v>
      </c>
      <c r="T2523" s="144">
        <v>1000</v>
      </c>
      <c r="U2523" s="144">
        <v>300</v>
      </c>
      <c r="V2523" s="148">
        <f t="shared" si="135"/>
        <v>0.81212777476989717</v>
      </c>
      <c r="W2523" s="150"/>
      <c r="X2523" s="1" t="s">
        <v>26161</v>
      </c>
      <c r="Y2523" s="145" t="s">
        <v>5193</v>
      </c>
      <c r="Z2523" s="1" t="s">
        <v>26162</v>
      </c>
    </row>
    <row r="2524" spans="1:26" s="67" customFormat="1" ht="100.2" customHeight="1" x14ac:dyDescent="0.3">
      <c r="A2524" s="138" t="s">
        <v>23707</v>
      </c>
      <c r="B2524" s="141" t="s">
        <v>26163</v>
      </c>
      <c r="C2524" s="139" t="s">
        <v>26164</v>
      </c>
      <c r="D2524" s="139" t="s">
        <v>26165</v>
      </c>
      <c r="E2524" s="142">
        <v>500.39</v>
      </c>
      <c r="F2524" s="143" t="s">
        <v>26166</v>
      </c>
      <c r="G2524" s="143"/>
      <c r="H2524" s="143" t="s">
        <v>26167</v>
      </c>
      <c r="I2524" s="173" t="s">
        <v>8532</v>
      </c>
      <c r="J2524" s="174" t="s">
        <v>22905</v>
      </c>
      <c r="K2524" s="173" t="s">
        <v>29758</v>
      </c>
      <c r="L2524" s="144" t="s">
        <v>31</v>
      </c>
      <c r="M2524" s="144" t="s">
        <v>17194</v>
      </c>
      <c r="N2524" s="144" t="s">
        <v>33</v>
      </c>
      <c r="O2524" s="144" t="s">
        <v>220</v>
      </c>
      <c r="P2524" s="144">
        <v>70</v>
      </c>
      <c r="Q2524" s="144">
        <v>300</v>
      </c>
      <c r="R2524" s="145" t="s">
        <v>26168</v>
      </c>
      <c r="S2524" s="144" t="s">
        <v>36</v>
      </c>
      <c r="T2524" s="144">
        <v>1000</v>
      </c>
      <c r="U2524" s="144">
        <v>300</v>
      </c>
      <c r="V2524" s="148">
        <f t="shared" si="135"/>
        <v>0.59953236475549077</v>
      </c>
      <c r="W2524" s="150"/>
      <c r="X2524" s="1" t="s">
        <v>26169</v>
      </c>
      <c r="Y2524" s="145" t="s">
        <v>17160</v>
      </c>
      <c r="Z2524" s="1" t="s">
        <v>26170</v>
      </c>
    </row>
    <row r="2525" spans="1:26" s="67" customFormat="1" ht="100.2" customHeight="1" x14ac:dyDescent="0.3">
      <c r="A2525" s="138" t="s">
        <v>23707</v>
      </c>
      <c r="B2525" s="158" t="s">
        <v>26171</v>
      </c>
      <c r="C2525" s="145" t="s">
        <v>26172</v>
      </c>
      <c r="D2525" s="145" t="s">
        <v>26173</v>
      </c>
      <c r="E2525" s="146">
        <v>367.24</v>
      </c>
      <c r="F2525" s="144" t="s">
        <v>26174</v>
      </c>
      <c r="G2525" s="144"/>
      <c r="H2525" s="144" t="s">
        <v>26175</v>
      </c>
      <c r="I2525" s="144" t="s">
        <v>8532</v>
      </c>
      <c r="J2525" s="145" t="s">
        <v>26176</v>
      </c>
      <c r="K2525" s="144" t="s">
        <v>29020</v>
      </c>
      <c r="L2525" s="144" t="s">
        <v>31</v>
      </c>
      <c r="M2525" s="144" t="s">
        <v>501</v>
      </c>
      <c r="N2525" s="144" t="s">
        <v>476</v>
      </c>
      <c r="O2525" s="144" t="s">
        <v>220</v>
      </c>
      <c r="P2525" s="144">
        <v>10</v>
      </c>
      <c r="Q2525" s="144">
        <v>300</v>
      </c>
      <c r="R2525" s="145" t="s">
        <v>24048</v>
      </c>
      <c r="S2525" s="144" t="s">
        <v>1803</v>
      </c>
      <c r="T2525" s="144">
        <v>600</v>
      </c>
      <c r="U2525" s="144">
        <v>300</v>
      </c>
      <c r="V2525" s="148">
        <f t="shared" si="135"/>
        <v>0.81690447663653198</v>
      </c>
      <c r="W2525" s="150"/>
      <c r="X2525" s="1" t="s">
        <v>26177</v>
      </c>
      <c r="Y2525" s="145" t="s">
        <v>26178</v>
      </c>
      <c r="Z2525" s="1" t="s">
        <v>26179</v>
      </c>
    </row>
    <row r="2526" spans="1:26" s="67" customFormat="1" ht="100.2" customHeight="1" x14ac:dyDescent="0.3">
      <c r="A2526" s="138" t="s">
        <v>23707</v>
      </c>
      <c r="B2526" s="158" t="s">
        <v>26180</v>
      </c>
      <c r="C2526" s="145" t="s">
        <v>26181</v>
      </c>
      <c r="D2526" s="145" t="s">
        <v>26182</v>
      </c>
      <c r="E2526" s="146">
        <v>305.334</v>
      </c>
      <c r="F2526" s="144" t="s">
        <v>26183</v>
      </c>
      <c r="G2526" s="144"/>
      <c r="H2526" s="144" t="s">
        <v>26184</v>
      </c>
      <c r="I2526" s="144" t="s">
        <v>8532</v>
      </c>
      <c r="J2526" s="145" t="s">
        <v>8569</v>
      </c>
      <c r="K2526" s="144" t="s">
        <v>29757</v>
      </c>
      <c r="L2526" s="144" t="s">
        <v>7737</v>
      </c>
      <c r="M2526" s="144" t="s">
        <v>7792</v>
      </c>
      <c r="N2526" s="144" t="s">
        <v>33</v>
      </c>
      <c r="O2526" s="144" t="s">
        <v>220</v>
      </c>
      <c r="P2526" s="144">
        <v>13</v>
      </c>
      <c r="Q2526" s="144">
        <v>300</v>
      </c>
      <c r="R2526" s="145" t="s">
        <v>26185</v>
      </c>
      <c r="S2526" s="144" t="s">
        <v>26186</v>
      </c>
      <c r="T2526" s="144">
        <v>600</v>
      </c>
      <c r="U2526" s="144">
        <v>300</v>
      </c>
      <c r="V2526" s="148">
        <f t="shared" si="135"/>
        <v>0.98253060582837159</v>
      </c>
      <c r="W2526" s="150"/>
      <c r="X2526" s="1" t="s">
        <v>26187</v>
      </c>
      <c r="Y2526" s="145" t="s">
        <v>26188</v>
      </c>
      <c r="Z2526" s="1" t="s">
        <v>26189</v>
      </c>
    </row>
    <row r="2527" spans="1:26" s="67" customFormat="1" ht="100.2" customHeight="1" x14ac:dyDescent="0.3">
      <c r="A2527" s="138" t="s">
        <v>23707</v>
      </c>
      <c r="B2527" s="141" t="s">
        <v>26190</v>
      </c>
      <c r="C2527" s="139" t="s">
        <v>26191</v>
      </c>
      <c r="D2527" s="139" t="s">
        <v>26192</v>
      </c>
      <c r="E2527" s="142">
        <v>470.4</v>
      </c>
      <c r="F2527" s="143" t="s">
        <v>26193</v>
      </c>
      <c r="G2527" s="143"/>
      <c r="H2527" s="143" t="s">
        <v>26194</v>
      </c>
      <c r="I2527" s="143" t="s">
        <v>8532</v>
      </c>
      <c r="J2527" s="139" t="s">
        <v>26195</v>
      </c>
      <c r="K2527" s="143" t="s">
        <v>29021</v>
      </c>
      <c r="L2527" s="144" t="s">
        <v>31</v>
      </c>
      <c r="M2527" s="144" t="s">
        <v>69</v>
      </c>
      <c r="N2527" s="144" t="s">
        <v>33</v>
      </c>
      <c r="O2527" s="144" t="s">
        <v>220</v>
      </c>
      <c r="P2527" s="144">
        <v>36</v>
      </c>
      <c r="Q2527" s="144">
        <v>219.8</v>
      </c>
      <c r="R2527" s="145" t="s">
        <v>26196</v>
      </c>
      <c r="S2527" s="144" t="s">
        <v>49</v>
      </c>
      <c r="T2527" s="144" t="s">
        <v>49</v>
      </c>
      <c r="U2527" s="144">
        <v>219.8</v>
      </c>
      <c r="V2527" s="149">
        <f t="shared" si="135"/>
        <v>0.46726190476190482</v>
      </c>
      <c r="W2527" s="150"/>
      <c r="X2527" s="1" t="s">
        <v>26197</v>
      </c>
      <c r="Y2527" s="145" t="s">
        <v>2751</v>
      </c>
      <c r="Z2527" s="1" t="s">
        <v>26198</v>
      </c>
    </row>
    <row r="2528" spans="1:26" s="67" customFormat="1" ht="100.2" customHeight="1" x14ac:dyDescent="0.3">
      <c r="A2528" s="138" t="s">
        <v>23707</v>
      </c>
      <c r="B2528" s="141" t="s">
        <v>26199</v>
      </c>
      <c r="C2528" s="139" t="s">
        <v>26200</v>
      </c>
      <c r="D2528" s="139" t="s">
        <v>29638</v>
      </c>
      <c r="E2528" s="142">
        <v>272.20999999999998</v>
      </c>
      <c r="F2528" s="143" t="s">
        <v>26201</v>
      </c>
      <c r="G2528" s="143"/>
      <c r="H2528" s="143" t="s">
        <v>26202</v>
      </c>
      <c r="I2528" s="143" t="s">
        <v>8532</v>
      </c>
      <c r="J2528" s="139" t="s">
        <v>8598</v>
      </c>
      <c r="K2528" s="143" t="s">
        <v>29756</v>
      </c>
      <c r="L2528" s="144" t="s">
        <v>31</v>
      </c>
      <c r="M2528" s="144" t="s">
        <v>26203</v>
      </c>
      <c r="N2528" s="144" t="s">
        <v>33</v>
      </c>
      <c r="O2528" s="144" t="s">
        <v>220</v>
      </c>
      <c r="P2528" s="144">
        <v>42</v>
      </c>
      <c r="Q2528" s="144">
        <v>200</v>
      </c>
      <c r="R2528" s="145" t="s">
        <v>26204</v>
      </c>
      <c r="S2528" s="144" t="s">
        <v>20223</v>
      </c>
      <c r="T2528" s="144">
        <v>1000</v>
      </c>
      <c r="U2528" s="144">
        <v>200</v>
      </c>
      <c r="V2528" s="148">
        <f t="shared" si="135"/>
        <v>0.73472686528782927</v>
      </c>
      <c r="W2528" s="150"/>
      <c r="X2528" s="1" t="s">
        <v>26205</v>
      </c>
      <c r="Y2528" s="145" t="s">
        <v>950</v>
      </c>
      <c r="Z2528" s="1" t="s">
        <v>26206</v>
      </c>
    </row>
    <row r="2529" spans="1:26" s="67" customFormat="1" ht="100.2" customHeight="1" x14ac:dyDescent="0.3">
      <c r="A2529" s="138" t="s">
        <v>23707</v>
      </c>
      <c r="B2529" s="141" t="s">
        <v>29632</v>
      </c>
      <c r="C2529" s="139" t="s">
        <v>29633</v>
      </c>
      <c r="D2529" s="139" t="s">
        <v>29635</v>
      </c>
      <c r="E2529" s="142">
        <v>136.27000000000001</v>
      </c>
      <c r="F2529" s="143" t="s">
        <v>29634</v>
      </c>
      <c r="G2529" s="143"/>
      <c r="H2529" s="143" t="s">
        <v>29636</v>
      </c>
      <c r="I2529" s="173" t="s">
        <v>8532</v>
      </c>
      <c r="J2529" s="174" t="s">
        <v>29637</v>
      </c>
      <c r="K2529" s="173" t="s">
        <v>29755</v>
      </c>
      <c r="L2529" s="144" t="s">
        <v>31</v>
      </c>
      <c r="M2529" s="144" t="s">
        <v>69</v>
      </c>
      <c r="N2529" s="144" t="s">
        <v>33</v>
      </c>
      <c r="O2529" s="144" t="s">
        <v>220</v>
      </c>
      <c r="P2529" s="144">
        <v>35</v>
      </c>
      <c r="Q2529" s="144">
        <v>160</v>
      </c>
      <c r="R2529" s="145" t="s">
        <v>26207</v>
      </c>
      <c r="S2529" s="144" t="s">
        <v>36</v>
      </c>
      <c r="T2529" s="144">
        <v>640</v>
      </c>
      <c r="U2529" s="144">
        <v>160</v>
      </c>
      <c r="V2529" s="148">
        <f t="shared" si="135"/>
        <v>1.1741395758420781</v>
      </c>
      <c r="W2529" s="150"/>
      <c r="X2529" s="1" t="s">
        <v>26208</v>
      </c>
      <c r="Y2529" s="145" t="s">
        <v>975</v>
      </c>
      <c r="Z2529" s="1" t="s">
        <v>26209</v>
      </c>
    </row>
    <row r="2530" spans="1:26" s="67" customFormat="1" ht="100.2" customHeight="1" x14ac:dyDescent="0.3">
      <c r="A2530" s="138" t="s">
        <v>23707</v>
      </c>
      <c r="B2530" s="141" t="s">
        <v>26210</v>
      </c>
      <c r="C2530" s="139" t="s">
        <v>26211</v>
      </c>
      <c r="D2530" s="139" t="s">
        <v>26212</v>
      </c>
      <c r="E2530" s="142">
        <v>308.42599999999999</v>
      </c>
      <c r="F2530" s="143" t="s">
        <v>26213</v>
      </c>
      <c r="G2530" s="143"/>
      <c r="H2530" s="143" t="s">
        <v>26214</v>
      </c>
      <c r="I2530" s="143" t="s">
        <v>8532</v>
      </c>
      <c r="J2530" s="139" t="s">
        <v>11659</v>
      </c>
      <c r="K2530" s="143" t="s">
        <v>29754</v>
      </c>
      <c r="L2530" s="144" t="s">
        <v>31</v>
      </c>
      <c r="M2530" s="144" t="s">
        <v>18204</v>
      </c>
      <c r="N2530" s="144" t="s">
        <v>46</v>
      </c>
      <c r="O2530" s="144" t="s">
        <v>220</v>
      </c>
      <c r="P2530" s="144">
        <v>29</v>
      </c>
      <c r="Q2530" s="144">
        <v>150</v>
      </c>
      <c r="R2530" s="145" t="s">
        <v>26215</v>
      </c>
      <c r="S2530" s="144" t="s">
        <v>1388</v>
      </c>
      <c r="T2530" s="144">
        <v>500</v>
      </c>
      <c r="U2530" s="144">
        <v>150</v>
      </c>
      <c r="V2530" s="148">
        <f t="shared" si="135"/>
        <v>0.48634032150337519</v>
      </c>
      <c r="W2530" s="150"/>
      <c r="X2530" s="1" t="s">
        <v>26216</v>
      </c>
      <c r="Y2530" s="145" t="s">
        <v>7979</v>
      </c>
      <c r="Z2530" s="1" t="s">
        <v>26217</v>
      </c>
    </row>
    <row r="2531" spans="1:26" s="67" customFormat="1" ht="100.2" customHeight="1" x14ac:dyDescent="0.3">
      <c r="A2531" s="138" t="s">
        <v>23707</v>
      </c>
      <c r="B2531" s="158" t="s">
        <v>26218</v>
      </c>
      <c r="C2531" s="145" t="s">
        <v>26219</v>
      </c>
      <c r="D2531" s="145" t="s">
        <v>26220</v>
      </c>
      <c r="E2531" s="146">
        <v>136.154</v>
      </c>
      <c r="F2531" s="144" t="s">
        <v>26221</v>
      </c>
      <c r="G2531" s="144"/>
      <c r="H2531" s="144" t="s">
        <v>26222</v>
      </c>
      <c r="I2531" s="144" t="s">
        <v>8532</v>
      </c>
      <c r="J2531" s="145" t="s">
        <v>8992</v>
      </c>
      <c r="K2531" s="144" t="s">
        <v>29753</v>
      </c>
      <c r="L2531" s="144" t="s">
        <v>31</v>
      </c>
      <c r="M2531" s="144" t="s">
        <v>26223</v>
      </c>
      <c r="N2531" s="144" t="s">
        <v>33</v>
      </c>
      <c r="O2531" s="144" t="s">
        <v>220</v>
      </c>
      <c r="P2531" s="144">
        <v>42</v>
      </c>
      <c r="Q2531" s="144">
        <v>150</v>
      </c>
      <c r="R2531" s="145" t="s">
        <v>26224</v>
      </c>
      <c r="S2531" s="144" t="s">
        <v>26225</v>
      </c>
      <c r="T2531" s="144">
        <v>500</v>
      </c>
      <c r="U2531" s="144">
        <v>150</v>
      </c>
      <c r="V2531" s="146">
        <f t="shared" si="135"/>
        <v>1.1016936704026323</v>
      </c>
      <c r="W2531" s="150"/>
      <c r="X2531" s="1" t="s">
        <v>26226</v>
      </c>
      <c r="Y2531" s="145" t="s">
        <v>8767</v>
      </c>
      <c r="Z2531" s="1" t="s">
        <v>26227</v>
      </c>
    </row>
    <row r="2532" spans="1:26" s="67" customFormat="1" ht="100.2" customHeight="1" x14ac:dyDescent="0.3">
      <c r="A2532" s="138" t="s">
        <v>23707</v>
      </c>
      <c r="B2532" s="158" t="s">
        <v>26228</v>
      </c>
      <c r="C2532" s="145" t="s">
        <v>26229</v>
      </c>
      <c r="D2532" s="145" t="s">
        <v>26230</v>
      </c>
      <c r="E2532" s="146">
        <v>254.41</v>
      </c>
      <c r="F2532" s="144" t="s">
        <v>25162</v>
      </c>
      <c r="G2532" s="144"/>
      <c r="H2532" s="144" t="s">
        <v>26231</v>
      </c>
      <c r="I2532" s="144" t="s">
        <v>8532</v>
      </c>
      <c r="J2532" s="145" t="s">
        <v>11050</v>
      </c>
      <c r="K2532" s="144" t="s">
        <v>29247</v>
      </c>
      <c r="L2532" s="144" t="s">
        <v>31</v>
      </c>
      <c r="M2532" s="144" t="s">
        <v>25252</v>
      </c>
      <c r="N2532" s="144" t="s">
        <v>46</v>
      </c>
      <c r="O2532" s="144" t="s">
        <v>220</v>
      </c>
      <c r="P2532" s="144">
        <v>43</v>
      </c>
      <c r="Q2532" s="144">
        <v>125</v>
      </c>
      <c r="R2532" s="145" t="s">
        <v>26232</v>
      </c>
      <c r="S2532" s="144" t="s">
        <v>49</v>
      </c>
      <c r="T2532" s="144" t="s">
        <v>49</v>
      </c>
      <c r="U2532" s="144">
        <v>125</v>
      </c>
      <c r="V2532" s="148">
        <f t="shared" si="135"/>
        <v>0.49133288785818169</v>
      </c>
      <c r="W2532" s="150"/>
      <c r="X2532" s="2" t="s">
        <v>26233</v>
      </c>
      <c r="Y2532" s="145" t="s">
        <v>950</v>
      </c>
      <c r="Z2532" s="2" t="s">
        <v>26234</v>
      </c>
    </row>
    <row r="2533" spans="1:26" s="67" customFormat="1" ht="100.2" customHeight="1" x14ac:dyDescent="0.3">
      <c r="A2533" s="138" t="s">
        <v>23707</v>
      </c>
      <c r="B2533" s="141" t="s">
        <v>26235</v>
      </c>
      <c r="C2533" s="139" t="s">
        <v>26236</v>
      </c>
      <c r="D2533" s="139" t="s">
        <v>26237</v>
      </c>
      <c r="E2533" s="142">
        <v>870.49</v>
      </c>
      <c r="F2533" s="143" t="s">
        <v>26238</v>
      </c>
      <c r="G2533" s="143"/>
      <c r="H2533" s="143" t="s">
        <v>26239</v>
      </c>
      <c r="I2533" s="143" t="s">
        <v>8532</v>
      </c>
      <c r="J2533" s="139" t="s">
        <v>26240</v>
      </c>
      <c r="K2533" s="143" t="s">
        <v>29752</v>
      </c>
      <c r="L2533" s="144" t="s">
        <v>31</v>
      </c>
      <c r="M2533" s="144" t="s">
        <v>32</v>
      </c>
      <c r="N2533" s="144" t="s">
        <v>46</v>
      </c>
      <c r="O2533" s="144" t="s">
        <v>220</v>
      </c>
      <c r="P2533" s="144">
        <v>35</v>
      </c>
      <c r="Q2533" s="144">
        <v>100</v>
      </c>
      <c r="R2533" s="145" t="s">
        <v>26241</v>
      </c>
      <c r="S2533" s="144" t="s">
        <v>36</v>
      </c>
      <c r="T2533" s="144">
        <v>300</v>
      </c>
      <c r="U2533" s="144">
        <v>100</v>
      </c>
      <c r="V2533" s="148">
        <f t="shared" si="135"/>
        <v>0.11487782743052763</v>
      </c>
      <c r="W2533" s="150"/>
      <c r="X2533" s="1" t="s">
        <v>26242</v>
      </c>
      <c r="Y2533" s="145" t="s">
        <v>8767</v>
      </c>
      <c r="Z2533" s="1" t="s">
        <v>26243</v>
      </c>
    </row>
    <row r="2534" spans="1:26" s="67" customFormat="1" ht="100.2" customHeight="1" x14ac:dyDescent="0.3">
      <c r="A2534" s="138" t="s">
        <v>23707</v>
      </c>
      <c r="B2534" s="158" t="s">
        <v>26244</v>
      </c>
      <c r="C2534" s="145" t="s">
        <v>26245</v>
      </c>
      <c r="D2534" s="145" t="s">
        <v>26246</v>
      </c>
      <c r="E2534" s="146">
        <v>322.541</v>
      </c>
      <c r="F2534" s="144" t="s">
        <v>26247</v>
      </c>
      <c r="G2534" s="144"/>
      <c r="H2534" s="144" t="s">
        <v>26248</v>
      </c>
      <c r="I2534" s="144" t="s">
        <v>8532</v>
      </c>
      <c r="J2534" s="145" t="s">
        <v>9138</v>
      </c>
      <c r="K2534" s="144" t="s">
        <v>29283</v>
      </c>
      <c r="L2534" s="144" t="s">
        <v>31</v>
      </c>
      <c r="M2534" s="144" t="s">
        <v>26249</v>
      </c>
      <c r="N2534" s="144" t="s">
        <v>33</v>
      </c>
      <c r="O2534" s="144" t="s">
        <v>220</v>
      </c>
      <c r="P2534" s="144">
        <v>42</v>
      </c>
      <c r="Q2534" s="144">
        <v>100</v>
      </c>
      <c r="R2534" s="145" t="s">
        <v>26250</v>
      </c>
      <c r="S2534" s="144" t="s">
        <v>49</v>
      </c>
      <c r="T2534" s="144" t="s">
        <v>49</v>
      </c>
      <c r="U2534" s="144">
        <v>100</v>
      </c>
      <c r="V2534" s="148">
        <f t="shared" si="135"/>
        <v>0.31003810368294266</v>
      </c>
      <c r="W2534" s="150"/>
      <c r="X2534" s="1" t="s">
        <v>26251</v>
      </c>
      <c r="Y2534" s="145" t="s">
        <v>1672</v>
      </c>
      <c r="Z2534" s="1" t="s">
        <v>26252</v>
      </c>
    </row>
    <row r="2535" spans="1:26" s="67" customFormat="1" ht="100.2" customHeight="1" x14ac:dyDescent="0.3">
      <c r="A2535" s="138" t="s">
        <v>23707</v>
      </c>
      <c r="B2535" s="141" t="s">
        <v>26253</v>
      </c>
      <c r="C2535" s="139" t="s">
        <v>26254</v>
      </c>
      <c r="D2535" s="139" t="s">
        <v>26255</v>
      </c>
      <c r="E2535" s="142">
        <v>363.88</v>
      </c>
      <c r="F2535" s="143" t="s">
        <v>26256</v>
      </c>
      <c r="G2535" s="143"/>
      <c r="H2535" s="143" t="s">
        <v>26257</v>
      </c>
      <c r="I2535" s="143" t="s">
        <v>8532</v>
      </c>
      <c r="J2535" s="139" t="s">
        <v>9922</v>
      </c>
      <c r="K2535" s="143" t="s">
        <v>29751</v>
      </c>
      <c r="L2535" s="144" t="s">
        <v>31</v>
      </c>
      <c r="M2535" s="144" t="s">
        <v>1287</v>
      </c>
      <c r="N2535" s="144" t="s">
        <v>33</v>
      </c>
      <c r="O2535" s="144" t="s">
        <v>220</v>
      </c>
      <c r="P2535" s="144">
        <v>40</v>
      </c>
      <c r="Q2535" s="144">
        <v>100</v>
      </c>
      <c r="R2535" s="145" t="s">
        <v>26258</v>
      </c>
      <c r="S2535" s="144" t="s">
        <v>1029</v>
      </c>
      <c r="T2535" s="144">
        <v>300</v>
      </c>
      <c r="U2535" s="144">
        <v>100</v>
      </c>
      <c r="V2535" s="148">
        <f t="shared" si="135"/>
        <v>0.27481587336484553</v>
      </c>
      <c r="W2535" s="150"/>
      <c r="X2535" s="1" t="s">
        <v>26259</v>
      </c>
      <c r="Y2535" s="145" t="s">
        <v>2751</v>
      </c>
      <c r="Z2535" s="1" t="s">
        <v>26260</v>
      </c>
    </row>
    <row r="2536" spans="1:26" s="67" customFormat="1" ht="100.2" customHeight="1" x14ac:dyDescent="0.3">
      <c r="A2536" s="138" t="s">
        <v>23707</v>
      </c>
      <c r="B2536" s="158" t="s">
        <v>26261</v>
      </c>
      <c r="C2536" s="145" t="s">
        <v>26262</v>
      </c>
      <c r="D2536" s="145" t="s">
        <v>26263</v>
      </c>
      <c r="E2536" s="146">
        <v>298.45</v>
      </c>
      <c r="F2536" s="144" t="s">
        <v>26264</v>
      </c>
      <c r="G2536" s="144"/>
      <c r="H2536" s="144" t="s">
        <v>26265</v>
      </c>
      <c r="I2536" s="144" t="s">
        <v>8532</v>
      </c>
      <c r="J2536" s="145" t="s">
        <v>26266</v>
      </c>
      <c r="K2536" s="144" t="s">
        <v>29750</v>
      </c>
      <c r="L2536" s="144" t="s">
        <v>31</v>
      </c>
      <c r="M2536" s="144" t="s">
        <v>1287</v>
      </c>
      <c r="N2536" s="144" t="s">
        <v>33</v>
      </c>
      <c r="O2536" s="144" t="s">
        <v>220</v>
      </c>
      <c r="P2536" s="144">
        <v>41</v>
      </c>
      <c r="Q2536" s="144">
        <v>100</v>
      </c>
      <c r="R2536" s="145" t="s">
        <v>26267</v>
      </c>
      <c r="S2536" s="144" t="s">
        <v>36</v>
      </c>
      <c r="T2536" s="144">
        <v>300</v>
      </c>
      <c r="U2536" s="144">
        <v>100</v>
      </c>
      <c r="V2536" s="148">
        <f t="shared" si="135"/>
        <v>0.33506449991623388</v>
      </c>
      <c r="W2536" s="150"/>
      <c r="X2536" s="1" t="s">
        <v>26268</v>
      </c>
      <c r="Y2536" s="145" t="s">
        <v>2751</v>
      </c>
      <c r="Z2536" s="1" t="s">
        <v>26269</v>
      </c>
    </row>
    <row r="2537" spans="1:26" s="67" customFormat="1" ht="100.2" customHeight="1" x14ac:dyDescent="0.3">
      <c r="A2537" s="138" t="s">
        <v>23707</v>
      </c>
      <c r="B2537" s="158" t="s">
        <v>26270</v>
      </c>
      <c r="C2537" s="145" t="s">
        <v>26271</v>
      </c>
      <c r="D2537" s="145" t="s">
        <v>26272</v>
      </c>
      <c r="E2537" s="146">
        <v>260.67</v>
      </c>
      <c r="F2537" s="144" t="s">
        <v>26273</v>
      </c>
      <c r="G2537" s="144"/>
      <c r="H2537" s="144" t="s">
        <v>26274</v>
      </c>
      <c r="I2537" s="144" t="s">
        <v>8532</v>
      </c>
      <c r="J2537" s="145" t="s">
        <v>26275</v>
      </c>
      <c r="K2537" s="144" t="s">
        <v>29022</v>
      </c>
      <c r="L2537" s="144" t="s">
        <v>31</v>
      </c>
      <c r="M2537" s="144" t="s">
        <v>4296</v>
      </c>
      <c r="N2537" s="144" t="s">
        <v>46</v>
      </c>
      <c r="O2537" s="144" t="s">
        <v>220</v>
      </c>
      <c r="P2537" s="144">
        <v>28</v>
      </c>
      <c r="Q2537" s="144">
        <v>100</v>
      </c>
      <c r="R2537" s="145" t="s">
        <v>26276</v>
      </c>
      <c r="S2537" s="144" t="s">
        <v>26277</v>
      </c>
      <c r="T2537" s="144">
        <v>300</v>
      </c>
      <c r="U2537" s="144">
        <v>100</v>
      </c>
      <c r="V2537" s="148">
        <f t="shared" si="135"/>
        <v>0.38362680784133191</v>
      </c>
      <c r="W2537" s="150"/>
      <c r="X2537" s="1" t="s">
        <v>26278</v>
      </c>
      <c r="Y2537" s="145" t="s">
        <v>26279</v>
      </c>
      <c r="Z2537" s="1" t="s">
        <v>26280</v>
      </c>
    </row>
    <row r="2538" spans="1:26" s="67" customFormat="1" ht="100.2" customHeight="1" x14ac:dyDescent="0.3">
      <c r="A2538" s="138" t="s">
        <v>23707</v>
      </c>
      <c r="B2538" s="158" t="s">
        <v>26281</v>
      </c>
      <c r="C2538" s="145" t="s">
        <v>26282</v>
      </c>
      <c r="D2538" s="145" t="s">
        <v>26283</v>
      </c>
      <c r="E2538" s="146">
        <v>115.18</v>
      </c>
      <c r="F2538" s="144" t="s">
        <v>26284</v>
      </c>
      <c r="G2538" s="144"/>
      <c r="H2538" s="144" t="s">
        <v>26285</v>
      </c>
      <c r="I2538" s="144" t="s">
        <v>8532</v>
      </c>
      <c r="J2538" s="145" t="s">
        <v>8598</v>
      </c>
      <c r="K2538" s="144" t="s">
        <v>28538</v>
      </c>
      <c r="L2538" s="144" t="s">
        <v>31</v>
      </c>
      <c r="M2538" s="144" t="s">
        <v>12508</v>
      </c>
      <c r="N2538" s="144" t="s">
        <v>33</v>
      </c>
      <c r="O2538" s="144" t="s">
        <v>220</v>
      </c>
      <c r="P2538" s="144">
        <v>28</v>
      </c>
      <c r="Q2538" s="144">
        <v>100</v>
      </c>
      <c r="R2538" s="145" t="s">
        <v>26286</v>
      </c>
      <c r="S2538" s="144" t="s">
        <v>49</v>
      </c>
      <c r="T2538" s="144" t="s">
        <v>49</v>
      </c>
      <c r="U2538" s="144">
        <v>100</v>
      </c>
      <c r="V2538" s="148">
        <f t="shared" si="135"/>
        <v>0.86820628581350923</v>
      </c>
      <c r="W2538" s="150"/>
      <c r="X2538" s="1" t="s">
        <v>26287</v>
      </c>
      <c r="Y2538" s="145" t="s">
        <v>8767</v>
      </c>
      <c r="Z2538" s="1" t="s">
        <v>26288</v>
      </c>
    </row>
    <row r="2539" spans="1:26" s="67" customFormat="1" ht="100.2" customHeight="1" x14ac:dyDescent="0.3">
      <c r="A2539" s="138" t="s">
        <v>23707</v>
      </c>
      <c r="B2539" s="141" t="s">
        <v>26289</v>
      </c>
      <c r="C2539" s="139" t="s">
        <v>26290</v>
      </c>
      <c r="D2539" s="139" t="s">
        <v>26291</v>
      </c>
      <c r="E2539" s="142">
        <v>175.01</v>
      </c>
      <c r="F2539" s="143" t="s">
        <v>26292</v>
      </c>
      <c r="G2539" s="143"/>
      <c r="H2539" s="143" t="s">
        <v>26293</v>
      </c>
      <c r="I2539" s="143" t="s">
        <v>8532</v>
      </c>
      <c r="J2539" s="139" t="s">
        <v>26294</v>
      </c>
      <c r="K2539" s="143" t="s">
        <v>29023</v>
      </c>
      <c r="L2539" s="144" t="s">
        <v>31</v>
      </c>
      <c r="M2539" s="144" t="s">
        <v>5153</v>
      </c>
      <c r="N2539" s="144" t="s">
        <v>33</v>
      </c>
      <c r="O2539" s="144" t="s">
        <v>220</v>
      </c>
      <c r="P2539" s="144">
        <v>42</v>
      </c>
      <c r="Q2539" s="144">
        <v>100</v>
      </c>
      <c r="R2539" s="145" t="s">
        <v>26295</v>
      </c>
      <c r="S2539" s="144" t="s">
        <v>36</v>
      </c>
      <c r="T2539" s="144">
        <v>500</v>
      </c>
      <c r="U2539" s="144">
        <v>100</v>
      </c>
      <c r="V2539" s="148">
        <f t="shared" si="135"/>
        <v>0.57139592023312957</v>
      </c>
      <c r="W2539" s="150"/>
      <c r="X2539" s="1" t="s">
        <v>26296</v>
      </c>
      <c r="Y2539" s="145" t="s">
        <v>24814</v>
      </c>
      <c r="Z2539" s="1" t="s">
        <v>26910</v>
      </c>
    </row>
    <row r="2540" spans="1:26" s="67" customFormat="1" ht="100.2" customHeight="1" x14ac:dyDescent="0.3">
      <c r="A2540" s="138" t="s">
        <v>23707</v>
      </c>
      <c r="B2540" s="141" t="s">
        <v>26297</v>
      </c>
      <c r="C2540" s="139" t="s">
        <v>26298</v>
      </c>
      <c r="D2540" s="139" t="s">
        <v>26299</v>
      </c>
      <c r="E2540" s="142">
        <v>436.42399999999998</v>
      </c>
      <c r="F2540" s="143" t="s">
        <v>26300</v>
      </c>
      <c r="G2540" s="143"/>
      <c r="H2540" s="143" t="s">
        <v>26301</v>
      </c>
      <c r="I2540" s="143" t="s">
        <v>8532</v>
      </c>
      <c r="J2540" s="139" t="s">
        <v>26302</v>
      </c>
      <c r="K2540" s="143" t="s">
        <v>29749</v>
      </c>
      <c r="L2540" s="144" t="s">
        <v>31</v>
      </c>
      <c r="M2540" s="144" t="s">
        <v>26303</v>
      </c>
      <c r="N2540" s="144" t="s">
        <v>33</v>
      </c>
      <c r="O2540" s="144" t="s">
        <v>220</v>
      </c>
      <c r="P2540" s="144">
        <v>35</v>
      </c>
      <c r="Q2540" s="144">
        <v>100</v>
      </c>
      <c r="R2540" s="145" t="s">
        <v>26304</v>
      </c>
      <c r="S2540" s="144" t="s">
        <v>16382</v>
      </c>
      <c r="T2540" s="144">
        <v>1000</v>
      </c>
      <c r="U2540" s="144">
        <v>100</v>
      </c>
      <c r="V2540" s="148">
        <f t="shared" si="135"/>
        <v>0.22913496966253002</v>
      </c>
      <c r="W2540" s="150"/>
      <c r="X2540" s="1" t="s">
        <v>26305</v>
      </c>
      <c r="Y2540" s="145" t="s">
        <v>7979</v>
      </c>
      <c r="Z2540" s="1" t="s">
        <v>26306</v>
      </c>
    </row>
    <row r="2541" spans="1:26" s="67" customFormat="1" ht="100.2" customHeight="1" x14ac:dyDescent="0.3">
      <c r="A2541" s="138" t="s">
        <v>23707</v>
      </c>
      <c r="B2541" s="158" t="s">
        <v>29639</v>
      </c>
      <c r="C2541" s="145" t="s">
        <v>26307</v>
      </c>
      <c r="D2541" s="145" t="s">
        <v>26308</v>
      </c>
      <c r="E2541" s="146">
        <v>135.16</v>
      </c>
      <c r="F2541" s="144" t="s">
        <v>26309</v>
      </c>
      <c r="G2541" s="144"/>
      <c r="H2541" s="144" t="s">
        <v>26310</v>
      </c>
      <c r="I2541" s="144" t="s">
        <v>8532</v>
      </c>
      <c r="J2541" s="145" t="s">
        <v>9647</v>
      </c>
      <c r="K2541" s="144" t="s">
        <v>29748</v>
      </c>
      <c r="L2541" s="144" t="s">
        <v>31</v>
      </c>
      <c r="M2541" s="144" t="s">
        <v>69</v>
      </c>
      <c r="N2541" s="144" t="s">
        <v>33</v>
      </c>
      <c r="O2541" s="144" t="s">
        <v>220</v>
      </c>
      <c r="P2541" s="144">
        <v>70</v>
      </c>
      <c r="Q2541" s="144">
        <v>100</v>
      </c>
      <c r="R2541" s="145" t="s">
        <v>26311</v>
      </c>
      <c r="S2541" s="144" t="s">
        <v>36</v>
      </c>
      <c r="T2541" s="144">
        <v>300</v>
      </c>
      <c r="U2541" s="144">
        <v>100</v>
      </c>
      <c r="V2541" s="148">
        <f t="shared" ref="V2541:V2572" si="136">U2541/E2541</f>
        <v>0.73986386504883106</v>
      </c>
      <c r="W2541" s="150"/>
      <c r="X2541" s="1" t="s">
        <v>26312</v>
      </c>
      <c r="Y2541" s="145" t="s">
        <v>4247</v>
      </c>
      <c r="Z2541" s="1" t="s">
        <v>26313</v>
      </c>
    </row>
    <row r="2542" spans="1:26" s="67" customFormat="1" ht="100.2" customHeight="1" x14ac:dyDescent="0.3">
      <c r="A2542" s="138" t="s">
        <v>23707</v>
      </c>
      <c r="B2542" s="158" t="s">
        <v>26314</v>
      </c>
      <c r="C2542" s="145" t="s">
        <v>26315</v>
      </c>
      <c r="D2542" s="145" t="s">
        <v>26316</v>
      </c>
      <c r="E2542" s="146">
        <v>389.4</v>
      </c>
      <c r="F2542" s="144" t="s">
        <v>26317</v>
      </c>
      <c r="G2542" s="144"/>
      <c r="H2542" s="144" t="s">
        <v>26318</v>
      </c>
      <c r="I2542" s="144" t="s">
        <v>8532</v>
      </c>
      <c r="J2542" s="145" t="s">
        <v>8598</v>
      </c>
      <c r="K2542" s="144" t="s">
        <v>29747</v>
      </c>
      <c r="L2542" s="144" t="s">
        <v>31</v>
      </c>
      <c r="M2542" s="144" t="s">
        <v>3113</v>
      </c>
      <c r="N2542" s="144" t="s">
        <v>33</v>
      </c>
      <c r="O2542" s="144" t="s">
        <v>220</v>
      </c>
      <c r="P2542" s="144">
        <v>28</v>
      </c>
      <c r="Q2542" s="144">
        <v>100</v>
      </c>
      <c r="R2542" s="145" t="s">
        <v>26319</v>
      </c>
      <c r="S2542" s="144" t="s">
        <v>36</v>
      </c>
      <c r="T2542" s="144">
        <v>200</v>
      </c>
      <c r="U2542" s="144">
        <v>100</v>
      </c>
      <c r="V2542" s="148">
        <f t="shared" si="136"/>
        <v>0.25680534155110429</v>
      </c>
      <c r="W2542" s="150"/>
      <c r="X2542" s="1" t="s">
        <v>26320</v>
      </c>
      <c r="Y2542" s="145" t="s">
        <v>26321</v>
      </c>
      <c r="Z2542" s="1" t="s">
        <v>26322</v>
      </c>
    </row>
    <row r="2543" spans="1:26" s="67" customFormat="1" ht="100.2" customHeight="1" x14ac:dyDescent="0.3">
      <c r="A2543" s="138" t="s">
        <v>23707</v>
      </c>
      <c r="B2543" s="158" t="s">
        <v>26323</v>
      </c>
      <c r="C2543" s="145" t="s">
        <v>26324</v>
      </c>
      <c r="D2543" s="145" t="s">
        <v>26325</v>
      </c>
      <c r="E2543" s="146">
        <v>253.43</v>
      </c>
      <c r="F2543" s="144" t="s">
        <v>26326</v>
      </c>
      <c r="G2543" s="144"/>
      <c r="H2543" s="144" t="s">
        <v>26327</v>
      </c>
      <c r="I2543" s="144" t="s">
        <v>8532</v>
      </c>
      <c r="J2543" s="145" t="s">
        <v>8886</v>
      </c>
      <c r="K2543" s="144" t="s">
        <v>29364</v>
      </c>
      <c r="L2543" s="144" t="s">
        <v>31</v>
      </c>
      <c r="M2543" s="144" t="s">
        <v>5153</v>
      </c>
      <c r="N2543" s="144" t="s">
        <v>33</v>
      </c>
      <c r="O2543" s="144" t="s">
        <v>220</v>
      </c>
      <c r="P2543" s="144">
        <v>28</v>
      </c>
      <c r="Q2543" s="144">
        <v>100</v>
      </c>
      <c r="R2543" s="145" t="s">
        <v>17187</v>
      </c>
      <c r="S2543" s="144" t="s">
        <v>143</v>
      </c>
      <c r="T2543" s="144">
        <v>1000</v>
      </c>
      <c r="U2543" s="144">
        <v>100</v>
      </c>
      <c r="V2543" s="148">
        <f t="shared" si="136"/>
        <v>0.39458627628931064</v>
      </c>
      <c r="W2543" s="150"/>
      <c r="X2543" s="1" t="s">
        <v>26328</v>
      </c>
      <c r="Y2543" s="145" t="s">
        <v>13587</v>
      </c>
      <c r="Z2543" s="1" t="s">
        <v>26329</v>
      </c>
    </row>
    <row r="2544" spans="1:26" s="67" customFormat="1" ht="100.2" customHeight="1" x14ac:dyDescent="0.3">
      <c r="A2544" s="138" t="s">
        <v>23707</v>
      </c>
      <c r="B2544" s="141" t="s">
        <v>26330</v>
      </c>
      <c r="C2544" s="139" t="s">
        <v>26331</v>
      </c>
      <c r="D2544" s="139" t="s">
        <v>26332</v>
      </c>
      <c r="E2544" s="184">
        <v>297.14</v>
      </c>
      <c r="F2544" s="143" t="s">
        <v>26333</v>
      </c>
      <c r="G2544" s="177"/>
      <c r="H2544" s="143" t="s">
        <v>26334</v>
      </c>
      <c r="I2544" s="184" t="s">
        <v>8532</v>
      </c>
      <c r="J2544" s="145" t="s">
        <v>9073</v>
      </c>
      <c r="K2544" s="144" t="s">
        <v>29746</v>
      </c>
      <c r="L2544" s="144" t="s">
        <v>7737</v>
      </c>
      <c r="M2544" s="144" t="s">
        <v>7792</v>
      </c>
      <c r="N2544" s="144" t="s">
        <v>476</v>
      </c>
      <c r="O2544" s="144" t="s">
        <v>26335</v>
      </c>
      <c r="P2544" s="144">
        <v>13</v>
      </c>
      <c r="Q2544" s="144">
        <v>100</v>
      </c>
      <c r="R2544" s="145" t="s">
        <v>26336</v>
      </c>
      <c r="S2544" s="184" t="s">
        <v>15513</v>
      </c>
      <c r="T2544" s="144">
        <v>300</v>
      </c>
      <c r="U2544" s="144">
        <v>100</v>
      </c>
      <c r="V2544" s="178">
        <f t="shared" si="136"/>
        <v>0.33654169751632229</v>
      </c>
      <c r="W2544" s="177"/>
      <c r="X2544" s="1" t="s">
        <v>26337</v>
      </c>
      <c r="Y2544" s="145" t="s">
        <v>26338</v>
      </c>
      <c r="Z2544" s="145" t="s">
        <v>26339</v>
      </c>
    </row>
    <row r="2545" spans="1:26" s="67" customFormat="1" ht="100.2" customHeight="1" x14ac:dyDescent="0.3">
      <c r="A2545" s="138" t="s">
        <v>23707</v>
      </c>
      <c r="B2545" s="158" t="s">
        <v>26340</v>
      </c>
      <c r="C2545" s="145" t="s">
        <v>26341</v>
      </c>
      <c r="D2545" s="145" t="s">
        <v>26342</v>
      </c>
      <c r="E2545" s="146">
        <v>246.35</v>
      </c>
      <c r="F2545" s="144" t="s">
        <v>26343</v>
      </c>
      <c r="G2545" s="144"/>
      <c r="H2545" s="144" t="s">
        <v>26344</v>
      </c>
      <c r="I2545" s="144" t="s">
        <v>8532</v>
      </c>
      <c r="J2545" s="145" t="s">
        <v>8992</v>
      </c>
      <c r="K2545" s="144" t="s">
        <v>29745</v>
      </c>
      <c r="L2545" s="144" t="s">
        <v>31</v>
      </c>
      <c r="M2545" s="144" t="s">
        <v>18204</v>
      </c>
      <c r="N2545" s="144" t="s">
        <v>33</v>
      </c>
      <c r="O2545" s="144" t="s">
        <v>220</v>
      </c>
      <c r="P2545" s="144">
        <v>31</v>
      </c>
      <c r="Q2545" s="144">
        <v>86.4</v>
      </c>
      <c r="R2545" s="145" t="s">
        <v>26345</v>
      </c>
      <c r="S2545" s="144" t="s">
        <v>26346</v>
      </c>
      <c r="T2545" s="144">
        <v>259</v>
      </c>
      <c r="U2545" s="144">
        <v>86.4</v>
      </c>
      <c r="V2545" s="148">
        <f t="shared" si="136"/>
        <v>0.35072051958595496</v>
      </c>
      <c r="W2545" s="150"/>
      <c r="X2545" s="1" t="s">
        <v>26347</v>
      </c>
      <c r="Y2545" s="145" t="s">
        <v>2751</v>
      </c>
      <c r="Z2545" s="1" t="s">
        <v>26348</v>
      </c>
    </row>
    <row r="2546" spans="1:26" s="67" customFormat="1" ht="100.2" customHeight="1" x14ac:dyDescent="0.3">
      <c r="A2546" s="138" t="s">
        <v>23707</v>
      </c>
      <c r="B2546" s="141" t="s">
        <v>26349</v>
      </c>
      <c r="C2546" s="139" t="s">
        <v>26350</v>
      </c>
      <c r="D2546" s="139" t="s">
        <v>26351</v>
      </c>
      <c r="E2546" s="142">
        <v>571.60599999999999</v>
      </c>
      <c r="F2546" s="143" t="s">
        <v>26352</v>
      </c>
      <c r="G2546" s="143"/>
      <c r="H2546" s="143" t="s">
        <v>26353</v>
      </c>
      <c r="I2546" s="143" t="s">
        <v>8532</v>
      </c>
      <c r="J2546" s="139" t="s">
        <v>11772</v>
      </c>
      <c r="K2546" s="143" t="s">
        <v>29722</v>
      </c>
      <c r="L2546" s="144" t="s">
        <v>31</v>
      </c>
      <c r="M2546" s="144" t="s">
        <v>26354</v>
      </c>
      <c r="N2546" s="144" t="s">
        <v>476</v>
      </c>
      <c r="O2546" s="144" t="s">
        <v>34</v>
      </c>
      <c r="P2546" s="144">
        <v>28</v>
      </c>
      <c r="Q2546" s="144">
        <v>80</v>
      </c>
      <c r="R2546" s="145" t="s">
        <v>26355</v>
      </c>
      <c r="S2546" s="144" t="s">
        <v>22482</v>
      </c>
      <c r="T2546" s="144">
        <v>426</v>
      </c>
      <c r="U2546" s="144">
        <v>80</v>
      </c>
      <c r="V2546" s="146">
        <f t="shared" si="136"/>
        <v>0.13995654349324535</v>
      </c>
      <c r="W2546" s="150"/>
      <c r="X2546" s="1" t="s">
        <v>26356</v>
      </c>
      <c r="Y2546" s="145" t="s">
        <v>26357</v>
      </c>
      <c r="Z2546" s="1" t="s">
        <v>26358</v>
      </c>
    </row>
    <row r="2547" spans="1:26" s="67" customFormat="1" ht="100.2" customHeight="1" x14ac:dyDescent="0.3">
      <c r="A2547" s="138" t="s">
        <v>23707</v>
      </c>
      <c r="B2547" s="141" t="s">
        <v>26359</v>
      </c>
      <c r="C2547" s="139" t="s">
        <v>26360</v>
      </c>
      <c r="D2547" s="139" t="s">
        <v>26361</v>
      </c>
      <c r="E2547" s="142">
        <v>309.66000000000003</v>
      </c>
      <c r="F2547" s="143" t="s">
        <v>26362</v>
      </c>
      <c r="G2547" s="143"/>
      <c r="H2547" s="143" t="s">
        <v>26363</v>
      </c>
      <c r="I2547" s="143" t="s">
        <v>8532</v>
      </c>
      <c r="J2547" s="139" t="s">
        <v>8849</v>
      </c>
      <c r="K2547" s="143" t="s">
        <v>29744</v>
      </c>
      <c r="L2547" s="144" t="s">
        <v>31</v>
      </c>
      <c r="M2547" s="144" t="s">
        <v>5153</v>
      </c>
      <c r="N2547" s="144" t="s">
        <v>33</v>
      </c>
      <c r="O2547" s="144" t="s">
        <v>220</v>
      </c>
      <c r="P2547" s="144">
        <v>42</v>
      </c>
      <c r="Q2547" s="144">
        <v>80</v>
      </c>
      <c r="R2547" s="145" t="s">
        <v>26364</v>
      </c>
      <c r="S2547" s="144" t="s">
        <v>36</v>
      </c>
      <c r="T2547" s="144">
        <v>200</v>
      </c>
      <c r="U2547" s="144">
        <v>80</v>
      </c>
      <c r="V2547" s="146">
        <f t="shared" si="136"/>
        <v>0.2583478654007621</v>
      </c>
      <c r="W2547" s="150"/>
      <c r="X2547" s="1" t="s">
        <v>26365</v>
      </c>
      <c r="Y2547" s="145" t="s">
        <v>26366</v>
      </c>
      <c r="Z2547" s="1" t="s">
        <v>26367</v>
      </c>
    </row>
    <row r="2548" spans="1:26" s="67" customFormat="1" ht="100.2" customHeight="1" x14ac:dyDescent="0.3">
      <c r="A2548" s="138" t="s">
        <v>23707</v>
      </c>
      <c r="B2548" s="158" t="s">
        <v>26376</v>
      </c>
      <c r="C2548" s="145" t="s">
        <v>26377</v>
      </c>
      <c r="D2548" s="145" t="s">
        <v>26378</v>
      </c>
      <c r="E2548" s="146">
        <v>282.33999999999997</v>
      </c>
      <c r="F2548" s="144" t="s">
        <v>26379</v>
      </c>
      <c r="G2548" s="144"/>
      <c r="H2548" s="144" t="s">
        <v>26380</v>
      </c>
      <c r="I2548" s="144" t="s">
        <v>8532</v>
      </c>
      <c r="J2548" s="145" t="s">
        <v>9262</v>
      </c>
      <c r="K2548" s="144" t="s">
        <v>29743</v>
      </c>
      <c r="L2548" s="144" t="s">
        <v>31</v>
      </c>
      <c r="M2548" s="144" t="s">
        <v>18204</v>
      </c>
      <c r="N2548" s="144" t="s">
        <v>476</v>
      </c>
      <c r="O2548" s="144" t="s">
        <v>220</v>
      </c>
      <c r="P2548" s="144">
        <v>42</v>
      </c>
      <c r="Q2548" s="144">
        <v>75</v>
      </c>
      <c r="R2548" s="145" t="s">
        <v>26381</v>
      </c>
      <c r="S2548" s="144" t="s">
        <v>24577</v>
      </c>
      <c r="T2548" s="144">
        <v>250</v>
      </c>
      <c r="U2548" s="144">
        <v>75</v>
      </c>
      <c r="V2548" s="146">
        <f t="shared" si="136"/>
        <v>0.26563717503718925</v>
      </c>
      <c r="W2548" s="150"/>
      <c r="X2548" s="1" t="s">
        <v>26382</v>
      </c>
      <c r="Y2548" s="145" t="s">
        <v>1672</v>
      </c>
      <c r="Z2548" s="1" t="s">
        <v>26383</v>
      </c>
    </row>
    <row r="2549" spans="1:26" s="67" customFormat="1" ht="100.2" customHeight="1" x14ac:dyDescent="0.3">
      <c r="A2549" s="138" t="s">
        <v>23707</v>
      </c>
      <c r="B2549" s="141" t="s">
        <v>26384</v>
      </c>
      <c r="C2549" s="139" t="s">
        <v>26385</v>
      </c>
      <c r="D2549" s="139" t="s">
        <v>26386</v>
      </c>
      <c r="E2549" s="142">
        <v>90.085999999999999</v>
      </c>
      <c r="F2549" s="143" t="s">
        <v>26387</v>
      </c>
      <c r="G2549" s="143"/>
      <c r="H2549" s="143" t="s">
        <v>26388</v>
      </c>
      <c r="I2549" s="143" t="s">
        <v>8532</v>
      </c>
      <c r="J2549" s="139" t="s">
        <v>26389</v>
      </c>
      <c r="K2549" s="143" t="s">
        <v>29742</v>
      </c>
      <c r="L2549" s="144" t="s">
        <v>31</v>
      </c>
      <c r="M2549" s="144" t="s">
        <v>1287</v>
      </c>
      <c r="N2549" s="144" t="s">
        <v>33</v>
      </c>
      <c r="O2549" s="144" t="s">
        <v>220</v>
      </c>
      <c r="P2549" s="144">
        <v>42</v>
      </c>
      <c r="Q2549" s="144">
        <v>75</v>
      </c>
      <c r="R2549" s="145" t="s">
        <v>26390</v>
      </c>
      <c r="S2549" s="144" t="s">
        <v>26391</v>
      </c>
      <c r="T2549" s="144">
        <v>100</v>
      </c>
      <c r="U2549" s="144">
        <v>75</v>
      </c>
      <c r="V2549" s="146">
        <f t="shared" si="136"/>
        <v>0.83253779721599364</v>
      </c>
      <c r="W2549" s="150"/>
      <c r="X2549" s="1" t="s">
        <v>26392</v>
      </c>
      <c r="Y2549" s="145" t="s">
        <v>1672</v>
      </c>
      <c r="Z2549" s="1" t="s">
        <v>26393</v>
      </c>
    </row>
    <row r="2550" spans="1:26" s="67" customFormat="1" ht="100.2" customHeight="1" x14ac:dyDescent="0.3">
      <c r="A2550" s="138" t="s">
        <v>23707</v>
      </c>
      <c r="B2550" s="158" t="s">
        <v>26394</v>
      </c>
      <c r="C2550" s="145" t="s">
        <v>26395</v>
      </c>
      <c r="D2550" s="145" t="s">
        <v>26396</v>
      </c>
      <c r="E2550" s="146">
        <v>168.03800000000001</v>
      </c>
      <c r="F2550" s="144" t="s">
        <v>26397</v>
      </c>
      <c r="G2550" s="144"/>
      <c r="H2550" s="144" t="s">
        <v>26398</v>
      </c>
      <c r="I2550" s="144" t="s">
        <v>8532</v>
      </c>
      <c r="J2550" s="145" t="s">
        <v>21169</v>
      </c>
      <c r="K2550" s="144" t="s">
        <v>29741</v>
      </c>
      <c r="L2550" s="144" t="s">
        <v>31</v>
      </c>
      <c r="M2550" s="144" t="s">
        <v>5153</v>
      </c>
      <c r="N2550" s="144" t="s">
        <v>33</v>
      </c>
      <c r="O2550" s="144" t="s">
        <v>220</v>
      </c>
      <c r="P2550" s="144">
        <v>42</v>
      </c>
      <c r="Q2550" s="144">
        <v>60</v>
      </c>
      <c r="R2550" s="145" t="s">
        <v>26399</v>
      </c>
      <c r="S2550" s="144" t="s">
        <v>36</v>
      </c>
      <c r="T2550" s="144">
        <v>300</v>
      </c>
      <c r="U2550" s="144">
        <v>60</v>
      </c>
      <c r="V2550" s="146">
        <f t="shared" si="136"/>
        <v>0.3570620930979897</v>
      </c>
      <c r="W2550" s="150"/>
      <c r="X2550" s="1" t="s">
        <v>26400</v>
      </c>
      <c r="Y2550" s="145" t="s">
        <v>950</v>
      </c>
      <c r="Z2550" s="1" t="s">
        <v>26401</v>
      </c>
    </row>
    <row r="2551" spans="1:26" s="67" customFormat="1" ht="100.2" customHeight="1" x14ac:dyDescent="0.3">
      <c r="A2551" s="138" t="s">
        <v>23707</v>
      </c>
      <c r="B2551" s="141" t="s">
        <v>26402</v>
      </c>
      <c r="C2551" s="139" t="s">
        <v>26403</v>
      </c>
      <c r="D2551" s="139" t="s">
        <v>26404</v>
      </c>
      <c r="E2551" s="142">
        <v>380.53199999999998</v>
      </c>
      <c r="F2551" s="143" t="s">
        <v>26405</v>
      </c>
      <c r="G2551" s="143"/>
      <c r="H2551" s="143" t="s">
        <v>26406</v>
      </c>
      <c r="I2551" s="143" t="s">
        <v>8532</v>
      </c>
      <c r="J2551" s="139" t="s">
        <v>8886</v>
      </c>
      <c r="K2551" s="143" t="s">
        <v>29738</v>
      </c>
      <c r="L2551" s="144" t="s">
        <v>31</v>
      </c>
      <c r="M2551" s="144" t="s">
        <v>26407</v>
      </c>
      <c r="N2551" s="144" t="s">
        <v>33</v>
      </c>
      <c r="O2551" s="144" t="s">
        <v>220</v>
      </c>
      <c r="P2551" s="144">
        <v>28</v>
      </c>
      <c r="Q2551" s="144">
        <v>50</v>
      </c>
      <c r="R2551" s="145" t="s">
        <v>26408</v>
      </c>
      <c r="S2551" s="144" t="s">
        <v>36</v>
      </c>
      <c r="T2551" s="144">
        <v>150</v>
      </c>
      <c r="U2551" s="144">
        <v>50</v>
      </c>
      <c r="V2551" s="146">
        <f t="shared" si="136"/>
        <v>0.13139499437629423</v>
      </c>
      <c r="W2551" s="150"/>
      <c r="X2551" s="1" t="s">
        <v>26409</v>
      </c>
      <c r="Y2551" s="145" t="s">
        <v>1861</v>
      </c>
      <c r="Z2551" s="1" t="s">
        <v>26410</v>
      </c>
    </row>
    <row r="2552" spans="1:26" s="67" customFormat="1" ht="100.2" customHeight="1" x14ac:dyDescent="0.3">
      <c r="A2552" s="138" t="s">
        <v>23707</v>
      </c>
      <c r="B2552" s="141" t="s">
        <v>26411</v>
      </c>
      <c r="C2552" s="139" t="s">
        <v>26412</v>
      </c>
      <c r="D2552" s="139" t="s">
        <v>26413</v>
      </c>
      <c r="E2552" s="142">
        <v>377.36</v>
      </c>
      <c r="F2552" s="143" t="s">
        <v>26414</v>
      </c>
      <c r="G2552" s="143"/>
      <c r="H2552" s="143" t="s">
        <v>26415</v>
      </c>
      <c r="I2552" s="143" t="s">
        <v>8532</v>
      </c>
      <c r="J2552" s="139" t="s">
        <v>8551</v>
      </c>
      <c r="K2552" s="143" t="s">
        <v>29737</v>
      </c>
      <c r="L2552" s="144" t="s">
        <v>31</v>
      </c>
      <c r="M2552" s="144" t="s">
        <v>7862</v>
      </c>
      <c r="N2552" s="144" t="s">
        <v>476</v>
      </c>
      <c r="O2552" s="144" t="s">
        <v>220</v>
      </c>
      <c r="P2552" s="144">
        <v>41</v>
      </c>
      <c r="Q2552" s="144">
        <v>50</v>
      </c>
      <c r="R2552" s="145" t="s">
        <v>26416</v>
      </c>
      <c r="S2552" s="144" t="s">
        <v>36</v>
      </c>
      <c r="T2552" s="144">
        <v>100</v>
      </c>
      <c r="U2552" s="144">
        <v>50</v>
      </c>
      <c r="V2552" s="148">
        <f t="shared" si="136"/>
        <v>0.13249947000211998</v>
      </c>
      <c r="W2552" s="150"/>
      <c r="X2552" s="1" t="s">
        <v>26417</v>
      </c>
      <c r="Y2552" s="145" t="s">
        <v>2751</v>
      </c>
      <c r="Z2552" s="1" t="s">
        <v>26418</v>
      </c>
    </row>
    <row r="2553" spans="1:26" s="67" customFormat="1" ht="100.2" customHeight="1" x14ac:dyDescent="0.3">
      <c r="A2553" s="138" t="s">
        <v>23707</v>
      </c>
      <c r="B2553" s="141" t="s">
        <v>26419</v>
      </c>
      <c r="C2553" s="139" t="s">
        <v>26420</v>
      </c>
      <c r="D2553" s="139" t="s">
        <v>26421</v>
      </c>
      <c r="E2553" s="142">
        <v>160.21700000000001</v>
      </c>
      <c r="F2553" s="143" t="s">
        <v>26422</v>
      </c>
      <c r="G2553" s="143"/>
      <c r="H2553" s="143" t="s">
        <v>26423</v>
      </c>
      <c r="I2553" s="143" t="s">
        <v>8532</v>
      </c>
      <c r="J2553" s="139" t="s">
        <v>8598</v>
      </c>
      <c r="K2553" s="143" t="s">
        <v>29736</v>
      </c>
      <c r="L2553" s="144" t="s">
        <v>31</v>
      </c>
      <c r="M2553" s="144" t="s">
        <v>69</v>
      </c>
      <c r="N2553" s="144" t="s">
        <v>46</v>
      </c>
      <c r="O2553" s="144" t="s">
        <v>220</v>
      </c>
      <c r="P2553" s="144">
        <v>28</v>
      </c>
      <c r="Q2553" s="144">
        <v>50</v>
      </c>
      <c r="R2553" s="145" t="s">
        <v>26424</v>
      </c>
      <c r="S2553" s="144" t="s">
        <v>36</v>
      </c>
      <c r="T2553" s="144">
        <v>300</v>
      </c>
      <c r="U2553" s="144">
        <v>50</v>
      </c>
      <c r="V2553" s="146">
        <f t="shared" si="136"/>
        <v>0.31207674591335499</v>
      </c>
      <c r="W2553" s="150"/>
      <c r="X2553" s="1" t="s">
        <v>26425</v>
      </c>
      <c r="Y2553" s="145" t="s">
        <v>7979</v>
      </c>
      <c r="Z2553" s="1" t="s">
        <v>26426</v>
      </c>
    </row>
    <row r="2554" spans="1:26" s="67" customFormat="1" ht="100.2" customHeight="1" x14ac:dyDescent="0.3">
      <c r="A2554" s="138" t="s">
        <v>23707</v>
      </c>
      <c r="B2554" s="141" t="s">
        <v>26427</v>
      </c>
      <c r="C2554" s="139" t="s">
        <v>26428</v>
      </c>
      <c r="D2554" s="139" t="s">
        <v>26429</v>
      </c>
      <c r="E2554" s="142">
        <v>378.11</v>
      </c>
      <c r="F2554" s="143" t="s">
        <v>26430</v>
      </c>
      <c r="G2554" s="143"/>
      <c r="H2554" s="143" t="s">
        <v>26431</v>
      </c>
      <c r="I2554" s="143" t="s">
        <v>8532</v>
      </c>
      <c r="J2554" s="139" t="s">
        <v>26432</v>
      </c>
      <c r="K2554" s="143" t="s">
        <v>29735</v>
      </c>
      <c r="L2554" s="144" t="s">
        <v>31</v>
      </c>
      <c r="M2554" s="144" t="s">
        <v>26433</v>
      </c>
      <c r="N2554" s="144" t="s">
        <v>33</v>
      </c>
      <c r="O2554" s="144" t="s">
        <v>220</v>
      </c>
      <c r="P2554" s="144">
        <v>43</v>
      </c>
      <c r="Q2554" s="144">
        <v>50</v>
      </c>
      <c r="R2554" s="145" t="s">
        <v>26434</v>
      </c>
      <c r="S2554" s="144" t="s">
        <v>36</v>
      </c>
      <c r="T2554" s="144">
        <v>250</v>
      </c>
      <c r="U2554" s="144">
        <v>50</v>
      </c>
      <c r="V2554" s="146">
        <f t="shared" si="136"/>
        <v>0.13223665071011081</v>
      </c>
      <c r="W2554" s="150"/>
      <c r="X2554" s="1" t="s">
        <v>26435</v>
      </c>
      <c r="Y2554" s="145" t="s">
        <v>17319</v>
      </c>
      <c r="Z2554" s="1" t="s">
        <v>26436</v>
      </c>
    </row>
    <row r="2555" spans="1:26" s="67" customFormat="1" ht="100.2" customHeight="1" x14ac:dyDescent="0.3">
      <c r="A2555" s="138" t="s">
        <v>23707</v>
      </c>
      <c r="B2555" s="141" t="s">
        <v>26437</v>
      </c>
      <c r="C2555" s="139" t="s">
        <v>26438</v>
      </c>
      <c r="D2555" s="139" t="s">
        <v>26439</v>
      </c>
      <c r="E2555" s="142">
        <v>357.19</v>
      </c>
      <c r="F2555" s="143" t="s">
        <v>26440</v>
      </c>
      <c r="G2555" s="143"/>
      <c r="H2555" s="143" t="s">
        <v>26441</v>
      </c>
      <c r="I2555" s="143" t="s">
        <v>8532</v>
      </c>
      <c r="J2555" s="139" t="s">
        <v>8588</v>
      </c>
      <c r="K2555" s="143" t="s">
        <v>29734</v>
      </c>
      <c r="L2555" s="144" t="s">
        <v>31</v>
      </c>
      <c r="M2555" s="144" t="s">
        <v>69</v>
      </c>
      <c r="N2555" s="144" t="s">
        <v>33</v>
      </c>
      <c r="O2555" s="144" t="s">
        <v>220</v>
      </c>
      <c r="P2555" s="144">
        <v>28</v>
      </c>
      <c r="Q2555" s="144">
        <v>50</v>
      </c>
      <c r="R2555" s="145" t="s">
        <v>26442</v>
      </c>
      <c r="S2555" s="144" t="s">
        <v>36</v>
      </c>
      <c r="T2555" s="144">
        <v>250</v>
      </c>
      <c r="U2555" s="144">
        <v>50</v>
      </c>
      <c r="V2555" s="146">
        <f t="shared" si="136"/>
        <v>0.13998152243903805</v>
      </c>
      <c r="W2555" s="150"/>
      <c r="X2555" s="1" t="s">
        <v>26443</v>
      </c>
      <c r="Y2555" s="145" t="s">
        <v>1922</v>
      </c>
      <c r="Z2555" s="1" t="s">
        <v>26444</v>
      </c>
    </row>
    <row r="2556" spans="1:26" s="67" customFormat="1" ht="100.2" customHeight="1" x14ac:dyDescent="0.3">
      <c r="A2556" s="138" t="s">
        <v>23707</v>
      </c>
      <c r="B2556" s="158" t="s">
        <v>26445</v>
      </c>
      <c r="C2556" s="145" t="s">
        <v>26446</v>
      </c>
      <c r="D2556" s="145" t="s">
        <v>26447</v>
      </c>
      <c r="E2556" s="146">
        <v>165.09100000000001</v>
      </c>
      <c r="F2556" s="144" t="s">
        <v>26448</v>
      </c>
      <c r="G2556" s="144"/>
      <c r="H2556" s="144" t="s">
        <v>26449</v>
      </c>
      <c r="I2556" s="144" t="s">
        <v>8532</v>
      </c>
      <c r="J2556" s="145" t="s">
        <v>9305</v>
      </c>
      <c r="K2556" s="144" t="s">
        <v>29733</v>
      </c>
      <c r="L2556" s="144" t="s">
        <v>31</v>
      </c>
      <c r="M2556" s="144" t="s">
        <v>69</v>
      </c>
      <c r="N2556" s="144" t="s">
        <v>476</v>
      </c>
      <c r="O2556" s="144" t="s">
        <v>220</v>
      </c>
      <c r="P2556" s="144">
        <v>15</v>
      </c>
      <c r="Q2556" s="144">
        <v>50</v>
      </c>
      <c r="R2556" s="145" t="s">
        <v>26450</v>
      </c>
      <c r="S2556" s="144" t="s">
        <v>36</v>
      </c>
      <c r="T2556" s="144">
        <v>100</v>
      </c>
      <c r="U2556" s="144">
        <v>50</v>
      </c>
      <c r="V2556" s="148">
        <f t="shared" si="136"/>
        <v>0.30286326934841995</v>
      </c>
      <c r="W2556" s="150"/>
      <c r="X2556" s="1" t="s">
        <v>26451</v>
      </c>
      <c r="Y2556" s="145" t="s">
        <v>1446</v>
      </c>
      <c r="Z2556" s="1" t="s">
        <v>26452</v>
      </c>
    </row>
    <row r="2557" spans="1:26" s="67" customFormat="1" ht="100.2" customHeight="1" x14ac:dyDescent="0.3">
      <c r="A2557" s="138" t="s">
        <v>23707</v>
      </c>
      <c r="B2557" s="158" t="s">
        <v>26453</v>
      </c>
      <c r="C2557" s="145" t="s">
        <v>26454</v>
      </c>
      <c r="D2557" s="145" t="s">
        <v>26455</v>
      </c>
      <c r="E2557" s="146">
        <v>277.19</v>
      </c>
      <c r="F2557" s="144" t="s">
        <v>26456</v>
      </c>
      <c r="G2557" s="144"/>
      <c r="H2557" s="144" t="s">
        <v>26457</v>
      </c>
      <c r="I2557" s="144" t="s">
        <v>8532</v>
      </c>
      <c r="J2557" s="145" t="s">
        <v>9305</v>
      </c>
      <c r="K2557" s="144" t="s">
        <v>29024</v>
      </c>
      <c r="L2557" s="144" t="s">
        <v>31</v>
      </c>
      <c r="M2557" s="144" t="s">
        <v>26133</v>
      </c>
      <c r="N2557" s="144" t="s">
        <v>33</v>
      </c>
      <c r="O2557" s="144" t="s">
        <v>220</v>
      </c>
      <c r="P2557" s="144">
        <v>28</v>
      </c>
      <c r="Q2557" s="144">
        <v>40</v>
      </c>
      <c r="R2557" s="145" t="s">
        <v>26458</v>
      </c>
      <c r="S2557" s="144" t="s">
        <v>1388</v>
      </c>
      <c r="T2557" s="144">
        <v>120</v>
      </c>
      <c r="U2557" s="144">
        <v>40</v>
      </c>
      <c r="V2557" s="146">
        <f t="shared" si="136"/>
        <v>0.14430535012085574</v>
      </c>
      <c r="W2557" s="150"/>
      <c r="X2557" s="2" t="s">
        <v>26459</v>
      </c>
      <c r="Y2557" s="145" t="s">
        <v>1362</v>
      </c>
      <c r="Z2557" s="2" t="s">
        <v>26460</v>
      </c>
    </row>
    <row r="2558" spans="1:26" s="67" customFormat="1" ht="100.2" customHeight="1" x14ac:dyDescent="0.3">
      <c r="A2558" s="138" t="s">
        <v>23707</v>
      </c>
      <c r="B2558" s="141" t="s">
        <v>26461</v>
      </c>
      <c r="C2558" s="139" t="s">
        <v>26462</v>
      </c>
      <c r="D2558" s="139" t="s">
        <v>26463</v>
      </c>
      <c r="E2558" s="142">
        <v>174.292</v>
      </c>
      <c r="F2558" s="143" t="s">
        <v>26464</v>
      </c>
      <c r="G2558" s="143"/>
      <c r="H2558" s="143" t="s">
        <v>26465</v>
      </c>
      <c r="I2558" s="143" t="s">
        <v>8532</v>
      </c>
      <c r="J2558" s="139" t="s">
        <v>11050</v>
      </c>
      <c r="K2558" s="143" t="s">
        <v>29732</v>
      </c>
      <c r="L2558" s="144" t="s">
        <v>31</v>
      </c>
      <c r="M2558" s="144" t="s">
        <v>18204</v>
      </c>
      <c r="N2558" s="144" t="s">
        <v>46</v>
      </c>
      <c r="O2558" s="144" t="s">
        <v>220</v>
      </c>
      <c r="P2558" s="144">
        <v>29</v>
      </c>
      <c r="Q2558" s="144">
        <v>30</v>
      </c>
      <c r="R2558" s="145" t="s">
        <v>26466</v>
      </c>
      <c r="S2558" s="144" t="s">
        <v>36</v>
      </c>
      <c r="T2558" s="144">
        <v>100</v>
      </c>
      <c r="U2558" s="144">
        <v>30</v>
      </c>
      <c r="V2558" s="146">
        <f t="shared" si="136"/>
        <v>0.17212493975627108</v>
      </c>
      <c r="W2558" s="150"/>
      <c r="X2558" s="1" t="s">
        <v>26467</v>
      </c>
      <c r="Y2558" s="145" t="s">
        <v>1672</v>
      </c>
      <c r="Z2558" s="1" t="s">
        <v>26468</v>
      </c>
    </row>
    <row r="2559" spans="1:26" s="67" customFormat="1" ht="100.2" customHeight="1" x14ac:dyDescent="0.3">
      <c r="A2559" s="138" t="s">
        <v>23707</v>
      </c>
      <c r="B2559" s="141" t="s">
        <v>26469</v>
      </c>
      <c r="C2559" s="139" t="s">
        <v>26470</v>
      </c>
      <c r="D2559" s="139" t="s">
        <v>26471</v>
      </c>
      <c r="E2559" s="142">
        <v>183.048</v>
      </c>
      <c r="F2559" s="143" t="s">
        <v>26472</v>
      </c>
      <c r="G2559" s="143"/>
      <c r="H2559" s="143" t="s">
        <v>26473</v>
      </c>
      <c r="I2559" s="143" t="s">
        <v>8532</v>
      </c>
      <c r="J2559" s="139" t="s">
        <v>26474</v>
      </c>
      <c r="K2559" s="143" t="s">
        <v>29731</v>
      </c>
      <c r="L2559" s="144" t="s">
        <v>31</v>
      </c>
      <c r="M2559" s="144" t="s">
        <v>17194</v>
      </c>
      <c r="N2559" s="144" t="s">
        <v>33</v>
      </c>
      <c r="O2559" s="144" t="s">
        <v>220</v>
      </c>
      <c r="P2559" s="144">
        <v>28</v>
      </c>
      <c r="Q2559" s="144">
        <v>30</v>
      </c>
      <c r="R2559" s="145" t="s">
        <v>26475</v>
      </c>
      <c r="S2559" s="144" t="s">
        <v>36</v>
      </c>
      <c r="T2559" s="144">
        <v>125</v>
      </c>
      <c r="U2559" s="144">
        <v>30</v>
      </c>
      <c r="V2559" s="146">
        <f t="shared" si="136"/>
        <v>0.16389143831126263</v>
      </c>
      <c r="W2559" s="150"/>
      <c r="X2559" s="1" t="s">
        <v>26476</v>
      </c>
      <c r="Y2559" s="145" t="s">
        <v>966</v>
      </c>
      <c r="Z2559" s="1" t="s">
        <v>26477</v>
      </c>
    </row>
    <row r="2560" spans="1:26" s="67" customFormat="1" ht="100.2" customHeight="1" x14ac:dyDescent="0.3">
      <c r="A2560" s="138" t="s">
        <v>23707</v>
      </c>
      <c r="B2560" s="141" t="s">
        <v>26478</v>
      </c>
      <c r="C2560" s="139" t="s">
        <v>26479</v>
      </c>
      <c r="D2560" s="139" t="s">
        <v>26480</v>
      </c>
      <c r="E2560" s="142">
        <v>161.03</v>
      </c>
      <c r="F2560" s="143" t="s">
        <v>26481</v>
      </c>
      <c r="G2560" s="143"/>
      <c r="H2560" s="143" t="s">
        <v>26482</v>
      </c>
      <c r="I2560" s="144" t="s">
        <v>8532</v>
      </c>
      <c r="J2560" s="145" t="s">
        <v>8717</v>
      </c>
      <c r="K2560" s="144" t="s">
        <v>29025</v>
      </c>
      <c r="L2560" s="144" t="s">
        <v>31</v>
      </c>
      <c r="M2560" s="144" t="s">
        <v>17194</v>
      </c>
      <c r="N2560" s="144" t="s">
        <v>46</v>
      </c>
      <c r="O2560" s="144" t="s">
        <v>220</v>
      </c>
      <c r="P2560" s="144">
        <v>42</v>
      </c>
      <c r="Q2560" s="144">
        <v>30</v>
      </c>
      <c r="R2560" s="145" t="s">
        <v>26483</v>
      </c>
      <c r="S2560" s="144" t="s">
        <v>36</v>
      </c>
      <c r="T2560" s="144">
        <v>100</v>
      </c>
      <c r="U2560" s="144">
        <v>30</v>
      </c>
      <c r="V2560" s="146">
        <f t="shared" si="136"/>
        <v>0.18630068931255045</v>
      </c>
      <c r="W2560" s="150"/>
      <c r="X2560" s="1" t="s">
        <v>26484</v>
      </c>
      <c r="Y2560" s="145" t="s">
        <v>5200</v>
      </c>
      <c r="Z2560" s="1" t="s">
        <v>26485</v>
      </c>
    </row>
    <row r="2561" spans="1:26" s="67" customFormat="1" ht="100.2" customHeight="1" x14ac:dyDescent="0.3">
      <c r="A2561" s="138" t="s">
        <v>23707</v>
      </c>
      <c r="B2561" s="141" t="s">
        <v>26486</v>
      </c>
      <c r="C2561" s="139" t="s">
        <v>26487</v>
      </c>
      <c r="D2561" s="139" t="s">
        <v>26488</v>
      </c>
      <c r="E2561" s="142">
        <v>197.28100000000001</v>
      </c>
      <c r="F2561" s="143" t="s">
        <v>26489</v>
      </c>
      <c r="G2561" s="143"/>
      <c r="H2561" s="143" t="s">
        <v>26490</v>
      </c>
      <c r="I2561" s="143" t="s">
        <v>8532</v>
      </c>
      <c r="J2561" s="139" t="s">
        <v>8569</v>
      </c>
      <c r="K2561" s="143" t="s">
        <v>29730</v>
      </c>
      <c r="L2561" s="144" t="s">
        <v>31</v>
      </c>
      <c r="M2561" s="144" t="s">
        <v>7841</v>
      </c>
      <c r="N2561" s="144" t="s">
        <v>33</v>
      </c>
      <c r="O2561" s="144" t="s">
        <v>220</v>
      </c>
      <c r="P2561" s="144">
        <v>42</v>
      </c>
      <c r="Q2561" s="144">
        <v>30</v>
      </c>
      <c r="R2561" s="145" t="s">
        <v>26491</v>
      </c>
      <c r="S2561" s="144" t="s">
        <v>36</v>
      </c>
      <c r="T2561" s="144">
        <v>100</v>
      </c>
      <c r="U2561" s="144">
        <v>30</v>
      </c>
      <c r="V2561" s="146">
        <f t="shared" si="136"/>
        <v>0.15206735570075172</v>
      </c>
      <c r="W2561" s="150"/>
      <c r="X2561" s="1" t="s">
        <v>26492</v>
      </c>
      <c r="Y2561" s="145" t="s">
        <v>1446</v>
      </c>
      <c r="Z2561" s="1" t="s">
        <v>26493</v>
      </c>
    </row>
    <row r="2562" spans="1:26" s="67" customFormat="1" ht="100.2" customHeight="1" x14ac:dyDescent="0.3">
      <c r="A2562" s="138" t="s">
        <v>23707</v>
      </c>
      <c r="B2562" s="141" t="s">
        <v>26494</v>
      </c>
      <c r="C2562" s="139" t="s">
        <v>26495</v>
      </c>
      <c r="D2562" s="139" t="s">
        <v>26496</v>
      </c>
      <c r="E2562" s="142">
        <v>458</v>
      </c>
      <c r="F2562" s="143" t="s">
        <v>26497</v>
      </c>
      <c r="G2562" s="143"/>
      <c r="H2562" s="143" t="s">
        <v>26498</v>
      </c>
      <c r="I2562" s="143" t="s">
        <v>8532</v>
      </c>
      <c r="J2562" s="139" t="s">
        <v>26499</v>
      </c>
      <c r="K2562" s="143" t="s">
        <v>29026</v>
      </c>
      <c r="L2562" s="144" t="s">
        <v>31</v>
      </c>
      <c r="M2562" s="144" t="s">
        <v>32</v>
      </c>
      <c r="N2562" s="144" t="s">
        <v>476</v>
      </c>
      <c r="O2562" s="144" t="s">
        <v>220</v>
      </c>
      <c r="P2562" s="144">
        <v>31</v>
      </c>
      <c r="Q2562" s="144">
        <v>30</v>
      </c>
      <c r="R2562" s="145" t="s">
        <v>26500</v>
      </c>
      <c r="S2562" s="144" t="s">
        <v>26501</v>
      </c>
      <c r="T2562" s="144">
        <v>125</v>
      </c>
      <c r="U2562" s="144">
        <v>30</v>
      </c>
      <c r="V2562" s="148">
        <f t="shared" si="136"/>
        <v>6.5502183406113537E-2</v>
      </c>
      <c r="W2562" s="150"/>
      <c r="X2562" s="1" t="s">
        <v>26502</v>
      </c>
      <c r="Y2562" s="145" t="s">
        <v>966</v>
      </c>
      <c r="Z2562" s="1" t="s">
        <v>26503</v>
      </c>
    </row>
    <row r="2563" spans="1:26" s="67" customFormat="1" ht="100.2" customHeight="1" x14ac:dyDescent="0.3">
      <c r="A2563" s="138" t="s">
        <v>23707</v>
      </c>
      <c r="B2563" s="141" t="s">
        <v>26504</v>
      </c>
      <c r="C2563" s="139" t="s">
        <v>26505</v>
      </c>
      <c r="D2563" s="139" t="s">
        <v>26506</v>
      </c>
      <c r="E2563" s="142">
        <v>375.51600000000002</v>
      </c>
      <c r="F2563" s="143" t="s">
        <v>26507</v>
      </c>
      <c r="G2563" s="143"/>
      <c r="H2563" s="143" t="s">
        <v>26508</v>
      </c>
      <c r="I2563" s="143" t="s">
        <v>8532</v>
      </c>
      <c r="J2563" s="139" t="s">
        <v>8551</v>
      </c>
      <c r="K2563" s="143" t="s">
        <v>29729</v>
      </c>
      <c r="L2563" s="144" t="s">
        <v>31</v>
      </c>
      <c r="M2563" s="144" t="s">
        <v>32</v>
      </c>
      <c r="N2563" s="144" t="s">
        <v>46</v>
      </c>
      <c r="O2563" s="144" t="s">
        <v>220</v>
      </c>
      <c r="P2563" s="144">
        <v>28</v>
      </c>
      <c r="Q2563" s="144">
        <v>25</v>
      </c>
      <c r="R2563" s="145" t="s">
        <v>26509</v>
      </c>
      <c r="S2563" s="144" t="s">
        <v>36</v>
      </c>
      <c r="T2563" s="144">
        <v>50</v>
      </c>
      <c r="U2563" s="144">
        <v>25</v>
      </c>
      <c r="V2563" s="148">
        <f t="shared" si="136"/>
        <v>6.6575059384952964E-2</v>
      </c>
      <c r="W2563" s="150"/>
      <c r="X2563" s="1" t="s">
        <v>26510</v>
      </c>
      <c r="Y2563" s="145" t="s">
        <v>26511</v>
      </c>
      <c r="Z2563" s="1" t="s">
        <v>26512</v>
      </c>
    </row>
    <row r="2564" spans="1:26" s="67" customFormat="1" ht="100.2" customHeight="1" x14ac:dyDescent="0.3">
      <c r="A2564" s="138" t="s">
        <v>23707</v>
      </c>
      <c r="B2564" s="141" t="s">
        <v>26513</v>
      </c>
      <c r="C2564" s="139" t="s">
        <v>26514</v>
      </c>
      <c r="D2564" s="139" t="s">
        <v>26911</v>
      </c>
      <c r="E2564" s="142">
        <v>108.12</v>
      </c>
      <c r="F2564" s="143" t="s">
        <v>26515</v>
      </c>
      <c r="G2564" s="143"/>
      <c r="H2564" s="143" t="s">
        <v>26516</v>
      </c>
      <c r="I2564" s="143" t="s">
        <v>8532</v>
      </c>
      <c r="J2564" s="139" t="s">
        <v>11050</v>
      </c>
      <c r="K2564" s="143" t="s">
        <v>29728</v>
      </c>
      <c r="L2564" s="144" t="s">
        <v>31</v>
      </c>
      <c r="M2564" s="144" t="s">
        <v>26517</v>
      </c>
      <c r="N2564" s="144" t="s">
        <v>46</v>
      </c>
      <c r="O2564" s="144" t="s">
        <v>220</v>
      </c>
      <c r="P2564" s="144">
        <v>49</v>
      </c>
      <c r="Q2564" s="144">
        <v>20</v>
      </c>
      <c r="R2564" s="145" t="s">
        <v>26518</v>
      </c>
      <c r="S2564" s="144" t="s">
        <v>36</v>
      </c>
      <c r="T2564" s="144">
        <v>100</v>
      </c>
      <c r="U2564" s="144">
        <v>20</v>
      </c>
      <c r="V2564" s="146">
        <f t="shared" si="136"/>
        <v>0.18497965223825377</v>
      </c>
      <c r="W2564" s="150"/>
      <c r="X2564" s="1" t="s">
        <v>26519</v>
      </c>
      <c r="Y2564" s="145" t="s">
        <v>15311</v>
      </c>
      <c r="Z2564" s="1" t="s">
        <v>26520</v>
      </c>
    </row>
    <row r="2565" spans="1:26" s="67" customFormat="1" ht="100.2" customHeight="1" x14ac:dyDescent="0.3">
      <c r="A2565" s="138" t="s">
        <v>23707</v>
      </c>
      <c r="B2565" s="158" t="s">
        <v>26521</v>
      </c>
      <c r="C2565" s="145" t="s">
        <v>26522</v>
      </c>
      <c r="D2565" s="145" t="s">
        <v>26523</v>
      </c>
      <c r="E2565" s="146">
        <v>353.7</v>
      </c>
      <c r="F2565" s="144" t="s">
        <v>26524</v>
      </c>
      <c r="G2565" s="144"/>
      <c r="H2565" s="144" t="s">
        <v>26525</v>
      </c>
      <c r="I2565" s="144" t="s">
        <v>8532</v>
      </c>
      <c r="J2565" s="145" t="s">
        <v>26526</v>
      </c>
      <c r="K2565" s="144" t="s">
        <v>29027</v>
      </c>
      <c r="L2565" s="144" t="s">
        <v>7737</v>
      </c>
      <c r="M2565" s="144" t="s">
        <v>7792</v>
      </c>
      <c r="N2565" s="144" t="s">
        <v>476</v>
      </c>
      <c r="O2565" s="144" t="s">
        <v>220</v>
      </c>
      <c r="P2565" s="144">
        <v>13</v>
      </c>
      <c r="Q2565" s="144">
        <v>20</v>
      </c>
      <c r="R2565" s="145" t="s">
        <v>26527</v>
      </c>
      <c r="S2565" s="144" t="s">
        <v>1803</v>
      </c>
      <c r="T2565" s="144">
        <v>100</v>
      </c>
      <c r="U2565" s="144">
        <v>20</v>
      </c>
      <c r="V2565" s="148">
        <f t="shared" si="136"/>
        <v>5.6545094713033643E-2</v>
      </c>
      <c r="W2565" s="150"/>
      <c r="X2565" s="1" t="s">
        <v>26528</v>
      </c>
      <c r="Y2565" s="145" t="s">
        <v>26529</v>
      </c>
      <c r="Z2565" s="1" t="s">
        <v>26530</v>
      </c>
    </row>
    <row r="2566" spans="1:26" s="67" customFormat="1" ht="100.2" customHeight="1" x14ac:dyDescent="0.3">
      <c r="A2566" s="138" t="s">
        <v>23707</v>
      </c>
      <c r="B2566" s="141" t="s">
        <v>26531</v>
      </c>
      <c r="C2566" s="139" t="s">
        <v>26532</v>
      </c>
      <c r="D2566" s="139" t="s">
        <v>26533</v>
      </c>
      <c r="E2566" s="142">
        <v>268.22800000000001</v>
      </c>
      <c r="F2566" s="143" t="s">
        <v>26534</v>
      </c>
      <c r="G2566" s="143"/>
      <c r="H2566" s="143" t="s">
        <v>26535</v>
      </c>
      <c r="I2566" s="143" t="s">
        <v>8532</v>
      </c>
      <c r="J2566" s="139" t="s">
        <v>12415</v>
      </c>
      <c r="K2566" s="143" t="s">
        <v>29727</v>
      </c>
      <c r="L2566" s="144" t="s">
        <v>31</v>
      </c>
      <c r="M2566" s="144" t="s">
        <v>7841</v>
      </c>
      <c r="N2566" s="144" t="s">
        <v>33</v>
      </c>
      <c r="O2566" s="144" t="s">
        <v>220</v>
      </c>
      <c r="P2566" s="144">
        <v>42</v>
      </c>
      <c r="Q2566" s="144">
        <v>15</v>
      </c>
      <c r="R2566" s="145" t="s">
        <v>26536</v>
      </c>
      <c r="S2566" s="144" t="s">
        <v>2158</v>
      </c>
      <c r="T2566" s="144">
        <v>60</v>
      </c>
      <c r="U2566" s="144">
        <v>15</v>
      </c>
      <c r="V2566" s="148">
        <f t="shared" si="136"/>
        <v>5.5922573333134495E-2</v>
      </c>
      <c r="W2566" s="150"/>
      <c r="X2566" s="1" t="s">
        <v>26537</v>
      </c>
      <c r="Y2566" s="145" t="s">
        <v>12511</v>
      </c>
      <c r="Z2566" s="1" t="s">
        <v>26538</v>
      </c>
    </row>
    <row r="2567" spans="1:26" s="67" customFormat="1" ht="100.2" customHeight="1" x14ac:dyDescent="0.3">
      <c r="A2567" s="138" t="s">
        <v>23707</v>
      </c>
      <c r="B2567" s="158" t="s">
        <v>26539</v>
      </c>
      <c r="C2567" s="145" t="s">
        <v>26540</v>
      </c>
      <c r="D2567" s="145" t="s">
        <v>26541</v>
      </c>
      <c r="E2567" s="146">
        <v>515.74199999999996</v>
      </c>
      <c r="F2567" s="144" t="s">
        <v>26542</v>
      </c>
      <c r="G2567" s="144"/>
      <c r="H2567" s="144" t="s">
        <v>26543</v>
      </c>
      <c r="I2567" s="144" t="s">
        <v>8532</v>
      </c>
      <c r="J2567" s="145" t="s">
        <v>26544</v>
      </c>
      <c r="K2567" s="144" t="s">
        <v>29726</v>
      </c>
      <c r="L2567" s="144" t="s">
        <v>31</v>
      </c>
      <c r="M2567" s="144" t="s">
        <v>32</v>
      </c>
      <c r="N2567" s="144" t="s">
        <v>33</v>
      </c>
      <c r="O2567" s="144" t="s">
        <v>220</v>
      </c>
      <c r="P2567" s="144">
        <v>29</v>
      </c>
      <c r="Q2567" s="144">
        <v>10</v>
      </c>
      <c r="R2567" s="145" t="s">
        <v>26545</v>
      </c>
      <c r="S2567" s="144" t="s">
        <v>36</v>
      </c>
      <c r="T2567" s="144">
        <v>20</v>
      </c>
      <c r="U2567" s="144">
        <v>10</v>
      </c>
      <c r="V2567" s="148">
        <f t="shared" si="136"/>
        <v>1.9389539731105864E-2</v>
      </c>
      <c r="W2567" s="150"/>
      <c r="X2567" s="1" t="s">
        <v>26546</v>
      </c>
      <c r="Y2567" s="145" t="s">
        <v>950</v>
      </c>
      <c r="Z2567" s="1" t="s">
        <v>26547</v>
      </c>
    </row>
    <row r="2568" spans="1:26" s="67" customFormat="1" ht="100.2" customHeight="1" x14ac:dyDescent="0.3">
      <c r="A2568" s="138" t="s">
        <v>23707</v>
      </c>
      <c r="B2568" s="158" t="s">
        <v>26548</v>
      </c>
      <c r="C2568" s="145" t="s">
        <v>26549</v>
      </c>
      <c r="D2568" s="145" t="s">
        <v>26550</v>
      </c>
      <c r="E2568" s="146">
        <v>124.99</v>
      </c>
      <c r="F2568" s="144" t="s">
        <v>26551</v>
      </c>
      <c r="G2568" s="144"/>
      <c r="H2568" s="144" t="s">
        <v>26552</v>
      </c>
      <c r="I2568" s="144" t="s">
        <v>8532</v>
      </c>
      <c r="J2568" s="145" t="s">
        <v>8588</v>
      </c>
      <c r="K2568" s="144" t="s">
        <v>28270</v>
      </c>
      <c r="L2568" s="144" t="s">
        <v>31</v>
      </c>
      <c r="M2568" s="144" t="s">
        <v>4915</v>
      </c>
      <c r="N2568" s="144" t="s">
        <v>33</v>
      </c>
      <c r="O2568" s="144" t="s">
        <v>220</v>
      </c>
      <c r="P2568" s="144">
        <v>41</v>
      </c>
      <c r="Q2568" s="144">
        <v>10</v>
      </c>
      <c r="R2568" s="145" t="s">
        <v>26553</v>
      </c>
      <c r="S2568" s="144" t="s">
        <v>36</v>
      </c>
      <c r="T2568" s="144">
        <v>50</v>
      </c>
      <c r="U2568" s="144">
        <v>10</v>
      </c>
      <c r="V2568" s="148">
        <f t="shared" si="136"/>
        <v>8.000640051204097E-2</v>
      </c>
      <c r="W2568" s="150"/>
      <c r="X2568" s="1" t="s">
        <v>26554</v>
      </c>
      <c r="Y2568" s="145" t="s">
        <v>5146</v>
      </c>
      <c r="Z2568" s="1" t="s">
        <v>26555</v>
      </c>
    </row>
    <row r="2569" spans="1:26" s="67" customFormat="1" ht="100.2" customHeight="1" x14ac:dyDescent="0.3">
      <c r="A2569" s="138" t="s">
        <v>23707</v>
      </c>
      <c r="B2569" s="141" t="s">
        <v>26556</v>
      </c>
      <c r="C2569" s="139" t="s">
        <v>26557</v>
      </c>
      <c r="D2569" s="139" t="s">
        <v>26558</v>
      </c>
      <c r="E2569" s="142">
        <v>161.03</v>
      </c>
      <c r="F2569" s="143" t="s">
        <v>26481</v>
      </c>
      <c r="G2569" s="143"/>
      <c r="H2569" s="143" t="s">
        <v>26559</v>
      </c>
      <c r="I2569" s="143" t="s">
        <v>8532</v>
      </c>
      <c r="J2569" s="139" t="s">
        <v>8717</v>
      </c>
      <c r="K2569" s="143" t="s">
        <v>29028</v>
      </c>
      <c r="L2569" s="144" t="s">
        <v>31</v>
      </c>
      <c r="M2569" s="144" t="s">
        <v>25741</v>
      </c>
      <c r="N2569" s="144" t="s">
        <v>33</v>
      </c>
      <c r="O2569" s="144" t="s">
        <v>220</v>
      </c>
      <c r="P2569" s="144">
        <v>41</v>
      </c>
      <c r="Q2569" s="144">
        <v>10</v>
      </c>
      <c r="R2569" s="145" t="s">
        <v>26560</v>
      </c>
      <c r="S2569" s="144" t="s">
        <v>36</v>
      </c>
      <c r="T2569" s="144">
        <v>50</v>
      </c>
      <c r="U2569" s="144">
        <v>10</v>
      </c>
      <c r="V2569" s="148">
        <f t="shared" si="136"/>
        <v>6.2100229770850154E-2</v>
      </c>
      <c r="W2569" s="150"/>
      <c r="X2569" s="1" t="s">
        <v>26561</v>
      </c>
      <c r="Y2569" s="145" t="s">
        <v>26562</v>
      </c>
      <c r="Z2569" s="1" t="s">
        <v>26563</v>
      </c>
    </row>
    <row r="2570" spans="1:26" s="67" customFormat="1" ht="100.2" customHeight="1" x14ac:dyDescent="0.3">
      <c r="A2570" s="138" t="s">
        <v>23707</v>
      </c>
      <c r="B2570" s="158" t="s">
        <v>26564</v>
      </c>
      <c r="C2570" s="145" t="s">
        <v>26565</v>
      </c>
      <c r="D2570" s="145" t="s">
        <v>26566</v>
      </c>
      <c r="E2570" s="146">
        <v>134.13999999999999</v>
      </c>
      <c r="F2570" s="144" t="s">
        <v>26567</v>
      </c>
      <c r="G2570" s="144"/>
      <c r="H2570" s="144" t="s">
        <v>26568</v>
      </c>
      <c r="I2570" s="144" t="s">
        <v>8532</v>
      </c>
      <c r="J2570" s="145" t="s">
        <v>11659</v>
      </c>
      <c r="K2570" s="144" t="s">
        <v>29725</v>
      </c>
      <c r="L2570" s="144" t="s">
        <v>31</v>
      </c>
      <c r="M2570" s="144" t="s">
        <v>69</v>
      </c>
      <c r="N2570" s="144" t="s">
        <v>33</v>
      </c>
      <c r="O2570" s="144" t="s">
        <v>220</v>
      </c>
      <c r="P2570" s="144">
        <v>31</v>
      </c>
      <c r="Q2570" s="144">
        <v>10</v>
      </c>
      <c r="R2570" s="145" t="s">
        <v>26569</v>
      </c>
      <c r="S2570" s="144" t="s">
        <v>36</v>
      </c>
      <c r="T2570" s="144">
        <v>45</v>
      </c>
      <c r="U2570" s="144">
        <v>10</v>
      </c>
      <c r="V2570" s="148">
        <f t="shared" si="136"/>
        <v>7.4548978678992101E-2</v>
      </c>
      <c r="W2570" s="150"/>
      <c r="X2570" s="1" t="s">
        <v>26570</v>
      </c>
      <c r="Y2570" s="145" t="s">
        <v>26571</v>
      </c>
      <c r="Z2570" s="1" t="s">
        <v>26572</v>
      </c>
    </row>
    <row r="2571" spans="1:26" s="67" customFormat="1" ht="100.2" customHeight="1" x14ac:dyDescent="0.3">
      <c r="A2571" s="138" t="s">
        <v>23707</v>
      </c>
      <c r="B2571" s="158" t="s">
        <v>26573</v>
      </c>
      <c r="C2571" s="145" t="s">
        <v>26574</v>
      </c>
      <c r="D2571" s="145" t="s">
        <v>26575</v>
      </c>
      <c r="E2571" s="146">
        <v>287.08</v>
      </c>
      <c r="F2571" s="144" t="s">
        <v>26576</v>
      </c>
      <c r="G2571" s="144"/>
      <c r="H2571" s="144" t="s">
        <v>26577</v>
      </c>
      <c r="I2571" s="144" t="s">
        <v>8532</v>
      </c>
      <c r="J2571" s="145" t="s">
        <v>26578</v>
      </c>
      <c r="K2571" s="144" t="s">
        <v>29724</v>
      </c>
      <c r="L2571" s="144" t="s">
        <v>31</v>
      </c>
      <c r="M2571" s="144" t="s">
        <v>26579</v>
      </c>
      <c r="N2571" s="144" t="s">
        <v>33</v>
      </c>
      <c r="O2571" s="144" t="s">
        <v>220</v>
      </c>
      <c r="P2571" s="144">
        <v>32</v>
      </c>
      <c r="Q2571" s="144">
        <v>10</v>
      </c>
      <c r="R2571" s="145" t="s">
        <v>26580</v>
      </c>
      <c r="S2571" s="144" t="s">
        <v>36</v>
      </c>
      <c r="T2571" s="144">
        <v>60</v>
      </c>
      <c r="U2571" s="144">
        <v>10</v>
      </c>
      <c r="V2571" s="148">
        <f t="shared" si="136"/>
        <v>3.4833495889647487E-2</v>
      </c>
      <c r="W2571" s="150"/>
      <c r="X2571" s="1" t="s">
        <v>26581</v>
      </c>
      <c r="Y2571" s="145" t="s">
        <v>26582</v>
      </c>
      <c r="Z2571" s="1" t="s">
        <v>26583</v>
      </c>
    </row>
    <row r="2572" spans="1:26" s="67" customFormat="1" ht="100.2" customHeight="1" x14ac:dyDescent="0.3">
      <c r="A2572" s="138" t="s">
        <v>23707</v>
      </c>
      <c r="B2572" s="158" t="s">
        <v>26584</v>
      </c>
      <c r="C2572" s="145" t="s">
        <v>26585</v>
      </c>
      <c r="D2572" s="145" t="s">
        <v>26586</v>
      </c>
      <c r="E2572" s="146">
        <v>292.76</v>
      </c>
      <c r="F2572" s="144" t="s">
        <v>26587</v>
      </c>
      <c r="G2572" s="144"/>
      <c r="H2572" s="144" t="s">
        <v>26588</v>
      </c>
      <c r="I2572" s="144" t="s">
        <v>8532</v>
      </c>
      <c r="J2572" s="145" t="s">
        <v>9769</v>
      </c>
      <c r="K2572" s="144" t="s">
        <v>29029</v>
      </c>
      <c r="L2572" s="144" t="s">
        <v>31</v>
      </c>
      <c r="M2572" s="144" t="s">
        <v>103</v>
      </c>
      <c r="N2572" s="144" t="s">
        <v>476</v>
      </c>
      <c r="O2572" s="144" t="s">
        <v>220</v>
      </c>
      <c r="P2572" s="144">
        <v>53</v>
      </c>
      <c r="Q2572" s="144">
        <v>7.2</v>
      </c>
      <c r="R2572" s="145" t="s">
        <v>26589</v>
      </c>
      <c r="S2572" s="144" t="s">
        <v>1803</v>
      </c>
      <c r="T2572" s="144">
        <v>36</v>
      </c>
      <c r="U2572" s="144">
        <v>7.2</v>
      </c>
      <c r="V2572" s="148">
        <f t="shared" si="136"/>
        <v>2.4593523705424239E-2</v>
      </c>
      <c r="W2572" s="150"/>
      <c r="X2572" s="1" t="s">
        <v>26590</v>
      </c>
      <c r="Y2572" s="145" t="s">
        <v>26591</v>
      </c>
      <c r="Z2572" s="1" t="s">
        <v>26592</v>
      </c>
    </row>
    <row r="2573" spans="1:26" s="67" customFormat="1" ht="100.2" customHeight="1" x14ac:dyDescent="0.3">
      <c r="A2573" s="138" t="s">
        <v>23707</v>
      </c>
      <c r="B2573" s="141" t="s">
        <v>26593</v>
      </c>
      <c r="C2573" s="139" t="s">
        <v>26594</v>
      </c>
      <c r="D2573" s="139" t="s">
        <v>26595</v>
      </c>
      <c r="E2573" s="142">
        <v>135.21</v>
      </c>
      <c r="F2573" s="143" t="s">
        <v>13217</v>
      </c>
      <c r="G2573" s="143"/>
      <c r="H2573" s="143" t="s">
        <v>26596</v>
      </c>
      <c r="I2573" s="143" t="s">
        <v>8532</v>
      </c>
      <c r="J2573" s="139" t="s">
        <v>9374</v>
      </c>
      <c r="K2573" s="143" t="s">
        <v>29723</v>
      </c>
      <c r="L2573" s="144" t="s">
        <v>31</v>
      </c>
      <c r="M2573" s="144" t="s">
        <v>26597</v>
      </c>
      <c r="N2573" s="144" t="s">
        <v>33</v>
      </c>
      <c r="O2573" s="144" t="s">
        <v>220</v>
      </c>
      <c r="P2573" s="144">
        <v>41</v>
      </c>
      <c r="Q2573" s="144">
        <v>6</v>
      </c>
      <c r="R2573" s="145" t="s">
        <v>26598</v>
      </c>
      <c r="S2573" s="144" t="s">
        <v>36</v>
      </c>
      <c r="T2573" s="144">
        <v>20</v>
      </c>
      <c r="U2573" s="144">
        <v>6</v>
      </c>
      <c r="V2573" s="146">
        <f t="shared" ref="V2573:V2582" si="137">U2573/E2573</f>
        <v>4.4375416019525181E-2</v>
      </c>
      <c r="W2573" s="150"/>
      <c r="X2573" s="1" t="s">
        <v>26599</v>
      </c>
      <c r="Y2573" s="145" t="s">
        <v>25735</v>
      </c>
      <c r="Z2573" s="1" t="s">
        <v>26600</v>
      </c>
    </row>
    <row r="2574" spans="1:26" s="67" customFormat="1" ht="100.2" customHeight="1" x14ac:dyDescent="0.3">
      <c r="A2574" s="138" t="s">
        <v>23707</v>
      </c>
      <c r="B2574" s="141" t="s">
        <v>26601</v>
      </c>
      <c r="C2574" s="139" t="s">
        <v>26602</v>
      </c>
      <c r="D2574" s="139" t="s">
        <v>26603</v>
      </c>
      <c r="E2574" s="142">
        <v>347.17399999999998</v>
      </c>
      <c r="F2574" s="143" t="s">
        <v>26604</v>
      </c>
      <c r="G2574" s="143"/>
      <c r="H2574" s="143" t="s">
        <v>26605</v>
      </c>
      <c r="I2574" s="143" t="s">
        <v>8532</v>
      </c>
      <c r="J2574" s="139" t="s">
        <v>20476</v>
      </c>
      <c r="K2574" s="143" t="s">
        <v>29722</v>
      </c>
      <c r="L2574" s="144" t="s">
        <v>31</v>
      </c>
      <c r="M2574" s="144" t="s">
        <v>26354</v>
      </c>
      <c r="N2574" s="144" t="s">
        <v>476</v>
      </c>
      <c r="O2574" s="144" t="s">
        <v>34</v>
      </c>
      <c r="P2574" s="144">
        <v>53</v>
      </c>
      <c r="Q2574" s="144">
        <v>5</v>
      </c>
      <c r="R2574" s="145" t="s">
        <v>26606</v>
      </c>
      <c r="S2574" s="144" t="s">
        <v>36</v>
      </c>
      <c r="T2574" s="144">
        <v>16</v>
      </c>
      <c r="U2574" s="144">
        <v>5</v>
      </c>
      <c r="V2574" s="146">
        <f t="shared" si="137"/>
        <v>1.4402000149780802E-2</v>
      </c>
      <c r="W2574" s="150"/>
      <c r="X2574" s="1" t="s">
        <v>26607</v>
      </c>
      <c r="Y2574" s="145" t="s">
        <v>26357</v>
      </c>
      <c r="Z2574" s="1" t="s">
        <v>26608</v>
      </c>
    </row>
    <row r="2575" spans="1:26" s="67" customFormat="1" ht="100.2" customHeight="1" x14ac:dyDescent="0.3">
      <c r="A2575" s="138" t="s">
        <v>23707</v>
      </c>
      <c r="B2575" s="141" t="s">
        <v>26609</v>
      </c>
      <c r="C2575" s="139" t="s">
        <v>29720</v>
      </c>
      <c r="D2575" s="139" t="s">
        <v>26610</v>
      </c>
      <c r="E2575" s="142">
        <v>323.43</v>
      </c>
      <c r="F2575" s="143" t="s">
        <v>12011</v>
      </c>
      <c r="G2575" s="143"/>
      <c r="H2575" s="143" t="s">
        <v>26611</v>
      </c>
      <c r="I2575" s="143" t="s">
        <v>8532</v>
      </c>
      <c r="J2575" s="139" t="s">
        <v>8677</v>
      </c>
      <c r="K2575" s="143" t="s">
        <v>29721</v>
      </c>
      <c r="L2575" s="144" t="s">
        <v>31</v>
      </c>
      <c r="M2575" s="144" t="s">
        <v>17194</v>
      </c>
      <c r="N2575" s="144" t="s">
        <v>46</v>
      </c>
      <c r="O2575" s="144" t="s">
        <v>220</v>
      </c>
      <c r="P2575" s="144">
        <v>42</v>
      </c>
      <c r="Q2575" s="144">
        <v>4</v>
      </c>
      <c r="R2575" s="145" t="s">
        <v>26612</v>
      </c>
      <c r="S2575" s="144" t="s">
        <v>36</v>
      </c>
      <c r="T2575" s="144">
        <v>20</v>
      </c>
      <c r="U2575" s="144">
        <v>4</v>
      </c>
      <c r="V2575" s="146">
        <f t="shared" si="137"/>
        <v>1.2367436539591256E-2</v>
      </c>
      <c r="W2575" s="150"/>
      <c r="X2575" s="1" t="s">
        <v>26613</v>
      </c>
      <c r="Y2575" s="145" t="s">
        <v>26614</v>
      </c>
      <c r="Z2575" s="1" t="s">
        <v>26615</v>
      </c>
    </row>
    <row r="2576" spans="1:26" s="67" customFormat="1" ht="100.2" customHeight="1" x14ac:dyDescent="0.3">
      <c r="A2576" s="138" t="s">
        <v>23707</v>
      </c>
      <c r="B2576" s="157" t="s">
        <v>26616</v>
      </c>
      <c r="C2576" s="139" t="s">
        <v>26617</v>
      </c>
      <c r="D2576" s="139" t="s">
        <v>26618</v>
      </c>
      <c r="E2576" s="142">
        <v>104.11199999999999</v>
      </c>
      <c r="F2576" s="143" t="s">
        <v>13507</v>
      </c>
      <c r="G2576" s="143"/>
      <c r="H2576" s="143" t="s">
        <v>26619</v>
      </c>
      <c r="I2576" s="143" t="s">
        <v>8532</v>
      </c>
      <c r="J2576" s="139" t="s">
        <v>8864</v>
      </c>
      <c r="K2576" s="143" t="s">
        <v>29719</v>
      </c>
      <c r="L2576" s="144" t="s">
        <v>31</v>
      </c>
      <c r="M2576" s="144" t="s">
        <v>4969</v>
      </c>
      <c r="N2576" s="144" t="s">
        <v>33</v>
      </c>
      <c r="O2576" s="144" t="s">
        <v>220</v>
      </c>
      <c r="P2576" s="144">
        <v>42</v>
      </c>
      <c r="Q2576" s="144">
        <v>4</v>
      </c>
      <c r="R2576" s="145" t="s">
        <v>26620</v>
      </c>
      <c r="S2576" s="144" t="s">
        <v>143</v>
      </c>
      <c r="T2576" s="144">
        <v>20</v>
      </c>
      <c r="U2576" s="144">
        <v>4</v>
      </c>
      <c r="V2576" s="146">
        <f t="shared" si="137"/>
        <v>3.8420162901490702E-2</v>
      </c>
      <c r="W2576" s="147"/>
      <c r="X2576" s="1" t="s">
        <v>26621</v>
      </c>
      <c r="Y2576" s="145" t="s">
        <v>1672</v>
      </c>
      <c r="Z2576" s="1" t="s">
        <v>26622</v>
      </c>
    </row>
    <row r="2577" spans="1:26" s="67" customFormat="1" ht="100.2" customHeight="1" x14ac:dyDescent="0.3">
      <c r="A2577" s="138" t="s">
        <v>23707</v>
      </c>
      <c r="B2577" s="141" t="s">
        <v>26623</v>
      </c>
      <c r="C2577" s="139" t="s">
        <v>26624</v>
      </c>
      <c r="D2577" s="139" t="s">
        <v>26625</v>
      </c>
      <c r="E2577" s="143">
        <v>152.19</v>
      </c>
      <c r="F2577" s="144" t="s">
        <v>26626</v>
      </c>
      <c r="G2577" s="177"/>
      <c r="H2577" s="144" t="s">
        <v>26627</v>
      </c>
      <c r="I2577" s="143" t="s">
        <v>8532</v>
      </c>
      <c r="J2577" s="139" t="s">
        <v>10030</v>
      </c>
      <c r="K2577" s="144" t="s">
        <v>29718</v>
      </c>
      <c r="L2577" s="144" t="s">
        <v>31</v>
      </c>
      <c r="M2577" s="144" t="s">
        <v>69</v>
      </c>
      <c r="N2577" s="144" t="s">
        <v>33</v>
      </c>
      <c r="O2577" s="144" t="s">
        <v>220</v>
      </c>
      <c r="P2577" s="144">
        <v>28</v>
      </c>
      <c r="Q2577" s="144">
        <v>4</v>
      </c>
      <c r="R2577" s="145" t="s">
        <v>26628</v>
      </c>
      <c r="S2577" s="144" t="s">
        <v>36</v>
      </c>
      <c r="T2577" s="144">
        <v>20</v>
      </c>
      <c r="U2577" s="144">
        <v>4</v>
      </c>
      <c r="V2577" s="146">
        <f t="shared" si="137"/>
        <v>2.6282935803929298E-2</v>
      </c>
      <c r="W2577" s="178"/>
      <c r="X2577" s="147" t="s">
        <v>26629</v>
      </c>
      <c r="Y2577" s="145" t="s">
        <v>26630</v>
      </c>
      <c r="Z2577" s="145" t="s">
        <v>26631</v>
      </c>
    </row>
    <row r="2578" spans="1:26" s="67" customFormat="1" ht="100.2" customHeight="1" x14ac:dyDescent="0.3">
      <c r="A2578" s="138" t="s">
        <v>23707</v>
      </c>
      <c r="B2578" s="141" t="s">
        <v>26632</v>
      </c>
      <c r="C2578" s="139" t="s">
        <v>26633</v>
      </c>
      <c r="D2578" s="139" t="s">
        <v>26634</v>
      </c>
      <c r="E2578" s="142">
        <v>104.08</v>
      </c>
      <c r="F2578" s="143" t="s">
        <v>26635</v>
      </c>
      <c r="G2578" s="143"/>
      <c r="H2578" s="143" t="s">
        <v>26636</v>
      </c>
      <c r="I2578" s="143" t="s">
        <v>8532</v>
      </c>
      <c r="J2578" s="139" t="s">
        <v>25927</v>
      </c>
      <c r="K2578" s="143" t="s">
        <v>29717</v>
      </c>
      <c r="L2578" s="144" t="s">
        <v>31</v>
      </c>
      <c r="M2578" s="144" t="s">
        <v>32</v>
      </c>
      <c r="N2578" s="144" t="s">
        <v>33</v>
      </c>
      <c r="O2578" s="144" t="s">
        <v>220</v>
      </c>
      <c r="P2578" s="144">
        <v>42</v>
      </c>
      <c r="Q2578" s="144">
        <v>3</v>
      </c>
      <c r="R2578" s="145" t="s">
        <v>26637</v>
      </c>
      <c r="S2578" s="144" t="s">
        <v>49</v>
      </c>
      <c r="T2578" s="144" t="s">
        <v>49</v>
      </c>
      <c r="U2578" s="144">
        <v>3</v>
      </c>
      <c r="V2578" s="146">
        <f t="shared" si="137"/>
        <v>2.8823981552651808E-2</v>
      </c>
      <c r="W2578" s="150"/>
      <c r="X2578" s="1" t="s">
        <v>26638</v>
      </c>
      <c r="Y2578" s="145" t="s">
        <v>2751</v>
      </c>
      <c r="Z2578" s="1" t="s">
        <v>26639</v>
      </c>
    </row>
    <row r="2579" spans="1:26" s="67" customFormat="1" ht="100.2" customHeight="1" x14ac:dyDescent="0.3">
      <c r="A2579" s="138" t="s">
        <v>23707</v>
      </c>
      <c r="B2579" s="141" t="s">
        <v>26640</v>
      </c>
      <c r="C2579" s="139" t="s">
        <v>26641</v>
      </c>
      <c r="D2579" s="139" t="s">
        <v>26642</v>
      </c>
      <c r="E2579" s="142">
        <v>91.13</v>
      </c>
      <c r="F2579" s="143" t="s">
        <v>26643</v>
      </c>
      <c r="G2579" s="143"/>
      <c r="H2579" s="143" t="s">
        <v>26644</v>
      </c>
      <c r="I2579" s="143" t="s">
        <v>8532</v>
      </c>
      <c r="J2579" s="139" t="s">
        <v>8774</v>
      </c>
      <c r="K2579" s="143" t="s">
        <v>29716</v>
      </c>
      <c r="L2579" s="144" t="s">
        <v>31</v>
      </c>
      <c r="M2579" s="144" t="s">
        <v>26645</v>
      </c>
      <c r="N2579" s="144" t="s">
        <v>33</v>
      </c>
      <c r="O2579" s="144" t="s">
        <v>220</v>
      </c>
      <c r="P2579" s="144">
        <v>42</v>
      </c>
      <c r="Q2579" s="144">
        <v>1</v>
      </c>
      <c r="R2579" s="145" t="s">
        <v>26646</v>
      </c>
      <c r="S2579" s="144" t="s">
        <v>36</v>
      </c>
      <c r="T2579" s="144">
        <v>5</v>
      </c>
      <c r="U2579" s="144">
        <v>1</v>
      </c>
      <c r="V2579" s="146">
        <f t="shared" si="137"/>
        <v>1.0973334796444641E-2</v>
      </c>
      <c r="W2579" s="150"/>
      <c r="X2579" s="1" t="s">
        <v>26647</v>
      </c>
      <c r="Y2579" s="145" t="s">
        <v>26648</v>
      </c>
      <c r="Z2579" s="1" t="s">
        <v>26649</v>
      </c>
    </row>
    <row r="2580" spans="1:26" s="67" customFormat="1" ht="100.2" customHeight="1" x14ac:dyDescent="0.3">
      <c r="A2580" s="138" t="s">
        <v>23707</v>
      </c>
      <c r="B2580" s="158" t="s">
        <v>26650</v>
      </c>
      <c r="C2580" s="145" t="s">
        <v>26651</v>
      </c>
      <c r="D2580" s="145" t="s">
        <v>26652</v>
      </c>
      <c r="E2580" s="146">
        <v>743.8</v>
      </c>
      <c r="F2580" s="144" t="s">
        <v>26653</v>
      </c>
      <c r="G2580" s="144"/>
      <c r="H2580" s="144" t="s">
        <v>26654</v>
      </c>
      <c r="I2580" s="144" t="s">
        <v>8532</v>
      </c>
      <c r="J2580" s="145" t="s">
        <v>26655</v>
      </c>
      <c r="K2580" s="144" t="s">
        <v>29715</v>
      </c>
      <c r="L2580" s="144" t="s">
        <v>31</v>
      </c>
      <c r="M2580" s="144" t="s">
        <v>12508</v>
      </c>
      <c r="N2580" s="144" t="s">
        <v>476</v>
      </c>
      <c r="O2580" s="144" t="s">
        <v>34</v>
      </c>
      <c r="P2580" s="144">
        <v>16</v>
      </c>
      <c r="Q2580" s="144">
        <v>0.8</v>
      </c>
      <c r="R2580" s="145" t="s">
        <v>26656</v>
      </c>
      <c r="S2580" s="144" t="s">
        <v>36</v>
      </c>
      <c r="T2580" s="144">
        <v>3.9</v>
      </c>
      <c r="U2580" s="144">
        <v>0.8</v>
      </c>
      <c r="V2580" s="148">
        <f t="shared" si="137"/>
        <v>1.0755579456843238E-3</v>
      </c>
      <c r="W2580" s="150"/>
      <c r="X2580" s="1" t="s">
        <v>26657</v>
      </c>
      <c r="Y2580" s="145" t="s">
        <v>17160</v>
      </c>
      <c r="Z2580" s="1" t="s">
        <v>26658</v>
      </c>
    </row>
    <row r="2581" spans="1:26" s="67" customFormat="1" ht="100.2" customHeight="1" x14ac:dyDescent="0.3">
      <c r="A2581" s="138" t="s">
        <v>23707</v>
      </c>
      <c r="B2581" s="141" t="s">
        <v>26659</v>
      </c>
      <c r="C2581" s="139" t="s">
        <v>26660</v>
      </c>
      <c r="D2581" s="139" t="s">
        <v>26661</v>
      </c>
      <c r="E2581" s="142">
        <v>227.04</v>
      </c>
      <c r="F2581" s="143" t="s">
        <v>26662</v>
      </c>
      <c r="G2581" s="143"/>
      <c r="H2581" s="143" t="s">
        <v>26663</v>
      </c>
      <c r="I2581" s="143" t="s">
        <v>8532</v>
      </c>
      <c r="J2581" s="139" t="s">
        <v>20662</v>
      </c>
      <c r="K2581" s="143" t="s">
        <v>29030</v>
      </c>
      <c r="L2581" s="144" t="s">
        <v>31</v>
      </c>
      <c r="M2581" s="144" t="s">
        <v>17194</v>
      </c>
      <c r="N2581" s="144" t="s">
        <v>476</v>
      </c>
      <c r="O2581" s="144" t="s">
        <v>220</v>
      </c>
      <c r="P2581" s="144">
        <v>41</v>
      </c>
      <c r="Q2581" s="144">
        <v>0.5</v>
      </c>
      <c r="R2581" s="145" t="s">
        <v>26664</v>
      </c>
      <c r="S2581" s="144" t="s">
        <v>1316</v>
      </c>
      <c r="T2581" s="144">
        <v>5</v>
      </c>
      <c r="U2581" s="144">
        <v>0.5</v>
      </c>
      <c r="V2581" s="148">
        <f t="shared" si="137"/>
        <v>2.2022551092318533E-3</v>
      </c>
      <c r="W2581" s="150"/>
      <c r="X2581" s="1" t="s">
        <v>26665</v>
      </c>
      <c r="Y2581" s="145" t="s">
        <v>5095</v>
      </c>
      <c r="Z2581" s="1" t="s">
        <v>26666</v>
      </c>
    </row>
    <row r="2582" spans="1:26" s="67" customFormat="1" ht="100.2" customHeight="1" x14ac:dyDescent="0.3">
      <c r="A2582" s="138" t="s">
        <v>23707</v>
      </c>
      <c r="B2582" s="141" t="s">
        <v>26667</v>
      </c>
      <c r="C2582" s="139" t="s">
        <v>26668</v>
      </c>
      <c r="D2582" s="139" t="s">
        <v>26669</v>
      </c>
      <c r="E2582" s="142">
        <v>282.3</v>
      </c>
      <c r="F2582" s="143" t="s">
        <v>26670</v>
      </c>
      <c r="G2582" s="143"/>
      <c r="H2582" s="143" t="s">
        <v>26671</v>
      </c>
      <c r="I2582" s="143" t="s">
        <v>8532</v>
      </c>
      <c r="J2582" s="139" t="s">
        <v>9093</v>
      </c>
      <c r="K2582" s="143" t="s">
        <v>29714</v>
      </c>
      <c r="L2582" s="144" t="s">
        <v>31</v>
      </c>
      <c r="M2582" s="144" t="s">
        <v>69</v>
      </c>
      <c r="N2582" s="144" t="s">
        <v>476</v>
      </c>
      <c r="O2582" s="144" t="s">
        <v>220</v>
      </c>
      <c r="P2582" s="144">
        <v>12</v>
      </c>
      <c r="Q2582" s="144">
        <v>0.3</v>
      </c>
      <c r="R2582" s="145" t="s">
        <v>26672</v>
      </c>
      <c r="S2582" s="144" t="s">
        <v>26673</v>
      </c>
      <c r="T2582" s="144">
        <v>1</v>
      </c>
      <c r="U2582" s="144">
        <v>0.3</v>
      </c>
      <c r="V2582" s="148">
        <f t="shared" si="137"/>
        <v>1.0626992561105207E-3</v>
      </c>
      <c r="W2582" s="150"/>
      <c r="X2582" s="1" t="s">
        <v>26912</v>
      </c>
      <c r="Y2582" s="145" t="s">
        <v>26674</v>
      </c>
      <c r="Z2582" s="1" t="s">
        <v>26675</v>
      </c>
    </row>
    <row r="2583" spans="1:26" s="67" customFormat="1" ht="100.2" customHeight="1" x14ac:dyDescent="0.3">
      <c r="A2583" s="138" t="s">
        <v>23707</v>
      </c>
      <c r="B2583" s="141" t="s">
        <v>26936</v>
      </c>
      <c r="C2583" s="139" t="s">
        <v>26937</v>
      </c>
      <c r="D2583" s="152" t="s">
        <v>26938</v>
      </c>
      <c r="E2583" s="142">
        <v>336.233</v>
      </c>
      <c r="F2583" s="143" t="s">
        <v>26939</v>
      </c>
      <c r="G2583" s="143"/>
      <c r="H2583" s="143" t="s">
        <v>26940</v>
      </c>
      <c r="I2583" s="143" t="s">
        <v>8532</v>
      </c>
      <c r="J2583" s="139" t="s">
        <v>8736</v>
      </c>
      <c r="K2583" s="143" t="s">
        <v>29713</v>
      </c>
      <c r="L2583" s="144" t="s">
        <v>31</v>
      </c>
      <c r="M2583" s="144" t="s">
        <v>7862</v>
      </c>
      <c r="N2583" s="144" t="s">
        <v>33</v>
      </c>
      <c r="O2583" s="144" t="s">
        <v>34</v>
      </c>
      <c r="P2583" s="144" t="s">
        <v>26941</v>
      </c>
      <c r="Q2583" s="144" t="s">
        <v>49</v>
      </c>
      <c r="R2583" s="145" t="s">
        <v>26942</v>
      </c>
      <c r="S2583" s="144" t="s">
        <v>12770</v>
      </c>
      <c r="T2583" s="144">
        <v>26</v>
      </c>
      <c r="U2583" s="144" t="s">
        <v>49</v>
      </c>
      <c r="V2583" s="144"/>
      <c r="W2583" s="144"/>
      <c r="X2583" s="145" t="s">
        <v>26943</v>
      </c>
      <c r="Y2583" s="145" t="s">
        <v>26944</v>
      </c>
      <c r="Z2583" s="145" t="s">
        <v>26945</v>
      </c>
    </row>
    <row r="2584" spans="1:26" s="67" customFormat="1" ht="100.2" customHeight="1" x14ac:dyDescent="0.3">
      <c r="A2584" s="138" t="s">
        <v>23707</v>
      </c>
      <c r="B2584" s="141" t="s">
        <v>26952</v>
      </c>
      <c r="C2584" s="139" t="s">
        <v>26953</v>
      </c>
      <c r="D2584" s="152" t="s">
        <v>26954</v>
      </c>
      <c r="E2584" s="142">
        <v>267.245</v>
      </c>
      <c r="F2584" s="143" t="s">
        <v>26955</v>
      </c>
      <c r="G2584" s="143"/>
      <c r="H2584" s="143" t="s">
        <v>26956</v>
      </c>
      <c r="I2584" s="143" t="s">
        <v>8532</v>
      </c>
      <c r="J2584" s="139" t="s">
        <v>8598</v>
      </c>
      <c r="K2584" s="143" t="s">
        <v>29712</v>
      </c>
      <c r="L2584" s="144" t="s">
        <v>425</v>
      </c>
      <c r="M2584" s="144" t="s">
        <v>839</v>
      </c>
      <c r="N2584" s="144" t="s">
        <v>476</v>
      </c>
      <c r="O2584" s="144" t="s">
        <v>220</v>
      </c>
      <c r="P2584" s="144">
        <v>735</v>
      </c>
      <c r="Q2584" s="144" t="s">
        <v>49</v>
      </c>
      <c r="R2584" s="145" t="s">
        <v>26957</v>
      </c>
      <c r="S2584" s="144" t="s">
        <v>5023</v>
      </c>
      <c r="T2584" s="144">
        <v>21.4</v>
      </c>
      <c r="U2584" s="144" t="s">
        <v>49</v>
      </c>
      <c r="V2584" s="144"/>
      <c r="W2584" s="144"/>
      <c r="X2584" s="145" t="s">
        <v>26958</v>
      </c>
      <c r="Y2584" s="145" t="s">
        <v>6948</v>
      </c>
      <c r="Z2584" s="145" t="s">
        <v>26959</v>
      </c>
    </row>
    <row r="2585" spans="1:26" s="67" customFormat="1" ht="100.2" customHeight="1" x14ac:dyDescent="0.3">
      <c r="A2585" s="138" t="s">
        <v>23707</v>
      </c>
      <c r="B2585" s="141" t="s">
        <v>26960</v>
      </c>
      <c r="C2585" s="139" t="s">
        <v>26961</v>
      </c>
      <c r="D2585" s="152" t="s">
        <v>26962</v>
      </c>
      <c r="E2585" s="142">
        <v>414.07</v>
      </c>
      <c r="F2585" s="143" t="s">
        <v>26963</v>
      </c>
      <c r="G2585" s="143"/>
      <c r="H2585" s="143" t="s">
        <v>26964</v>
      </c>
      <c r="I2585" s="143" t="s">
        <v>8532</v>
      </c>
      <c r="J2585" s="139" t="s">
        <v>26965</v>
      </c>
      <c r="K2585" s="143" t="s">
        <v>29398</v>
      </c>
      <c r="L2585" s="144" t="s">
        <v>425</v>
      </c>
      <c r="M2585" s="144" t="s">
        <v>3877</v>
      </c>
      <c r="N2585" s="144" t="s">
        <v>476</v>
      </c>
      <c r="O2585" s="144" t="s">
        <v>220</v>
      </c>
      <c r="P2585" s="144">
        <v>17</v>
      </c>
      <c r="Q2585" s="144" t="s">
        <v>49</v>
      </c>
      <c r="R2585" s="145" t="s">
        <v>26966</v>
      </c>
      <c r="S2585" s="144" t="s">
        <v>26967</v>
      </c>
      <c r="T2585" s="144">
        <v>0.01</v>
      </c>
      <c r="U2585" s="144" t="s">
        <v>49</v>
      </c>
      <c r="V2585" s="144"/>
      <c r="W2585" s="144"/>
      <c r="X2585" s="145" t="s">
        <v>26968</v>
      </c>
      <c r="Y2585" s="145" t="s">
        <v>26969</v>
      </c>
      <c r="Z2585" s="145" t="s">
        <v>26970</v>
      </c>
    </row>
    <row r="2586" spans="1:26" s="67" customFormat="1" ht="100.2" customHeight="1" x14ac:dyDescent="0.3">
      <c r="A2586" s="138" t="s">
        <v>23707</v>
      </c>
      <c r="B2586" s="141" t="s">
        <v>26997</v>
      </c>
      <c r="C2586" s="139" t="s">
        <v>26998</v>
      </c>
      <c r="D2586" s="152" t="s">
        <v>26999</v>
      </c>
      <c r="E2586" s="142">
        <v>177.3</v>
      </c>
      <c r="F2586" s="143" t="s">
        <v>27000</v>
      </c>
      <c r="G2586" s="143"/>
      <c r="H2586" s="143" t="s">
        <v>27001</v>
      </c>
      <c r="I2586" s="143" t="s">
        <v>8532</v>
      </c>
      <c r="J2586" s="139" t="s">
        <v>8639</v>
      </c>
      <c r="K2586" s="143" t="s">
        <v>29711</v>
      </c>
      <c r="L2586" s="144" t="s">
        <v>31</v>
      </c>
      <c r="M2586" s="144" t="s">
        <v>69</v>
      </c>
      <c r="N2586" s="144" t="s">
        <v>46</v>
      </c>
      <c r="O2586" s="144" t="s">
        <v>220</v>
      </c>
      <c r="P2586" s="144">
        <v>48</v>
      </c>
      <c r="Q2586" s="144" t="s">
        <v>49</v>
      </c>
      <c r="R2586" s="145" t="s">
        <v>27002</v>
      </c>
      <c r="S2586" s="144" t="s">
        <v>27003</v>
      </c>
      <c r="T2586" s="144">
        <v>62.5</v>
      </c>
      <c r="U2586" s="144" t="s">
        <v>49</v>
      </c>
      <c r="V2586" s="144"/>
      <c r="W2586" s="144"/>
      <c r="X2586" s="145" t="s">
        <v>27004</v>
      </c>
      <c r="Y2586" s="145" t="s">
        <v>24814</v>
      </c>
      <c r="Z2586" s="191" t="s">
        <v>27869</v>
      </c>
    </row>
    <row r="2587" spans="1:26" s="67" customFormat="1" ht="100.2" customHeight="1" x14ac:dyDescent="0.3">
      <c r="A2587" s="138" t="s">
        <v>23707</v>
      </c>
      <c r="B2587" s="141" t="s">
        <v>27039</v>
      </c>
      <c r="C2587" s="139" t="s">
        <v>27040</v>
      </c>
      <c r="D2587" s="152" t="s">
        <v>27041</v>
      </c>
      <c r="E2587" s="142">
        <v>182.13499999999999</v>
      </c>
      <c r="F2587" s="143" t="s">
        <v>5603</v>
      </c>
      <c r="G2587" s="143"/>
      <c r="H2587" s="143" t="s">
        <v>27042</v>
      </c>
      <c r="I2587" s="143" t="s">
        <v>8532</v>
      </c>
      <c r="J2587" s="139" t="s">
        <v>9905</v>
      </c>
      <c r="K2587" s="143" t="s">
        <v>29710</v>
      </c>
      <c r="L2587" s="144" t="s">
        <v>189</v>
      </c>
      <c r="M2587" s="144" t="s">
        <v>190</v>
      </c>
      <c r="N2587" s="144" t="s">
        <v>33</v>
      </c>
      <c r="O2587" s="144" t="s">
        <v>3685</v>
      </c>
      <c r="P2587" s="144">
        <v>91</v>
      </c>
      <c r="Q2587" s="144" t="s">
        <v>49</v>
      </c>
      <c r="R2587" s="145" t="s">
        <v>27043</v>
      </c>
      <c r="S2587" s="144" t="s">
        <v>1692</v>
      </c>
      <c r="T2587" s="144">
        <v>4</v>
      </c>
      <c r="U2587" s="144" t="s">
        <v>49</v>
      </c>
      <c r="V2587" s="144"/>
      <c r="W2587" s="144"/>
      <c r="X2587" s="145" t="s">
        <v>27044</v>
      </c>
      <c r="Y2587" s="145" t="s">
        <v>27045</v>
      </c>
      <c r="Z2587" s="145" t="s">
        <v>27046</v>
      </c>
    </row>
    <row r="2588" spans="1:26" s="67" customFormat="1" ht="100.2" customHeight="1" x14ac:dyDescent="0.3">
      <c r="A2588" s="138" t="s">
        <v>23707</v>
      </c>
      <c r="B2588" s="141" t="s">
        <v>27055</v>
      </c>
      <c r="C2588" s="139" t="s">
        <v>27056</v>
      </c>
      <c r="D2588" s="152" t="s">
        <v>27057</v>
      </c>
      <c r="E2588" s="142">
        <v>458.88</v>
      </c>
      <c r="F2588" s="143" t="s">
        <v>27058</v>
      </c>
      <c r="G2588" s="143"/>
      <c r="H2588" s="143" t="s">
        <v>27059</v>
      </c>
      <c r="I2588" s="143" t="s">
        <v>8532</v>
      </c>
      <c r="J2588" s="139" t="s">
        <v>27060</v>
      </c>
      <c r="K2588" s="143" t="s">
        <v>29031</v>
      </c>
      <c r="L2588" s="144" t="s">
        <v>31</v>
      </c>
      <c r="M2588" s="144" t="s">
        <v>5153</v>
      </c>
      <c r="N2588" s="144" t="s">
        <v>476</v>
      </c>
      <c r="O2588" s="144" t="s">
        <v>220</v>
      </c>
      <c r="P2588" s="144">
        <v>41</v>
      </c>
      <c r="Q2588" s="144" t="s">
        <v>49</v>
      </c>
      <c r="R2588" s="145" t="s">
        <v>27061</v>
      </c>
      <c r="S2588" s="144" t="s">
        <v>1388</v>
      </c>
      <c r="T2588" s="144">
        <v>40</v>
      </c>
      <c r="U2588" s="144" t="s">
        <v>49</v>
      </c>
      <c r="V2588" s="144"/>
      <c r="W2588" s="144"/>
      <c r="X2588" s="145" t="s">
        <v>27062</v>
      </c>
      <c r="Y2588" s="145" t="s">
        <v>1446</v>
      </c>
      <c r="Z2588" s="135" t="s">
        <v>27063</v>
      </c>
    </row>
    <row r="2589" spans="1:26" s="67" customFormat="1" ht="100.2" customHeight="1" x14ac:dyDescent="0.3">
      <c r="A2589" s="138" t="s">
        <v>23707</v>
      </c>
      <c r="B2589" s="141" t="s">
        <v>27133</v>
      </c>
      <c r="C2589" s="139" t="s">
        <v>27134</v>
      </c>
      <c r="D2589" s="139" t="s">
        <v>27135</v>
      </c>
      <c r="E2589" s="142">
        <v>143.01</v>
      </c>
      <c r="F2589" s="143" t="s">
        <v>27136</v>
      </c>
      <c r="G2589" s="143"/>
      <c r="H2589" s="143" t="s">
        <v>27137</v>
      </c>
      <c r="I2589" s="143" t="s">
        <v>8532</v>
      </c>
      <c r="J2589" s="139" t="s">
        <v>27138</v>
      </c>
      <c r="K2589" s="143" t="s">
        <v>28781</v>
      </c>
      <c r="L2589" s="144" t="s">
        <v>31</v>
      </c>
      <c r="M2589" s="144" t="s">
        <v>5153</v>
      </c>
      <c r="N2589" s="144" t="s">
        <v>476</v>
      </c>
      <c r="O2589" s="144" t="s">
        <v>220</v>
      </c>
      <c r="P2589" s="144">
        <v>42</v>
      </c>
      <c r="Q2589" s="144" t="s">
        <v>49</v>
      </c>
      <c r="R2589" s="145" t="s">
        <v>27139</v>
      </c>
      <c r="S2589" s="144" t="s">
        <v>1845</v>
      </c>
      <c r="T2589" s="144">
        <v>0.6</v>
      </c>
      <c r="U2589" s="144" t="s">
        <v>49</v>
      </c>
      <c r="V2589" s="144"/>
      <c r="W2589" s="150"/>
      <c r="X2589" s="147" t="s">
        <v>27140</v>
      </c>
      <c r="Y2589" s="145" t="s">
        <v>5095</v>
      </c>
      <c r="Z2589" s="145" t="s">
        <v>27141</v>
      </c>
    </row>
    <row r="2590" spans="1:26" s="67" customFormat="1" ht="100.2" customHeight="1" x14ac:dyDescent="0.3">
      <c r="A2590" s="138" t="s">
        <v>23707</v>
      </c>
      <c r="B2590" s="192" t="s">
        <v>27152</v>
      </c>
      <c r="C2590" s="145" t="s">
        <v>27153</v>
      </c>
      <c r="D2590" s="145" t="s">
        <v>27154</v>
      </c>
      <c r="E2590" s="146">
        <v>424.44</v>
      </c>
      <c r="F2590" s="144" t="s">
        <v>27155</v>
      </c>
      <c r="G2590" s="144"/>
      <c r="H2590" s="144" t="s">
        <v>27156</v>
      </c>
      <c r="I2590" s="144" t="s">
        <v>8532</v>
      </c>
      <c r="J2590" s="145" t="s">
        <v>27157</v>
      </c>
      <c r="K2590" s="144" t="s">
        <v>29709</v>
      </c>
      <c r="L2590" s="144" t="s">
        <v>31</v>
      </c>
      <c r="M2590" s="144" t="s">
        <v>5153</v>
      </c>
      <c r="N2590" s="144" t="s">
        <v>476</v>
      </c>
      <c r="O2590" s="144" t="s">
        <v>220</v>
      </c>
      <c r="P2590" s="144">
        <v>41</v>
      </c>
      <c r="Q2590" s="144" t="s">
        <v>49</v>
      </c>
      <c r="R2590" s="145" t="s">
        <v>27158</v>
      </c>
      <c r="S2590" s="144" t="s">
        <v>1388</v>
      </c>
      <c r="T2590" s="144">
        <v>100</v>
      </c>
      <c r="U2590" s="144" t="s">
        <v>49</v>
      </c>
      <c r="V2590" s="144"/>
      <c r="W2590" s="144"/>
      <c r="X2590" s="145" t="s">
        <v>27159</v>
      </c>
      <c r="Y2590" s="145" t="s">
        <v>2067</v>
      </c>
      <c r="Z2590" s="145" t="s">
        <v>27160</v>
      </c>
    </row>
    <row r="2591" spans="1:26" s="67" customFormat="1" ht="100.2" customHeight="1" x14ac:dyDescent="0.3">
      <c r="A2591" s="138" t="s">
        <v>23707</v>
      </c>
      <c r="B2591" s="176" t="s">
        <v>27170</v>
      </c>
      <c r="C2591" s="145" t="s">
        <v>27171</v>
      </c>
      <c r="D2591" s="145" t="s">
        <v>27172</v>
      </c>
      <c r="E2591" s="146">
        <v>85.07</v>
      </c>
      <c r="F2591" s="144" t="s">
        <v>27173</v>
      </c>
      <c r="G2591" s="144"/>
      <c r="H2591" s="144" t="s">
        <v>27174</v>
      </c>
      <c r="I2591" s="144" t="s">
        <v>8532</v>
      </c>
      <c r="J2591" s="145" t="s">
        <v>9245</v>
      </c>
      <c r="K2591" s="144" t="s">
        <v>29283</v>
      </c>
      <c r="L2591" s="144" t="s">
        <v>31</v>
      </c>
      <c r="M2591" s="144" t="s">
        <v>32</v>
      </c>
      <c r="N2591" s="144" t="s">
        <v>46</v>
      </c>
      <c r="O2591" s="144" t="s">
        <v>220</v>
      </c>
      <c r="P2591" s="144">
        <v>35</v>
      </c>
      <c r="Q2591" s="144" t="s">
        <v>49</v>
      </c>
      <c r="R2591" s="145" t="s">
        <v>27175</v>
      </c>
      <c r="S2591" s="144" t="s">
        <v>36</v>
      </c>
      <c r="T2591" s="144">
        <v>5</v>
      </c>
      <c r="U2591" s="144" t="s">
        <v>49</v>
      </c>
      <c r="V2591" s="144"/>
      <c r="W2591" s="144"/>
      <c r="X2591" s="145" t="s">
        <v>27176</v>
      </c>
      <c r="Y2591" s="145" t="s">
        <v>8767</v>
      </c>
      <c r="Z2591" s="135" t="s">
        <v>27177</v>
      </c>
    </row>
    <row r="2592" spans="1:26" s="67" customFormat="1" ht="100.2" customHeight="1" x14ac:dyDescent="0.3">
      <c r="A2592" s="138" t="s">
        <v>23707</v>
      </c>
      <c r="B2592" s="158" t="s">
        <v>27226</v>
      </c>
      <c r="C2592" s="145" t="s">
        <v>27227</v>
      </c>
      <c r="D2592" s="145" t="s">
        <v>27228</v>
      </c>
      <c r="E2592" s="146">
        <v>142.58000000000001</v>
      </c>
      <c r="F2592" s="144" t="s">
        <v>27229</v>
      </c>
      <c r="G2592" s="144"/>
      <c r="H2592" s="144" t="s">
        <v>27230</v>
      </c>
      <c r="I2592" s="144" t="s">
        <v>8532</v>
      </c>
      <c r="J2592" s="145" t="s">
        <v>20066</v>
      </c>
      <c r="K2592" s="144" t="s">
        <v>29032</v>
      </c>
      <c r="L2592" s="144" t="s">
        <v>31</v>
      </c>
      <c r="M2592" s="144" t="s">
        <v>27231</v>
      </c>
      <c r="N2592" s="144" t="s">
        <v>46</v>
      </c>
      <c r="O2592" s="144" t="s">
        <v>34</v>
      </c>
      <c r="P2592" s="144">
        <v>735</v>
      </c>
      <c r="Q2592" s="144" t="s">
        <v>49</v>
      </c>
      <c r="R2592" s="145" t="s">
        <v>27232</v>
      </c>
      <c r="S2592" s="144" t="s">
        <v>36</v>
      </c>
      <c r="T2592" s="144">
        <v>21</v>
      </c>
      <c r="U2592" s="144" t="s">
        <v>49</v>
      </c>
      <c r="V2592" s="144"/>
      <c r="W2592" s="144"/>
      <c r="X2592" s="145" t="s">
        <v>27233</v>
      </c>
      <c r="Y2592" s="145" t="s">
        <v>27234</v>
      </c>
      <c r="Z2592" s="145" t="s">
        <v>27235</v>
      </c>
    </row>
    <row r="2593" spans="1:26" s="67" customFormat="1" ht="100.2" customHeight="1" x14ac:dyDescent="0.3">
      <c r="A2593" s="138" t="s">
        <v>23707</v>
      </c>
      <c r="B2593" s="158" t="s">
        <v>27245</v>
      </c>
      <c r="C2593" s="145" t="s">
        <v>27246</v>
      </c>
      <c r="D2593" s="145" t="s">
        <v>27247</v>
      </c>
      <c r="E2593" s="146">
        <v>300.44200000000001</v>
      </c>
      <c r="F2593" s="144" t="s">
        <v>22469</v>
      </c>
      <c r="G2593" s="144"/>
      <c r="H2593" s="146" t="s">
        <v>27248</v>
      </c>
      <c r="I2593" s="144" t="s">
        <v>8532</v>
      </c>
      <c r="J2593" s="145" t="s">
        <v>22410</v>
      </c>
      <c r="K2593" s="144" t="s">
        <v>29708</v>
      </c>
      <c r="L2593" s="144" t="s">
        <v>7737</v>
      </c>
      <c r="M2593" s="144" t="s">
        <v>27249</v>
      </c>
      <c r="N2593" s="144" t="s">
        <v>476</v>
      </c>
      <c r="O2593" s="144" t="s">
        <v>220</v>
      </c>
      <c r="P2593" s="144">
        <v>13</v>
      </c>
      <c r="Q2593" s="144" t="s">
        <v>49</v>
      </c>
      <c r="R2593" s="145" t="s">
        <v>27250</v>
      </c>
      <c r="S2593" s="144" t="s">
        <v>1845</v>
      </c>
      <c r="T2593" s="144">
        <v>3</v>
      </c>
      <c r="U2593" s="144" t="s">
        <v>49</v>
      </c>
      <c r="V2593" s="149"/>
      <c r="W2593" s="144"/>
      <c r="X2593" s="145" t="s">
        <v>27251</v>
      </c>
      <c r="Y2593" s="145" t="s">
        <v>27252</v>
      </c>
      <c r="Z2593" s="145" t="s">
        <v>27253</v>
      </c>
    </row>
    <row r="2594" spans="1:26" s="67" customFormat="1" ht="100.2" customHeight="1" x14ac:dyDescent="0.3">
      <c r="A2594" s="138" t="s">
        <v>23707</v>
      </c>
      <c r="B2594" s="141" t="s">
        <v>27284</v>
      </c>
      <c r="C2594" s="139" t="s">
        <v>27285</v>
      </c>
      <c r="D2594" s="139" t="s">
        <v>27286</v>
      </c>
      <c r="E2594" s="142">
        <v>278.34800000000001</v>
      </c>
      <c r="F2594" s="143" t="s">
        <v>8277</v>
      </c>
      <c r="G2594" s="143"/>
      <c r="H2594" s="143" t="s">
        <v>27287</v>
      </c>
      <c r="I2594" s="144" t="s">
        <v>8532</v>
      </c>
      <c r="J2594" s="145" t="s">
        <v>9931</v>
      </c>
      <c r="K2594" s="144" t="s">
        <v>29707</v>
      </c>
      <c r="L2594" s="144" t="s">
        <v>31</v>
      </c>
      <c r="M2594" s="144" t="s">
        <v>122</v>
      </c>
      <c r="N2594" s="144" t="s">
        <v>46</v>
      </c>
      <c r="O2594" s="144" t="s">
        <v>220</v>
      </c>
      <c r="P2594" s="144">
        <v>10</v>
      </c>
      <c r="Q2594" s="144" t="s">
        <v>49</v>
      </c>
      <c r="R2594" s="145" t="s">
        <v>27288</v>
      </c>
      <c r="S2594" s="144" t="s">
        <v>19378</v>
      </c>
      <c r="T2594" s="144">
        <v>125</v>
      </c>
      <c r="U2594" s="144" t="s">
        <v>49</v>
      </c>
      <c r="V2594" s="144"/>
      <c r="W2594" s="144"/>
      <c r="X2594" s="145" t="s">
        <v>27289</v>
      </c>
      <c r="Y2594" s="145" t="s">
        <v>27290</v>
      </c>
      <c r="Z2594" s="145" t="s">
        <v>27291</v>
      </c>
    </row>
    <row r="2595" spans="1:26" s="67" customFormat="1" ht="100.2" customHeight="1" x14ac:dyDescent="0.3">
      <c r="A2595" s="138" t="s">
        <v>23707</v>
      </c>
      <c r="B2595" s="158" t="s">
        <v>27301</v>
      </c>
      <c r="C2595" s="145" t="s">
        <v>27302</v>
      </c>
      <c r="D2595" s="145" t="s">
        <v>27303</v>
      </c>
      <c r="E2595" s="146">
        <v>329.97</v>
      </c>
      <c r="F2595" s="144" t="s">
        <v>27304</v>
      </c>
      <c r="G2595" s="144"/>
      <c r="H2595" s="144" t="s">
        <v>27305</v>
      </c>
      <c r="I2595" s="144" t="s">
        <v>8532</v>
      </c>
      <c r="J2595" s="145" t="s">
        <v>20231</v>
      </c>
      <c r="K2595" s="144" t="s">
        <v>29706</v>
      </c>
      <c r="L2595" s="144" t="s">
        <v>31</v>
      </c>
      <c r="M2595" s="144" t="s">
        <v>7580</v>
      </c>
      <c r="N2595" s="144" t="s">
        <v>33</v>
      </c>
      <c r="O2595" s="144" t="s">
        <v>220</v>
      </c>
      <c r="P2595" s="144">
        <v>90</v>
      </c>
      <c r="Q2595" s="144" t="s">
        <v>49</v>
      </c>
      <c r="R2595" s="145" t="s">
        <v>27306</v>
      </c>
      <c r="S2595" s="144" t="s">
        <v>1316</v>
      </c>
      <c r="T2595" s="144">
        <v>4.5</v>
      </c>
      <c r="U2595" s="144" t="s">
        <v>49</v>
      </c>
      <c r="V2595" s="144"/>
      <c r="W2595" s="144"/>
      <c r="X2595" s="145" t="s">
        <v>27307</v>
      </c>
      <c r="Y2595" s="145" t="s">
        <v>27308</v>
      </c>
      <c r="Z2595" s="145" t="s">
        <v>27309</v>
      </c>
    </row>
    <row r="2596" spans="1:26" s="67" customFormat="1" ht="100.2" customHeight="1" x14ac:dyDescent="0.3">
      <c r="A2596" s="138" t="s">
        <v>23707</v>
      </c>
      <c r="B2596" s="158" t="s">
        <v>27310</v>
      </c>
      <c r="C2596" s="145" t="s">
        <v>27311</v>
      </c>
      <c r="D2596" s="145" t="s">
        <v>27312</v>
      </c>
      <c r="E2596" s="146">
        <v>514.08600000000001</v>
      </c>
      <c r="F2596" s="144" t="s">
        <v>27313</v>
      </c>
      <c r="G2596" s="144"/>
      <c r="H2596" s="144" t="s">
        <v>27314</v>
      </c>
      <c r="I2596" s="144" t="s">
        <v>8532</v>
      </c>
      <c r="J2596" s="145" t="s">
        <v>20231</v>
      </c>
      <c r="K2596" s="144" t="s">
        <v>29398</v>
      </c>
      <c r="L2596" s="144" t="s">
        <v>31</v>
      </c>
      <c r="M2596" s="144" t="s">
        <v>25523</v>
      </c>
      <c r="N2596" s="144" t="s">
        <v>33</v>
      </c>
      <c r="O2596" s="144" t="s">
        <v>220</v>
      </c>
      <c r="P2596" s="144">
        <v>28</v>
      </c>
      <c r="Q2596" s="144" t="s">
        <v>49</v>
      </c>
      <c r="R2596" s="145" t="s">
        <v>27315</v>
      </c>
      <c r="S2596" s="144" t="s">
        <v>36</v>
      </c>
      <c r="T2596" s="144">
        <v>0.156</v>
      </c>
      <c r="U2596" s="144" t="s">
        <v>49</v>
      </c>
      <c r="V2596" s="144"/>
      <c r="W2596" s="144"/>
      <c r="X2596" s="145" t="s">
        <v>27316</v>
      </c>
      <c r="Y2596" s="145" t="s">
        <v>18891</v>
      </c>
      <c r="Z2596" s="145" t="s">
        <v>27317</v>
      </c>
    </row>
    <row r="2597" spans="1:26" s="67" customFormat="1" ht="100.2" customHeight="1" x14ac:dyDescent="0.3">
      <c r="A2597" s="138" t="s">
        <v>23707</v>
      </c>
      <c r="B2597" s="158" t="s">
        <v>27369</v>
      </c>
      <c r="C2597" s="145" t="s">
        <v>27370</v>
      </c>
      <c r="D2597" s="145" t="s">
        <v>27371</v>
      </c>
      <c r="E2597" s="146">
        <v>510.05</v>
      </c>
      <c r="F2597" s="144" t="s">
        <v>27372</v>
      </c>
      <c r="G2597" s="144"/>
      <c r="H2597" s="144" t="s">
        <v>27373</v>
      </c>
      <c r="I2597" s="144" t="s">
        <v>8532</v>
      </c>
      <c r="J2597" s="145" t="s">
        <v>9538</v>
      </c>
      <c r="K2597" s="144" t="s">
        <v>29705</v>
      </c>
      <c r="L2597" s="144" t="s">
        <v>31</v>
      </c>
      <c r="M2597" s="144" t="s">
        <v>27374</v>
      </c>
      <c r="N2597" s="144" t="s">
        <v>476</v>
      </c>
      <c r="O2597" s="144" t="s">
        <v>220</v>
      </c>
      <c r="P2597" s="144">
        <v>36</v>
      </c>
      <c r="Q2597" s="144" t="s">
        <v>49</v>
      </c>
      <c r="R2597" s="145" t="s">
        <v>27375</v>
      </c>
      <c r="S2597" s="144" t="s">
        <v>36</v>
      </c>
      <c r="T2597" s="144">
        <v>0.1</v>
      </c>
      <c r="U2597" s="144" t="s">
        <v>49</v>
      </c>
      <c r="V2597" s="144"/>
      <c r="W2597" s="144"/>
      <c r="X2597" s="145" t="s">
        <v>27867</v>
      </c>
      <c r="Y2597" s="145" t="s">
        <v>27376</v>
      </c>
      <c r="Z2597" s="145" t="s">
        <v>27377</v>
      </c>
    </row>
    <row r="2598" spans="1:26" s="67" customFormat="1" ht="100.2" customHeight="1" x14ac:dyDescent="0.3">
      <c r="A2598" s="138" t="s">
        <v>23707</v>
      </c>
      <c r="B2598" s="158" t="s">
        <v>27394</v>
      </c>
      <c r="C2598" s="145" t="s">
        <v>27395</v>
      </c>
      <c r="D2598" s="145" t="s">
        <v>27396</v>
      </c>
      <c r="E2598" s="146">
        <v>454.4</v>
      </c>
      <c r="F2598" s="144" t="s">
        <v>27397</v>
      </c>
      <c r="G2598" s="144"/>
      <c r="H2598" s="144" t="s">
        <v>27398</v>
      </c>
      <c r="I2598" s="144" t="s">
        <v>8532</v>
      </c>
      <c r="J2598" s="145" t="s">
        <v>8569</v>
      </c>
      <c r="K2598" s="144" t="s">
        <v>29704</v>
      </c>
      <c r="L2598" s="144" t="s">
        <v>425</v>
      </c>
      <c r="M2598" s="144" t="s">
        <v>9801</v>
      </c>
      <c r="N2598" s="144" t="s">
        <v>476</v>
      </c>
      <c r="O2598" s="144" t="s">
        <v>220</v>
      </c>
      <c r="P2598" s="144">
        <v>3</v>
      </c>
      <c r="Q2598" s="144" t="s">
        <v>49</v>
      </c>
      <c r="R2598" s="145" t="s">
        <v>27399</v>
      </c>
      <c r="S2598" s="144" t="s">
        <v>1692</v>
      </c>
      <c r="T2598" s="162">
        <v>8.3000000000000004E-2</v>
      </c>
      <c r="U2598" s="144" t="s">
        <v>49</v>
      </c>
      <c r="V2598" s="144"/>
      <c r="W2598" s="144"/>
      <c r="X2598" s="145" t="s">
        <v>27400</v>
      </c>
      <c r="Y2598" s="145" t="s">
        <v>27385</v>
      </c>
      <c r="Z2598" s="145" t="s">
        <v>27386</v>
      </c>
    </row>
    <row r="2599" spans="1:26" s="67" customFormat="1" ht="100.2" customHeight="1" x14ac:dyDescent="0.3">
      <c r="A2599" s="138" t="s">
        <v>23707</v>
      </c>
      <c r="B2599" s="158" t="s">
        <v>27408</v>
      </c>
      <c r="C2599" s="145" t="s">
        <v>27409</v>
      </c>
      <c r="D2599" s="145" t="s">
        <v>27410</v>
      </c>
      <c r="E2599" s="146">
        <v>174.16</v>
      </c>
      <c r="F2599" s="144" t="s">
        <v>27017</v>
      </c>
      <c r="G2599" s="144"/>
      <c r="H2599" s="144" t="s">
        <v>27411</v>
      </c>
      <c r="I2599" s="144" t="s">
        <v>8532</v>
      </c>
      <c r="J2599" s="145" t="s">
        <v>9323</v>
      </c>
      <c r="K2599" s="144" t="s">
        <v>29703</v>
      </c>
      <c r="L2599" s="144" t="s">
        <v>31</v>
      </c>
      <c r="M2599" s="144" t="s">
        <v>69</v>
      </c>
      <c r="N2599" s="144" t="s">
        <v>33</v>
      </c>
      <c r="O2599" s="144" t="s">
        <v>34</v>
      </c>
      <c r="P2599" s="144">
        <v>336</v>
      </c>
      <c r="Q2599" s="144" t="s">
        <v>49</v>
      </c>
      <c r="R2599" s="145" t="s">
        <v>27412</v>
      </c>
      <c r="S2599" s="144" t="s">
        <v>36</v>
      </c>
      <c r="T2599" s="144">
        <v>12.5</v>
      </c>
      <c r="U2599" s="144" t="s">
        <v>49</v>
      </c>
      <c r="V2599" s="144"/>
      <c r="W2599" s="144"/>
      <c r="X2599" s="145" t="s">
        <v>27413</v>
      </c>
      <c r="Y2599" s="145" t="s">
        <v>27414</v>
      </c>
      <c r="Z2599" s="145" t="s">
        <v>27415</v>
      </c>
    </row>
    <row r="2600" spans="1:26" s="67" customFormat="1" ht="100.2" customHeight="1" x14ac:dyDescent="0.3">
      <c r="A2600" s="138" t="s">
        <v>23707</v>
      </c>
      <c r="B2600" s="158" t="s">
        <v>27416</v>
      </c>
      <c r="C2600" s="145" t="s">
        <v>27417</v>
      </c>
      <c r="D2600" s="145" t="s">
        <v>27418</v>
      </c>
      <c r="E2600" s="146">
        <v>174.16</v>
      </c>
      <c r="F2600" s="144" t="s">
        <v>27017</v>
      </c>
      <c r="G2600" s="144"/>
      <c r="H2600" s="144" t="s">
        <v>27419</v>
      </c>
      <c r="I2600" s="144" t="s">
        <v>8532</v>
      </c>
      <c r="J2600" s="145" t="s">
        <v>9323</v>
      </c>
      <c r="K2600" s="144" t="s">
        <v>28706</v>
      </c>
      <c r="L2600" s="144" t="s">
        <v>31</v>
      </c>
      <c r="M2600" s="144" t="s">
        <v>176</v>
      </c>
      <c r="N2600" s="144" t="s">
        <v>33</v>
      </c>
      <c r="O2600" s="144" t="s">
        <v>34</v>
      </c>
      <c r="P2600" s="144">
        <v>728</v>
      </c>
      <c r="Q2600" s="144" t="s">
        <v>49</v>
      </c>
      <c r="R2600" s="145" t="s">
        <v>27420</v>
      </c>
      <c r="S2600" s="144" t="s">
        <v>5328</v>
      </c>
      <c r="T2600" s="144">
        <v>25</v>
      </c>
      <c r="U2600" s="144" t="s">
        <v>49</v>
      </c>
      <c r="V2600" s="144"/>
      <c r="W2600" s="144"/>
      <c r="X2600" s="145" t="s">
        <v>27421</v>
      </c>
      <c r="Y2600" s="145" t="s">
        <v>19182</v>
      </c>
      <c r="Z2600" s="145" t="s">
        <v>19183</v>
      </c>
    </row>
    <row r="2601" spans="1:26" s="67" customFormat="1" ht="100.2" customHeight="1" x14ac:dyDescent="0.3">
      <c r="A2601" s="138" t="s">
        <v>23707</v>
      </c>
      <c r="B2601" s="158" t="s">
        <v>27429</v>
      </c>
      <c r="C2601" s="145" t="s">
        <v>27430</v>
      </c>
      <c r="D2601" s="145" t="s">
        <v>27431</v>
      </c>
      <c r="E2601" s="146">
        <v>337.84</v>
      </c>
      <c r="F2601" s="144" t="s">
        <v>27432</v>
      </c>
      <c r="G2601" s="144"/>
      <c r="H2601" s="144" t="s">
        <v>27433</v>
      </c>
      <c r="I2601" s="144" t="s">
        <v>8532</v>
      </c>
      <c r="J2601" s="145" t="s">
        <v>27434</v>
      </c>
      <c r="K2601" s="144" t="s">
        <v>28707</v>
      </c>
      <c r="L2601" s="144" t="s">
        <v>189</v>
      </c>
      <c r="M2601" s="144" t="s">
        <v>190</v>
      </c>
      <c r="N2601" s="144" t="s">
        <v>33</v>
      </c>
      <c r="O2601" s="144" t="s">
        <v>3856</v>
      </c>
      <c r="P2601" s="144">
        <v>365</v>
      </c>
      <c r="Q2601" s="144" t="s">
        <v>49</v>
      </c>
      <c r="R2601" s="145" t="s">
        <v>27435</v>
      </c>
      <c r="S2601" s="144" t="s">
        <v>27436</v>
      </c>
      <c r="T2601" s="144">
        <v>0.112</v>
      </c>
      <c r="U2601" s="144" t="s">
        <v>49</v>
      </c>
      <c r="V2601" s="144"/>
      <c r="W2601" s="144"/>
      <c r="X2601" s="145" t="s">
        <v>27437</v>
      </c>
      <c r="Y2601" s="145" t="s">
        <v>27438</v>
      </c>
      <c r="Z2601" s="145" t="s">
        <v>27439</v>
      </c>
    </row>
    <row r="2602" spans="1:26" s="67" customFormat="1" ht="100.2" customHeight="1" x14ac:dyDescent="0.3">
      <c r="A2602" s="138" t="s">
        <v>23707</v>
      </c>
      <c r="B2602" s="158" t="s">
        <v>27456</v>
      </c>
      <c r="C2602" s="145" t="s">
        <v>27457</v>
      </c>
      <c r="D2602" s="145" t="s">
        <v>27872</v>
      </c>
      <c r="E2602" s="146">
        <v>346.37900000000002</v>
      </c>
      <c r="F2602" s="144" t="s">
        <v>27458</v>
      </c>
      <c r="G2602" s="144"/>
      <c r="H2602" s="144" t="s">
        <v>27459</v>
      </c>
      <c r="I2602" s="144" t="s">
        <v>8532</v>
      </c>
      <c r="J2602" s="145" t="s">
        <v>27460</v>
      </c>
      <c r="K2602" s="144" t="s">
        <v>28708</v>
      </c>
      <c r="L2602" s="144" t="s">
        <v>31</v>
      </c>
      <c r="M2602" s="144" t="s">
        <v>261</v>
      </c>
      <c r="N2602" s="144" t="s">
        <v>46</v>
      </c>
      <c r="O2602" s="144" t="s">
        <v>220</v>
      </c>
      <c r="P2602" s="144">
        <v>28</v>
      </c>
      <c r="Q2602" s="144" t="s">
        <v>49</v>
      </c>
      <c r="R2602" s="145" t="s">
        <v>27461</v>
      </c>
      <c r="S2602" s="144" t="s">
        <v>36</v>
      </c>
      <c r="T2602" s="144">
        <v>55</v>
      </c>
      <c r="U2602" s="144" t="s">
        <v>49</v>
      </c>
      <c r="V2602" s="148"/>
      <c r="W2602" s="150"/>
      <c r="X2602" s="1" t="s">
        <v>27462</v>
      </c>
      <c r="Y2602" s="145" t="s">
        <v>27463</v>
      </c>
      <c r="Z2602" s="1" t="s">
        <v>27464</v>
      </c>
    </row>
    <row r="2603" spans="1:26" s="67" customFormat="1" ht="100.2" customHeight="1" x14ac:dyDescent="0.3">
      <c r="A2603" s="138" t="s">
        <v>23707</v>
      </c>
      <c r="B2603" s="158" t="s">
        <v>27465</v>
      </c>
      <c r="C2603" s="145" t="s">
        <v>27466</v>
      </c>
      <c r="D2603" s="145" t="s">
        <v>27467</v>
      </c>
      <c r="E2603" s="146">
        <v>156.61000000000001</v>
      </c>
      <c r="F2603" s="144" t="s">
        <v>27468</v>
      </c>
      <c r="G2603" s="144"/>
      <c r="H2603" s="144" t="s">
        <v>27469</v>
      </c>
      <c r="I2603" s="144" t="s">
        <v>8532</v>
      </c>
      <c r="J2603" s="145" t="s">
        <v>20066</v>
      </c>
      <c r="K2603" s="144" t="s">
        <v>29033</v>
      </c>
      <c r="L2603" s="144" t="s">
        <v>31</v>
      </c>
      <c r="M2603" s="144" t="s">
        <v>69</v>
      </c>
      <c r="N2603" s="144" t="s">
        <v>46</v>
      </c>
      <c r="O2603" s="144" t="s">
        <v>220</v>
      </c>
      <c r="P2603" s="144">
        <v>56</v>
      </c>
      <c r="Q2603" s="144" t="s">
        <v>49</v>
      </c>
      <c r="R2603" s="145" t="s">
        <v>27470</v>
      </c>
      <c r="S2603" s="144" t="s">
        <v>36</v>
      </c>
      <c r="T2603" s="144">
        <v>100</v>
      </c>
      <c r="U2603" s="144" t="s">
        <v>49</v>
      </c>
      <c r="V2603" s="148"/>
      <c r="W2603" s="150"/>
      <c r="X2603" s="1" t="s">
        <v>27471</v>
      </c>
      <c r="Y2603" s="145" t="s">
        <v>27472</v>
      </c>
      <c r="Z2603" s="1" t="s">
        <v>27473</v>
      </c>
    </row>
    <row r="2604" spans="1:26" s="67" customFormat="1" ht="100.2" customHeight="1" x14ac:dyDescent="0.3">
      <c r="A2604" s="138" t="s">
        <v>23707</v>
      </c>
      <c r="B2604" s="158" t="s">
        <v>27480</v>
      </c>
      <c r="C2604" s="145" t="s">
        <v>27481</v>
      </c>
      <c r="D2604" s="145" t="s">
        <v>27482</v>
      </c>
      <c r="E2604" s="146">
        <v>223.279</v>
      </c>
      <c r="F2604" s="144" t="s">
        <v>27483</v>
      </c>
      <c r="G2604" s="144"/>
      <c r="H2604" s="144" t="s">
        <v>27484</v>
      </c>
      <c r="I2604" s="144" t="s">
        <v>8532</v>
      </c>
      <c r="J2604" s="145" t="s">
        <v>8569</v>
      </c>
      <c r="K2604" s="144" t="s">
        <v>28709</v>
      </c>
      <c r="L2604" s="144" t="s">
        <v>31</v>
      </c>
      <c r="M2604" s="144" t="s">
        <v>27485</v>
      </c>
      <c r="N2604" s="144" t="s">
        <v>46</v>
      </c>
      <c r="O2604" s="144" t="s">
        <v>34</v>
      </c>
      <c r="P2604" s="144">
        <v>728</v>
      </c>
      <c r="Q2604" s="144" t="s">
        <v>49</v>
      </c>
      <c r="R2604" s="145" t="s">
        <v>27486</v>
      </c>
      <c r="S2604" s="144" t="s">
        <v>27487</v>
      </c>
      <c r="T2604" s="144">
        <v>2.4500000000000002</v>
      </c>
      <c r="U2604" s="144" t="s">
        <v>49</v>
      </c>
      <c r="V2604" s="144"/>
      <c r="W2604" s="144"/>
      <c r="X2604" s="145" t="s">
        <v>27488</v>
      </c>
      <c r="Y2604" s="145" t="s">
        <v>1705</v>
      </c>
      <c r="Z2604" s="145" t="s">
        <v>27489</v>
      </c>
    </row>
    <row r="2605" spans="1:26" s="67" customFormat="1" ht="100.2" customHeight="1" x14ac:dyDescent="0.3">
      <c r="A2605" s="138" t="s">
        <v>23707</v>
      </c>
      <c r="B2605" s="158" t="s">
        <v>27490</v>
      </c>
      <c r="C2605" s="145" t="s">
        <v>27491</v>
      </c>
      <c r="D2605" s="145" t="s">
        <v>27492</v>
      </c>
      <c r="E2605" s="146">
        <v>283.8</v>
      </c>
      <c r="F2605" s="144" t="s">
        <v>9893</v>
      </c>
      <c r="G2605" s="144"/>
      <c r="H2605" s="144" t="s">
        <v>27493</v>
      </c>
      <c r="I2605" s="144" t="s">
        <v>8532</v>
      </c>
      <c r="J2605" s="145" t="s">
        <v>20231</v>
      </c>
      <c r="K2605" s="144" t="s">
        <v>28710</v>
      </c>
      <c r="L2605" s="144" t="s">
        <v>189</v>
      </c>
      <c r="M2605" s="144" t="s">
        <v>281</v>
      </c>
      <c r="N2605" s="144" t="s">
        <v>281</v>
      </c>
      <c r="O2605" s="144" t="s">
        <v>1214</v>
      </c>
      <c r="P2605" s="144">
        <v>365</v>
      </c>
      <c r="Q2605" s="144" t="s">
        <v>49</v>
      </c>
      <c r="R2605" s="145" t="s">
        <v>27494</v>
      </c>
      <c r="S2605" s="144" t="s">
        <v>36</v>
      </c>
      <c r="T2605" s="144">
        <v>5</v>
      </c>
      <c r="U2605" s="144" t="s">
        <v>49</v>
      </c>
      <c r="V2605" s="144"/>
      <c r="W2605" s="144"/>
      <c r="X2605" s="145" t="s">
        <v>27495</v>
      </c>
      <c r="Y2605" s="145" t="s">
        <v>1705</v>
      </c>
      <c r="Z2605" s="145" t="s">
        <v>27496</v>
      </c>
    </row>
    <row r="2606" spans="1:26" s="67" customFormat="1" ht="100.2" customHeight="1" x14ac:dyDescent="0.3">
      <c r="A2606" s="138" t="s">
        <v>23707</v>
      </c>
      <c r="B2606" s="141" t="s">
        <v>27525</v>
      </c>
      <c r="C2606" s="139" t="s">
        <v>27526</v>
      </c>
      <c r="D2606" s="139" t="s">
        <v>27527</v>
      </c>
      <c r="E2606" s="142">
        <v>376.17</v>
      </c>
      <c r="F2606" s="143" t="s">
        <v>27528</v>
      </c>
      <c r="G2606" s="143"/>
      <c r="H2606" s="143" t="s">
        <v>27529</v>
      </c>
      <c r="I2606" s="143" t="s">
        <v>8532</v>
      </c>
      <c r="J2606" s="139" t="s">
        <v>11511</v>
      </c>
      <c r="K2606" s="143" t="s">
        <v>28711</v>
      </c>
      <c r="L2606" s="144" t="s">
        <v>189</v>
      </c>
      <c r="M2606" s="144" t="s">
        <v>190</v>
      </c>
      <c r="N2606" s="144" t="s">
        <v>476</v>
      </c>
      <c r="O2606" s="144" t="s">
        <v>3856</v>
      </c>
      <c r="P2606" s="144">
        <v>364</v>
      </c>
      <c r="Q2606" s="144" t="s">
        <v>49</v>
      </c>
      <c r="R2606" s="145" t="s">
        <v>27530</v>
      </c>
      <c r="S2606" s="144" t="s">
        <v>27531</v>
      </c>
      <c r="T2606" s="144">
        <v>0.05</v>
      </c>
      <c r="U2606" s="144" t="s">
        <v>49</v>
      </c>
      <c r="V2606" s="149"/>
      <c r="W2606" s="149"/>
      <c r="X2606" s="1" t="s">
        <v>27532</v>
      </c>
      <c r="Y2606" s="145" t="s">
        <v>27533</v>
      </c>
      <c r="Z2606" s="145" t="s">
        <v>27534</v>
      </c>
    </row>
    <row r="2607" spans="1:26" s="67" customFormat="1" ht="100.2" customHeight="1" x14ac:dyDescent="0.3">
      <c r="A2607" s="138" t="s">
        <v>23707</v>
      </c>
      <c r="B2607" s="158" t="s">
        <v>27554</v>
      </c>
      <c r="C2607" s="145" t="s">
        <v>27555</v>
      </c>
      <c r="D2607" s="145" t="s">
        <v>27556</v>
      </c>
      <c r="E2607" s="146">
        <v>278.35000000000002</v>
      </c>
      <c r="F2607" s="144" t="s">
        <v>27557</v>
      </c>
      <c r="G2607" s="144"/>
      <c r="H2607" s="144" t="s">
        <v>27558</v>
      </c>
      <c r="I2607" s="144" t="s">
        <v>8532</v>
      </c>
      <c r="J2607" s="145" t="s">
        <v>27559</v>
      </c>
      <c r="K2607" s="144" t="s">
        <v>28712</v>
      </c>
      <c r="L2607" s="144" t="s">
        <v>31</v>
      </c>
      <c r="M2607" s="144" t="s">
        <v>7841</v>
      </c>
      <c r="N2607" s="144" t="s">
        <v>46</v>
      </c>
      <c r="O2607" s="144" t="s">
        <v>220</v>
      </c>
      <c r="P2607" s="144">
        <v>28</v>
      </c>
      <c r="Q2607" s="144" t="s">
        <v>49</v>
      </c>
      <c r="R2607" s="145" t="s">
        <v>27560</v>
      </c>
      <c r="S2607" s="144" t="s">
        <v>9272</v>
      </c>
      <c r="T2607" s="144">
        <v>120</v>
      </c>
      <c r="U2607" s="144" t="s">
        <v>49</v>
      </c>
      <c r="V2607" s="144"/>
      <c r="W2607" s="144"/>
      <c r="X2607" s="145" t="s">
        <v>27561</v>
      </c>
      <c r="Y2607" s="145" t="s">
        <v>27562</v>
      </c>
      <c r="Z2607" s="145" t="s">
        <v>27563</v>
      </c>
    </row>
    <row r="2608" spans="1:26" s="67" customFormat="1" ht="100.2" customHeight="1" x14ac:dyDescent="0.3">
      <c r="A2608" s="138" t="s">
        <v>23707</v>
      </c>
      <c r="B2608" s="158" t="s">
        <v>27594</v>
      </c>
      <c r="C2608" s="145" t="s">
        <v>27595</v>
      </c>
      <c r="D2608" s="145" t="s">
        <v>27596</v>
      </c>
      <c r="E2608" s="146">
        <v>244.2</v>
      </c>
      <c r="F2608" s="144" t="s">
        <v>27597</v>
      </c>
      <c r="G2608" s="144"/>
      <c r="H2608" s="144" t="s">
        <v>27598</v>
      </c>
      <c r="I2608" s="144" t="s">
        <v>8532</v>
      </c>
      <c r="J2608" s="145" t="s">
        <v>8569</v>
      </c>
      <c r="K2608" s="144" t="s">
        <v>28713</v>
      </c>
      <c r="L2608" s="144" t="s">
        <v>31</v>
      </c>
      <c r="M2608" s="144" t="s">
        <v>32</v>
      </c>
      <c r="N2608" s="144" t="s">
        <v>476</v>
      </c>
      <c r="O2608" s="144" t="s">
        <v>220</v>
      </c>
      <c r="P2608" s="144">
        <v>15</v>
      </c>
      <c r="Q2608" s="144" t="s">
        <v>49</v>
      </c>
      <c r="R2608" s="145" t="s">
        <v>27599</v>
      </c>
      <c r="S2608" s="144" t="s">
        <v>1845</v>
      </c>
      <c r="T2608" s="144">
        <v>82.3</v>
      </c>
      <c r="U2608" s="144" t="s">
        <v>49</v>
      </c>
      <c r="V2608" s="144"/>
      <c r="W2608" s="144"/>
      <c r="X2608" s="145" t="s">
        <v>27600</v>
      </c>
      <c r="Y2608" s="145" t="s">
        <v>27601</v>
      </c>
      <c r="Z2608" s="145" t="s">
        <v>27602</v>
      </c>
    </row>
    <row r="2609" spans="1:29" s="67" customFormat="1" ht="100.2" customHeight="1" x14ac:dyDescent="0.3">
      <c r="A2609" s="138" t="s">
        <v>23707</v>
      </c>
      <c r="B2609" s="158" t="s">
        <v>27697</v>
      </c>
      <c r="C2609" s="145" t="s">
        <v>27698</v>
      </c>
      <c r="D2609" s="145" t="s">
        <v>27699</v>
      </c>
      <c r="E2609" s="146">
        <v>416.4</v>
      </c>
      <c r="F2609" s="144" t="s">
        <v>27700</v>
      </c>
      <c r="G2609" s="144"/>
      <c r="H2609" s="144" t="s">
        <v>27701</v>
      </c>
      <c r="I2609" s="144" t="s">
        <v>8532</v>
      </c>
      <c r="J2609" s="145" t="s">
        <v>27702</v>
      </c>
      <c r="K2609" s="144" t="s">
        <v>28714</v>
      </c>
      <c r="L2609" s="144" t="s">
        <v>31</v>
      </c>
      <c r="M2609" s="144" t="s">
        <v>69</v>
      </c>
      <c r="N2609" s="144" t="s">
        <v>476</v>
      </c>
      <c r="O2609" s="144" t="s">
        <v>220</v>
      </c>
      <c r="P2609" s="144">
        <v>36</v>
      </c>
      <c r="Q2609" s="144" t="s">
        <v>49</v>
      </c>
      <c r="R2609" s="145" t="s">
        <v>27703</v>
      </c>
      <c r="S2609" s="144" t="s">
        <v>27704</v>
      </c>
      <c r="T2609" s="144">
        <v>5</v>
      </c>
      <c r="U2609" s="144" t="s">
        <v>49</v>
      </c>
      <c r="V2609" s="144"/>
      <c r="W2609" s="150"/>
      <c r="X2609" s="1" t="s">
        <v>27705</v>
      </c>
      <c r="Y2609" s="145" t="s">
        <v>27706</v>
      </c>
      <c r="Z2609" s="1" t="s">
        <v>27707</v>
      </c>
    </row>
    <row r="2610" spans="1:29" s="67" customFormat="1" ht="100.2" customHeight="1" x14ac:dyDescent="0.3">
      <c r="A2610" s="138" t="s">
        <v>23707</v>
      </c>
      <c r="B2610" s="158" t="s">
        <v>27708</v>
      </c>
      <c r="C2610" s="145" t="s">
        <v>27709</v>
      </c>
      <c r="D2610" s="145" t="s">
        <v>27710</v>
      </c>
      <c r="E2610" s="146">
        <v>381.37</v>
      </c>
      <c r="F2610" s="144" t="s">
        <v>27711</v>
      </c>
      <c r="G2610" s="144"/>
      <c r="H2610" s="144" t="s">
        <v>27712</v>
      </c>
      <c r="I2610" s="144" t="s">
        <v>8532</v>
      </c>
      <c r="J2610" s="145" t="s">
        <v>27713</v>
      </c>
      <c r="K2610" s="144" t="s">
        <v>28715</v>
      </c>
      <c r="L2610" s="144" t="s">
        <v>31</v>
      </c>
      <c r="M2610" s="144" t="s">
        <v>10940</v>
      </c>
      <c r="N2610" s="144" t="s">
        <v>476</v>
      </c>
      <c r="O2610" s="144" t="s">
        <v>220</v>
      </c>
      <c r="P2610" s="144">
        <v>728</v>
      </c>
      <c r="Q2610" s="144" t="s">
        <v>49</v>
      </c>
      <c r="R2610" s="145" t="s">
        <v>27714</v>
      </c>
      <c r="S2610" s="144" t="s">
        <v>27715</v>
      </c>
      <c r="T2610" s="144">
        <v>5</v>
      </c>
      <c r="U2610" s="144" t="s">
        <v>49</v>
      </c>
      <c r="V2610" s="144"/>
      <c r="W2610" s="150"/>
      <c r="X2610" s="1" t="s">
        <v>27716</v>
      </c>
      <c r="Y2610" s="145" t="s">
        <v>5631</v>
      </c>
      <c r="Z2610" s="1" t="s">
        <v>27717</v>
      </c>
    </row>
    <row r="2611" spans="1:29" s="67" customFormat="1" ht="100.2" customHeight="1" x14ac:dyDescent="0.3">
      <c r="A2611" s="138" t="s">
        <v>23707</v>
      </c>
      <c r="B2611" s="158" t="s">
        <v>27718</v>
      </c>
      <c r="C2611" s="145" t="s">
        <v>27719</v>
      </c>
      <c r="D2611" s="145" t="s">
        <v>27720</v>
      </c>
      <c r="E2611" s="146">
        <v>326.43599999999998</v>
      </c>
      <c r="F2611" s="144" t="s">
        <v>27721</v>
      </c>
      <c r="G2611" s="144"/>
      <c r="H2611" s="144" t="s">
        <v>27722</v>
      </c>
      <c r="I2611" s="144" t="s">
        <v>8532</v>
      </c>
      <c r="J2611" s="145" t="s">
        <v>20530</v>
      </c>
      <c r="K2611" s="144" t="s">
        <v>28983</v>
      </c>
      <c r="L2611" s="144" t="s">
        <v>31</v>
      </c>
      <c r="M2611" s="144" t="s">
        <v>3113</v>
      </c>
      <c r="N2611" s="144" t="s">
        <v>46</v>
      </c>
      <c r="O2611" s="144" t="s">
        <v>34</v>
      </c>
      <c r="P2611" s="144">
        <v>98</v>
      </c>
      <c r="Q2611" s="144" t="s">
        <v>49</v>
      </c>
      <c r="R2611" s="145" t="s">
        <v>27723</v>
      </c>
      <c r="S2611" s="144" t="s">
        <v>24912</v>
      </c>
      <c r="T2611" s="144">
        <v>100</v>
      </c>
      <c r="U2611" s="144" t="s">
        <v>49</v>
      </c>
      <c r="V2611" s="144"/>
      <c r="W2611" s="150"/>
      <c r="X2611" s="1" t="s">
        <v>27724</v>
      </c>
      <c r="Y2611" s="145" t="s">
        <v>27725</v>
      </c>
      <c r="Z2611" s="1" t="s">
        <v>27726</v>
      </c>
    </row>
    <row r="2612" spans="1:29" s="67" customFormat="1" ht="100.2" customHeight="1" x14ac:dyDescent="0.3">
      <c r="A2612" s="138" t="s">
        <v>23707</v>
      </c>
      <c r="B2612" s="158" t="s">
        <v>27735</v>
      </c>
      <c r="C2612" s="145" t="s">
        <v>27736</v>
      </c>
      <c r="D2612" s="145" t="s">
        <v>27737</v>
      </c>
      <c r="E2612" s="146">
        <v>310.35700000000003</v>
      </c>
      <c r="F2612" s="144" t="s">
        <v>27738</v>
      </c>
      <c r="G2612" s="144"/>
      <c r="H2612" s="144" t="s">
        <v>27739</v>
      </c>
      <c r="I2612" s="144" t="s">
        <v>8532</v>
      </c>
      <c r="J2612" s="145" t="s">
        <v>8864</v>
      </c>
      <c r="K2612" s="144" t="s">
        <v>28716</v>
      </c>
      <c r="L2612" s="144" t="s">
        <v>31</v>
      </c>
      <c r="M2612" s="144" t="s">
        <v>17194</v>
      </c>
      <c r="N2612" s="144" t="s">
        <v>33</v>
      </c>
      <c r="O2612" s="144" t="s">
        <v>220</v>
      </c>
      <c r="P2612" s="144">
        <v>730</v>
      </c>
      <c r="Q2612" s="144" t="s">
        <v>49</v>
      </c>
      <c r="R2612" s="145" t="s">
        <v>1643</v>
      </c>
      <c r="S2612" s="144" t="s">
        <v>36</v>
      </c>
      <c r="T2612" s="144">
        <v>50</v>
      </c>
      <c r="U2612" s="144" t="s">
        <v>49</v>
      </c>
      <c r="V2612" s="144"/>
      <c r="W2612" s="150"/>
      <c r="X2612" s="1" t="s">
        <v>27740</v>
      </c>
      <c r="Y2612" s="145" t="s">
        <v>27741</v>
      </c>
      <c r="Z2612" s="1" t="s">
        <v>27742</v>
      </c>
    </row>
    <row r="2613" spans="1:29" s="67" customFormat="1" ht="100.2" customHeight="1" x14ac:dyDescent="0.3">
      <c r="A2613" s="138" t="s">
        <v>23707</v>
      </c>
      <c r="B2613" s="158" t="s">
        <v>27743</v>
      </c>
      <c r="C2613" s="145" t="s">
        <v>27744</v>
      </c>
      <c r="D2613" s="145" t="s">
        <v>27745</v>
      </c>
      <c r="E2613" s="146">
        <v>280.35000000000002</v>
      </c>
      <c r="F2613" s="144" t="s">
        <v>27746</v>
      </c>
      <c r="G2613" s="144"/>
      <c r="H2613" s="144" t="s">
        <v>27747</v>
      </c>
      <c r="I2613" s="144" t="s">
        <v>8532</v>
      </c>
      <c r="J2613" s="145" t="s">
        <v>20066</v>
      </c>
      <c r="K2613" s="144" t="s">
        <v>28717</v>
      </c>
      <c r="L2613" s="144" t="s">
        <v>31</v>
      </c>
      <c r="M2613" s="144" t="s">
        <v>27748</v>
      </c>
      <c r="N2613" s="144" t="s">
        <v>476</v>
      </c>
      <c r="O2613" s="144" t="s">
        <v>34</v>
      </c>
      <c r="P2613" s="144">
        <v>215</v>
      </c>
      <c r="Q2613" s="144" t="s">
        <v>49</v>
      </c>
      <c r="R2613" s="145" t="s">
        <v>27749</v>
      </c>
      <c r="S2613" s="144" t="s">
        <v>15513</v>
      </c>
      <c r="T2613" s="144">
        <v>4</v>
      </c>
      <c r="U2613" s="144" t="s">
        <v>49</v>
      </c>
      <c r="V2613" s="144"/>
      <c r="W2613" s="150"/>
      <c r="X2613" s="1" t="s">
        <v>27750</v>
      </c>
      <c r="Y2613" s="145" t="s">
        <v>27751</v>
      </c>
      <c r="Z2613" s="1" t="s">
        <v>27752</v>
      </c>
    </row>
    <row r="2614" spans="1:29" s="67" customFormat="1" ht="100.2" customHeight="1" x14ac:dyDescent="0.3">
      <c r="A2614" s="138" t="s">
        <v>23707</v>
      </c>
      <c r="B2614" s="158" t="s">
        <v>27753</v>
      </c>
      <c r="C2614" s="145" t="s">
        <v>27754</v>
      </c>
      <c r="D2614" s="145" t="s">
        <v>27755</v>
      </c>
      <c r="E2614" s="146">
        <v>398.39</v>
      </c>
      <c r="F2614" s="144" t="s">
        <v>27756</v>
      </c>
      <c r="G2614" s="144"/>
      <c r="H2614" s="144" t="s">
        <v>27757</v>
      </c>
      <c r="I2614" s="144" t="s">
        <v>8532</v>
      </c>
      <c r="J2614" s="145" t="s">
        <v>8569</v>
      </c>
      <c r="K2614" s="144" t="s">
        <v>28718</v>
      </c>
      <c r="L2614" s="144" t="s">
        <v>31</v>
      </c>
      <c r="M2614" s="144" t="s">
        <v>310</v>
      </c>
      <c r="N2614" s="144" t="s">
        <v>46</v>
      </c>
      <c r="O2614" s="144" t="s">
        <v>220</v>
      </c>
      <c r="P2614" s="144">
        <v>721</v>
      </c>
      <c r="Q2614" s="144" t="s">
        <v>49</v>
      </c>
      <c r="R2614" s="145" t="s">
        <v>27758</v>
      </c>
      <c r="S2614" s="144" t="s">
        <v>1388</v>
      </c>
      <c r="T2614" s="144">
        <v>60</v>
      </c>
      <c r="U2614" s="144" t="s">
        <v>49</v>
      </c>
      <c r="V2614" s="144"/>
      <c r="W2614" s="150"/>
      <c r="X2614" s="1" t="s">
        <v>27759</v>
      </c>
      <c r="Y2614" s="145" t="s">
        <v>13319</v>
      </c>
      <c r="Z2614" s="1" t="s">
        <v>27760</v>
      </c>
    </row>
    <row r="2615" spans="1:29" s="67" customFormat="1" ht="100.2" customHeight="1" x14ac:dyDescent="0.3">
      <c r="A2615" s="138" t="s">
        <v>23707</v>
      </c>
      <c r="B2615" s="158" t="s">
        <v>27761</v>
      </c>
      <c r="C2615" s="145" t="s">
        <v>27762</v>
      </c>
      <c r="D2615" s="145" t="s">
        <v>27763</v>
      </c>
      <c r="E2615" s="146">
        <v>144.17400000000001</v>
      </c>
      <c r="F2615" s="144" t="s">
        <v>15931</v>
      </c>
      <c r="G2615" s="144"/>
      <c r="H2615" s="144" t="s">
        <v>27764</v>
      </c>
      <c r="I2615" s="144" t="s">
        <v>8532</v>
      </c>
      <c r="J2615" s="145" t="s">
        <v>11050</v>
      </c>
      <c r="K2615" s="144" t="s">
        <v>28719</v>
      </c>
      <c r="L2615" s="144" t="s">
        <v>31</v>
      </c>
      <c r="M2615" s="144" t="s">
        <v>176</v>
      </c>
      <c r="N2615" s="144" t="s">
        <v>46</v>
      </c>
      <c r="O2615" s="144" t="s">
        <v>34</v>
      </c>
      <c r="P2615" s="144">
        <v>365</v>
      </c>
      <c r="Q2615" s="144" t="s">
        <v>49</v>
      </c>
      <c r="R2615" s="145" t="s">
        <v>27765</v>
      </c>
      <c r="S2615" s="144" t="s">
        <v>788</v>
      </c>
      <c r="T2615" s="144">
        <v>1200</v>
      </c>
      <c r="U2615" s="144" t="s">
        <v>49</v>
      </c>
      <c r="V2615" s="144"/>
      <c r="W2615" s="150"/>
      <c r="X2615" s="1" t="s">
        <v>27766</v>
      </c>
      <c r="Y2615" s="145" t="s">
        <v>16999</v>
      </c>
      <c r="Z2615" s="1" t="s">
        <v>27270</v>
      </c>
    </row>
    <row r="2616" spans="1:29" s="67" customFormat="1" ht="100.2" customHeight="1" x14ac:dyDescent="0.3">
      <c r="A2616" s="138" t="s">
        <v>23707</v>
      </c>
      <c r="B2616" s="158" t="s">
        <v>27767</v>
      </c>
      <c r="C2616" s="145" t="s">
        <v>27768</v>
      </c>
      <c r="D2616" s="145" t="s">
        <v>27769</v>
      </c>
      <c r="E2616" s="146">
        <v>441.54</v>
      </c>
      <c r="F2616" s="144" t="s">
        <v>27770</v>
      </c>
      <c r="G2616" s="144"/>
      <c r="H2616" s="144" t="s">
        <v>27771</v>
      </c>
      <c r="I2616" s="144" t="s">
        <v>8532</v>
      </c>
      <c r="J2616" s="145" t="s">
        <v>8886</v>
      </c>
      <c r="K2616" s="144" t="s">
        <v>28720</v>
      </c>
      <c r="L2616" s="163" t="s">
        <v>31</v>
      </c>
      <c r="M2616" s="163" t="s">
        <v>32</v>
      </c>
      <c r="N2616" s="163" t="s">
        <v>476</v>
      </c>
      <c r="O2616" s="163" t="s">
        <v>220</v>
      </c>
      <c r="P2616" s="163">
        <v>728</v>
      </c>
      <c r="Q2616" s="163" t="s">
        <v>49</v>
      </c>
      <c r="R2616" s="164" t="s">
        <v>27772</v>
      </c>
      <c r="S2616" s="163" t="s">
        <v>36</v>
      </c>
      <c r="T2616" s="163">
        <v>25</v>
      </c>
      <c r="U2616" s="163" t="s">
        <v>49</v>
      </c>
      <c r="V2616" s="163"/>
      <c r="W2616" s="209"/>
      <c r="X2616" s="165" t="s">
        <v>27773</v>
      </c>
      <c r="Y2616" s="164" t="s">
        <v>27774</v>
      </c>
      <c r="Z2616" s="165" t="s">
        <v>27775</v>
      </c>
    </row>
    <row r="2617" spans="1:29" s="67" customFormat="1" ht="100.2" customHeight="1" x14ac:dyDescent="0.3">
      <c r="A2617" s="138" t="s">
        <v>23707</v>
      </c>
      <c r="B2617" s="158" t="s">
        <v>27794</v>
      </c>
      <c r="C2617" s="145" t="s">
        <v>27795</v>
      </c>
      <c r="D2617" s="145" t="s">
        <v>27796</v>
      </c>
      <c r="E2617" s="146">
        <v>110.54</v>
      </c>
      <c r="F2617" s="144" t="s">
        <v>27797</v>
      </c>
      <c r="G2617" s="144"/>
      <c r="H2617" s="144" t="s">
        <v>27798</v>
      </c>
      <c r="I2617" s="144" t="s">
        <v>8532</v>
      </c>
      <c r="J2617" s="145" t="s">
        <v>8841</v>
      </c>
      <c r="K2617" s="144" t="s">
        <v>28721</v>
      </c>
      <c r="L2617" s="144" t="s">
        <v>31</v>
      </c>
      <c r="M2617" s="144" t="s">
        <v>176</v>
      </c>
      <c r="N2617" s="144" t="s">
        <v>46</v>
      </c>
      <c r="O2617" s="144" t="s">
        <v>47</v>
      </c>
      <c r="P2617" s="144">
        <v>728</v>
      </c>
      <c r="Q2617" s="144" t="s">
        <v>49</v>
      </c>
      <c r="R2617" s="145" t="s">
        <v>27799</v>
      </c>
      <c r="S2617" s="144" t="s">
        <v>13101</v>
      </c>
      <c r="T2617" s="144">
        <v>1.1000000000000001</v>
      </c>
      <c r="U2617" s="144" t="s">
        <v>49</v>
      </c>
      <c r="V2617" s="144"/>
      <c r="W2617" s="150"/>
      <c r="X2617" s="1" t="s">
        <v>27800</v>
      </c>
      <c r="Y2617" s="145" t="s">
        <v>27801</v>
      </c>
      <c r="Z2617" s="1" t="s">
        <v>27802</v>
      </c>
    </row>
    <row r="2618" spans="1:29" s="67" customFormat="1" ht="100.2" customHeight="1" x14ac:dyDescent="0.3">
      <c r="A2618" s="9" t="s">
        <v>16991</v>
      </c>
      <c r="B2618" s="10" t="s">
        <v>13704</v>
      </c>
      <c r="C2618" s="19" t="s">
        <v>13705</v>
      </c>
      <c r="D2618" s="19" t="s">
        <v>13706</v>
      </c>
      <c r="E2618" s="13">
        <v>140.19</v>
      </c>
      <c r="F2618" s="14" t="s">
        <v>13707</v>
      </c>
      <c r="G2618" s="14">
        <v>-2.84</v>
      </c>
      <c r="H2618" s="14" t="s">
        <v>13708</v>
      </c>
      <c r="I2618" s="14" t="s">
        <v>13709</v>
      </c>
      <c r="J2618" s="15" t="s">
        <v>13710</v>
      </c>
      <c r="K2618" s="14" t="s">
        <v>28722</v>
      </c>
      <c r="L2618" s="14" t="s">
        <v>31</v>
      </c>
      <c r="M2618" s="14" t="s">
        <v>32</v>
      </c>
      <c r="N2618" s="14" t="s">
        <v>46</v>
      </c>
      <c r="O2618" s="16" t="s">
        <v>47</v>
      </c>
      <c r="P2618" s="28">
        <v>728</v>
      </c>
      <c r="Q2618" s="28">
        <v>1500</v>
      </c>
      <c r="R2618" s="15" t="s">
        <v>13711</v>
      </c>
      <c r="S2618" s="14" t="s">
        <v>1029</v>
      </c>
      <c r="T2618" s="28">
        <v>5000</v>
      </c>
      <c r="U2618" s="28">
        <v>1500</v>
      </c>
      <c r="V2618" s="13">
        <f>PRODUCT(U2618,1/E2618)</f>
        <v>10.699764605178686</v>
      </c>
      <c r="W2618" s="13">
        <f>V2618</f>
        <v>10.699764605178686</v>
      </c>
      <c r="X2618" s="19" t="s">
        <v>13712</v>
      </c>
      <c r="Y2618" s="21" t="s">
        <v>13713</v>
      </c>
      <c r="Z2618" s="19" t="s">
        <v>13714</v>
      </c>
      <c r="AC2618" s="132"/>
    </row>
    <row r="2619" spans="1:29" s="67" customFormat="1" ht="100.2" customHeight="1" x14ac:dyDescent="0.3">
      <c r="A2619" s="138" t="s">
        <v>23707</v>
      </c>
      <c r="B2619" s="141" t="s">
        <v>22684</v>
      </c>
      <c r="C2619" s="139" t="s">
        <v>22685</v>
      </c>
      <c r="D2619" s="139" t="s">
        <v>22686</v>
      </c>
      <c r="E2619" s="142">
        <v>275.39999999999998</v>
      </c>
      <c r="F2619" s="143" t="s">
        <v>22687</v>
      </c>
      <c r="G2619" s="143"/>
      <c r="H2619" s="143" t="s">
        <v>22688</v>
      </c>
      <c r="I2619" s="144" t="s">
        <v>13709</v>
      </c>
      <c r="J2619" s="145" t="s">
        <v>22689</v>
      </c>
      <c r="K2619" s="143" t="s">
        <v>28723</v>
      </c>
      <c r="L2619" s="144" t="s">
        <v>189</v>
      </c>
      <c r="M2619" s="144" t="s">
        <v>190</v>
      </c>
      <c r="N2619" s="144" t="s">
        <v>46</v>
      </c>
      <c r="O2619" s="144" t="s">
        <v>34</v>
      </c>
      <c r="P2619" s="144">
        <v>365</v>
      </c>
      <c r="Q2619" s="144">
        <v>848</v>
      </c>
      <c r="R2619" s="147" t="s">
        <v>22690</v>
      </c>
      <c r="S2619" s="144" t="s">
        <v>49</v>
      </c>
      <c r="T2619" s="144" t="s">
        <v>49</v>
      </c>
      <c r="U2619" s="144">
        <v>848</v>
      </c>
      <c r="V2619" s="146">
        <f>U2619/E2619</f>
        <v>3.0791575889615106</v>
      </c>
      <c r="W2619" s="146">
        <f>V2619</f>
        <v>3.0791575889615106</v>
      </c>
      <c r="X2619" s="1" t="s">
        <v>22691</v>
      </c>
      <c r="Y2619" s="145" t="s">
        <v>22692</v>
      </c>
      <c r="Z2619" s="145" t="s">
        <v>22693</v>
      </c>
    </row>
    <row r="2620" spans="1:29" s="67" customFormat="1" ht="100.2" customHeight="1" x14ac:dyDescent="0.3">
      <c r="A2620" s="9" t="s">
        <v>16991</v>
      </c>
      <c r="B2620" s="10" t="s">
        <v>13715</v>
      </c>
      <c r="C2620" s="22" t="s">
        <v>13716</v>
      </c>
      <c r="D2620" s="19" t="s">
        <v>13717</v>
      </c>
      <c r="E2620" s="13">
        <v>653.69000000000005</v>
      </c>
      <c r="F2620" s="14" t="s">
        <v>13718</v>
      </c>
      <c r="G2620" s="14">
        <v>11.6</v>
      </c>
      <c r="H2620" s="14" t="s">
        <v>13719</v>
      </c>
      <c r="I2620" s="14" t="s">
        <v>13709</v>
      </c>
      <c r="J2620" s="15" t="s">
        <v>13720</v>
      </c>
      <c r="K2620" s="14" t="s">
        <v>28777</v>
      </c>
      <c r="L2620" s="14" t="s">
        <v>31</v>
      </c>
      <c r="M2620" s="14" t="s">
        <v>5309</v>
      </c>
      <c r="N2620" s="14" t="s">
        <v>70</v>
      </c>
      <c r="O2620" s="16" t="s">
        <v>34</v>
      </c>
      <c r="P2620" s="17" t="s">
        <v>164</v>
      </c>
      <c r="Q2620" s="29" t="s">
        <v>13721</v>
      </c>
      <c r="R2620" s="15" t="s">
        <v>13722</v>
      </c>
      <c r="S2620" s="14" t="s">
        <v>49</v>
      </c>
      <c r="T2620" s="18" t="s">
        <v>49</v>
      </c>
      <c r="U2620" s="17">
        <v>5870</v>
      </c>
      <c r="V2620" s="30">
        <f>PRODUCT(U2620,1/E2620)</f>
        <v>8.9797916443574159</v>
      </c>
      <c r="W2620" s="30">
        <f t="shared" ref="W2620:W2625" si="138">V2620/3</f>
        <v>2.9932638814524721</v>
      </c>
      <c r="X2620" s="19" t="s">
        <v>13723</v>
      </c>
      <c r="Y2620" s="21" t="s">
        <v>13724</v>
      </c>
      <c r="Z2620" s="19" t="s">
        <v>13725</v>
      </c>
    </row>
    <row r="2621" spans="1:29" s="67" customFormat="1" ht="100.2" customHeight="1" x14ac:dyDescent="0.3">
      <c r="A2621" s="138" t="s">
        <v>23707</v>
      </c>
      <c r="B2621" s="141" t="s">
        <v>22694</v>
      </c>
      <c r="C2621" s="139" t="s">
        <v>22695</v>
      </c>
      <c r="D2621" s="139" t="s">
        <v>23693</v>
      </c>
      <c r="E2621" s="142">
        <v>412.40800000000002</v>
      </c>
      <c r="F2621" s="143" t="s">
        <v>22696</v>
      </c>
      <c r="G2621" s="143"/>
      <c r="H2621" s="143" t="s">
        <v>22697</v>
      </c>
      <c r="I2621" s="144" t="s">
        <v>13709</v>
      </c>
      <c r="J2621" s="145" t="s">
        <v>13710</v>
      </c>
      <c r="K2621" s="143" t="s">
        <v>28724</v>
      </c>
      <c r="L2621" s="144" t="s">
        <v>31</v>
      </c>
      <c r="M2621" s="144" t="s">
        <v>261</v>
      </c>
      <c r="N2621" s="144" t="s">
        <v>33</v>
      </c>
      <c r="O2621" s="144" t="s">
        <v>34</v>
      </c>
      <c r="P2621" s="144">
        <v>90</v>
      </c>
      <c r="Q2621" s="144">
        <v>2500</v>
      </c>
      <c r="R2621" s="147" t="s">
        <v>22698</v>
      </c>
      <c r="S2621" s="144" t="s">
        <v>49</v>
      </c>
      <c r="T2621" s="144" t="s">
        <v>49</v>
      </c>
      <c r="U2621" s="144">
        <v>2500</v>
      </c>
      <c r="V2621" s="148">
        <f t="shared" ref="V2621:V2626" si="139">U2621/E2621</f>
        <v>6.0619580609493511</v>
      </c>
      <c r="W2621" s="148">
        <f t="shared" si="138"/>
        <v>2.0206526869831172</v>
      </c>
      <c r="X2621" s="1" t="s">
        <v>22699</v>
      </c>
      <c r="Y2621" s="145" t="s">
        <v>22700</v>
      </c>
      <c r="Z2621" s="145" t="s">
        <v>22701</v>
      </c>
    </row>
    <row r="2622" spans="1:29" s="67" customFormat="1" ht="100.2" customHeight="1" x14ac:dyDescent="0.3">
      <c r="A2622" s="9" t="s">
        <v>16991</v>
      </c>
      <c r="B2622" s="10" t="s">
        <v>13726</v>
      </c>
      <c r="C2622" s="11" t="s">
        <v>13727</v>
      </c>
      <c r="D2622" s="12" t="s">
        <v>13728</v>
      </c>
      <c r="E2622" s="13">
        <v>89.136400013841097</v>
      </c>
      <c r="F2622" s="14" t="s">
        <v>13729</v>
      </c>
      <c r="G2622" s="14">
        <v>-0.17</v>
      </c>
      <c r="H2622" s="18" t="s">
        <v>13730</v>
      </c>
      <c r="I2622" s="14" t="s">
        <v>13709</v>
      </c>
      <c r="J2622" s="15" t="s">
        <v>13731</v>
      </c>
      <c r="K2622" s="14" t="s">
        <v>28725</v>
      </c>
      <c r="L2622" s="14" t="s">
        <v>31</v>
      </c>
      <c r="M2622" s="14" t="s">
        <v>69</v>
      </c>
      <c r="N2622" s="14" t="s">
        <v>33</v>
      </c>
      <c r="O2622" s="16" t="s">
        <v>220</v>
      </c>
      <c r="P2622" s="17">
        <v>91</v>
      </c>
      <c r="Q2622" s="29" t="s">
        <v>880</v>
      </c>
      <c r="R2622" s="15" t="s">
        <v>1643</v>
      </c>
      <c r="S2622" s="14" t="s">
        <v>49</v>
      </c>
      <c r="T2622" s="18" t="s">
        <v>49</v>
      </c>
      <c r="U2622" s="17">
        <v>500</v>
      </c>
      <c r="V2622" s="13">
        <f t="shared" si="139"/>
        <v>5.6093806786269136</v>
      </c>
      <c r="W2622" s="20">
        <f t="shared" si="138"/>
        <v>1.8697935595423045</v>
      </c>
      <c r="X2622" s="19" t="s">
        <v>13732</v>
      </c>
      <c r="Y2622" s="21" t="s">
        <v>1655</v>
      </c>
      <c r="Z2622" s="21" t="s">
        <v>13733</v>
      </c>
    </row>
    <row r="2623" spans="1:29" s="67" customFormat="1" ht="100.2" customHeight="1" x14ac:dyDescent="0.3">
      <c r="A2623" s="138" t="s">
        <v>23707</v>
      </c>
      <c r="B2623" s="141" t="s">
        <v>22702</v>
      </c>
      <c r="C2623" s="139" t="s">
        <v>22703</v>
      </c>
      <c r="D2623" s="139" t="s">
        <v>22704</v>
      </c>
      <c r="E2623" s="142">
        <v>207.19</v>
      </c>
      <c r="F2623" s="143" t="s">
        <v>22705</v>
      </c>
      <c r="G2623" s="143"/>
      <c r="H2623" s="143" t="s">
        <v>22706</v>
      </c>
      <c r="I2623" s="144" t="s">
        <v>13709</v>
      </c>
      <c r="J2623" s="145" t="s">
        <v>22689</v>
      </c>
      <c r="K2623" s="143" t="s">
        <v>28726</v>
      </c>
      <c r="L2623" s="144" t="s">
        <v>31</v>
      </c>
      <c r="M2623" s="144" t="s">
        <v>22707</v>
      </c>
      <c r="N2623" s="144" t="s">
        <v>46</v>
      </c>
      <c r="O2623" s="144" t="s">
        <v>34</v>
      </c>
      <c r="P2623" s="144">
        <v>90</v>
      </c>
      <c r="Q2623" s="144">
        <v>1033.5</v>
      </c>
      <c r="R2623" s="147" t="s">
        <v>22708</v>
      </c>
      <c r="S2623" s="144" t="s">
        <v>49</v>
      </c>
      <c r="T2623" s="144" t="s">
        <v>49</v>
      </c>
      <c r="U2623" s="144">
        <v>1033.5</v>
      </c>
      <c r="V2623" s="148">
        <f t="shared" si="139"/>
        <v>4.9881751049761087</v>
      </c>
      <c r="W2623" s="148">
        <f t="shared" si="138"/>
        <v>1.6627250349920362</v>
      </c>
      <c r="X2623" s="1" t="s">
        <v>22709</v>
      </c>
      <c r="Y2623" s="145" t="s">
        <v>22710</v>
      </c>
      <c r="Z2623" s="145" t="s">
        <v>22711</v>
      </c>
    </row>
    <row r="2624" spans="1:29" s="67" customFormat="1" ht="100.2" customHeight="1" x14ac:dyDescent="0.3">
      <c r="A2624" s="138" t="s">
        <v>23707</v>
      </c>
      <c r="B2624" s="141" t="s">
        <v>22702</v>
      </c>
      <c r="C2624" s="139" t="s">
        <v>22712</v>
      </c>
      <c r="D2624" s="139" t="s">
        <v>22713</v>
      </c>
      <c r="E2624" s="142">
        <v>221.2</v>
      </c>
      <c r="F2624" s="143" t="s">
        <v>22714</v>
      </c>
      <c r="G2624" s="143"/>
      <c r="H2624" s="143" t="s">
        <v>22715</v>
      </c>
      <c r="I2624" s="144" t="s">
        <v>13709</v>
      </c>
      <c r="J2624" s="145" t="s">
        <v>22689</v>
      </c>
      <c r="K2624" s="143" t="s">
        <v>28727</v>
      </c>
      <c r="L2624" s="144" t="s">
        <v>31</v>
      </c>
      <c r="M2624" s="144" t="s">
        <v>22707</v>
      </c>
      <c r="N2624" s="144" t="s">
        <v>46</v>
      </c>
      <c r="O2624" s="144" t="s">
        <v>34</v>
      </c>
      <c r="P2624" s="144">
        <v>90</v>
      </c>
      <c r="Q2624" s="144">
        <v>942.6</v>
      </c>
      <c r="R2624" s="147" t="s">
        <v>22716</v>
      </c>
      <c r="S2624" s="144" t="s">
        <v>49</v>
      </c>
      <c r="T2624" s="144" t="s">
        <v>49</v>
      </c>
      <c r="U2624" s="144">
        <v>942.6</v>
      </c>
      <c r="V2624" s="148">
        <f t="shared" si="139"/>
        <v>4.2613019891500912</v>
      </c>
      <c r="W2624" s="148">
        <f t="shared" si="138"/>
        <v>1.4204339963833637</v>
      </c>
      <c r="X2624" s="1" t="s">
        <v>22717</v>
      </c>
      <c r="Y2624" s="145" t="s">
        <v>22710</v>
      </c>
      <c r="Z2624" s="145" t="s">
        <v>22718</v>
      </c>
    </row>
    <row r="2625" spans="1:26" s="67" customFormat="1" ht="100.2" customHeight="1" x14ac:dyDescent="0.3">
      <c r="A2625" s="138" t="s">
        <v>23707</v>
      </c>
      <c r="B2625" s="141" t="s">
        <v>22719</v>
      </c>
      <c r="C2625" s="139" t="s">
        <v>22720</v>
      </c>
      <c r="D2625" s="139" t="s">
        <v>22721</v>
      </c>
      <c r="E2625" s="142">
        <v>418.47300000000001</v>
      </c>
      <c r="F2625" s="143" t="s">
        <v>22722</v>
      </c>
      <c r="G2625" s="143"/>
      <c r="H2625" s="143" t="s">
        <v>22723</v>
      </c>
      <c r="I2625" s="144" t="s">
        <v>13709</v>
      </c>
      <c r="J2625" s="145" t="s">
        <v>13853</v>
      </c>
      <c r="K2625" s="143" t="s">
        <v>28728</v>
      </c>
      <c r="L2625" s="144" t="s">
        <v>31</v>
      </c>
      <c r="M2625" s="144" t="s">
        <v>2477</v>
      </c>
      <c r="N2625" s="144" t="s">
        <v>33</v>
      </c>
      <c r="O2625" s="144" t="s">
        <v>220</v>
      </c>
      <c r="P2625" s="144">
        <v>92</v>
      </c>
      <c r="Q2625" s="144">
        <v>1000</v>
      </c>
      <c r="R2625" s="147" t="s">
        <v>22724</v>
      </c>
      <c r="S2625" s="144" t="s">
        <v>49</v>
      </c>
      <c r="T2625" s="144" t="s">
        <v>49</v>
      </c>
      <c r="U2625" s="144">
        <v>1000</v>
      </c>
      <c r="V2625" s="148">
        <f t="shared" si="139"/>
        <v>2.3896404308043766</v>
      </c>
      <c r="W2625" s="149">
        <f t="shared" si="138"/>
        <v>0.79654681026812557</v>
      </c>
      <c r="X2625" s="1" t="s">
        <v>22725</v>
      </c>
      <c r="Y2625" s="145" t="s">
        <v>4547</v>
      </c>
      <c r="Z2625" s="145" t="s">
        <v>22726</v>
      </c>
    </row>
    <row r="2626" spans="1:26" s="67" customFormat="1" ht="100.2" customHeight="1" x14ac:dyDescent="0.3">
      <c r="A2626" s="138" t="s">
        <v>23707</v>
      </c>
      <c r="B2626" s="141" t="s">
        <v>22727</v>
      </c>
      <c r="C2626" s="139" t="s">
        <v>22728</v>
      </c>
      <c r="D2626" s="139" t="s">
        <v>22729</v>
      </c>
      <c r="E2626" s="142">
        <v>302.24599999999998</v>
      </c>
      <c r="F2626" s="143" t="s">
        <v>22730</v>
      </c>
      <c r="G2626" s="143"/>
      <c r="H2626" s="143" t="s">
        <v>22731</v>
      </c>
      <c r="I2626" s="144" t="s">
        <v>13709</v>
      </c>
      <c r="J2626" s="145" t="s">
        <v>22732</v>
      </c>
      <c r="K2626" s="143" t="s">
        <v>29702</v>
      </c>
      <c r="L2626" s="144" t="s">
        <v>189</v>
      </c>
      <c r="M2626" s="144" t="s">
        <v>190</v>
      </c>
      <c r="N2626" s="144" t="s">
        <v>33</v>
      </c>
      <c r="O2626" s="144" t="s">
        <v>34</v>
      </c>
      <c r="P2626" s="144">
        <v>730</v>
      </c>
      <c r="Q2626" s="144">
        <v>154</v>
      </c>
      <c r="R2626" s="147" t="s">
        <v>22733</v>
      </c>
      <c r="S2626" s="144" t="s">
        <v>36</v>
      </c>
      <c r="T2626" s="144">
        <v>514</v>
      </c>
      <c r="U2626" s="144">
        <v>154</v>
      </c>
      <c r="V2626" s="148">
        <f t="shared" si="139"/>
        <v>0.50951873639353373</v>
      </c>
      <c r="W2626" s="148">
        <f>V2626</f>
        <v>0.50951873639353373</v>
      </c>
      <c r="X2626" s="1" t="s">
        <v>22734</v>
      </c>
      <c r="Y2626" s="145" t="s">
        <v>22735</v>
      </c>
      <c r="Z2626" s="145" t="s">
        <v>22736</v>
      </c>
    </row>
    <row r="2627" spans="1:26" s="67" customFormat="1" ht="100.2" customHeight="1" x14ac:dyDescent="0.3">
      <c r="A2627" s="9" t="s">
        <v>16991</v>
      </c>
      <c r="B2627" s="10" t="s">
        <v>13734</v>
      </c>
      <c r="C2627" s="22" t="s">
        <v>13735</v>
      </c>
      <c r="D2627" s="43" t="s">
        <v>13736</v>
      </c>
      <c r="E2627" s="24">
        <v>112.985727369686</v>
      </c>
      <c r="F2627" s="14" t="s">
        <v>13737</v>
      </c>
      <c r="G2627" s="14">
        <v>1.98</v>
      </c>
      <c r="H2627" s="25" t="s">
        <v>13738</v>
      </c>
      <c r="I2627" s="14" t="s">
        <v>13709</v>
      </c>
      <c r="J2627" s="15" t="s">
        <v>13739</v>
      </c>
      <c r="K2627" s="14" t="s">
        <v>28270</v>
      </c>
      <c r="L2627" s="14" t="s">
        <v>31</v>
      </c>
      <c r="M2627" s="14" t="s">
        <v>310</v>
      </c>
      <c r="N2627" s="14" t="s">
        <v>46</v>
      </c>
      <c r="O2627" s="16" t="s">
        <v>220</v>
      </c>
      <c r="P2627" s="26">
        <v>721</v>
      </c>
      <c r="Q2627" s="25">
        <v>41</v>
      </c>
      <c r="R2627" s="15" t="s">
        <v>13740</v>
      </c>
      <c r="S2627" s="14" t="s">
        <v>36</v>
      </c>
      <c r="T2627" s="25">
        <v>84</v>
      </c>
      <c r="U2627" s="25">
        <v>41</v>
      </c>
      <c r="V2627" s="24">
        <f>PRODUCT(U2627,1/E2627)</f>
        <v>0.3628776922048676</v>
      </c>
      <c r="W2627" s="24">
        <f>V2627</f>
        <v>0.3628776922048676</v>
      </c>
      <c r="X2627" s="19" t="s">
        <v>13741</v>
      </c>
      <c r="Y2627" s="21" t="s">
        <v>3508</v>
      </c>
      <c r="Z2627" s="19" t="s">
        <v>13742</v>
      </c>
    </row>
    <row r="2628" spans="1:26" s="67" customFormat="1" ht="100.2" customHeight="1" x14ac:dyDescent="0.3">
      <c r="A2628" s="138" t="s">
        <v>23707</v>
      </c>
      <c r="B2628" s="141" t="s">
        <v>22737</v>
      </c>
      <c r="C2628" s="139" t="s">
        <v>22738</v>
      </c>
      <c r="D2628" s="139" t="s">
        <v>22739</v>
      </c>
      <c r="E2628" s="142">
        <v>325.29000000000002</v>
      </c>
      <c r="F2628" s="143" t="s">
        <v>22740</v>
      </c>
      <c r="G2628" s="143"/>
      <c r="H2628" s="143" t="s">
        <v>22741</v>
      </c>
      <c r="I2628" s="144" t="s">
        <v>13709</v>
      </c>
      <c r="J2628" s="145" t="s">
        <v>22689</v>
      </c>
      <c r="K2628" s="143" t="s">
        <v>29701</v>
      </c>
      <c r="L2628" s="144" t="s">
        <v>189</v>
      </c>
      <c r="M2628" s="144" t="s">
        <v>190</v>
      </c>
      <c r="N2628" s="144" t="s">
        <v>33</v>
      </c>
      <c r="O2628" s="144" t="s">
        <v>34</v>
      </c>
      <c r="P2628" s="144">
        <v>369</v>
      </c>
      <c r="Q2628" s="144">
        <v>100</v>
      </c>
      <c r="R2628" s="147" t="s">
        <v>22742</v>
      </c>
      <c r="S2628" s="144" t="s">
        <v>36</v>
      </c>
      <c r="T2628" s="144">
        <v>500</v>
      </c>
      <c r="U2628" s="144">
        <v>100</v>
      </c>
      <c r="V2628" s="148">
        <f t="shared" ref="V2628:V2635" si="140">U2628/E2628</f>
        <v>0.30741799624950045</v>
      </c>
      <c r="W2628" s="148">
        <f>V2628</f>
        <v>0.30741799624950045</v>
      </c>
      <c r="X2628" s="1" t="s">
        <v>22743</v>
      </c>
      <c r="Y2628" s="145" t="s">
        <v>22744</v>
      </c>
      <c r="Z2628" s="145" t="s">
        <v>22745</v>
      </c>
    </row>
    <row r="2629" spans="1:26" s="67" customFormat="1" ht="100.2" customHeight="1" x14ac:dyDescent="0.3">
      <c r="A2629" s="138" t="s">
        <v>23707</v>
      </c>
      <c r="B2629" s="141" t="s">
        <v>22746</v>
      </c>
      <c r="C2629" s="139" t="s">
        <v>22747</v>
      </c>
      <c r="D2629" s="139" t="s">
        <v>22748</v>
      </c>
      <c r="E2629" s="142">
        <v>324.77999999999997</v>
      </c>
      <c r="F2629" s="143" t="s">
        <v>22749</v>
      </c>
      <c r="G2629" s="143"/>
      <c r="H2629" s="143" t="s">
        <v>22750</v>
      </c>
      <c r="I2629" s="130" t="s">
        <v>13709</v>
      </c>
      <c r="J2629" s="2" t="s">
        <v>14113</v>
      </c>
      <c r="K2629" s="143" t="s">
        <v>29034</v>
      </c>
      <c r="L2629" s="144" t="s">
        <v>425</v>
      </c>
      <c r="M2629" s="144" t="s">
        <v>3877</v>
      </c>
      <c r="N2629" s="144" t="s">
        <v>46</v>
      </c>
      <c r="O2629" s="144" t="s">
        <v>34</v>
      </c>
      <c r="P2629" s="144">
        <v>546</v>
      </c>
      <c r="Q2629" s="144">
        <v>94.8</v>
      </c>
      <c r="R2629" s="147" t="s">
        <v>22751</v>
      </c>
      <c r="S2629" s="144" t="s">
        <v>22752</v>
      </c>
      <c r="T2629" s="144">
        <v>984.9</v>
      </c>
      <c r="U2629" s="144">
        <v>94.8</v>
      </c>
      <c r="V2629" s="148">
        <f t="shared" si="140"/>
        <v>0.2918898946979494</v>
      </c>
      <c r="W2629" s="148">
        <f>V2629</f>
        <v>0.2918898946979494</v>
      </c>
      <c r="X2629" s="1" t="s">
        <v>22753</v>
      </c>
      <c r="Y2629" s="145" t="s">
        <v>22754</v>
      </c>
      <c r="Z2629" s="145" t="s">
        <v>22755</v>
      </c>
    </row>
    <row r="2630" spans="1:26" s="67" customFormat="1" ht="100.2" customHeight="1" x14ac:dyDescent="0.3">
      <c r="A2630" s="138" t="s">
        <v>23707</v>
      </c>
      <c r="B2630" s="141" t="s">
        <v>22756</v>
      </c>
      <c r="C2630" s="139" t="s">
        <v>22757</v>
      </c>
      <c r="D2630" s="139" t="s">
        <v>22758</v>
      </c>
      <c r="E2630" s="142">
        <v>152.24100000000001</v>
      </c>
      <c r="F2630" s="143" t="s">
        <v>22759</v>
      </c>
      <c r="G2630" s="143"/>
      <c r="H2630" s="143" t="s">
        <v>22760</v>
      </c>
      <c r="I2630" s="144" t="s">
        <v>13709</v>
      </c>
      <c r="J2630" s="145" t="s">
        <v>13710</v>
      </c>
      <c r="K2630" s="143" t="s">
        <v>29700</v>
      </c>
      <c r="L2630" s="144" t="s">
        <v>31</v>
      </c>
      <c r="M2630" s="144" t="s">
        <v>32</v>
      </c>
      <c r="N2630" s="144" t="s">
        <v>33</v>
      </c>
      <c r="O2630" s="144" t="s">
        <v>220</v>
      </c>
      <c r="P2630" s="144">
        <v>91</v>
      </c>
      <c r="Q2630" s="144">
        <v>120</v>
      </c>
      <c r="R2630" s="147" t="s">
        <v>22761</v>
      </c>
      <c r="S2630" s="144" t="s">
        <v>49</v>
      </c>
      <c r="T2630" s="144" t="s">
        <v>49</v>
      </c>
      <c r="U2630" s="144">
        <v>120</v>
      </c>
      <c r="V2630" s="148">
        <f t="shared" si="140"/>
        <v>0.78822393441976857</v>
      </c>
      <c r="W2630" s="148">
        <f>V2630/3</f>
        <v>0.26274131147325619</v>
      </c>
      <c r="X2630" s="1" t="s">
        <v>22762</v>
      </c>
      <c r="Y2630" s="145" t="s">
        <v>7979</v>
      </c>
      <c r="Z2630" s="145" t="s">
        <v>22763</v>
      </c>
    </row>
    <row r="2631" spans="1:26" s="67" customFormat="1" ht="100.2" customHeight="1" x14ac:dyDescent="0.3">
      <c r="A2631" s="138" t="s">
        <v>23707</v>
      </c>
      <c r="B2631" s="141" t="s">
        <v>22764</v>
      </c>
      <c r="C2631" s="139" t="s">
        <v>22765</v>
      </c>
      <c r="D2631" s="139" t="s">
        <v>23694</v>
      </c>
      <c r="E2631" s="142">
        <v>396.45</v>
      </c>
      <c r="F2631" s="143" t="s">
        <v>22766</v>
      </c>
      <c r="G2631" s="143"/>
      <c r="H2631" s="143" t="s">
        <v>22767</v>
      </c>
      <c r="I2631" s="144" t="s">
        <v>13709</v>
      </c>
      <c r="J2631" s="145" t="s">
        <v>22689</v>
      </c>
      <c r="K2631" s="143" t="s">
        <v>29699</v>
      </c>
      <c r="L2631" s="144" t="s">
        <v>31</v>
      </c>
      <c r="M2631" s="144" t="s">
        <v>281</v>
      </c>
      <c r="N2631" s="144" t="s">
        <v>33</v>
      </c>
      <c r="O2631" s="144" t="s">
        <v>220</v>
      </c>
      <c r="P2631" s="144">
        <v>91</v>
      </c>
      <c r="Q2631" s="144">
        <v>300</v>
      </c>
      <c r="R2631" s="147" t="s">
        <v>1434</v>
      </c>
      <c r="S2631" s="144" t="s">
        <v>49</v>
      </c>
      <c r="T2631" s="144" t="s">
        <v>49</v>
      </c>
      <c r="U2631" s="144">
        <v>300</v>
      </c>
      <c r="V2631" s="148">
        <f t="shared" si="140"/>
        <v>0.75671585319712453</v>
      </c>
      <c r="W2631" s="148">
        <f>V2631/3</f>
        <v>0.25223861773237483</v>
      </c>
      <c r="X2631" s="1" t="s">
        <v>22768</v>
      </c>
      <c r="Y2631" s="145" t="s">
        <v>22769</v>
      </c>
      <c r="Z2631" s="145" t="s">
        <v>22770</v>
      </c>
    </row>
    <row r="2632" spans="1:26" s="67" customFormat="1" ht="100.2" customHeight="1" x14ac:dyDescent="0.3">
      <c r="A2632" s="138" t="s">
        <v>23707</v>
      </c>
      <c r="B2632" s="141" t="s">
        <v>22771</v>
      </c>
      <c r="C2632" s="139" t="s">
        <v>22772</v>
      </c>
      <c r="D2632" s="139" t="s">
        <v>22773</v>
      </c>
      <c r="E2632" s="142">
        <v>434.35</v>
      </c>
      <c r="F2632" s="143" t="s">
        <v>22774</v>
      </c>
      <c r="G2632" s="143"/>
      <c r="H2632" s="143" t="s">
        <v>22775</v>
      </c>
      <c r="I2632" s="144" t="s">
        <v>13709</v>
      </c>
      <c r="J2632" s="145" t="s">
        <v>22689</v>
      </c>
      <c r="K2632" s="143" t="s">
        <v>29698</v>
      </c>
      <c r="L2632" s="144" t="s">
        <v>425</v>
      </c>
      <c r="M2632" s="144" t="s">
        <v>22776</v>
      </c>
      <c r="N2632" s="144" t="s">
        <v>46</v>
      </c>
      <c r="O2632" s="144" t="s">
        <v>34</v>
      </c>
      <c r="P2632" s="144">
        <v>547</v>
      </c>
      <c r="Q2632" s="144">
        <v>100</v>
      </c>
      <c r="R2632" s="147" t="s">
        <v>22777</v>
      </c>
      <c r="S2632" s="144" t="s">
        <v>143</v>
      </c>
      <c r="T2632" s="144">
        <v>932</v>
      </c>
      <c r="U2632" s="144">
        <v>100</v>
      </c>
      <c r="V2632" s="148">
        <f t="shared" si="140"/>
        <v>0.23022907793254288</v>
      </c>
      <c r="W2632" s="148">
        <f>V2632</f>
        <v>0.23022907793254288</v>
      </c>
      <c r="X2632" s="1" t="s">
        <v>22778</v>
      </c>
      <c r="Y2632" s="145" t="s">
        <v>17921</v>
      </c>
      <c r="Z2632" s="145" t="s">
        <v>22779</v>
      </c>
    </row>
    <row r="2633" spans="1:26" s="67" customFormat="1" ht="100.2" customHeight="1" x14ac:dyDescent="0.3">
      <c r="A2633" s="9" t="s">
        <v>16991</v>
      </c>
      <c r="B2633" s="10" t="s">
        <v>13743</v>
      </c>
      <c r="C2633" s="22" t="s">
        <v>13744</v>
      </c>
      <c r="D2633" s="19" t="s">
        <v>13745</v>
      </c>
      <c r="E2633" s="13">
        <v>202.251181886865</v>
      </c>
      <c r="F2633" s="14" t="s">
        <v>13746</v>
      </c>
      <c r="G2633" s="14">
        <v>5.16</v>
      </c>
      <c r="H2633" s="14" t="s">
        <v>13747</v>
      </c>
      <c r="I2633" s="14" t="s">
        <v>13709</v>
      </c>
      <c r="J2633" s="15" t="s">
        <v>13748</v>
      </c>
      <c r="K2633" s="14" t="s">
        <v>29219</v>
      </c>
      <c r="L2633" s="14" t="s">
        <v>425</v>
      </c>
      <c r="M2633" s="14" t="s">
        <v>3877</v>
      </c>
      <c r="N2633" s="14" t="s">
        <v>33</v>
      </c>
      <c r="O2633" s="16" t="s">
        <v>220</v>
      </c>
      <c r="P2633" s="28">
        <v>91</v>
      </c>
      <c r="Q2633" s="14">
        <v>125</v>
      </c>
      <c r="R2633" s="15" t="s">
        <v>13749</v>
      </c>
      <c r="S2633" s="14" t="s">
        <v>36</v>
      </c>
      <c r="T2633" s="14">
        <v>250</v>
      </c>
      <c r="U2633" s="14">
        <v>125</v>
      </c>
      <c r="V2633" s="30">
        <f t="shared" si="140"/>
        <v>0.61804335991431847</v>
      </c>
      <c r="W2633" s="30">
        <f>V2633/3</f>
        <v>0.20601445330477283</v>
      </c>
      <c r="X2633" s="19" t="s">
        <v>13750</v>
      </c>
      <c r="Y2633" s="21" t="s">
        <v>12037</v>
      </c>
      <c r="Z2633" s="19" t="s">
        <v>13751</v>
      </c>
    </row>
    <row r="2634" spans="1:26" s="67" customFormat="1" ht="100.2" customHeight="1" x14ac:dyDescent="0.3">
      <c r="A2634" s="138" t="s">
        <v>23707</v>
      </c>
      <c r="B2634" s="141" t="s">
        <v>22780</v>
      </c>
      <c r="C2634" s="139" t="s">
        <v>22781</v>
      </c>
      <c r="D2634" s="139" t="s">
        <v>22782</v>
      </c>
      <c r="E2634" s="142">
        <v>271.19</v>
      </c>
      <c r="F2634" s="143" t="s">
        <v>22783</v>
      </c>
      <c r="G2634" s="143"/>
      <c r="H2634" s="143" t="s">
        <v>22784</v>
      </c>
      <c r="I2634" s="144" t="s">
        <v>13709</v>
      </c>
      <c r="J2634" s="145" t="s">
        <v>14685</v>
      </c>
      <c r="K2634" s="143" t="s">
        <v>29697</v>
      </c>
      <c r="L2634" s="144" t="s">
        <v>31</v>
      </c>
      <c r="M2634" s="144" t="s">
        <v>18204</v>
      </c>
      <c r="N2634" s="144" t="s">
        <v>33</v>
      </c>
      <c r="O2634" s="144" t="s">
        <v>220</v>
      </c>
      <c r="P2634" s="144">
        <v>90</v>
      </c>
      <c r="Q2634" s="144">
        <v>150</v>
      </c>
      <c r="R2634" s="147" t="s">
        <v>22785</v>
      </c>
      <c r="S2634" s="144" t="s">
        <v>49</v>
      </c>
      <c r="T2634" s="144" t="s">
        <v>49</v>
      </c>
      <c r="U2634" s="144">
        <v>150</v>
      </c>
      <c r="V2634" s="148">
        <f t="shared" si="140"/>
        <v>0.55311774032965821</v>
      </c>
      <c r="W2634" s="148">
        <f>V2634/3</f>
        <v>0.18437258010988608</v>
      </c>
      <c r="X2634" s="1" t="s">
        <v>22786</v>
      </c>
      <c r="Y2634" s="145" t="s">
        <v>1362</v>
      </c>
      <c r="Z2634" s="145" t="s">
        <v>22787</v>
      </c>
    </row>
    <row r="2635" spans="1:26" s="67" customFormat="1" ht="100.2" customHeight="1" x14ac:dyDescent="0.3">
      <c r="A2635" s="138" t="s">
        <v>23707</v>
      </c>
      <c r="B2635" s="141" t="s">
        <v>22788</v>
      </c>
      <c r="C2635" s="139" t="s">
        <v>22789</v>
      </c>
      <c r="D2635" s="139" t="s">
        <v>22790</v>
      </c>
      <c r="E2635" s="142">
        <v>84.117999999999995</v>
      </c>
      <c r="F2635" s="143" t="s">
        <v>22791</v>
      </c>
      <c r="G2635" s="143"/>
      <c r="H2635" s="143" t="s">
        <v>22792</v>
      </c>
      <c r="I2635" s="144" t="s">
        <v>13709</v>
      </c>
      <c r="J2635" s="145" t="s">
        <v>22793</v>
      </c>
      <c r="K2635" s="143" t="s">
        <v>29696</v>
      </c>
      <c r="L2635" s="144" t="s">
        <v>31</v>
      </c>
      <c r="M2635" s="144" t="s">
        <v>32</v>
      </c>
      <c r="N2635" s="144" t="s">
        <v>46</v>
      </c>
      <c r="O2635" s="144" t="s">
        <v>220</v>
      </c>
      <c r="P2635" s="144">
        <v>90</v>
      </c>
      <c r="Q2635" s="144">
        <v>45</v>
      </c>
      <c r="R2635" s="147" t="s">
        <v>22794</v>
      </c>
      <c r="S2635" s="144" t="s">
        <v>36</v>
      </c>
      <c r="T2635" s="144">
        <v>130</v>
      </c>
      <c r="U2635" s="144">
        <v>45</v>
      </c>
      <c r="V2635" s="146">
        <f t="shared" si="140"/>
        <v>0.53496279036591454</v>
      </c>
      <c r="W2635" s="146">
        <f>V2635/3</f>
        <v>0.1783209301219715</v>
      </c>
      <c r="X2635" s="1" t="s">
        <v>22795</v>
      </c>
      <c r="Y2635" s="145" t="s">
        <v>7979</v>
      </c>
      <c r="Z2635" s="145" t="s">
        <v>22796</v>
      </c>
    </row>
    <row r="2636" spans="1:26" s="67" customFormat="1" ht="100.2" customHeight="1" x14ac:dyDescent="0.3">
      <c r="A2636" s="9" t="s">
        <v>16991</v>
      </c>
      <c r="B2636" s="10" t="s">
        <v>13752</v>
      </c>
      <c r="C2636" s="35" t="s">
        <v>13753</v>
      </c>
      <c r="D2636" s="19" t="s">
        <v>13754</v>
      </c>
      <c r="E2636" s="13">
        <v>173.16845730683499</v>
      </c>
      <c r="F2636" s="14" t="s">
        <v>12170</v>
      </c>
      <c r="G2636" s="14">
        <v>3.19</v>
      </c>
      <c r="H2636" s="14" t="s">
        <v>13755</v>
      </c>
      <c r="I2636" s="14" t="s">
        <v>13709</v>
      </c>
      <c r="J2636" s="15" t="s">
        <v>13756</v>
      </c>
      <c r="K2636" s="14" t="s">
        <v>29185</v>
      </c>
      <c r="L2636" s="14" t="s">
        <v>31</v>
      </c>
      <c r="M2636" s="14" t="s">
        <v>176</v>
      </c>
      <c r="N2636" s="14" t="s">
        <v>59</v>
      </c>
      <c r="O2636" s="16" t="s">
        <v>34</v>
      </c>
      <c r="P2636" s="28">
        <v>546</v>
      </c>
      <c r="Q2636" s="14">
        <v>30</v>
      </c>
      <c r="R2636" s="15" t="s">
        <v>13757</v>
      </c>
      <c r="S2636" s="14" t="s">
        <v>788</v>
      </c>
      <c r="T2636" s="14">
        <v>90</v>
      </c>
      <c r="U2636" s="28">
        <v>30</v>
      </c>
      <c r="V2636" s="13">
        <f>PRODUCT(U2636,1/E2636)</f>
        <v>0.17324171195244512</v>
      </c>
      <c r="W2636" s="13">
        <f>V2636</f>
        <v>0.17324171195244512</v>
      </c>
      <c r="X2636" s="19" t="s">
        <v>13758</v>
      </c>
      <c r="Y2636" s="21" t="s">
        <v>13759</v>
      </c>
      <c r="Z2636" s="19" t="s">
        <v>13760</v>
      </c>
    </row>
    <row r="2637" spans="1:26" s="67" customFormat="1" ht="100.2" customHeight="1" x14ac:dyDescent="0.3">
      <c r="A2637" s="9" t="s">
        <v>16991</v>
      </c>
      <c r="B2637" s="10" t="s">
        <v>13761</v>
      </c>
      <c r="C2637" s="22" t="s">
        <v>13762</v>
      </c>
      <c r="D2637" s="43" t="s">
        <v>13763</v>
      </c>
      <c r="E2637" s="13">
        <v>98.96</v>
      </c>
      <c r="F2637" s="14" t="s">
        <v>2595</v>
      </c>
      <c r="G2637" s="14">
        <v>1.74</v>
      </c>
      <c r="H2637" s="14" t="s">
        <v>13764</v>
      </c>
      <c r="I2637" s="14" t="s">
        <v>13709</v>
      </c>
      <c r="J2637" s="15" t="s">
        <v>13739</v>
      </c>
      <c r="K2637" s="14" t="s">
        <v>28270</v>
      </c>
      <c r="L2637" s="14" t="s">
        <v>31</v>
      </c>
      <c r="M2637" s="14" t="s">
        <v>281</v>
      </c>
      <c r="N2637" s="14" t="s">
        <v>59</v>
      </c>
      <c r="O2637" s="16" t="s">
        <v>34</v>
      </c>
      <c r="P2637" s="28">
        <v>730</v>
      </c>
      <c r="Q2637" s="14">
        <v>15</v>
      </c>
      <c r="R2637" s="15" t="s">
        <v>13765</v>
      </c>
      <c r="S2637" s="14" t="s">
        <v>49</v>
      </c>
      <c r="T2637" s="14" t="s">
        <v>49</v>
      </c>
      <c r="U2637" s="17">
        <v>15</v>
      </c>
      <c r="V2637" s="13">
        <f>PRODUCT(U2637,1/E2637)</f>
        <v>0.15157639450282942</v>
      </c>
      <c r="W2637" s="13">
        <f>V2637</f>
        <v>0.15157639450282942</v>
      </c>
      <c r="X2637" s="19" t="s">
        <v>13766</v>
      </c>
      <c r="Y2637" s="21" t="s">
        <v>13767</v>
      </c>
      <c r="Z2637" s="19" t="s">
        <v>13768</v>
      </c>
    </row>
    <row r="2638" spans="1:26" s="67" customFormat="1" ht="100.2" customHeight="1" x14ac:dyDescent="0.3">
      <c r="A2638" s="9" t="s">
        <v>16991</v>
      </c>
      <c r="B2638" s="10" t="s">
        <v>13769</v>
      </c>
      <c r="C2638" s="22" t="s">
        <v>13770</v>
      </c>
      <c r="D2638" s="19" t="s">
        <v>13771</v>
      </c>
      <c r="E2638" s="13">
        <v>202.28</v>
      </c>
      <c r="F2638" s="14" t="s">
        <v>13772</v>
      </c>
      <c r="G2638" s="14">
        <v>3.67</v>
      </c>
      <c r="H2638" s="14" t="s">
        <v>13773</v>
      </c>
      <c r="I2638" s="14" t="s">
        <v>13709</v>
      </c>
      <c r="J2638" s="15" t="s">
        <v>13739</v>
      </c>
      <c r="K2638" s="14" t="s">
        <v>28270</v>
      </c>
      <c r="L2638" s="14" t="s">
        <v>31</v>
      </c>
      <c r="M2638" s="14" t="s">
        <v>310</v>
      </c>
      <c r="N2638" s="14" t="s">
        <v>33</v>
      </c>
      <c r="O2638" s="16" t="s">
        <v>220</v>
      </c>
      <c r="P2638" s="28">
        <v>91</v>
      </c>
      <c r="Q2638" s="14">
        <v>89.3</v>
      </c>
      <c r="R2638" s="15" t="s">
        <v>13774</v>
      </c>
      <c r="S2638" s="14" t="s">
        <v>788</v>
      </c>
      <c r="T2638" s="14">
        <v>179</v>
      </c>
      <c r="U2638" s="14">
        <v>89.3</v>
      </c>
      <c r="V2638" s="30">
        <f>U2638/E2638</f>
        <v>0.44146727308681033</v>
      </c>
      <c r="W2638" s="30">
        <f t="shared" ref="W2638:W2645" si="141">V2638/3</f>
        <v>0.14715575769560343</v>
      </c>
      <c r="X2638" s="19" t="s">
        <v>13775</v>
      </c>
      <c r="Y2638" s="21" t="s">
        <v>2708</v>
      </c>
      <c r="Z2638" s="19" t="s">
        <v>13776</v>
      </c>
    </row>
    <row r="2639" spans="1:26" s="67" customFormat="1" ht="100.2" customHeight="1" x14ac:dyDescent="0.3">
      <c r="A2639" s="138" t="s">
        <v>23707</v>
      </c>
      <c r="B2639" s="141" t="s">
        <v>22797</v>
      </c>
      <c r="C2639" s="139" t="s">
        <v>22798</v>
      </c>
      <c r="D2639" s="139" t="s">
        <v>22799</v>
      </c>
      <c r="E2639" s="142">
        <v>124.18300000000001</v>
      </c>
      <c r="F2639" s="143" t="s">
        <v>22800</v>
      </c>
      <c r="G2639" s="143"/>
      <c r="H2639" s="143" t="s">
        <v>22801</v>
      </c>
      <c r="I2639" s="144" t="s">
        <v>13709</v>
      </c>
      <c r="J2639" s="145" t="s">
        <v>22802</v>
      </c>
      <c r="K2639" s="143" t="s">
        <v>29695</v>
      </c>
      <c r="L2639" s="144" t="s">
        <v>31</v>
      </c>
      <c r="M2639" s="144" t="s">
        <v>2477</v>
      </c>
      <c r="N2639" s="144" t="s">
        <v>476</v>
      </c>
      <c r="O2639" s="144" t="s">
        <v>220</v>
      </c>
      <c r="P2639" s="144">
        <v>91</v>
      </c>
      <c r="Q2639" s="144">
        <v>50</v>
      </c>
      <c r="R2639" s="147" t="s">
        <v>18222</v>
      </c>
      <c r="S2639" s="144" t="s">
        <v>3395</v>
      </c>
      <c r="T2639" s="144">
        <v>150</v>
      </c>
      <c r="U2639" s="144">
        <v>50</v>
      </c>
      <c r="V2639" s="146">
        <f>U2639/E2639</f>
        <v>0.40263160013850524</v>
      </c>
      <c r="W2639" s="146">
        <f t="shared" si="141"/>
        <v>0.13421053337950176</v>
      </c>
      <c r="X2639" s="1" t="s">
        <v>22803</v>
      </c>
      <c r="Y2639" s="145" t="s">
        <v>2751</v>
      </c>
      <c r="Z2639" s="145" t="s">
        <v>22804</v>
      </c>
    </row>
    <row r="2640" spans="1:26" s="67" customFormat="1" ht="100.2" customHeight="1" x14ac:dyDescent="0.3">
      <c r="A2640" s="9" t="s">
        <v>16991</v>
      </c>
      <c r="B2640" s="10" t="s">
        <v>13777</v>
      </c>
      <c r="C2640" s="22" t="s">
        <v>13778</v>
      </c>
      <c r="D2640" s="19" t="s">
        <v>13779</v>
      </c>
      <c r="E2640" s="13">
        <v>202.251181886865</v>
      </c>
      <c r="F2640" s="14" t="s">
        <v>13746</v>
      </c>
      <c r="G2640" s="14">
        <v>4.88</v>
      </c>
      <c r="H2640" s="14" t="s">
        <v>13780</v>
      </c>
      <c r="I2640" s="14" t="s">
        <v>13709</v>
      </c>
      <c r="J2640" s="15" t="s">
        <v>13748</v>
      </c>
      <c r="K2640" s="14" t="s">
        <v>29694</v>
      </c>
      <c r="L2640" s="14" t="s">
        <v>425</v>
      </c>
      <c r="M2640" s="14" t="s">
        <v>3877</v>
      </c>
      <c r="N2640" s="14" t="s">
        <v>33</v>
      </c>
      <c r="O2640" s="203" t="s">
        <v>220</v>
      </c>
      <c r="P2640" s="28">
        <v>91</v>
      </c>
      <c r="Q2640" s="14">
        <v>75</v>
      </c>
      <c r="R2640" s="15" t="s">
        <v>13781</v>
      </c>
      <c r="S2640" s="14" t="s">
        <v>1388</v>
      </c>
      <c r="T2640" s="14">
        <v>125</v>
      </c>
      <c r="U2640" s="14">
        <v>75</v>
      </c>
      <c r="V2640" s="13">
        <f>PRODUCT(U2640,1/E2640)</f>
        <v>0.3708260159485911</v>
      </c>
      <c r="W2640" s="13">
        <f t="shared" si="141"/>
        <v>0.1236086719828637</v>
      </c>
      <c r="X2640" s="210" t="s">
        <v>13782</v>
      </c>
      <c r="Y2640" s="21" t="s">
        <v>3881</v>
      </c>
      <c r="Z2640" s="214" t="s">
        <v>13783</v>
      </c>
    </row>
    <row r="2641" spans="1:26" s="67" customFormat="1" ht="100.2" customHeight="1" x14ac:dyDescent="0.3">
      <c r="A2641" s="9" t="s">
        <v>16991</v>
      </c>
      <c r="B2641" s="10" t="s">
        <v>13784</v>
      </c>
      <c r="C2641" s="22" t="s">
        <v>13785</v>
      </c>
      <c r="D2641" s="35" t="s">
        <v>13786</v>
      </c>
      <c r="E2641" s="13">
        <v>143.18</v>
      </c>
      <c r="F2641" s="14" t="s">
        <v>7210</v>
      </c>
      <c r="G2641" s="14">
        <v>0.36</v>
      </c>
      <c r="H2641" s="14" t="s">
        <v>13787</v>
      </c>
      <c r="I2641" s="14" t="s">
        <v>13709</v>
      </c>
      <c r="J2641" s="15" t="s">
        <v>13710</v>
      </c>
      <c r="K2641" s="14" t="s">
        <v>29693</v>
      </c>
      <c r="L2641" s="14" t="s">
        <v>31</v>
      </c>
      <c r="M2641" s="14" t="s">
        <v>1357</v>
      </c>
      <c r="N2641" s="14" t="s">
        <v>33</v>
      </c>
      <c r="O2641" s="203" t="s">
        <v>220</v>
      </c>
      <c r="P2641" s="28">
        <v>91</v>
      </c>
      <c r="Q2641" s="14">
        <v>50</v>
      </c>
      <c r="R2641" s="15" t="s">
        <v>13788</v>
      </c>
      <c r="S2641" s="14" t="s">
        <v>36</v>
      </c>
      <c r="T2641" s="14">
        <v>250</v>
      </c>
      <c r="U2641" s="28">
        <v>50</v>
      </c>
      <c r="V2641" s="30">
        <f>PRODUCT(U2641,1/E2641)</f>
        <v>0.34921078362899849</v>
      </c>
      <c r="W2641" s="30">
        <f t="shared" si="141"/>
        <v>0.11640359454299949</v>
      </c>
      <c r="X2641" s="210" t="s">
        <v>13789</v>
      </c>
      <c r="Y2641" s="21" t="s">
        <v>5095</v>
      </c>
      <c r="Z2641" s="214" t="s">
        <v>13790</v>
      </c>
    </row>
    <row r="2642" spans="1:26" s="67" customFormat="1" ht="100.2" customHeight="1" x14ac:dyDescent="0.3">
      <c r="A2642" s="9" t="s">
        <v>16991</v>
      </c>
      <c r="B2642" s="10" t="s">
        <v>13791</v>
      </c>
      <c r="C2642" s="22" t="s">
        <v>13792</v>
      </c>
      <c r="D2642" s="19" t="s">
        <v>13793</v>
      </c>
      <c r="E2642" s="13">
        <v>248.37</v>
      </c>
      <c r="F2642" s="14" t="s">
        <v>13794</v>
      </c>
      <c r="G2642" s="14">
        <v>1.44</v>
      </c>
      <c r="H2642" s="14" t="s">
        <v>13795</v>
      </c>
      <c r="I2642" s="14" t="s">
        <v>13709</v>
      </c>
      <c r="J2642" s="15" t="s">
        <v>13710</v>
      </c>
      <c r="K2642" s="14" t="s">
        <v>29692</v>
      </c>
      <c r="L2642" s="14" t="s">
        <v>31</v>
      </c>
      <c r="M2642" s="14" t="s">
        <v>69</v>
      </c>
      <c r="N2642" s="14" t="s">
        <v>46</v>
      </c>
      <c r="O2642" s="16" t="s">
        <v>34</v>
      </c>
      <c r="P2642" s="28">
        <v>91</v>
      </c>
      <c r="Q2642" s="14">
        <v>85.3</v>
      </c>
      <c r="R2642" s="15" t="s">
        <v>13796</v>
      </c>
      <c r="S2642" s="14" t="s">
        <v>619</v>
      </c>
      <c r="T2642" s="14">
        <v>410.2</v>
      </c>
      <c r="U2642" s="36">
        <v>85.3</v>
      </c>
      <c r="V2642" s="30">
        <f>PRODUCT(U2642,1/E2642)</f>
        <v>0.34343922373877683</v>
      </c>
      <c r="W2642" s="30">
        <f t="shared" si="141"/>
        <v>0.11447974124625894</v>
      </c>
      <c r="X2642" s="19" t="s">
        <v>13797</v>
      </c>
      <c r="Y2642" s="21" t="s">
        <v>13798</v>
      </c>
      <c r="Z2642" s="19" t="s">
        <v>13799</v>
      </c>
    </row>
    <row r="2643" spans="1:26" s="67" customFormat="1" ht="100.2" customHeight="1" x14ac:dyDescent="0.3">
      <c r="A2643" s="138" t="s">
        <v>23707</v>
      </c>
      <c r="B2643" s="141" t="s">
        <v>22805</v>
      </c>
      <c r="C2643" s="139" t="s">
        <v>22806</v>
      </c>
      <c r="D2643" s="139" t="s">
        <v>22807</v>
      </c>
      <c r="E2643" s="142">
        <v>316.33699999999999</v>
      </c>
      <c r="F2643" s="143" t="s">
        <v>22808</v>
      </c>
      <c r="G2643" s="143"/>
      <c r="H2643" s="143" t="s">
        <v>22809</v>
      </c>
      <c r="I2643" s="144" t="s">
        <v>13709</v>
      </c>
      <c r="J2643" s="145" t="s">
        <v>13853</v>
      </c>
      <c r="K2643" s="143" t="s">
        <v>29691</v>
      </c>
      <c r="L2643" s="144" t="s">
        <v>31</v>
      </c>
      <c r="M2643" s="144" t="s">
        <v>2477</v>
      </c>
      <c r="N2643" s="144" t="s">
        <v>33</v>
      </c>
      <c r="O2643" s="144" t="s">
        <v>220</v>
      </c>
      <c r="P2643" s="144">
        <v>91</v>
      </c>
      <c r="Q2643" s="144">
        <v>96.9</v>
      </c>
      <c r="R2643" s="147" t="s">
        <v>22810</v>
      </c>
      <c r="S2643" s="144" t="s">
        <v>36</v>
      </c>
      <c r="T2643" s="144">
        <v>485</v>
      </c>
      <c r="U2643" s="144">
        <v>96.9</v>
      </c>
      <c r="V2643" s="148">
        <f>U2643/E2643</f>
        <v>0.3063188940907956</v>
      </c>
      <c r="W2643" s="148">
        <f t="shared" si="141"/>
        <v>0.10210629803026521</v>
      </c>
      <c r="X2643" s="1" t="s">
        <v>22811</v>
      </c>
      <c r="Y2643" s="145" t="s">
        <v>7979</v>
      </c>
      <c r="Z2643" s="145" t="s">
        <v>22812</v>
      </c>
    </row>
    <row r="2644" spans="1:26" s="67" customFormat="1" ht="100.2" customHeight="1" x14ac:dyDescent="0.3">
      <c r="A2644" s="138" t="s">
        <v>23707</v>
      </c>
      <c r="B2644" s="141" t="s">
        <v>22813</v>
      </c>
      <c r="C2644" s="139" t="s">
        <v>22814</v>
      </c>
      <c r="D2644" s="139" t="s">
        <v>22815</v>
      </c>
      <c r="E2644" s="142">
        <v>75.111000000000004</v>
      </c>
      <c r="F2644" s="143" t="s">
        <v>22816</v>
      </c>
      <c r="G2644" s="143"/>
      <c r="H2644" s="143" t="s">
        <v>22817</v>
      </c>
      <c r="I2644" s="144" t="s">
        <v>13709</v>
      </c>
      <c r="J2644" s="145" t="s">
        <v>13731</v>
      </c>
      <c r="K2644" s="143" t="s">
        <v>28725</v>
      </c>
      <c r="L2644" s="144" t="s">
        <v>31</v>
      </c>
      <c r="M2644" s="144" t="s">
        <v>4296</v>
      </c>
      <c r="N2644" s="144" t="s">
        <v>33</v>
      </c>
      <c r="O2644" s="144" t="s">
        <v>220</v>
      </c>
      <c r="P2644" s="144">
        <v>90</v>
      </c>
      <c r="Q2644" s="144">
        <v>20</v>
      </c>
      <c r="R2644" s="147" t="s">
        <v>22818</v>
      </c>
      <c r="S2644" s="144" t="s">
        <v>36</v>
      </c>
      <c r="T2644" s="144">
        <v>100</v>
      </c>
      <c r="U2644" s="144">
        <v>20</v>
      </c>
      <c r="V2644" s="146">
        <f>U2644/E2644</f>
        <v>0.26627258324346631</v>
      </c>
      <c r="W2644" s="148">
        <f t="shared" si="141"/>
        <v>8.8757527747822099E-2</v>
      </c>
      <c r="X2644" s="1" t="s">
        <v>22819</v>
      </c>
      <c r="Y2644" s="145" t="s">
        <v>2751</v>
      </c>
      <c r="Z2644" s="145" t="s">
        <v>22820</v>
      </c>
    </row>
    <row r="2645" spans="1:26" s="67" customFormat="1" ht="100.2" customHeight="1" x14ac:dyDescent="0.3">
      <c r="A2645" s="138" t="s">
        <v>23707</v>
      </c>
      <c r="B2645" s="141" t="s">
        <v>22821</v>
      </c>
      <c r="C2645" s="139" t="s">
        <v>22822</v>
      </c>
      <c r="D2645" s="139" t="s">
        <v>22823</v>
      </c>
      <c r="E2645" s="142">
        <v>114.14400000000001</v>
      </c>
      <c r="F2645" s="143" t="s">
        <v>1917</v>
      </c>
      <c r="G2645" s="143"/>
      <c r="H2645" s="143" t="s">
        <v>22824</v>
      </c>
      <c r="I2645" s="144" t="s">
        <v>13709</v>
      </c>
      <c r="J2645" s="145" t="s">
        <v>22825</v>
      </c>
      <c r="K2645" s="143" t="s">
        <v>29690</v>
      </c>
      <c r="L2645" s="144" t="s">
        <v>31</v>
      </c>
      <c r="M2645" s="144" t="s">
        <v>32</v>
      </c>
      <c r="N2645" s="144" t="s">
        <v>33</v>
      </c>
      <c r="O2645" s="144" t="s">
        <v>220</v>
      </c>
      <c r="P2645" s="144">
        <v>90</v>
      </c>
      <c r="Q2645" s="144">
        <v>30</v>
      </c>
      <c r="R2645" s="147" t="s">
        <v>22826</v>
      </c>
      <c r="S2645" s="144" t="s">
        <v>36</v>
      </c>
      <c r="T2645" s="144">
        <v>150</v>
      </c>
      <c r="U2645" s="144">
        <v>30</v>
      </c>
      <c r="V2645" s="146">
        <f>U2645/E2645</f>
        <v>0.26282590412111018</v>
      </c>
      <c r="W2645" s="148">
        <f t="shared" si="141"/>
        <v>8.7608634707036726E-2</v>
      </c>
      <c r="X2645" s="1" t="s">
        <v>22827</v>
      </c>
      <c r="Y2645" s="145" t="s">
        <v>7979</v>
      </c>
      <c r="Z2645" s="145" t="s">
        <v>22828</v>
      </c>
    </row>
    <row r="2646" spans="1:26" s="67" customFormat="1" ht="100.2" customHeight="1" x14ac:dyDescent="0.3">
      <c r="A2646" s="9" t="s">
        <v>16991</v>
      </c>
      <c r="B2646" s="10" t="s">
        <v>13800</v>
      </c>
      <c r="C2646" s="19" t="s">
        <v>13801</v>
      </c>
      <c r="D2646" s="19" t="s">
        <v>13802</v>
      </c>
      <c r="E2646" s="13">
        <v>989.19</v>
      </c>
      <c r="F2646" s="14" t="s">
        <v>13803</v>
      </c>
      <c r="G2646" s="14"/>
      <c r="H2646" s="14" t="s">
        <v>13804</v>
      </c>
      <c r="I2646" s="14" t="s">
        <v>13709</v>
      </c>
      <c r="J2646" s="15" t="s">
        <v>13805</v>
      </c>
      <c r="K2646" s="14" t="s">
        <v>29689</v>
      </c>
      <c r="L2646" s="14" t="s">
        <v>189</v>
      </c>
      <c r="M2646" s="14" t="s">
        <v>190</v>
      </c>
      <c r="N2646" s="14" t="s">
        <v>33</v>
      </c>
      <c r="O2646" s="16" t="s">
        <v>34</v>
      </c>
      <c r="P2646" s="28">
        <v>730</v>
      </c>
      <c r="Q2646" s="14">
        <v>75</v>
      </c>
      <c r="R2646" s="15" t="s">
        <v>13806</v>
      </c>
      <c r="S2646" s="14" t="s">
        <v>36</v>
      </c>
      <c r="T2646" s="14">
        <v>100</v>
      </c>
      <c r="U2646" s="28">
        <v>75</v>
      </c>
      <c r="V2646" s="30">
        <f>U2646/E2646</f>
        <v>7.5819609983926242E-2</v>
      </c>
      <c r="W2646" s="30">
        <f>V2646</f>
        <v>7.5819609983926242E-2</v>
      </c>
      <c r="X2646" s="19" t="s">
        <v>13807</v>
      </c>
      <c r="Y2646" s="21" t="s">
        <v>13808</v>
      </c>
      <c r="Z2646" s="19" t="s">
        <v>13809</v>
      </c>
    </row>
    <row r="2647" spans="1:26" s="67" customFormat="1" ht="100.2" customHeight="1" x14ac:dyDescent="0.3">
      <c r="A2647" s="9" t="s">
        <v>16991</v>
      </c>
      <c r="B2647" s="10" t="s">
        <v>13810</v>
      </c>
      <c r="C2647" s="22" t="s">
        <v>13811</v>
      </c>
      <c r="D2647" s="19" t="s">
        <v>13812</v>
      </c>
      <c r="E2647" s="13">
        <v>281.32</v>
      </c>
      <c r="F2647" s="14" t="s">
        <v>13813</v>
      </c>
      <c r="G2647" s="14">
        <v>0.625</v>
      </c>
      <c r="H2647" s="14" t="s">
        <v>13814</v>
      </c>
      <c r="I2647" s="14" t="s">
        <v>13709</v>
      </c>
      <c r="J2647" s="15" t="s">
        <v>13815</v>
      </c>
      <c r="K2647" s="14" t="s">
        <v>29686</v>
      </c>
      <c r="L2647" s="14" t="s">
        <v>189</v>
      </c>
      <c r="M2647" s="14" t="s">
        <v>190</v>
      </c>
      <c r="N2647" s="14" t="s">
        <v>33</v>
      </c>
      <c r="O2647" s="16" t="s">
        <v>3856</v>
      </c>
      <c r="P2647" s="28">
        <v>270</v>
      </c>
      <c r="Q2647" s="14">
        <v>20</v>
      </c>
      <c r="R2647" s="15" t="s">
        <v>13816</v>
      </c>
      <c r="S2647" s="14" t="s">
        <v>36</v>
      </c>
      <c r="T2647" s="14">
        <v>60</v>
      </c>
      <c r="U2647" s="14">
        <v>20</v>
      </c>
      <c r="V2647" s="30">
        <f>PRODUCT(U2647,1/E2647)</f>
        <v>7.1093416749608992E-2</v>
      </c>
      <c r="W2647" s="30">
        <f>V2647</f>
        <v>7.1093416749608992E-2</v>
      </c>
      <c r="X2647" s="19" t="s">
        <v>13817</v>
      </c>
      <c r="Y2647" s="21" t="s">
        <v>13818</v>
      </c>
      <c r="Z2647" s="19" t="s">
        <v>13819</v>
      </c>
    </row>
    <row r="2648" spans="1:26" s="67" customFormat="1" ht="100.2" customHeight="1" x14ac:dyDescent="0.3">
      <c r="A2648" s="138" t="s">
        <v>23707</v>
      </c>
      <c r="B2648" s="141" t="s">
        <v>22829</v>
      </c>
      <c r="C2648" s="139" t="s">
        <v>22830</v>
      </c>
      <c r="D2648" s="139" t="s">
        <v>23695</v>
      </c>
      <c r="E2648" s="142">
        <v>301.12</v>
      </c>
      <c r="F2648" s="143" t="s">
        <v>22831</v>
      </c>
      <c r="G2648" s="143"/>
      <c r="H2648" s="143" t="s">
        <v>22832</v>
      </c>
      <c r="I2648" s="144" t="s">
        <v>13709</v>
      </c>
      <c r="J2648" s="145" t="s">
        <v>13853</v>
      </c>
      <c r="K2648" s="143" t="s">
        <v>29035</v>
      </c>
      <c r="L2648" s="144" t="s">
        <v>189</v>
      </c>
      <c r="M2648" s="144" t="s">
        <v>190</v>
      </c>
      <c r="N2648" s="144" t="s">
        <v>476</v>
      </c>
      <c r="O2648" s="166" t="s">
        <v>34</v>
      </c>
      <c r="P2648" s="144">
        <v>182</v>
      </c>
      <c r="Q2648" s="144">
        <v>20</v>
      </c>
      <c r="R2648" s="147" t="s">
        <v>22833</v>
      </c>
      <c r="S2648" s="144" t="s">
        <v>36</v>
      </c>
      <c r="T2648" s="144">
        <v>63</v>
      </c>
      <c r="U2648" s="144">
        <v>20</v>
      </c>
      <c r="V2648" s="148">
        <f>U2648/E2648</f>
        <v>6.6418703506907539E-2</v>
      </c>
      <c r="W2648" s="148">
        <f>V2648</f>
        <v>6.6418703506907539E-2</v>
      </c>
      <c r="X2648" s="167" t="s">
        <v>22834</v>
      </c>
      <c r="Y2648" s="145" t="s">
        <v>22835</v>
      </c>
      <c r="Z2648" s="168" t="s">
        <v>22836</v>
      </c>
    </row>
    <row r="2649" spans="1:26" s="67" customFormat="1" ht="100.2" customHeight="1" x14ac:dyDescent="0.3">
      <c r="A2649" s="9" t="s">
        <v>16991</v>
      </c>
      <c r="B2649" s="10" t="s">
        <v>13820</v>
      </c>
      <c r="C2649" s="19" t="s">
        <v>13821</v>
      </c>
      <c r="D2649" s="19" t="s">
        <v>13822</v>
      </c>
      <c r="E2649" s="13">
        <v>312.41000000000003</v>
      </c>
      <c r="F2649" s="14" t="s">
        <v>13823</v>
      </c>
      <c r="G2649" s="14">
        <v>2.5</v>
      </c>
      <c r="H2649" s="14" t="s">
        <v>13824</v>
      </c>
      <c r="I2649" s="14" t="s">
        <v>13709</v>
      </c>
      <c r="J2649" s="15" t="s">
        <v>13710</v>
      </c>
      <c r="K2649" s="14" t="s">
        <v>29685</v>
      </c>
      <c r="L2649" s="14" t="s">
        <v>189</v>
      </c>
      <c r="M2649" s="14" t="s">
        <v>190</v>
      </c>
      <c r="N2649" s="14" t="s">
        <v>230</v>
      </c>
      <c r="O2649" s="203" t="s">
        <v>1214</v>
      </c>
      <c r="P2649" s="28">
        <v>90</v>
      </c>
      <c r="Q2649" s="14">
        <v>60</v>
      </c>
      <c r="R2649" s="15" t="s">
        <v>13825</v>
      </c>
      <c r="S2649" s="14" t="s">
        <v>143</v>
      </c>
      <c r="T2649" s="14">
        <v>180</v>
      </c>
      <c r="U2649" s="28">
        <v>60</v>
      </c>
      <c r="V2649" s="13">
        <f>U2649/E2649</f>
        <v>0.19205531192983577</v>
      </c>
      <c r="W2649" s="30">
        <f>V2649/3</f>
        <v>6.4018437309945261E-2</v>
      </c>
      <c r="X2649" s="210" t="s">
        <v>13826</v>
      </c>
      <c r="Y2649" s="21" t="s">
        <v>1705</v>
      </c>
      <c r="Z2649" s="214" t="s">
        <v>13827</v>
      </c>
    </row>
    <row r="2650" spans="1:26" s="67" customFormat="1" ht="100.2" customHeight="1" x14ac:dyDescent="0.3">
      <c r="A2650" s="9" t="s">
        <v>16991</v>
      </c>
      <c r="B2650" s="10" t="s">
        <v>13828</v>
      </c>
      <c r="C2650" s="19" t="s">
        <v>13829</v>
      </c>
      <c r="D2650" s="19" t="s">
        <v>13830</v>
      </c>
      <c r="E2650" s="13">
        <v>171.26</v>
      </c>
      <c r="F2650" s="14" t="s">
        <v>13831</v>
      </c>
      <c r="G2650" s="14">
        <v>1.2170000000000001</v>
      </c>
      <c r="H2650" s="14" t="s">
        <v>13832</v>
      </c>
      <c r="I2650" s="14" t="s">
        <v>13709</v>
      </c>
      <c r="J2650" s="15" t="s">
        <v>13833</v>
      </c>
      <c r="K2650" s="14" t="s">
        <v>29684</v>
      </c>
      <c r="L2650" s="14" t="s">
        <v>31</v>
      </c>
      <c r="M2650" s="14" t="s">
        <v>261</v>
      </c>
      <c r="N2650" s="14" t="s">
        <v>33</v>
      </c>
      <c r="O2650" s="203" t="s">
        <v>5698</v>
      </c>
      <c r="P2650" s="28">
        <v>90</v>
      </c>
      <c r="Q2650" s="14">
        <v>30</v>
      </c>
      <c r="R2650" s="15" t="s">
        <v>1434</v>
      </c>
      <c r="S2650" s="14" t="s">
        <v>36</v>
      </c>
      <c r="T2650" s="14">
        <v>100</v>
      </c>
      <c r="U2650" s="14">
        <v>30</v>
      </c>
      <c r="V2650" s="13">
        <f>PRODUCT(U2650,1/E2650)</f>
        <v>0.17517225271516995</v>
      </c>
      <c r="W2650" s="30">
        <f>V2650/3</f>
        <v>5.8390750905056653E-2</v>
      </c>
      <c r="X2650" s="210" t="s">
        <v>13834</v>
      </c>
      <c r="Y2650" s="21" t="s">
        <v>13835</v>
      </c>
      <c r="Z2650" s="214" t="s">
        <v>13836</v>
      </c>
    </row>
    <row r="2651" spans="1:26" s="67" customFormat="1" ht="100.2" customHeight="1" x14ac:dyDescent="0.3">
      <c r="A2651" s="9" t="s">
        <v>16991</v>
      </c>
      <c r="B2651" s="10" t="s">
        <v>13837</v>
      </c>
      <c r="C2651" s="22" t="s">
        <v>13838</v>
      </c>
      <c r="D2651" s="23" t="s">
        <v>13839</v>
      </c>
      <c r="E2651" s="24">
        <v>869.04</v>
      </c>
      <c r="F2651" s="14" t="s">
        <v>13840</v>
      </c>
      <c r="G2651" s="14">
        <v>7.24</v>
      </c>
      <c r="H2651" s="71" t="s">
        <v>13841</v>
      </c>
      <c r="I2651" s="14" t="s">
        <v>13709</v>
      </c>
      <c r="J2651" s="15" t="s">
        <v>13842</v>
      </c>
      <c r="K2651" s="14" t="s">
        <v>29683</v>
      </c>
      <c r="L2651" s="14" t="s">
        <v>31</v>
      </c>
      <c r="M2651" s="14" t="s">
        <v>69</v>
      </c>
      <c r="N2651" s="14" t="s">
        <v>46</v>
      </c>
      <c r="O2651" s="203" t="s">
        <v>220</v>
      </c>
      <c r="P2651" s="69" t="s">
        <v>164</v>
      </c>
      <c r="Q2651" s="70" t="s">
        <v>2917</v>
      </c>
      <c r="R2651" s="15" t="s">
        <v>13843</v>
      </c>
      <c r="S2651" s="14" t="s">
        <v>13844</v>
      </c>
      <c r="T2651" s="71">
        <v>300</v>
      </c>
      <c r="U2651" s="69">
        <v>150</v>
      </c>
      <c r="V2651" s="72">
        <f>U2651/E2651</f>
        <v>0.17260425296879317</v>
      </c>
      <c r="W2651" s="93">
        <f>V2651/3</f>
        <v>5.7534750989597726E-2</v>
      </c>
      <c r="X2651" s="210" t="s">
        <v>13845</v>
      </c>
      <c r="Y2651" s="21" t="s">
        <v>13846</v>
      </c>
      <c r="Z2651" s="214" t="s">
        <v>13847</v>
      </c>
    </row>
    <row r="2652" spans="1:26" s="67" customFormat="1" ht="100.2" customHeight="1" x14ac:dyDescent="0.3">
      <c r="A2652" s="9" t="s">
        <v>16991</v>
      </c>
      <c r="B2652" s="10" t="s">
        <v>13848</v>
      </c>
      <c r="C2652" s="22" t="s">
        <v>13849</v>
      </c>
      <c r="D2652" s="19" t="s">
        <v>13850</v>
      </c>
      <c r="E2652" s="13">
        <v>285.48989850146597</v>
      </c>
      <c r="F2652" s="14" t="s">
        <v>13851</v>
      </c>
      <c r="G2652" s="14">
        <v>1.78</v>
      </c>
      <c r="H2652" s="14" t="s">
        <v>13852</v>
      </c>
      <c r="I2652" s="14" t="s">
        <v>13709</v>
      </c>
      <c r="J2652" s="15" t="s">
        <v>13853</v>
      </c>
      <c r="K2652" s="14" t="s">
        <v>28679</v>
      </c>
      <c r="L2652" s="14" t="s">
        <v>31</v>
      </c>
      <c r="M2652" s="14" t="s">
        <v>310</v>
      </c>
      <c r="N2652" s="14" t="s">
        <v>1150</v>
      </c>
      <c r="O2652" s="203" t="s">
        <v>220</v>
      </c>
      <c r="P2652" s="28">
        <v>112</v>
      </c>
      <c r="Q2652" s="14">
        <v>16</v>
      </c>
      <c r="R2652" s="15" t="s">
        <v>13854</v>
      </c>
      <c r="S2652" s="14" t="s">
        <v>36</v>
      </c>
      <c r="T2652" s="14">
        <v>31</v>
      </c>
      <c r="U2652" s="14">
        <v>16</v>
      </c>
      <c r="V2652" s="30">
        <f>PRODUCT(U2652,1/E2652)</f>
        <v>5.6044014460700231E-2</v>
      </c>
      <c r="W2652" s="30">
        <f>V2652</f>
        <v>5.6044014460700231E-2</v>
      </c>
      <c r="X2652" s="210" t="s">
        <v>13855</v>
      </c>
      <c r="Y2652" s="21" t="s">
        <v>10006</v>
      </c>
      <c r="Z2652" s="214" t="s">
        <v>13856</v>
      </c>
    </row>
    <row r="2653" spans="1:26" s="67" customFormat="1" ht="100.2" customHeight="1" x14ac:dyDescent="0.3">
      <c r="A2653" s="9" t="s">
        <v>16991</v>
      </c>
      <c r="B2653" s="10" t="s">
        <v>13857</v>
      </c>
      <c r="C2653" s="19" t="s">
        <v>13858</v>
      </c>
      <c r="D2653" s="19" t="s">
        <v>13859</v>
      </c>
      <c r="E2653" s="13">
        <v>360.88</v>
      </c>
      <c r="F2653" s="14" t="s">
        <v>13860</v>
      </c>
      <c r="G2653" s="14">
        <v>0.98699999999999999</v>
      </c>
      <c r="H2653" s="14" t="s">
        <v>13861</v>
      </c>
      <c r="I2653" s="14" t="s">
        <v>13709</v>
      </c>
      <c r="J2653" s="15" t="s">
        <v>13862</v>
      </c>
      <c r="K2653" s="14" t="s">
        <v>29682</v>
      </c>
      <c r="L2653" s="14" t="s">
        <v>31</v>
      </c>
      <c r="M2653" s="14" t="s">
        <v>69</v>
      </c>
      <c r="N2653" s="14" t="s">
        <v>476</v>
      </c>
      <c r="O2653" s="203" t="s">
        <v>34</v>
      </c>
      <c r="P2653" s="28">
        <v>91</v>
      </c>
      <c r="Q2653" s="14">
        <v>60</v>
      </c>
      <c r="R2653" s="15" t="s">
        <v>13863</v>
      </c>
      <c r="S2653" s="14" t="s">
        <v>36</v>
      </c>
      <c r="T2653" s="14">
        <v>85</v>
      </c>
      <c r="U2653" s="14">
        <v>60</v>
      </c>
      <c r="V2653" s="13">
        <f>PRODUCT(U2653,1/E2653)</f>
        <v>0.16626025271558414</v>
      </c>
      <c r="W2653" s="33">
        <f>V2653/3</f>
        <v>5.5420084238528046E-2</v>
      </c>
      <c r="X2653" s="210" t="s">
        <v>13864</v>
      </c>
      <c r="Y2653" s="21" t="s">
        <v>13865</v>
      </c>
      <c r="Z2653" s="214" t="s">
        <v>13866</v>
      </c>
    </row>
    <row r="2654" spans="1:26" s="67" customFormat="1" ht="100.2" customHeight="1" x14ac:dyDescent="0.3">
      <c r="A2654" s="9" t="s">
        <v>16991</v>
      </c>
      <c r="B2654" s="10" t="s">
        <v>13867</v>
      </c>
      <c r="C2654" s="22" t="s">
        <v>13868</v>
      </c>
      <c r="D2654" s="43" t="s">
        <v>13869</v>
      </c>
      <c r="E2654" s="24">
        <v>199.988</v>
      </c>
      <c r="F2654" s="14" t="s">
        <v>13870</v>
      </c>
      <c r="G2654" s="14">
        <v>-0.64</v>
      </c>
      <c r="H2654" s="25" t="s">
        <v>13871</v>
      </c>
      <c r="I2654" s="14" t="s">
        <v>13709</v>
      </c>
      <c r="J2654" s="15" t="s">
        <v>13872</v>
      </c>
      <c r="K2654" s="14" t="s">
        <v>29681</v>
      </c>
      <c r="L2654" s="14" t="s">
        <v>31</v>
      </c>
      <c r="M2654" s="14" t="s">
        <v>69</v>
      </c>
      <c r="N2654" s="14" t="s">
        <v>33</v>
      </c>
      <c r="O2654" s="203" t="s">
        <v>47</v>
      </c>
      <c r="P2654" s="26">
        <v>728</v>
      </c>
      <c r="Q2654" s="25">
        <v>10.4</v>
      </c>
      <c r="R2654" s="15" t="s">
        <v>13873</v>
      </c>
      <c r="S2654" s="14" t="s">
        <v>36</v>
      </c>
      <c r="T2654" s="25">
        <v>40.200000000000003</v>
      </c>
      <c r="U2654" s="85">
        <v>10.4</v>
      </c>
      <c r="V2654" s="93">
        <f>PRODUCT(U2654,1/E2654)</f>
        <v>5.2003120187211233E-2</v>
      </c>
      <c r="W2654" s="93">
        <f t="shared" ref="W2654:W2660" si="142">V2654</f>
        <v>5.2003120187211233E-2</v>
      </c>
      <c r="X2654" s="210" t="s">
        <v>13874</v>
      </c>
      <c r="Y2654" s="21" t="s">
        <v>13875</v>
      </c>
      <c r="Z2654" s="214" t="s">
        <v>13876</v>
      </c>
    </row>
    <row r="2655" spans="1:26" s="67" customFormat="1" ht="100.2" customHeight="1" x14ac:dyDescent="0.3">
      <c r="A2655" s="138" t="s">
        <v>23707</v>
      </c>
      <c r="B2655" s="141" t="s">
        <v>22837</v>
      </c>
      <c r="C2655" s="139" t="s">
        <v>22838</v>
      </c>
      <c r="D2655" s="139" t="s">
        <v>22839</v>
      </c>
      <c r="E2655" s="142">
        <v>470.48</v>
      </c>
      <c r="F2655" s="143" t="s">
        <v>22840</v>
      </c>
      <c r="G2655" s="143"/>
      <c r="H2655" s="143" t="s">
        <v>22841</v>
      </c>
      <c r="I2655" s="144" t="s">
        <v>13709</v>
      </c>
      <c r="J2655" s="145" t="s">
        <v>22842</v>
      </c>
      <c r="K2655" s="143" t="s">
        <v>29680</v>
      </c>
      <c r="L2655" s="144" t="s">
        <v>31</v>
      </c>
      <c r="M2655" s="144" t="s">
        <v>501</v>
      </c>
      <c r="N2655" s="144" t="s">
        <v>46</v>
      </c>
      <c r="O2655" s="166" t="s">
        <v>34</v>
      </c>
      <c r="P2655" s="144">
        <v>669</v>
      </c>
      <c r="Q2655" s="144">
        <v>24.4</v>
      </c>
      <c r="R2655" s="147" t="s">
        <v>22843</v>
      </c>
      <c r="S2655" s="144" t="s">
        <v>3025</v>
      </c>
      <c r="T2655" s="144">
        <v>244.2</v>
      </c>
      <c r="U2655" s="144">
        <v>24.4</v>
      </c>
      <c r="V2655" s="149">
        <f>U2655/E2655</f>
        <v>5.1861928243495996E-2</v>
      </c>
      <c r="W2655" s="149">
        <f t="shared" si="142"/>
        <v>5.1861928243495996E-2</v>
      </c>
      <c r="X2655" s="167" t="s">
        <v>22844</v>
      </c>
      <c r="Y2655" s="145" t="s">
        <v>22845</v>
      </c>
      <c r="Z2655" s="168" t="s">
        <v>22846</v>
      </c>
    </row>
    <row r="2656" spans="1:26" s="67" customFormat="1" ht="100.2" customHeight="1" x14ac:dyDescent="0.3">
      <c r="A2656" s="9" t="s">
        <v>16991</v>
      </c>
      <c r="B2656" s="10" t="s">
        <v>13877</v>
      </c>
      <c r="C2656" s="22" t="s">
        <v>13878</v>
      </c>
      <c r="D2656" s="43" t="s">
        <v>13879</v>
      </c>
      <c r="E2656" s="24">
        <v>299.36</v>
      </c>
      <c r="F2656" s="14" t="s">
        <v>13880</v>
      </c>
      <c r="G2656" s="14">
        <v>1.19</v>
      </c>
      <c r="H2656" s="25" t="s">
        <v>13881</v>
      </c>
      <c r="I2656" s="14" t="s">
        <v>13709</v>
      </c>
      <c r="J2656" s="15" t="s">
        <v>13842</v>
      </c>
      <c r="K2656" s="14" t="s">
        <v>29679</v>
      </c>
      <c r="L2656" s="14" t="s">
        <v>31</v>
      </c>
      <c r="M2656" s="14" t="s">
        <v>310</v>
      </c>
      <c r="N2656" s="14" t="s">
        <v>46</v>
      </c>
      <c r="O2656" s="203" t="s">
        <v>34</v>
      </c>
      <c r="P2656" s="26">
        <v>742</v>
      </c>
      <c r="Q2656" s="25">
        <v>15</v>
      </c>
      <c r="R2656" s="15" t="s">
        <v>13882</v>
      </c>
      <c r="S2656" s="14" t="s">
        <v>13883</v>
      </c>
      <c r="T2656" s="25">
        <v>30</v>
      </c>
      <c r="U2656" s="25">
        <v>15</v>
      </c>
      <c r="V2656" s="44">
        <f>U2656/E2656</f>
        <v>5.0106894708711915E-2</v>
      </c>
      <c r="W2656" s="44">
        <f t="shared" si="142"/>
        <v>5.0106894708711915E-2</v>
      </c>
      <c r="X2656" s="210" t="s">
        <v>13884</v>
      </c>
      <c r="Y2656" s="21" t="s">
        <v>8807</v>
      </c>
      <c r="Z2656" s="214" t="s">
        <v>13885</v>
      </c>
    </row>
    <row r="2657" spans="1:26" s="67" customFormat="1" ht="100.2" customHeight="1" x14ac:dyDescent="0.3">
      <c r="A2657" s="9" t="s">
        <v>16991</v>
      </c>
      <c r="B2657" s="10" t="s">
        <v>13886</v>
      </c>
      <c r="C2657" s="22" t="s">
        <v>13887</v>
      </c>
      <c r="D2657" s="23" t="s">
        <v>13888</v>
      </c>
      <c r="E2657" s="24">
        <v>415.66</v>
      </c>
      <c r="F2657" s="14" t="s">
        <v>13889</v>
      </c>
      <c r="G2657" s="14">
        <v>6.15</v>
      </c>
      <c r="H2657" s="25" t="s">
        <v>13890</v>
      </c>
      <c r="I2657" s="14" t="s">
        <v>13709</v>
      </c>
      <c r="J2657" s="15" t="s">
        <v>13842</v>
      </c>
      <c r="K2657" s="14" t="s">
        <v>29678</v>
      </c>
      <c r="L2657" s="14" t="s">
        <v>31</v>
      </c>
      <c r="M2657" s="14" t="s">
        <v>261</v>
      </c>
      <c r="N2657" s="14" t="s">
        <v>33</v>
      </c>
      <c r="O2657" s="203" t="s">
        <v>34</v>
      </c>
      <c r="P2657" s="69" t="s">
        <v>1908</v>
      </c>
      <c r="Q2657" s="70" t="s">
        <v>2098</v>
      </c>
      <c r="R2657" s="15" t="s">
        <v>13891</v>
      </c>
      <c r="S2657" s="14" t="s">
        <v>49</v>
      </c>
      <c r="T2657" s="71" t="s">
        <v>49</v>
      </c>
      <c r="U2657" s="69">
        <v>20</v>
      </c>
      <c r="V2657" s="30">
        <f>PRODUCT(U2657,1/E2657)</f>
        <v>4.8116248857239086E-2</v>
      </c>
      <c r="W2657" s="72">
        <f t="shared" si="142"/>
        <v>4.8116248857239086E-2</v>
      </c>
      <c r="X2657" s="210" t="s">
        <v>13892</v>
      </c>
      <c r="Y2657" s="21" t="s">
        <v>13893</v>
      </c>
      <c r="Z2657" s="214" t="s">
        <v>13894</v>
      </c>
    </row>
    <row r="2658" spans="1:26" s="67" customFormat="1" ht="100.2" customHeight="1" x14ac:dyDescent="0.3">
      <c r="A2658" s="138" t="s">
        <v>23707</v>
      </c>
      <c r="B2658" s="141" t="s">
        <v>22847</v>
      </c>
      <c r="C2658" s="139" t="s">
        <v>22848</v>
      </c>
      <c r="D2658" s="139" t="s">
        <v>22849</v>
      </c>
      <c r="E2658" s="142">
        <v>340.41899999999998</v>
      </c>
      <c r="F2658" s="143" t="s">
        <v>22850</v>
      </c>
      <c r="G2658" s="143"/>
      <c r="H2658" s="143" t="s">
        <v>22851</v>
      </c>
      <c r="I2658" s="144" t="s">
        <v>13709</v>
      </c>
      <c r="J2658" s="145" t="s">
        <v>14093</v>
      </c>
      <c r="K2658" s="143" t="s">
        <v>29677</v>
      </c>
      <c r="L2658" s="144" t="s">
        <v>31</v>
      </c>
      <c r="M2658" s="144" t="s">
        <v>176</v>
      </c>
      <c r="N2658" s="144" t="s">
        <v>46</v>
      </c>
      <c r="O2658" s="166" t="s">
        <v>220</v>
      </c>
      <c r="P2658" s="144">
        <v>730</v>
      </c>
      <c r="Q2658" s="144">
        <v>15</v>
      </c>
      <c r="R2658" s="147" t="s">
        <v>22852</v>
      </c>
      <c r="S2658" s="144" t="s">
        <v>619</v>
      </c>
      <c r="T2658" s="144">
        <v>100</v>
      </c>
      <c r="U2658" s="144">
        <v>15</v>
      </c>
      <c r="V2658" s="148">
        <f>U2658/E2658</f>
        <v>4.406334546544112E-2</v>
      </c>
      <c r="W2658" s="148">
        <f t="shared" si="142"/>
        <v>4.406334546544112E-2</v>
      </c>
      <c r="X2658" s="167" t="s">
        <v>22853</v>
      </c>
      <c r="Y2658" s="145" t="s">
        <v>22854</v>
      </c>
      <c r="Z2658" s="168" t="s">
        <v>22855</v>
      </c>
    </row>
    <row r="2659" spans="1:26" s="67" customFormat="1" ht="100.2" customHeight="1" x14ac:dyDescent="0.3">
      <c r="A2659" s="9" t="s">
        <v>16991</v>
      </c>
      <c r="B2659" s="10" t="s">
        <v>13895</v>
      </c>
      <c r="C2659" s="22" t="s">
        <v>13896</v>
      </c>
      <c r="D2659" s="43" t="s">
        <v>13897</v>
      </c>
      <c r="E2659" s="24">
        <v>916.1</v>
      </c>
      <c r="F2659" s="14" t="s">
        <v>13898</v>
      </c>
      <c r="G2659" s="14">
        <v>1.63</v>
      </c>
      <c r="H2659" s="25" t="s">
        <v>13899</v>
      </c>
      <c r="I2659" s="14" t="s">
        <v>13709</v>
      </c>
      <c r="J2659" s="15" t="s">
        <v>13805</v>
      </c>
      <c r="K2659" s="14" t="s">
        <v>29676</v>
      </c>
      <c r="L2659" s="14" t="s">
        <v>31</v>
      </c>
      <c r="M2659" s="14" t="s">
        <v>13900</v>
      </c>
      <c r="N2659" s="14" t="s">
        <v>33</v>
      </c>
      <c r="O2659" s="203" t="s">
        <v>34</v>
      </c>
      <c r="P2659" s="26">
        <v>365</v>
      </c>
      <c r="Q2659" s="25">
        <v>39</v>
      </c>
      <c r="R2659" s="15" t="s">
        <v>13901</v>
      </c>
      <c r="S2659" s="14" t="s">
        <v>13902</v>
      </c>
      <c r="T2659" s="25">
        <v>192</v>
      </c>
      <c r="U2659" s="25">
        <v>39</v>
      </c>
      <c r="V2659" s="44">
        <f>U2659/E2659</f>
        <v>4.2571771640650583E-2</v>
      </c>
      <c r="W2659" s="44">
        <f t="shared" si="142"/>
        <v>4.2571771640650583E-2</v>
      </c>
      <c r="X2659" s="210" t="s">
        <v>13903</v>
      </c>
      <c r="Y2659" s="21" t="s">
        <v>13904</v>
      </c>
      <c r="Z2659" s="214" t="s">
        <v>13905</v>
      </c>
    </row>
    <row r="2660" spans="1:26" s="67" customFormat="1" ht="100.2" customHeight="1" x14ac:dyDescent="0.3">
      <c r="A2660" s="9" t="s">
        <v>16991</v>
      </c>
      <c r="B2660" s="10" t="s">
        <v>13906</v>
      </c>
      <c r="C2660" s="22" t="s">
        <v>13907</v>
      </c>
      <c r="D2660" s="19" t="s">
        <v>23611</v>
      </c>
      <c r="E2660" s="13">
        <v>296.54000000000002</v>
      </c>
      <c r="F2660" s="14" t="s">
        <v>13908</v>
      </c>
      <c r="G2660" s="14">
        <v>3.88</v>
      </c>
      <c r="H2660" s="14" t="s">
        <v>13909</v>
      </c>
      <c r="I2660" s="14" t="s">
        <v>13709</v>
      </c>
      <c r="J2660" s="15" t="s">
        <v>13833</v>
      </c>
      <c r="K2660" s="14" t="s">
        <v>29518</v>
      </c>
      <c r="L2660" s="14" t="s">
        <v>31</v>
      </c>
      <c r="M2660" s="14" t="s">
        <v>176</v>
      </c>
      <c r="N2660" s="14" t="s">
        <v>33</v>
      </c>
      <c r="O2660" s="203" t="s">
        <v>5698</v>
      </c>
      <c r="P2660" s="28">
        <v>749</v>
      </c>
      <c r="Q2660" s="14">
        <v>12.5</v>
      </c>
      <c r="R2660" s="15" t="s">
        <v>13910</v>
      </c>
      <c r="S2660" s="14" t="s">
        <v>49</v>
      </c>
      <c r="T2660" s="14" t="s">
        <v>49</v>
      </c>
      <c r="U2660" s="14">
        <v>12.5</v>
      </c>
      <c r="V2660" s="37">
        <f>PRODUCT(U2660,1/E2660)</f>
        <v>4.2152829297902469E-2</v>
      </c>
      <c r="W2660" s="37">
        <f t="shared" si="142"/>
        <v>4.2152829297902469E-2</v>
      </c>
      <c r="X2660" s="210" t="s">
        <v>13911</v>
      </c>
      <c r="Y2660" s="21" t="s">
        <v>2431</v>
      </c>
      <c r="Z2660" s="214" t="s">
        <v>13912</v>
      </c>
    </row>
    <row r="2661" spans="1:26" s="67" customFormat="1" ht="100.2" customHeight="1" x14ac:dyDescent="0.3">
      <c r="A2661" s="9" t="s">
        <v>16991</v>
      </c>
      <c r="B2661" s="10" t="s">
        <v>13913</v>
      </c>
      <c r="C2661" s="22" t="s">
        <v>13914</v>
      </c>
      <c r="D2661" s="57" t="s">
        <v>13915</v>
      </c>
      <c r="E2661" s="13">
        <v>167.849103613963</v>
      </c>
      <c r="F2661" s="14" t="s">
        <v>13916</v>
      </c>
      <c r="G2661" s="14">
        <v>2.39</v>
      </c>
      <c r="H2661" s="14" t="s">
        <v>13917</v>
      </c>
      <c r="I2661" s="14" t="s">
        <v>13709</v>
      </c>
      <c r="J2661" s="15" t="s">
        <v>13739</v>
      </c>
      <c r="K2661" s="14" t="s">
        <v>28270</v>
      </c>
      <c r="L2661" s="14" t="s">
        <v>31</v>
      </c>
      <c r="M2661" s="14" t="s">
        <v>310</v>
      </c>
      <c r="N2661" s="14" t="s">
        <v>33</v>
      </c>
      <c r="O2661" s="203" t="s">
        <v>34</v>
      </c>
      <c r="P2661" s="28">
        <v>98</v>
      </c>
      <c r="Q2661" s="14">
        <v>20</v>
      </c>
      <c r="R2661" s="15" t="s">
        <v>13918</v>
      </c>
      <c r="S2661" s="14" t="s">
        <v>4536</v>
      </c>
      <c r="T2661" s="14">
        <v>40</v>
      </c>
      <c r="U2661" s="28">
        <v>20</v>
      </c>
      <c r="V2661" s="13">
        <f>U2661/E2661</f>
        <v>0.11915464288685212</v>
      </c>
      <c r="W2661" s="30">
        <f>V2661/3</f>
        <v>3.9718214295617373E-2</v>
      </c>
      <c r="X2661" s="210" t="s">
        <v>13919</v>
      </c>
      <c r="Y2661" s="21" t="s">
        <v>2421</v>
      </c>
      <c r="Z2661" s="214" t="s">
        <v>13920</v>
      </c>
    </row>
    <row r="2662" spans="1:26" s="67" customFormat="1" ht="100.2" customHeight="1" x14ac:dyDescent="0.3">
      <c r="A2662" s="138" t="s">
        <v>23707</v>
      </c>
      <c r="B2662" s="141" t="s">
        <v>22856</v>
      </c>
      <c r="C2662" s="139" t="s">
        <v>22857</v>
      </c>
      <c r="D2662" s="139" t="s">
        <v>23696</v>
      </c>
      <c r="E2662" s="142">
        <v>342.35</v>
      </c>
      <c r="F2662" s="143" t="s">
        <v>22858</v>
      </c>
      <c r="G2662" s="143"/>
      <c r="H2662" s="143" t="s">
        <v>22859</v>
      </c>
      <c r="I2662" s="144" t="s">
        <v>13709</v>
      </c>
      <c r="J2662" s="145" t="s">
        <v>13853</v>
      </c>
      <c r="K2662" s="143" t="s">
        <v>29675</v>
      </c>
      <c r="L2662" s="144" t="s">
        <v>31</v>
      </c>
      <c r="M2662" s="144" t="s">
        <v>32</v>
      </c>
      <c r="N2662" s="144" t="s">
        <v>46</v>
      </c>
      <c r="O2662" s="166" t="s">
        <v>220</v>
      </c>
      <c r="P2662" s="144">
        <v>91</v>
      </c>
      <c r="Q2662" s="144">
        <v>39.5</v>
      </c>
      <c r="R2662" s="147" t="s">
        <v>22860</v>
      </c>
      <c r="S2662" s="144" t="s">
        <v>314</v>
      </c>
      <c r="T2662" s="144">
        <v>200</v>
      </c>
      <c r="U2662" s="144">
        <v>39.5</v>
      </c>
      <c r="V2662" s="148">
        <f>U2662/E2662</f>
        <v>0.11537899810135825</v>
      </c>
      <c r="W2662" s="149">
        <f>V2662/3</f>
        <v>3.8459666033786082E-2</v>
      </c>
      <c r="X2662" s="167" t="s">
        <v>22861</v>
      </c>
      <c r="Y2662" s="145" t="s">
        <v>1655</v>
      </c>
      <c r="Z2662" s="168" t="s">
        <v>22862</v>
      </c>
    </row>
    <row r="2663" spans="1:26" s="67" customFormat="1" ht="100.2" customHeight="1" x14ac:dyDescent="0.3">
      <c r="A2663" s="9" t="s">
        <v>16991</v>
      </c>
      <c r="B2663" s="10" t="s">
        <v>13921</v>
      </c>
      <c r="C2663" s="22" t="s">
        <v>13922</v>
      </c>
      <c r="D2663" s="19" t="s">
        <v>13923</v>
      </c>
      <c r="E2663" s="13">
        <v>144.12882671132601</v>
      </c>
      <c r="F2663" s="14" t="s">
        <v>13924</v>
      </c>
      <c r="G2663" s="14">
        <v>-5.5000000000000097E-2</v>
      </c>
      <c r="H2663" s="14" t="s">
        <v>13925</v>
      </c>
      <c r="I2663" s="14" t="s">
        <v>13709</v>
      </c>
      <c r="J2663" s="15" t="s">
        <v>13731</v>
      </c>
      <c r="K2663" s="14" t="s">
        <v>29674</v>
      </c>
      <c r="L2663" s="14" t="s">
        <v>31</v>
      </c>
      <c r="M2663" s="14" t="s">
        <v>13926</v>
      </c>
      <c r="N2663" s="14" t="s">
        <v>33</v>
      </c>
      <c r="O2663" s="203" t="s">
        <v>47</v>
      </c>
      <c r="P2663" s="28">
        <v>525</v>
      </c>
      <c r="Q2663" s="14">
        <v>5.2</v>
      </c>
      <c r="R2663" s="15" t="s">
        <v>13927</v>
      </c>
      <c r="S2663" s="14" t="s">
        <v>49</v>
      </c>
      <c r="T2663" s="14" t="s">
        <v>49</v>
      </c>
      <c r="U2663" s="14">
        <v>5.2</v>
      </c>
      <c r="V2663" s="30">
        <f>PRODUCT(U2663,1/E2663)</f>
        <v>3.6078833906106937E-2</v>
      </c>
      <c r="W2663" s="30">
        <f>V2663</f>
        <v>3.6078833906106937E-2</v>
      </c>
      <c r="X2663" s="210" t="s">
        <v>13928</v>
      </c>
      <c r="Y2663" s="21" t="s">
        <v>13929</v>
      </c>
      <c r="Z2663" s="214" t="s">
        <v>13930</v>
      </c>
    </row>
    <row r="2664" spans="1:26" s="67" customFormat="1" ht="100.2" customHeight="1" x14ac:dyDescent="0.3">
      <c r="A2664" s="9" t="s">
        <v>16991</v>
      </c>
      <c r="B2664" s="10" t="s">
        <v>13931</v>
      </c>
      <c r="C2664" s="22" t="s">
        <v>13932</v>
      </c>
      <c r="D2664" s="12" t="s">
        <v>13933</v>
      </c>
      <c r="E2664" s="13">
        <v>370.81</v>
      </c>
      <c r="F2664" s="14" t="s">
        <v>13934</v>
      </c>
      <c r="G2664" s="14">
        <v>4.4000000000000004</v>
      </c>
      <c r="H2664" s="14" t="s">
        <v>13935</v>
      </c>
      <c r="I2664" s="14" t="s">
        <v>13709</v>
      </c>
      <c r="J2664" s="15" t="s">
        <v>13720</v>
      </c>
      <c r="K2664" s="14" t="s">
        <v>29036</v>
      </c>
      <c r="L2664" s="14" t="s">
        <v>31</v>
      </c>
      <c r="M2664" s="14" t="s">
        <v>103</v>
      </c>
      <c r="N2664" s="14" t="s">
        <v>46</v>
      </c>
      <c r="O2664" s="203" t="s">
        <v>34</v>
      </c>
      <c r="P2664" s="17" t="s">
        <v>251</v>
      </c>
      <c r="Q2664" s="29" t="s">
        <v>1971</v>
      </c>
      <c r="R2664" s="15" t="s">
        <v>13936</v>
      </c>
      <c r="S2664" s="14" t="s">
        <v>619</v>
      </c>
      <c r="T2664" s="18">
        <v>202</v>
      </c>
      <c r="U2664" s="17">
        <v>39</v>
      </c>
      <c r="V2664" s="20">
        <f>U2664/E2664</f>
        <v>0.10517515708853591</v>
      </c>
      <c r="W2664" s="30">
        <f>V2664/3</f>
        <v>3.5058385696178633E-2</v>
      </c>
      <c r="X2664" s="210" t="s">
        <v>13937</v>
      </c>
      <c r="Y2664" s="21" t="s">
        <v>13938</v>
      </c>
      <c r="Z2664" s="214" t="s">
        <v>13939</v>
      </c>
    </row>
    <row r="2665" spans="1:26" s="67" customFormat="1" ht="100.2" customHeight="1" x14ac:dyDescent="0.3">
      <c r="A2665" s="9" t="s">
        <v>16991</v>
      </c>
      <c r="B2665" s="10" t="s">
        <v>13940</v>
      </c>
      <c r="C2665" s="22" t="s">
        <v>13941</v>
      </c>
      <c r="D2665" s="19" t="s">
        <v>13942</v>
      </c>
      <c r="E2665" s="13">
        <v>166.19</v>
      </c>
      <c r="F2665" s="14" t="s">
        <v>13943</v>
      </c>
      <c r="G2665" s="14">
        <v>-0.06</v>
      </c>
      <c r="H2665" s="14" t="s">
        <v>13944</v>
      </c>
      <c r="I2665" s="14" t="s">
        <v>13709</v>
      </c>
      <c r="J2665" s="15" t="s">
        <v>13945</v>
      </c>
      <c r="K2665" s="13" t="s">
        <v>29673</v>
      </c>
      <c r="L2665" s="14" t="s">
        <v>189</v>
      </c>
      <c r="M2665" s="14" t="s">
        <v>190</v>
      </c>
      <c r="N2665" s="14" t="s">
        <v>46</v>
      </c>
      <c r="O2665" s="203" t="s">
        <v>34</v>
      </c>
      <c r="P2665" s="28">
        <v>364</v>
      </c>
      <c r="Q2665" s="14">
        <v>5.7</v>
      </c>
      <c r="R2665" s="15" t="s">
        <v>13946</v>
      </c>
      <c r="S2665" s="14" t="s">
        <v>36</v>
      </c>
      <c r="T2665" s="14">
        <v>23</v>
      </c>
      <c r="U2665" s="14">
        <v>5.7</v>
      </c>
      <c r="V2665" s="30">
        <f>PRODUCT(U2665,1/E2665)</f>
        <v>3.4298092544677777E-2</v>
      </c>
      <c r="W2665" s="30">
        <f>V2665</f>
        <v>3.4298092544677777E-2</v>
      </c>
      <c r="X2665" s="210" t="s">
        <v>13947</v>
      </c>
      <c r="Y2665" s="21" t="s">
        <v>13948</v>
      </c>
      <c r="Z2665" s="214" t="s">
        <v>13949</v>
      </c>
    </row>
    <row r="2666" spans="1:26" s="67" customFormat="1" ht="100.2" customHeight="1" x14ac:dyDescent="0.3">
      <c r="A2666" s="138" t="s">
        <v>23707</v>
      </c>
      <c r="B2666" s="141" t="s">
        <v>22863</v>
      </c>
      <c r="C2666" s="139" t="s">
        <v>22864</v>
      </c>
      <c r="D2666" s="139" t="s">
        <v>22865</v>
      </c>
      <c r="E2666" s="142">
        <v>421.73</v>
      </c>
      <c r="F2666" s="143" t="s">
        <v>22866</v>
      </c>
      <c r="G2666" s="143"/>
      <c r="H2666" s="143" t="s">
        <v>22867</v>
      </c>
      <c r="I2666" s="144" t="s">
        <v>13709</v>
      </c>
      <c r="J2666" s="145" t="s">
        <v>22868</v>
      </c>
      <c r="K2666" s="143" t="s">
        <v>29037</v>
      </c>
      <c r="L2666" s="144" t="s">
        <v>31</v>
      </c>
      <c r="M2666" s="144" t="s">
        <v>501</v>
      </c>
      <c r="N2666" s="144" t="s">
        <v>46</v>
      </c>
      <c r="O2666" s="166" t="s">
        <v>34</v>
      </c>
      <c r="P2666" s="144">
        <v>730</v>
      </c>
      <c r="Q2666" s="144">
        <v>13.9</v>
      </c>
      <c r="R2666" s="147" t="s">
        <v>22869</v>
      </c>
      <c r="S2666" s="144" t="s">
        <v>788</v>
      </c>
      <c r="T2666" s="144">
        <v>47.8</v>
      </c>
      <c r="U2666" s="144">
        <v>13.9</v>
      </c>
      <c r="V2666" s="153">
        <f>U2666/E2666</f>
        <v>3.295947644227349E-2</v>
      </c>
      <c r="W2666" s="153">
        <f>V2666</f>
        <v>3.295947644227349E-2</v>
      </c>
      <c r="X2666" s="167" t="s">
        <v>22870</v>
      </c>
      <c r="Y2666" s="145" t="s">
        <v>22871</v>
      </c>
      <c r="Z2666" s="168" t="s">
        <v>22872</v>
      </c>
    </row>
    <row r="2667" spans="1:26" s="67" customFormat="1" ht="100.2" customHeight="1" x14ac:dyDescent="0.3">
      <c r="A2667" s="9" t="s">
        <v>16991</v>
      </c>
      <c r="B2667" s="10" t="s">
        <v>13950</v>
      </c>
      <c r="C2667" s="22" t="s">
        <v>13951</v>
      </c>
      <c r="D2667" s="19" t="s">
        <v>13952</v>
      </c>
      <c r="E2667" s="13">
        <v>160.12823163889499</v>
      </c>
      <c r="F2667" s="14" t="s">
        <v>13953</v>
      </c>
      <c r="G2667" s="14">
        <v>-1.085</v>
      </c>
      <c r="H2667" s="14" t="s">
        <v>13954</v>
      </c>
      <c r="I2667" s="14" t="s">
        <v>13709</v>
      </c>
      <c r="J2667" s="15" t="s">
        <v>13731</v>
      </c>
      <c r="K2667" s="14" t="s">
        <v>29672</v>
      </c>
      <c r="L2667" s="14" t="s">
        <v>31</v>
      </c>
      <c r="M2667" s="14" t="s">
        <v>13926</v>
      </c>
      <c r="N2667" s="14" t="s">
        <v>59</v>
      </c>
      <c r="O2667" s="203" t="s">
        <v>47</v>
      </c>
      <c r="P2667" s="28">
        <v>525</v>
      </c>
      <c r="Q2667" s="14">
        <v>5.2</v>
      </c>
      <c r="R2667" s="15" t="s">
        <v>13955</v>
      </c>
      <c r="S2667" s="14" t="s">
        <v>49</v>
      </c>
      <c r="T2667" s="14" t="s">
        <v>49</v>
      </c>
      <c r="U2667" s="14">
        <v>5.2</v>
      </c>
      <c r="V2667" s="30">
        <f>PRODUCT(U2667,1/E2667)</f>
        <v>3.2473973806983115E-2</v>
      </c>
      <c r="W2667" s="30">
        <f>V2667</f>
        <v>3.2473973806983115E-2</v>
      </c>
      <c r="X2667" s="210" t="s">
        <v>13928</v>
      </c>
      <c r="Y2667" s="21" t="s">
        <v>13929</v>
      </c>
      <c r="Z2667" s="214" t="s">
        <v>13930</v>
      </c>
    </row>
    <row r="2668" spans="1:26" s="67" customFormat="1" ht="100.2" customHeight="1" x14ac:dyDescent="0.3">
      <c r="A2668" s="138" t="s">
        <v>23707</v>
      </c>
      <c r="B2668" s="158" t="s">
        <v>22873</v>
      </c>
      <c r="C2668" s="145" t="s">
        <v>22874</v>
      </c>
      <c r="D2668" s="145" t="s">
        <v>22875</v>
      </c>
      <c r="E2668" s="146">
        <v>253.37</v>
      </c>
      <c r="F2668" s="144" t="s">
        <v>22876</v>
      </c>
      <c r="G2668" s="144"/>
      <c r="H2668" s="144" t="s">
        <v>22877</v>
      </c>
      <c r="I2668" s="144" t="s">
        <v>13709</v>
      </c>
      <c r="J2668" s="145" t="s">
        <v>13945</v>
      </c>
      <c r="K2668" s="144" t="s">
        <v>29671</v>
      </c>
      <c r="L2668" s="144" t="s">
        <v>31</v>
      </c>
      <c r="M2668" s="144" t="s">
        <v>2306</v>
      </c>
      <c r="N2668" s="144" t="s">
        <v>46</v>
      </c>
      <c r="O2668" s="166" t="s">
        <v>34</v>
      </c>
      <c r="P2668" s="144">
        <v>105</v>
      </c>
      <c r="Q2668" s="144">
        <v>8.1</v>
      </c>
      <c r="R2668" s="147" t="s">
        <v>22878</v>
      </c>
      <c r="S2668" s="144" t="s">
        <v>36</v>
      </c>
      <c r="T2668" s="144">
        <v>48.1</v>
      </c>
      <c r="U2668" s="144">
        <v>8.1</v>
      </c>
      <c r="V2668" s="148">
        <f>U2668/E2668</f>
        <v>3.1969057110155109E-2</v>
      </c>
      <c r="W2668" s="148">
        <f>V2668</f>
        <v>3.1969057110155109E-2</v>
      </c>
      <c r="X2668" s="167" t="s">
        <v>22879</v>
      </c>
      <c r="Y2668" s="145" t="s">
        <v>22880</v>
      </c>
      <c r="Z2668" s="171" t="s">
        <v>22881</v>
      </c>
    </row>
    <row r="2669" spans="1:26" s="67" customFormat="1" ht="100.2" customHeight="1" x14ac:dyDescent="0.3">
      <c r="A2669" s="138" t="s">
        <v>23707</v>
      </c>
      <c r="B2669" s="141" t="s">
        <v>22882</v>
      </c>
      <c r="C2669" s="139" t="s">
        <v>22883</v>
      </c>
      <c r="D2669" s="139" t="s">
        <v>22884</v>
      </c>
      <c r="E2669" s="142">
        <v>229.16200000000001</v>
      </c>
      <c r="F2669" s="143" t="s">
        <v>22885</v>
      </c>
      <c r="G2669" s="143"/>
      <c r="H2669" s="143" t="s">
        <v>22886</v>
      </c>
      <c r="I2669" s="144" t="s">
        <v>13709</v>
      </c>
      <c r="J2669" s="145" t="s">
        <v>14113</v>
      </c>
      <c r="K2669" s="143" t="s">
        <v>29670</v>
      </c>
      <c r="L2669" s="144" t="s">
        <v>31</v>
      </c>
      <c r="M2669" s="144" t="s">
        <v>32</v>
      </c>
      <c r="N2669" s="144" t="s">
        <v>46</v>
      </c>
      <c r="O2669" s="166" t="s">
        <v>34</v>
      </c>
      <c r="P2669" s="144">
        <v>728</v>
      </c>
      <c r="Q2669" s="144">
        <v>7.32</v>
      </c>
      <c r="R2669" s="147" t="s">
        <v>22887</v>
      </c>
      <c r="S2669" s="144" t="s">
        <v>36</v>
      </c>
      <c r="T2669" s="144">
        <v>36.5</v>
      </c>
      <c r="U2669" s="144">
        <v>7.32</v>
      </c>
      <c r="V2669" s="149">
        <f>U2669/E2669</f>
        <v>3.1942468646634262E-2</v>
      </c>
      <c r="W2669" s="149">
        <f>V2669</f>
        <v>3.1942468646634262E-2</v>
      </c>
      <c r="X2669" s="167" t="s">
        <v>22888</v>
      </c>
      <c r="Y2669" s="145" t="s">
        <v>22889</v>
      </c>
      <c r="Z2669" s="168" t="s">
        <v>22890</v>
      </c>
    </row>
    <row r="2670" spans="1:26" s="67" customFormat="1" ht="100.2" customHeight="1" x14ac:dyDescent="0.3">
      <c r="A2670" s="9" t="s">
        <v>16991</v>
      </c>
      <c r="B2670" s="10" t="s">
        <v>13956</v>
      </c>
      <c r="C2670" s="19" t="s">
        <v>13957</v>
      </c>
      <c r="D2670" s="19" t="s">
        <v>13958</v>
      </c>
      <c r="E2670" s="13">
        <v>147.43</v>
      </c>
      <c r="F2670" s="14" t="s">
        <v>13959</v>
      </c>
      <c r="G2670" s="14">
        <v>2.0299999999999998</v>
      </c>
      <c r="H2670" s="14" t="s">
        <v>13960</v>
      </c>
      <c r="I2670" s="14" t="s">
        <v>13709</v>
      </c>
      <c r="J2670" s="15" t="s">
        <v>13739</v>
      </c>
      <c r="K2670" s="14" t="s">
        <v>28270</v>
      </c>
      <c r="L2670" s="14" t="s">
        <v>31</v>
      </c>
      <c r="M2670" s="14" t="s">
        <v>69</v>
      </c>
      <c r="N2670" s="14" t="s">
        <v>46</v>
      </c>
      <c r="O2670" s="203" t="s">
        <v>47</v>
      </c>
      <c r="P2670" s="28">
        <v>90</v>
      </c>
      <c r="Q2670" s="14">
        <v>14</v>
      </c>
      <c r="R2670" s="15" t="s">
        <v>13961</v>
      </c>
      <c r="S2670" s="14" t="s">
        <v>36</v>
      </c>
      <c r="T2670" s="14">
        <v>139</v>
      </c>
      <c r="U2670" s="14">
        <v>14</v>
      </c>
      <c r="V2670" s="30">
        <f>U2670/E2670</f>
        <v>9.4960320151936506E-2</v>
      </c>
      <c r="W2670" s="30">
        <f>V2670/3</f>
        <v>3.16534400506455E-2</v>
      </c>
      <c r="X2670" s="210" t="s">
        <v>13962</v>
      </c>
      <c r="Y2670" s="21" t="s">
        <v>13963</v>
      </c>
      <c r="Z2670" s="214" t="s">
        <v>13964</v>
      </c>
    </row>
    <row r="2671" spans="1:26" s="67" customFormat="1" ht="100.2" customHeight="1" x14ac:dyDescent="0.3">
      <c r="A2671" s="9" t="s">
        <v>16991</v>
      </c>
      <c r="B2671" s="10" t="s">
        <v>13965</v>
      </c>
      <c r="C2671" s="22" t="s">
        <v>13966</v>
      </c>
      <c r="D2671" s="19" t="s">
        <v>13967</v>
      </c>
      <c r="E2671" s="13">
        <v>173.17</v>
      </c>
      <c r="F2671" s="14" t="s">
        <v>12170</v>
      </c>
      <c r="G2671" s="14">
        <v>2.42</v>
      </c>
      <c r="H2671" s="14" t="s">
        <v>13968</v>
      </c>
      <c r="I2671" s="14" t="s">
        <v>13709</v>
      </c>
      <c r="J2671" s="15" t="s">
        <v>13731</v>
      </c>
      <c r="K2671" s="14" t="s">
        <v>29669</v>
      </c>
      <c r="L2671" s="14" t="s">
        <v>31</v>
      </c>
      <c r="M2671" s="14" t="s">
        <v>10495</v>
      </c>
      <c r="N2671" s="14" t="s">
        <v>33</v>
      </c>
      <c r="O2671" s="203" t="s">
        <v>220</v>
      </c>
      <c r="P2671" s="28">
        <v>365</v>
      </c>
      <c r="Q2671" s="14">
        <v>5.4</v>
      </c>
      <c r="R2671" s="15" t="s">
        <v>13969</v>
      </c>
      <c r="S2671" s="14" t="s">
        <v>36</v>
      </c>
      <c r="T2671" s="14">
        <v>18</v>
      </c>
      <c r="U2671" s="14">
        <v>5.4</v>
      </c>
      <c r="V2671" s="30">
        <f>U2671/E2671</f>
        <v>3.1183230351677547E-2</v>
      </c>
      <c r="W2671" s="30">
        <f>V2671</f>
        <v>3.1183230351677547E-2</v>
      </c>
      <c r="X2671" s="210" t="s">
        <v>13970</v>
      </c>
      <c r="Y2671" s="21" t="s">
        <v>13971</v>
      </c>
      <c r="Z2671" s="214" t="s">
        <v>13972</v>
      </c>
    </row>
    <row r="2672" spans="1:26" s="67" customFormat="1" ht="100.2" customHeight="1" x14ac:dyDescent="0.3">
      <c r="A2672" s="138" t="s">
        <v>23707</v>
      </c>
      <c r="B2672" s="141" t="s">
        <v>22891</v>
      </c>
      <c r="C2672" s="139" t="s">
        <v>22892</v>
      </c>
      <c r="D2672" s="139" t="s">
        <v>22893</v>
      </c>
      <c r="E2672" s="142">
        <v>483.37</v>
      </c>
      <c r="F2672" s="143" t="s">
        <v>22894</v>
      </c>
      <c r="G2672" s="143"/>
      <c r="H2672" s="143" t="s">
        <v>22895</v>
      </c>
      <c r="I2672" s="144" t="s">
        <v>13709</v>
      </c>
      <c r="J2672" s="145" t="s">
        <v>13710</v>
      </c>
      <c r="K2672" s="143" t="s">
        <v>29668</v>
      </c>
      <c r="L2672" s="144" t="s">
        <v>189</v>
      </c>
      <c r="M2672" s="144" t="s">
        <v>190</v>
      </c>
      <c r="N2672" s="144" t="s">
        <v>46</v>
      </c>
      <c r="O2672" s="166" t="s">
        <v>34</v>
      </c>
      <c r="P2672" s="144">
        <v>364</v>
      </c>
      <c r="Q2672" s="144">
        <v>14.7</v>
      </c>
      <c r="R2672" s="147" t="s">
        <v>22896</v>
      </c>
      <c r="S2672" s="144" t="s">
        <v>1388</v>
      </c>
      <c r="T2672" s="144">
        <v>46.2</v>
      </c>
      <c r="U2672" s="144">
        <v>14.7</v>
      </c>
      <c r="V2672" s="149">
        <f>U2672/E2672</f>
        <v>3.0411486025198088E-2</v>
      </c>
      <c r="W2672" s="149">
        <f>V2672</f>
        <v>3.0411486025198088E-2</v>
      </c>
      <c r="X2672" s="167" t="s">
        <v>22897</v>
      </c>
      <c r="Y2672" s="145" t="s">
        <v>22898</v>
      </c>
      <c r="Z2672" s="168" t="s">
        <v>22899</v>
      </c>
    </row>
    <row r="2673" spans="1:26" s="67" customFormat="1" ht="100.2" customHeight="1" x14ac:dyDescent="0.3">
      <c r="A2673" s="9" t="s">
        <v>16991</v>
      </c>
      <c r="B2673" s="10" t="s">
        <v>13973</v>
      </c>
      <c r="C2673" s="22" t="s">
        <v>13974</v>
      </c>
      <c r="D2673" s="12" t="s">
        <v>13975</v>
      </c>
      <c r="E2673" s="13">
        <v>56.063375633236497</v>
      </c>
      <c r="F2673" s="14" t="s">
        <v>11949</v>
      </c>
      <c r="G2673" s="14">
        <v>-0.38</v>
      </c>
      <c r="H2673" s="18" t="s">
        <v>13976</v>
      </c>
      <c r="I2673" s="14" t="s">
        <v>13709</v>
      </c>
      <c r="J2673" s="15" t="s">
        <v>13977</v>
      </c>
      <c r="K2673" s="14" t="s">
        <v>29667</v>
      </c>
      <c r="L2673" s="14" t="s">
        <v>31</v>
      </c>
      <c r="M2673" s="14" t="s">
        <v>13978</v>
      </c>
      <c r="N2673" s="14" t="s">
        <v>59</v>
      </c>
      <c r="O2673" s="203" t="s">
        <v>220</v>
      </c>
      <c r="P2673" s="17" t="s">
        <v>340</v>
      </c>
      <c r="Q2673" s="29" t="s">
        <v>7640</v>
      </c>
      <c r="R2673" s="15" t="s">
        <v>13979</v>
      </c>
      <c r="S2673" s="14" t="s">
        <v>3124</v>
      </c>
      <c r="T2673" s="18">
        <v>15</v>
      </c>
      <c r="U2673" s="17">
        <v>5</v>
      </c>
      <c r="V2673" s="20">
        <f>PRODUCT(U2673,1/E2673)</f>
        <v>8.9184783176627175E-2</v>
      </c>
      <c r="W2673" s="13">
        <f>V2673/3</f>
        <v>2.9728261058875726E-2</v>
      </c>
      <c r="X2673" s="210" t="s">
        <v>13980</v>
      </c>
      <c r="Y2673" s="21" t="s">
        <v>13981</v>
      </c>
      <c r="Z2673" s="214" t="s">
        <v>13982</v>
      </c>
    </row>
    <row r="2674" spans="1:26" s="67" customFormat="1" ht="100.2" customHeight="1" x14ac:dyDescent="0.3">
      <c r="A2674" s="9" t="s">
        <v>16991</v>
      </c>
      <c r="B2674" s="10" t="s">
        <v>13983</v>
      </c>
      <c r="C2674" s="19" t="s">
        <v>13984</v>
      </c>
      <c r="D2674" s="19" t="s">
        <v>13985</v>
      </c>
      <c r="E2674" s="13">
        <v>388.83</v>
      </c>
      <c r="F2674" s="14" t="s">
        <v>13986</v>
      </c>
      <c r="G2674" s="13">
        <v>2.2999999999999998</v>
      </c>
      <c r="H2674" s="14" t="s">
        <v>13987</v>
      </c>
      <c r="I2674" s="14" t="s">
        <v>13709</v>
      </c>
      <c r="J2674" s="15" t="s">
        <v>13720</v>
      </c>
      <c r="K2674" s="14" t="s">
        <v>29038</v>
      </c>
      <c r="L2674" s="14" t="s">
        <v>31</v>
      </c>
      <c r="M2674" s="14" t="s">
        <v>310</v>
      </c>
      <c r="N2674" s="14" t="s">
        <v>476</v>
      </c>
      <c r="O2674" s="203" t="s">
        <v>34</v>
      </c>
      <c r="P2674" s="28">
        <v>91</v>
      </c>
      <c r="Q2674" s="14">
        <v>31</v>
      </c>
      <c r="R2674" s="15" t="s">
        <v>13988</v>
      </c>
      <c r="S2674" s="14" t="s">
        <v>8462</v>
      </c>
      <c r="T2674" s="14">
        <v>62.5</v>
      </c>
      <c r="U2674" s="14">
        <v>31</v>
      </c>
      <c r="V2674" s="30">
        <f>PRODUCT(U2674,1/E2674)</f>
        <v>7.9726358562868097E-2</v>
      </c>
      <c r="W2674" s="30">
        <f>V2674/3</f>
        <v>2.6575452854289364E-2</v>
      </c>
      <c r="X2674" s="210" t="s">
        <v>13989</v>
      </c>
      <c r="Y2674" s="21" t="s">
        <v>1342</v>
      </c>
      <c r="Z2674" s="214" t="s">
        <v>13990</v>
      </c>
    </row>
    <row r="2675" spans="1:26" s="67" customFormat="1" ht="100.2" customHeight="1" x14ac:dyDescent="0.3">
      <c r="A2675" s="9" t="s">
        <v>16991</v>
      </c>
      <c r="B2675" s="10" t="s">
        <v>13991</v>
      </c>
      <c r="C2675" s="22" t="s">
        <v>13992</v>
      </c>
      <c r="D2675" s="43" t="s">
        <v>13993</v>
      </c>
      <c r="E2675" s="24">
        <v>393.565838352279</v>
      </c>
      <c r="F2675" s="14" t="s">
        <v>13994</v>
      </c>
      <c r="G2675" s="13">
        <v>3.3580000000000001</v>
      </c>
      <c r="H2675" s="25" t="s">
        <v>13995</v>
      </c>
      <c r="I2675" s="14" t="s">
        <v>13709</v>
      </c>
      <c r="J2675" s="15" t="s">
        <v>13842</v>
      </c>
      <c r="K2675" s="14" t="s">
        <v>29666</v>
      </c>
      <c r="L2675" s="14" t="s">
        <v>10359</v>
      </c>
      <c r="M2675" s="14" t="s">
        <v>10360</v>
      </c>
      <c r="N2675" s="14" t="s">
        <v>33</v>
      </c>
      <c r="O2675" s="203" t="s">
        <v>10361</v>
      </c>
      <c r="P2675" s="26">
        <v>365</v>
      </c>
      <c r="Q2675" s="25">
        <v>10</v>
      </c>
      <c r="R2675" s="15" t="s">
        <v>13996</v>
      </c>
      <c r="S2675" s="14" t="s">
        <v>13997</v>
      </c>
      <c r="T2675" s="25">
        <v>22.5</v>
      </c>
      <c r="U2675" s="25">
        <v>10</v>
      </c>
      <c r="V2675" s="44">
        <f>PRODUCT(U2675,1/E2675)</f>
        <v>2.5408709358176167E-2</v>
      </c>
      <c r="W2675" s="44">
        <f t="shared" ref="W2675:W2689" si="143">V2675</f>
        <v>2.5408709358176167E-2</v>
      </c>
      <c r="X2675" s="210" t="s">
        <v>13998</v>
      </c>
      <c r="Y2675" s="21" t="s">
        <v>13999</v>
      </c>
      <c r="Z2675" s="214" t="s">
        <v>14000</v>
      </c>
    </row>
    <row r="2676" spans="1:26" s="67" customFormat="1" ht="100.2" customHeight="1" x14ac:dyDescent="0.3">
      <c r="A2676" s="138" t="s">
        <v>23707</v>
      </c>
      <c r="B2676" s="141" t="s">
        <v>22900</v>
      </c>
      <c r="C2676" s="139" t="s">
        <v>22901</v>
      </c>
      <c r="D2676" s="139" t="s">
        <v>22902</v>
      </c>
      <c r="E2676" s="142">
        <v>139.97</v>
      </c>
      <c r="F2676" s="143" t="s">
        <v>22903</v>
      </c>
      <c r="G2676" s="143"/>
      <c r="H2676" s="143" t="s">
        <v>22904</v>
      </c>
      <c r="I2676" s="144" t="s">
        <v>13709</v>
      </c>
      <c r="J2676" s="145" t="s">
        <v>22905</v>
      </c>
      <c r="K2676" s="143" t="s">
        <v>29665</v>
      </c>
      <c r="L2676" s="144" t="s">
        <v>31</v>
      </c>
      <c r="M2676" s="144" t="s">
        <v>176</v>
      </c>
      <c r="N2676" s="144" t="s">
        <v>46</v>
      </c>
      <c r="O2676" s="166" t="s">
        <v>34</v>
      </c>
      <c r="P2676" s="144">
        <v>728</v>
      </c>
      <c r="Q2676" s="144">
        <v>3.5</v>
      </c>
      <c r="R2676" s="147" t="s">
        <v>22906</v>
      </c>
      <c r="S2676" s="144" t="s">
        <v>36</v>
      </c>
      <c r="T2676" s="144">
        <v>30.2</v>
      </c>
      <c r="U2676" s="144">
        <v>3.5</v>
      </c>
      <c r="V2676" s="148">
        <f>U2676/E2676</f>
        <v>2.500535829106237E-2</v>
      </c>
      <c r="W2676" s="148">
        <f t="shared" si="143"/>
        <v>2.500535829106237E-2</v>
      </c>
      <c r="X2676" s="167" t="s">
        <v>22907</v>
      </c>
      <c r="Y2676" s="145" t="s">
        <v>22908</v>
      </c>
      <c r="Z2676" s="168" t="s">
        <v>22909</v>
      </c>
    </row>
    <row r="2677" spans="1:26" s="67" customFormat="1" ht="100.2" customHeight="1" x14ac:dyDescent="0.3">
      <c r="A2677" s="138" t="s">
        <v>23707</v>
      </c>
      <c r="B2677" s="158" t="s">
        <v>22910</v>
      </c>
      <c r="C2677" s="145" t="s">
        <v>22911</v>
      </c>
      <c r="D2677" s="145" t="s">
        <v>22912</v>
      </c>
      <c r="E2677" s="146">
        <v>400.51900000000001</v>
      </c>
      <c r="F2677" s="144" t="s">
        <v>22913</v>
      </c>
      <c r="G2677" s="144"/>
      <c r="H2677" s="144" t="s">
        <v>22914</v>
      </c>
      <c r="I2677" s="144" t="s">
        <v>13709</v>
      </c>
      <c r="J2677" s="145" t="s">
        <v>13710</v>
      </c>
      <c r="K2677" s="144" t="s">
        <v>29664</v>
      </c>
      <c r="L2677" s="144" t="s">
        <v>31</v>
      </c>
      <c r="M2677" s="144" t="s">
        <v>22915</v>
      </c>
      <c r="N2677" s="144" t="s">
        <v>33</v>
      </c>
      <c r="O2677" s="166" t="s">
        <v>220</v>
      </c>
      <c r="P2677" s="144">
        <v>730</v>
      </c>
      <c r="Q2677" s="144">
        <v>10</v>
      </c>
      <c r="R2677" s="147" t="s">
        <v>22916</v>
      </c>
      <c r="S2677" s="144" t="s">
        <v>36</v>
      </c>
      <c r="T2677" s="144">
        <v>100</v>
      </c>
      <c r="U2677" s="144">
        <v>10</v>
      </c>
      <c r="V2677" s="148">
        <f>U2677/E2677</f>
        <v>2.496760453311828E-2</v>
      </c>
      <c r="W2677" s="148">
        <f t="shared" si="143"/>
        <v>2.496760453311828E-2</v>
      </c>
      <c r="X2677" s="167" t="s">
        <v>22917</v>
      </c>
      <c r="Y2677" s="145" t="s">
        <v>22918</v>
      </c>
      <c r="Z2677" s="171" t="s">
        <v>22919</v>
      </c>
    </row>
    <row r="2678" spans="1:26" s="67" customFormat="1" ht="100.2" customHeight="1" x14ac:dyDescent="0.3">
      <c r="A2678" s="138" t="s">
        <v>23707</v>
      </c>
      <c r="B2678" s="141" t="s">
        <v>22920</v>
      </c>
      <c r="C2678" s="139" t="s">
        <v>22921</v>
      </c>
      <c r="D2678" s="139" t="s">
        <v>22922</v>
      </c>
      <c r="E2678" s="142">
        <v>506.40800000000002</v>
      </c>
      <c r="F2678" s="143" t="s">
        <v>22923</v>
      </c>
      <c r="G2678" s="143"/>
      <c r="H2678" s="143" t="s">
        <v>22924</v>
      </c>
      <c r="I2678" s="144" t="s">
        <v>13709</v>
      </c>
      <c r="J2678" s="145" t="s">
        <v>22925</v>
      </c>
      <c r="K2678" s="143" t="s">
        <v>29663</v>
      </c>
      <c r="L2678" s="144" t="s">
        <v>189</v>
      </c>
      <c r="M2678" s="144" t="s">
        <v>190</v>
      </c>
      <c r="N2678" s="144" t="s">
        <v>33</v>
      </c>
      <c r="O2678" s="166" t="s">
        <v>3856</v>
      </c>
      <c r="P2678" s="144">
        <v>365</v>
      </c>
      <c r="Q2678" s="144">
        <v>12</v>
      </c>
      <c r="R2678" s="147" t="s">
        <v>22926</v>
      </c>
      <c r="S2678" s="144" t="s">
        <v>36</v>
      </c>
      <c r="T2678" s="144">
        <v>30</v>
      </c>
      <c r="U2678" s="144">
        <v>12</v>
      </c>
      <c r="V2678" s="148">
        <f>U2678/E2678</f>
        <v>2.3696308115195651E-2</v>
      </c>
      <c r="W2678" s="148">
        <f t="shared" si="143"/>
        <v>2.3696308115195651E-2</v>
      </c>
      <c r="X2678" s="167" t="s">
        <v>22927</v>
      </c>
      <c r="Y2678" s="145" t="s">
        <v>22928</v>
      </c>
      <c r="Z2678" s="168" t="s">
        <v>22929</v>
      </c>
    </row>
    <row r="2679" spans="1:26" s="67" customFormat="1" ht="100.2" customHeight="1" x14ac:dyDescent="0.3">
      <c r="A2679" s="138" t="s">
        <v>23707</v>
      </c>
      <c r="B2679" s="141" t="s">
        <v>22930</v>
      </c>
      <c r="C2679" s="139" t="s">
        <v>22931</v>
      </c>
      <c r="D2679" s="139" t="s">
        <v>22932</v>
      </c>
      <c r="E2679" s="142">
        <v>429.81</v>
      </c>
      <c r="F2679" s="143" t="s">
        <v>22933</v>
      </c>
      <c r="G2679" s="143"/>
      <c r="H2679" s="143" t="s">
        <v>22934</v>
      </c>
      <c r="I2679" s="144" t="s">
        <v>13709</v>
      </c>
      <c r="J2679" s="145" t="s">
        <v>13710</v>
      </c>
      <c r="K2679" s="143" t="s">
        <v>29039</v>
      </c>
      <c r="L2679" s="144" t="s">
        <v>189</v>
      </c>
      <c r="M2679" s="144" t="s">
        <v>190</v>
      </c>
      <c r="N2679" s="144" t="s">
        <v>33</v>
      </c>
      <c r="O2679" s="166" t="s">
        <v>34</v>
      </c>
      <c r="P2679" s="144">
        <v>364</v>
      </c>
      <c r="Q2679" s="144">
        <v>10</v>
      </c>
      <c r="R2679" s="147" t="s">
        <v>22935</v>
      </c>
      <c r="S2679" s="144" t="s">
        <v>143</v>
      </c>
      <c r="T2679" s="144">
        <v>50</v>
      </c>
      <c r="U2679" s="144">
        <v>10</v>
      </c>
      <c r="V2679" s="148">
        <f>U2679/E2679</f>
        <v>2.3266094320746375E-2</v>
      </c>
      <c r="W2679" s="148">
        <f t="shared" si="143"/>
        <v>2.3266094320746375E-2</v>
      </c>
      <c r="X2679" s="167" t="s">
        <v>22936</v>
      </c>
      <c r="Y2679" s="145" t="s">
        <v>22937</v>
      </c>
      <c r="Z2679" s="168" t="s">
        <v>22938</v>
      </c>
    </row>
    <row r="2680" spans="1:26" s="67" customFormat="1" ht="100.2" customHeight="1" x14ac:dyDescent="0.3">
      <c r="A2680" s="9" t="s">
        <v>16991</v>
      </c>
      <c r="B2680" s="10" t="s">
        <v>14001</v>
      </c>
      <c r="C2680" s="22" t="s">
        <v>14002</v>
      </c>
      <c r="D2680" s="43" t="s">
        <v>14003</v>
      </c>
      <c r="E2680" s="24">
        <v>217.38</v>
      </c>
      <c r="F2680" s="14" t="s">
        <v>14004</v>
      </c>
      <c r="G2680" s="14">
        <v>4.1500000000000004</v>
      </c>
      <c r="H2680" s="25" t="s">
        <v>14005</v>
      </c>
      <c r="I2680" s="14" t="s">
        <v>13709</v>
      </c>
      <c r="J2680" s="15" t="s">
        <v>13833</v>
      </c>
      <c r="K2680" s="14" t="s">
        <v>29505</v>
      </c>
      <c r="L2680" s="14" t="s">
        <v>189</v>
      </c>
      <c r="M2680" s="14" t="s">
        <v>190</v>
      </c>
      <c r="N2680" s="14" t="s">
        <v>33</v>
      </c>
      <c r="O2680" s="203" t="s">
        <v>3685</v>
      </c>
      <c r="P2680" s="26">
        <v>365</v>
      </c>
      <c r="Q2680" s="25">
        <v>5</v>
      </c>
      <c r="R2680" s="15" t="s">
        <v>6647</v>
      </c>
      <c r="S2680" s="14" t="s">
        <v>36</v>
      </c>
      <c r="T2680" s="25">
        <v>25</v>
      </c>
      <c r="U2680" s="26">
        <v>5</v>
      </c>
      <c r="V2680" s="24">
        <f>PRODUCT(U2680,1/E2680)</f>
        <v>2.3001196062195237E-2</v>
      </c>
      <c r="W2680" s="24">
        <f t="shared" si="143"/>
        <v>2.3001196062195237E-2</v>
      </c>
      <c r="X2680" s="210" t="s">
        <v>14006</v>
      </c>
      <c r="Y2680" s="21" t="s">
        <v>14007</v>
      </c>
      <c r="Z2680" s="214" t="s">
        <v>14008</v>
      </c>
    </row>
    <row r="2681" spans="1:26" s="67" customFormat="1" ht="100.2" customHeight="1" x14ac:dyDescent="0.3">
      <c r="A2681" s="9" t="s">
        <v>16991</v>
      </c>
      <c r="B2681" s="10" t="s">
        <v>14009</v>
      </c>
      <c r="C2681" s="22" t="s">
        <v>14010</v>
      </c>
      <c r="D2681" s="19" t="s">
        <v>14011</v>
      </c>
      <c r="E2681" s="13">
        <v>218.08</v>
      </c>
      <c r="F2681" s="14" t="s">
        <v>14012</v>
      </c>
      <c r="G2681" s="14">
        <v>3.12</v>
      </c>
      <c r="H2681" s="14" t="s">
        <v>14013</v>
      </c>
      <c r="I2681" s="14" t="s">
        <v>13709</v>
      </c>
      <c r="J2681" s="15" t="s">
        <v>14014</v>
      </c>
      <c r="K2681" s="14" t="s">
        <v>29040</v>
      </c>
      <c r="L2681" s="14" t="s">
        <v>31</v>
      </c>
      <c r="M2681" s="14" t="s">
        <v>32</v>
      </c>
      <c r="N2681" s="14" t="s">
        <v>33</v>
      </c>
      <c r="O2681" s="203" t="s">
        <v>34</v>
      </c>
      <c r="P2681" s="28">
        <v>730</v>
      </c>
      <c r="Q2681" s="14">
        <v>5</v>
      </c>
      <c r="R2681" s="15" t="s">
        <v>14015</v>
      </c>
      <c r="S2681" s="14" t="s">
        <v>9529</v>
      </c>
      <c r="T2681" s="14">
        <v>20</v>
      </c>
      <c r="U2681" s="14">
        <v>5</v>
      </c>
      <c r="V2681" s="13">
        <f>PRODUCT(U2681,1/E2681)</f>
        <v>2.2927366104181952E-2</v>
      </c>
      <c r="W2681" s="13">
        <f t="shared" si="143"/>
        <v>2.2927366104181952E-2</v>
      </c>
      <c r="X2681" s="210" t="s">
        <v>14016</v>
      </c>
      <c r="Y2681" s="21" t="s">
        <v>14017</v>
      </c>
      <c r="Z2681" s="214" t="s">
        <v>14018</v>
      </c>
    </row>
    <row r="2682" spans="1:26" s="67" customFormat="1" ht="100.2" customHeight="1" x14ac:dyDescent="0.3">
      <c r="A2682" s="9" t="s">
        <v>16991</v>
      </c>
      <c r="B2682" s="10" t="s">
        <v>14019</v>
      </c>
      <c r="C2682" s="22" t="s">
        <v>14020</v>
      </c>
      <c r="D2682" s="19" t="s">
        <v>14021</v>
      </c>
      <c r="E2682" s="13">
        <v>265.27999999999997</v>
      </c>
      <c r="F2682" s="14" t="s">
        <v>14022</v>
      </c>
      <c r="G2682" s="14">
        <v>0.62</v>
      </c>
      <c r="H2682" s="14" t="s">
        <v>14023</v>
      </c>
      <c r="I2682" s="14" t="s">
        <v>13709</v>
      </c>
      <c r="J2682" s="15" t="s">
        <v>13833</v>
      </c>
      <c r="K2682" s="14" t="s">
        <v>29662</v>
      </c>
      <c r="L2682" s="14" t="s">
        <v>10359</v>
      </c>
      <c r="M2682" s="14" t="s">
        <v>10360</v>
      </c>
      <c r="N2682" s="14" t="s">
        <v>46</v>
      </c>
      <c r="O2682" s="203" t="s">
        <v>5698</v>
      </c>
      <c r="P2682" s="28">
        <v>180</v>
      </c>
      <c r="Q2682" s="14">
        <v>5.2</v>
      </c>
      <c r="R2682" s="15" t="s">
        <v>14024</v>
      </c>
      <c r="S2682" s="14" t="s">
        <v>14025</v>
      </c>
      <c r="T2682" s="14">
        <v>15.5</v>
      </c>
      <c r="U2682" s="14">
        <v>5.2</v>
      </c>
      <c r="V2682" s="30">
        <f>PRODUCT(U2682,1/E2682)</f>
        <v>1.9601930036188181E-2</v>
      </c>
      <c r="W2682" s="30">
        <f t="shared" si="143"/>
        <v>1.9601930036188181E-2</v>
      </c>
      <c r="X2682" s="210" t="s">
        <v>14026</v>
      </c>
      <c r="Y2682" s="21" t="s">
        <v>14027</v>
      </c>
      <c r="Z2682" s="214" t="s">
        <v>14028</v>
      </c>
    </row>
    <row r="2683" spans="1:26" s="67" customFormat="1" ht="100.2" customHeight="1" x14ac:dyDescent="0.3">
      <c r="A2683" s="9" t="s">
        <v>16991</v>
      </c>
      <c r="B2683" s="10" t="s">
        <v>14029</v>
      </c>
      <c r="C2683" s="22" t="s">
        <v>14030</v>
      </c>
      <c r="D2683" s="23" t="s">
        <v>14031</v>
      </c>
      <c r="E2683" s="24">
        <v>1034.19</v>
      </c>
      <c r="F2683" s="14" t="s">
        <v>14032</v>
      </c>
      <c r="G2683" s="14">
        <v>-1.7</v>
      </c>
      <c r="H2683" s="25" t="s">
        <v>14033</v>
      </c>
      <c r="I2683" s="14" t="s">
        <v>13709</v>
      </c>
      <c r="J2683" s="15" t="s">
        <v>13842</v>
      </c>
      <c r="K2683" s="14" t="s">
        <v>29661</v>
      </c>
      <c r="L2683" s="14" t="s">
        <v>31</v>
      </c>
      <c r="M2683" s="14" t="s">
        <v>261</v>
      </c>
      <c r="N2683" s="14" t="s">
        <v>476</v>
      </c>
      <c r="O2683" s="203" t="s">
        <v>34</v>
      </c>
      <c r="P2683" s="69" t="s">
        <v>1908</v>
      </c>
      <c r="Q2683" s="70" t="s">
        <v>2098</v>
      </c>
      <c r="R2683" s="15" t="s">
        <v>14034</v>
      </c>
      <c r="S2683" s="14" t="s">
        <v>49</v>
      </c>
      <c r="T2683" s="71" t="s">
        <v>49</v>
      </c>
      <c r="U2683" s="69">
        <v>20</v>
      </c>
      <c r="V2683" s="30">
        <f>PRODUCT(U2683,1/E2683)</f>
        <v>1.9338806215492315E-2</v>
      </c>
      <c r="W2683" s="72">
        <f t="shared" si="143"/>
        <v>1.9338806215492315E-2</v>
      </c>
      <c r="X2683" s="210" t="s">
        <v>14035</v>
      </c>
      <c r="Y2683" s="21" t="s">
        <v>13893</v>
      </c>
      <c r="Z2683" s="214" t="s">
        <v>14036</v>
      </c>
    </row>
    <row r="2684" spans="1:26" s="67" customFormat="1" ht="100.2" customHeight="1" x14ac:dyDescent="0.3">
      <c r="A2684" s="9" t="s">
        <v>16991</v>
      </c>
      <c r="B2684" s="45" t="s">
        <v>14037</v>
      </c>
      <c r="C2684" s="22" t="s">
        <v>14038</v>
      </c>
      <c r="D2684" s="19" t="s">
        <v>14039</v>
      </c>
      <c r="E2684" s="13">
        <f>541.07/2</f>
        <v>270.53500000000003</v>
      </c>
      <c r="F2684" s="14" t="s">
        <v>14040</v>
      </c>
      <c r="G2684" s="14">
        <v>1.33</v>
      </c>
      <c r="H2684" s="14" t="s">
        <v>14041</v>
      </c>
      <c r="I2684" s="14" t="s">
        <v>13709</v>
      </c>
      <c r="J2684" s="15" t="s">
        <v>13833</v>
      </c>
      <c r="K2684" s="14" t="s">
        <v>29660</v>
      </c>
      <c r="L2684" s="14" t="s">
        <v>31</v>
      </c>
      <c r="M2684" s="14" t="s">
        <v>69</v>
      </c>
      <c r="N2684" s="14" t="s">
        <v>46</v>
      </c>
      <c r="O2684" s="203" t="s">
        <v>5698</v>
      </c>
      <c r="P2684" s="28">
        <v>730</v>
      </c>
      <c r="Q2684" s="13">
        <v>4.83</v>
      </c>
      <c r="R2684" s="15" t="s">
        <v>14042</v>
      </c>
      <c r="S2684" s="14" t="s">
        <v>14043</v>
      </c>
      <c r="T2684" s="14">
        <v>30.9</v>
      </c>
      <c r="U2684" s="13">
        <v>4.83</v>
      </c>
      <c r="V2684" s="37">
        <f>PRODUCT(U2684,1/E2684)</f>
        <v>1.7853512484521411E-2</v>
      </c>
      <c r="W2684" s="37">
        <f t="shared" si="143"/>
        <v>1.7853512484521411E-2</v>
      </c>
      <c r="X2684" s="210" t="s">
        <v>14044</v>
      </c>
      <c r="Y2684" s="21" t="s">
        <v>14045</v>
      </c>
      <c r="Z2684" s="214" t="s">
        <v>14046</v>
      </c>
    </row>
    <row r="2685" spans="1:26" s="67" customFormat="1" ht="100.2" customHeight="1" x14ac:dyDescent="0.3">
      <c r="A2685" s="9" t="s">
        <v>16991</v>
      </c>
      <c r="B2685" s="10" t="s">
        <v>14047</v>
      </c>
      <c r="C2685" s="22" t="s">
        <v>14048</v>
      </c>
      <c r="D2685" s="19" t="s">
        <v>14049</v>
      </c>
      <c r="E2685" s="13">
        <v>1449.25</v>
      </c>
      <c r="F2685" s="14" t="s">
        <v>14050</v>
      </c>
      <c r="G2685" s="14"/>
      <c r="H2685" s="14" t="s">
        <v>14051</v>
      </c>
      <c r="I2685" s="14" t="s">
        <v>13709</v>
      </c>
      <c r="J2685" s="15" t="s">
        <v>13805</v>
      </c>
      <c r="K2685" s="14" t="s">
        <v>29041</v>
      </c>
      <c r="L2685" s="14" t="s">
        <v>189</v>
      </c>
      <c r="M2685" s="14" t="s">
        <v>14052</v>
      </c>
      <c r="N2685" s="14" t="s">
        <v>33</v>
      </c>
      <c r="O2685" s="203" t="s">
        <v>1433</v>
      </c>
      <c r="P2685" s="28">
        <v>168</v>
      </c>
      <c r="Q2685" s="14">
        <v>25</v>
      </c>
      <c r="R2685" s="15" t="s">
        <v>14053</v>
      </c>
      <c r="S2685" s="14" t="s">
        <v>14054</v>
      </c>
      <c r="T2685" s="14">
        <v>12.5</v>
      </c>
      <c r="U2685" s="28">
        <v>25</v>
      </c>
      <c r="V2685" s="30">
        <f>U2685/E2685</f>
        <v>1.7250301880282905E-2</v>
      </c>
      <c r="W2685" s="30">
        <f t="shared" si="143"/>
        <v>1.7250301880282905E-2</v>
      </c>
      <c r="X2685" s="210" t="s">
        <v>14055</v>
      </c>
      <c r="Y2685" s="21" t="s">
        <v>14056</v>
      </c>
      <c r="Z2685" s="214" t="s">
        <v>14057</v>
      </c>
    </row>
    <row r="2686" spans="1:26" s="67" customFormat="1" ht="100.2" customHeight="1" x14ac:dyDescent="0.3">
      <c r="A2686" s="9" t="s">
        <v>16991</v>
      </c>
      <c r="B2686" s="10" t="s">
        <v>14058</v>
      </c>
      <c r="C2686" s="22" t="s">
        <v>14059</v>
      </c>
      <c r="D2686" s="12" t="s">
        <v>14060</v>
      </c>
      <c r="E2686" s="13">
        <v>641.69293215541995</v>
      </c>
      <c r="F2686" s="14" t="s">
        <v>14061</v>
      </c>
      <c r="G2686" s="14">
        <v>9.7699999999999907</v>
      </c>
      <c r="H2686" s="18" t="s">
        <v>14062</v>
      </c>
      <c r="I2686" s="14" t="s">
        <v>13709</v>
      </c>
      <c r="J2686" s="15" t="s">
        <v>13720</v>
      </c>
      <c r="K2686" s="14" t="s">
        <v>28282</v>
      </c>
      <c r="L2686" s="14" t="s">
        <v>31</v>
      </c>
      <c r="M2686" s="14" t="s">
        <v>1357</v>
      </c>
      <c r="N2686" s="14" t="s">
        <v>59</v>
      </c>
      <c r="O2686" s="203" t="s">
        <v>34</v>
      </c>
      <c r="P2686" s="17" t="s">
        <v>917</v>
      </c>
      <c r="Q2686" s="29" t="s">
        <v>14063</v>
      </c>
      <c r="R2686" s="15" t="s">
        <v>14064</v>
      </c>
      <c r="S2686" s="14" t="s">
        <v>14065</v>
      </c>
      <c r="T2686" s="18">
        <v>101</v>
      </c>
      <c r="U2686" s="34">
        <v>10.199999999999999</v>
      </c>
      <c r="V2686" s="39">
        <f>U2686/E2686</f>
        <v>1.5895453243872613E-2</v>
      </c>
      <c r="W2686" s="37">
        <f t="shared" si="143"/>
        <v>1.5895453243872613E-2</v>
      </c>
      <c r="X2686" s="210" t="s">
        <v>14066</v>
      </c>
      <c r="Y2686" s="21" t="s">
        <v>14067</v>
      </c>
      <c r="Z2686" s="214" t="s">
        <v>14068</v>
      </c>
    </row>
    <row r="2687" spans="1:26" s="67" customFormat="1" ht="100.2" customHeight="1" x14ac:dyDescent="0.3">
      <c r="A2687" s="138" t="s">
        <v>23707</v>
      </c>
      <c r="B2687" s="141" t="s">
        <v>22939</v>
      </c>
      <c r="C2687" s="139" t="s">
        <v>22940</v>
      </c>
      <c r="D2687" s="139" t="s">
        <v>22941</v>
      </c>
      <c r="E2687" s="142">
        <v>318.37299999999999</v>
      </c>
      <c r="F2687" s="143" t="s">
        <v>22942</v>
      </c>
      <c r="G2687" s="143"/>
      <c r="H2687" s="143" t="s">
        <v>22943</v>
      </c>
      <c r="I2687" s="144" t="s">
        <v>13709</v>
      </c>
      <c r="J2687" s="145" t="s">
        <v>22944</v>
      </c>
      <c r="K2687" s="143" t="s">
        <v>29659</v>
      </c>
      <c r="L2687" s="144" t="s">
        <v>189</v>
      </c>
      <c r="M2687" s="144" t="s">
        <v>281</v>
      </c>
      <c r="N2687" s="144" t="s">
        <v>33</v>
      </c>
      <c r="O2687" s="166" t="s">
        <v>3856</v>
      </c>
      <c r="P2687" s="144">
        <v>364</v>
      </c>
      <c r="Q2687" s="144">
        <v>5</v>
      </c>
      <c r="R2687" s="147" t="s">
        <v>1737</v>
      </c>
      <c r="S2687" s="144" t="s">
        <v>36</v>
      </c>
      <c r="T2687" s="144">
        <v>50</v>
      </c>
      <c r="U2687" s="144">
        <v>5</v>
      </c>
      <c r="V2687" s="146">
        <f>U2687/E2687</f>
        <v>1.5704849343380248E-2</v>
      </c>
      <c r="W2687" s="146">
        <f t="shared" si="143"/>
        <v>1.5704849343380248E-2</v>
      </c>
      <c r="X2687" s="167" t="s">
        <v>22945</v>
      </c>
      <c r="Y2687" s="145" t="s">
        <v>20186</v>
      </c>
      <c r="Z2687" s="168" t="s">
        <v>22946</v>
      </c>
    </row>
    <row r="2688" spans="1:26" s="67" customFormat="1" ht="100.2" customHeight="1" x14ac:dyDescent="0.3">
      <c r="A2688" s="9" t="s">
        <v>16991</v>
      </c>
      <c r="B2688" s="10" t="s">
        <v>14069</v>
      </c>
      <c r="C2688" s="22" t="s">
        <v>14070</v>
      </c>
      <c r="D2688" s="19" t="s">
        <v>23612</v>
      </c>
      <c r="E2688" s="13">
        <v>321.55</v>
      </c>
      <c r="F2688" s="14" t="s">
        <v>14071</v>
      </c>
      <c r="G2688" s="14">
        <v>5.07</v>
      </c>
      <c r="H2688" s="14" t="s">
        <v>14072</v>
      </c>
      <c r="I2688" s="14" t="s">
        <v>13709</v>
      </c>
      <c r="J2688" s="15" t="s">
        <v>13853</v>
      </c>
      <c r="K2688" s="14" t="s">
        <v>29042</v>
      </c>
      <c r="L2688" s="14" t="s">
        <v>31</v>
      </c>
      <c r="M2688" s="14" t="s">
        <v>281</v>
      </c>
      <c r="N2688" s="14" t="s">
        <v>33</v>
      </c>
      <c r="O2688" s="203" t="s">
        <v>34</v>
      </c>
      <c r="P2688" s="28">
        <v>730</v>
      </c>
      <c r="Q2688" s="14">
        <v>5</v>
      </c>
      <c r="R2688" s="15" t="s">
        <v>14073</v>
      </c>
      <c r="S2688" s="14" t="s">
        <v>14074</v>
      </c>
      <c r="T2688" s="14">
        <v>15</v>
      </c>
      <c r="U2688" s="14">
        <v>5</v>
      </c>
      <c r="V2688" s="13">
        <f>PRODUCT(U2688,1/E2688)</f>
        <v>1.5549681231534754E-2</v>
      </c>
      <c r="W2688" s="13">
        <f t="shared" si="143"/>
        <v>1.5549681231534754E-2</v>
      </c>
      <c r="X2688" s="210" t="s">
        <v>14075</v>
      </c>
      <c r="Y2688" s="21" t="s">
        <v>14076</v>
      </c>
      <c r="Z2688" s="214" t="s">
        <v>14077</v>
      </c>
    </row>
    <row r="2689" spans="1:26" s="67" customFormat="1" ht="100.2" customHeight="1" x14ac:dyDescent="0.3">
      <c r="A2689" s="9" t="s">
        <v>16991</v>
      </c>
      <c r="B2689" s="10" t="s">
        <v>14078</v>
      </c>
      <c r="C2689" s="22" t="s">
        <v>14079</v>
      </c>
      <c r="D2689" s="19" t="s">
        <v>14080</v>
      </c>
      <c r="E2689" s="13">
        <v>162.21</v>
      </c>
      <c r="F2689" s="14" t="s">
        <v>14081</v>
      </c>
      <c r="G2689" s="14">
        <v>1.0489999999999999</v>
      </c>
      <c r="H2689" s="14" t="s">
        <v>14082</v>
      </c>
      <c r="I2689" s="14" t="s">
        <v>13709</v>
      </c>
      <c r="J2689" s="15" t="s">
        <v>14083</v>
      </c>
      <c r="K2689" s="14" t="s">
        <v>29658</v>
      </c>
      <c r="L2689" s="14" t="s">
        <v>189</v>
      </c>
      <c r="M2689" s="14" t="s">
        <v>190</v>
      </c>
      <c r="N2689" s="14" t="s">
        <v>33</v>
      </c>
      <c r="O2689" s="203" t="s">
        <v>5698</v>
      </c>
      <c r="P2689" s="28">
        <v>730</v>
      </c>
      <c r="Q2689" s="14">
        <v>2.5</v>
      </c>
      <c r="R2689" s="15" t="s">
        <v>14084</v>
      </c>
      <c r="S2689" s="14" t="s">
        <v>36</v>
      </c>
      <c r="T2689" s="14">
        <v>10</v>
      </c>
      <c r="U2689" s="14">
        <v>2.5</v>
      </c>
      <c r="V2689" s="30">
        <f>PRODUCT(U2689,1/E2689)</f>
        <v>1.541212009123975E-2</v>
      </c>
      <c r="W2689" s="30">
        <f t="shared" si="143"/>
        <v>1.541212009123975E-2</v>
      </c>
      <c r="X2689" s="210" t="s">
        <v>14085</v>
      </c>
      <c r="Y2689" s="21" t="s">
        <v>14086</v>
      </c>
      <c r="Z2689" s="214" t="s">
        <v>14087</v>
      </c>
    </row>
    <row r="2690" spans="1:26" s="67" customFormat="1" ht="100.2" customHeight="1" x14ac:dyDescent="0.3">
      <c r="A2690" s="138" t="s">
        <v>23707</v>
      </c>
      <c r="B2690" s="141" t="s">
        <v>22947</v>
      </c>
      <c r="C2690" s="139" t="s">
        <v>22948</v>
      </c>
      <c r="D2690" s="139" t="s">
        <v>23697</v>
      </c>
      <c r="E2690" s="142">
        <v>720.721</v>
      </c>
      <c r="F2690" s="143" t="s">
        <v>22949</v>
      </c>
      <c r="G2690" s="143"/>
      <c r="H2690" s="143" t="s">
        <v>22950</v>
      </c>
      <c r="I2690" s="144" t="s">
        <v>13709</v>
      </c>
      <c r="J2690" s="145" t="s">
        <v>13842</v>
      </c>
      <c r="K2690" s="143" t="s">
        <v>29657</v>
      </c>
      <c r="L2690" s="144" t="s">
        <v>31</v>
      </c>
      <c r="M2690" s="144" t="s">
        <v>10940</v>
      </c>
      <c r="N2690" s="144" t="s">
        <v>46</v>
      </c>
      <c r="O2690" s="166" t="s">
        <v>34</v>
      </c>
      <c r="P2690" s="144">
        <v>91</v>
      </c>
      <c r="Q2690" s="144">
        <v>32</v>
      </c>
      <c r="R2690" s="147" t="s">
        <v>22951</v>
      </c>
      <c r="S2690" s="144" t="s">
        <v>143</v>
      </c>
      <c r="T2690" s="144">
        <v>123</v>
      </c>
      <c r="U2690" s="144">
        <v>32</v>
      </c>
      <c r="V2690" s="148">
        <f t="shared" ref="V2690:V2698" si="144">U2690/E2690</f>
        <v>4.4399982795006669E-2</v>
      </c>
      <c r="W2690" s="148">
        <f>V2690/3</f>
        <v>1.4799994265002224E-2</v>
      </c>
      <c r="X2690" s="167" t="s">
        <v>22952</v>
      </c>
      <c r="Y2690" s="145" t="s">
        <v>22953</v>
      </c>
      <c r="Z2690" s="168" t="s">
        <v>22954</v>
      </c>
    </row>
    <row r="2691" spans="1:26" s="67" customFormat="1" ht="100.2" customHeight="1" x14ac:dyDescent="0.3">
      <c r="A2691" s="9" t="s">
        <v>16991</v>
      </c>
      <c r="B2691" s="10" t="s">
        <v>14088</v>
      </c>
      <c r="C2691" s="35" t="s">
        <v>14089</v>
      </c>
      <c r="D2691" s="12" t="s">
        <v>14090</v>
      </c>
      <c r="E2691" s="13">
        <v>297.27</v>
      </c>
      <c r="F2691" s="14" t="s">
        <v>14091</v>
      </c>
      <c r="G2691" s="14">
        <v>-0.8</v>
      </c>
      <c r="H2691" s="18" t="s">
        <v>14092</v>
      </c>
      <c r="I2691" s="14" t="s">
        <v>13709</v>
      </c>
      <c r="J2691" s="15" t="s">
        <v>14093</v>
      </c>
      <c r="K2691" s="14" t="s">
        <v>29656</v>
      </c>
      <c r="L2691" s="14" t="s">
        <v>31</v>
      </c>
      <c r="M2691" s="14" t="s">
        <v>163</v>
      </c>
      <c r="N2691" s="14" t="s">
        <v>70</v>
      </c>
      <c r="O2691" s="203" t="s">
        <v>83</v>
      </c>
      <c r="P2691" s="17">
        <v>693</v>
      </c>
      <c r="Q2691" s="29" t="s">
        <v>14094</v>
      </c>
      <c r="R2691" s="15" t="s">
        <v>14095</v>
      </c>
      <c r="S2691" s="14" t="s">
        <v>36</v>
      </c>
      <c r="T2691" s="18">
        <v>13.6</v>
      </c>
      <c r="U2691" s="20">
        <v>4.3600000000000003</v>
      </c>
      <c r="V2691" s="39">
        <f t="shared" si="144"/>
        <v>1.4666801224476068E-2</v>
      </c>
      <c r="W2691" s="39">
        <f>V2691</f>
        <v>1.4666801224476068E-2</v>
      </c>
      <c r="X2691" s="210" t="s">
        <v>14096</v>
      </c>
      <c r="Y2691" s="21" t="s">
        <v>14097</v>
      </c>
      <c r="Z2691" s="214" t="s">
        <v>14098</v>
      </c>
    </row>
    <row r="2692" spans="1:26" s="67" customFormat="1" ht="100.2" customHeight="1" x14ac:dyDescent="0.3">
      <c r="A2692" s="9" t="s">
        <v>16991</v>
      </c>
      <c r="B2692" s="10" t="s">
        <v>14099</v>
      </c>
      <c r="C2692" s="22" t="s">
        <v>14100</v>
      </c>
      <c r="D2692" s="19" t="s">
        <v>14101</v>
      </c>
      <c r="E2692" s="13">
        <v>353.46</v>
      </c>
      <c r="F2692" s="14" t="s">
        <v>14102</v>
      </c>
      <c r="G2692" s="13">
        <v>1.55</v>
      </c>
      <c r="H2692" s="14" t="s">
        <v>14103</v>
      </c>
      <c r="I2692" s="14" t="s">
        <v>13709</v>
      </c>
      <c r="J2692" s="15" t="s">
        <v>13842</v>
      </c>
      <c r="K2692" s="14" t="s">
        <v>29655</v>
      </c>
      <c r="L2692" s="14" t="s">
        <v>189</v>
      </c>
      <c r="M2692" s="14" t="s">
        <v>281</v>
      </c>
      <c r="N2692" s="14" t="s">
        <v>230</v>
      </c>
      <c r="O2692" s="203" t="s">
        <v>1214</v>
      </c>
      <c r="P2692" s="28">
        <v>182</v>
      </c>
      <c r="Q2692" s="14">
        <v>5</v>
      </c>
      <c r="R2692" s="15" t="s">
        <v>14104</v>
      </c>
      <c r="S2692" s="14" t="s">
        <v>49</v>
      </c>
      <c r="T2692" s="14" t="s">
        <v>49</v>
      </c>
      <c r="U2692" s="28">
        <v>5</v>
      </c>
      <c r="V2692" s="13">
        <f t="shared" si="144"/>
        <v>1.4145872234481979E-2</v>
      </c>
      <c r="W2692" s="13">
        <f>V2692</f>
        <v>1.4145872234481979E-2</v>
      </c>
      <c r="X2692" s="210" t="s">
        <v>14105</v>
      </c>
      <c r="Y2692" s="21" t="s">
        <v>14106</v>
      </c>
      <c r="Z2692" s="214" t="s">
        <v>14107</v>
      </c>
    </row>
    <row r="2693" spans="1:26" s="67" customFormat="1" ht="100.2" customHeight="1" x14ac:dyDescent="0.3">
      <c r="A2693" s="138" t="s">
        <v>23707</v>
      </c>
      <c r="B2693" s="141" t="s">
        <v>22955</v>
      </c>
      <c r="C2693" s="139" t="s">
        <v>22956</v>
      </c>
      <c r="D2693" s="139" t="s">
        <v>22957</v>
      </c>
      <c r="E2693" s="142">
        <v>237.06</v>
      </c>
      <c r="F2693" s="143" t="s">
        <v>22958</v>
      </c>
      <c r="G2693" s="143"/>
      <c r="H2693" s="143" t="s">
        <v>22959</v>
      </c>
      <c r="I2693" s="144" t="s">
        <v>13709</v>
      </c>
      <c r="J2693" s="145" t="s">
        <v>13833</v>
      </c>
      <c r="K2693" s="143" t="s">
        <v>29654</v>
      </c>
      <c r="L2693" s="144" t="s">
        <v>31</v>
      </c>
      <c r="M2693" s="144" t="s">
        <v>22960</v>
      </c>
      <c r="N2693" s="144" t="s">
        <v>46</v>
      </c>
      <c r="O2693" s="166" t="s">
        <v>220</v>
      </c>
      <c r="P2693" s="144">
        <v>91</v>
      </c>
      <c r="Q2693" s="144">
        <v>10</v>
      </c>
      <c r="R2693" s="147" t="s">
        <v>10549</v>
      </c>
      <c r="S2693" s="144" t="s">
        <v>1350</v>
      </c>
      <c r="T2693" s="144">
        <v>50</v>
      </c>
      <c r="U2693" s="144">
        <v>10</v>
      </c>
      <c r="V2693" s="148">
        <f t="shared" si="144"/>
        <v>4.2183413481818949E-2</v>
      </c>
      <c r="W2693" s="148">
        <f>V2693/3</f>
        <v>1.4061137827272982E-2</v>
      </c>
      <c r="X2693" s="167" t="s">
        <v>22961</v>
      </c>
      <c r="Y2693" s="145" t="s">
        <v>950</v>
      </c>
      <c r="Z2693" s="168" t="s">
        <v>22962</v>
      </c>
    </row>
    <row r="2694" spans="1:26" s="67" customFormat="1" ht="100.2" customHeight="1" x14ac:dyDescent="0.3">
      <c r="A2694" s="138" t="s">
        <v>23707</v>
      </c>
      <c r="B2694" s="141" t="s">
        <v>22963</v>
      </c>
      <c r="C2694" s="139" t="s">
        <v>22964</v>
      </c>
      <c r="D2694" s="139" t="s">
        <v>22965</v>
      </c>
      <c r="E2694" s="142">
        <v>359.28</v>
      </c>
      <c r="F2694" s="143" t="s">
        <v>22966</v>
      </c>
      <c r="G2694" s="143"/>
      <c r="H2694" s="143" t="s">
        <v>22967</v>
      </c>
      <c r="I2694" s="144" t="s">
        <v>13709</v>
      </c>
      <c r="J2694" s="145" t="s">
        <v>13710</v>
      </c>
      <c r="K2694" s="143" t="s">
        <v>29653</v>
      </c>
      <c r="L2694" s="144" t="s">
        <v>189</v>
      </c>
      <c r="M2694" s="144" t="s">
        <v>190</v>
      </c>
      <c r="N2694" s="144" t="s">
        <v>33</v>
      </c>
      <c r="O2694" s="166" t="s">
        <v>34</v>
      </c>
      <c r="P2694" s="144">
        <v>364</v>
      </c>
      <c r="Q2694" s="144">
        <v>5</v>
      </c>
      <c r="R2694" s="147" t="s">
        <v>22968</v>
      </c>
      <c r="S2694" s="144" t="s">
        <v>36</v>
      </c>
      <c r="T2694" s="144">
        <v>50</v>
      </c>
      <c r="U2694" s="144">
        <v>5</v>
      </c>
      <c r="V2694" s="146">
        <f t="shared" si="144"/>
        <v>1.3916722333556002E-2</v>
      </c>
      <c r="W2694" s="146">
        <f>V2694</f>
        <v>1.3916722333556002E-2</v>
      </c>
      <c r="X2694" s="167" t="s">
        <v>22969</v>
      </c>
      <c r="Y2694" s="145" t="s">
        <v>22970</v>
      </c>
      <c r="Z2694" s="168" t="s">
        <v>22971</v>
      </c>
    </row>
    <row r="2695" spans="1:26" s="67" customFormat="1" ht="100.2" customHeight="1" x14ac:dyDescent="0.3">
      <c r="A2695" s="9" t="s">
        <v>16991</v>
      </c>
      <c r="B2695" s="10" t="s">
        <v>14108</v>
      </c>
      <c r="C2695" s="22" t="s">
        <v>14109</v>
      </c>
      <c r="D2695" s="19" t="s">
        <v>14110</v>
      </c>
      <c r="E2695" s="13">
        <v>172.01</v>
      </c>
      <c r="F2695" s="14" t="s">
        <v>14111</v>
      </c>
      <c r="G2695" s="13">
        <v>2.74</v>
      </c>
      <c r="H2695" s="14" t="s">
        <v>14112</v>
      </c>
      <c r="I2695" s="14" t="s">
        <v>13709</v>
      </c>
      <c r="J2695" s="15" t="s">
        <v>14113</v>
      </c>
      <c r="K2695" s="14" t="s">
        <v>29043</v>
      </c>
      <c r="L2695" s="14" t="s">
        <v>31</v>
      </c>
      <c r="M2695" s="14" t="s">
        <v>176</v>
      </c>
      <c r="N2695" s="14" t="s">
        <v>33</v>
      </c>
      <c r="O2695" s="203" t="s">
        <v>34</v>
      </c>
      <c r="P2695" s="28">
        <v>730</v>
      </c>
      <c r="Q2695" s="14">
        <v>2.2999999999999998</v>
      </c>
      <c r="R2695" s="15" t="s">
        <v>14114</v>
      </c>
      <c r="S2695" s="14" t="s">
        <v>36</v>
      </c>
      <c r="T2695" s="14">
        <v>18.899999999999999</v>
      </c>
      <c r="U2695" s="36">
        <v>2.2999999999999998</v>
      </c>
      <c r="V2695" s="30">
        <f t="shared" si="144"/>
        <v>1.3371315621184815E-2</v>
      </c>
      <c r="W2695" s="30">
        <f>V2695</f>
        <v>1.3371315621184815E-2</v>
      </c>
      <c r="X2695" s="210" t="s">
        <v>14115</v>
      </c>
      <c r="Y2695" s="21" t="s">
        <v>14116</v>
      </c>
      <c r="Z2695" s="214" t="s">
        <v>14117</v>
      </c>
    </row>
    <row r="2696" spans="1:26" s="67" customFormat="1" ht="100.2" customHeight="1" x14ac:dyDescent="0.3">
      <c r="A2696" s="9" t="s">
        <v>16991</v>
      </c>
      <c r="B2696" s="10" t="s">
        <v>14118</v>
      </c>
      <c r="C2696" s="22" t="s">
        <v>14119</v>
      </c>
      <c r="D2696" s="19" t="s">
        <v>14120</v>
      </c>
      <c r="E2696" s="13">
        <v>143.19</v>
      </c>
      <c r="F2696" s="14" t="s">
        <v>14121</v>
      </c>
      <c r="G2696" s="14">
        <v>2.2799999999999998</v>
      </c>
      <c r="H2696" s="14" t="s">
        <v>14122</v>
      </c>
      <c r="I2696" s="14" t="s">
        <v>13709</v>
      </c>
      <c r="J2696" s="15" t="s">
        <v>13756</v>
      </c>
      <c r="K2696" s="14" t="s">
        <v>29162</v>
      </c>
      <c r="L2696" s="14" t="s">
        <v>31</v>
      </c>
      <c r="M2696" s="14" t="s">
        <v>10495</v>
      </c>
      <c r="N2696" s="14" t="s">
        <v>33</v>
      </c>
      <c r="O2696" s="203" t="s">
        <v>220</v>
      </c>
      <c r="P2696" s="28">
        <v>365</v>
      </c>
      <c r="Q2696" s="14">
        <v>1.8</v>
      </c>
      <c r="R2696" s="15" t="s">
        <v>14123</v>
      </c>
      <c r="S2696" s="14" t="s">
        <v>36</v>
      </c>
      <c r="T2696" s="14">
        <v>5.4</v>
      </c>
      <c r="U2696" s="14">
        <v>1.8</v>
      </c>
      <c r="V2696" s="30">
        <f t="shared" si="144"/>
        <v>1.257071024512885E-2</v>
      </c>
      <c r="W2696" s="30">
        <f>V2696</f>
        <v>1.257071024512885E-2</v>
      </c>
      <c r="X2696" s="210" t="s">
        <v>14124</v>
      </c>
      <c r="Y2696" s="21" t="s">
        <v>14125</v>
      </c>
      <c r="Z2696" s="214" t="s">
        <v>13972</v>
      </c>
    </row>
    <row r="2697" spans="1:26" s="67" customFormat="1" ht="100.2" customHeight="1" x14ac:dyDescent="0.3">
      <c r="A2697" s="138" t="s">
        <v>23707</v>
      </c>
      <c r="B2697" s="141" t="s">
        <v>22972</v>
      </c>
      <c r="C2697" s="139" t="s">
        <v>22973</v>
      </c>
      <c r="D2697" s="139" t="s">
        <v>22974</v>
      </c>
      <c r="E2697" s="142">
        <v>406.21</v>
      </c>
      <c r="F2697" s="143" t="s">
        <v>22975</v>
      </c>
      <c r="G2697" s="143"/>
      <c r="H2697" s="143" t="s">
        <v>22976</v>
      </c>
      <c r="I2697" s="144" t="s">
        <v>13709</v>
      </c>
      <c r="J2697" s="145" t="s">
        <v>13710</v>
      </c>
      <c r="K2697" s="143" t="s">
        <v>29044</v>
      </c>
      <c r="L2697" s="144" t="s">
        <v>31</v>
      </c>
      <c r="M2697" s="144" t="s">
        <v>22977</v>
      </c>
      <c r="N2697" s="144" t="s">
        <v>33</v>
      </c>
      <c r="O2697" s="166" t="s">
        <v>34</v>
      </c>
      <c r="P2697" s="144">
        <v>735</v>
      </c>
      <c r="Q2697" s="144">
        <v>5</v>
      </c>
      <c r="R2697" s="147" t="s">
        <v>22978</v>
      </c>
      <c r="S2697" s="144" t="s">
        <v>36</v>
      </c>
      <c r="T2697" s="144">
        <v>100</v>
      </c>
      <c r="U2697" s="144">
        <v>5</v>
      </c>
      <c r="V2697" s="146">
        <f t="shared" si="144"/>
        <v>1.2308904261342657E-2</v>
      </c>
      <c r="W2697" s="146">
        <f>V2697</f>
        <v>1.2308904261342657E-2</v>
      </c>
      <c r="X2697" s="167" t="s">
        <v>22979</v>
      </c>
      <c r="Y2697" s="145" t="s">
        <v>22980</v>
      </c>
      <c r="Z2697" s="168" t="s">
        <v>22981</v>
      </c>
    </row>
    <row r="2698" spans="1:26" s="67" customFormat="1" ht="100.2" customHeight="1" x14ac:dyDescent="0.3">
      <c r="A2698" s="138" t="s">
        <v>23707</v>
      </c>
      <c r="B2698" s="141" t="s">
        <v>22982</v>
      </c>
      <c r="C2698" s="139" t="s">
        <v>22983</v>
      </c>
      <c r="D2698" s="139" t="s">
        <v>22984</v>
      </c>
      <c r="E2698" s="142">
        <v>447.45400000000001</v>
      </c>
      <c r="F2698" s="143" t="s">
        <v>22985</v>
      </c>
      <c r="G2698" s="143"/>
      <c r="H2698" s="143" t="s">
        <v>22986</v>
      </c>
      <c r="I2698" s="144" t="s">
        <v>13709</v>
      </c>
      <c r="J2698" s="145" t="s">
        <v>14113</v>
      </c>
      <c r="K2698" s="143" t="s">
        <v>29652</v>
      </c>
      <c r="L2698" s="144" t="s">
        <v>31</v>
      </c>
      <c r="M2698" s="144" t="s">
        <v>2969</v>
      </c>
      <c r="N2698" s="144" t="s">
        <v>46</v>
      </c>
      <c r="O2698" s="166" t="s">
        <v>34</v>
      </c>
      <c r="P2698" s="144">
        <v>90</v>
      </c>
      <c r="Q2698" s="144">
        <v>16.5</v>
      </c>
      <c r="R2698" s="147" t="s">
        <v>22987</v>
      </c>
      <c r="S2698" s="144" t="s">
        <v>22988</v>
      </c>
      <c r="T2698" s="144">
        <v>54.5</v>
      </c>
      <c r="U2698" s="144">
        <v>16.5</v>
      </c>
      <c r="V2698" s="149">
        <f t="shared" si="144"/>
        <v>3.6875298913407857E-2</v>
      </c>
      <c r="W2698" s="149">
        <f>V2698/3</f>
        <v>1.2291766304469286E-2</v>
      </c>
      <c r="X2698" s="167" t="s">
        <v>22989</v>
      </c>
      <c r="Y2698" s="145" t="s">
        <v>11036</v>
      </c>
      <c r="Z2698" s="168" t="s">
        <v>22990</v>
      </c>
    </row>
    <row r="2699" spans="1:26" s="67" customFormat="1" ht="100.2" customHeight="1" x14ac:dyDescent="0.3">
      <c r="A2699" s="9" t="s">
        <v>16991</v>
      </c>
      <c r="B2699" s="10" t="s">
        <v>14126</v>
      </c>
      <c r="C2699" s="22" t="s">
        <v>14127</v>
      </c>
      <c r="D2699" s="19" t="s">
        <v>14128</v>
      </c>
      <c r="E2699" s="13">
        <v>416.3</v>
      </c>
      <c r="F2699" s="14" t="s">
        <v>14129</v>
      </c>
      <c r="G2699" s="13">
        <v>6.9089999999999998</v>
      </c>
      <c r="H2699" s="14" t="s">
        <v>14130</v>
      </c>
      <c r="I2699" s="14" t="s">
        <v>13709</v>
      </c>
      <c r="J2699" s="15" t="s">
        <v>14113</v>
      </c>
      <c r="K2699" s="14" t="s">
        <v>29045</v>
      </c>
      <c r="L2699" s="14" t="s">
        <v>189</v>
      </c>
      <c r="M2699" s="14" t="s">
        <v>190</v>
      </c>
      <c r="N2699" s="14" t="s">
        <v>59</v>
      </c>
      <c r="O2699" s="203" t="s">
        <v>3856</v>
      </c>
      <c r="P2699" s="28">
        <v>365</v>
      </c>
      <c r="Q2699" s="14">
        <v>5</v>
      </c>
      <c r="R2699" s="15" t="s">
        <v>14131</v>
      </c>
      <c r="S2699" s="14" t="s">
        <v>36</v>
      </c>
      <c r="T2699" s="14">
        <v>15</v>
      </c>
      <c r="U2699" s="14">
        <v>5</v>
      </c>
      <c r="V2699" s="13">
        <f>PRODUCT(U2699,1/E2699)</f>
        <v>1.2010569300984866E-2</v>
      </c>
      <c r="W2699" s="13">
        <f>V2699</f>
        <v>1.2010569300984866E-2</v>
      </c>
      <c r="X2699" s="210" t="s">
        <v>14132</v>
      </c>
      <c r="Y2699" s="21" t="s">
        <v>14133</v>
      </c>
      <c r="Z2699" s="214" t="s">
        <v>14134</v>
      </c>
    </row>
    <row r="2700" spans="1:26" s="67" customFormat="1" ht="100.2" customHeight="1" x14ac:dyDescent="0.3">
      <c r="A2700" s="138" t="s">
        <v>23707</v>
      </c>
      <c r="B2700" s="141" t="s">
        <v>22991</v>
      </c>
      <c r="C2700" s="139" t="s">
        <v>22992</v>
      </c>
      <c r="D2700" s="139" t="s">
        <v>22993</v>
      </c>
      <c r="E2700" s="142">
        <v>278.291</v>
      </c>
      <c r="F2700" s="143" t="s">
        <v>22994</v>
      </c>
      <c r="G2700" s="143"/>
      <c r="H2700" s="143" t="s">
        <v>22995</v>
      </c>
      <c r="I2700" s="144" t="s">
        <v>13709</v>
      </c>
      <c r="J2700" s="145" t="s">
        <v>13853</v>
      </c>
      <c r="K2700" s="143" t="s">
        <v>28833</v>
      </c>
      <c r="L2700" s="144" t="s">
        <v>31</v>
      </c>
      <c r="M2700" s="144" t="s">
        <v>69</v>
      </c>
      <c r="N2700" s="144" t="s">
        <v>33</v>
      </c>
      <c r="O2700" s="166" t="s">
        <v>34</v>
      </c>
      <c r="P2700" s="144">
        <v>90</v>
      </c>
      <c r="Q2700" s="144">
        <v>10</v>
      </c>
      <c r="R2700" s="147" t="s">
        <v>22996</v>
      </c>
      <c r="S2700" s="144" t="s">
        <v>36</v>
      </c>
      <c r="T2700" s="144">
        <v>50</v>
      </c>
      <c r="U2700" s="144">
        <v>10</v>
      </c>
      <c r="V2700" s="148">
        <f>U2700/E2700</f>
        <v>3.5933609063893548E-2</v>
      </c>
      <c r="W2700" s="148">
        <f>V2700/3</f>
        <v>1.1977869687964516E-2</v>
      </c>
      <c r="X2700" s="167" t="s">
        <v>22997</v>
      </c>
      <c r="Y2700" s="145" t="s">
        <v>22998</v>
      </c>
      <c r="Z2700" s="168" t="s">
        <v>22999</v>
      </c>
    </row>
    <row r="2701" spans="1:26" s="67" customFormat="1" ht="100.2" customHeight="1" x14ac:dyDescent="0.3">
      <c r="A2701" s="138" t="s">
        <v>23707</v>
      </c>
      <c r="B2701" s="141" t="s">
        <v>23000</v>
      </c>
      <c r="C2701" s="139" t="s">
        <v>23001</v>
      </c>
      <c r="D2701" s="139" t="s">
        <v>23002</v>
      </c>
      <c r="E2701" s="142">
        <v>418.25</v>
      </c>
      <c r="F2701" s="143" t="s">
        <v>23003</v>
      </c>
      <c r="G2701" s="143"/>
      <c r="H2701" s="143" t="s">
        <v>23004</v>
      </c>
      <c r="I2701" s="144" t="s">
        <v>13709</v>
      </c>
      <c r="J2701" s="145" t="s">
        <v>22689</v>
      </c>
      <c r="K2701" s="143" t="s">
        <v>29046</v>
      </c>
      <c r="L2701" s="144" t="s">
        <v>31</v>
      </c>
      <c r="M2701" s="144" t="s">
        <v>69</v>
      </c>
      <c r="N2701" s="144" t="s">
        <v>33</v>
      </c>
      <c r="O2701" s="166" t="s">
        <v>34</v>
      </c>
      <c r="P2701" s="144">
        <v>730</v>
      </c>
      <c r="Q2701" s="144">
        <v>5</v>
      </c>
      <c r="R2701" s="147" t="s">
        <v>23005</v>
      </c>
      <c r="S2701" s="144" t="s">
        <v>1388</v>
      </c>
      <c r="T2701" s="144">
        <v>30</v>
      </c>
      <c r="U2701" s="144">
        <v>5</v>
      </c>
      <c r="V2701" s="146">
        <f>U2701/E2701</f>
        <v>1.1954572624028692E-2</v>
      </c>
      <c r="W2701" s="146">
        <f t="shared" ref="W2701:W2706" si="145">V2701</f>
        <v>1.1954572624028692E-2</v>
      </c>
      <c r="X2701" s="167" t="s">
        <v>23006</v>
      </c>
      <c r="Y2701" s="145" t="s">
        <v>23007</v>
      </c>
      <c r="Z2701" s="168" t="s">
        <v>23008</v>
      </c>
    </row>
    <row r="2702" spans="1:26" s="67" customFormat="1" ht="100.2" customHeight="1" x14ac:dyDescent="0.3">
      <c r="A2702" s="9" t="s">
        <v>16991</v>
      </c>
      <c r="B2702" s="10" t="s">
        <v>14135</v>
      </c>
      <c r="C2702" s="22" t="s">
        <v>14136</v>
      </c>
      <c r="D2702" s="12" t="s">
        <v>14137</v>
      </c>
      <c r="E2702" s="13">
        <v>86.09</v>
      </c>
      <c r="F2702" s="14" t="s">
        <v>1119</v>
      </c>
      <c r="G2702" s="13">
        <v>-1.1000000000000001</v>
      </c>
      <c r="H2702" s="18" t="s">
        <v>14138</v>
      </c>
      <c r="I2702" s="14" t="s">
        <v>13709</v>
      </c>
      <c r="J2702" s="15" t="s">
        <v>14139</v>
      </c>
      <c r="K2702" s="14" t="s">
        <v>28223</v>
      </c>
      <c r="L2702" s="14" t="s">
        <v>31</v>
      </c>
      <c r="M2702" s="14" t="s">
        <v>32</v>
      </c>
      <c r="N2702" s="14" t="s">
        <v>33</v>
      </c>
      <c r="O2702" s="203" t="s">
        <v>47</v>
      </c>
      <c r="P2702" s="17">
        <v>154</v>
      </c>
      <c r="Q2702" s="29" t="s">
        <v>11361</v>
      </c>
      <c r="R2702" s="15" t="s">
        <v>14140</v>
      </c>
      <c r="S2702" s="14"/>
      <c r="T2702" s="18">
        <v>7.6</v>
      </c>
      <c r="U2702" s="17">
        <v>1</v>
      </c>
      <c r="V2702" s="20">
        <f>PRODUCT(U2702,1/E2702)</f>
        <v>1.1615750958299453E-2</v>
      </c>
      <c r="W2702" s="20">
        <f t="shared" si="145"/>
        <v>1.1615750958299453E-2</v>
      </c>
      <c r="X2702" s="210" t="s">
        <v>14141</v>
      </c>
      <c r="Y2702" s="21" t="s">
        <v>5736</v>
      </c>
      <c r="Z2702" s="214" t="s">
        <v>14142</v>
      </c>
    </row>
    <row r="2703" spans="1:26" s="67" customFormat="1" ht="100.2" customHeight="1" x14ac:dyDescent="0.3">
      <c r="A2703" s="9" t="s">
        <v>16991</v>
      </c>
      <c r="B2703" s="10" t="s">
        <v>14143</v>
      </c>
      <c r="C2703" s="22" t="s">
        <v>14144</v>
      </c>
      <c r="D2703" s="12" t="s">
        <v>14145</v>
      </c>
      <c r="E2703" s="13">
        <v>430.9</v>
      </c>
      <c r="F2703" s="14" t="s">
        <v>14146</v>
      </c>
      <c r="G2703" s="14">
        <v>3.65</v>
      </c>
      <c r="H2703" s="14" t="s">
        <v>14147</v>
      </c>
      <c r="I2703" s="14" t="s">
        <v>13709</v>
      </c>
      <c r="J2703" s="15" t="s">
        <v>13853</v>
      </c>
      <c r="K2703" s="14" t="s">
        <v>28679</v>
      </c>
      <c r="L2703" s="14" t="s">
        <v>31</v>
      </c>
      <c r="M2703" s="14" t="s">
        <v>14148</v>
      </c>
      <c r="N2703" s="14" t="s">
        <v>59</v>
      </c>
      <c r="O2703" s="203" t="s">
        <v>34</v>
      </c>
      <c r="P2703" s="17" t="s">
        <v>628</v>
      </c>
      <c r="Q2703" s="29" t="s">
        <v>7640</v>
      </c>
      <c r="R2703" s="15" t="s">
        <v>14149</v>
      </c>
      <c r="S2703" s="14" t="s">
        <v>13328</v>
      </c>
      <c r="T2703" s="18">
        <v>20</v>
      </c>
      <c r="U2703" s="17">
        <v>5</v>
      </c>
      <c r="V2703" s="20">
        <f>U2703/E2703</f>
        <v>1.1603620329542819E-2</v>
      </c>
      <c r="W2703" s="20">
        <f t="shared" si="145"/>
        <v>1.1603620329542819E-2</v>
      </c>
      <c r="X2703" s="210" t="s">
        <v>14150</v>
      </c>
      <c r="Y2703" s="21" t="s">
        <v>14151</v>
      </c>
      <c r="Z2703" s="214" t="s">
        <v>14152</v>
      </c>
    </row>
    <row r="2704" spans="1:26" s="67" customFormat="1" ht="100.2" customHeight="1" x14ac:dyDescent="0.3">
      <c r="A2704" s="9" t="s">
        <v>16991</v>
      </c>
      <c r="B2704" s="10" t="s">
        <v>14153</v>
      </c>
      <c r="C2704" s="22" t="s">
        <v>14154</v>
      </c>
      <c r="D2704" s="19" t="s">
        <v>23613</v>
      </c>
      <c r="E2704" s="13">
        <v>350.47</v>
      </c>
      <c r="F2704" s="14" t="s">
        <v>14155</v>
      </c>
      <c r="G2704" s="14">
        <v>5.7</v>
      </c>
      <c r="H2704" s="14" t="s">
        <v>14156</v>
      </c>
      <c r="I2704" s="14" t="s">
        <v>13709</v>
      </c>
      <c r="J2704" s="15" t="s">
        <v>14157</v>
      </c>
      <c r="K2704" s="14" t="s">
        <v>29651</v>
      </c>
      <c r="L2704" s="14" t="s">
        <v>31</v>
      </c>
      <c r="M2704" s="14" t="s">
        <v>9554</v>
      </c>
      <c r="N2704" s="14" t="s">
        <v>33</v>
      </c>
      <c r="O2704" s="203" t="s">
        <v>34</v>
      </c>
      <c r="P2704" s="28">
        <v>730</v>
      </c>
      <c r="Q2704" s="14">
        <v>4</v>
      </c>
      <c r="R2704" s="15" t="s">
        <v>14158</v>
      </c>
      <c r="S2704" s="14" t="s">
        <v>14159</v>
      </c>
      <c r="T2704" s="14">
        <v>19</v>
      </c>
      <c r="U2704" s="14">
        <v>4</v>
      </c>
      <c r="V2704" s="13">
        <f>PRODUCT(U2704,1/E2704)</f>
        <v>1.1413245070904784E-2</v>
      </c>
      <c r="W2704" s="13">
        <f t="shared" si="145"/>
        <v>1.1413245070904784E-2</v>
      </c>
      <c r="X2704" s="210" t="s">
        <v>14160</v>
      </c>
      <c r="Y2704" s="21" t="s">
        <v>14161</v>
      </c>
      <c r="Z2704" s="214" t="s">
        <v>14162</v>
      </c>
    </row>
    <row r="2705" spans="1:28" s="67" customFormat="1" ht="100.2" customHeight="1" x14ac:dyDescent="0.3">
      <c r="A2705" s="9" t="s">
        <v>16991</v>
      </c>
      <c r="B2705" s="10" t="s">
        <v>14163</v>
      </c>
      <c r="C2705" s="22" t="s">
        <v>14164</v>
      </c>
      <c r="D2705" s="19" t="s">
        <v>14165</v>
      </c>
      <c r="E2705" s="13">
        <v>265.91000000000003</v>
      </c>
      <c r="F2705" s="14" t="s">
        <v>14166</v>
      </c>
      <c r="G2705" s="14">
        <v>3.05</v>
      </c>
      <c r="H2705" s="14" t="s">
        <v>14167</v>
      </c>
      <c r="I2705" s="14" t="s">
        <v>13709</v>
      </c>
      <c r="J2705" s="15" t="s">
        <v>14113</v>
      </c>
      <c r="K2705" s="14" t="s">
        <v>29047</v>
      </c>
      <c r="L2705" s="14" t="s">
        <v>189</v>
      </c>
      <c r="M2705" s="14" t="s">
        <v>200</v>
      </c>
      <c r="N2705" s="14" t="s">
        <v>33</v>
      </c>
      <c r="O2705" s="203" t="s">
        <v>34</v>
      </c>
      <c r="P2705" s="28">
        <v>730</v>
      </c>
      <c r="Q2705" s="14">
        <v>3</v>
      </c>
      <c r="R2705" s="15" t="s">
        <v>14168</v>
      </c>
      <c r="S2705" s="14" t="s">
        <v>49</v>
      </c>
      <c r="T2705" s="14" t="s">
        <v>49</v>
      </c>
      <c r="U2705" s="14">
        <v>3</v>
      </c>
      <c r="V2705" s="13">
        <f>PRODUCT(U2705,1/E2705)</f>
        <v>1.1282012711067654E-2</v>
      </c>
      <c r="W2705" s="13">
        <f t="shared" si="145"/>
        <v>1.1282012711067654E-2</v>
      </c>
      <c r="X2705" s="210" t="s">
        <v>14169</v>
      </c>
      <c r="Y2705" s="21" t="s">
        <v>14170</v>
      </c>
      <c r="Z2705" s="214" t="s">
        <v>14171</v>
      </c>
    </row>
    <row r="2706" spans="1:28" s="67" customFormat="1" ht="100.2" customHeight="1" x14ac:dyDescent="0.3">
      <c r="A2706" s="9" t="s">
        <v>16991</v>
      </c>
      <c r="B2706" s="10" t="s">
        <v>14172</v>
      </c>
      <c r="C2706" s="22" t="s">
        <v>14173</v>
      </c>
      <c r="D2706" s="19" t="s">
        <v>14174</v>
      </c>
      <c r="E2706" s="13">
        <v>261.08999999999997</v>
      </c>
      <c r="F2706" s="14" t="s">
        <v>14175</v>
      </c>
      <c r="G2706" s="14">
        <v>0.63</v>
      </c>
      <c r="H2706" s="14" t="s">
        <v>14176</v>
      </c>
      <c r="I2706" s="14" t="s">
        <v>13709</v>
      </c>
      <c r="J2706" s="15" t="s">
        <v>13853</v>
      </c>
      <c r="K2706" s="14" t="s">
        <v>29048</v>
      </c>
      <c r="L2706" s="14" t="s">
        <v>31</v>
      </c>
      <c r="M2706" s="14" t="s">
        <v>69</v>
      </c>
      <c r="N2706" s="14" t="s">
        <v>46</v>
      </c>
      <c r="O2706" s="203" t="s">
        <v>220</v>
      </c>
      <c r="P2706" s="28">
        <v>126</v>
      </c>
      <c r="Q2706" s="14">
        <v>2.9</v>
      </c>
      <c r="R2706" s="15" t="s">
        <v>14177</v>
      </c>
      <c r="S2706" s="14" t="s">
        <v>2480</v>
      </c>
      <c r="T2706" s="14">
        <v>4.4000000000000004</v>
      </c>
      <c r="U2706" s="14">
        <v>2.9</v>
      </c>
      <c r="V2706" s="30">
        <f>PRODUCT(U2706,1/E2706)</f>
        <v>1.1107281014209661E-2</v>
      </c>
      <c r="W2706" s="30">
        <f t="shared" si="145"/>
        <v>1.1107281014209661E-2</v>
      </c>
      <c r="X2706" s="210" t="s">
        <v>14178</v>
      </c>
      <c r="Y2706" s="21" t="s">
        <v>14179</v>
      </c>
      <c r="Z2706" s="214" t="s">
        <v>14180</v>
      </c>
    </row>
    <row r="2707" spans="1:28" s="67" customFormat="1" ht="100.2" customHeight="1" x14ac:dyDescent="0.3">
      <c r="A2707" s="9" t="s">
        <v>16991</v>
      </c>
      <c r="B2707" s="10" t="s">
        <v>14181</v>
      </c>
      <c r="C2707" s="22" t="s">
        <v>14182</v>
      </c>
      <c r="D2707" s="19" t="s">
        <v>14183</v>
      </c>
      <c r="E2707" s="13">
        <v>308.85000000000002</v>
      </c>
      <c r="F2707" s="14" t="s">
        <v>14184</v>
      </c>
      <c r="G2707" s="14">
        <v>1.694</v>
      </c>
      <c r="H2707" s="14" t="s">
        <v>14185</v>
      </c>
      <c r="I2707" s="14" t="s">
        <v>13709</v>
      </c>
      <c r="J2707" s="15" t="s">
        <v>13862</v>
      </c>
      <c r="K2707" s="14" t="s">
        <v>29650</v>
      </c>
      <c r="L2707" s="14" t="s">
        <v>189</v>
      </c>
      <c r="M2707" s="14" t="s">
        <v>190</v>
      </c>
      <c r="N2707" s="14" t="s">
        <v>33</v>
      </c>
      <c r="O2707" s="203" t="s">
        <v>3856</v>
      </c>
      <c r="P2707" s="28">
        <v>91</v>
      </c>
      <c r="Q2707" s="14">
        <v>10</v>
      </c>
      <c r="R2707" s="15" t="s">
        <v>14186</v>
      </c>
      <c r="S2707" s="14" t="s">
        <v>3930</v>
      </c>
      <c r="T2707" s="14">
        <v>30</v>
      </c>
      <c r="U2707" s="14">
        <v>10</v>
      </c>
      <c r="V2707" s="30">
        <f>PRODUCT(U2707,1/E2707)</f>
        <v>3.2378177108628781E-2</v>
      </c>
      <c r="W2707" s="30">
        <f>V2707/3</f>
        <v>1.079272570287626E-2</v>
      </c>
      <c r="X2707" s="210" t="s">
        <v>14187</v>
      </c>
      <c r="Y2707" s="21" t="s">
        <v>14188</v>
      </c>
      <c r="Z2707" s="214" t="s">
        <v>14189</v>
      </c>
    </row>
    <row r="2708" spans="1:28" s="67" customFormat="1" ht="100.2" customHeight="1" x14ac:dyDescent="0.3">
      <c r="A2708" s="9" t="s">
        <v>16991</v>
      </c>
      <c r="B2708" s="10" t="s">
        <v>14190</v>
      </c>
      <c r="C2708" s="22" t="s">
        <v>14191</v>
      </c>
      <c r="D2708" s="19" t="s">
        <v>14192</v>
      </c>
      <c r="E2708" s="13">
        <v>403.11</v>
      </c>
      <c r="F2708" s="14" t="s">
        <v>14193</v>
      </c>
      <c r="G2708" s="14">
        <v>5.4</v>
      </c>
      <c r="H2708" s="14" t="s">
        <v>14194</v>
      </c>
      <c r="I2708" s="14" t="s">
        <v>13709</v>
      </c>
      <c r="J2708" s="15" t="s">
        <v>14113</v>
      </c>
      <c r="K2708" s="14" t="s">
        <v>29649</v>
      </c>
      <c r="L2708" s="14" t="s">
        <v>31</v>
      </c>
      <c r="M2708" s="14" t="s">
        <v>69</v>
      </c>
      <c r="N2708" s="14" t="s">
        <v>476</v>
      </c>
      <c r="O2708" s="203" t="s">
        <v>34</v>
      </c>
      <c r="P2708" s="28">
        <v>91</v>
      </c>
      <c r="Q2708" s="14">
        <v>13</v>
      </c>
      <c r="R2708" s="15" t="s">
        <v>14195</v>
      </c>
      <c r="S2708" s="14" t="s">
        <v>14196</v>
      </c>
      <c r="T2708" s="14">
        <v>55</v>
      </c>
      <c r="U2708" s="28">
        <v>13</v>
      </c>
      <c r="V2708" s="30">
        <f>PRODUCT(U2708,1/E2708)</f>
        <v>3.2249261988042961E-2</v>
      </c>
      <c r="W2708" s="30">
        <f>V2708/3</f>
        <v>1.074975399601432E-2</v>
      </c>
      <c r="X2708" s="210" t="s">
        <v>14197</v>
      </c>
      <c r="Y2708" s="21" t="s">
        <v>14198</v>
      </c>
      <c r="Z2708" s="214" t="s">
        <v>14199</v>
      </c>
    </row>
    <row r="2709" spans="1:28" s="67" customFormat="1" ht="100.2" customHeight="1" x14ac:dyDescent="0.3">
      <c r="A2709" s="9" t="s">
        <v>16991</v>
      </c>
      <c r="B2709" s="10" t="s">
        <v>14200</v>
      </c>
      <c r="C2709" s="22" t="s">
        <v>14201</v>
      </c>
      <c r="D2709" s="19" t="s">
        <v>14202</v>
      </c>
      <c r="E2709" s="13">
        <v>173.17</v>
      </c>
      <c r="F2709" s="14" t="s">
        <v>12170</v>
      </c>
      <c r="G2709" s="14">
        <v>2.42</v>
      </c>
      <c r="H2709" s="14" t="s">
        <v>14203</v>
      </c>
      <c r="I2709" s="14" t="s">
        <v>13709</v>
      </c>
      <c r="J2709" s="15" t="s">
        <v>13731</v>
      </c>
      <c r="K2709" s="14" t="s">
        <v>29648</v>
      </c>
      <c r="L2709" s="14" t="s">
        <v>31</v>
      </c>
      <c r="M2709" s="14" t="s">
        <v>10495</v>
      </c>
      <c r="N2709" s="14" t="s">
        <v>33</v>
      </c>
      <c r="O2709" s="203" t="s">
        <v>220</v>
      </c>
      <c r="P2709" s="28">
        <v>365</v>
      </c>
      <c r="Q2709" s="14">
        <v>1.8</v>
      </c>
      <c r="R2709" s="15" t="s">
        <v>14204</v>
      </c>
      <c r="S2709" s="14" t="s">
        <v>36</v>
      </c>
      <c r="T2709" s="14">
        <v>5.4</v>
      </c>
      <c r="U2709" s="14">
        <v>1.8</v>
      </c>
      <c r="V2709" s="30">
        <f>U2709/E2709</f>
        <v>1.0394410117225849E-2</v>
      </c>
      <c r="W2709" s="30">
        <f>V2709</f>
        <v>1.0394410117225849E-2</v>
      </c>
      <c r="X2709" s="210" t="s">
        <v>14205</v>
      </c>
      <c r="Y2709" s="21" t="s">
        <v>14125</v>
      </c>
      <c r="Z2709" s="214" t="s">
        <v>13972</v>
      </c>
    </row>
    <row r="2710" spans="1:28" s="67" customFormat="1" ht="100.2" customHeight="1" x14ac:dyDescent="0.3">
      <c r="A2710" s="9" t="s">
        <v>16991</v>
      </c>
      <c r="B2710" s="10" t="s">
        <v>14206</v>
      </c>
      <c r="C2710" s="22" t="s">
        <v>14207</v>
      </c>
      <c r="D2710" s="19" t="s">
        <v>14208</v>
      </c>
      <c r="E2710" s="13">
        <v>198.84</v>
      </c>
      <c r="F2710" s="14" t="s">
        <v>14209</v>
      </c>
      <c r="G2710" s="14">
        <v>0.47</v>
      </c>
      <c r="H2710" s="14" t="s">
        <v>14210</v>
      </c>
      <c r="I2710" s="14" t="s">
        <v>13709</v>
      </c>
      <c r="J2710" s="15" t="s">
        <v>14211</v>
      </c>
      <c r="K2710" s="14" t="s">
        <v>29527</v>
      </c>
      <c r="L2710" s="14" t="s">
        <v>31</v>
      </c>
      <c r="M2710" s="14" t="s">
        <v>310</v>
      </c>
      <c r="N2710" s="14" t="s">
        <v>33</v>
      </c>
      <c r="O2710" s="203" t="s">
        <v>47</v>
      </c>
      <c r="P2710" s="28">
        <v>735</v>
      </c>
      <c r="Q2710" s="14">
        <v>2</v>
      </c>
      <c r="R2710" s="15" t="s">
        <v>14212</v>
      </c>
      <c r="S2710" s="14" t="s">
        <v>36</v>
      </c>
      <c r="T2710" s="14">
        <v>4</v>
      </c>
      <c r="U2710" s="14">
        <v>2</v>
      </c>
      <c r="V2710" s="13">
        <f>PRODUCT(U2710,1/E2710)</f>
        <v>1.0058338362502514E-2</v>
      </c>
      <c r="W2710" s="13">
        <f>V2710</f>
        <v>1.0058338362502514E-2</v>
      </c>
      <c r="X2710" s="210" t="s">
        <v>14213</v>
      </c>
      <c r="Y2710" s="21" t="s">
        <v>4438</v>
      </c>
      <c r="Z2710" s="214" t="s">
        <v>14214</v>
      </c>
    </row>
    <row r="2711" spans="1:28" s="67" customFormat="1" ht="100.2" customHeight="1" x14ac:dyDescent="0.3">
      <c r="A2711" s="9" t="s">
        <v>16991</v>
      </c>
      <c r="B2711" s="77" t="s">
        <v>14215</v>
      </c>
      <c r="C2711" s="19" t="s">
        <v>14216</v>
      </c>
      <c r="D2711" s="105" t="s">
        <v>14217</v>
      </c>
      <c r="E2711" s="106">
        <v>133.40410678960501</v>
      </c>
      <c r="F2711" s="16" t="s">
        <v>5453</v>
      </c>
      <c r="G2711" s="16">
        <v>2.35</v>
      </c>
      <c r="H2711" s="107" t="s">
        <v>14218</v>
      </c>
      <c r="I2711" s="16" t="s">
        <v>13709</v>
      </c>
      <c r="J2711" s="54" t="s">
        <v>13739</v>
      </c>
      <c r="K2711" s="16" t="s">
        <v>29049</v>
      </c>
      <c r="L2711" s="16" t="s">
        <v>425</v>
      </c>
      <c r="M2711" s="16" t="s">
        <v>3877</v>
      </c>
      <c r="N2711" s="16" t="s">
        <v>476</v>
      </c>
      <c r="O2711" s="203" t="s">
        <v>47</v>
      </c>
      <c r="P2711" s="108">
        <v>90</v>
      </c>
      <c r="Q2711" s="107">
        <v>3.9</v>
      </c>
      <c r="R2711" s="54" t="s">
        <v>14219</v>
      </c>
      <c r="S2711" s="16" t="s">
        <v>36</v>
      </c>
      <c r="T2711" s="107">
        <v>44</v>
      </c>
      <c r="U2711" s="109">
        <v>3.9</v>
      </c>
      <c r="V2711" s="110">
        <f>U2711/E2711</f>
        <v>2.9234482309834647E-2</v>
      </c>
      <c r="W2711" s="79">
        <f>V2711/3</f>
        <v>9.7448274366115483E-3</v>
      </c>
      <c r="X2711" s="212" t="s">
        <v>14220</v>
      </c>
      <c r="Y2711" s="21" t="s">
        <v>14221</v>
      </c>
      <c r="Z2711" s="215" t="s">
        <v>23614</v>
      </c>
      <c r="AA2711" s="121"/>
      <c r="AB2711" s="121"/>
    </row>
    <row r="2712" spans="1:28" s="67" customFormat="1" ht="100.2" customHeight="1" x14ac:dyDescent="0.3">
      <c r="A2712" s="138" t="s">
        <v>23707</v>
      </c>
      <c r="B2712" s="141" t="s">
        <v>23009</v>
      </c>
      <c r="C2712" s="139" t="s">
        <v>23010</v>
      </c>
      <c r="D2712" s="147" t="s">
        <v>23011</v>
      </c>
      <c r="E2712" s="143">
        <v>351.03</v>
      </c>
      <c r="F2712" s="144" t="s">
        <v>23012</v>
      </c>
      <c r="G2712" s="150"/>
      <c r="H2712" s="144" t="s">
        <v>23013</v>
      </c>
      <c r="I2712" s="144" t="s">
        <v>13709</v>
      </c>
      <c r="J2712" s="145" t="s">
        <v>14795</v>
      </c>
      <c r="K2712" s="144" t="s">
        <v>29647</v>
      </c>
      <c r="L2712" s="144" t="s">
        <v>31</v>
      </c>
      <c r="M2712" s="144" t="s">
        <v>176</v>
      </c>
      <c r="N2712" s="144" t="s">
        <v>476</v>
      </c>
      <c r="O2712" s="166" t="s">
        <v>34</v>
      </c>
      <c r="P2712" s="144">
        <v>546</v>
      </c>
      <c r="Q2712" s="144">
        <v>3.33</v>
      </c>
      <c r="R2712" s="147" t="s">
        <v>23014</v>
      </c>
      <c r="S2712" s="144" t="s">
        <v>23015</v>
      </c>
      <c r="T2712" s="144">
        <v>6.65</v>
      </c>
      <c r="U2712" s="144">
        <v>3.33</v>
      </c>
      <c r="V2712" s="153">
        <f>U2712/E2712</f>
        <v>9.4863686864370585E-3</v>
      </c>
      <c r="W2712" s="153">
        <f>V2712</f>
        <v>9.4863686864370585E-3</v>
      </c>
      <c r="X2712" s="179" t="s">
        <v>23016</v>
      </c>
      <c r="Y2712" s="145" t="s">
        <v>2288</v>
      </c>
      <c r="Z2712" s="168" t="s">
        <v>23017</v>
      </c>
    </row>
    <row r="2713" spans="1:28" s="67" customFormat="1" ht="100.2" customHeight="1" x14ac:dyDescent="0.3">
      <c r="A2713" s="9" t="s">
        <v>16991</v>
      </c>
      <c r="B2713" s="10" t="s">
        <v>14222</v>
      </c>
      <c r="C2713" s="19" t="s">
        <v>14223</v>
      </c>
      <c r="D2713" s="19" t="s">
        <v>14224</v>
      </c>
      <c r="E2713" s="13">
        <v>276.91000000000003</v>
      </c>
      <c r="F2713" s="14" t="s">
        <v>14225</v>
      </c>
      <c r="G2713" s="13">
        <v>2.7</v>
      </c>
      <c r="H2713" s="14" t="s">
        <v>14226</v>
      </c>
      <c r="I2713" s="14" t="s">
        <v>13709</v>
      </c>
      <c r="J2713" s="15" t="s">
        <v>14113</v>
      </c>
      <c r="K2713" s="14" t="s">
        <v>29646</v>
      </c>
      <c r="L2713" s="14" t="s">
        <v>31</v>
      </c>
      <c r="M2713" s="14" t="s">
        <v>69</v>
      </c>
      <c r="N2713" s="14" t="s">
        <v>70</v>
      </c>
      <c r="O2713" s="203" t="s">
        <v>34</v>
      </c>
      <c r="P2713" s="28">
        <v>730</v>
      </c>
      <c r="Q2713" s="14">
        <v>2.6</v>
      </c>
      <c r="R2713" s="15" t="s">
        <v>14227</v>
      </c>
      <c r="S2713" s="14" t="s">
        <v>143</v>
      </c>
      <c r="T2713" s="14">
        <v>8.1999999999999993</v>
      </c>
      <c r="U2713" s="36">
        <v>2.6</v>
      </c>
      <c r="V2713" s="37">
        <f>PRODUCT(U2713,1/E2713)</f>
        <v>9.3893322740240502E-3</v>
      </c>
      <c r="W2713" s="37">
        <f>V2713</f>
        <v>9.3893322740240502E-3</v>
      </c>
      <c r="X2713" s="210" t="s">
        <v>14228</v>
      </c>
      <c r="Y2713" s="21" t="s">
        <v>14229</v>
      </c>
      <c r="Z2713" s="214" t="s">
        <v>14230</v>
      </c>
    </row>
    <row r="2714" spans="1:28" s="67" customFormat="1" ht="100.2" customHeight="1" x14ac:dyDescent="0.3">
      <c r="A2714" s="9" t="s">
        <v>16991</v>
      </c>
      <c r="B2714" s="10" t="s">
        <v>14231</v>
      </c>
      <c r="C2714" s="22" t="s">
        <v>14232</v>
      </c>
      <c r="D2714" s="43" t="s">
        <v>14233</v>
      </c>
      <c r="E2714" s="24">
        <v>665.73</v>
      </c>
      <c r="F2714" s="14" t="s">
        <v>14234</v>
      </c>
      <c r="G2714" s="14">
        <v>1.0820000000000001</v>
      </c>
      <c r="H2714" s="25" t="s">
        <v>14235</v>
      </c>
      <c r="I2714" s="14" t="s">
        <v>13709</v>
      </c>
      <c r="J2714" s="15" t="s">
        <v>13805</v>
      </c>
      <c r="K2714" s="14" t="s">
        <v>29645</v>
      </c>
      <c r="L2714" s="14" t="s">
        <v>189</v>
      </c>
      <c r="M2714" s="14" t="s">
        <v>190</v>
      </c>
      <c r="N2714" s="14" t="s">
        <v>33</v>
      </c>
      <c r="O2714" s="203" t="s">
        <v>34</v>
      </c>
      <c r="P2714" s="26">
        <v>730</v>
      </c>
      <c r="Q2714" s="25">
        <v>6.25</v>
      </c>
      <c r="R2714" s="15" t="s">
        <v>14236</v>
      </c>
      <c r="S2714" s="14" t="s">
        <v>788</v>
      </c>
      <c r="T2714" s="25">
        <v>12.5</v>
      </c>
      <c r="U2714" s="25">
        <v>6.25</v>
      </c>
      <c r="V2714" s="94">
        <f>U2714/E2714</f>
        <v>9.3881904075225689E-3</v>
      </c>
      <c r="W2714" s="94">
        <f>V2714</f>
        <v>9.3881904075225689E-3</v>
      </c>
      <c r="X2714" s="210" t="s">
        <v>14237</v>
      </c>
      <c r="Y2714" s="21" t="s">
        <v>14238</v>
      </c>
      <c r="Z2714" s="214" t="s">
        <v>14239</v>
      </c>
    </row>
    <row r="2715" spans="1:28" s="67" customFormat="1" ht="100.2" customHeight="1" x14ac:dyDescent="0.3">
      <c r="A2715" s="9" t="s">
        <v>16991</v>
      </c>
      <c r="B2715" s="10" t="s">
        <v>14240</v>
      </c>
      <c r="C2715" s="22" t="s">
        <v>14241</v>
      </c>
      <c r="D2715" s="43" t="s">
        <v>14242</v>
      </c>
      <c r="E2715" s="24">
        <v>272.771304953043</v>
      </c>
      <c r="F2715" s="14" t="s">
        <v>14243</v>
      </c>
      <c r="G2715" s="14">
        <v>5.04</v>
      </c>
      <c r="H2715" s="25" t="s">
        <v>14244</v>
      </c>
      <c r="I2715" s="14" t="s">
        <v>13709</v>
      </c>
      <c r="J2715" s="15" t="s">
        <v>13720</v>
      </c>
      <c r="K2715" s="14" t="s">
        <v>28777</v>
      </c>
      <c r="L2715" s="14" t="s">
        <v>31</v>
      </c>
      <c r="M2715" s="14" t="s">
        <v>176</v>
      </c>
      <c r="N2715" s="14" t="s">
        <v>476</v>
      </c>
      <c r="O2715" s="203" t="s">
        <v>220</v>
      </c>
      <c r="P2715" s="26">
        <v>91</v>
      </c>
      <c r="Q2715" s="25">
        <v>7.1</v>
      </c>
      <c r="R2715" s="15" t="s">
        <v>14245</v>
      </c>
      <c r="S2715" s="14" t="s">
        <v>5328</v>
      </c>
      <c r="T2715" s="25">
        <v>14</v>
      </c>
      <c r="U2715" s="25">
        <v>7.1</v>
      </c>
      <c r="V2715" s="44">
        <f>PRODUCT(U2715,1/E2715)</f>
        <v>2.6029130891250637E-2</v>
      </c>
      <c r="W2715" s="93">
        <f>V2715/3</f>
        <v>8.6763769637502128E-3</v>
      </c>
      <c r="X2715" s="210" t="s">
        <v>14246</v>
      </c>
      <c r="Y2715" s="21" t="s">
        <v>14247</v>
      </c>
      <c r="Z2715" s="214" t="s">
        <v>14248</v>
      </c>
    </row>
    <row r="2716" spans="1:28" s="67" customFormat="1" ht="100.2" customHeight="1" x14ac:dyDescent="0.3">
      <c r="A2716" s="9" t="s">
        <v>16991</v>
      </c>
      <c r="B2716" s="10" t="s">
        <v>14249</v>
      </c>
      <c r="C2716" s="22" t="s">
        <v>14250</v>
      </c>
      <c r="D2716" s="19" t="s">
        <v>14251</v>
      </c>
      <c r="E2716" s="13">
        <v>288.77</v>
      </c>
      <c r="F2716" s="14" t="s">
        <v>14252</v>
      </c>
      <c r="G2716" s="14">
        <v>2.94</v>
      </c>
      <c r="H2716" s="14" t="s">
        <v>14253</v>
      </c>
      <c r="I2716" s="14" t="s">
        <v>13709</v>
      </c>
      <c r="J2716" s="15" t="s">
        <v>14113</v>
      </c>
      <c r="K2716" s="14" t="s">
        <v>29050</v>
      </c>
      <c r="L2716" s="14" t="s">
        <v>31</v>
      </c>
      <c r="M2716" s="14" t="s">
        <v>281</v>
      </c>
      <c r="N2716" s="14" t="s">
        <v>70</v>
      </c>
      <c r="O2716" s="203" t="s">
        <v>34</v>
      </c>
      <c r="P2716" s="28">
        <v>730</v>
      </c>
      <c r="Q2716" s="14">
        <v>2.4900000000000002</v>
      </c>
      <c r="R2716" s="15" t="s">
        <v>14254</v>
      </c>
      <c r="S2716" s="14" t="s">
        <v>14255</v>
      </c>
      <c r="T2716" s="14">
        <v>9.84</v>
      </c>
      <c r="U2716" s="14">
        <v>2.4900000000000002</v>
      </c>
      <c r="V2716" s="64">
        <f>PRODUCT(U2716,1/E2716)</f>
        <v>8.6227793745887737E-3</v>
      </c>
      <c r="W2716" s="64">
        <f>V2716</f>
        <v>8.6227793745887737E-3</v>
      </c>
      <c r="X2716" s="210" t="s">
        <v>14256</v>
      </c>
      <c r="Y2716" s="21" t="s">
        <v>14257</v>
      </c>
      <c r="Z2716" s="214" t="s">
        <v>14258</v>
      </c>
    </row>
    <row r="2717" spans="1:28" s="67" customFormat="1" ht="100.2" customHeight="1" x14ac:dyDescent="0.3">
      <c r="A2717" s="9" t="s">
        <v>16991</v>
      </c>
      <c r="B2717" s="10" t="s">
        <v>14259</v>
      </c>
      <c r="C2717" s="22" t="s">
        <v>14260</v>
      </c>
      <c r="D2717" s="19" t="s">
        <v>14261</v>
      </c>
      <c r="E2717" s="13">
        <v>354.47</v>
      </c>
      <c r="F2717" s="14" t="s">
        <v>14262</v>
      </c>
      <c r="G2717" s="13">
        <v>1.7</v>
      </c>
      <c r="H2717" s="14" t="s">
        <v>14263</v>
      </c>
      <c r="I2717" s="14" t="s">
        <v>13709</v>
      </c>
      <c r="J2717" s="15" t="s">
        <v>14083</v>
      </c>
      <c r="K2717" s="14" t="s">
        <v>29644</v>
      </c>
      <c r="L2717" s="14" t="s">
        <v>31</v>
      </c>
      <c r="M2717" s="14" t="s">
        <v>176</v>
      </c>
      <c r="N2717" s="14" t="s">
        <v>33</v>
      </c>
      <c r="O2717" s="203" t="s">
        <v>34</v>
      </c>
      <c r="P2717" s="28">
        <v>730</v>
      </c>
      <c r="Q2717" s="14">
        <v>3</v>
      </c>
      <c r="R2717" s="15" t="s">
        <v>14264</v>
      </c>
      <c r="S2717" s="14" t="s">
        <v>36</v>
      </c>
      <c r="T2717" s="14">
        <v>10</v>
      </c>
      <c r="U2717" s="28">
        <v>3</v>
      </c>
      <c r="V2717" s="30">
        <f>U2717/E2717</f>
        <v>8.4633396338195041E-3</v>
      </c>
      <c r="W2717" s="30">
        <f>V2717</f>
        <v>8.4633396338195041E-3</v>
      </c>
      <c r="X2717" s="210" t="s">
        <v>14265</v>
      </c>
      <c r="Y2717" s="21" t="s">
        <v>14266</v>
      </c>
      <c r="Z2717" s="214" t="s">
        <v>14267</v>
      </c>
    </row>
    <row r="2718" spans="1:28" s="67" customFormat="1" ht="100.2" customHeight="1" x14ac:dyDescent="0.3">
      <c r="A2718" s="138" t="s">
        <v>23707</v>
      </c>
      <c r="B2718" s="141" t="s">
        <v>23018</v>
      </c>
      <c r="C2718" s="139" t="s">
        <v>23019</v>
      </c>
      <c r="D2718" s="139" t="s">
        <v>23020</v>
      </c>
      <c r="E2718" s="142">
        <v>188.227</v>
      </c>
      <c r="F2718" s="143" t="s">
        <v>23021</v>
      </c>
      <c r="G2718" s="143"/>
      <c r="H2718" s="143" t="s">
        <v>23022</v>
      </c>
      <c r="I2718" s="144" t="s">
        <v>13709</v>
      </c>
      <c r="J2718" s="145" t="s">
        <v>13872</v>
      </c>
      <c r="K2718" s="143" t="s">
        <v>29586</v>
      </c>
      <c r="L2718" s="144" t="s">
        <v>31</v>
      </c>
      <c r="M2718" s="144" t="s">
        <v>17194</v>
      </c>
      <c r="N2718" s="144" t="s">
        <v>33</v>
      </c>
      <c r="O2718" s="166" t="s">
        <v>220</v>
      </c>
      <c r="P2718" s="144">
        <v>90</v>
      </c>
      <c r="Q2718" s="144">
        <v>4.7300000000000004</v>
      </c>
      <c r="R2718" s="147" t="s">
        <v>23023</v>
      </c>
      <c r="S2718" s="144" t="s">
        <v>36</v>
      </c>
      <c r="T2718" s="144">
        <v>9.4600000000000009</v>
      </c>
      <c r="U2718" s="144">
        <v>4.7300000000000004</v>
      </c>
      <c r="V2718" s="148">
        <f>U2718/E2718</f>
        <v>2.5129232256796318E-2</v>
      </c>
      <c r="W2718" s="149">
        <f>V2718/3</f>
        <v>8.37641075226544E-3</v>
      </c>
      <c r="X2718" s="167" t="s">
        <v>23024</v>
      </c>
      <c r="Y2718" s="145" t="s">
        <v>23025</v>
      </c>
      <c r="Z2718" s="168" t="s">
        <v>23026</v>
      </c>
    </row>
    <row r="2719" spans="1:28" s="67" customFormat="1" ht="100.2" customHeight="1" x14ac:dyDescent="0.3">
      <c r="A2719" s="9" t="s">
        <v>16991</v>
      </c>
      <c r="B2719" s="10" t="s">
        <v>14268</v>
      </c>
      <c r="C2719" s="19" t="s">
        <v>14269</v>
      </c>
      <c r="D2719" s="12" t="s">
        <v>14270</v>
      </c>
      <c r="E2719" s="13">
        <v>200.23693114900601</v>
      </c>
      <c r="F2719" s="14" t="s">
        <v>14271</v>
      </c>
      <c r="G2719" s="14">
        <v>1.36</v>
      </c>
      <c r="H2719" s="18" t="s">
        <v>14272</v>
      </c>
      <c r="I2719" s="14" t="s">
        <v>13709</v>
      </c>
      <c r="J2719" s="15" t="s">
        <v>14273</v>
      </c>
      <c r="K2719" s="14" t="s">
        <v>29585</v>
      </c>
      <c r="L2719" s="14" t="s">
        <v>31</v>
      </c>
      <c r="M2719" s="14" t="s">
        <v>176</v>
      </c>
      <c r="N2719" s="14" t="s">
        <v>46</v>
      </c>
      <c r="O2719" s="203" t="s">
        <v>34</v>
      </c>
      <c r="P2719" s="17" t="s">
        <v>164</v>
      </c>
      <c r="Q2719" s="29" t="s">
        <v>4564</v>
      </c>
      <c r="R2719" s="15" t="s">
        <v>14274</v>
      </c>
      <c r="S2719" s="14" t="s">
        <v>609</v>
      </c>
      <c r="T2719" s="18">
        <v>15</v>
      </c>
      <c r="U2719" s="17">
        <v>5</v>
      </c>
      <c r="V2719" s="20">
        <f>PRODUCT(U2719,1/E2719)</f>
        <v>2.4970418650090365E-2</v>
      </c>
      <c r="W2719" s="33">
        <f>V2719/3</f>
        <v>8.3234728833634555E-3</v>
      </c>
      <c r="X2719" s="210" t="s">
        <v>14275</v>
      </c>
      <c r="Y2719" s="21" t="s">
        <v>9049</v>
      </c>
      <c r="Z2719" s="214" t="s">
        <v>14276</v>
      </c>
    </row>
    <row r="2720" spans="1:28" s="67" customFormat="1" ht="100.2" customHeight="1" x14ac:dyDescent="0.3">
      <c r="A2720" s="138" t="s">
        <v>23707</v>
      </c>
      <c r="B2720" s="141" t="s">
        <v>23027</v>
      </c>
      <c r="C2720" s="139" t="s">
        <v>23028</v>
      </c>
      <c r="D2720" s="139" t="s">
        <v>23029</v>
      </c>
      <c r="E2720" s="142">
        <v>300.39800000000002</v>
      </c>
      <c r="F2720" s="143" t="s">
        <v>23030</v>
      </c>
      <c r="G2720" s="143"/>
      <c r="H2720" s="143" t="s">
        <v>23031</v>
      </c>
      <c r="I2720" s="144" t="s">
        <v>13709</v>
      </c>
      <c r="J2720" s="145" t="s">
        <v>23032</v>
      </c>
      <c r="K2720" s="143" t="s">
        <v>29584</v>
      </c>
      <c r="L2720" s="144" t="s">
        <v>189</v>
      </c>
      <c r="M2720" s="144" t="s">
        <v>190</v>
      </c>
      <c r="N2720" s="144" t="s">
        <v>33</v>
      </c>
      <c r="O2720" s="166" t="s">
        <v>3856</v>
      </c>
      <c r="P2720" s="144">
        <v>364</v>
      </c>
      <c r="Q2720" s="144">
        <v>2.5</v>
      </c>
      <c r="R2720" s="147" t="s">
        <v>23033</v>
      </c>
      <c r="S2720" s="144" t="s">
        <v>9272</v>
      </c>
      <c r="T2720" s="144">
        <v>5</v>
      </c>
      <c r="U2720" s="144">
        <v>2.5</v>
      </c>
      <c r="V2720" s="149">
        <f t="shared" ref="V2720:V2725" si="146">U2720/E2720</f>
        <v>8.3222924253823251E-3</v>
      </c>
      <c r="W2720" s="149">
        <f>V2720</f>
        <v>8.3222924253823251E-3</v>
      </c>
      <c r="X2720" s="167" t="s">
        <v>23034</v>
      </c>
      <c r="Y2720" s="145" t="s">
        <v>23035</v>
      </c>
      <c r="Z2720" s="168" t="s">
        <v>23036</v>
      </c>
    </row>
    <row r="2721" spans="1:26" s="67" customFormat="1" ht="100.2" customHeight="1" x14ac:dyDescent="0.3">
      <c r="A2721" s="138" t="s">
        <v>23707</v>
      </c>
      <c r="B2721" s="141" t="s">
        <v>23037</v>
      </c>
      <c r="C2721" s="139" t="s">
        <v>23038</v>
      </c>
      <c r="D2721" s="139" t="s">
        <v>23039</v>
      </c>
      <c r="E2721" s="142">
        <v>247.03800000000001</v>
      </c>
      <c r="F2721" s="143" t="s">
        <v>23040</v>
      </c>
      <c r="G2721" s="143"/>
      <c r="H2721" s="143" t="s">
        <v>23041</v>
      </c>
      <c r="I2721" s="144" t="s">
        <v>13709</v>
      </c>
      <c r="J2721" s="145" t="s">
        <v>9073</v>
      </c>
      <c r="K2721" s="143" t="s">
        <v>29583</v>
      </c>
      <c r="L2721" s="144" t="s">
        <v>31</v>
      </c>
      <c r="M2721" s="144" t="s">
        <v>15541</v>
      </c>
      <c r="N2721" s="144" t="s">
        <v>33</v>
      </c>
      <c r="O2721" s="166" t="s">
        <v>34</v>
      </c>
      <c r="P2721" s="144">
        <v>730</v>
      </c>
      <c r="Q2721" s="144">
        <v>2</v>
      </c>
      <c r="R2721" s="147" t="s">
        <v>23042</v>
      </c>
      <c r="S2721" s="144" t="s">
        <v>11182</v>
      </c>
      <c r="T2721" s="144">
        <v>6.25</v>
      </c>
      <c r="U2721" s="144">
        <v>2</v>
      </c>
      <c r="V2721" s="148">
        <f t="shared" si="146"/>
        <v>8.0959204656773451E-3</v>
      </c>
      <c r="W2721" s="148">
        <f>V2721</f>
        <v>8.0959204656773451E-3</v>
      </c>
      <c r="X2721" s="167" t="s">
        <v>23043</v>
      </c>
      <c r="Y2721" s="145" t="s">
        <v>1705</v>
      </c>
      <c r="Z2721" s="168" t="s">
        <v>23044</v>
      </c>
    </row>
    <row r="2722" spans="1:26" s="67" customFormat="1" ht="100.2" customHeight="1" x14ac:dyDescent="0.3">
      <c r="A2722" s="138" t="s">
        <v>23707</v>
      </c>
      <c r="B2722" s="141" t="s">
        <v>23045</v>
      </c>
      <c r="C2722" s="139" t="s">
        <v>23046</v>
      </c>
      <c r="D2722" s="139" t="s">
        <v>23047</v>
      </c>
      <c r="E2722" s="143">
        <v>371.4</v>
      </c>
      <c r="F2722" s="144" t="s">
        <v>23048</v>
      </c>
      <c r="G2722" s="150"/>
      <c r="H2722" s="144" t="s">
        <v>23049</v>
      </c>
      <c r="I2722" s="144" t="s">
        <v>13709</v>
      </c>
      <c r="J2722" s="145" t="s">
        <v>23050</v>
      </c>
      <c r="K2722" s="144" t="s">
        <v>29582</v>
      </c>
      <c r="L2722" s="144" t="s">
        <v>31</v>
      </c>
      <c r="M2722" s="144" t="s">
        <v>18384</v>
      </c>
      <c r="N2722" s="144" t="s">
        <v>33</v>
      </c>
      <c r="O2722" s="166" t="s">
        <v>220</v>
      </c>
      <c r="P2722" s="144">
        <v>637</v>
      </c>
      <c r="Q2722" s="144">
        <v>3</v>
      </c>
      <c r="R2722" s="147" t="s">
        <v>23051</v>
      </c>
      <c r="S2722" s="144" t="s">
        <v>36</v>
      </c>
      <c r="T2722" s="144">
        <v>8</v>
      </c>
      <c r="U2722" s="144">
        <v>3</v>
      </c>
      <c r="V2722" s="148">
        <f t="shared" si="146"/>
        <v>8.0775444264943458E-3</v>
      </c>
      <c r="W2722" s="148">
        <f>V2722</f>
        <v>8.0775444264943458E-3</v>
      </c>
      <c r="X2722" s="179" t="s">
        <v>23052</v>
      </c>
      <c r="Y2722" s="145" t="s">
        <v>23053</v>
      </c>
      <c r="Z2722" s="168" t="s">
        <v>23054</v>
      </c>
    </row>
    <row r="2723" spans="1:26" s="67" customFormat="1" ht="100.2" customHeight="1" x14ac:dyDescent="0.3">
      <c r="A2723" s="9" t="s">
        <v>16991</v>
      </c>
      <c r="B2723" s="10" t="s">
        <v>14277</v>
      </c>
      <c r="C2723" s="22" t="s">
        <v>14278</v>
      </c>
      <c r="D2723" s="12" t="s">
        <v>14279</v>
      </c>
      <c r="E2723" s="13">
        <v>262.29000000000002</v>
      </c>
      <c r="F2723" s="14" t="s">
        <v>14280</v>
      </c>
      <c r="G2723" s="14">
        <v>5.69</v>
      </c>
      <c r="H2723" s="18" t="s">
        <v>14281</v>
      </c>
      <c r="I2723" s="14" t="s">
        <v>13709</v>
      </c>
      <c r="J2723" s="15" t="s">
        <v>13853</v>
      </c>
      <c r="K2723" s="14" t="s">
        <v>29581</v>
      </c>
      <c r="L2723" s="14" t="s">
        <v>31</v>
      </c>
      <c r="M2723" s="14" t="s">
        <v>32</v>
      </c>
      <c r="N2723" s="14" t="s">
        <v>33</v>
      </c>
      <c r="O2723" s="203" t="s">
        <v>220</v>
      </c>
      <c r="P2723" s="17" t="s">
        <v>340</v>
      </c>
      <c r="Q2723" s="29" t="s">
        <v>14282</v>
      </c>
      <c r="R2723" s="15" t="s">
        <v>14283</v>
      </c>
      <c r="S2723" s="14" t="s">
        <v>143</v>
      </c>
      <c r="T2723" s="18">
        <v>60</v>
      </c>
      <c r="U2723" s="17">
        <v>6</v>
      </c>
      <c r="V2723" s="33">
        <f t="shared" si="146"/>
        <v>2.2875443211712226E-2</v>
      </c>
      <c r="W2723" s="33">
        <f>V2723/3</f>
        <v>7.6251477372374088E-3</v>
      </c>
      <c r="X2723" s="210" t="s">
        <v>14284</v>
      </c>
      <c r="Y2723" s="21" t="s">
        <v>4161</v>
      </c>
      <c r="Z2723" s="214" t="s">
        <v>14285</v>
      </c>
    </row>
    <row r="2724" spans="1:26" s="67" customFormat="1" ht="100.2" customHeight="1" x14ac:dyDescent="0.3">
      <c r="A2724" s="138" t="s">
        <v>23707</v>
      </c>
      <c r="B2724" s="141" t="s">
        <v>23055</v>
      </c>
      <c r="C2724" s="139" t="s">
        <v>23056</v>
      </c>
      <c r="D2724" s="139" t="s">
        <v>23057</v>
      </c>
      <c r="E2724" s="142">
        <v>241.87</v>
      </c>
      <c r="F2724" s="143" t="s">
        <v>23058</v>
      </c>
      <c r="G2724" s="143"/>
      <c r="H2724" s="143" t="s">
        <v>23059</v>
      </c>
      <c r="I2724" s="144" t="s">
        <v>13709</v>
      </c>
      <c r="J2724" s="145" t="s">
        <v>23060</v>
      </c>
      <c r="K2724" s="143" t="s">
        <v>29580</v>
      </c>
      <c r="L2724" s="144" t="s">
        <v>31</v>
      </c>
      <c r="M2724" s="144" t="s">
        <v>69</v>
      </c>
      <c r="N2724" s="144" t="s">
        <v>33</v>
      </c>
      <c r="O2724" s="166" t="s">
        <v>220</v>
      </c>
      <c r="P2724" s="144">
        <v>90</v>
      </c>
      <c r="Q2724" s="144">
        <v>5</v>
      </c>
      <c r="R2724" s="147" t="s">
        <v>23061</v>
      </c>
      <c r="S2724" s="144" t="s">
        <v>23062</v>
      </c>
      <c r="T2724" s="144">
        <v>13</v>
      </c>
      <c r="U2724" s="144">
        <v>5</v>
      </c>
      <c r="V2724" s="146">
        <f t="shared" si="146"/>
        <v>2.0672261958903544E-2</v>
      </c>
      <c r="W2724" s="148">
        <f>V2724/3</f>
        <v>6.8907539863011817E-3</v>
      </c>
      <c r="X2724" s="167" t="s">
        <v>23063</v>
      </c>
      <c r="Y2724" s="145" t="s">
        <v>1705</v>
      </c>
      <c r="Z2724" s="168" t="s">
        <v>23064</v>
      </c>
    </row>
    <row r="2725" spans="1:26" s="67" customFormat="1" ht="100.2" customHeight="1" x14ac:dyDescent="0.3">
      <c r="A2725" s="138" t="s">
        <v>23707</v>
      </c>
      <c r="B2725" s="141" t="s">
        <v>23065</v>
      </c>
      <c r="C2725" s="139" t="s">
        <v>23066</v>
      </c>
      <c r="D2725" s="139" t="s">
        <v>23067</v>
      </c>
      <c r="E2725" s="142">
        <v>407.62</v>
      </c>
      <c r="F2725" s="143" t="s">
        <v>23068</v>
      </c>
      <c r="G2725" s="143"/>
      <c r="H2725" s="143" t="s">
        <v>23069</v>
      </c>
      <c r="I2725" s="144" t="s">
        <v>13709</v>
      </c>
      <c r="J2725" s="145" t="s">
        <v>14113</v>
      </c>
      <c r="K2725" s="143" t="s">
        <v>29051</v>
      </c>
      <c r="L2725" s="144" t="s">
        <v>425</v>
      </c>
      <c r="M2725" s="144" t="s">
        <v>15275</v>
      </c>
      <c r="N2725" s="144" t="s">
        <v>46</v>
      </c>
      <c r="O2725" s="166" t="s">
        <v>34</v>
      </c>
      <c r="P2725" s="144">
        <v>560</v>
      </c>
      <c r="Q2725" s="144">
        <v>2.8</v>
      </c>
      <c r="R2725" s="147" t="s">
        <v>23070</v>
      </c>
      <c r="S2725" s="144" t="s">
        <v>36</v>
      </c>
      <c r="T2725" s="144">
        <v>16.600000000000001</v>
      </c>
      <c r="U2725" s="144">
        <v>2.8</v>
      </c>
      <c r="V2725" s="149">
        <f t="shared" si="146"/>
        <v>6.8691428291055394E-3</v>
      </c>
      <c r="W2725" s="149">
        <f>V2725</f>
        <v>6.8691428291055394E-3</v>
      </c>
      <c r="X2725" s="167" t="s">
        <v>23071</v>
      </c>
      <c r="Y2725" s="145" t="s">
        <v>23072</v>
      </c>
      <c r="Z2725" s="168" t="s">
        <v>23073</v>
      </c>
    </row>
    <row r="2726" spans="1:26" s="67" customFormat="1" ht="100.2" customHeight="1" x14ac:dyDescent="0.3">
      <c r="A2726" s="9" t="s">
        <v>16991</v>
      </c>
      <c r="B2726" s="10" t="s">
        <v>14286</v>
      </c>
      <c r="C2726" s="22" t="s">
        <v>14287</v>
      </c>
      <c r="D2726" s="19" t="s">
        <v>14288</v>
      </c>
      <c r="E2726" s="13">
        <v>291.70999999999998</v>
      </c>
      <c r="F2726" s="14" t="s">
        <v>14289</v>
      </c>
      <c r="G2726" s="14">
        <v>3.33</v>
      </c>
      <c r="H2726" s="14" t="s">
        <v>14290</v>
      </c>
      <c r="I2726" s="14" t="s">
        <v>13709</v>
      </c>
      <c r="J2726" s="15" t="s">
        <v>13853</v>
      </c>
      <c r="K2726" s="14" t="s">
        <v>29052</v>
      </c>
      <c r="L2726" s="14" t="s">
        <v>31</v>
      </c>
      <c r="M2726" s="14" t="s">
        <v>14291</v>
      </c>
      <c r="N2726" s="14" t="s">
        <v>59</v>
      </c>
      <c r="O2726" s="203" t="s">
        <v>34</v>
      </c>
      <c r="P2726" s="28">
        <v>608</v>
      </c>
      <c r="Q2726" s="14">
        <v>2</v>
      </c>
      <c r="R2726" s="15" t="s">
        <v>14292</v>
      </c>
      <c r="S2726" s="14" t="s">
        <v>14293</v>
      </c>
      <c r="T2726" s="14">
        <v>3</v>
      </c>
      <c r="U2726" s="14">
        <v>2</v>
      </c>
      <c r="V2726" s="30">
        <f>PRODUCT(U2726,1/E2726)</f>
        <v>6.8561242329711015E-3</v>
      </c>
      <c r="W2726" s="30">
        <f>V2726</f>
        <v>6.8561242329711015E-3</v>
      </c>
      <c r="X2726" s="210" t="s">
        <v>14294</v>
      </c>
      <c r="Y2726" s="21" t="s">
        <v>14295</v>
      </c>
      <c r="Z2726" s="214" t="s">
        <v>14296</v>
      </c>
    </row>
    <row r="2727" spans="1:26" s="67" customFormat="1" ht="100.2" customHeight="1" x14ac:dyDescent="0.3">
      <c r="A2727" s="138" t="s">
        <v>23707</v>
      </c>
      <c r="B2727" s="141" t="s">
        <v>23074</v>
      </c>
      <c r="C2727" s="139" t="s">
        <v>23075</v>
      </c>
      <c r="D2727" s="139" t="s">
        <v>23698</v>
      </c>
      <c r="E2727" s="142">
        <v>365.99</v>
      </c>
      <c r="F2727" s="143" t="s">
        <v>23076</v>
      </c>
      <c r="G2727" s="143"/>
      <c r="H2727" s="143" t="s">
        <v>23077</v>
      </c>
      <c r="I2727" s="144" t="s">
        <v>13709</v>
      </c>
      <c r="J2727" s="145" t="s">
        <v>13853</v>
      </c>
      <c r="K2727" s="143" t="s">
        <v>29053</v>
      </c>
      <c r="L2727" s="144" t="s">
        <v>31</v>
      </c>
      <c r="M2727" s="144" t="s">
        <v>32</v>
      </c>
      <c r="N2727" s="144" t="s">
        <v>33</v>
      </c>
      <c r="O2727" s="166" t="s">
        <v>34</v>
      </c>
      <c r="P2727" s="144">
        <v>100</v>
      </c>
      <c r="Q2727" s="144">
        <v>2.5</v>
      </c>
      <c r="R2727" s="147" t="s">
        <v>23078</v>
      </c>
      <c r="S2727" s="144" t="s">
        <v>49</v>
      </c>
      <c r="T2727" s="144" t="s">
        <v>49</v>
      </c>
      <c r="U2727" s="144">
        <v>2.5</v>
      </c>
      <c r="V2727" s="149">
        <f>U2727/E2727</f>
        <v>6.830787726440613E-3</v>
      </c>
      <c r="W2727" s="149">
        <f>V2727</f>
        <v>6.830787726440613E-3</v>
      </c>
      <c r="X2727" s="167" t="s">
        <v>23079</v>
      </c>
      <c r="Y2727" s="145" t="s">
        <v>23080</v>
      </c>
      <c r="Z2727" s="168" t="s">
        <v>23081</v>
      </c>
    </row>
    <row r="2728" spans="1:26" s="67" customFormat="1" ht="100.2" customHeight="1" x14ac:dyDescent="0.3">
      <c r="A2728" s="9" t="s">
        <v>16991</v>
      </c>
      <c r="B2728" s="10" t="s">
        <v>14297</v>
      </c>
      <c r="C2728" s="22" t="s">
        <v>14298</v>
      </c>
      <c r="D2728" s="19" t="s">
        <v>14299</v>
      </c>
      <c r="E2728" s="13">
        <v>733.93</v>
      </c>
      <c r="F2728" s="14" t="s">
        <v>14300</v>
      </c>
      <c r="G2728" s="14">
        <v>2.6</v>
      </c>
      <c r="H2728" s="14" t="s">
        <v>14301</v>
      </c>
      <c r="I2728" s="14" t="s">
        <v>13709</v>
      </c>
      <c r="J2728" s="15" t="s">
        <v>13805</v>
      </c>
      <c r="K2728" s="14" t="s">
        <v>29579</v>
      </c>
      <c r="L2728" s="14" t="s">
        <v>31</v>
      </c>
      <c r="M2728" s="14" t="s">
        <v>14302</v>
      </c>
      <c r="N2728" s="14" t="s">
        <v>33</v>
      </c>
      <c r="O2728" s="203" t="s">
        <v>220</v>
      </c>
      <c r="P2728" s="28">
        <v>90</v>
      </c>
      <c r="Q2728" s="14">
        <v>15</v>
      </c>
      <c r="R2728" s="15" t="s">
        <v>14303</v>
      </c>
      <c r="S2728" s="14" t="s">
        <v>143</v>
      </c>
      <c r="T2728" s="14">
        <v>37.5</v>
      </c>
      <c r="U2728" s="14">
        <v>15</v>
      </c>
      <c r="V2728" s="30">
        <f>U2728/E2728</f>
        <v>2.0437916422547112E-2</v>
      </c>
      <c r="W2728" s="37">
        <f>V2728/3</f>
        <v>6.8126388075157038E-3</v>
      </c>
      <c r="X2728" s="210" t="s">
        <v>14304</v>
      </c>
      <c r="Y2728" s="21" t="s">
        <v>14305</v>
      </c>
      <c r="Z2728" s="214" t="s">
        <v>14306</v>
      </c>
    </row>
    <row r="2729" spans="1:26" s="67" customFormat="1" ht="100.2" customHeight="1" x14ac:dyDescent="0.3">
      <c r="A2729" s="9" t="s">
        <v>16991</v>
      </c>
      <c r="B2729" s="10" t="s">
        <v>14307</v>
      </c>
      <c r="C2729" s="19" t="s">
        <v>14308</v>
      </c>
      <c r="D2729" s="19" t="s">
        <v>14309</v>
      </c>
      <c r="E2729" s="13">
        <v>932.74</v>
      </c>
      <c r="F2729" s="14" t="s">
        <v>14310</v>
      </c>
      <c r="G2729" s="14"/>
      <c r="H2729" s="14" t="s">
        <v>14311</v>
      </c>
      <c r="I2729" s="14" t="s">
        <v>13709</v>
      </c>
      <c r="J2729" s="15" t="s">
        <v>14312</v>
      </c>
      <c r="K2729" s="14" t="s">
        <v>29578</v>
      </c>
      <c r="L2729" s="14" t="s">
        <v>31</v>
      </c>
      <c r="M2729" s="14" t="s">
        <v>176</v>
      </c>
      <c r="N2729" s="14" t="s">
        <v>33</v>
      </c>
      <c r="O2729" s="203" t="s">
        <v>34</v>
      </c>
      <c r="P2729" s="28">
        <v>91</v>
      </c>
      <c r="Q2729" s="14">
        <v>18.75</v>
      </c>
      <c r="R2729" s="15" t="s">
        <v>14313</v>
      </c>
      <c r="S2729" s="14" t="s">
        <v>143</v>
      </c>
      <c r="T2729" s="14">
        <v>37.5</v>
      </c>
      <c r="U2729" s="13">
        <v>18.75</v>
      </c>
      <c r="V2729" s="37">
        <f>PRODUCT(U2729,1/E2729)</f>
        <v>2.0102064884104893E-2</v>
      </c>
      <c r="W2729" s="64">
        <f>V2729/3</f>
        <v>6.7006882947016309E-3</v>
      </c>
      <c r="X2729" s="210" t="s">
        <v>14314</v>
      </c>
      <c r="Y2729" s="21" t="s">
        <v>379</v>
      </c>
      <c r="Z2729" s="214" t="s">
        <v>14315</v>
      </c>
    </row>
    <row r="2730" spans="1:26" s="67" customFormat="1" ht="100.2" customHeight="1" x14ac:dyDescent="0.3">
      <c r="A2730" s="9" t="s">
        <v>16991</v>
      </c>
      <c r="B2730" s="10" t="s">
        <v>14316</v>
      </c>
      <c r="C2730" s="11" t="s">
        <v>14317</v>
      </c>
      <c r="D2730" s="19" t="s">
        <v>14318</v>
      </c>
      <c r="E2730" s="13">
        <v>435.15800000000002</v>
      </c>
      <c r="F2730" s="14" t="s">
        <v>14319</v>
      </c>
      <c r="G2730" s="14"/>
      <c r="H2730" s="14" t="s">
        <v>14320</v>
      </c>
      <c r="I2730" s="14" t="s">
        <v>13709</v>
      </c>
      <c r="J2730" s="15" t="s">
        <v>13853</v>
      </c>
      <c r="K2730" s="14" t="s">
        <v>29571</v>
      </c>
      <c r="L2730" s="14" t="s">
        <v>31</v>
      </c>
      <c r="M2730" s="14" t="s">
        <v>281</v>
      </c>
      <c r="N2730" s="14" t="s">
        <v>46</v>
      </c>
      <c r="O2730" s="203" t="s">
        <v>47</v>
      </c>
      <c r="P2730" s="28">
        <v>90</v>
      </c>
      <c r="Q2730" s="14">
        <v>8.66</v>
      </c>
      <c r="R2730" s="15" t="s">
        <v>14321</v>
      </c>
      <c r="S2730" s="14" t="s">
        <v>36</v>
      </c>
      <c r="T2730" s="14">
        <v>27.2</v>
      </c>
      <c r="U2730" s="14">
        <v>8.66</v>
      </c>
      <c r="V2730" s="37">
        <f>U2730/E2730</f>
        <v>1.9900817634054758E-2</v>
      </c>
      <c r="W2730" s="64">
        <f>V2730/3</f>
        <v>6.6336058780182526E-3</v>
      </c>
      <c r="X2730" s="210" t="s">
        <v>14322</v>
      </c>
      <c r="Y2730" s="21" t="s">
        <v>14323</v>
      </c>
      <c r="Z2730" s="214" t="s">
        <v>14324</v>
      </c>
    </row>
    <row r="2731" spans="1:26" s="67" customFormat="1" ht="100.2" customHeight="1" x14ac:dyDescent="0.3">
      <c r="A2731" s="138" t="s">
        <v>23707</v>
      </c>
      <c r="B2731" s="141" t="s">
        <v>23082</v>
      </c>
      <c r="C2731" s="139" t="s">
        <v>23083</v>
      </c>
      <c r="D2731" s="139" t="s">
        <v>23084</v>
      </c>
      <c r="E2731" s="142">
        <v>137.99799999999999</v>
      </c>
      <c r="F2731" s="143" t="s">
        <v>23085</v>
      </c>
      <c r="G2731" s="143"/>
      <c r="H2731" s="143" t="s">
        <v>23086</v>
      </c>
      <c r="I2731" s="144" t="s">
        <v>13709</v>
      </c>
      <c r="J2731" s="145" t="s">
        <v>22905</v>
      </c>
      <c r="K2731" s="143" t="s">
        <v>29577</v>
      </c>
      <c r="L2731" s="144" t="s">
        <v>425</v>
      </c>
      <c r="M2731" s="144" t="s">
        <v>839</v>
      </c>
      <c r="N2731" s="144" t="s">
        <v>476</v>
      </c>
      <c r="O2731" s="166" t="s">
        <v>34</v>
      </c>
      <c r="P2731" s="144">
        <v>728</v>
      </c>
      <c r="Q2731" s="144">
        <v>0.9</v>
      </c>
      <c r="R2731" s="147" t="s">
        <v>23087</v>
      </c>
      <c r="S2731" s="144" t="s">
        <v>4725</v>
      </c>
      <c r="T2731" s="144">
        <v>4.5999999999999996</v>
      </c>
      <c r="U2731" s="144">
        <v>0.9</v>
      </c>
      <c r="V2731" s="149">
        <f>U2731/E2731</f>
        <v>6.5218336497630406E-3</v>
      </c>
      <c r="W2731" s="149">
        <f t="shared" ref="W2731:W2736" si="147">V2731</f>
        <v>6.5218336497630406E-3</v>
      </c>
      <c r="X2731" s="167" t="s">
        <v>23088</v>
      </c>
      <c r="Y2731" s="145" t="s">
        <v>23089</v>
      </c>
      <c r="Z2731" s="168" t="s">
        <v>23090</v>
      </c>
    </row>
    <row r="2732" spans="1:26" s="67" customFormat="1" ht="100.2" customHeight="1" x14ac:dyDescent="0.3">
      <c r="A2732" s="9" t="s">
        <v>16991</v>
      </c>
      <c r="B2732" s="10" t="s">
        <v>14325</v>
      </c>
      <c r="C2732" s="22" t="s">
        <v>14326</v>
      </c>
      <c r="D2732" s="19" t="s">
        <v>14327</v>
      </c>
      <c r="E2732" s="13">
        <v>284.31</v>
      </c>
      <c r="F2732" s="14" t="s">
        <v>14328</v>
      </c>
      <c r="G2732" s="14">
        <v>2.06</v>
      </c>
      <c r="H2732" s="14" t="s">
        <v>14329</v>
      </c>
      <c r="I2732" s="14" t="s">
        <v>13709</v>
      </c>
      <c r="J2732" s="15" t="s">
        <v>14273</v>
      </c>
      <c r="K2732" s="14" t="s">
        <v>29576</v>
      </c>
      <c r="L2732" s="14" t="s">
        <v>31</v>
      </c>
      <c r="M2732" s="14" t="s">
        <v>10495</v>
      </c>
      <c r="N2732" s="14" t="s">
        <v>33</v>
      </c>
      <c r="O2732" s="203" t="s">
        <v>220</v>
      </c>
      <c r="P2732" s="28">
        <v>365</v>
      </c>
      <c r="Q2732" s="14">
        <v>1.8</v>
      </c>
      <c r="R2732" s="15" t="s">
        <v>14330</v>
      </c>
      <c r="S2732" s="14" t="s">
        <v>36</v>
      </c>
      <c r="T2732" s="14">
        <v>5.4</v>
      </c>
      <c r="U2732" s="14">
        <v>1.8</v>
      </c>
      <c r="V2732" s="37">
        <f>U2732/E2732</f>
        <v>6.3311174422285531E-3</v>
      </c>
      <c r="W2732" s="37">
        <f t="shared" si="147"/>
        <v>6.3311174422285531E-3</v>
      </c>
      <c r="X2732" s="210" t="s">
        <v>14331</v>
      </c>
      <c r="Y2732" s="21" t="s">
        <v>14125</v>
      </c>
      <c r="Z2732" s="214" t="s">
        <v>13972</v>
      </c>
    </row>
    <row r="2733" spans="1:26" s="67" customFormat="1" ht="100.2" customHeight="1" x14ac:dyDescent="0.3">
      <c r="A2733" s="9" t="s">
        <v>16991</v>
      </c>
      <c r="B2733" s="10" t="s">
        <v>14332</v>
      </c>
      <c r="C2733" s="22" t="s">
        <v>14333</v>
      </c>
      <c r="D2733" s="19" t="s">
        <v>14334</v>
      </c>
      <c r="E2733" s="13">
        <v>204.29</v>
      </c>
      <c r="F2733" s="14" t="s">
        <v>14335</v>
      </c>
      <c r="G2733" s="14">
        <v>1.851</v>
      </c>
      <c r="H2733" s="14" t="s">
        <v>14336</v>
      </c>
      <c r="I2733" s="14" t="s">
        <v>13709</v>
      </c>
      <c r="J2733" s="15" t="s">
        <v>13710</v>
      </c>
      <c r="K2733" s="14" t="s">
        <v>29575</v>
      </c>
      <c r="L2733" s="14" t="s">
        <v>189</v>
      </c>
      <c r="M2733" s="14" t="s">
        <v>190</v>
      </c>
      <c r="N2733" s="14" t="s">
        <v>476</v>
      </c>
      <c r="O2733" s="203" t="s">
        <v>3856</v>
      </c>
      <c r="P2733" s="28">
        <v>365</v>
      </c>
      <c r="Q2733" s="14">
        <v>1.25</v>
      </c>
      <c r="R2733" s="15" t="s">
        <v>14337</v>
      </c>
      <c r="S2733" s="14" t="s">
        <v>8506</v>
      </c>
      <c r="T2733" s="14">
        <v>5</v>
      </c>
      <c r="U2733" s="14">
        <v>1.25</v>
      </c>
      <c r="V2733" s="64">
        <f>PRODUCT(U2733,1/E2733)</f>
        <v>6.1187527534387392E-3</v>
      </c>
      <c r="W2733" s="64">
        <f t="shared" si="147"/>
        <v>6.1187527534387392E-3</v>
      </c>
      <c r="X2733" s="210" t="s">
        <v>14338</v>
      </c>
      <c r="Y2733" s="21" t="s">
        <v>14339</v>
      </c>
      <c r="Z2733" s="214" t="s">
        <v>14340</v>
      </c>
    </row>
    <row r="2734" spans="1:26" s="67" customFormat="1" ht="100.2" customHeight="1" x14ac:dyDescent="0.3">
      <c r="A2734" s="9" t="s">
        <v>16991</v>
      </c>
      <c r="B2734" s="10" t="s">
        <v>14341</v>
      </c>
      <c r="C2734" s="22" t="s">
        <v>14342</v>
      </c>
      <c r="D2734" s="19" t="s">
        <v>14343</v>
      </c>
      <c r="E2734" s="13">
        <v>224.26</v>
      </c>
      <c r="F2734" s="14" t="s">
        <v>14344</v>
      </c>
      <c r="G2734" s="14">
        <v>2.23</v>
      </c>
      <c r="H2734" s="14" t="s">
        <v>14345</v>
      </c>
      <c r="I2734" s="14" t="s">
        <v>13709</v>
      </c>
      <c r="J2734" s="15" t="s">
        <v>14346</v>
      </c>
      <c r="K2734" s="13" t="s">
        <v>29574</v>
      </c>
      <c r="L2734" s="14" t="s">
        <v>31</v>
      </c>
      <c r="M2734" s="14" t="s">
        <v>176</v>
      </c>
      <c r="N2734" s="14" t="s">
        <v>33</v>
      </c>
      <c r="O2734" s="203" t="s">
        <v>34</v>
      </c>
      <c r="P2734" s="28">
        <v>728</v>
      </c>
      <c r="Q2734" s="14">
        <v>1.25</v>
      </c>
      <c r="R2734" s="15" t="s">
        <v>14347</v>
      </c>
      <c r="S2734" s="14" t="s">
        <v>11503</v>
      </c>
      <c r="T2734" s="14">
        <v>5</v>
      </c>
      <c r="U2734" s="13">
        <v>1.25</v>
      </c>
      <c r="V2734" s="64">
        <f>PRODUCT(U2734,1/E2734)</f>
        <v>5.5738874520645677E-3</v>
      </c>
      <c r="W2734" s="64">
        <f t="shared" si="147"/>
        <v>5.5738874520645677E-3</v>
      </c>
      <c r="X2734" s="210" t="s">
        <v>14348</v>
      </c>
      <c r="Y2734" s="21" t="s">
        <v>14349</v>
      </c>
      <c r="Z2734" s="214" t="s">
        <v>14350</v>
      </c>
    </row>
    <row r="2735" spans="1:26" s="67" customFormat="1" ht="100.2" customHeight="1" x14ac:dyDescent="0.3">
      <c r="A2735" s="9" t="s">
        <v>16991</v>
      </c>
      <c r="B2735" s="10" t="s">
        <v>14351</v>
      </c>
      <c r="C2735" s="19" t="s">
        <v>14352</v>
      </c>
      <c r="D2735" s="19" t="s">
        <v>14353</v>
      </c>
      <c r="E2735" s="13">
        <v>747.95</v>
      </c>
      <c r="F2735" s="14" t="s">
        <v>14354</v>
      </c>
      <c r="G2735" s="14">
        <v>3.16</v>
      </c>
      <c r="H2735" s="14" t="s">
        <v>14355</v>
      </c>
      <c r="I2735" s="14" t="s">
        <v>13709</v>
      </c>
      <c r="J2735" s="15" t="s">
        <v>13805</v>
      </c>
      <c r="K2735" s="14" t="s">
        <v>29573</v>
      </c>
      <c r="L2735" s="14" t="s">
        <v>189</v>
      </c>
      <c r="M2735" s="14" t="s">
        <v>281</v>
      </c>
      <c r="N2735" s="14" t="s">
        <v>230</v>
      </c>
      <c r="O2735" s="203" t="s">
        <v>1214</v>
      </c>
      <c r="P2735" s="28">
        <v>182</v>
      </c>
      <c r="Q2735" s="14">
        <v>4</v>
      </c>
      <c r="R2735" s="15" t="s">
        <v>14356</v>
      </c>
      <c r="S2735" s="14" t="s">
        <v>36</v>
      </c>
      <c r="T2735" s="14">
        <v>20</v>
      </c>
      <c r="U2735" s="28">
        <v>4</v>
      </c>
      <c r="V2735" s="30">
        <f>U2735/E2735</f>
        <v>5.3479510662477435E-3</v>
      </c>
      <c r="W2735" s="30">
        <f t="shared" si="147"/>
        <v>5.3479510662477435E-3</v>
      </c>
      <c r="X2735" s="210" t="s">
        <v>14357</v>
      </c>
      <c r="Y2735" s="21" t="s">
        <v>14358</v>
      </c>
      <c r="Z2735" s="214" t="s">
        <v>14359</v>
      </c>
    </row>
    <row r="2736" spans="1:26" s="67" customFormat="1" ht="100.2" customHeight="1" x14ac:dyDescent="0.3">
      <c r="A2736" s="138" t="s">
        <v>23707</v>
      </c>
      <c r="B2736" s="141" t="s">
        <v>23091</v>
      </c>
      <c r="C2736" s="139" t="s">
        <v>23092</v>
      </c>
      <c r="D2736" s="139" t="s">
        <v>23093</v>
      </c>
      <c r="E2736" s="142">
        <v>354.33699999999999</v>
      </c>
      <c r="F2736" s="143" t="s">
        <v>23094</v>
      </c>
      <c r="G2736" s="143"/>
      <c r="H2736" s="143" t="s">
        <v>23095</v>
      </c>
      <c r="I2736" s="144" t="s">
        <v>13709</v>
      </c>
      <c r="J2736" s="145" t="s">
        <v>23096</v>
      </c>
      <c r="K2736" s="143" t="s">
        <v>29572</v>
      </c>
      <c r="L2736" s="144" t="s">
        <v>31</v>
      </c>
      <c r="M2736" s="144" t="s">
        <v>23097</v>
      </c>
      <c r="N2736" s="144" t="s">
        <v>46</v>
      </c>
      <c r="O2736" s="166" t="s">
        <v>34</v>
      </c>
      <c r="P2736" s="144">
        <v>728</v>
      </c>
      <c r="Q2736" s="144">
        <v>1.8</v>
      </c>
      <c r="R2736" s="147" t="s">
        <v>23098</v>
      </c>
      <c r="S2736" s="144" t="s">
        <v>7503</v>
      </c>
      <c r="T2736" s="144">
        <v>18</v>
      </c>
      <c r="U2736" s="144">
        <v>1.8</v>
      </c>
      <c r="V2736" s="149">
        <f>U2736/E2736</f>
        <v>5.079909803379269E-3</v>
      </c>
      <c r="W2736" s="149">
        <f t="shared" si="147"/>
        <v>5.079909803379269E-3</v>
      </c>
      <c r="X2736" s="167" t="s">
        <v>23099</v>
      </c>
      <c r="Y2736" s="145" t="s">
        <v>23100</v>
      </c>
      <c r="Z2736" s="168" t="s">
        <v>23101</v>
      </c>
    </row>
    <row r="2737" spans="1:26" s="67" customFormat="1" ht="100.2" customHeight="1" x14ac:dyDescent="0.3">
      <c r="A2737" s="9" t="s">
        <v>16991</v>
      </c>
      <c r="B2737" s="10" t="s">
        <v>14360</v>
      </c>
      <c r="C2737" s="22" t="s">
        <v>14361</v>
      </c>
      <c r="D2737" s="12" t="s">
        <v>14362</v>
      </c>
      <c r="E2737" s="13">
        <v>190.56255155152201</v>
      </c>
      <c r="F2737" s="14" t="s">
        <v>14363</v>
      </c>
      <c r="G2737" s="14">
        <v>-2.4159999999999999</v>
      </c>
      <c r="H2737" s="14" t="s">
        <v>14364</v>
      </c>
      <c r="I2737" s="14" t="s">
        <v>13709</v>
      </c>
      <c r="J2737" s="15" t="s">
        <v>13853</v>
      </c>
      <c r="K2737" s="14" t="s">
        <v>29571</v>
      </c>
      <c r="L2737" s="14" t="s">
        <v>31</v>
      </c>
      <c r="M2737" s="14" t="s">
        <v>310</v>
      </c>
      <c r="N2737" s="14" t="s">
        <v>46</v>
      </c>
      <c r="O2737" s="203" t="s">
        <v>220</v>
      </c>
      <c r="P2737" s="28">
        <v>91</v>
      </c>
      <c r="Q2737" s="14">
        <v>2.68</v>
      </c>
      <c r="R2737" s="15" t="s">
        <v>14365</v>
      </c>
      <c r="S2737" s="14" t="s">
        <v>143</v>
      </c>
      <c r="T2737" s="14">
        <v>5.4</v>
      </c>
      <c r="U2737" s="14">
        <v>2.68</v>
      </c>
      <c r="V2737" s="37">
        <f t="shared" ref="V2737:V2748" si="148">PRODUCT(U2737,1/E2737)</f>
        <v>1.4063623614293462E-2</v>
      </c>
      <c r="W2737" s="64">
        <f>V2737/3</f>
        <v>4.6878745380978205E-3</v>
      </c>
      <c r="X2737" s="210" t="s">
        <v>14366</v>
      </c>
      <c r="Y2737" s="21" t="s">
        <v>1342</v>
      </c>
      <c r="Z2737" s="214" t="s">
        <v>14367</v>
      </c>
    </row>
    <row r="2738" spans="1:26" s="67" customFormat="1" ht="100.2" customHeight="1" x14ac:dyDescent="0.3">
      <c r="A2738" s="9" t="s">
        <v>16991</v>
      </c>
      <c r="B2738" s="10" t="s">
        <v>14368</v>
      </c>
      <c r="C2738" s="22" t="s">
        <v>14369</v>
      </c>
      <c r="D2738" s="19" t="s">
        <v>14370</v>
      </c>
      <c r="E2738" s="13">
        <v>434.29</v>
      </c>
      <c r="F2738" s="14" t="s">
        <v>14371</v>
      </c>
      <c r="G2738" s="14">
        <v>5.95</v>
      </c>
      <c r="H2738" s="14" t="s">
        <v>14372</v>
      </c>
      <c r="I2738" s="14" t="s">
        <v>13709</v>
      </c>
      <c r="J2738" s="15" t="s">
        <v>14113</v>
      </c>
      <c r="K2738" s="14" t="s">
        <v>29054</v>
      </c>
      <c r="L2738" s="14" t="s">
        <v>31</v>
      </c>
      <c r="M2738" s="14" t="s">
        <v>14373</v>
      </c>
      <c r="N2738" s="14" t="s">
        <v>70</v>
      </c>
      <c r="O2738" s="203" t="s">
        <v>34</v>
      </c>
      <c r="P2738" s="28">
        <v>730</v>
      </c>
      <c r="Q2738" s="14">
        <v>2</v>
      </c>
      <c r="R2738" s="15" t="s">
        <v>14374</v>
      </c>
      <c r="S2738" s="14" t="s">
        <v>1758</v>
      </c>
      <c r="T2738" s="14">
        <v>6.2</v>
      </c>
      <c r="U2738" s="36">
        <v>2</v>
      </c>
      <c r="V2738" s="37">
        <f t="shared" si="148"/>
        <v>4.6052177116673188E-3</v>
      </c>
      <c r="W2738" s="37">
        <f>V2738</f>
        <v>4.6052177116673188E-3</v>
      </c>
      <c r="X2738" s="210" t="s">
        <v>14375</v>
      </c>
      <c r="Y2738" s="21" t="s">
        <v>14376</v>
      </c>
      <c r="Z2738" s="214" t="s">
        <v>14377</v>
      </c>
    </row>
    <row r="2739" spans="1:26" s="67" customFormat="1" ht="100.2" customHeight="1" x14ac:dyDescent="0.3">
      <c r="A2739" s="9" t="s">
        <v>16991</v>
      </c>
      <c r="B2739" s="10" t="s">
        <v>14378</v>
      </c>
      <c r="C2739" s="22" t="s">
        <v>14379</v>
      </c>
      <c r="D2739" s="19" t="s">
        <v>14380</v>
      </c>
      <c r="E2739" s="13">
        <v>189.32</v>
      </c>
      <c r="F2739" s="14" t="s">
        <v>14381</v>
      </c>
      <c r="G2739" s="14">
        <v>3.21</v>
      </c>
      <c r="H2739" s="14" t="s">
        <v>14382</v>
      </c>
      <c r="I2739" s="14" t="s">
        <v>13709</v>
      </c>
      <c r="J2739" s="15" t="s">
        <v>13833</v>
      </c>
      <c r="K2739" s="14" t="s">
        <v>29505</v>
      </c>
      <c r="L2739" s="14" t="s">
        <v>31</v>
      </c>
      <c r="M2739" s="14" t="s">
        <v>14383</v>
      </c>
      <c r="N2739" s="14" t="s">
        <v>59</v>
      </c>
      <c r="O2739" s="203" t="s">
        <v>5698</v>
      </c>
      <c r="P2739" s="28" t="s">
        <v>5445</v>
      </c>
      <c r="Q2739" s="14">
        <v>2.5</v>
      </c>
      <c r="R2739" s="15" t="s">
        <v>14384</v>
      </c>
      <c r="S2739" s="14" t="s">
        <v>14385</v>
      </c>
      <c r="T2739" s="14">
        <v>10</v>
      </c>
      <c r="U2739" s="14">
        <v>2.5</v>
      </c>
      <c r="V2739" s="30">
        <f t="shared" si="148"/>
        <v>1.3205155292626242E-2</v>
      </c>
      <c r="W2739" s="37">
        <f>V2739/3</f>
        <v>4.4017184308754141E-3</v>
      </c>
      <c r="X2739" s="197" t="s">
        <v>14386</v>
      </c>
      <c r="Y2739" s="21" t="s">
        <v>14387</v>
      </c>
      <c r="Z2739" s="197" t="s">
        <v>14388</v>
      </c>
    </row>
    <row r="2740" spans="1:26" s="67" customFormat="1" ht="100.2" customHeight="1" x14ac:dyDescent="0.3">
      <c r="A2740" s="9" t="s">
        <v>16991</v>
      </c>
      <c r="B2740" s="10" t="s">
        <v>14389</v>
      </c>
      <c r="C2740" s="22" t="s">
        <v>14390</v>
      </c>
      <c r="D2740" s="19" t="s">
        <v>14391</v>
      </c>
      <c r="E2740" s="13">
        <v>219.26</v>
      </c>
      <c r="F2740" s="14" t="s">
        <v>14392</v>
      </c>
      <c r="G2740" s="14">
        <v>0.37</v>
      </c>
      <c r="H2740" s="14" t="s">
        <v>14393</v>
      </c>
      <c r="I2740" s="14" t="s">
        <v>13709</v>
      </c>
      <c r="J2740" s="15" t="s">
        <v>14083</v>
      </c>
      <c r="K2740" s="14" t="s">
        <v>29570</v>
      </c>
      <c r="L2740" s="14" t="s">
        <v>189</v>
      </c>
      <c r="M2740" s="14" t="s">
        <v>190</v>
      </c>
      <c r="N2740" s="14" t="s">
        <v>46</v>
      </c>
      <c r="O2740" s="203" t="s">
        <v>34</v>
      </c>
      <c r="P2740" s="28">
        <v>365</v>
      </c>
      <c r="Q2740" s="14">
        <v>0.93</v>
      </c>
      <c r="R2740" s="15" t="s">
        <v>14394</v>
      </c>
      <c r="S2740" s="14" t="s">
        <v>14395</v>
      </c>
      <c r="T2740" s="14">
        <v>1.36</v>
      </c>
      <c r="U2740" s="14">
        <v>0.93</v>
      </c>
      <c r="V2740" s="37">
        <f t="shared" si="148"/>
        <v>4.2415397245279575E-3</v>
      </c>
      <c r="W2740" s="37">
        <f>V2740</f>
        <v>4.2415397245279575E-3</v>
      </c>
      <c r="X2740" s="197" t="s">
        <v>14396</v>
      </c>
      <c r="Y2740" s="21" t="s">
        <v>14397</v>
      </c>
      <c r="Z2740" s="197" t="s">
        <v>14398</v>
      </c>
    </row>
    <row r="2741" spans="1:26" s="67" customFormat="1" ht="100.2" customHeight="1" x14ac:dyDescent="0.3">
      <c r="A2741" s="9" t="s">
        <v>16991</v>
      </c>
      <c r="B2741" s="10" t="s">
        <v>14399</v>
      </c>
      <c r="C2741" s="22" t="s">
        <v>14400</v>
      </c>
      <c r="D2741" s="19" t="s">
        <v>14401</v>
      </c>
      <c r="E2741" s="13">
        <v>304.66000000000003</v>
      </c>
      <c r="F2741" s="14" t="s">
        <v>14402</v>
      </c>
      <c r="G2741" s="14">
        <v>4.5999999999999996</v>
      </c>
      <c r="H2741" s="14" t="s">
        <v>14403</v>
      </c>
      <c r="I2741" s="14" t="s">
        <v>13709</v>
      </c>
      <c r="J2741" s="15" t="s">
        <v>13833</v>
      </c>
      <c r="K2741" s="14" t="s">
        <v>29055</v>
      </c>
      <c r="L2741" s="14" t="s">
        <v>189</v>
      </c>
      <c r="M2741" s="14" t="s">
        <v>190</v>
      </c>
      <c r="N2741" s="14" t="s">
        <v>33</v>
      </c>
      <c r="O2741" s="203" t="s">
        <v>34</v>
      </c>
      <c r="P2741" s="28">
        <v>730</v>
      </c>
      <c r="Q2741" s="14">
        <v>1.2749999999999999</v>
      </c>
      <c r="R2741" s="15" t="s">
        <v>14404</v>
      </c>
      <c r="S2741" s="14" t="s">
        <v>143</v>
      </c>
      <c r="T2741" s="14">
        <v>4.25</v>
      </c>
      <c r="U2741" s="14">
        <v>1.2749999999999999</v>
      </c>
      <c r="V2741" s="51">
        <f t="shared" si="148"/>
        <v>4.1849931070701762E-3</v>
      </c>
      <c r="W2741" s="51">
        <f>V2741</f>
        <v>4.1849931070701762E-3</v>
      </c>
      <c r="X2741" s="197" t="s">
        <v>14405</v>
      </c>
      <c r="Y2741" s="21" t="s">
        <v>14406</v>
      </c>
      <c r="Z2741" s="219" t="s">
        <v>14407</v>
      </c>
    </row>
    <row r="2742" spans="1:26" s="67" customFormat="1" ht="100.2" customHeight="1" x14ac:dyDescent="0.3">
      <c r="A2742" s="9" t="s">
        <v>16991</v>
      </c>
      <c r="B2742" s="10" t="s">
        <v>14408</v>
      </c>
      <c r="C2742" s="19" t="s">
        <v>14409</v>
      </c>
      <c r="D2742" s="19" t="s">
        <v>14410</v>
      </c>
      <c r="E2742" s="13">
        <v>760.1</v>
      </c>
      <c r="F2742" s="14" t="s">
        <v>14411</v>
      </c>
      <c r="G2742" s="14"/>
      <c r="H2742" s="14" t="s">
        <v>14412</v>
      </c>
      <c r="I2742" s="14" t="s">
        <v>13709</v>
      </c>
      <c r="J2742" s="15" t="s">
        <v>14413</v>
      </c>
      <c r="K2742" s="14" t="s">
        <v>29502</v>
      </c>
      <c r="L2742" s="14" t="s">
        <v>31</v>
      </c>
      <c r="M2742" s="14" t="s">
        <v>176</v>
      </c>
      <c r="N2742" s="14" t="s">
        <v>46</v>
      </c>
      <c r="O2742" s="203" t="s">
        <v>34</v>
      </c>
      <c r="P2742" s="28">
        <v>91</v>
      </c>
      <c r="Q2742" s="14">
        <v>9.5</v>
      </c>
      <c r="R2742" s="15" t="s">
        <v>14414</v>
      </c>
      <c r="S2742" s="14" t="s">
        <v>143</v>
      </c>
      <c r="T2742" s="14">
        <v>18.75</v>
      </c>
      <c r="U2742" s="13">
        <v>9.5</v>
      </c>
      <c r="V2742" s="37">
        <f t="shared" si="148"/>
        <v>1.2498355479542164E-2</v>
      </c>
      <c r="W2742" s="64">
        <f>V2742/3</f>
        <v>4.166118493180721E-3</v>
      </c>
      <c r="X2742" s="197" t="s">
        <v>14415</v>
      </c>
      <c r="Y2742" s="21" t="s">
        <v>379</v>
      </c>
      <c r="Z2742" s="197" t="s">
        <v>23615</v>
      </c>
    </row>
    <row r="2743" spans="1:26" s="67" customFormat="1" ht="100.2" customHeight="1" x14ac:dyDescent="0.3">
      <c r="A2743" s="9" t="s">
        <v>16991</v>
      </c>
      <c r="B2743" s="10" t="s">
        <v>14416</v>
      </c>
      <c r="C2743" s="19" t="s">
        <v>14417</v>
      </c>
      <c r="D2743" s="19" t="s">
        <v>14418</v>
      </c>
      <c r="E2743" s="13">
        <v>781.73</v>
      </c>
      <c r="F2743" s="14" t="s">
        <v>14419</v>
      </c>
      <c r="G2743" s="14"/>
      <c r="H2743" s="14" t="s">
        <v>14420</v>
      </c>
      <c r="I2743" s="14" t="s">
        <v>13709</v>
      </c>
      <c r="J2743" s="15" t="s">
        <v>14421</v>
      </c>
      <c r="K2743" s="14" t="s">
        <v>29503</v>
      </c>
      <c r="L2743" s="14" t="s">
        <v>31</v>
      </c>
      <c r="M2743" s="14" t="s">
        <v>176</v>
      </c>
      <c r="N2743" s="14" t="s">
        <v>33</v>
      </c>
      <c r="O2743" s="203" t="s">
        <v>34</v>
      </c>
      <c r="P2743" s="28">
        <v>91</v>
      </c>
      <c r="Q2743" s="13">
        <v>9.5</v>
      </c>
      <c r="R2743" s="15" t="s">
        <v>14414</v>
      </c>
      <c r="S2743" s="14" t="s">
        <v>143</v>
      </c>
      <c r="T2743" s="14">
        <v>18.75</v>
      </c>
      <c r="U2743" s="13">
        <v>9.5</v>
      </c>
      <c r="V2743" s="37">
        <f t="shared" si="148"/>
        <v>1.2152533483427781E-2</v>
      </c>
      <c r="W2743" s="64">
        <f>V2743/3</f>
        <v>4.0508444944759268E-3</v>
      </c>
      <c r="X2743" s="210" t="s">
        <v>14422</v>
      </c>
      <c r="Y2743" s="21" t="s">
        <v>379</v>
      </c>
      <c r="Z2743" s="214" t="s">
        <v>23615</v>
      </c>
    </row>
    <row r="2744" spans="1:26" s="67" customFormat="1" ht="100.2" customHeight="1" x14ac:dyDescent="0.3">
      <c r="A2744" s="9" t="s">
        <v>16991</v>
      </c>
      <c r="B2744" s="10" t="s">
        <v>14423</v>
      </c>
      <c r="C2744" s="22" t="s">
        <v>14424</v>
      </c>
      <c r="D2744" s="19" t="s">
        <v>14425</v>
      </c>
      <c r="E2744" s="13">
        <v>248.3</v>
      </c>
      <c r="F2744" s="14" t="s">
        <v>14426</v>
      </c>
      <c r="G2744" s="14">
        <v>0.97</v>
      </c>
      <c r="H2744" s="14" t="s">
        <v>14427</v>
      </c>
      <c r="I2744" s="14" t="s">
        <v>13709</v>
      </c>
      <c r="J2744" s="15" t="s">
        <v>14273</v>
      </c>
      <c r="K2744" s="14" t="s">
        <v>29504</v>
      </c>
      <c r="L2744" s="14" t="s">
        <v>31</v>
      </c>
      <c r="M2744" s="14" t="s">
        <v>14428</v>
      </c>
      <c r="N2744" s="14" t="s">
        <v>33</v>
      </c>
      <c r="O2744" s="203" t="s">
        <v>220</v>
      </c>
      <c r="P2744" s="28">
        <v>90</v>
      </c>
      <c r="Q2744" s="14">
        <v>3</v>
      </c>
      <c r="R2744" s="15" t="s">
        <v>14429</v>
      </c>
      <c r="S2744" s="14" t="s">
        <v>8506</v>
      </c>
      <c r="T2744" s="14">
        <v>30</v>
      </c>
      <c r="U2744" s="28">
        <v>3</v>
      </c>
      <c r="V2744" s="13">
        <f t="shared" si="148"/>
        <v>1.2082158679017317E-2</v>
      </c>
      <c r="W2744" s="30">
        <f>V2744/3</f>
        <v>4.0273862263391054E-3</v>
      </c>
      <c r="X2744" s="210" t="s">
        <v>14430</v>
      </c>
      <c r="Y2744" s="21" t="s">
        <v>14431</v>
      </c>
      <c r="Z2744" s="214" t="s">
        <v>14432</v>
      </c>
    </row>
    <row r="2745" spans="1:26" s="67" customFormat="1" ht="100.2" customHeight="1" x14ac:dyDescent="0.3">
      <c r="A2745" s="9" t="s">
        <v>16991</v>
      </c>
      <c r="B2745" s="10" t="s">
        <v>14433</v>
      </c>
      <c r="C2745" s="22" t="s">
        <v>14434</v>
      </c>
      <c r="D2745" s="19" t="s">
        <v>14435</v>
      </c>
      <c r="E2745" s="13">
        <v>663.07</v>
      </c>
      <c r="F2745" s="14" t="s">
        <v>14436</v>
      </c>
      <c r="G2745" s="14">
        <v>4.4619999999999997</v>
      </c>
      <c r="H2745" s="14" t="s">
        <v>14437</v>
      </c>
      <c r="I2745" s="14" t="s">
        <v>13709</v>
      </c>
      <c r="J2745" s="15" t="s">
        <v>14113</v>
      </c>
      <c r="K2745" s="14" t="s">
        <v>29056</v>
      </c>
      <c r="L2745" s="14" t="s">
        <v>31</v>
      </c>
      <c r="M2745" s="14" t="s">
        <v>32</v>
      </c>
      <c r="N2745" s="14" t="s">
        <v>70</v>
      </c>
      <c r="O2745" s="203" t="s">
        <v>34</v>
      </c>
      <c r="P2745" s="17" t="s">
        <v>628</v>
      </c>
      <c r="Q2745" s="14">
        <v>2.5</v>
      </c>
      <c r="R2745" s="15" t="s">
        <v>14438</v>
      </c>
      <c r="S2745" s="14" t="s">
        <v>36</v>
      </c>
      <c r="T2745" s="14">
        <v>10</v>
      </c>
      <c r="U2745" s="14">
        <v>2.5</v>
      </c>
      <c r="V2745" s="37">
        <f t="shared" si="148"/>
        <v>3.7703409896391025E-3</v>
      </c>
      <c r="W2745" s="37">
        <f>V2745</f>
        <v>3.7703409896391025E-3</v>
      </c>
      <c r="X2745" s="210" t="s">
        <v>14439</v>
      </c>
      <c r="Y2745" s="21" t="s">
        <v>14440</v>
      </c>
      <c r="Z2745" s="214" t="s">
        <v>14441</v>
      </c>
    </row>
    <row r="2746" spans="1:26" s="67" customFormat="1" ht="100.2" customHeight="1" x14ac:dyDescent="0.3">
      <c r="A2746" s="9" t="s">
        <v>16991</v>
      </c>
      <c r="B2746" s="10" t="s">
        <v>14442</v>
      </c>
      <c r="C2746" s="22" t="s">
        <v>14443</v>
      </c>
      <c r="D2746" s="12" t="s">
        <v>14444</v>
      </c>
      <c r="E2746" s="13">
        <v>203.34</v>
      </c>
      <c r="F2746" s="14" t="s">
        <v>14445</v>
      </c>
      <c r="G2746" s="14">
        <v>3.83</v>
      </c>
      <c r="H2746" s="14" t="s">
        <v>14446</v>
      </c>
      <c r="I2746" s="14" t="s">
        <v>13709</v>
      </c>
      <c r="J2746" s="15" t="s">
        <v>13833</v>
      </c>
      <c r="K2746" s="14" t="s">
        <v>29505</v>
      </c>
      <c r="L2746" s="14" t="s">
        <v>31</v>
      </c>
      <c r="M2746" s="14" t="s">
        <v>5309</v>
      </c>
      <c r="N2746" s="14" t="s">
        <v>46</v>
      </c>
      <c r="O2746" s="203" t="s">
        <v>5698</v>
      </c>
      <c r="P2746" s="17" t="s">
        <v>628</v>
      </c>
      <c r="Q2746" s="29" t="s">
        <v>14447</v>
      </c>
      <c r="R2746" s="15" t="s">
        <v>14448</v>
      </c>
      <c r="S2746" s="14" t="s">
        <v>36</v>
      </c>
      <c r="T2746" s="18">
        <v>7.12</v>
      </c>
      <c r="U2746" s="20">
        <v>0.74</v>
      </c>
      <c r="V2746" s="39">
        <f t="shared" si="148"/>
        <v>3.639224943444477E-3</v>
      </c>
      <c r="W2746" s="39">
        <f>V2746</f>
        <v>3.639224943444477E-3</v>
      </c>
      <c r="X2746" s="210" t="s">
        <v>14449</v>
      </c>
      <c r="Y2746" s="21" t="s">
        <v>14450</v>
      </c>
      <c r="Z2746" s="214" t="s">
        <v>14451</v>
      </c>
    </row>
    <row r="2747" spans="1:26" s="67" customFormat="1" ht="100.2" customHeight="1" x14ac:dyDescent="0.3">
      <c r="A2747" s="9" t="s">
        <v>16991</v>
      </c>
      <c r="B2747" s="10" t="s">
        <v>14452</v>
      </c>
      <c r="C2747" s="22" t="s">
        <v>14453</v>
      </c>
      <c r="D2747" s="19" t="s">
        <v>14454</v>
      </c>
      <c r="E2747" s="13">
        <v>92.52</v>
      </c>
      <c r="F2747" s="14" t="s">
        <v>14455</v>
      </c>
      <c r="G2747" s="14">
        <v>0.45</v>
      </c>
      <c r="H2747" s="14" t="s">
        <v>14456</v>
      </c>
      <c r="I2747" s="14" t="s">
        <v>13709</v>
      </c>
      <c r="J2747" s="15" t="s">
        <v>14457</v>
      </c>
      <c r="K2747" s="14" t="s">
        <v>29057</v>
      </c>
      <c r="L2747" s="14" t="s">
        <v>31</v>
      </c>
      <c r="M2747" s="14" t="s">
        <v>163</v>
      </c>
      <c r="N2747" s="14" t="s">
        <v>33</v>
      </c>
      <c r="O2747" s="203" t="s">
        <v>220</v>
      </c>
      <c r="P2747" s="28">
        <v>90</v>
      </c>
      <c r="Q2747" s="14">
        <v>1</v>
      </c>
      <c r="R2747" s="15" t="s">
        <v>14458</v>
      </c>
      <c r="S2747" s="14" t="s">
        <v>36</v>
      </c>
      <c r="T2747" s="14">
        <v>5</v>
      </c>
      <c r="U2747" s="14">
        <v>1</v>
      </c>
      <c r="V2747" s="13">
        <f t="shared" si="148"/>
        <v>1.0808473843493299E-2</v>
      </c>
      <c r="W2747" s="30">
        <f>V2747/3</f>
        <v>3.6028246144977662E-3</v>
      </c>
      <c r="X2747" s="210" t="s">
        <v>14459</v>
      </c>
      <c r="Y2747" s="21" t="s">
        <v>14460</v>
      </c>
      <c r="Z2747" s="214" t="s">
        <v>14461</v>
      </c>
    </row>
    <row r="2748" spans="1:26" s="67" customFormat="1" ht="100.2" customHeight="1" x14ac:dyDescent="0.3">
      <c r="A2748" s="9" t="s">
        <v>16991</v>
      </c>
      <c r="B2748" s="10" t="s">
        <v>14462</v>
      </c>
      <c r="C2748" s="22" t="s">
        <v>14463</v>
      </c>
      <c r="D2748" s="19" t="s">
        <v>14464</v>
      </c>
      <c r="E2748" s="13">
        <v>419.9</v>
      </c>
      <c r="F2748" s="14" t="s">
        <v>14465</v>
      </c>
      <c r="G2748" s="13">
        <v>6.2</v>
      </c>
      <c r="H2748" s="14" t="s">
        <v>14466</v>
      </c>
      <c r="I2748" s="14" t="s">
        <v>13709</v>
      </c>
      <c r="J2748" s="15" t="s">
        <v>14113</v>
      </c>
      <c r="K2748" s="14" t="s">
        <v>29058</v>
      </c>
      <c r="L2748" s="14" t="s">
        <v>425</v>
      </c>
      <c r="M2748" s="14" t="s">
        <v>839</v>
      </c>
      <c r="N2748" s="14" t="s">
        <v>46</v>
      </c>
      <c r="O2748" s="203" t="s">
        <v>34</v>
      </c>
      <c r="P2748" s="28">
        <v>730</v>
      </c>
      <c r="Q2748" s="14">
        <v>1.5</v>
      </c>
      <c r="R2748" s="15" t="s">
        <v>14467</v>
      </c>
      <c r="S2748" s="14" t="s">
        <v>36</v>
      </c>
      <c r="T2748" s="14">
        <v>7.5</v>
      </c>
      <c r="U2748" s="14">
        <v>1.5</v>
      </c>
      <c r="V2748" s="37">
        <f t="shared" si="148"/>
        <v>3.5722791140747798E-3</v>
      </c>
      <c r="W2748" s="37">
        <f>V2748</f>
        <v>3.5722791140747798E-3</v>
      </c>
      <c r="X2748" s="210" t="s">
        <v>14468</v>
      </c>
      <c r="Y2748" s="21" t="s">
        <v>14469</v>
      </c>
      <c r="Z2748" s="214" t="s">
        <v>14470</v>
      </c>
    </row>
    <row r="2749" spans="1:26" s="67" customFormat="1" ht="100.2" customHeight="1" x14ac:dyDescent="0.3">
      <c r="A2749" s="138" t="s">
        <v>23707</v>
      </c>
      <c r="B2749" s="141" t="s">
        <v>23102</v>
      </c>
      <c r="C2749" s="139" t="s">
        <v>23103</v>
      </c>
      <c r="D2749" s="139" t="s">
        <v>23104</v>
      </c>
      <c r="E2749" s="142">
        <v>468.685</v>
      </c>
      <c r="F2749" s="143" t="s">
        <v>23105</v>
      </c>
      <c r="G2749" s="143"/>
      <c r="H2749" s="143" t="s">
        <v>23106</v>
      </c>
      <c r="I2749" s="144" t="s">
        <v>13709</v>
      </c>
      <c r="J2749" s="145" t="s">
        <v>13710</v>
      </c>
      <c r="K2749" s="143" t="s">
        <v>29506</v>
      </c>
      <c r="L2749" s="144" t="s">
        <v>189</v>
      </c>
      <c r="M2749" s="144" t="s">
        <v>190</v>
      </c>
      <c r="N2749" s="144" t="s">
        <v>33</v>
      </c>
      <c r="O2749" s="166" t="s">
        <v>220</v>
      </c>
      <c r="P2749" s="144">
        <v>93</v>
      </c>
      <c r="Q2749" s="144">
        <v>5</v>
      </c>
      <c r="R2749" s="147" t="s">
        <v>21260</v>
      </c>
      <c r="S2749" s="144" t="s">
        <v>36</v>
      </c>
      <c r="T2749" s="144">
        <v>20</v>
      </c>
      <c r="U2749" s="144">
        <v>5</v>
      </c>
      <c r="V2749" s="146">
        <f>U2749/E2749</f>
        <v>1.0668145982909631E-2</v>
      </c>
      <c r="W2749" s="148">
        <f>V2749/3</f>
        <v>3.5560486609698769E-3</v>
      </c>
      <c r="X2749" s="167" t="s">
        <v>23107</v>
      </c>
      <c r="Y2749" s="145" t="s">
        <v>23108</v>
      </c>
      <c r="Z2749" s="168" t="s">
        <v>23109</v>
      </c>
    </row>
    <row r="2750" spans="1:26" s="67" customFormat="1" ht="100.2" customHeight="1" x14ac:dyDescent="0.3">
      <c r="A2750" s="9" t="s">
        <v>16991</v>
      </c>
      <c r="B2750" s="10" t="s">
        <v>14471</v>
      </c>
      <c r="C2750" s="22" t="s">
        <v>14472</v>
      </c>
      <c r="D2750" s="19" t="s">
        <v>14473</v>
      </c>
      <c r="E2750" s="13">
        <v>257.77999999999997</v>
      </c>
      <c r="F2750" s="14" t="s">
        <v>14474</v>
      </c>
      <c r="G2750" s="14">
        <v>3.4</v>
      </c>
      <c r="H2750" s="14" t="s">
        <v>14475</v>
      </c>
      <c r="I2750" s="14" t="s">
        <v>13709</v>
      </c>
      <c r="J2750" s="15" t="s">
        <v>13833</v>
      </c>
      <c r="K2750" s="14" t="s">
        <v>29059</v>
      </c>
      <c r="L2750" s="14" t="s">
        <v>31</v>
      </c>
      <c r="M2750" s="14" t="s">
        <v>176</v>
      </c>
      <c r="N2750" s="14" t="s">
        <v>46</v>
      </c>
      <c r="O2750" s="203" t="s">
        <v>5698</v>
      </c>
      <c r="P2750" s="28">
        <v>730</v>
      </c>
      <c r="Q2750" s="14">
        <v>0.9</v>
      </c>
      <c r="R2750" s="15" t="s">
        <v>14476</v>
      </c>
      <c r="S2750" s="14" t="s">
        <v>14477</v>
      </c>
      <c r="T2750" s="14">
        <v>4.3</v>
      </c>
      <c r="U2750" s="14">
        <v>0.9</v>
      </c>
      <c r="V2750" s="30">
        <f>PRODUCT(U2750,1/E2750)</f>
        <v>3.4913492125067894E-3</v>
      </c>
      <c r="W2750" s="30">
        <f t="shared" ref="W2750:W2762" si="149">V2750</f>
        <v>3.4913492125067894E-3</v>
      </c>
      <c r="X2750" s="210" t="s">
        <v>14478</v>
      </c>
      <c r="Y2750" s="21" t="s">
        <v>14479</v>
      </c>
      <c r="Z2750" s="214" t="s">
        <v>14480</v>
      </c>
    </row>
    <row r="2751" spans="1:26" s="67" customFormat="1" ht="100.2" customHeight="1" x14ac:dyDescent="0.3">
      <c r="A2751" s="9" t="s">
        <v>16991</v>
      </c>
      <c r="B2751" s="10" t="s">
        <v>14481</v>
      </c>
      <c r="C2751" s="22" t="s">
        <v>14482</v>
      </c>
      <c r="D2751" s="57" t="s">
        <v>14483</v>
      </c>
      <c r="E2751" s="13">
        <v>149.13999999999999</v>
      </c>
      <c r="F2751" s="14" t="s">
        <v>14484</v>
      </c>
      <c r="G2751" s="14">
        <v>3.4999999999999899E-2</v>
      </c>
      <c r="H2751" s="14" t="s">
        <v>14485</v>
      </c>
      <c r="I2751" s="14" t="s">
        <v>13709</v>
      </c>
      <c r="J2751" s="15" t="s">
        <v>13731</v>
      </c>
      <c r="K2751" s="14" t="s">
        <v>29507</v>
      </c>
      <c r="L2751" s="14" t="s">
        <v>31</v>
      </c>
      <c r="M2751" s="14" t="s">
        <v>674</v>
      </c>
      <c r="N2751" s="14" t="s">
        <v>33</v>
      </c>
      <c r="O2751" s="203" t="s">
        <v>220</v>
      </c>
      <c r="P2751" s="40">
        <v>728</v>
      </c>
      <c r="Q2751" s="41">
        <v>0.5</v>
      </c>
      <c r="R2751" s="15" t="s">
        <v>14486</v>
      </c>
      <c r="S2751" s="14" t="s">
        <v>36</v>
      </c>
      <c r="T2751" s="41">
        <v>1.5</v>
      </c>
      <c r="U2751" s="76">
        <v>0.5</v>
      </c>
      <c r="V2751" s="30">
        <f>U2751/E2751</f>
        <v>3.3525546466407407E-3</v>
      </c>
      <c r="W2751" s="30">
        <f t="shared" si="149"/>
        <v>3.3525546466407407E-3</v>
      </c>
      <c r="X2751" s="210" t="s">
        <v>14487</v>
      </c>
      <c r="Y2751" s="21" t="s">
        <v>14488</v>
      </c>
      <c r="Z2751" s="214" t="s">
        <v>14489</v>
      </c>
    </row>
    <row r="2752" spans="1:26" s="67" customFormat="1" ht="100.2" customHeight="1" x14ac:dyDescent="0.3">
      <c r="A2752" s="138" t="s">
        <v>23707</v>
      </c>
      <c r="B2752" s="141" t="s">
        <v>23110</v>
      </c>
      <c r="C2752" s="139" t="s">
        <v>23111</v>
      </c>
      <c r="D2752" s="139" t="s">
        <v>23699</v>
      </c>
      <c r="E2752" s="142">
        <v>748.01099999999997</v>
      </c>
      <c r="F2752" s="143" t="s">
        <v>23112</v>
      </c>
      <c r="G2752" s="143"/>
      <c r="H2752" s="143" t="s">
        <v>23113</v>
      </c>
      <c r="I2752" s="144" t="s">
        <v>13709</v>
      </c>
      <c r="J2752" s="145" t="s">
        <v>13805</v>
      </c>
      <c r="K2752" s="143" t="s">
        <v>29508</v>
      </c>
      <c r="L2752" s="144" t="s">
        <v>189</v>
      </c>
      <c r="M2752" s="144" t="s">
        <v>190</v>
      </c>
      <c r="N2752" s="144" t="s">
        <v>476</v>
      </c>
      <c r="O2752" s="166" t="s">
        <v>34</v>
      </c>
      <c r="P2752" s="144">
        <v>365</v>
      </c>
      <c r="Q2752" s="144">
        <v>2.5</v>
      </c>
      <c r="R2752" s="147" t="s">
        <v>23114</v>
      </c>
      <c r="S2752" s="144" t="s">
        <v>23115</v>
      </c>
      <c r="T2752" s="144">
        <v>5.4</v>
      </c>
      <c r="U2752" s="144">
        <v>2.5</v>
      </c>
      <c r="V2752" s="149">
        <f>U2752/E2752</f>
        <v>3.3421968393512933E-3</v>
      </c>
      <c r="W2752" s="149">
        <f t="shared" si="149"/>
        <v>3.3421968393512933E-3</v>
      </c>
      <c r="X2752" s="167" t="s">
        <v>23116</v>
      </c>
      <c r="Y2752" s="145" t="s">
        <v>23117</v>
      </c>
      <c r="Z2752" s="168" t="s">
        <v>23118</v>
      </c>
    </row>
    <row r="2753" spans="1:26" s="67" customFormat="1" ht="100.2" customHeight="1" x14ac:dyDescent="0.3">
      <c r="A2753" s="9" t="s">
        <v>16991</v>
      </c>
      <c r="B2753" s="10" t="s">
        <v>14490</v>
      </c>
      <c r="C2753" s="22" t="s">
        <v>14491</v>
      </c>
      <c r="D2753" s="19" t="s">
        <v>14492</v>
      </c>
      <c r="E2753" s="13">
        <v>320.43</v>
      </c>
      <c r="F2753" s="14" t="s">
        <v>14493</v>
      </c>
      <c r="G2753" s="13">
        <v>4.3</v>
      </c>
      <c r="H2753" s="14" t="s">
        <v>14494</v>
      </c>
      <c r="I2753" s="14" t="s">
        <v>13709</v>
      </c>
      <c r="J2753" s="15" t="s">
        <v>14457</v>
      </c>
      <c r="K2753" s="14" t="s">
        <v>29060</v>
      </c>
      <c r="L2753" s="14" t="s">
        <v>31</v>
      </c>
      <c r="M2753" s="14" t="s">
        <v>281</v>
      </c>
      <c r="N2753" s="14" t="s">
        <v>476</v>
      </c>
      <c r="O2753" s="203" t="s">
        <v>83</v>
      </c>
      <c r="P2753" s="28">
        <v>230</v>
      </c>
      <c r="Q2753" s="14">
        <v>1</v>
      </c>
      <c r="R2753" s="15" t="s">
        <v>14495</v>
      </c>
      <c r="S2753" s="14" t="s">
        <v>14496</v>
      </c>
      <c r="T2753" s="14">
        <v>5</v>
      </c>
      <c r="U2753" s="14">
        <v>1</v>
      </c>
      <c r="V2753" s="30">
        <f>PRODUCT(U2753,1/E2753)</f>
        <v>3.1208064163779918E-3</v>
      </c>
      <c r="W2753" s="30">
        <f t="shared" si="149"/>
        <v>3.1208064163779918E-3</v>
      </c>
      <c r="X2753" s="210" t="s">
        <v>14497</v>
      </c>
      <c r="Y2753" s="21" t="s">
        <v>14498</v>
      </c>
      <c r="Z2753" s="214" t="s">
        <v>14499</v>
      </c>
    </row>
    <row r="2754" spans="1:26" s="67" customFormat="1" ht="100.2" customHeight="1" x14ac:dyDescent="0.3">
      <c r="A2754" s="138" t="s">
        <v>23707</v>
      </c>
      <c r="B2754" s="141" t="s">
        <v>23119</v>
      </c>
      <c r="C2754" s="139" t="s">
        <v>23120</v>
      </c>
      <c r="D2754" s="139" t="s">
        <v>23700</v>
      </c>
      <c r="E2754" s="142">
        <v>322.52</v>
      </c>
      <c r="F2754" s="143" t="s">
        <v>23121</v>
      </c>
      <c r="G2754" s="143"/>
      <c r="H2754" s="143" t="s">
        <v>23122</v>
      </c>
      <c r="I2754" s="144" t="s">
        <v>13709</v>
      </c>
      <c r="J2754" s="145" t="s">
        <v>13853</v>
      </c>
      <c r="K2754" s="143" t="s">
        <v>29061</v>
      </c>
      <c r="L2754" s="144" t="s">
        <v>31</v>
      </c>
      <c r="M2754" s="144" t="s">
        <v>176</v>
      </c>
      <c r="N2754" s="144" t="s">
        <v>33</v>
      </c>
      <c r="O2754" s="166" t="s">
        <v>34</v>
      </c>
      <c r="P2754" s="144">
        <v>728</v>
      </c>
      <c r="Q2754" s="144">
        <v>1</v>
      </c>
      <c r="R2754" s="147" t="s">
        <v>23123</v>
      </c>
      <c r="S2754" s="144" t="s">
        <v>36</v>
      </c>
      <c r="T2754" s="144">
        <v>50</v>
      </c>
      <c r="U2754" s="144">
        <v>1</v>
      </c>
      <c r="V2754" s="148">
        <f>U2754/E2754</f>
        <v>3.1005829095870027E-3</v>
      </c>
      <c r="W2754" s="148">
        <f t="shared" si="149"/>
        <v>3.1005829095870027E-3</v>
      </c>
      <c r="X2754" s="167" t="s">
        <v>23124</v>
      </c>
      <c r="Y2754" s="145" t="s">
        <v>23125</v>
      </c>
      <c r="Z2754" s="168" t="s">
        <v>23126</v>
      </c>
    </row>
    <row r="2755" spans="1:26" s="67" customFormat="1" ht="100.2" customHeight="1" x14ac:dyDescent="0.3">
      <c r="A2755" s="9" t="s">
        <v>16991</v>
      </c>
      <c r="B2755" s="10" t="s">
        <v>14500</v>
      </c>
      <c r="C2755" s="19" t="s">
        <v>14501</v>
      </c>
      <c r="D2755" s="19" t="s">
        <v>14502</v>
      </c>
      <c r="E2755" s="13">
        <v>252.32</v>
      </c>
      <c r="F2755" s="14" t="s">
        <v>14503</v>
      </c>
      <c r="G2755" s="14">
        <v>6.13</v>
      </c>
      <c r="H2755" s="14" t="s">
        <v>14504</v>
      </c>
      <c r="I2755" s="14" t="s">
        <v>13709</v>
      </c>
      <c r="J2755" s="15" t="s">
        <v>13748</v>
      </c>
      <c r="K2755" s="14" t="s">
        <v>29509</v>
      </c>
      <c r="L2755" s="14" t="s">
        <v>425</v>
      </c>
      <c r="M2755" s="14" t="s">
        <v>839</v>
      </c>
      <c r="N2755" s="14" t="s">
        <v>476</v>
      </c>
      <c r="O2755" s="203" t="s">
        <v>34</v>
      </c>
      <c r="P2755" s="28">
        <v>730</v>
      </c>
      <c r="Q2755" s="14">
        <v>0.75</v>
      </c>
      <c r="R2755" s="15" t="s">
        <v>14505</v>
      </c>
      <c r="S2755" s="14" t="s">
        <v>36</v>
      </c>
      <c r="T2755" s="14">
        <v>3.75</v>
      </c>
      <c r="U2755" s="13">
        <v>0.75</v>
      </c>
      <c r="V2755" s="37">
        <f>U2755/E2755</f>
        <v>2.9724159797083071E-3</v>
      </c>
      <c r="W2755" s="37">
        <f t="shared" si="149"/>
        <v>2.9724159797083071E-3</v>
      </c>
      <c r="X2755" s="210" t="s">
        <v>14506</v>
      </c>
      <c r="Y2755" s="21" t="s">
        <v>14507</v>
      </c>
      <c r="Z2755" s="214" t="s">
        <v>14508</v>
      </c>
    </row>
    <row r="2756" spans="1:26" s="67" customFormat="1" ht="100.2" customHeight="1" x14ac:dyDescent="0.3">
      <c r="A2756" s="138" t="s">
        <v>23707</v>
      </c>
      <c r="B2756" s="141" t="s">
        <v>23127</v>
      </c>
      <c r="C2756" s="139" t="s">
        <v>23128</v>
      </c>
      <c r="D2756" s="139" t="s">
        <v>23701</v>
      </c>
      <c r="E2756" s="142">
        <v>731.96799999999996</v>
      </c>
      <c r="F2756" s="143" t="s">
        <v>23129</v>
      </c>
      <c r="G2756" s="143"/>
      <c r="H2756" s="143" t="s">
        <v>23130</v>
      </c>
      <c r="I2756" s="144" t="s">
        <v>13709</v>
      </c>
      <c r="J2756" s="145" t="s">
        <v>13805</v>
      </c>
      <c r="K2756" s="143" t="s">
        <v>29510</v>
      </c>
      <c r="L2756" s="144" t="s">
        <v>189</v>
      </c>
      <c r="M2756" s="144" t="s">
        <v>190</v>
      </c>
      <c r="N2756" s="144" t="s">
        <v>476</v>
      </c>
      <c r="O2756" s="166" t="s">
        <v>34</v>
      </c>
      <c r="P2756" s="144">
        <v>364</v>
      </c>
      <c r="Q2756" s="151">
        <v>2</v>
      </c>
      <c r="R2756" s="147" t="s">
        <v>23131</v>
      </c>
      <c r="S2756" s="144" t="s">
        <v>36</v>
      </c>
      <c r="T2756" s="144">
        <v>6.1</v>
      </c>
      <c r="U2756" s="151">
        <v>2</v>
      </c>
      <c r="V2756" s="149">
        <f>U2756/E2756</f>
        <v>2.7323598845851184E-3</v>
      </c>
      <c r="W2756" s="149">
        <f t="shared" si="149"/>
        <v>2.7323598845851184E-3</v>
      </c>
      <c r="X2756" s="167" t="s">
        <v>23132</v>
      </c>
      <c r="Y2756" s="145" t="s">
        <v>23133</v>
      </c>
      <c r="Z2756" s="168" t="s">
        <v>23134</v>
      </c>
    </row>
    <row r="2757" spans="1:26" s="67" customFormat="1" ht="100.2" customHeight="1" x14ac:dyDescent="0.3">
      <c r="A2757" s="9" t="s">
        <v>16991</v>
      </c>
      <c r="B2757" s="10" t="s">
        <v>14509</v>
      </c>
      <c r="C2757" s="22" t="s">
        <v>14510</v>
      </c>
      <c r="D2757" s="19" t="s">
        <v>23616</v>
      </c>
      <c r="E2757" s="13">
        <v>583.70000000000005</v>
      </c>
      <c r="F2757" s="14" t="s">
        <v>14511</v>
      </c>
      <c r="G2757" s="13"/>
      <c r="H2757" s="14" t="s">
        <v>14512</v>
      </c>
      <c r="I2757" s="14" t="s">
        <v>13709</v>
      </c>
      <c r="J2757" s="15" t="s">
        <v>13710</v>
      </c>
      <c r="K2757" s="14" t="s">
        <v>29511</v>
      </c>
      <c r="L2757" s="14" t="s">
        <v>189</v>
      </c>
      <c r="M2757" s="14" t="s">
        <v>1680</v>
      </c>
      <c r="N2757" s="14" t="s">
        <v>33</v>
      </c>
      <c r="O2757" s="203" t="s">
        <v>10829</v>
      </c>
      <c r="P2757" s="28">
        <v>182</v>
      </c>
      <c r="Q2757" s="14">
        <v>1.5</v>
      </c>
      <c r="R2757" s="15" t="s">
        <v>14513</v>
      </c>
      <c r="S2757" s="14" t="s">
        <v>36</v>
      </c>
      <c r="T2757" s="36">
        <v>5</v>
      </c>
      <c r="U2757" s="36">
        <v>1.5</v>
      </c>
      <c r="V2757" s="37">
        <f>U2757/E2757</f>
        <v>2.5698132602364225E-3</v>
      </c>
      <c r="W2757" s="37">
        <f t="shared" si="149"/>
        <v>2.5698132602364225E-3</v>
      </c>
      <c r="X2757" s="210" t="s">
        <v>14514</v>
      </c>
      <c r="Y2757" s="21" t="s">
        <v>1705</v>
      </c>
      <c r="Z2757" s="214" t="s">
        <v>14515</v>
      </c>
    </row>
    <row r="2758" spans="1:26" s="67" customFormat="1" ht="100.2" customHeight="1" x14ac:dyDescent="0.3">
      <c r="A2758" s="9" t="s">
        <v>16991</v>
      </c>
      <c r="B2758" s="10" t="s">
        <v>14516</v>
      </c>
      <c r="C2758" s="35" t="s">
        <v>14517</v>
      </c>
      <c r="D2758" s="19" t="s">
        <v>14518</v>
      </c>
      <c r="E2758" s="13">
        <v>295.334616333822</v>
      </c>
      <c r="F2758" s="14" t="s">
        <v>14519</v>
      </c>
      <c r="G2758" s="14">
        <v>4.22</v>
      </c>
      <c r="H2758" s="14" t="s">
        <v>14520</v>
      </c>
      <c r="I2758" s="14" t="s">
        <v>13709</v>
      </c>
      <c r="J2758" s="15" t="s">
        <v>14014</v>
      </c>
      <c r="K2758" s="14" t="s">
        <v>29062</v>
      </c>
      <c r="L2758" s="14" t="s">
        <v>189</v>
      </c>
      <c r="M2758" s="14" t="s">
        <v>190</v>
      </c>
      <c r="N2758" s="14" t="s">
        <v>46</v>
      </c>
      <c r="O2758" s="203" t="s">
        <v>34</v>
      </c>
      <c r="P2758" s="28">
        <v>730</v>
      </c>
      <c r="Q2758" s="14">
        <v>0.75</v>
      </c>
      <c r="R2758" s="15" t="s">
        <v>14521</v>
      </c>
      <c r="S2758" s="14" t="s">
        <v>143</v>
      </c>
      <c r="T2758" s="14">
        <v>4.5</v>
      </c>
      <c r="U2758" s="14">
        <v>0.75</v>
      </c>
      <c r="V2758" s="37">
        <f>PRODUCT(U2758,1/E2758)</f>
        <v>2.5394923538264191E-3</v>
      </c>
      <c r="W2758" s="37">
        <f t="shared" si="149"/>
        <v>2.5394923538264191E-3</v>
      </c>
      <c r="X2758" s="210" t="s">
        <v>14522</v>
      </c>
      <c r="Y2758" s="21" t="s">
        <v>14523</v>
      </c>
      <c r="Z2758" s="214" t="s">
        <v>14524</v>
      </c>
    </row>
    <row r="2759" spans="1:26" s="67" customFormat="1" ht="100.2" customHeight="1" x14ac:dyDescent="0.3">
      <c r="A2759" s="138" t="s">
        <v>23707</v>
      </c>
      <c r="B2759" s="141" t="s">
        <v>23135</v>
      </c>
      <c r="C2759" s="139" t="s">
        <v>23136</v>
      </c>
      <c r="D2759" s="139" t="s">
        <v>23137</v>
      </c>
      <c r="E2759" s="142">
        <v>465.09</v>
      </c>
      <c r="F2759" s="143" t="s">
        <v>23138</v>
      </c>
      <c r="G2759" s="143"/>
      <c r="H2759" s="143" t="s">
        <v>23139</v>
      </c>
      <c r="I2759" s="144" t="s">
        <v>13709</v>
      </c>
      <c r="J2759" s="145" t="s">
        <v>23140</v>
      </c>
      <c r="K2759" s="143" t="s">
        <v>29063</v>
      </c>
      <c r="L2759" s="144" t="s">
        <v>425</v>
      </c>
      <c r="M2759" s="144" t="s">
        <v>3877</v>
      </c>
      <c r="N2759" s="144" t="s">
        <v>46</v>
      </c>
      <c r="O2759" s="166" t="s">
        <v>34</v>
      </c>
      <c r="P2759" s="144">
        <v>728</v>
      </c>
      <c r="Q2759" s="144">
        <v>1.1200000000000001</v>
      </c>
      <c r="R2759" s="147" t="s">
        <v>23141</v>
      </c>
      <c r="S2759" s="144" t="s">
        <v>143</v>
      </c>
      <c r="T2759" s="144">
        <v>10.72</v>
      </c>
      <c r="U2759" s="144">
        <v>1.1200000000000001</v>
      </c>
      <c r="V2759" s="153">
        <f>U2759/E2759</f>
        <v>2.4081360596873726E-3</v>
      </c>
      <c r="W2759" s="153">
        <f t="shared" si="149"/>
        <v>2.4081360596873726E-3</v>
      </c>
      <c r="X2759" s="167" t="s">
        <v>23142</v>
      </c>
      <c r="Y2759" s="145" t="s">
        <v>19235</v>
      </c>
      <c r="Z2759" s="168" t="s">
        <v>23143</v>
      </c>
    </row>
    <row r="2760" spans="1:26" s="67" customFormat="1" ht="100.2" customHeight="1" x14ac:dyDescent="0.3">
      <c r="A2760" s="9" t="s">
        <v>16991</v>
      </c>
      <c r="B2760" s="10" t="s">
        <v>14525</v>
      </c>
      <c r="C2760" s="22" t="s">
        <v>14526</v>
      </c>
      <c r="D2760" s="12" t="s">
        <v>14527</v>
      </c>
      <c r="E2760" s="13">
        <v>215.36</v>
      </c>
      <c r="F2760" s="14" t="s">
        <v>14528</v>
      </c>
      <c r="G2760" s="14">
        <v>3.88</v>
      </c>
      <c r="H2760" s="14" t="s">
        <v>14529</v>
      </c>
      <c r="I2760" s="14" t="s">
        <v>13709</v>
      </c>
      <c r="J2760" s="15" t="s">
        <v>13833</v>
      </c>
      <c r="K2760" s="14" t="s">
        <v>29505</v>
      </c>
      <c r="L2760" s="14" t="s">
        <v>31</v>
      </c>
      <c r="M2760" s="14" t="s">
        <v>69</v>
      </c>
      <c r="N2760" s="14" t="s">
        <v>33</v>
      </c>
      <c r="O2760" s="203" t="s">
        <v>5698</v>
      </c>
      <c r="P2760" s="17" t="s">
        <v>628</v>
      </c>
      <c r="Q2760" s="29" t="s">
        <v>14530</v>
      </c>
      <c r="R2760" s="15" t="s">
        <v>14531</v>
      </c>
      <c r="S2760" s="14" t="s">
        <v>14532</v>
      </c>
      <c r="T2760" s="18">
        <v>3.1</v>
      </c>
      <c r="U2760" s="34">
        <v>0.5</v>
      </c>
      <c r="V2760" s="33">
        <f>PRODUCT(U2760,1/E2760)</f>
        <v>2.3216939078751857E-3</v>
      </c>
      <c r="W2760" s="33">
        <f t="shared" si="149"/>
        <v>2.3216939078751857E-3</v>
      </c>
      <c r="X2760" s="210" t="s">
        <v>14533</v>
      </c>
      <c r="Y2760" s="21" t="s">
        <v>14534</v>
      </c>
      <c r="Z2760" s="214" t="s">
        <v>14535</v>
      </c>
    </row>
    <row r="2761" spans="1:26" s="67" customFormat="1" ht="100.2" customHeight="1" x14ac:dyDescent="0.3">
      <c r="A2761" s="138" t="s">
        <v>23707</v>
      </c>
      <c r="B2761" s="141" t="s">
        <v>23144</v>
      </c>
      <c r="C2761" s="139" t="s">
        <v>23145</v>
      </c>
      <c r="D2761" s="139" t="s">
        <v>23146</v>
      </c>
      <c r="E2761" s="142">
        <v>357.38099999999997</v>
      </c>
      <c r="F2761" s="143" t="s">
        <v>23147</v>
      </c>
      <c r="G2761" s="143"/>
      <c r="H2761" s="143" t="s">
        <v>23148</v>
      </c>
      <c r="I2761" s="144" t="s">
        <v>13709</v>
      </c>
      <c r="J2761" s="145" t="s">
        <v>14113</v>
      </c>
      <c r="K2761" s="143" t="s">
        <v>29512</v>
      </c>
      <c r="L2761" s="144" t="s">
        <v>31</v>
      </c>
      <c r="M2761" s="144" t="s">
        <v>815</v>
      </c>
      <c r="N2761" s="144" t="s">
        <v>46</v>
      </c>
      <c r="O2761" s="166" t="s">
        <v>34</v>
      </c>
      <c r="P2761" s="144">
        <v>728</v>
      </c>
      <c r="Q2761" s="144">
        <v>0.82299999999999995</v>
      </c>
      <c r="R2761" s="147" t="s">
        <v>23149</v>
      </c>
      <c r="S2761" s="144" t="s">
        <v>1388</v>
      </c>
      <c r="T2761" s="144">
        <v>3.44</v>
      </c>
      <c r="U2761" s="144">
        <v>0.82299999999999995</v>
      </c>
      <c r="V2761" s="153">
        <f>U2761/E2761</f>
        <v>2.3028644499847504E-3</v>
      </c>
      <c r="W2761" s="153">
        <f t="shared" si="149"/>
        <v>2.3028644499847504E-3</v>
      </c>
      <c r="X2761" s="167" t="s">
        <v>23150</v>
      </c>
      <c r="Y2761" s="145" t="s">
        <v>23151</v>
      </c>
      <c r="Z2761" s="168" t="s">
        <v>23152</v>
      </c>
    </row>
    <row r="2762" spans="1:26" s="67" customFormat="1" ht="100.2" customHeight="1" x14ac:dyDescent="0.3">
      <c r="A2762" s="9" t="s">
        <v>16991</v>
      </c>
      <c r="B2762" s="10" t="s">
        <v>14536</v>
      </c>
      <c r="C2762" s="22" t="s">
        <v>14537</v>
      </c>
      <c r="D2762" s="19" t="s">
        <v>14538</v>
      </c>
      <c r="E2762" s="13">
        <f>305.8/2</f>
        <v>152.9</v>
      </c>
      <c r="F2762" s="14" t="s">
        <v>14539</v>
      </c>
      <c r="G2762" s="14">
        <v>1.23</v>
      </c>
      <c r="H2762" s="31" t="s">
        <v>14540</v>
      </c>
      <c r="I2762" s="14" t="s">
        <v>13709</v>
      </c>
      <c r="J2762" s="15" t="s">
        <v>13833</v>
      </c>
      <c r="K2762" s="14" t="s">
        <v>28661</v>
      </c>
      <c r="L2762" s="14" t="s">
        <v>31</v>
      </c>
      <c r="M2762" s="14" t="s">
        <v>815</v>
      </c>
      <c r="N2762" s="14" t="s">
        <v>46</v>
      </c>
      <c r="O2762" s="203" t="s">
        <v>5698</v>
      </c>
      <c r="P2762" s="28">
        <v>728</v>
      </c>
      <c r="Q2762" s="13">
        <v>0.7</v>
      </c>
      <c r="R2762" s="15" t="s">
        <v>14541</v>
      </c>
      <c r="S2762" s="14" t="s">
        <v>36</v>
      </c>
      <c r="T2762" s="14">
        <v>6.9</v>
      </c>
      <c r="U2762" s="13">
        <v>0.7</v>
      </c>
      <c r="V2762" s="37">
        <f>PRODUCT(U2762,1/E2762)/2</f>
        <v>2.2890778286461739E-3</v>
      </c>
      <c r="W2762" s="37">
        <f t="shared" si="149"/>
        <v>2.2890778286461739E-3</v>
      </c>
      <c r="X2762" s="210" t="s">
        <v>14542</v>
      </c>
      <c r="Y2762" s="21" t="s">
        <v>14543</v>
      </c>
      <c r="Z2762" s="214" t="s">
        <v>14544</v>
      </c>
    </row>
    <row r="2763" spans="1:26" s="67" customFormat="1" ht="100.2" customHeight="1" x14ac:dyDescent="0.3">
      <c r="A2763" s="138" t="s">
        <v>23707</v>
      </c>
      <c r="B2763" s="141" t="s">
        <v>23153</v>
      </c>
      <c r="C2763" s="139" t="s">
        <v>23154</v>
      </c>
      <c r="D2763" s="139" t="s">
        <v>23155</v>
      </c>
      <c r="E2763" s="142">
        <v>179.20400000000001</v>
      </c>
      <c r="F2763" s="143" t="s">
        <v>23156</v>
      </c>
      <c r="G2763" s="143"/>
      <c r="H2763" s="143" t="s">
        <v>23157</v>
      </c>
      <c r="I2763" s="144" t="s">
        <v>13709</v>
      </c>
      <c r="J2763" s="145" t="s">
        <v>13853</v>
      </c>
      <c r="K2763" s="143" t="s">
        <v>29513</v>
      </c>
      <c r="L2763" s="144" t="s">
        <v>31</v>
      </c>
      <c r="M2763" s="144" t="s">
        <v>7878</v>
      </c>
      <c r="N2763" s="144" t="s">
        <v>46</v>
      </c>
      <c r="O2763" s="166" t="s">
        <v>47</v>
      </c>
      <c r="P2763" s="144">
        <v>92</v>
      </c>
      <c r="Q2763" s="144">
        <v>1.2</v>
      </c>
      <c r="R2763" s="147" t="s">
        <v>23158</v>
      </c>
      <c r="S2763" s="144" t="s">
        <v>23159</v>
      </c>
      <c r="T2763" s="144">
        <v>15</v>
      </c>
      <c r="U2763" s="144">
        <v>1.2</v>
      </c>
      <c r="V2763" s="149">
        <f>U2763/E2763</f>
        <v>6.6962791009129259E-3</v>
      </c>
      <c r="W2763" s="149">
        <f>V2763/3</f>
        <v>2.2320930336376418E-3</v>
      </c>
      <c r="X2763" s="167" t="s">
        <v>23160</v>
      </c>
      <c r="Y2763" s="145" t="s">
        <v>23161</v>
      </c>
      <c r="Z2763" s="168" t="s">
        <v>23162</v>
      </c>
    </row>
    <row r="2764" spans="1:26" s="67" customFormat="1" ht="100.2" customHeight="1" x14ac:dyDescent="0.3">
      <c r="A2764" s="9" t="s">
        <v>16991</v>
      </c>
      <c r="B2764" s="10" t="s">
        <v>14545</v>
      </c>
      <c r="C2764" s="22" t="s">
        <v>14546</v>
      </c>
      <c r="D2764" s="12" t="s">
        <v>14547</v>
      </c>
      <c r="E2764" s="13">
        <v>114.17</v>
      </c>
      <c r="F2764" s="14" t="s">
        <v>14548</v>
      </c>
      <c r="G2764" s="14">
        <v>-0.34</v>
      </c>
      <c r="H2764" s="18" t="s">
        <v>14549</v>
      </c>
      <c r="I2764" s="14" t="s">
        <v>13709</v>
      </c>
      <c r="J2764" s="15" t="s">
        <v>14550</v>
      </c>
      <c r="K2764" s="14" t="s">
        <v>29514</v>
      </c>
      <c r="L2764" s="14" t="s">
        <v>31</v>
      </c>
      <c r="M2764" s="14" t="s">
        <v>9253</v>
      </c>
      <c r="N2764" s="14" t="s">
        <v>33</v>
      </c>
      <c r="O2764" s="203" t="s">
        <v>5698</v>
      </c>
      <c r="P2764" s="17" t="s">
        <v>628</v>
      </c>
      <c r="Q2764" s="29" t="s">
        <v>14551</v>
      </c>
      <c r="R2764" s="15" t="s">
        <v>14552</v>
      </c>
      <c r="S2764" s="14" t="s">
        <v>314</v>
      </c>
      <c r="T2764" s="18">
        <v>2.5</v>
      </c>
      <c r="U2764" s="20">
        <v>0.25</v>
      </c>
      <c r="V2764" s="39">
        <f>U2764/E2764</f>
        <v>2.189717088552159E-3</v>
      </c>
      <c r="W2764" s="37">
        <f t="shared" ref="W2764:W2776" si="150">V2764</f>
        <v>2.189717088552159E-3</v>
      </c>
      <c r="X2764" s="210" t="s">
        <v>14553</v>
      </c>
      <c r="Y2764" s="21" t="s">
        <v>14554</v>
      </c>
      <c r="Z2764" s="214" t="s">
        <v>14555</v>
      </c>
    </row>
    <row r="2765" spans="1:26" s="67" customFormat="1" ht="100.2" customHeight="1" x14ac:dyDescent="0.3">
      <c r="A2765" s="138" t="s">
        <v>23707</v>
      </c>
      <c r="B2765" s="141" t="s">
        <v>23163</v>
      </c>
      <c r="C2765" s="139" t="s">
        <v>23164</v>
      </c>
      <c r="D2765" s="139" t="s">
        <v>23165</v>
      </c>
      <c r="E2765" s="142">
        <v>397.2</v>
      </c>
      <c r="F2765" s="143" t="s">
        <v>23166</v>
      </c>
      <c r="G2765" s="143"/>
      <c r="H2765" s="143" t="s">
        <v>23167</v>
      </c>
      <c r="I2765" s="144" t="s">
        <v>13709</v>
      </c>
      <c r="J2765" s="145" t="s">
        <v>14113</v>
      </c>
      <c r="K2765" s="143" t="s">
        <v>29064</v>
      </c>
      <c r="L2765" s="144" t="s">
        <v>31</v>
      </c>
      <c r="M2765" s="144" t="s">
        <v>23168</v>
      </c>
      <c r="N2765" s="144" t="s">
        <v>46</v>
      </c>
      <c r="O2765" s="166" t="s">
        <v>34</v>
      </c>
      <c r="P2765" s="144">
        <v>728</v>
      </c>
      <c r="Q2765" s="144">
        <v>0.85</v>
      </c>
      <c r="R2765" s="147" t="s">
        <v>23169</v>
      </c>
      <c r="S2765" s="144" t="s">
        <v>36</v>
      </c>
      <c r="T2765" s="144">
        <v>3.21</v>
      </c>
      <c r="U2765" s="144">
        <v>0.85</v>
      </c>
      <c r="V2765" s="149">
        <f>U2765/E2765</f>
        <v>2.1399798590130917E-3</v>
      </c>
      <c r="W2765" s="149">
        <f t="shared" si="150"/>
        <v>2.1399798590130917E-3</v>
      </c>
      <c r="X2765" s="167" t="s">
        <v>23170</v>
      </c>
      <c r="Y2765" s="145" t="s">
        <v>23171</v>
      </c>
      <c r="Z2765" s="168" t="s">
        <v>23172</v>
      </c>
    </row>
    <row r="2766" spans="1:26" s="67" customFormat="1" ht="100.2" customHeight="1" x14ac:dyDescent="0.3">
      <c r="A2766" s="9" t="s">
        <v>16991</v>
      </c>
      <c r="B2766" s="10" t="s">
        <v>14556</v>
      </c>
      <c r="C2766" s="22" t="s">
        <v>14557</v>
      </c>
      <c r="D2766" s="19" t="s">
        <v>23617</v>
      </c>
      <c r="E2766" s="13">
        <v>312.32</v>
      </c>
      <c r="F2766" s="14" t="s">
        <v>14558</v>
      </c>
      <c r="G2766" s="14">
        <v>-2.2400000000000002</v>
      </c>
      <c r="H2766" s="14" t="s">
        <v>14559</v>
      </c>
      <c r="I2766" s="14" t="s">
        <v>13709</v>
      </c>
      <c r="J2766" s="15" t="s">
        <v>13842</v>
      </c>
      <c r="K2766" s="14" t="s">
        <v>29515</v>
      </c>
      <c r="L2766" s="14" t="s">
        <v>425</v>
      </c>
      <c r="M2766" s="14" t="s">
        <v>14560</v>
      </c>
      <c r="N2766" s="14" t="s">
        <v>476</v>
      </c>
      <c r="O2766" s="203" t="s">
        <v>34</v>
      </c>
      <c r="P2766" s="28">
        <v>730</v>
      </c>
      <c r="Q2766" s="14">
        <v>0.66</v>
      </c>
      <c r="R2766" s="15" t="s">
        <v>14561</v>
      </c>
      <c r="S2766" s="14" t="s">
        <v>36</v>
      </c>
      <c r="T2766" s="14">
        <v>1.38</v>
      </c>
      <c r="U2766" s="13">
        <v>0.66</v>
      </c>
      <c r="V2766" s="37">
        <f>U2766/E2766</f>
        <v>2.1132172131147543E-3</v>
      </c>
      <c r="W2766" s="37">
        <f t="shared" si="150"/>
        <v>2.1132172131147543E-3</v>
      </c>
      <c r="X2766" s="210" t="s">
        <v>14562</v>
      </c>
      <c r="Y2766" s="21" t="s">
        <v>14563</v>
      </c>
      <c r="Z2766" s="214" t="s">
        <v>14564</v>
      </c>
    </row>
    <row r="2767" spans="1:26" s="67" customFormat="1" ht="100.2" customHeight="1" x14ac:dyDescent="0.3">
      <c r="A2767" s="138" t="s">
        <v>23707</v>
      </c>
      <c r="B2767" s="141" t="s">
        <v>23173</v>
      </c>
      <c r="C2767" s="139" t="s">
        <v>23174</v>
      </c>
      <c r="D2767" s="139" t="s">
        <v>23175</v>
      </c>
      <c r="E2767" s="142">
        <v>251.39</v>
      </c>
      <c r="F2767" s="143" t="s">
        <v>23176</v>
      </c>
      <c r="G2767" s="143"/>
      <c r="H2767" s="143" t="s">
        <v>23177</v>
      </c>
      <c r="I2767" s="144" t="s">
        <v>13709</v>
      </c>
      <c r="J2767" s="145" t="s">
        <v>13833</v>
      </c>
      <c r="K2767" s="143" t="s">
        <v>29516</v>
      </c>
      <c r="L2767" s="144" t="s">
        <v>31</v>
      </c>
      <c r="M2767" s="144" t="s">
        <v>23178</v>
      </c>
      <c r="N2767" s="144" t="s">
        <v>476</v>
      </c>
      <c r="O2767" s="166" t="s">
        <v>34</v>
      </c>
      <c r="P2767" s="144">
        <v>700</v>
      </c>
      <c r="Q2767" s="144">
        <v>0.5</v>
      </c>
      <c r="R2767" s="147" t="s">
        <v>23179</v>
      </c>
      <c r="S2767" s="144" t="s">
        <v>9085</v>
      </c>
      <c r="T2767" s="144">
        <v>2.2999999999999998</v>
      </c>
      <c r="U2767" s="144">
        <v>0.5</v>
      </c>
      <c r="V2767" s="148">
        <f>U2767/E2767</f>
        <v>1.9889414853415015E-3</v>
      </c>
      <c r="W2767" s="148">
        <f t="shared" si="150"/>
        <v>1.9889414853415015E-3</v>
      </c>
      <c r="X2767" s="167" t="s">
        <v>23180</v>
      </c>
      <c r="Y2767" s="145" t="s">
        <v>23181</v>
      </c>
      <c r="Z2767" s="168" t="s">
        <v>23182</v>
      </c>
    </row>
    <row r="2768" spans="1:26" s="67" customFormat="1" ht="100.2" customHeight="1" x14ac:dyDescent="0.3">
      <c r="A2768" s="9" t="s">
        <v>16991</v>
      </c>
      <c r="B2768" s="10" t="s">
        <v>14565</v>
      </c>
      <c r="C2768" s="22" t="s">
        <v>14566</v>
      </c>
      <c r="D2768" s="19" t="s">
        <v>14567</v>
      </c>
      <c r="E2768" s="13">
        <v>502.91</v>
      </c>
      <c r="F2768" s="14" t="s">
        <v>14568</v>
      </c>
      <c r="G2768" s="13">
        <v>5.5</v>
      </c>
      <c r="H2768" s="14" t="s">
        <v>14569</v>
      </c>
      <c r="I2768" s="14" t="s">
        <v>13709</v>
      </c>
      <c r="J2768" s="15" t="s">
        <v>14113</v>
      </c>
      <c r="K2768" s="14" t="s">
        <v>29065</v>
      </c>
      <c r="L2768" s="14" t="s">
        <v>31</v>
      </c>
      <c r="M2768" s="14" t="s">
        <v>14570</v>
      </c>
      <c r="N2768" s="14" t="s">
        <v>33</v>
      </c>
      <c r="O2768" s="203" t="s">
        <v>220</v>
      </c>
      <c r="P2768" s="28">
        <v>730</v>
      </c>
      <c r="Q2768" s="36">
        <v>1</v>
      </c>
      <c r="R2768" s="15" t="s">
        <v>14571</v>
      </c>
      <c r="S2768" s="14" t="s">
        <v>36</v>
      </c>
      <c r="T2768" s="14">
        <v>2.5</v>
      </c>
      <c r="U2768" s="36">
        <v>1</v>
      </c>
      <c r="V2768" s="37">
        <f>PRODUCT(U2768,1/E2768)</f>
        <v>1.988427352806665E-3</v>
      </c>
      <c r="W2768" s="37">
        <f t="shared" si="150"/>
        <v>1.988427352806665E-3</v>
      </c>
      <c r="X2768" s="210" t="s">
        <v>14572</v>
      </c>
      <c r="Y2768" s="21" t="s">
        <v>14573</v>
      </c>
      <c r="Z2768" s="214" t="s">
        <v>14574</v>
      </c>
    </row>
    <row r="2769" spans="1:26" s="67" customFormat="1" ht="100.2" customHeight="1" x14ac:dyDescent="0.3">
      <c r="A2769" s="138" t="s">
        <v>23707</v>
      </c>
      <c r="B2769" s="141" t="s">
        <v>23183</v>
      </c>
      <c r="C2769" s="139" t="s">
        <v>23184</v>
      </c>
      <c r="D2769" s="139" t="s">
        <v>23185</v>
      </c>
      <c r="E2769" s="142">
        <v>505.20600000000002</v>
      </c>
      <c r="F2769" s="143" t="s">
        <v>23186</v>
      </c>
      <c r="G2769" s="143"/>
      <c r="H2769" s="143" t="s">
        <v>23187</v>
      </c>
      <c r="I2769" s="144" t="s">
        <v>13709</v>
      </c>
      <c r="J2769" s="145" t="s">
        <v>14113</v>
      </c>
      <c r="K2769" s="143" t="s">
        <v>29517</v>
      </c>
      <c r="L2769" s="144" t="s">
        <v>189</v>
      </c>
      <c r="M2769" s="144" t="s">
        <v>190</v>
      </c>
      <c r="N2769" s="144" t="s">
        <v>33</v>
      </c>
      <c r="O2769" s="166" t="s">
        <v>3856</v>
      </c>
      <c r="P2769" s="144">
        <v>365</v>
      </c>
      <c r="Q2769" s="144">
        <v>1</v>
      </c>
      <c r="R2769" s="147" t="s">
        <v>23188</v>
      </c>
      <c r="S2769" s="144" t="s">
        <v>3395</v>
      </c>
      <c r="T2769" s="144">
        <v>10</v>
      </c>
      <c r="U2769" s="144">
        <v>1</v>
      </c>
      <c r="V2769" s="148">
        <f>U2769/E2769</f>
        <v>1.9793905852266203E-3</v>
      </c>
      <c r="W2769" s="148">
        <f t="shared" si="150"/>
        <v>1.9793905852266203E-3</v>
      </c>
      <c r="X2769" s="167" t="s">
        <v>23189</v>
      </c>
      <c r="Y2769" s="145" t="s">
        <v>23190</v>
      </c>
      <c r="Z2769" s="168" t="s">
        <v>23191</v>
      </c>
    </row>
    <row r="2770" spans="1:26" s="67" customFormat="1" ht="100.2" customHeight="1" x14ac:dyDescent="0.3">
      <c r="A2770" s="9" t="s">
        <v>16991</v>
      </c>
      <c r="B2770" s="10" t="s">
        <v>14575</v>
      </c>
      <c r="C2770" s="22" t="s">
        <v>14576</v>
      </c>
      <c r="D2770" s="19" t="s">
        <v>14577</v>
      </c>
      <c r="E2770" s="13">
        <v>240.43</v>
      </c>
      <c r="F2770" s="14" t="s">
        <v>14578</v>
      </c>
      <c r="G2770" s="14">
        <v>1.73</v>
      </c>
      <c r="H2770" s="14" t="s">
        <v>14579</v>
      </c>
      <c r="I2770" s="14" t="s">
        <v>13709</v>
      </c>
      <c r="J2770" s="15" t="s">
        <v>13833</v>
      </c>
      <c r="K2770" s="14" t="s">
        <v>29518</v>
      </c>
      <c r="L2770" s="14" t="s">
        <v>189</v>
      </c>
      <c r="M2770" s="14" t="s">
        <v>190</v>
      </c>
      <c r="N2770" s="14" t="s">
        <v>33</v>
      </c>
      <c r="O2770" s="203" t="s">
        <v>3856</v>
      </c>
      <c r="P2770" s="28">
        <v>728</v>
      </c>
      <c r="Q2770" s="14">
        <v>0.4</v>
      </c>
      <c r="R2770" s="15" t="s">
        <v>14580</v>
      </c>
      <c r="S2770" s="14" t="s">
        <v>36</v>
      </c>
      <c r="T2770" s="14">
        <v>4</v>
      </c>
      <c r="U2770" s="14">
        <v>0.4</v>
      </c>
      <c r="V2770" s="30">
        <f>PRODUCT(U2770,1/E2770)</f>
        <v>1.6636858961028159E-3</v>
      </c>
      <c r="W2770" s="30">
        <f t="shared" si="150"/>
        <v>1.6636858961028159E-3</v>
      </c>
      <c r="X2770" s="210" t="s">
        <v>14581</v>
      </c>
      <c r="Y2770" s="21" t="s">
        <v>14582</v>
      </c>
      <c r="Z2770" s="214" t="s">
        <v>14583</v>
      </c>
    </row>
    <row r="2771" spans="1:26" s="67" customFormat="1" ht="100.2" customHeight="1" x14ac:dyDescent="0.3">
      <c r="A2771" s="9" t="s">
        <v>16991</v>
      </c>
      <c r="B2771" s="10" t="s">
        <v>14584</v>
      </c>
      <c r="C2771" s="22" t="s">
        <v>14585</v>
      </c>
      <c r="D2771" s="19" t="s">
        <v>14586</v>
      </c>
      <c r="E2771" s="13">
        <v>305.33</v>
      </c>
      <c r="F2771" s="14" t="s">
        <v>14587</v>
      </c>
      <c r="G2771" s="14">
        <v>4.12</v>
      </c>
      <c r="H2771" s="14" t="s">
        <v>14588</v>
      </c>
      <c r="I2771" s="14" t="s">
        <v>13709</v>
      </c>
      <c r="J2771" s="15" t="s">
        <v>13853</v>
      </c>
      <c r="K2771" s="14" t="s">
        <v>29519</v>
      </c>
      <c r="L2771" s="14" t="s">
        <v>31</v>
      </c>
      <c r="M2771" s="14" t="s">
        <v>14589</v>
      </c>
      <c r="N2771" s="14" t="s">
        <v>33</v>
      </c>
      <c r="O2771" s="203" t="s">
        <v>34</v>
      </c>
      <c r="P2771" s="28">
        <v>730</v>
      </c>
      <c r="Q2771" s="14">
        <v>0.5</v>
      </c>
      <c r="R2771" s="15" t="s">
        <v>14590</v>
      </c>
      <c r="S2771" s="14" t="s">
        <v>14591</v>
      </c>
      <c r="T2771" s="14">
        <v>2.5</v>
      </c>
      <c r="U2771" s="14">
        <v>0.5</v>
      </c>
      <c r="V2771" s="30">
        <f>PRODUCT(U2771,1/E2771)</f>
        <v>1.6375724625814693E-3</v>
      </c>
      <c r="W2771" s="30">
        <f t="shared" si="150"/>
        <v>1.6375724625814693E-3</v>
      </c>
      <c r="X2771" s="210" t="s">
        <v>14592</v>
      </c>
      <c r="Y2771" s="21" t="s">
        <v>14593</v>
      </c>
      <c r="Z2771" s="214" t="s">
        <v>14594</v>
      </c>
    </row>
    <row r="2772" spans="1:26" s="67" customFormat="1" ht="100.2" customHeight="1" x14ac:dyDescent="0.3">
      <c r="A2772" s="9" t="s">
        <v>16991</v>
      </c>
      <c r="B2772" s="10" t="s">
        <v>14595</v>
      </c>
      <c r="C2772" s="22" t="s">
        <v>14596</v>
      </c>
      <c r="D2772" s="43" t="s">
        <v>14597</v>
      </c>
      <c r="E2772" s="24">
        <v>290.81</v>
      </c>
      <c r="F2772" s="14" t="s">
        <v>14598</v>
      </c>
      <c r="G2772" s="14">
        <v>3.8</v>
      </c>
      <c r="H2772" s="25" t="s">
        <v>14599</v>
      </c>
      <c r="I2772" s="14" t="s">
        <v>13709</v>
      </c>
      <c r="J2772" s="15" t="s">
        <v>13720</v>
      </c>
      <c r="K2772" s="14" t="s">
        <v>28755</v>
      </c>
      <c r="L2772" s="14" t="s">
        <v>31</v>
      </c>
      <c r="M2772" s="14" t="s">
        <v>32</v>
      </c>
      <c r="N2772" s="14" t="s">
        <v>46</v>
      </c>
      <c r="O2772" s="203" t="s">
        <v>34</v>
      </c>
      <c r="P2772" s="26">
        <v>730</v>
      </c>
      <c r="Q2772" s="25">
        <v>0.47</v>
      </c>
      <c r="R2772" s="15" t="s">
        <v>14600</v>
      </c>
      <c r="S2772" s="14" t="s">
        <v>143</v>
      </c>
      <c r="T2772" s="25">
        <v>4.8</v>
      </c>
      <c r="U2772" s="25">
        <v>0.47</v>
      </c>
      <c r="V2772" s="93">
        <f>PRODUCT(U2772,1/E2772)</f>
        <v>1.6161755097830199E-3</v>
      </c>
      <c r="W2772" s="93">
        <f t="shared" si="150"/>
        <v>1.6161755097830199E-3</v>
      </c>
      <c r="X2772" s="210" t="s">
        <v>14601</v>
      </c>
      <c r="Y2772" s="21" t="s">
        <v>14602</v>
      </c>
      <c r="Z2772" s="214" t="s">
        <v>14603</v>
      </c>
    </row>
    <row r="2773" spans="1:26" s="67" customFormat="1" ht="100.2" customHeight="1" x14ac:dyDescent="0.3">
      <c r="A2773" s="9" t="s">
        <v>16991</v>
      </c>
      <c r="B2773" s="10" t="s">
        <v>14604</v>
      </c>
      <c r="C2773" s="35" t="s">
        <v>14605</v>
      </c>
      <c r="D2773" s="12" t="s">
        <v>14606</v>
      </c>
      <c r="E2773" s="13">
        <v>157.554629036389</v>
      </c>
      <c r="F2773" s="14" t="s">
        <v>14607</v>
      </c>
      <c r="G2773" s="14">
        <v>2.52</v>
      </c>
      <c r="H2773" s="18" t="s">
        <v>14608</v>
      </c>
      <c r="I2773" s="14" t="s">
        <v>13709</v>
      </c>
      <c r="J2773" s="15" t="s">
        <v>14014</v>
      </c>
      <c r="K2773" s="14" t="s">
        <v>29066</v>
      </c>
      <c r="L2773" s="14" t="s">
        <v>31</v>
      </c>
      <c r="M2773" s="14" t="s">
        <v>2184</v>
      </c>
      <c r="N2773" s="14" t="s">
        <v>59</v>
      </c>
      <c r="O2773" s="203" t="s">
        <v>1214</v>
      </c>
      <c r="P2773" s="17">
        <v>213</v>
      </c>
      <c r="Q2773" s="29" t="s">
        <v>14551</v>
      </c>
      <c r="R2773" s="15" t="s">
        <v>14609</v>
      </c>
      <c r="S2773" s="14" t="s">
        <v>14610</v>
      </c>
      <c r="T2773" s="18">
        <v>5</v>
      </c>
      <c r="U2773" s="20">
        <v>0.25</v>
      </c>
      <c r="V2773" s="37">
        <f>PRODUCT(U2773,1/E2773)</f>
        <v>1.5867512210146469E-3</v>
      </c>
      <c r="W2773" s="37">
        <f t="shared" si="150"/>
        <v>1.5867512210146469E-3</v>
      </c>
      <c r="X2773" s="210" t="s">
        <v>14611</v>
      </c>
      <c r="Y2773" s="21" t="s">
        <v>14612</v>
      </c>
      <c r="Z2773" s="214" t="s">
        <v>14613</v>
      </c>
    </row>
    <row r="2774" spans="1:26" s="67" customFormat="1" ht="100.2" customHeight="1" x14ac:dyDescent="0.3">
      <c r="A2774" s="138" t="s">
        <v>23707</v>
      </c>
      <c r="B2774" s="141" t="s">
        <v>23192</v>
      </c>
      <c r="C2774" s="139" t="s">
        <v>23193</v>
      </c>
      <c r="D2774" s="139" t="s">
        <v>23194</v>
      </c>
      <c r="E2774" s="142">
        <v>196.46</v>
      </c>
      <c r="F2774" s="143" t="s">
        <v>23195</v>
      </c>
      <c r="G2774" s="143"/>
      <c r="H2774" s="143" t="s">
        <v>23196</v>
      </c>
      <c r="I2774" s="144" t="s">
        <v>13709</v>
      </c>
      <c r="J2774" s="145" t="s">
        <v>14014</v>
      </c>
      <c r="K2774" s="143" t="s">
        <v>28990</v>
      </c>
      <c r="L2774" s="144" t="s">
        <v>31</v>
      </c>
      <c r="M2774" s="144" t="s">
        <v>1572</v>
      </c>
      <c r="N2774" s="144" t="s">
        <v>33</v>
      </c>
      <c r="O2774" s="166" t="s">
        <v>220</v>
      </c>
      <c r="P2774" s="144">
        <v>182</v>
      </c>
      <c r="Q2774" s="144">
        <v>0.3</v>
      </c>
      <c r="R2774" s="147" t="s">
        <v>23197</v>
      </c>
      <c r="S2774" s="144" t="s">
        <v>36</v>
      </c>
      <c r="T2774" s="144">
        <v>3</v>
      </c>
      <c r="U2774" s="144">
        <v>0.3</v>
      </c>
      <c r="V2774" s="148">
        <f>U2774/E2774</f>
        <v>1.5270284027282905E-3</v>
      </c>
      <c r="W2774" s="148">
        <f t="shared" si="150"/>
        <v>1.5270284027282905E-3</v>
      </c>
      <c r="X2774" s="167" t="s">
        <v>23198</v>
      </c>
      <c r="Y2774" s="145" t="s">
        <v>23199</v>
      </c>
      <c r="Z2774" s="168" t="s">
        <v>23200</v>
      </c>
    </row>
    <row r="2775" spans="1:26" s="67" customFormat="1" ht="100.2" customHeight="1" x14ac:dyDescent="0.3">
      <c r="A2775" s="9" t="s">
        <v>16991</v>
      </c>
      <c r="B2775" s="10" t="s">
        <v>14614</v>
      </c>
      <c r="C2775" s="19" t="s">
        <v>14615</v>
      </c>
      <c r="D2775" s="19" t="s">
        <v>23618</v>
      </c>
      <c r="E2775" s="13">
        <v>406.93</v>
      </c>
      <c r="F2775" s="14" t="s">
        <v>14616</v>
      </c>
      <c r="G2775" s="14">
        <v>3.83</v>
      </c>
      <c r="H2775" s="14" t="s">
        <v>14617</v>
      </c>
      <c r="I2775" s="14" t="s">
        <v>13709</v>
      </c>
      <c r="J2775" s="15" t="s">
        <v>13720</v>
      </c>
      <c r="K2775" s="14" t="s">
        <v>29067</v>
      </c>
      <c r="L2775" s="14" t="s">
        <v>31</v>
      </c>
      <c r="M2775" s="14" t="s">
        <v>69</v>
      </c>
      <c r="N2775" s="14" t="s">
        <v>46</v>
      </c>
      <c r="O2775" s="203" t="s">
        <v>34</v>
      </c>
      <c r="P2775" s="28">
        <v>730</v>
      </c>
      <c r="Q2775" s="14">
        <v>0.6</v>
      </c>
      <c r="R2775" s="15" t="s">
        <v>14618</v>
      </c>
      <c r="S2775" s="14" t="s">
        <v>36</v>
      </c>
      <c r="T2775" s="14">
        <v>2.9</v>
      </c>
      <c r="U2775" s="14">
        <v>0.6</v>
      </c>
      <c r="V2775" s="37">
        <f>PRODUCT(U2775,1/E2775)</f>
        <v>1.4744550659818642E-3</v>
      </c>
      <c r="W2775" s="37">
        <f t="shared" si="150"/>
        <v>1.4744550659818642E-3</v>
      </c>
      <c r="X2775" s="210" t="s">
        <v>14619</v>
      </c>
      <c r="Y2775" s="21" t="s">
        <v>14620</v>
      </c>
      <c r="Z2775" s="214" t="s">
        <v>14621</v>
      </c>
    </row>
    <row r="2776" spans="1:26" s="67" customFormat="1" ht="100.2" customHeight="1" x14ac:dyDescent="0.3">
      <c r="A2776" s="138" t="s">
        <v>23707</v>
      </c>
      <c r="B2776" s="141" t="s">
        <v>23201</v>
      </c>
      <c r="C2776" s="139" t="s">
        <v>23202</v>
      </c>
      <c r="D2776" s="139" t="s">
        <v>23203</v>
      </c>
      <c r="E2776" s="142">
        <v>257.72000000000003</v>
      </c>
      <c r="F2776" s="143" t="s">
        <v>23204</v>
      </c>
      <c r="G2776" s="143"/>
      <c r="H2776" s="143" t="s">
        <v>23205</v>
      </c>
      <c r="I2776" s="144" t="s">
        <v>13709</v>
      </c>
      <c r="J2776" s="145" t="s">
        <v>23206</v>
      </c>
      <c r="K2776" s="143" t="s">
        <v>29068</v>
      </c>
      <c r="L2776" s="144" t="s">
        <v>189</v>
      </c>
      <c r="M2776" s="144" t="s">
        <v>190</v>
      </c>
      <c r="N2776" s="144" t="s">
        <v>33</v>
      </c>
      <c r="O2776" s="166" t="s">
        <v>34</v>
      </c>
      <c r="P2776" s="144">
        <v>364</v>
      </c>
      <c r="Q2776" s="144">
        <v>0.35</v>
      </c>
      <c r="R2776" s="147" t="s">
        <v>23207</v>
      </c>
      <c r="S2776" s="144" t="s">
        <v>14074</v>
      </c>
      <c r="T2776" s="144">
        <v>1.67</v>
      </c>
      <c r="U2776" s="144">
        <v>0.35</v>
      </c>
      <c r="V2776" s="149">
        <f>U2776/E2776</f>
        <v>1.3580630141238551E-3</v>
      </c>
      <c r="W2776" s="149">
        <f t="shared" si="150"/>
        <v>1.3580630141238551E-3</v>
      </c>
      <c r="X2776" s="167" t="s">
        <v>23208</v>
      </c>
      <c r="Y2776" s="145" t="s">
        <v>23209</v>
      </c>
      <c r="Z2776" s="168" t="s">
        <v>23210</v>
      </c>
    </row>
    <row r="2777" spans="1:26" s="67" customFormat="1" ht="100.2" customHeight="1" x14ac:dyDescent="0.3">
      <c r="A2777" s="9" t="s">
        <v>16991</v>
      </c>
      <c r="B2777" s="10" t="s">
        <v>14622</v>
      </c>
      <c r="C2777" s="19" t="s">
        <v>14623</v>
      </c>
      <c r="D2777" s="19" t="s">
        <v>14624</v>
      </c>
      <c r="E2777" s="13">
        <v>551.48558320582799</v>
      </c>
      <c r="F2777" s="14" t="s">
        <v>14625</v>
      </c>
      <c r="G2777" s="14">
        <v>6.07</v>
      </c>
      <c r="H2777" s="14" t="s">
        <v>14626</v>
      </c>
      <c r="I2777" s="14" t="s">
        <v>13709</v>
      </c>
      <c r="J2777" s="15" t="s">
        <v>14627</v>
      </c>
      <c r="K2777" s="14" t="s">
        <v>28404</v>
      </c>
      <c r="L2777" s="14" t="s">
        <v>31</v>
      </c>
      <c r="M2777" s="14" t="s">
        <v>32</v>
      </c>
      <c r="N2777" s="14" t="s">
        <v>46</v>
      </c>
      <c r="O2777" s="203" t="s">
        <v>34</v>
      </c>
      <c r="P2777" s="28">
        <v>84</v>
      </c>
      <c r="Q2777" s="14">
        <v>2</v>
      </c>
      <c r="R2777" s="15" t="s">
        <v>14628</v>
      </c>
      <c r="S2777" s="14" t="s">
        <v>14629</v>
      </c>
      <c r="T2777" s="14">
        <v>4</v>
      </c>
      <c r="U2777" s="14">
        <v>2</v>
      </c>
      <c r="V2777" s="30">
        <f>PRODUCT(U2777,1/E2777)</f>
        <v>3.6265680570901722E-3</v>
      </c>
      <c r="W2777" s="30">
        <f>V2777/3</f>
        <v>1.2088560190300574E-3</v>
      </c>
      <c r="X2777" s="210" t="s">
        <v>14630</v>
      </c>
      <c r="Y2777" s="21" t="s">
        <v>14631</v>
      </c>
      <c r="Z2777" s="214" t="s">
        <v>14632</v>
      </c>
    </row>
    <row r="2778" spans="1:26" s="67" customFormat="1" ht="100.2" customHeight="1" x14ac:dyDescent="0.3">
      <c r="A2778" s="138" t="s">
        <v>23707</v>
      </c>
      <c r="B2778" s="141" t="s">
        <v>23211</v>
      </c>
      <c r="C2778" s="139" t="s">
        <v>23212</v>
      </c>
      <c r="D2778" s="139" t="s">
        <v>23213</v>
      </c>
      <c r="E2778" s="142">
        <v>336.82</v>
      </c>
      <c r="F2778" s="143" t="s">
        <v>23214</v>
      </c>
      <c r="G2778" s="143"/>
      <c r="H2778" s="143" t="s">
        <v>23215</v>
      </c>
      <c r="I2778" s="144" t="s">
        <v>13709</v>
      </c>
      <c r="J2778" s="145" t="s">
        <v>14113</v>
      </c>
      <c r="K2778" s="143" t="s">
        <v>29069</v>
      </c>
      <c r="L2778" s="144" t="s">
        <v>189</v>
      </c>
      <c r="M2778" s="144" t="s">
        <v>190</v>
      </c>
      <c r="N2778" s="144" t="s">
        <v>476</v>
      </c>
      <c r="O2778" s="166" t="s">
        <v>34</v>
      </c>
      <c r="P2778" s="144">
        <v>364</v>
      </c>
      <c r="Q2778" s="144">
        <v>0.38</v>
      </c>
      <c r="R2778" s="147" t="s">
        <v>23216</v>
      </c>
      <c r="S2778" s="144" t="s">
        <v>36</v>
      </c>
      <c r="T2778" s="144">
        <v>3.75</v>
      </c>
      <c r="U2778" s="144">
        <v>0.38</v>
      </c>
      <c r="V2778" s="149">
        <f>U2778/E2778</f>
        <v>1.1281990380618727E-3</v>
      </c>
      <c r="W2778" s="149">
        <f>V2778</f>
        <v>1.1281990380618727E-3</v>
      </c>
      <c r="X2778" s="167" t="s">
        <v>23217</v>
      </c>
      <c r="Y2778" s="145" t="s">
        <v>23218</v>
      </c>
      <c r="Z2778" s="168" t="s">
        <v>23219</v>
      </c>
    </row>
    <row r="2779" spans="1:26" s="67" customFormat="1" ht="100.2" customHeight="1" x14ac:dyDescent="0.3">
      <c r="A2779" s="9" t="s">
        <v>16991</v>
      </c>
      <c r="B2779" s="10" t="s">
        <v>14633</v>
      </c>
      <c r="C2779" s="22" t="s">
        <v>14634</v>
      </c>
      <c r="D2779" s="19" t="s">
        <v>14635</v>
      </c>
      <c r="E2779" s="13">
        <v>665.01</v>
      </c>
      <c r="F2779" s="14" t="s">
        <v>14636</v>
      </c>
      <c r="G2779" s="14">
        <v>9.2319999999999993</v>
      </c>
      <c r="H2779" s="14" t="s">
        <v>14637</v>
      </c>
      <c r="I2779" s="14" t="s">
        <v>13709</v>
      </c>
      <c r="J2779" s="15" t="s">
        <v>14113</v>
      </c>
      <c r="K2779" s="14" t="s">
        <v>29520</v>
      </c>
      <c r="L2779" s="14" t="s">
        <v>31</v>
      </c>
      <c r="M2779" s="14" t="s">
        <v>103</v>
      </c>
      <c r="N2779" s="14" t="s">
        <v>33</v>
      </c>
      <c r="O2779" s="203" t="s">
        <v>220</v>
      </c>
      <c r="P2779" s="28">
        <v>730</v>
      </c>
      <c r="Q2779" s="14">
        <v>0.75</v>
      </c>
      <c r="R2779" s="15" t="s">
        <v>14638</v>
      </c>
      <c r="S2779" s="14" t="s">
        <v>14639</v>
      </c>
      <c r="T2779" s="36">
        <v>3</v>
      </c>
      <c r="U2779" s="14">
        <v>0.75</v>
      </c>
      <c r="V2779" s="37">
        <f>PRODUCT(U2779,1/E2779)</f>
        <v>1.1278025894347454E-3</v>
      </c>
      <c r="W2779" s="37">
        <f>V2779</f>
        <v>1.1278025894347454E-3</v>
      </c>
      <c r="X2779" s="210" t="s">
        <v>14640</v>
      </c>
      <c r="Y2779" s="21" t="s">
        <v>14641</v>
      </c>
      <c r="Z2779" s="214" t="s">
        <v>14642</v>
      </c>
    </row>
    <row r="2780" spans="1:26" s="67" customFormat="1" ht="100.2" customHeight="1" x14ac:dyDescent="0.3">
      <c r="A2780" s="9" t="s">
        <v>16991</v>
      </c>
      <c r="B2780" s="10" t="s">
        <v>14643</v>
      </c>
      <c r="C2780" s="22" t="s">
        <v>14644</v>
      </c>
      <c r="D2780" s="19" t="s">
        <v>14645</v>
      </c>
      <c r="E2780" s="13">
        <v>449.85</v>
      </c>
      <c r="F2780" s="14" t="s">
        <v>14646</v>
      </c>
      <c r="G2780" s="14">
        <v>6.8</v>
      </c>
      <c r="H2780" s="14" t="s">
        <v>14647</v>
      </c>
      <c r="I2780" s="14" t="s">
        <v>13709</v>
      </c>
      <c r="J2780" s="15" t="s">
        <v>14113</v>
      </c>
      <c r="K2780" s="14" t="s">
        <v>29070</v>
      </c>
      <c r="L2780" s="14" t="s">
        <v>189</v>
      </c>
      <c r="M2780" s="14" t="s">
        <v>190</v>
      </c>
      <c r="N2780" s="14" t="s">
        <v>33</v>
      </c>
      <c r="O2780" s="203" t="s">
        <v>3856</v>
      </c>
      <c r="P2780" s="28">
        <v>364</v>
      </c>
      <c r="Q2780" s="14">
        <v>0.5</v>
      </c>
      <c r="R2780" s="15" t="s">
        <v>14648</v>
      </c>
      <c r="S2780" s="14" t="s">
        <v>1514</v>
      </c>
      <c r="T2780" s="14">
        <v>3.5</v>
      </c>
      <c r="U2780" s="14">
        <v>0.5</v>
      </c>
      <c r="V2780" s="30">
        <f>PRODUCT(U2780,1/E2780)</f>
        <v>1.1114816049794375E-3</v>
      </c>
      <c r="W2780" s="30">
        <f>V2780</f>
        <v>1.1114816049794375E-3</v>
      </c>
      <c r="X2780" s="210" t="s">
        <v>14649</v>
      </c>
      <c r="Y2780" s="21" t="s">
        <v>14650</v>
      </c>
      <c r="Z2780" s="214" t="s">
        <v>14651</v>
      </c>
    </row>
    <row r="2781" spans="1:26" s="67" customFormat="1" ht="100.2" customHeight="1" x14ac:dyDescent="0.3">
      <c r="A2781" s="9" t="s">
        <v>16991</v>
      </c>
      <c r="B2781" s="10" t="s">
        <v>14652</v>
      </c>
      <c r="C2781" s="19" t="s">
        <v>14653</v>
      </c>
      <c r="D2781" s="19" t="s">
        <v>14654</v>
      </c>
      <c r="E2781" s="13">
        <v>914.13</v>
      </c>
      <c r="F2781" s="14" t="s">
        <v>14655</v>
      </c>
      <c r="G2781" s="14"/>
      <c r="H2781" s="14" t="s">
        <v>14656</v>
      </c>
      <c r="I2781" s="14" t="s">
        <v>13709</v>
      </c>
      <c r="J2781" s="15" t="s">
        <v>13805</v>
      </c>
      <c r="K2781" s="14" t="s">
        <v>29521</v>
      </c>
      <c r="L2781" s="14" t="s">
        <v>189</v>
      </c>
      <c r="M2781" s="14" t="s">
        <v>190</v>
      </c>
      <c r="N2781" s="14" t="s">
        <v>33</v>
      </c>
      <c r="O2781" s="203" t="s">
        <v>220</v>
      </c>
      <c r="P2781" s="28">
        <v>371</v>
      </c>
      <c r="Q2781" s="14">
        <v>1</v>
      </c>
      <c r="R2781" s="15" t="s">
        <v>14657</v>
      </c>
      <c r="S2781" s="14" t="s">
        <v>1514</v>
      </c>
      <c r="T2781" s="14">
        <v>2</v>
      </c>
      <c r="U2781" s="28">
        <v>1</v>
      </c>
      <c r="V2781" s="30">
        <f>U2781/E2781</f>
        <v>1.093936311027972E-3</v>
      </c>
      <c r="W2781" s="30">
        <f>V2781</f>
        <v>1.093936311027972E-3</v>
      </c>
      <c r="X2781" s="210" t="s">
        <v>14658</v>
      </c>
      <c r="Y2781" s="21" t="s">
        <v>14659</v>
      </c>
      <c r="Z2781" s="214" t="s">
        <v>14660</v>
      </c>
    </row>
    <row r="2782" spans="1:26" s="67" customFormat="1" ht="100.2" customHeight="1" x14ac:dyDescent="0.3">
      <c r="A2782" s="9" t="s">
        <v>16991</v>
      </c>
      <c r="B2782" s="10" t="s">
        <v>14661</v>
      </c>
      <c r="C2782" s="22" t="s">
        <v>14662</v>
      </c>
      <c r="D2782" s="19" t="s">
        <v>14663</v>
      </c>
      <c r="E2782" s="13">
        <v>801.38</v>
      </c>
      <c r="F2782" s="14" t="s">
        <v>14664</v>
      </c>
      <c r="G2782" s="14">
        <v>6.29</v>
      </c>
      <c r="H2782" s="14" t="s">
        <v>14665</v>
      </c>
      <c r="I2782" s="14" t="s">
        <v>13709</v>
      </c>
      <c r="J2782" s="15" t="s">
        <v>14666</v>
      </c>
      <c r="K2782" s="14" t="s">
        <v>29161</v>
      </c>
      <c r="L2782" s="14" t="s">
        <v>31</v>
      </c>
      <c r="M2782" s="14" t="s">
        <v>122</v>
      </c>
      <c r="N2782" s="14" t="s">
        <v>46</v>
      </c>
      <c r="O2782" s="203" t="s">
        <v>220</v>
      </c>
      <c r="P2782" s="28">
        <v>90</v>
      </c>
      <c r="Q2782" s="14">
        <v>2.5099999999999998</v>
      </c>
      <c r="R2782" s="15" t="s">
        <v>14667</v>
      </c>
      <c r="S2782" s="14" t="s">
        <v>143</v>
      </c>
      <c r="T2782" s="13">
        <v>5.01</v>
      </c>
      <c r="U2782" s="14">
        <v>2.5099999999999998</v>
      </c>
      <c r="V2782" s="64">
        <f>PRODUCT(U2782,1/E2782)</f>
        <v>3.1320971324465294E-3</v>
      </c>
      <c r="W2782" s="64">
        <f>V2782/3</f>
        <v>1.0440323774821765E-3</v>
      </c>
      <c r="X2782" s="210" t="s">
        <v>14668</v>
      </c>
      <c r="Y2782" s="21" t="s">
        <v>14669</v>
      </c>
      <c r="Z2782" s="214" t="s">
        <v>14670</v>
      </c>
    </row>
    <row r="2783" spans="1:26" s="67" customFormat="1" ht="100.2" customHeight="1" x14ac:dyDescent="0.3">
      <c r="A2783" s="9" t="s">
        <v>16991</v>
      </c>
      <c r="B2783" s="10" t="s">
        <v>14671</v>
      </c>
      <c r="C2783" s="22" t="s">
        <v>14672</v>
      </c>
      <c r="D2783" s="43" t="s">
        <v>23619</v>
      </c>
      <c r="E2783" s="24">
        <v>394.42</v>
      </c>
      <c r="F2783" s="14" t="s">
        <v>14673</v>
      </c>
      <c r="G2783" s="14">
        <v>3.32</v>
      </c>
      <c r="H2783" s="25" t="s">
        <v>14674</v>
      </c>
      <c r="I2783" s="14" t="s">
        <v>13709</v>
      </c>
      <c r="J2783" s="15" t="s">
        <v>13842</v>
      </c>
      <c r="K2783" s="14" t="s">
        <v>29522</v>
      </c>
      <c r="L2783" s="14" t="s">
        <v>31</v>
      </c>
      <c r="M2783" s="14" t="s">
        <v>14675</v>
      </c>
      <c r="N2783" s="14" t="s">
        <v>33</v>
      </c>
      <c r="O2783" s="203" t="s">
        <v>34</v>
      </c>
      <c r="P2783" s="26" t="s">
        <v>1535</v>
      </c>
      <c r="Q2783" s="25">
        <v>0.375</v>
      </c>
      <c r="R2783" s="15" t="s">
        <v>14676</v>
      </c>
      <c r="S2783" s="14" t="s">
        <v>619</v>
      </c>
      <c r="T2783" s="25">
        <v>1.88</v>
      </c>
      <c r="U2783" s="25">
        <v>0.375</v>
      </c>
      <c r="V2783" s="111">
        <f>PRODUCT(U2783,1/E2783)</f>
        <v>9.5076314588509706E-4</v>
      </c>
      <c r="W2783" s="111">
        <f t="shared" ref="W2783:W2788" si="151">V2783</f>
        <v>9.5076314588509706E-4</v>
      </c>
      <c r="X2783" s="210" t="s">
        <v>14677</v>
      </c>
      <c r="Y2783" s="21" t="s">
        <v>14678</v>
      </c>
      <c r="Z2783" s="214" t="s">
        <v>14679</v>
      </c>
    </row>
    <row r="2784" spans="1:26" s="67" customFormat="1" ht="100.2" customHeight="1" x14ac:dyDescent="0.3">
      <c r="A2784" s="138" t="s">
        <v>23707</v>
      </c>
      <c r="B2784" s="141" t="s">
        <v>23220</v>
      </c>
      <c r="C2784" s="139" t="s">
        <v>23221</v>
      </c>
      <c r="D2784" s="139" t="s">
        <v>23222</v>
      </c>
      <c r="E2784" s="142">
        <v>338.19</v>
      </c>
      <c r="F2784" s="143" t="s">
        <v>23223</v>
      </c>
      <c r="G2784" s="143"/>
      <c r="H2784" s="143" t="s">
        <v>23224</v>
      </c>
      <c r="I2784" s="144" t="s">
        <v>13709</v>
      </c>
      <c r="J2784" s="145" t="s">
        <v>22689</v>
      </c>
      <c r="K2784" s="143" t="s">
        <v>29071</v>
      </c>
      <c r="L2784" s="144" t="s">
        <v>189</v>
      </c>
      <c r="M2784" s="144" t="s">
        <v>190</v>
      </c>
      <c r="N2784" s="144" t="s">
        <v>33</v>
      </c>
      <c r="O2784" s="166" t="s">
        <v>34</v>
      </c>
      <c r="P2784" s="144">
        <v>364</v>
      </c>
      <c r="Q2784" s="146">
        <v>0.3</v>
      </c>
      <c r="R2784" s="147" t="s">
        <v>23225</v>
      </c>
      <c r="S2784" s="144" t="s">
        <v>143</v>
      </c>
      <c r="T2784" s="144">
        <v>0.86</v>
      </c>
      <c r="U2784" s="146">
        <v>0.3</v>
      </c>
      <c r="V2784" s="153">
        <f>U2784/E2784</f>
        <v>8.8707531269404771E-4</v>
      </c>
      <c r="W2784" s="153">
        <f t="shared" si="151"/>
        <v>8.8707531269404771E-4</v>
      </c>
      <c r="X2784" s="167" t="s">
        <v>23226</v>
      </c>
      <c r="Y2784" s="145" t="s">
        <v>18590</v>
      </c>
      <c r="Z2784" s="168" t="s">
        <v>23227</v>
      </c>
    </row>
    <row r="2785" spans="1:26" s="67" customFormat="1" ht="100.2" customHeight="1" x14ac:dyDescent="0.3">
      <c r="A2785" s="9" t="s">
        <v>16991</v>
      </c>
      <c r="B2785" s="10" t="s">
        <v>14680</v>
      </c>
      <c r="C2785" s="22" t="s">
        <v>14681</v>
      </c>
      <c r="D2785" s="19" t="s">
        <v>14682</v>
      </c>
      <c r="E2785" s="13">
        <v>293.41000000000003</v>
      </c>
      <c r="F2785" s="14" t="s">
        <v>14683</v>
      </c>
      <c r="G2785" s="13">
        <v>5.5</v>
      </c>
      <c r="H2785" s="14" t="s">
        <v>14684</v>
      </c>
      <c r="I2785" s="14" t="s">
        <v>13709</v>
      </c>
      <c r="J2785" s="15" t="s">
        <v>14685</v>
      </c>
      <c r="K2785" s="14" t="s">
        <v>29523</v>
      </c>
      <c r="L2785" s="14" t="s">
        <v>189</v>
      </c>
      <c r="M2785" s="14" t="s">
        <v>190</v>
      </c>
      <c r="N2785" s="14" t="s">
        <v>33</v>
      </c>
      <c r="O2785" s="203" t="s">
        <v>10829</v>
      </c>
      <c r="P2785" s="28">
        <v>730</v>
      </c>
      <c r="Q2785" s="14">
        <v>0.25</v>
      </c>
      <c r="R2785" s="15" t="s">
        <v>14686</v>
      </c>
      <c r="S2785" s="14" t="s">
        <v>14687</v>
      </c>
      <c r="T2785" s="14">
        <v>1</v>
      </c>
      <c r="U2785" s="13">
        <v>0.25</v>
      </c>
      <c r="V2785" s="64">
        <f>PRODUCT(U2785,1/E2785)</f>
        <v>8.5205003237790117E-4</v>
      </c>
      <c r="W2785" s="64">
        <f t="shared" si="151"/>
        <v>8.5205003237790117E-4</v>
      </c>
      <c r="X2785" s="210" t="s">
        <v>14688</v>
      </c>
      <c r="Y2785" s="21" t="s">
        <v>14689</v>
      </c>
      <c r="Z2785" s="214" t="s">
        <v>14690</v>
      </c>
    </row>
    <row r="2786" spans="1:26" s="67" customFormat="1" ht="100.2" customHeight="1" x14ac:dyDescent="0.3">
      <c r="A2786" s="9" t="s">
        <v>16991</v>
      </c>
      <c r="B2786" s="10" t="s">
        <v>14691</v>
      </c>
      <c r="C2786" s="22" t="s">
        <v>14692</v>
      </c>
      <c r="D2786" s="19" t="s">
        <v>14693</v>
      </c>
      <c r="E2786" s="13">
        <v>240.69300969122699</v>
      </c>
      <c r="F2786" s="14" t="s">
        <v>14694</v>
      </c>
      <c r="G2786" s="14">
        <v>2.2400000000000002</v>
      </c>
      <c r="H2786" s="14" t="s">
        <v>14695</v>
      </c>
      <c r="I2786" s="14" t="s">
        <v>13709</v>
      </c>
      <c r="J2786" s="15" t="s">
        <v>14113</v>
      </c>
      <c r="K2786" s="14" t="s">
        <v>29072</v>
      </c>
      <c r="L2786" s="14" t="s">
        <v>31</v>
      </c>
      <c r="M2786" s="14" t="s">
        <v>69</v>
      </c>
      <c r="N2786" s="14" t="s">
        <v>46</v>
      </c>
      <c r="O2786" s="203" t="s">
        <v>34</v>
      </c>
      <c r="P2786" s="28">
        <v>730</v>
      </c>
      <c r="Q2786" s="14">
        <v>0.19800000000000001</v>
      </c>
      <c r="R2786" s="15" t="s">
        <v>14696</v>
      </c>
      <c r="S2786" s="14" t="s">
        <v>36</v>
      </c>
      <c r="T2786" s="14">
        <v>0.98499999999999999</v>
      </c>
      <c r="U2786" s="14">
        <v>0.19800000000000001</v>
      </c>
      <c r="V2786" s="51">
        <f>PRODUCT(U2786,1/E2786)</f>
        <v>8.2262463813969635E-4</v>
      </c>
      <c r="W2786" s="51">
        <f t="shared" si="151"/>
        <v>8.2262463813969635E-4</v>
      </c>
      <c r="X2786" s="210" t="s">
        <v>14697</v>
      </c>
      <c r="Y2786" s="21" t="s">
        <v>14698</v>
      </c>
      <c r="Z2786" s="214" t="s">
        <v>14699</v>
      </c>
    </row>
    <row r="2787" spans="1:26" s="67" customFormat="1" ht="100.2" customHeight="1" x14ac:dyDescent="0.3">
      <c r="A2787" s="9" t="s">
        <v>16991</v>
      </c>
      <c r="B2787" s="10" t="s">
        <v>14700</v>
      </c>
      <c r="C2787" s="22" t="s">
        <v>14701</v>
      </c>
      <c r="D2787" s="19" t="s">
        <v>14702</v>
      </c>
      <c r="E2787" s="13">
        <v>257.44</v>
      </c>
      <c r="F2787" s="14" t="s">
        <v>14703</v>
      </c>
      <c r="G2787" s="14">
        <v>0.51</v>
      </c>
      <c r="H2787" s="14" t="s">
        <v>14704</v>
      </c>
      <c r="I2787" s="14" t="s">
        <v>13709</v>
      </c>
      <c r="J2787" s="15" t="s">
        <v>13853</v>
      </c>
      <c r="K2787" s="14" t="s">
        <v>29073</v>
      </c>
      <c r="L2787" s="14" t="s">
        <v>10359</v>
      </c>
      <c r="M2787" s="14" t="s">
        <v>10360</v>
      </c>
      <c r="N2787" s="14" t="s">
        <v>33</v>
      </c>
      <c r="O2787" s="203" t="s">
        <v>34</v>
      </c>
      <c r="P2787" s="28">
        <v>3650</v>
      </c>
      <c r="Q2787" s="14">
        <v>0.17</v>
      </c>
      <c r="R2787" s="15" t="s">
        <v>14705</v>
      </c>
      <c r="S2787" s="14" t="s">
        <v>14706</v>
      </c>
      <c r="T2787" s="14">
        <v>0.85</v>
      </c>
      <c r="U2787" s="13">
        <v>0.17</v>
      </c>
      <c r="V2787" s="64">
        <f>U2787/E2787</f>
        <v>6.6034804226227479E-4</v>
      </c>
      <c r="W2787" s="64">
        <f t="shared" si="151"/>
        <v>6.6034804226227479E-4</v>
      </c>
      <c r="X2787" s="210" t="s">
        <v>14707</v>
      </c>
      <c r="Y2787" s="21" t="s">
        <v>14708</v>
      </c>
      <c r="Z2787" s="214" t="s">
        <v>14709</v>
      </c>
    </row>
    <row r="2788" spans="1:26" s="67" customFormat="1" ht="100.2" customHeight="1" x14ac:dyDescent="0.3">
      <c r="A2788" s="9" t="s">
        <v>16991</v>
      </c>
      <c r="B2788" s="10" t="s">
        <v>14710</v>
      </c>
      <c r="C2788" s="35" t="s">
        <v>14711</v>
      </c>
      <c r="D2788" s="12" t="s">
        <v>14712</v>
      </c>
      <c r="E2788" s="13">
        <v>157.554629036389</v>
      </c>
      <c r="F2788" s="14" t="s">
        <v>14607</v>
      </c>
      <c r="G2788" s="14">
        <v>2.39</v>
      </c>
      <c r="H2788" s="18" t="s">
        <v>14713</v>
      </c>
      <c r="I2788" s="14" t="s">
        <v>13709</v>
      </c>
      <c r="J2788" s="15" t="s">
        <v>14014</v>
      </c>
      <c r="K2788" s="14" t="s">
        <v>29066</v>
      </c>
      <c r="L2788" s="14" t="s">
        <v>31</v>
      </c>
      <c r="M2788" s="14" t="s">
        <v>4098</v>
      </c>
      <c r="N2788" s="14" t="s">
        <v>59</v>
      </c>
      <c r="O2788" s="203" t="s">
        <v>220</v>
      </c>
      <c r="P2788" s="28">
        <v>730</v>
      </c>
      <c r="Q2788" s="29" t="s">
        <v>14714</v>
      </c>
      <c r="R2788" s="15" t="s">
        <v>14715</v>
      </c>
      <c r="S2788" s="14" t="s">
        <v>11436</v>
      </c>
      <c r="T2788" s="18">
        <v>0.7</v>
      </c>
      <c r="U2788" s="34">
        <v>0.1</v>
      </c>
      <c r="V2788" s="39">
        <f>U2788/E2788</f>
        <v>6.3470048840585881E-4</v>
      </c>
      <c r="W2788" s="39">
        <f t="shared" si="151"/>
        <v>6.3470048840585881E-4</v>
      </c>
      <c r="X2788" s="210" t="s">
        <v>14716</v>
      </c>
      <c r="Y2788" s="21" t="s">
        <v>14717</v>
      </c>
      <c r="Z2788" s="214" t="s">
        <v>14718</v>
      </c>
    </row>
    <row r="2789" spans="1:26" s="67" customFormat="1" ht="100.2" customHeight="1" x14ac:dyDescent="0.3">
      <c r="A2789" s="138" t="s">
        <v>23707</v>
      </c>
      <c r="B2789" s="158" t="s">
        <v>23228</v>
      </c>
      <c r="C2789" s="139" t="s">
        <v>23229</v>
      </c>
      <c r="D2789" s="147" t="s">
        <v>23230</v>
      </c>
      <c r="E2789" s="143">
        <v>582.6</v>
      </c>
      <c r="F2789" s="144" t="s">
        <v>23231</v>
      </c>
      <c r="G2789" s="150"/>
      <c r="H2789" s="144" t="s">
        <v>23232</v>
      </c>
      <c r="I2789" s="144" t="s">
        <v>13709</v>
      </c>
      <c r="J2789" s="145" t="s">
        <v>23050</v>
      </c>
      <c r="K2789" s="144" t="s">
        <v>29524</v>
      </c>
      <c r="L2789" s="144" t="s">
        <v>31</v>
      </c>
      <c r="M2789" s="144" t="s">
        <v>23233</v>
      </c>
      <c r="N2789" s="144" t="s">
        <v>33</v>
      </c>
      <c r="O2789" s="166" t="s">
        <v>220</v>
      </c>
      <c r="P2789" s="144">
        <v>90</v>
      </c>
      <c r="Q2789" s="144">
        <v>1</v>
      </c>
      <c r="R2789" s="147" t="s">
        <v>23234</v>
      </c>
      <c r="S2789" s="144" t="s">
        <v>1388</v>
      </c>
      <c r="T2789" s="144">
        <v>3</v>
      </c>
      <c r="U2789" s="144">
        <v>1</v>
      </c>
      <c r="V2789" s="148">
        <f>U2789/E2789</f>
        <v>1.7164435290078957E-3</v>
      </c>
      <c r="W2789" s="149">
        <f>V2789/3</f>
        <v>5.7214784300263185E-4</v>
      </c>
      <c r="X2789" s="179" t="s">
        <v>23235</v>
      </c>
      <c r="Y2789" s="145" t="s">
        <v>23236</v>
      </c>
      <c r="Z2789" s="168" t="s">
        <v>23237</v>
      </c>
    </row>
    <row r="2790" spans="1:26" s="67" customFormat="1" ht="100.2" customHeight="1" x14ac:dyDescent="0.3">
      <c r="A2790" s="9" t="s">
        <v>16991</v>
      </c>
      <c r="B2790" s="10" t="s">
        <v>14719</v>
      </c>
      <c r="C2790" s="22" t="s">
        <v>14720</v>
      </c>
      <c r="D2790" s="19" t="s">
        <v>14721</v>
      </c>
      <c r="E2790" s="13">
        <v>380.78</v>
      </c>
      <c r="F2790" s="14" t="s">
        <v>14722</v>
      </c>
      <c r="G2790" s="14">
        <v>1.38</v>
      </c>
      <c r="H2790" s="14" t="s">
        <v>14723</v>
      </c>
      <c r="I2790" s="14" t="s">
        <v>13709</v>
      </c>
      <c r="J2790" s="15" t="s">
        <v>13853</v>
      </c>
      <c r="K2790" s="14" t="s">
        <v>29074</v>
      </c>
      <c r="L2790" s="14" t="s">
        <v>31</v>
      </c>
      <c r="M2790" s="14" t="s">
        <v>69</v>
      </c>
      <c r="N2790" s="14" t="s">
        <v>33</v>
      </c>
      <c r="O2790" s="203" t="s">
        <v>220</v>
      </c>
      <c r="P2790" s="28">
        <v>730</v>
      </c>
      <c r="Q2790" s="14">
        <v>0.2</v>
      </c>
      <c r="R2790" s="15" t="s">
        <v>14724</v>
      </c>
      <c r="S2790" s="14" t="s">
        <v>14293</v>
      </c>
      <c r="T2790" s="14">
        <v>2</v>
      </c>
      <c r="U2790" s="14">
        <v>0.2</v>
      </c>
      <c r="V2790" s="37">
        <f>PRODUCT(U2790,1/E2790)</f>
        <v>5.252376700456957E-4</v>
      </c>
      <c r="W2790" s="37">
        <f>V2790</f>
        <v>5.252376700456957E-4</v>
      </c>
      <c r="X2790" s="210" t="s">
        <v>14725</v>
      </c>
      <c r="Y2790" s="21" t="s">
        <v>14726</v>
      </c>
      <c r="Z2790" s="214" t="s">
        <v>14727</v>
      </c>
    </row>
    <row r="2791" spans="1:26" s="67" customFormat="1" ht="100.2" customHeight="1" x14ac:dyDescent="0.3">
      <c r="A2791" s="9" t="s">
        <v>16991</v>
      </c>
      <c r="B2791" s="10" t="s">
        <v>14728</v>
      </c>
      <c r="C2791" s="19" t="s">
        <v>14729</v>
      </c>
      <c r="D2791" s="19" t="s">
        <v>14730</v>
      </c>
      <c r="E2791" s="13">
        <v>215.89204720111499</v>
      </c>
      <c r="F2791" s="14" t="s">
        <v>14731</v>
      </c>
      <c r="G2791" s="13">
        <v>4.5999999999999996</v>
      </c>
      <c r="H2791" s="14" t="s">
        <v>14732</v>
      </c>
      <c r="I2791" s="14" t="s">
        <v>13709</v>
      </c>
      <c r="J2791" s="15" t="s">
        <v>14627</v>
      </c>
      <c r="K2791" s="14" t="s">
        <v>29075</v>
      </c>
      <c r="L2791" s="14" t="s">
        <v>31</v>
      </c>
      <c r="M2791" s="14" t="s">
        <v>163</v>
      </c>
      <c r="N2791" s="14" t="s">
        <v>46</v>
      </c>
      <c r="O2791" s="203" t="s">
        <v>34</v>
      </c>
      <c r="P2791" s="28">
        <v>91</v>
      </c>
      <c r="Q2791" s="14">
        <v>0.34</v>
      </c>
      <c r="R2791" s="15" t="s">
        <v>14733</v>
      </c>
      <c r="S2791" s="14" t="s">
        <v>1388</v>
      </c>
      <c r="T2791" s="14">
        <v>3.4</v>
      </c>
      <c r="U2791" s="13">
        <v>0.34</v>
      </c>
      <c r="V2791" s="37">
        <f>PRODUCT(U2791/E2791)</f>
        <v>1.574861160509872E-3</v>
      </c>
      <c r="W2791" s="64">
        <f>V2791/3</f>
        <v>5.2495372016995729E-4</v>
      </c>
      <c r="X2791" s="210" t="s">
        <v>14734</v>
      </c>
      <c r="Y2791" s="21" t="s">
        <v>14735</v>
      </c>
      <c r="Z2791" s="214" t="s">
        <v>14736</v>
      </c>
    </row>
    <row r="2792" spans="1:26" s="67" customFormat="1" ht="100.2" customHeight="1" x14ac:dyDescent="0.3">
      <c r="A2792" s="138" t="s">
        <v>23707</v>
      </c>
      <c r="B2792" s="141" t="s">
        <v>23238</v>
      </c>
      <c r="C2792" s="139" t="s">
        <v>23239</v>
      </c>
      <c r="D2792" s="147" t="s">
        <v>23240</v>
      </c>
      <c r="E2792" s="143">
        <v>196.67</v>
      </c>
      <c r="F2792" s="144" t="s">
        <v>23241</v>
      </c>
      <c r="G2792" s="150"/>
      <c r="H2792" s="144" t="s">
        <v>23242</v>
      </c>
      <c r="I2792" s="144" t="s">
        <v>13709</v>
      </c>
      <c r="J2792" s="145" t="s">
        <v>14685</v>
      </c>
      <c r="K2792" s="144" t="s">
        <v>29076</v>
      </c>
      <c r="L2792" s="144" t="s">
        <v>31</v>
      </c>
      <c r="M2792" s="144" t="s">
        <v>23243</v>
      </c>
      <c r="N2792" s="144" t="s">
        <v>33</v>
      </c>
      <c r="O2792" s="166" t="s">
        <v>34</v>
      </c>
      <c r="P2792" s="144">
        <v>742</v>
      </c>
      <c r="Q2792" s="144">
        <v>0.1</v>
      </c>
      <c r="R2792" s="147" t="s">
        <v>23244</v>
      </c>
      <c r="S2792" s="144" t="s">
        <v>7503</v>
      </c>
      <c r="T2792" s="144">
        <v>1</v>
      </c>
      <c r="U2792" s="144">
        <v>0.1</v>
      </c>
      <c r="V2792" s="149">
        <f>U2792/E2792</f>
        <v>5.0846595820409825E-4</v>
      </c>
      <c r="W2792" s="149">
        <f>V2792</f>
        <v>5.0846595820409825E-4</v>
      </c>
      <c r="X2792" s="179" t="s">
        <v>23245</v>
      </c>
      <c r="Y2792" s="145" t="s">
        <v>23246</v>
      </c>
      <c r="Z2792" s="168" t="s">
        <v>23247</v>
      </c>
    </row>
    <row r="2793" spans="1:26" s="67" customFormat="1" ht="100.2" customHeight="1" x14ac:dyDescent="0.3">
      <c r="A2793" s="9" t="s">
        <v>16991</v>
      </c>
      <c r="B2793" s="10" t="s">
        <v>14737</v>
      </c>
      <c r="C2793" s="22" t="s">
        <v>14738</v>
      </c>
      <c r="D2793" s="19" t="s">
        <v>14739</v>
      </c>
      <c r="E2793" s="13">
        <v>222.26343294846399</v>
      </c>
      <c r="F2793" s="14" t="s">
        <v>14740</v>
      </c>
      <c r="G2793" s="14">
        <v>-0.56999999999999995</v>
      </c>
      <c r="H2793" s="14" t="s">
        <v>14741</v>
      </c>
      <c r="I2793" s="14" t="s">
        <v>13709</v>
      </c>
      <c r="J2793" s="15" t="s">
        <v>14083</v>
      </c>
      <c r="K2793" s="14" t="s">
        <v>29525</v>
      </c>
      <c r="L2793" s="14" t="s">
        <v>189</v>
      </c>
      <c r="M2793" s="14" t="s">
        <v>190</v>
      </c>
      <c r="N2793" s="14" t="s">
        <v>33</v>
      </c>
      <c r="O2793" s="203" t="s">
        <v>34</v>
      </c>
      <c r="P2793" s="28">
        <v>365</v>
      </c>
      <c r="Q2793" s="14">
        <v>0.11</v>
      </c>
      <c r="R2793" s="15" t="s">
        <v>14742</v>
      </c>
      <c r="S2793" s="14" t="s">
        <v>14293</v>
      </c>
      <c r="T2793" s="14">
        <v>0.57999999999999996</v>
      </c>
      <c r="U2793" s="13">
        <v>0.11</v>
      </c>
      <c r="V2793" s="64">
        <v>5.0000000000000001E-4</v>
      </c>
      <c r="W2793" s="64">
        <f>V2793</f>
        <v>5.0000000000000001E-4</v>
      </c>
      <c r="X2793" s="210" t="s">
        <v>14743</v>
      </c>
      <c r="Y2793" s="21" t="s">
        <v>14744</v>
      </c>
      <c r="Z2793" s="214" t="s">
        <v>14745</v>
      </c>
    </row>
    <row r="2794" spans="1:26" s="67" customFormat="1" ht="100.2" customHeight="1" x14ac:dyDescent="0.3">
      <c r="A2794" s="138" t="s">
        <v>23707</v>
      </c>
      <c r="B2794" s="141" t="s">
        <v>23248</v>
      </c>
      <c r="C2794" s="139" t="s">
        <v>23249</v>
      </c>
      <c r="D2794" s="139" t="s">
        <v>23702</v>
      </c>
      <c r="E2794" s="142">
        <v>277.23</v>
      </c>
      <c r="F2794" s="143" t="s">
        <v>23250</v>
      </c>
      <c r="G2794" s="143"/>
      <c r="H2794" s="143" t="s">
        <v>23251</v>
      </c>
      <c r="I2794" s="144" t="s">
        <v>13709</v>
      </c>
      <c r="J2794" s="145" t="s">
        <v>13853</v>
      </c>
      <c r="K2794" s="143" t="s">
        <v>29526</v>
      </c>
      <c r="L2794" s="144" t="s">
        <v>189</v>
      </c>
      <c r="M2794" s="144" t="s">
        <v>190</v>
      </c>
      <c r="N2794" s="144" t="s">
        <v>33</v>
      </c>
      <c r="O2794" s="166" t="s">
        <v>34</v>
      </c>
      <c r="P2794" s="144">
        <v>364</v>
      </c>
      <c r="Q2794" s="144">
        <v>0.125</v>
      </c>
      <c r="R2794" s="147" t="s">
        <v>23252</v>
      </c>
      <c r="S2794" s="144" t="s">
        <v>14074</v>
      </c>
      <c r="T2794" s="144">
        <v>0.25</v>
      </c>
      <c r="U2794" s="144">
        <v>0.125</v>
      </c>
      <c r="V2794" s="154">
        <f>U2794/E2794</f>
        <v>4.5088915341052555E-4</v>
      </c>
      <c r="W2794" s="154">
        <f>V2794</f>
        <v>4.5088915341052555E-4</v>
      </c>
      <c r="X2794" s="167" t="s">
        <v>23253</v>
      </c>
      <c r="Y2794" s="145" t="s">
        <v>23254</v>
      </c>
      <c r="Z2794" s="168" t="s">
        <v>23255</v>
      </c>
    </row>
    <row r="2795" spans="1:26" s="67" customFormat="1" ht="100.2" customHeight="1" x14ac:dyDescent="0.3">
      <c r="A2795" s="9" t="s">
        <v>16991</v>
      </c>
      <c r="B2795" s="10" t="s">
        <v>14746</v>
      </c>
      <c r="C2795" s="22" t="s">
        <v>14747</v>
      </c>
      <c r="D2795" s="19" t="s">
        <v>14748</v>
      </c>
      <c r="E2795" s="13">
        <v>265.94</v>
      </c>
      <c r="F2795" s="14" t="s">
        <v>14749</v>
      </c>
      <c r="G2795" s="14">
        <v>1.63</v>
      </c>
      <c r="H2795" s="14" t="s">
        <v>14750</v>
      </c>
      <c r="I2795" s="14" t="s">
        <v>13709</v>
      </c>
      <c r="J2795" s="15" t="s">
        <v>14211</v>
      </c>
      <c r="K2795" s="14" t="s">
        <v>29527</v>
      </c>
      <c r="L2795" s="14" t="s">
        <v>189</v>
      </c>
      <c r="M2795" s="14" t="s">
        <v>190</v>
      </c>
      <c r="N2795" s="14" t="s">
        <v>476</v>
      </c>
      <c r="O2795" s="203" t="s">
        <v>34</v>
      </c>
      <c r="P2795" s="28">
        <v>91</v>
      </c>
      <c r="Q2795" s="14">
        <v>0.33100000000000002</v>
      </c>
      <c r="R2795" s="15" t="s">
        <v>14751</v>
      </c>
      <c r="S2795" s="14" t="s">
        <v>2158</v>
      </c>
      <c r="T2795" s="14">
        <v>3.11</v>
      </c>
      <c r="U2795" s="14">
        <v>0.33100000000000002</v>
      </c>
      <c r="V2795" s="64">
        <f>PRODUCT(U2795,1/E2795)</f>
        <v>1.2446416484921412E-3</v>
      </c>
      <c r="W2795" s="51">
        <f>V2795/3</f>
        <v>4.1488054949738039E-4</v>
      </c>
      <c r="X2795" s="210" t="s">
        <v>14752</v>
      </c>
      <c r="Y2795" s="21" t="s">
        <v>14753</v>
      </c>
      <c r="Z2795" s="214" t="s">
        <v>14754</v>
      </c>
    </row>
    <row r="2796" spans="1:26" s="67" customFormat="1" ht="100.2" customHeight="1" x14ac:dyDescent="0.3">
      <c r="A2796" s="9" t="s">
        <v>16991</v>
      </c>
      <c r="B2796" s="10" t="s">
        <v>14755</v>
      </c>
      <c r="C2796" s="19" t="s">
        <v>14756</v>
      </c>
      <c r="D2796" s="19" t="s">
        <v>23620</v>
      </c>
      <c r="E2796" s="13">
        <v>373.32</v>
      </c>
      <c r="F2796" s="14" t="s">
        <v>14757</v>
      </c>
      <c r="G2796" s="13">
        <v>6.1</v>
      </c>
      <c r="H2796" s="14" t="s">
        <v>14758</v>
      </c>
      <c r="I2796" s="14" t="s">
        <v>13709</v>
      </c>
      <c r="J2796" s="15" t="s">
        <v>13720</v>
      </c>
      <c r="K2796" s="14" t="s">
        <v>29077</v>
      </c>
      <c r="L2796" s="14" t="s">
        <v>31</v>
      </c>
      <c r="M2796" s="14" t="s">
        <v>14759</v>
      </c>
      <c r="N2796" s="14" t="s">
        <v>46</v>
      </c>
      <c r="O2796" s="203" t="s">
        <v>34</v>
      </c>
      <c r="P2796" s="28">
        <v>770</v>
      </c>
      <c r="Q2796" s="14">
        <v>0.15</v>
      </c>
      <c r="R2796" s="15" t="s">
        <v>14760</v>
      </c>
      <c r="S2796" s="14" t="s">
        <v>143</v>
      </c>
      <c r="T2796" s="14">
        <v>0.25</v>
      </c>
      <c r="U2796" s="14">
        <v>0.15</v>
      </c>
      <c r="V2796" s="64">
        <f>PRODUCT(U2796,1/E2796)</f>
        <v>4.0180006428801031E-4</v>
      </c>
      <c r="W2796" s="64">
        <f>V2796</f>
        <v>4.0180006428801031E-4</v>
      </c>
      <c r="X2796" s="210" t="s">
        <v>14761</v>
      </c>
      <c r="Y2796" s="21" t="s">
        <v>14762</v>
      </c>
      <c r="Z2796" s="214" t="s">
        <v>14763</v>
      </c>
    </row>
    <row r="2797" spans="1:26" s="67" customFormat="1" ht="100.2" customHeight="1" x14ac:dyDescent="0.3">
      <c r="A2797" s="9" t="s">
        <v>16991</v>
      </c>
      <c r="B2797" s="10" t="s">
        <v>14764</v>
      </c>
      <c r="C2797" s="19" t="s">
        <v>14765</v>
      </c>
      <c r="D2797" s="19" t="s">
        <v>23621</v>
      </c>
      <c r="E2797" s="13">
        <v>804.02</v>
      </c>
      <c r="F2797" s="14" t="s">
        <v>14766</v>
      </c>
      <c r="G2797" s="14">
        <v>3.3</v>
      </c>
      <c r="H2797" s="14" t="s">
        <v>14767</v>
      </c>
      <c r="I2797" s="14" t="s">
        <v>13709</v>
      </c>
      <c r="J2797" s="15" t="s">
        <v>13710</v>
      </c>
      <c r="K2797" s="14" t="s">
        <v>29195</v>
      </c>
      <c r="L2797" s="14" t="s">
        <v>425</v>
      </c>
      <c r="M2797" s="14" t="s">
        <v>281</v>
      </c>
      <c r="N2797" s="14" t="s">
        <v>46</v>
      </c>
      <c r="O2797" s="203" t="s">
        <v>34</v>
      </c>
      <c r="P2797" s="28">
        <v>560</v>
      </c>
      <c r="Q2797" s="14">
        <v>0.3</v>
      </c>
      <c r="R2797" s="15" t="s">
        <v>14768</v>
      </c>
      <c r="S2797" s="14" t="s">
        <v>36</v>
      </c>
      <c r="T2797" s="14">
        <v>1</v>
      </c>
      <c r="U2797" s="36">
        <v>0.3</v>
      </c>
      <c r="V2797" s="37">
        <f>U2797/E2797</f>
        <v>3.7312504664063084E-4</v>
      </c>
      <c r="W2797" s="37">
        <f>V2797</f>
        <v>3.7312504664063084E-4</v>
      </c>
      <c r="X2797" s="210" t="s">
        <v>14769</v>
      </c>
      <c r="Y2797" s="21" t="s">
        <v>14770</v>
      </c>
      <c r="Z2797" s="214" t="s">
        <v>14771</v>
      </c>
    </row>
    <row r="2798" spans="1:26" s="67" customFormat="1" ht="100.2" customHeight="1" x14ac:dyDescent="0.3">
      <c r="A2798" s="9" t="s">
        <v>16991</v>
      </c>
      <c r="B2798" s="10" t="s">
        <v>14772</v>
      </c>
      <c r="C2798" s="22" t="s">
        <v>14773</v>
      </c>
      <c r="D2798" s="23" t="s">
        <v>14774</v>
      </c>
      <c r="E2798" s="24">
        <v>721.83</v>
      </c>
      <c r="F2798" s="14" t="s">
        <v>14775</v>
      </c>
      <c r="G2798" s="14">
        <v>2.2000000000000002</v>
      </c>
      <c r="H2798" s="25" t="s">
        <v>14776</v>
      </c>
      <c r="I2798" s="14" t="s">
        <v>13709</v>
      </c>
      <c r="J2798" s="15" t="s">
        <v>14777</v>
      </c>
      <c r="K2798" s="14" t="s">
        <v>29528</v>
      </c>
      <c r="L2798" s="14" t="s">
        <v>31</v>
      </c>
      <c r="M2798" s="14" t="s">
        <v>14778</v>
      </c>
      <c r="N2798" s="14" t="s">
        <v>46</v>
      </c>
      <c r="O2798" s="203" t="s">
        <v>34</v>
      </c>
      <c r="P2798" s="69" t="s">
        <v>311</v>
      </c>
      <c r="Q2798" s="70" t="s">
        <v>14551</v>
      </c>
      <c r="R2798" s="15" t="s">
        <v>14779</v>
      </c>
      <c r="S2798" s="14" t="s">
        <v>1388</v>
      </c>
      <c r="T2798" s="71">
        <v>0.8</v>
      </c>
      <c r="U2798" s="55">
        <v>0.25</v>
      </c>
      <c r="V2798" s="102">
        <f>U2798/E2798</f>
        <v>3.4634193646703517E-4</v>
      </c>
      <c r="W2798" s="102">
        <f>V2798</f>
        <v>3.4634193646703517E-4</v>
      </c>
      <c r="X2798" s="210" t="s">
        <v>14780</v>
      </c>
      <c r="Y2798" s="21" t="s">
        <v>6948</v>
      </c>
      <c r="Z2798" s="214" t="s">
        <v>14781</v>
      </c>
    </row>
    <row r="2799" spans="1:26" s="67" customFormat="1" ht="100.2" customHeight="1" x14ac:dyDescent="0.3">
      <c r="A2799" s="9" t="s">
        <v>16991</v>
      </c>
      <c r="B2799" s="10" t="s">
        <v>14782</v>
      </c>
      <c r="C2799" s="22" t="s">
        <v>14783</v>
      </c>
      <c r="D2799" s="43" t="s">
        <v>23622</v>
      </c>
      <c r="E2799" s="24">
        <v>296.32</v>
      </c>
      <c r="F2799" s="14" t="s">
        <v>14784</v>
      </c>
      <c r="G2799" s="14">
        <v>-0.71</v>
      </c>
      <c r="H2799" s="25" t="s">
        <v>14785</v>
      </c>
      <c r="I2799" s="14" t="s">
        <v>13709</v>
      </c>
      <c r="J2799" s="15" t="s">
        <v>13842</v>
      </c>
      <c r="K2799" s="14" t="s">
        <v>29529</v>
      </c>
      <c r="L2799" s="14" t="s">
        <v>425</v>
      </c>
      <c r="M2799" s="14" t="s">
        <v>839</v>
      </c>
      <c r="N2799" s="14" t="s">
        <v>33</v>
      </c>
      <c r="O2799" s="203" t="s">
        <v>34</v>
      </c>
      <c r="P2799" s="26">
        <v>730</v>
      </c>
      <c r="Q2799" s="25">
        <v>0.1</v>
      </c>
      <c r="R2799" s="15" t="s">
        <v>14786</v>
      </c>
      <c r="S2799" s="14" t="s">
        <v>143</v>
      </c>
      <c r="T2799" s="25">
        <v>0.5</v>
      </c>
      <c r="U2799" s="85">
        <v>0.1</v>
      </c>
      <c r="V2799" s="93">
        <f>U2799/E2799</f>
        <v>3.3747300215982725E-4</v>
      </c>
      <c r="W2799" s="93">
        <f>V2799</f>
        <v>3.3747300215982725E-4</v>
      </c>
      <c r="X2799" s="210" t="s">
        <v>14787</v>
      </c>
      <c r="Y2799" s="21" t="s">
        <v>14788</v>
      </c>
      <c r="Z2799" s="214" t="s">
        <v>14789</v>
      </c>
    </row>
    <row r="2800" spans="1:26" s="67" customFormat="1" ht="100.2" customHeight="1" x14ac:dyDescent="0.3">
      <c r="A2800" s="138" t="s">
        <v>23707</v>
      </c>
      <c r="B2800" s="141" t="s">
        <v>23256</v>
      </c>
      <c r="C2800" s="139" t="s">
        <v>23257</v>
      </c>
      <c r="D2800" s="139" t="s">
        <v>23258</v>
      </c>
      <c r="E2800" s="142">
        <v>269.31</v>
      </c>
      <c r="F2800" s="143" t="s">
        <v>23259</v>
      </c>
      <c r="G2800" s="143"/>
      <c r="H2800" s="143" t="s">
        <v>23260</v>
      </c>
      <c r="I2800" s="144" t="s">
        <v>13709</v>
      </c>
      <c r="J2800" s="145" t="s">
        <v>13853</v>
      </c>
      <c r="K2800" s="143" t="s">
        <v>29530</v>
      </c>
      <c r="L2800" s="144" t="s">
        <v>31</v>
      </c>
      <c r="M2800" s="144" t="s">
        <v>281</v>
      </c>
      <c r="N2800" s="144" t="s">
        <v>33</v>
      </c>
      <c r="O2800" s="166" t="s">
        <v>34</v>
      </c>
      <c r="P2800" s="144">
        <v>119</v>
      </c>
      <c r="Q2800" s="144">
        <v>0.09</v>
      </c>
      <c r="R2800" s="147" t="s">
        <v>23261</v>
      </c>
      <c r="S2800" s="144" t="s">
        <v>36</v>
      </c>
      <c r="T2800" s="144">
        <v>0.25</v>
      </c>
      <c r="U2800" s="144">
        <v>0.09</v>
      </c>
      <c r="V2800" s="149">
        <f>U2800/E2800</f>
        <v>3.3418736771750028E-4</v>
      </c>
      <c r="W2800" s="149">
        <f>V2800</f>
        <v>3.3418736771750028E-4</v>
      </c>
      <c r="X2800" s="167" t="s">
        <v>23262</v>
      </c>
      <c r="Y2800" s="145" t="s">
        <v>1705</v>
      </c>
      <c r="Z2800" s="168" t="s">
        <v>23263</v>
      </c>
    </row>
    <row r="2801" spans="1:26" s="67" customFormat="1" ht="100.2" customHeight="1" x14ac:dyDescent="0.3">
      <c r="A2801" s="138" t="s">
        <v>23707</v>
      </c>
      <c r="B2801" s="141" t="s">
        <v>23264</v>
      </c>
      <c r="C2801" s="139" t="s">
        <v>23265</v>
      </c>
      <c r="D2801" s="139" t="s">
        <v>23266</v>
      </c>
      <c r="E2801" s="142">
        <v>256.33</v>
      </c>
      <c r="F2801" s="143" t="s">
        <v>23267</v>
      </c>
      <c r="G2801" s="143"/>
      <c r="H2801" s="143" t="s">
        <v>23268</v>
      </c>
      <c r="I2801" s="144" t="s">
        <v>13709</v>
      </c>
      <c r="J2801" s="145" t="s">
        <v>13833</v>
      </c>
      <c r="K2801" s="143" t="s">
        <v>29531</v>
      </c>
      <c r="L2801" s="144" t="s">
        <v>31</v>
      </c>
      <c r="M2801" s="144" t="s">
        <v>69</v>
      </c>
      <c r="N2801" s="144" t="s">
        <v>33</v>
      </c>
      <c r="O2801" s="166" t="s">
        <v>220</v>
      </c>
      <c r="P2801" s="144">
        <v>90</v>
      </c>
      <c r="Q2801" s="144">
        <v>0.25</v>
      </c>
      <c r="R2801" s="147" t="s">
        <v>23269</v>
      </c>
      <c r="S2801" s="144" t="s">
        <v>314</v>
      </c>
      <c r="T2801" s="144">
        <v>2.4900000000000002</v>
      </c>
      <c r="U2801" s="144">
        <v>0.25</v>
      </c>
      <c r="V2801" s="149">
        <f>U2801/E2801</f>
        <v>9.7530527054968215E-4</v>
      </c>
      <c r="W2801" s="153">
        <f>V2801/3</f>
        <v>3.2510175684989407E-4</v>
      </c>
      <c r="X2801" s="167" t="s">
        <v>23270</v>
      </c>
      <c r="Y2801" s="145" t="s">
        <v>23271</v>
      </c>
      <c r="Z2801" s="168" t="s">
        <v>23272</v>
      </c>
    </row>
    <row r="2802" spans="1:26" s="67" customFormat="1" ht="100.2" customHeight="1" x14ac:dyDescent="0.3">
      <c r="A2802" s="9" t="s">
        <v>16991</v>
      </c>
      <c r="B2802" s="10" t="s">
        <v>14790</v>
      </c>
      <c r="C2802" s="22" t="s">
        <v>14791</v>
      </c>
      <c r="D2802" s="19" t="s">
        <v>14792</v>
      </c>
      <c r="E2802" s="13">
        <v>596.1</v>
      </c>
      <c r="F2802" s="14" t="s">
        <v>14793</v>
      </c>
      <c r="G2802" s="14">
        <v>3.84</v>
      </c>
      <c r="H2802" s="14" t="s">
        <v>14794</v>
      </c>
      <c r="I2802" s="14" t="s">
        <v>13709</v>
      </c>
      <c r="J2802" s="54" t="s">
        <v>14795</v>
      </c>
      <c r="K2802" s="14" t="s">
        <v>28662</v>
      </c>
      <c r="L2802" s="14" t="s">
        <v>31</v>
      </c>
      <c r="M2802" s="14" t="s">
        <v>14796</v>
      </c>
      <c r="N2802" s="14" t="s">
        <v>46</v>
      </c>
      <c r="O2802" s="203" t="s">
        <v>34</v>
      </c>
      <c r="P2802" s="28">
        <v>742</v>
      </c>
      <c r="Q2802" s="14">
        <v>0.19</v>
      </c>
      <c r="R2802" s="15" t="s">
        <v>14797</v>
      </c>
      <c r="S2802" s="14" t="s">
        <v>36</v>
      </c>
      <c r="T2802" s="14">
        <v>2.1</v>
      </c>
      <c r="U2802" s="14">
        <v>0.19</v>
      </c>
      <c r="V2802" s="64">
        <f>PRODUCT(U2802,1/E2802)</f>
        <v>3.1873846670021807E-4</v>
      </c>
      <c r="W2802" s="64">
        <f>V2802</f>
        <v>3.1873846670021807E-4</v>
      </c>
      <c r="X2802" s="210" t="s">
        <v>14798</v>
      </c>
      <c r="Y2802" s="21" t="s">
        <v>14799</v>
      </c>
      <c r="Z2802" s="214" t="s">
        <v>23623</v>
      </c>
    </row>
    <row r="2803" spans="1:26" s="67" customFormat="1" ht="100.2" customHeight="1" x14ac:dyDescent="0.3">
      <c r="A2803" s="9" t="s">
        <v>16991</v>
      </c>
      <c r="B2803" s="10" t="s">
        <v>14800</v>
      </c>
      <c r="C2803" s="22" t="s">
        <v>14801</v>
      </c>
      <c r="D2803" s="43" t="s">
        <v>14802</v>
      </c>
      <c r="E2803" s="24">
        <v>318.36</v>
      </c>
      <c r="F2803" s="14" t="s">
        <v>14803</v>
      </c>
      <c r="G2803" s="14">
        <v>2.6759999999999899</v>
      </c>
      <c r="H2803" s="25" t="s">
        <v>14804</v>
      </c>
      <c r="I2803" s="14" t="s">
        <v>13709</v>
      </c>
      <c r="J2803" s="15" t="s">
        <v>13805</v>
      </c>
      <c r="K2803" s="14" t="s">
        <v>29532</v>
      </c>
      <c r="L2803" s="14" t="s">
        <v>31</v>
      </c>
      <c r="M2803" s="14" t="s">
        <v>32</v>
      </c>
      <c r="N2803" s="14" t="s">
        <v>33</v>
      </c>
      <c r="O2803" s="203" t="s">
        <v>83</v>
      </c>
      <c r="P2803" s="26">
        <v>304</v>
      </c>
      <c r="Q2803" s="25">
        <v>0.1</v>
      </c>
      <c r="R2803" s="15" t="s">
        <v>14805</v>
      </c>
      <c r="S2803" s="14" t="s">
        <v>36</v>
      </c>
      <c r="T2803" s="25">
        <v>1</v>
      </c>
      <c r="U2803" s="25">
        <v>0.1</v>
      </c>
      <c r="V2803" s="37">
        <f>PRODUCT(U2803,1/E2803)</f>
        <v>3.1410981279055158E-4</v>
      </c>
      <c r="W2803" s="93">
        <f>V2803</f>
        <v>3.1410981279055158E-4</v>
      </c>
      <c r="X2803" s="210" t="s">
        <v>14806</v>
      </c>
      <c r="Y2803" s="21" t="s">
        <v>14807</v>
      </c>
      <c r="Z2803" s="214" t="s">
        <v>14808</v>
      </c>
    </row>
    <row r="2804" spans="1:26" s="67" customFormat="1" ht="100.2" customHeight="1" x14ac:dyDescent="0.3">
      <c r="A2804" s="9" t="s">
        <v>16991</v>
      </c>
      <c r="B2804" s="10" t="s">
        <v>14809</v>
      </c>
      <c r="C2804" s="22" t="s">
        <v>14810</v>
      </c>
      <c r="D2804" s="43" t="s">
        <v>14811</v>
      </c>
      <c r="E2804" s="13">
        <v>298.51</v>
      </c>
      <c r="F2804" s="14" t="s">
        <v>14812</v>
      </c>
      <c r="G2804" s="14">
        <v>6.20399999999999</v>
      </c>
      <c r="H2804" s="14" t="s">
        <v>14813</v>
      </c>
      <c r="I2804" s="14" t="s">
        <v>13709</v>
      </c>
      <c r="J2804" s="15" t="s">
        <v>13853</v>
      </c>
      <c r="K2804" s="14" t="s">
        <v>29533</v>
      </c>
      <c r="L2804" s="14" t="s">
        <v>31</v>
      </c>
      <c r="M2804" s="14" t="s">
        <v>69</v>
      </c>
      <c r="N2804" s="14" t="s">
        <v>476</v>
      </c>
      <c r="O2804" s="203" t="s">
        <v>34</v>
      </c>
      <c r="P2804" s="28">
        <v>98</v>
      </c>
      <c r="Q2804" s="14">
        <v>0.28000000000000003</v>
      </c>
      <c r="R2804" s="15" t="s">
        <v>14814</v>
      </c>
      <c r="S2804" s="14" t="s">
        <v>36</v>
      </c>
      <c r="T2804" s="14">
        <v>41.3</v>
      </c>
      <c r="U2804" s="14">
        <v>0.28000000000000003</v>
      </c>
      <c r="V2804" s="64">
        <f>PRODUCT(U2804,1/E2804)</f>
        <v>9.3799202706777002E-4</v>
      </c>
      <c r="W2804" s="64">
        <f>V2804/3</f>
        <v>3.1266400902259001E-4</v>
      </c>
      <c r="X2804" s="210" t="s">
        <v>14815</v>
      </c>
      <c r="Y2804" s="21" t="s">
        <v>1705</v>
      </c>
      <c r="Z2804" s="214" t="s">
        <v>14816</v>
      </c>
    </row>
    <row r="2805" spans="1:26" s="67" customFormat="1" ht="100.2" customHeight="1" x14ac:dyDescent="0.3">
      <c r="A2805" s="9" t="s">
        <v>16991</v>
      </c>
      <c r="B2805" s="10" t="s">
        <v>14817</v>
      </c>
      <c r="C2805" s="22" t="s">
        <v>14818</v>
      </c>
      <c r="D2805" s="19" t="s">
        <v>14819</v>
      </c>
      <c r="E2805" s="13">
        <v>379.35</v>
      </c>
      <c r="F2805" s="14" t="s">
        <v>14820</v>
      </c>
      <c r="G2805" s="14"/>
      <c r="H2805" s="14" t="s">
        <v>14821</v>
      </c>
      <c r="I2805" s="14" t="s">
        <v>13709</v>
      </c>
      <c r="J2805" s="15" t="s">
        <v>13720</v>
      </c>
      <c r="K2805" s="14" t="s">
        <v>29078</v>
      </c>
      <c r="L2805" s="14" t="s">
        <v>31</v>
      </c>
      <c r="M2805" s="14" t="s">
        <v>69</v>
      </c>
      <c r="N2805" s="14" t="s">
        <v>46</v>
      </c>
      <c r="O2805" s="203" t="s">
        <v>34</v>
      </c>
      <c r="P2805" s="28">
        <v>91</v>
      </c>
      <c r="Q2805" s="14">
        <v>0.35</v>
      </c>
      <c r="R2805" s="15" t="s">
        <v>14822</v>
      </c>
      <c r="S2805" s="14" t="s">
        <v>14823</v>
      </c>
      <c r="T2805" s="14">
        <v>1.8</v>
      </c>
      <c r="U2805" s="13">
        <v>0.35</v>
      </c>
      <c r="V2805" s="64">
        <f>U2805/E2805</f>
        <v>9.2263081586924989E-4</v>
      </c>
      <c r="W2805" s="64">
        <f>V2805/3</f>
        <v>3.0754360528974998E-4</v>
      </c>
      <c r="X2805" s="210" t="s">
        <v>14824</v>
      </c>
      <c r="Y2805" s="21" t="s">
        <v>14825</v>
      </c>
      <c r="Z2805" s="214" t="s">
        <v>14826</v>
      </c>
    </row>
    <row r="2806" spans="1:26" s="67" customFormat="1" ht="100.2" customHeight="1" x14ac:dyDescent="0.3">
      <c r="A2806" s="9" t="s">
        <v>16991</v>
      </c>
      <c r="B2806" s="10" t="s">
        <v>14827</v>
      </c>
      <c r="C2806" s="22" t="s">
        <v>14828</v>
      </c>
      <c r="D2806" s="19" t="s">
        <v>14829</v>
      </c>
      <c r="E2806" s="13">
        <v>873.08</v>
      </c>
      <c r="F2806" s="14" t="s">
        <v>14830</v>
      </c>
      <c r="G2806" s="14">
        <v>6.51</v>
      </c>
      <c r="H2806" s="112" t="s">
        <v>14831</v>
      </c>
      <c r="I2806" s="14" t="s">
        <v>13709</v>
      </c>
      <c r="J2806" s="15" t="s">
        <v>13805</v>
      </c>
      <c r="K2806" s="14" t="s">
        <v>29534</v>
      </c>
      <c r="L2806" s="14" t="s">
        <v>189</v>
      </c>
      <c r="M2806" s="14" t="s">
        <v>190</v>
      </c>
      <c r="N2806" s="14" t="s">
        <v>33</v>
      </c>
      <c r="O2806" s="203" t="s">
        <v>220</v>
      </c>
      <c r="P2806" s="14">
        <v>126</v>
      </c>
      <c r="Q2806" s="14">
        <v>0.25</v>
      </c>
      <c r="R2806" s="15" t="s">
        <v>14832</v>
      </c>
      <c r="S2806" s="14" t="s">
        <v>36</v>
      </c>
      <c r="T2806" s="13">
        <v>0.5</v>
      </c>
      <c r="U2806" s="13">
        <v>0.25</v>
      </c>
      <c r="V2806" s="64">
        <f>PRODUCT(U2806,1/E2806)</f>
        <v>2.8634260319787417E-4</v>
      </c>
      <c r="W2806" s="64">
        <f t="shared" ref="W2806:W2815" si="152">V2806</f>
        <v>2.8634260319787417E-4</v>
      </c>
      <c r="X2806" s="210" t="s">
        <v>14833</v>
      </c>
      <c r="Y2806" s="21" t="s">
        <v>14834</v>
      </c>
      <c r="Z2806" s="214" t="s">
        <v>14835</v>
      </c>
    </row>
    <row r="2807" spans="1:26" s="67" customFormat="1" ht="100.2" customHeight="1" x14ac:dyDescent="0.3">
      <c r="A2807" s="9" t="s">
        <v>16991</v>
      </c>
      <c r="B2807" s="10" t="s">
        <v>14836</v>
      </c>
      <c r="C2807" s="22" t="s">
        <v>14837</v>
      </c>
      <c r="D2807" s="19" t="s">
        <v>23624</v>
      </c>
      <c r="E2807" s="13">
        <v>350.59</v>
      </c>
      <c r="F2807" s="14" t="s">
        <v>14838</v>
      </c>
      <c r="G2807" s="14">
        <v>4.96</v>
      </c>
      <c r="H2807" s="14" t="s">
        <v>14839</v>
      </c>
      <c r="I2807" s="14" t="s">
        <v>13709</v>
      </c>
      <c r="J2807" s="15" t="s">
        <v>13853</v>
      </c>
      <c r="K2807" s="14" t="s">
        <v>29061</v>
      </c>
      <c r="L2807" s="14" t="s">
        <v>189</v>
      </c>
      <c r="M2807" s="14" t="s">
        <v>190</v>
      </c>
      <c r="N2807" s="14" t="s">
        <v>33</v>
      </c>
      <c r="O2807" s="203" t="s">
        <v>34</v>
      </c>
      <c r="P2807" s="28">
        <v>730</v>
      </c>
      <c r="Q2807" s="14">
        <v>0.1</v>
      </c>
      <c r="R2807" s="15" t="s">
        <v>14840</v>
      </c>
      <c r="S2807" s="14" t="s">
        <v>14293</v>
      </c>
      <c r="T2807" s="14">
        <v>1</v>
      </c>
      <c r="U2807" s="36">
        <v>0.1</v>
      </c>
      <c r="V2807" s="37">
        <f>U2807/E2807</f>
        <v>2.8523346358994841E-4</v>
      </c>
      <c r="W2807" s="37">
        <f t="shared" si="152"/>
        <v>2.8523346358994841E-4</v>
      </c>
      <c r="X2807" s="210" t="s">
        <v>14841</v>
      </c>
      <c r="Y2807" s="21" t="s">
        <v>14842</v>
      </c>
      <c r="Z2807" s="214" t="s">
        <v>14843</v>
      </c>
    </row>
    <row r="2808" spans="1:26" s="67" customFormat="1" ht="100.2" customHeight="1" x14ac:dyDescent="0.3">
      <c r="A2808" s="9" t="s">
        <v>16991</v>
      </c>
      <c r="B2808" s="10" t="s">
        <v>14844</v>
      </c>
      <c r="C2808" s="22" t="s">
        <v>14845</v>
      </c>
      <c r="D2808" s="19" t="s">
        <v>14846</v>
      </c>
      <c r="E2808" s="13">
        <v>190.27</v>
      </c>
      <c r="F2808" s="14" t="s">
        <v>14847</v>
      </c>
      <c r="G2808" s="14">
        <v>1.6839999999999999</v>
      </c>
      <c r="H2808" s="14" t="s">
        <v>14848</v>
      </c>
      <c r="I2808" s="14" t="s">
        <v>13709</v>
      </c>
      <c r="J2808" s="15" t="s">
        <v>14083</v>
      </c>
      <c r="K2808" s="14" t="s">
        <v>29535</v>
      </c>
      <c r="L2808" s="14" t="s">
        <v>189</v>
      </c>
      <c r="M2808" s="14" t="s">
        <v>190</v>
      </c>
      <c r="N2808" s="14" t="s">
        <v>33</v>
      </c>
      <c r="O2808" s="203" t="s">
        <v>34</v>
      </c>
      <c r="P2808" s="28">
        <v>365</v>
      </c>
      <c r="Q2808" s="14">
        <v>5.3999999999999999E-2</v>
      </c>
      <c r="R2808" s="15" t="s">
        <v>14849</v>
      </c>
      <c r="S2808" s="14" t="s">
        <v>14850</v>
      </c>
      <c r="T2808" s="14">
        <v>0.13100000000000001</v>
      </c>
      <c r="U2808" s="30">
        <v>5.3999999999999999E-2</v>
      </c>
      <c r="V2808" s="64">
        <f>PRODUCT(U2808,1/E2808)</f>
        <v>2.8380722131707568E-4</v>
      </c>
      <c r="W2808" s="56">
        <f t="shared" si="152"/>
        <v>2.8380722131707568E-4</v>
      </c>
      <c r="X2808" s="210" t="s">
        <v>14851</v>
      </c>
      <c r="Y2808" s="21" t="s">
        <v>14852</v>
      </c>
      <c r="Z2808" s="214" t="s">
        <v>14853</v>
      </c>
    </row>
    <row r="2809" spans="1:26" s="67" customFormat="1" ht="100.2" customHeight="1" x14ac:dyDescent="0.3">
      <c r="A2809" s="9" t="s">
        <v>16991</v>
      </c>
      <c r="B2809" s="10" t="s">
        <v>14854</v>
      </c>
      <c r="C2809" s="19" t="s">
        <v>14855</v>
      </c>
      <c r="D2809" s="19" t="s">
        <v>14856</v>
      </c>
      <c r="E2809" s="13">
        <v>284.78204084983201</v>
      </c>
      <c r="F2809" s="14" t="s">
        <v>14857</v>
      </c>
      <c r="G2809" s="14">
        <v>5.5</v>
      </c>
      <c r="H2809" s="14" t="s">
        <v>14858</v>
      </c>
      <c r="I2809" s="14" t="s">
        <v>13709</v>
      </c>
      <c r="J2809" s="15" t="s">
        <v>14627</v>
      </c>
      <c r="K2809" s="14" t="s">
        <v>29079</v>
      </c>
      <c r="L2809" s="14" t="s">
        <v>31</v>
      </c>
      <c r="M2809" s="14" t="s">
        <v>163</v>
      </c>
      <c r="N2809" s="14" t="s">
        <v>59</v>
      </c>
      <c r="O2809" s="203" t="s">
        <v>34</v>
      </c>
      <c r="P2809" s="28">
        <v>910</v>
      </c>
      <c r="Q2809" s="14">
        <v>0.08</v>
      </c>
      <c r="R2809" s="15" t="s">
        <v>14859</v>
      </c>
      <c r="S2809" s="14" t="s">
        <v>4427</v>
      </c>
      <c r="T2809" s="13">
        <v>0.28999999999999998</v>
      </c>
      <c r="U2809" s="14">
        <v>0.08</v>
      </c>
      <c r="V2809" s="37">
        <f>PRODUCT(U2809,1/E2809)</f>
        <v>2.8091659067147666E-4</v>
      </c>
      <c r="W2809" s="37">
        <f t="shared" si="152"/>
        <v>2.8091659067147666E-4</v>
      </c>
      <c r="X2809" s="210" t="s">
        <v>14860</v>
      </c>
      <c r="Y2809" s="21" t="s">
        <v>14861</v>
      </c>
      <c r="Z2809" s="214" t="s">
        <v>14862</v>
      </c>
    </row>
    <row r="2810" spans="1:26" s="67" customFormat="1" ht="100.2" customHeight="1" x14ac:dyDescent="0.3">
      <c r="A2810" s="138" t="s">
        <v>23707</v>
      </c>
      <c r="B2810" s="141" t="s">
        <v>23273</v>
      </c>
      <c r="C2810" s="139" t="s">
        <v>23274</v>
      </c>
      <c r="D2810" s="139" t="s">
        <v>23275</v>
      </c>
      <c r="E2810" s="142">
        <v>367.03500000000003</v>
      </c>
      <c r="F2810" s="143" t="s">
        <v>23276</v>
      </c>
      <c r="G2810" s="143"/>
      <c r="H2810" s="143" t="s">
        <v>23277</v>
      </c>
      <c r="I2810" s="144" t="s">
        <v>13709</v>
      </c>
      <c r="J2810" s="145" t="s">
        <v>23278</v>
      </c>
      <c r="K2810" s="143" t="s">
        <v>29536</v>
      </c>
      <c r="L2810" s="144" t="s">
        <v>31</v>
      </c>
      <c r="M2810" s="144" t="s">
        <v>32</v>
      </c>
      <c r="N2810" s="144" t="s">
        <v>33</v>
      </c>
      <c r="O2810" s="166" t="s">
        <v>34</v>
      </c>
      <c r="P2810" s="144">
        <v>730</v>
      </c>
      <c r="Q2810" s="144">
        <v>0.1</v>
      </c>
      <c r="R2810" s="147" t="s">
        <v>23279</v>
      </c>
      <c r="S2810" s="144" t="s">
        <v>7503</v>
      </c>
      <c r="T2810" s="144">
        <v>0.25</v>
      </c>
      <c r="U2810" s="144">
        <v>0.1</v>
      </c>
      <c r="V2810" s="149">
        <f>U2810/E2810</f>
        <v>2.724535807211846E-4</v>
      </c>
      <c r="W2810" s="149">
        <f t="shared" si="152"/>
        <v>2.724535807211846E-4</v>
      </c>
      <c r="X2810" s="167" t="s">
        <v>23280</v>
      </c>
      <c r="Y2810" s="145" t="s">
        <v>23281</v>
      </c>
      <c r="Z2810" s="168" t="s">
        <v>23282</v>
      </c>
    </row>
    <row r="2811" spans="1:26" s="67" customFormat="1" ht="100.2" customHeight="1" x14ac:dyDescent="0.3">
      <c r="A2811" s="9" t="s">
        <v>16991</v>
      </c>
      <c r="B2811" s="10" t="s">
        <v>14863</v>
      </c>
      <c r="C2811" s="19" t="s">
        <v>14864</v>
      </c>
      <c r="D2811" s="19" t="s">
        <v>23625</v>
      </c>
      <c r="E2811" s="36">
        <v>1008.2</v>
      </c>
      <c r="F2811" s="14" t="s">
        <v>14865</v>
      </c>
      <c r="G2811" s="36"/>
      <c r="H2811" s="14" t="s">
        <v>14866</v>
      </c>
      <c r="I2811" s="14" t="s">
        <v>13709</v>
      </c>
      <c r="J2811" s="15" t="s">
        <v>13805</v>
      </c>
      <c r="K2811" s="14" t="s">
        <v>29537</v>
      </c>
      <c r="L2811" s="14" t="s">
        <v>189</v>
      </c>
      <c r="M2811" s="14" t="s">
        <v>190</v>
      </c>
      <c r="N2811" s="14" t="s">
        <v>33</v>
      </c>
      <c r="O2811" s="203" t="s">
        <v>220</v>
      </c>
      <c r="P2811" s="28">
        <v>371</v>
      </c>
      <c r="Q2811" s="14">
        <v>0.25</v>
      </c>
      <c r="R2811" s="15" t="s">
        <v>14867</v>
      </c>
      <c r="S2811" s="14" t="s">
        <v>1514</v>
      </c>
      <c r="T2811" s="14">
        <v>0.5</v>
      </c>
      <c r="U2811" s="13">
        <v>0.25</v>
      </c>
      <c r="V2811" s="64">
        <f>U2811/E2811</f>
        <v>2.479666732791113E-4</v>
      </c>
      <c r="W2811" s="64">
        <f t="shared" si="152"/>
        <v>2.479666732791113E-4</v>
      </c>
      <c r="X2811" s="210" t="s">
        <v>14868</v>
      </c>
      <c r="Y2811" s="21" t="s">
        <v>14659</v>
      </c>
      <c r="Z2811" s="214" t="s">
        <v>14869</v>
      </c>
    </row>
    <row r="2812" spans="1:26" s="67" customFormat="1" ht="100.2" customHeight="1" x14ac:dyDescent="0.3">
      <c r="A2812" s="138" t="s">
        <v>23707</v>
      </c>
      <c r="B2812" s="141" t="s">
        <v>23283</v>
      </c>
      <c r="C2812" s="139" t="s">
        <v>23284</v>
      </c>
      <c r="D2812" s="139" t="s">
        <v>23285</v>
      </c>
      <c r="E2812" s="142">
        <v>403.87</v>
      </c>
      <c r="F2812" s="143" t="s">
        <v>23286</v>
      </c>
      <c r="G2812" s="143"/>
      <c r="H2812" s="143" t="s">
        <v>23287</v>
      </c>
      <c r="I2812" s="144" t="s">
        <v>13709</v>
      </c>
      <c r="J2812" s="145" t="s">
        <v>13710</v>
      </c>
      <c r="K2812" s="143" t="s">
        <v>29080</v>
      </c>
      <c r="L2812" s="144" t="s">
        <v>425</v>
      </c>
      <c r="M2812" s="144" t="s">
        <v>23288</v>
      </c>
      <c r="N2812" s="144" t="s">
        <v>46</v>
      </c>
      <c r="O2812" s="166" t="s">
        <v>34</v>
      </c>
      <c r="P2812" s="144">
        <v>546</v>
      </c>
      <c r="Q2812" s="144">
        <v>0.1</v>
      </c>
      <c r="R2812" s="147" t="s">
        <v>23289</v>
      </c>
      <c r="S2812" s="144" t="s">
        <v>143</v>
      </c>
      <c r="T2812" s="144">
        <v>1</v>
      </c>
      <c r="U2812" s="144">
        <v>0.1</v>
      </c>
      <c r="V2812" s="149">
        <f>U2812/E2812</f>
        <v>2.4760442716715778E-4</v>
      </c>
      <c r="W2812" s="149">
        <f t="shared" si="152"/>
        <v>2.4760442716715778E-4</v>
      </c>
      <c r="X2812" s="167" t="s">
        <v>23290</v>
      </c>
      <c r="Y2812" s="145" t="s">
        <v>23291</v>
      </c>
      <c r="Z2812" s="168" t="s">
        <v>23292</v>
      </c>
    </row>
    <row r="2813" spans="1:26" s="67" customFormat="1" ht="100.2" customHeight="1" x14ac:dyDescent="0.3">
      <c r="A2813" s="138" t="s">
        <v>23707</v>
      </c>
      <c r="B2813" s="141" t="s">
        <v>23293</v>
      </c>
      <c r="C2813" s="139" t="s">
        <v>23294</v>
      </c>
      <c r="D2813" s="139" t="s">
        <v>23295</v>
      </c>
      <c r="E2813" s="142">
        <v>129.18</v>
      </c>
      <c r="F2813" s="143" t="s">
        <v>23296</v>
      </c>
      <c r="G2813" s="143"/>
      <c r="H2813" s="143" t="s">
        <v>23297</v>
      </c>
      <c r="I2813" s="144" t="s">
        <v>13709</v>
      </c>
      <c r="J2813" s="145" t="s">
        <v>13833</v>
      </c>
      <c r="K2813" s="143" t="s">
        <v>29538</v>
      </c>
      <c r="L2813" s="144" t="s">
        <v>189</v>
      </c>
      <c r="M2813" s="144" t="s">
        <v>190</v>
      </c>
      <c r="N2813" s="144" t="s">
        <v>476</v>
      </c>
      <c r="O2813" s="166" t="s">
        <v>3856</v>
      </c>
      <c r="P2813" s="144">
        <v>364</v>
      </c>
      <c r="Q2813" s="144">
        <v>3.1E-2</v>
      </c>
      <c r="R2813" s="147" t="s">
        <v>23298</v>
      </c>
      <c r="S2813" s="144" t="s">
        <v>143</v>
      </c>
      <c r="T2813" s="144">
        <v>0.43</v>
      </c>
      <c r="U2813" s="144">
        <v>3.1E-2</v>
      </c>
      <c r="V2813" s="153">
        <f>U2813/E2813</f>
        <v>2.3997522836352375E-4</v>
      </c>
      <c r="W2813" s="153">
        <f t="shared" si="152"/>
        <v>2.3997522836352375E-4</v>
      </c>
      <c r="X2813" s="167" t="s">
        <v>23299</v>
      </c>
      <c r="Y2813" s="145" t="s">
        <v>23300</v>
      </c>
      <c r="Z2813" s="168" t="s">
        <v>23301</v>
      </c>
    </row>
    <row r="2814" spans="1:26" s="67" customFormat="1" ht="100.2" customHeight="1" x14ac:dyDescent="0.3">
      <c r="A2814" s="9" t="s">
        <v>16991</v>
      </c>
      <c r="B2814" s="10" t="s">
        <v>14870</v>
      </c>
      <c r="C2814" s="22" t="s">
        <v>14871</v>
      </c>
      <c r="D2814" s="43" t="s">
        <v>23626</v>
      </c>
      <c r="E2814" s="24">
        <v>875.1</v>
      </c>
      <c r="F2814" s="14" t="s">
        <v>14872</v>
      </c>
      <c r="G2814" s="14">
        <v>5.83</v>
      </c>
      <c r="H2814" s="25" t="s">
        <v>14873</v>
      </c>
      <c r="I2814" s="14" t="s">
        <v>13709</v>
      </c>
      <c r="J2814" s="15" t="s">
        <v>13805</v>
      </c>
      <c r="K2814" s="14" t="s">
        <v>29539</v>
      </c>
      <c r="L2814" s="14" t="s">
        <v>31</v>
      </c>
      <c r="M2814" s="14" t="s">
        <v>674</v>
      </c>
      <c r="N2814" s="14" t="s">
        <v>33</v>
      </c>
      <c r="O2814" s="203" t="s">
        <v>83</v>
      </c>
      <c r="P2814" s="26" t="s">
        <v>917</v>
      </c>
      <c r="Q2814" s="25">
        <v>0.2</v>
      </c>
      <c r="R2814" s="15" t="s">
        <v>14874</v>
      </c>
      <c r="S2814" s="14" t="s">
        <v>14875</v>
      </c>
      <c r="T2814" s="25">
        <v>0.4</v>
      </c>
      <c r="U2814" s="85">
        <v>0.2</v>
      </c>
      <c r="V2814" s="93">
        <f>PRODUCT(U2814,1/E2814)</f>
        <v>2.2854530910753056E-4</v>
      </c>
      <c r="W2814" s="93">
        <f t="shared" si="152"/>
        <v>2.2854530910753056E-4</v>
      </c>
      <c r="X2814" s="210" t="s">
        <v>14876</v>
      </c>
      <c r="Y2814" s="21" t="s">
        <v>14877</v>
      </c>
      <c r="Z2814" s="214" t="s">
        <v>14878</v>
      </c>
    </row>
    <row r="2815" spans="1:26" s="67" customFormat="1" ht="100.2" customHeight="1" x14ac:dyDescent="0.3">
      <c r="A2815" s="138" t="s">
        <v>23707</v>
      </c>
      <c r="B2815" s="141" t="s">
        <v>23302</v>
      </c>
      <c r="C2815" s="139" t="s">
        <v>23303</v>
      </c>
      <c r="D2815" s="139" t="s">
        <v>23703</v>
      </c>
      <c r="E2815" s="142">
        <v>361.2</v>
      </c>
      <c r="F2815" s="143" t="s">
        <v>23304</v>
      </c>
      <c r="G2815" s="143"/>
      <c r="H2815" s="143" t="s">
        <v>23305</v>
      </c>
      <c r="I2815" s="144" t="s">
        <v>13709</v>
      </c>
      <c r="J2815" s="145" t="s">
        <v>13853</v>
      </c>
      <c r="K2815" s="143" t="s">
        <v>29081</v>
      </c>
      <c r="L2815" s="144" t="s">
        <v>31</v>
      </c>
      <c r="M2815" s="144" t="s">
        <v>281</v>
      </c>
      <c r="N2815" s="144" t="s">
        <v>281</v>
      </c>
      <c r="O2815" s="166" t="s">
        <v>34</v>
      </c>
      <c r="P2815" s="144">
        <v>730</v>
      </c>
      <c r="Q2815" s="144">
        <v>0.08</v>
      </c>
      <c r="R2815" s="147" t="s">
        <v>23306</v>
      </c>
      <c r="S2815" s="144" t="s">
        <v>23307</v>
      </c>
      <c r="T2815" s="144" t="s">
        <v>281</v>
      </c>
      <c r="U2815" s="144">
        <v>0.08</v>
      </c>
      <c r="V2815" s="149">
        <f>U2815/E2815</f>
        <v>2.2148394241417498E-4</v>
      </c>
      <c r="W2815" s="149">
        <f t="shared" si="152"/>
        <v>2.2148394241417498E-4</v>
      </c>
      <c r="X2815" s="167" t="s">
        <v>23308</v>
      </c>
      <c r="Y2815" s="145" t="s">
        <v>23309</v>
      </c>
      <c r="Z2815" s="168" t="s">
        <v>23310</v>
      </c>
    </row>
    <row r="2816" spans="1:26" s="67" customFormat="1" ht="100.2" customHeight="1" x14ac:dyDescent="0.3">
      <c r="A2816" s="9" t="s">
        <v>16991</v>
      </c>
      <c r="B2816" s="10" t="s">
        <v>14879</v>
      </c>
      <c r="C2816" s="22" t="s">
        <v>14880</v>
      </c>
      <c r="D2816" s="19" t="s">
        <v>14881</v>
      </c>
      <c r="E2816" s="13">
        <v>466.47</v>
      </c>
      <c r="F2816" s="14" t="s">
        <v>14882</v>
      </c>
      <c r="G2816" s="14">
        <v>5.96</v>
      </c>
      <c r="H2816" s="14" t="s">
        <v>14883</v>
      </c>
      <c r="I2816" s="14" t="s">
        <v>13709</v>
      </c>
      <c r="J2816" s="15" t="s">
        <v>13853</v>
      </c>
      <c r="K2816" s="14" t="s">
        <v>29540</v>
      </c>
      <c r="L2816" s="14" t="s">
        <v>31</v>
      </c>
      <c r="M2816" s="14" t="s">
        <v>14884</v>
      </c>
      <c r="N2816" s="14" t="s">
        <v>33</v>
      </c>
      <c r="O2816" s="203" t="s">
        <v>34</v>
      </c>
      <c r="P2816" s="28">
        <v>90</v>
      </c>
      <c r="Q2816" s="14">
        <v>0.3</v>
      </c>
      <c r="R2816" s="15" t="s">
        <v>14885</v>
      </c>
      <c r="S2816" s="14" t="s">
        <v>14074</v>
      </c>
      <c r="T2816" s="14">
        <v>0.9</v>
      </c>
      <c r="U2816" s="36">
        <v>0.3</v>
      </c>
      <c r="V2816" s="37">
        <f>U2816/E2816</f>
        <v>6.4312817544536622E-4</v>
      </c>
      <c r="W2816" s="37">
        <f>V2816/3</f>
        <v>2.1437605848178873E-4</v>
      </c>
      <c r="X2816" s="210" t="s">
        <v>14886</v>
      </c>
      <c r="Y2816" s="21" t="s">
        <v>14887</v>
      </c>
      <c r="Z2816" s="214" t="s">
        <v>14888</v>
      </c>
    </row>
    <row r="2817" spans="1:26" s="67" customFormat="1" ht="100.2" customHeight="1" x14ac:dyDescent="0.3">
      <c r="A2817" s="9" t="s">
        <v>16991</v>
      </c>
      <c r="B2817" s="10" t="s">
        <v>14889</v>
      </c>
      <c r="C2817" s="22" t="s">
        <v>14890</v>
      </c>
      <c r="D2817" s="19" t="s">
        <v>23627</v>
      </c>
      <c r="E2817" s="13">
        <v>304.34705441161498</v>
      </c>
      <c r="F2817" s="14" t="s">
        <v>14891</v>
      </c>
      <c r="G2817" s="14">
        <v>3.81</v>
      </c>
      <c r="H2817" s="14" t="s">
        <v>14892</v>
      </c>
      <c r="I2817" s="14" t="s">
        <v>13709</v>
      </c>
      <c r="J2817" s="15" t="s">
        <v>13853</v>
      </c>
      <c r="K2817" s="14" t="s">
        <v>29541</v>
      </c>
      <c r="L2817" s="14" t="s">
        <v>31</v>
      </c>
      <c r="M2817" s="14" t="s">
        <v>69</v>
      </c>
      <c r="N2817" s="14" t="s">
        <v>46</v>
      </c>
      <c r="O2817" s="203" t="s">
        <v>34</v>
      </c>
      <c r="P2817" s="28">
        <v>686</v>
      </c>
      <c r="Q2817" s="14">
        <v>0.06</v>
      </c>
      <c r="R2817" s="15" t="s">
        <v>14893</v>
      </c>
      <c r="S2817" s="14" t="s">
        <v>14293</v>
      </c>
      <c r="T2817" s="14">
        <v>5</v>
      </c>
      <c r="U2817" s="14">
        <v>0.06</v>
      </c>
      <c r="V2817" s="37">
        <f>PRODUCT(U2817,1/E2817)</f>
        <v>1.9714335700076415E-4</v>
      </c>
      <c r="W2817" s="37">
        <f>V2817</f>
        <v>1.9714335700076415E-4</v>
      </c>
      <c r="X2817" s="210" t="s">
        <v>14894</v>
      </c>
      <c r="Y2817" s="21" t="s">
        <v>14895</v>
      </c>
      <c r="Z2817" s="214" t="s">
        <v>14896</v>
      </c>
    </row>
    <row r="2818" spans="1:26" s="67" customFormat="1" ht="100.2" customHeight="1" x14ac:dyDescent="0.3">
      <c r="A2818" s="138" t="s">
        <v>23707</v>
      </c>
      <c r="B2818" s="141" t="s">
        <v>23311</v>
      </c>
      <c r="C2818" s="139" t="s">
        <v>23312</v>
      </c>
      <c r="D2818" s="139" t="s">
        <v>23313</v>
      </c>
      <c r="E2818" s="143">
        <v>531.29999999999995</v>
      </c>
      <c r="F2818" s="144" t="s">
        <v>23314</v>
      </c>
      <c r="G2818" s="150"/>
      <c r="H2818" s="144" t="s">
        <v>23315</v>
      </c>
      <c r="I2818" s="144" t="s">
        <v>13709</v>
      </c>
      <c r="J2818" s="145" t="s">
        <v>23050</v>
      </c>
      <c r="K2818" s="144" t="s">
        <v>29542</v>
      </c>
      <c r="L2818" s="144" t="s">
        <v>189</v>
      </c>
      <c r="M2818" s="144" t="s">
        <v>190</v>
      </c>
      <c r="N2818" s="144" t="s">
        <v>33</v>
      </c>
      <c r="O2818" s="166" t="s">
        <v>3856</v>
      </c>
      <c r="P2818" s="144">
        <v>91</v>
      </c>
      <c r="Q2818" s="144">
        <v>0.3</v>
      </c>
      <c r="R2818" s="147" t="s">
        <v>23316</v>
      </c>
      <c r="S2818" s="144" t="s">
        <v>23317</v>
      </c>
      <c r="T2818" s="144">
        <v>1</v>
      </c>
      <c r="U2818" s="144">
        <v>0.3</v>
      </c>
      <c r="V2818" s="149">
        <f>U2818/E2818</f>
        <v>5.6465273856578211E-4</v>
      </c>
      <c r="W2818" s="149">
        <f>V2818/3</f>
        <v>1.8821757952192737E-4</v>
      </c>
      <c r="X2818" s="179" t="s">
        <v>23318</v>
      </c>
      <c r="Y2818" s="145" t="s">
        <v>5095</v>
      </c>
      <c r="Z2818" s="168" t="s">
        <v>23319</v>
      </c>
    </row>
    <row r="2819" spans="1:26" s="67" customFormat="1" ht="100.2" customHeight="1" x14ac:dyDescent="0.3">
      <c r="A2819" s="138" t="s">
        <v>23707</v>
      </c>
      <c r="B2819" s="141" t="s">
        <v>23320</v>
      </c>
      <c r="C2819" s="139" t="s">
        <v>23321</v>
      </c>
      <c r="D2819" s="139" t="s">
        <v>23704</v>
      </c>
      <c r="E2819" s="142">
        <v>335.98</v>
      </c>
      <c r="F2819" s="143" t="s">
        <v>23322</v>
      </c>
      <c r="G2819" s="143"/>
      <c r="H2819" s="143" t="s">
        <v>23323</v>
      </c>
      <c r="I2819" s="144" t="s">
        <v>13709</v>
      </c>
      <c r="J2819" s="145" t="s">
        <v>13853</v>
      </c>
      <c r="K2819" s="143" t="s">
        <v>29082</v>
      </c>
      <c r="L2819" s="144" t="s">
        <v>189</v>
      </c>
      <c r="M2819" s="144" t="s">
        <v>190</v>
      </c>
      <c r="N2819" s="144" t="s">
        <v>46</v>
      </c>
      <c r="O2819" s="166" t="s">
        <v>34</v>
      </c>
      <c r="P2819" s="144">
        <v>182</v>
      </c>
      <c r="Q2819" s="144">
        <v>6.0999999999999999E-2</v>
      </c>
      <c r="R2819" s="147" t="s">
        <v>23324</v>
      </c>
      <c r="S2819" s="144" t="s">
        <v>36</v>
      </c>
      <c r="T2819" s="144">
        <v>0.57799999999999996</v>
      </c>
      <c r="U2819" s="144">
        <v>6.0999999999999999E-2</v>
      </c>
      <c r="V2819" s="153">
        <f>U2819/E2819</f>
        <v>1.8155842609679146E-4</v>
      </c>
      <c r="W2819" s="153">
        <f>V2819</f>
        <v>1.8155842609679146E-4</v>
      </c>
      <c r="X2819" s="167" t="s">
        <v>23325</v>
      </c>
      <c r="Y2819" s="145" t="s">
        <v>23326</v>
      </c>
      <c r="Z2819" s="168" t="s">
        <v>23327</v>
      </c>
    </row>
    <row r="2820" spans="1:26" s="67" customFormat="1" ht="100.2" customHeight="1" x14ac:dyDescent="0.3">
      <c r="A2820" s="138" t="s">
        <v>23707</v>
      </c>
      <c r="B2820" s="141" t="s">
        <v>23328</v>
      </c>
      <c r="C2820" s="139" t="s">
        <v>23329</v>
      </c>
      <c r="D2820" s="139" t="s">
        <v>23330</v>
      </c>
      <c r="E2820" s="142">
        <v>281.31</v>
      </c>
      <c r="F2820" s="143" t="s">
        <v>23331</v>
      </c>
      <c r="G2820" s="143"/>
      <c r="H2820" s="143" t="s">
        <v>23332</v>
      </c>
      <c r="I2820" s="144" t="s">
        <v>13709</v>
      </c>
      <c r="J2820" s="145" t="s">
        <v>13853</v>
      </c>
      <c r="K2820" s="143" t="s">
        <v>29543</v>
      </c>
      <c r="L2820" s="144" t="s">
        <v>425</v>
      </c>
      <c r="M2820" s="144" t="s">
        <v>6159</v>
      </c>
      <c r="N2820" s="144" t="s">
        <v>33</v>
      </c>
      <c r="O2820" s="166" t="s">
        <v>34</v>
      </c>
      <c r="P2820" s="144">
        <v>651</v>
      </c>
      <c r="Q2820" s="144">
        <v>0.05</v>
      </c>
      <c r="R2820" s="147" t="s">
        <v>23333</v>
      </c>
      <c r="S2820" s="144" t="s">
        <v>14074</v>
      </c>
      <c r="T2820" s="144">
        <v>1</v>
      </c>
      <c r="U2820" s="144">
        <v>0.05</v>
      </c>
      <c r="V2820" s="149">
        <f>U2820/E2820</f>
        <v>1.7773985994099038E-4</v>
      </c>
      <c r="W2820" s="149">
        <f>V2820</f>
        <v>1.7773985994099038E-4</v>
      </c>
      <c r="X2820" s="167" t="s">
        <v>23334</v>
      </c>
      <c r="Y2820" s="145" t="s">
        <v>23335</v>
      </c>
      <c r="Z2820" s="168" t="s">
        <v>23336</v>
      </c>
    </row>
    <row r="2821" spans="1:26" s="67" customFormat="1" ht="100.2" customHeight="1" x14ac:dyDescent="0.3">
      <c r="A2821" s="138" t="s">
        <v>23707</v>
      </c>
      <c r="B2821" s="141" t="s">
        <v>23337</v>
      </c>
      <c r="C2821" s="139" t="s">
        <v>23338</v>
      </c>
      <c r="D2821" s="145" t="s">
        <v>23339</v>
      </c>
      <c r="E2821" s="143">
        <v>507.9</v>
      </c>
      <c r="F2821" s="144" t="s">
        <v>23340</v>
      </c>
      <c r="G2821" s="150"/>
      <c r="H2821" s="144" t="s">
        <v>23341</v>
      </c>
      <c r="I2821" s="144" t="s">
        <v>13709</v>
      </c>
      <c r="J2821" s="145" t="s">
        <v>14795</v>
      </c>
      <c r="K2821" s="144" t="s">
        <v>29544</v>
      </c>
      <c r="L2821" s="144" t="s">
        <v>31</v>
      </c>
      <c r="M2821" s="144" t="s">
        <v>69</v>
      </c>
      <c r="N2821" s="144" t="s">
        <v>46</v>
      </c>
      <c r="O2821" s="166" t="s">
        <v>47</v>
      </c>
      <c r="P2821" s="144">
        <v>90</v>
      </c>
      <c r="Q2821" s="144">
        <v>0.26</v>
      </c>
      <c r="R2821" s="147" t="s">
        <v>23342</v>
      </c>
      <c r="S2821" s="144" t="s">
        <v>23343</v>
      </c>
      <c r="T2821" s="144">
        <v>0.66</v>
      </c>
      <c r="U2821" s="144">
        <v>0.26</v>
      </c>
      <c r="V2821" s="153">
        <f>U2821/E2821</f>
        <v>5.1191179366016936E-4</v>
      </c>
      <c r="W2821" s="153">
        <f>V2821/3</f>
        <v>1.7063726455338979E-4</v>
      </c>
      <c r="X2821" s="179" t="s">
        <v>23344</v>
      </c>
      <c r="Y2821" s="145" t="s">
        <v>23345</v>
      </c>
      <c r="Z2821" s="168" t="s">
        <v>23346</v>
      </c>
    </row>
    <row r="2822" spans="1:26" s="67" customFormat="1" ht="100.2" customHeight="1" x14ac:dyDescent="0.3">
      <c r="A2822" s="9" t="s">
        <v>16991</v>
      </c>
      <c r="B2822" s="10" t="s">
        <v>14897</v>
      </c>
      <c r="C2822" s="22" t="s">
        <v>14898</v>
      </c>
      <c r="D2822" s="19" t="s">
        <v>14899</v>
      </c>
      <c r="E2822" s="13">
        <v>345.39</v>
      </c>
      <c r="F2822" s="14" t="s">
        <v>14900</v>
      </c>
      <c r="G2822" s="14">
        <v>4.12</v>
      </c>
      <c r="H2822" s="14" t="s">
        <v>14901</v>
      </c>
      <c r="I2822" s="14" t="s">
        <v>13709</v>
      </c>
      <c r="J2822" s="15" t="s">
        <v>13853</v>
      </c>
      <c r="K2822" s="14" t="s">
        <v>29545</v>
      </c>
      <c r="L2822" s="14" t="s">
        <v>31</v>
      </c>
      <c r="M2822" s="14" t="s">
        <v>2245</v>
      </c>
      <c r="N2822" s="14" t="s">
        <v>33</v>
      </c>
      <c r="O2822" s="203" t="s">
        <v>34</v>
      </c>
      <c r="P2822" s="28">
        <v>730</v>
      </c>
      <c r="Q2822" s="14">
        <v>0.05</v>
      </c>
      <c r="R2822" s="15" t="s">
        <v>14902</v>
      </c>
      <c r="S2822" s="14" t="s">
        <v>14293</v>
      </c>
      <c r="T2822" s="14">
        <v>0.5</v>
      </c>
      <c r="U2822" s="13">
        <v>0.05</v>
      </c>
      <c r="V2822" s="37">
        <f>PRODUCT(U2822,1/E2822)</f>
        <v>1.4476389009525465E-4</v>
      </c>
      <c r="W2822" s="37">
        <f>V2822</f>
        <v>1.4476389009525465E-4</v>
      </c>
      <c r="X2822" s="210" t="s">
        <v>14903</v>
      </c>
      <c r="Y2822" s="21" t="s">
        <v>14904</v>
      </c>
      <c r="Z2822" s="214" t="s">
        <v>14905</v>
      </c>
    </row>
    <row r="2823" spans="1:26" s="67" customFormat="1" ht="100.2" customHeight="1" x14ac:dyDescent="0.3">
      <c r="A2823" s="138" t="s">
        <v>23707</v>
      </c>
      <c r="B2823" s="141" t="s">
        <v>23347</v>
      </c>
      <c r="C2823" s="139" t="s">
        <v>23348</v>
      </c>
      <c r="D2823" s="139" t="s">
        <v>23349</v>
      </c>
      <c r="E2823" s="143">
        <v>581.4</v>
      </c>
      <c r="F2823" s="144" t="s">
        <v>23350</v>
      </c>
      <c r="G2823" s="150"/>
      <c r="H2823" s="144" t="s">
        <v>23351</v>
      </c>
      <c r="I2823" s="144" t="s">
        <v>13709</v>
      </c>
      <c r="J2823" s="145" t="s">
        <v>23050</v>
      </c>
      <c r="K2823" s="144" t="s">
        <v>29083</v>
      </c>
      <c r="L2823" s="144" t="s">
        <v>31</v>
      </c>
      <c r="M2823" s="144" t="s">
        <v>12508</v>
      </c>
      <c r="N2823" s="144" t="s">
        <v>33</v>
      </c>
      <c r="O2823" s="166" t="s">
        <v>220</v>
      </c>
      <c r="P2823" s="144">
        <v>90</v>
      </c>
      <c r="Q2823" s="144">
        <v>0.25</v>
      </c>
      <c r="R2823" s="147" t="s">
        <v>23352</v>
      </c>
      <c r="S2823" s="144" t="s">
        <v>36</v>
      </c>
      <c r="T2823" s="144">
        <v>2.5</v>
      </c>
      <c r="U2823" s="144">
        <v>0.25</v>
      </c>
      <c r="V2823" s="153">
        <f>U2823/E2823</f>
        <v>4.2999656002751978E-4</v>
      </c>
      <c r="W2823" s="153">
        <f>V2823/3</f>
        <v>1.4333218667583994E-4</v>
      </c>
      <c r="X2823" s="179" t="s">
        <v>23353</v>
      </c>
      <c r="Y2823" s="145" t="s">
        <v>1705</v>
      </c>
      <c r="Z2823" s="168" t="s">
        <v>23354</v>
      </c>
    </row>
    <row r="2824" spans="1:26" s="67" customFormat="1" ht="100.2" customHeight="1" x14ac:dyDescent="0.3">
      <c r="A2824" s="9" t="s">
        <v>16991</v>
      </c>
      <c r="B2824" s="10" t="s">
        <v>14906</v>
      </c>
      <c r="C2824" s="22" t="s">
        <v>14907</v>
      </c>
      <c r="D2824" s="19" t="s">
        <v>14908</v>
      </c>
      <c r="E2824" s="13">
        <v>236.33</v>
      </c>
      <c r="F2824" s="14" t="s">
        <v>14909</v>
      </c>
      <c r="G2824" s="14">
        <v>2.96</v>
      </c>
      <c r="H2824" s="14" t="s">
        <v>14910</v>
      </c>
      <c r="I2824" s="14" t="s">
        <v>13709</v>
      </c>
      <c r="J2824" s="15" t="s">
        <v>13739</v>
      </c>
      <c r="K2824" s="14" t="s">
        <v>29084</v>
      </c>
      <c r="L2824" s="14" t="s">
        <v>31</v>
      </c>
      <c r="M2824" s="14" t="s">
        <v>69</v>
      </c>
      <c r="N2824" s="14" t="s">
        <v>33</v>
      </c>
      <c r="O2824" s="203" t="s">
        <v>1662</v>
      </c>
      <c r="P2824" s="28">
        <v>98</v>
      </c>
      <c r="Q2824" s="14">
        <v>0.1</v>
      </c>
      <c r="R2824" s="15" t="s">
        <v>14911</v>
      </c>
      <c r="S2824" s="14" t="s">
        <v>14912</v>
      </c>
      <c r="T2824" s="14">
        <v>1</v>
      </c>
      <c r="U2824" s="14">
        <v>0.1</v>
      </c>
      <c r="V2824" s="37">
        <f>PRODUCT(U2824,1/E2824)</f>
        <v>4.2313713874666783E-4</v>
      </c>
      <c r="W2824" s="37">
        <f>V2824/3</f>
        <v>1.4104571291555595E-4</v>
      </c>
      <c r="X2824" s="210" t="s">
        <v>14913</v>
      </c>
      <c r="Y2824" s="21" t="s">
        <v>14914</v>
      </c>
      <c r="Z2824" s="214" t="s">
        <v>14915</v>
      </c>
    </row>
    <row r="2825" spans="1:26" s="67" customFormat="1" ht="100.2" customHeight="1" x14ac:dyDescent="0.3">
      <c r="A2825" s="9" t="s">
        <v>16991</v>
      </c>
      <c r="B2825" s="10" t="s">
        <v>29640</v>
      </c>
      <c r="C2825" s="22" t="s">
        <v>14916</v>
      </c>
      <c r="D2825" s="19" t="s">
        <v>23628</v>
      </c>
      <c r="E2825" s="13">
        <v>409.76</v>
      </c>
      <c r="F2825" s="14" t="s">
        <v>14917</v>
      </c>
      <c r="G2825" s="14">
        <v>6.16</v>
      </c>
      <c r="H2825" s="14" t="s">
        <v>14918</v>
      </c>
      <c r="I2825" s="14" t="s">
        <v>13709</v>
      </c>
      <c r="J2825" s="15" t="s">
        <v>13720</v>
      </c>
      <c r="K2825" s="14" t="s">
        <v>28777</v>
      </c>
      <c r="L2825" s="14" t="s">
        <v>31</v>
      </c>
      <c r="M2825" s="14" t="s">
        <v>176</v>
      </c>
      <c r="N2825" s="14" t="s">
        <v>476</v>
      </c>
      <c r="O2825" s="203" t="s">
        <v>34</v>
      </c>
      <c r="P2825" s="28">
        <v>910</v>
      </c>
      <c r="Q2825" s="14">
        <v>5.5E-2</v>
      </c>
      <c r="R2825" s="15" t="s">
        <v>14919</v>
      </c>
      <c r="S2825" s="14" t="s">
        <v>143</v>
      </c>
      <c r="T2825" s="14">
        <v>0.27</v>
      </c>
      <c r="U2825" s="30">
        <v>5.5E-2</v>
      </c>
      <c r="V2825" s="64">
        <f>U2825/E2825</f>
        <v>1.3422491214369386E-4</v>
      </c>
      <c r="W2825" s="64">
        <f>V2825</f>
        <v>1.3422491214369386E-4</v>
      </c>
      <c r="X2825" s="210" t="s">
        <v>14920</v>
      </c>
      <c r="Y2825" s="21" t="s">
        <v>14921</v>
      </c>
      <c r="Z2825" s="214" t="s">
        <v>14922</v>
      </c>
    </row>
    <row r="2826" spans="1:26" s="67" customFormat="1" ht="100.2" customHeight="1" x14ac:dyDescent="0.3">
      <c r="A2826" s="9" t="s">
        <v>16991</v>
      </c>
      <c r="B2826" s="10" t="s">
        <v>14923</v>
      </c>
      <c r="C2826" s="22" t="s">
        <v>14924</v>
      </c>
      <c r="D2826" s="43" t="s">
        <v>23629</v>
      </c>
      <c r="E2826" s="24">
        <v>545.54</v>
      </c>
      <c r="F2826" s="14" t="s">
        <v>14925</v>
      </c>
      <c r="G2826" s="14">
        <v>6.89</v>
      </c>
      <c r="H2826" s="25" t="s">
        <v>14926</v>
      </c>
      <c r="I2826" s="14" t="s">
        <v>13709</v>
      </c>
      <c r="J2826" s="15" t="s">
        <v>13720</v>
      </c>
      <c r="K2826" s="14" t="s">
        <v>29085</v>
      </c>
      <c r="L2826" s="14" t="s">
        <v>31</v>
      </c>
      <c r="M2826" s="14" t="s">
        <v>310</v>
      </c>
      <c r="N2826" s="14" t="s">
        <v>33</v>
      </c>
      <c r="O2826" s="203" t="s">
        <v>34</v>
      </c>
      <c r="P2826" s="26">
        <v>728</v>
      </c>
      <c r="Q2826" s="25">
        <v>7.0000000000000007E-2</v>
      </c>
      <c r="R2826" s="15" t="s">
        <v>14927</v>
      </c>
      <c r="S2826" s="14" t="s">
        <v>14928</v>
      </c>
      <c r="T2826" s="25">
        <v>0.7</v>
      </c>
      <c r="U2826" s="25">
        <v>7.0000000000000007E-2</v>
      </c>
      <c r="V2826" s="93">
        <f>PRODUCT(U2826,1/E2826)</f>
        <v>1.2831323092715477E-4</v>
      </c>
      <c r="W2826" s="93">
        <f>V2826</f>
        <v>1.2831323092715477E-4</v>
      </c>
      <c r="X2826" s="210" t="s">
        <v>14929</v>
      </c>
      <c r="Y2826" s="21" t="s">
        <v>1485</v>
      </c>
      <c r="Z2826" s="214" t="s">
        <v>14930</v>
      </c>
    </row>
    <row r="2827" spans="1:26" s="67" customFormat="1" ht="100.2" customHeight="1" x14ac:dyDescent="0.3">
      <c r="A2827" s="9" t="s">
        <v>16991</v>
      </c>
      <c r="B2827" s="10" t="s">
        <v>14931</v>
      </c>
      <c r="C2827" s="22" t="s">
        <v>14932</v>
      </c>
      <c r="D2827" s="19" t="s">
        <v>14933</v>
      </c>
      <c r="E2827" s="13">
        <v>490.61</v>
      </c>
      <c r="F2827" s="14" t="s">
        <v>14934</v>
      </c>
      <c r="G2827" s="14">
        <v>5.41</v>
      </c>
      <c r="H2827" s="14" t="s">
        <v>14935</v>
      </c>
      <c r="I2827" s="14" t="s">
        <v>13709</v>
      </c>
      <c r="J2827" s="15" t="s">
        <v>13720</v>
      </c>
      <c r="K2827" s="14" t="s">
        <v>29086</v>
      </c>
      <c r="L2827" s="14" t="s">
        <v>31</v>
      </c>
      <c r="M2827" s="14" t="s">
        <v>32</v>
      </c>
      <c r="N2827" s="14" t="s">
        <v>476</v>
      </c>
      <c r="O2827" s="203" t="s">
        <v>34</v>
      </c>
      <c r="P2827" s="28">
        <v>730</v>
      </c>
      <c r="Q2827" s="14">
        <v>0.06</v>
      </c>
      <c r="R2827" s="15" t="s">
        <v>14936</v>
      </c>
      <c r="S2827" s="14" t="s">
        <v>1776</v>
      </c>
      <c r="T2827" s="14">
        <v>0.3</v>
      </c>
      <c r="U2827" s="14">
        <v>0.06</v>
      </c>
      <c r="V2827" s="64">
        <f>PRODUCT(U2827,1/E2827)</f>
        <v>1.2229673263895965E-4</v>
      </c>
      <c r="W2827" s="64">
        <f>V2827</f>
        <v>1.2229673263895965E-4</v>
      </c>
      <c r="X2827" s="210" t="s">
        <v>14937</v>
      </c>
      <c r="Y2827" s="21" t="s">
        <v>14938</v>
      </c>
      <c r="Z2827" s="214" t="s">
        <v>14939</v>
      </c>
    </row>
    <row r="2828" spans="1:26" s="67" customFormat="1" ht="100.2" customHeight="1" x14ac:dyDescent="0.3">
      <c r="A2828" s="9" t="s">
        <v>16991</v>
      </c>
      <c r="B2828" s="10" t="s">
        <v>14940</v>
      </c>
      <c r="C2828" s="22" t="s">
        <v>14941</v>
      </c>
      <c r="D2828" s="43" t="s">
        <v>14942</v>
      </c>
      <c r="E2828" s="24">
        <v>303.36</v>
      </c>
      <c r="F2828" s="14" t="s">
        <v>14943</v>
      </c>
      <c r="G2828" s="14">
        <v>3.23</v>
      </c>
      <c r="H2828" s="14" t="s">
        <v>14944</v>
      </c>
      <c r="I2828" s="14" t="s">
        <v>13709</v>
      </c>
      <c r="J2828" s="15" t="s">
        <v>13853</v>
      </c>
      <c r="K2828" s="14" t="s">
        <v>29546</v>
      </c>
      <c r="L2828" s="14" t="s">
        <v>189</v>
      </c>
      <c r="M2828" s="14" t="s">
        <v>190</v>
      </c>
      <c r="N2828" s="14" t="s">
        <v>46</v>
      </c>
      <c r="O2828" s="203" t="s">
        <v>34</v>
      </c>
      <c r="P2828" s="26">
        <v>730</v>
      </c>
      <c r="Q2828" s="25">
        <v>2.9000000000000001E-2</v>
      </c>
      <c r="R2828" s="15" t="s">
        <v>14945</v>
      </c>
      <c r="S2828" s="14" t="s">
        <v>14293</v>
      </c>
      <c r="T2828" s="25">
        <v>0.06</v>
      </c>
      <c r="U2828" s="25">
        <v>2.9000000000000001E-2</v>
      </c>
      <c r="V2828" s="111">
        <f>U2828/E2828</f>
        <v>9.5595991561181438E-5</v>
      </c>
      <c r="W2828" s="111">
        <f>V2828</f>
        <v>9.5595991561181438E-5</v>
      </c>
      <c r="X2828" s="210" t="s">
        <v>14946</v>
      </c>
      <c r="Y2828" s="21" t="s">
        <v>14947</v>
      </c>
      <c r="Z2828" s="214" t="s">
        <v>14948</v>
      </c>
    </row>
    <row r="2829" spans="1:26" s="67" customFormat="1" ht="100.2" customHeight="1" x14ac:dyDescent="0.3">
      <c r="A2829" s="138" t="s">
        <v>23707</v>
      </c>
      <c r="B2829" s="141" t="s">
        <v>23355</v>
      </c>
      <c r="C2829" s="139" t="s">
        <v>23356</v>
      </c>
      <c r="D2829" s="139" t="s">
        <v>23357</v>
      </c>
      <c r="E2829" s="142">
        <v>349.74</v>
      </c>
      <c r="F2829" s="143" t="s">
        <v>23358</v>
      </c>
      <c r="G2829" s="143"/>
      <c r="H2829" s="143" t="s">
        <v>23359</v>
      </c>
      <c r="I2829" s="144" t="s">
        <v>13709</v>
      </c>
      <c r="J2829" s="145" t="s">
        <v>23360</v>
      </c>
      <c r="K2829" s="143" t="s">
        <v>29087</v>
      </c>
      <c r="L2829" s="144" t="s">
        <v>31</v>
      </c>
      <c r="M2829" s="144" t="s">
        <v>23361</v>
      </c>
      <c r="N2829" s="144" t="s">
        <v>46</v>
      </c>
      <c r="O2829" s="166" t="s">
        <v>34</v>
      </c>
      <c r="P2829" s="144">
        <v>728</v>
      </c>
      <c r="Q2829" s="144">
        <v>3.1E-2</v>
      </c>
      <c r="R2829" s="147" t="s">
        <v>23362</v>
      </c>
      <c r="S2829" s="144" t="s">
        <v>36</v>
      </c>
      <c r="T2829" s="144">
        <v>0.32</v>
      </c>
      <c r="U2829" s="144">
        <v>3.1E-2</v>
      </c>
      <c r="V2829" s="154">
        <f>U2829/E2829</f>
        <v>8.8637273403099448E-5</v>
      </c>
      <c r="W2829" s="154">
        <f>V2829</f>
        <v>8.8637273403099448E-5</v>
      </c>
      <c r="X2829" s="167" t="s">
        <v>23363</v>
      </c>
      <c r="Y2829" s="145" t="s">
        <v>23364</v>
      </c>
      <c r="Z2829" s="168" t="s">
        <v>23365</v>
      </c>
    </row>
    <row r="2830" spans="1:26" s="67" customFormat="1" ht="100.2" customHeight="1" x14ac:dyDescent="0.3">
      <c r="A2830" s="138" t="s">
        <v>23707</v>
      </c>
      <c r="B2830" s="141" t="s">
        <v>23366</v>
      </c>
      <c r="C2830" s="139" t="s">
        <v>23367</v>
      </c>
      <c r="D2830" s="139" t="s">
        <v>23368</v>
      </c>
      <c r="E2830" s="142">
        <v>347.084</v>
      </c>
      <c r="F2830" s="143" t="s">
        <v>23369</v>
      </c>
      <c r="G2830" s="143"/>
      <c r="H2830" s="143" t="s">
        <v>23370</v>
      </c>
      <c r="I2830" s="144" t="s">
        <v>13709</v>
      </c>
      <c r="J2830" s="145" t="s">
        <v>23371</v>
      </c>
      <c r="K2830" s="143" t="s">
        <v>29547</v>
      </c>
      <c r="L2830" s="144" t="s">
        <v>425</v>
      </c>
      <c r="M2830" s="144" t="s">
        <v>20652</v>
      </c>
      <c r="N2830" s="144" t="s">
        <v>46</v>
      </c>
      <c r="O2830" s="166" t="s">
        <v>220</v>
      </c>
      <c r="P2830" s="144">
        <v>84</v>
      </c>
      <c r="Q2830" s="144">
        <v>8.4000000000000005E-2</v>
      </c>
      <c r="R2830" s="147" t="s">
        <v>23372</v>
      </c>
      <c r="S2830" s="144" t="s">
        <v>143</v>
      </c>
      <c r="T2830" s="144">
        <v>0.42</v>
      </c>
      <c r="U2830" s="144">
        <v>8.4000000000000005E-2</v>
      </c>
      <c r="V2830" s="153">
        <f>U2830/E2830</f>
        <v>2.4201634186536979E-4</v>
      </c>
      <c r="W2830" s="154">
        <f>V2830/3</f>
        <v>8.0672113955123267E-5</v>
      </c>
      <c r="X2830" s="167" t="s">
        <v>23373</v>
      </c>
      <c r="Y2830" s="145" t="s">
        <v>23374</v>
      </c>
      <c r="Z2830" s="171" t="s">
        <v>23375</v>
      </c>
    </row>
    <row r="2831" spans="1:26" s="67" customFormat="1" ht="100.2" customHeight="1" x14ac:dyDescent="0.3">
      <c r="A2831" s="9" t="s">
        <v>16991</v>
      </c>
      <c r="B2831" s="10" t="s">
        <v>14949</v>
      </c>
      <c r="C2831" s="19" t="s">
        <v>14950</v>
      </c>
      <c r="D2831" s="19" t="s">
        <v>14951</v>
      </c>
      <c r="E2831" s="13">
        <v>360.88</v>
      </c>
      <c r="F2831" s="14" t="s">
        <v>14952</v>
      </c>
      <c r="G2831" s="14">
        <v>7.6</v>
      </c>
      <c r="H2831" s="14" t="s">
        <v>14953</v>
      </c>
      <c r="I2831" s="14" t="s">
        <v>13709</v>
      </c>
      <c r="J2831" s="15" t="s">
        <v>14666</v>
      </c>
      <c r="K2831" s="14" t="s">
        <v>29088</v>
      </c>
      <c r="L2831" s="14" t="s">
        <v>31</v>
      </c>
      <c r="M2831" s="14" t="s">
        <v>14954</v>
      </c>
      <c r="N2831" s="14" t="s">
        <v>476</v>
      </c>
      <c r="O2831" s="203" t="s">
        <v>34</v>
      </c>
      <c r="P2831" s="28">
        <v>91</v>
      </c>
      <c r="Q2831" s="14">
        <v>8.1000000000000003E-2</v>
      </c>
      <c r="R2831" s="15" t="s">
        <v>14955</v>
      </c>
      <c r="S2831" s="14" t="s">
        <v>36</v>
      </c>
      <c r="T2831" s="14">
        <v>0.36499999999999999</v>
      </c>
      <c r="U2831" s="14">
        <v>8.1000000000000003E-2</v>
      </c>
      <c r="V2831" s="64">
        <f>U2831/E2831</f>
        <v>2.2445134116603859E-4</v>
      </c>
      <c r="W2831" s="51">
        <f>V2831/3</f>
        <v>7.4817113722012857E-5</v>
      </c>
      <c r="X2831" s="210" t="s">
        <v>14956</v>
      </c>
      <c r="Y2831" s="21" t="s">
        <v>14957</v>
      </c>
      <c r="Z2831" s="214" t="s">
        <v>14958</v>
      </c>
    </row>
    <row r="2832" spans="1:26" s="67" customFormat="1" ht="100.2" customHeight="1" x14ac:dyDescent="0.3">
      <c r="A2832" s="9" t="s">
        <v>16991</v>
      </c>
      <c r="B2832" s="10" t="s">
        <v>14959</v>
      </c>
      <c r="C2832" s="22" t="s">
        <v>14960</v>
      </c>
      <c r="D2832" s="19" t="s">
        <v>14961</v>
      </c>
      <c r="E2832" s="13">
        <v>278.33</v>
      </c>
      <c r="F2832" s="14" t="s">
        <v>14962</v>
      </c>
      <c r="G2832" s="14">
        <v>4.09</v>
      </c>
      <c r="H2832" s="14" t="s">
        <v>14963</v>
      </c>
      <c r="I2832" s="14" t="s">
        <v>13709</v>
      </c>
      <c r="J2832" s="15" t="s">
        <v>13853</v>
      </c>
      <c r="K2832" s="14" t="s">
        <v>29548</v>
      </c>
      <c r="L2832" s="14" t="s">
        <v>10359</v>
      </c>
      <c r="M2832" s="14" t="s">
        <v>281</v>
      </c>
      <c r="N2832" s="14" t="s">
        <v>33</v>
      </c>
      <c r="O2832" s="203" t="s">
        <v>1214</v>
      </c>
      <c r="P2832" s="28">
        <v>728</v>
      </c>
      <c r="Q2832" s="14">
        <v>0.02</v>
      </c>
      <c r="R2832" s="15" t="s">
        <v>14964</v>
      </c>
      <c r="S2832" s="14" t="s">
        <v>14965</v>
      </c>
      <c r="T2832" s="14">
        <v>7.0000000000000007E-2</v>
      </c>
      <c r="U2832" s="14">
        <v>0.02</v>
      </c>
      <c r="V2832" s="64">
        <f>PRODUCT(U2832,1/E2832)</f>
        <v>7.1857147989796294E-5</v>
      </c>
      <c r="W2832" s="64">
        <f>V2832</f>
        <v>7.1857147989796294E-5</v>
      </c>
      <c r="X2832" s="210" t="s">
        <v>14966</v>
      </c>
      <c r="Y2832" s="21" t="s">
        <v>14967</v>
      </c>
      <c r="Z2832" s="214" t="s">
        <v>14968</v>
      </c>
    </row>
    <row r="2833" spans="1:26" s="67" customFormat="1" ht="100.2" customHeight="1" x14ac:dyDescent="0.3">
      <c r="A2833" s="9" t="s">
        <v>16991</v>
      </c>
      <c r="B2833" s="10" t="s">
        <v>14969</v>
      </c>
      <c r="C2833" s="22" t="s">
        <v>14970</v>
      </c>
      <c r="D2833" s="19" t="s">
        <v>14971</v>
      </c>
      <c r="E2833" s="13">
        <v>362.77</v>
      </c>
      <c r="F2833" s="14" t="s">
        <v>14972</v>
      </c>
      <c r="G2833" s="14">
        <v>4.13</v>
      </c>
      <c r="H2833" s="14" t="s">
        <v>14973</v>
      </c>
      <c r="I2833" s="14" t="s">
        <v>13709</v>
      </c>
      <c r="J2833" s="15" t="s">
        <v>13853</v>
      </c>
      <c r="K2833" s="14" t="s">
        <v>29089</v>
      </c>
      <c r="L2833" s="14" t="s">
        <v>189</v>
      </c>
      <c r="M2833" s="14" t="s">
        <v>190</v>
      </c>
      <c r="N2833" s="14" t="s">
        <v>46</v>
      </c>
      <c r="O2833" s="203" t="s">
        <v>34</v>
      </c>
      <c r="P2833" s="28">
        <v>365</v>
      </c>
      <c r="Q2833" s="14">
        <v>2.5000000000000001E-2</v>
      </c>
      <c r="R2833" s="15" t="s">
        <v>14974</v>
      </c>
      <c r="S2833" s="14" t="s">
        <v>14591</v>
      </c>
      <c r="T2833" s="14">
        <v>0.77500000000000002</v>
      </c>
      <c r="U2833" s="14">
        <v>2.5000000000000001E-2</v>
      </c>
      <c r="V2833" s="51">
        <f>PRODUCT(U2833,1/E2833)</f>
        <v>6.891418805303637E-5</v>
      </c>
      <c r="W2833" s="51">
        <f>V2833</f>
        <v>6.891418805303637E-5</v>
      </c>
      <c r="X2833" s="210" t="s">
        <v>14975</v>
      </c>
      <c r="Y2833" s="21" t="s">
        <v>14976</v>
      </c>
      <c r="Z2833" s="214" t="s">
        <v>14977</v>
      </c>
    </row>
    <row r="2834" spans="1:26" s="67" customFormat="1" ht="100.2" customHeight="1" x14ac:dyDescent="0.3">
      <c r="A2834" s="9" t="s">
        <v>16991</v>
      </c>
      <c r="B2834" s="10" t="s">
        <v>14978</v>
      </c>
      <c r="C2834" s="22" t="s">
        <v>14979</v>
      </c>
      <c r="D2834" s="43" t="s">
        <v>14980</v>
      </c>
      <c r="E2834" s="24">
        <v>608.67999999999995</v>
      </c>
      <c r="F2834" s="14" t="s">
        <v>14981</v>
      </c>
      <c r="G2834" s="14">
        <v>3.2</v>
      </c>
      <c r="H2834" s="25" t="s">
        <v>14982</v>
      </c>
      <c r="I2834" s="14" t="s">
        <v>13709</v>
      </c>
      <c r="J2834" s="15" t="s">
        <v>13710</v>
      </c>
      <c r="K2834" s="14" t="s">
        <v>29549</v>
      </c>
      <c r="L2834" s="14" t="s">
        <v>425</v>
      </c>
      <c r="M2834" s="14" t="s">
        <v>839</v>
      </c>
      <c r="N2834" s="14" t="s">
        <v>46</v>
      </c>
      <c r="O2834" s="203" t="s">
        <v>34</v>
      </c>
      <c r="P2834" s="26">
        <v>91</v>
      </c>
      <c r="Q2834" s="25">
        <v>0.12</v>
      </c>
      <c r="R2834" s="15" t="s">
        <v>14983</v>
      </c>
      <c r="S2834" s="14" t="s">
        <v>14984</v>
      </c>
      <c r="T2834" s="25">
        <v>0.22500000000000001</v>
      </c>
      <c r="U2834" s="25">
        <v>0.12</v>
      </c>
      <c r="V2834" s="51">
        <f>PRODUCT(U2834,1/E2834)</f>
        <v>1.9714792666097129E-4</v>
      </c>
      <c r="W2834" s="113">
        <f>V2834/3</f>
        <v>6.5715975553657093E-5</v>
      </c>
      <c r="X2834" s="210" t="s">
        <v>14985</v>
      </c>
      <c r="Y2834" s="21" t="s">
        <v>14986</v>
      </c>
      <c r="Z2834" s="214" t="s">
        <v>14987</v>
      </c>
    </row>
    <row r="2835" spans="1:26" s="67" customFormat="1" ht="100.2" customHeight="1" x14ac:dyDescent="0.3">
      <c r="A2835" s="9" t="s">
        <v>16991</v>
      </c>
      <c r="B2835" s="10" t="s">
        <v>14988</v>
      </c>
      <c r="C2835" s="19" t="s">
        <v>14989</v>
      </c>
      <c r="D2835" s="19" t="s">
        <v>23630</v>
      </c>
      <c r="E2835" s="13">
        <v>380.91</v>
      </c>
      <c r="F2835" s="14" t="s">
        <v>14990</v>
      </c>
      <c r="G2835" s="14">
        <v>5.34</v>
      </c>
      <c r="H2835" s="14" t="s">
        <v>14991</v>
      </c>
      <c r="I2835" s="14" t="s">
        <v>13709</v>
      </c>
      <c r="J2835" s="15" t="s">
        <v>13842</v>
      </c>
      <c r="K2835" s="14" t="s">
        <v>29090</v>
      </c>
      <c r="L2835" s="14" t="s">
        <v>189</v>
      </c>
      <c r="M2835" s="14" t="s">
        <v>190</v>
      </c>
      <c r="N2835" s="14" t="s">
        <v>33</v>
      </c>
      <c r="O2835" s="203" t="s">
        <v>34</v>
      </c>
      <c r="P2835" s="28">
        <v>730</v>
      </c>
      <c r="Q2835" s="14">
        <v>2.5000000000000001E-2</v>
      </c>
      <c r="R2835" s="15" t="s">
        <v>14992</v>
      </c>
      <c r="S2835" s="14" t="s">
        <v>36</v>
      </c>
      <c r="T2835" s="14">
        <v>0.05</v>
      </c>
      <c r="U2835" s="14">
        <v>2.5000000000000001E-2</v>
      </c>
      <c r="V2835" s="51">
        <f>PRODUCT(U2835,1/E2835)</f>
        <v>6.5632301593552281E-5</v>
      </c>
      <c r="W2835" s="51">
        <f t="shared" ref="W2835:W2840" si="153">V2835</f>
        <v>6.5632301593552281E-5</v>
      </c>
      <c r="X2835" s="210" t="s">
        <v>14993</v>
      </c>
      <c r="Y2835" s="21" t="s">
        <v>14994</v>
      </c>
      <c r="Z2835" s="214" t="s">
        <v>14995</v>
      </c>
    </row>
    <row r="2836" spans="1:26" s="67" customFormat="1" ht="100.2" customHeight="1" x14ac:dyDescent="0.3">
      <c r="A2836" s="138" t="s">
        <v>23707</v>
      </c>
      <c r="B2836" s="141" t="s">
        <v>23376</v>
      </c>
      <c r="C2836" s="139" t="s">
        <v>23377</v>
      </c>
      <c r="D2836" s="139" t="s">
        <v>23378</v>
      </c>
      <c r="E2836" s="142">
        <v>389.08</v>
      </c>
      <c r="F2836" s="143" t="s">
        <v>23379</v>
      </c>
      <c r="G2836" s="143"/>
      <c r="H2836" s="143" t="s">
        <v>23380</v>
      </c>
      <c r="I2836" s="144" t="s">
        <v>13709</v>
      </c>
      <c r="J2836" s="145" t="s">
        <v>14113</v>
      </c>
      <c r="K2836" s="143" t="s">
        <v>29091</v>
      </c>
      <c r="L2836" s="144" t="s">
        <v>31</v>
      </c>
      <c r="M2836" s="144" t="s">
        <v>17151</v>
      </c>
      <c r="N2836" s="144" t="s">
        <v>46</v>
      </c>
      <c r="O2836" s="166" t="s">
        <v>34</v>
      </c>
      <c r="P2836" s="144">
        <v>728</v>
      </c>
      <c r="Q2836" s="144">
        <v>2.5000000000000001E-2</v>
      </c>
      <c r="R2836" s="147" t="s">
        <v>23381</v>
      </c>
      <c r="S2836" s="144" t="s">
        <v>3395</v>
      </c>
      <c r="T2836" s="144">
        <v>9.8000000000000004E-2</v>
      </c>
      <c r="U2836" s="144">
        <v>2.5000000000000001E-2</v>
      </c>
      <c r="V2836" s="154">
        <f>U2836/E2836</f>
        <v>6.425413796648505E-5</v>
      </c>
      <c r="W2836" s="154">
        <f t="shared" si="153"/>
        <v>6.425413796648505E-5</v>
      </c>
      <c r="X2836" s="167" t="s">
        <v>23382</v>
      </c>
      <c r="Y2836" s="145" t="s">
        <v>23383</v>
      </c>
      <c r="Z2836" s="168" t="s">
        <v>23384</v>
      </c>
    </row>
    <row r="2837" spans="1:26" s="67" customFormat="1" ht="100.2" customHeight="1" x14ac:dyDescent="0.3">
      <c r="A2837" s="138" t="s">
        <v>23707</v>
      </c>
      <c r="B2837" s="141" t="s">
        <v>23385</v>
      </c>
      <c r="C2837" s="139" t="s">
        <v>23386</v>
      </c>
      <c r="D2837" s="139" t="s">
        <v>23387</v>
      </c>
      <c r="E2837" s="142">
        <v>318.37</v>
      </c>
      <c r="F2837" s="143" t="s">
        <v>23388</v>
      </c>
      <c r="G2837" s="143"/>
      <c r="H2837" s="143" t="s">
        <v>23389</v>
      </c>
      <c r="I2837" s="144" t="s">
        <v>13709</v>
      </c>
      <c r="J2837" s="145" t="s">
        <v>13853</v>
      </c>
      <c r="K2837" s="143" t="s">
        <v>29541</v>
      </c>
      <c r="L2837" s="144" t="s">
        <v>189</v>
      </c>
      <c r="M2837" s="144" t="s">
        <v>281</v>
      </c>
      <c r="N2837" s="144" t="s">
        <v>33</v>
      </c>
      <c r="O2837" s="166" t="s">
        <v>34</v>
      </c>
      <c r="P2837" s="144">
        <v>365</v>
      </c>
      <c r="Q2837" s="144">
        <v>0.02</v>
      </c>
      <c r="R2837" s="147" t="s">
        <v>23390</v>
      </c>
      <c r="S2837" s="144" t="s">
        <v>14293</v>
      </c>
      <c r="T2837" s="144">
        <v>0.125</v>
      </c>
      <c r="U2837" s="144">
        <v>0.02</v>
      </c>
      <c r="V2837" s="153">
        <f>U2837/E2837</f>
        <v>6.2819989320601809E-5</v>
      </c>
      <c r="W2837" s="153">
        <f t="shared" si="153"/>
        <v>6.2819989320601809E-5</v>
      </c>
      <c r="X2837" s="167" t="s">
        <v>23391</v>
      </c>
      <c r="Y2837" s="145" t="s">
        <v>23392</v>
      </c>
      <c r="Z2837" s="168" t="s">
        <v>23393</v>
      </c>
    </row>
    <row r="2838" spans="1:26" s="67" customFormat="1" ht="100.2" customHeight="1" x14ac:dyDescent="0.3">
      <c r="A2838" s="138" t="s">
        <v>23707</v>
      </c>
      <c r="B2838" s="141" t="s">
        <v>23394</v>
      </c>
      <c r="C2838" s="139" t="s">
        <v>23395</v>
      </c>
      <c r="D2838" s="139" t="s">
        <v>23396</v>
      </c>
      <c r="E2838" s="142">
        <v>437.14</v>
      </c>
      <c r="F2838" s="143" t="s">
        <v>23397</v>
      </c>
      <c r="G2838" s="143"/>
      <c r="H2838" s="143" t="s">
        <v>23398</v>
      </c>
      <c r="I2838" s="130" t="s">
        <v>13709</v>
      </c>
      <c r="J2838" s="2" t="s">
        <v>14113</v>
      </c>
      <c r="K2838" s="143" t="s">
        <v>29092</v>
      </c>
      <c r="L2838" s="144" t="s">
        <v>31</v>
      </c>
      <c r="M2838" s="144" t="s">
        <v>501</v>
      </c>
      <c r="N2838" s="144" t="s">
        <v>46</v>
      </c>
      <c r="O2838" s="166" t="s">
        <v>34</v>
      </c>
      <c r="P2838" s="144">
        <v>623</v>
      </c>
      <c r="Q2838" s="144">
        <v>1.9E-2</v>
      </c>
      <c r="R2838" s="147" t="s">
        <v>23399</v>
      </c>
      <c r="S2838" s="144" t="s">
        <v>9272</v>
      </c>
      <c r="T2838" s="144">
        <v>5.8999999999999997E-2</v>
      </c>
      <c r="U2838" s="144">
        <v>1.9E-2</v>
      </c>
      <c r="V2838" s="154">
        <f>U2838/E2838</f>
        <v>4.346433636821156E-5</v>
      </c>
      <c r="W2838" s="154">
        <f t="shared" si="153"/>
        <v>4.346433636821156E-5</v>
      </c>
      <c r="X2838" s="167" t="s">
        <v>23400</v>
      </c>
      <c r="Y2838" s="145" t="s">
        <v>23401</v>
      </c>
      <c r="Z2838" s="168" t="s">
        <v>23402</v>
      </c>
    </row>
    <row r="2839" spans="1:26" s="67" customFormat="1" ht="100.2" customHeight="1" x14ac:dyDescent="0.3">
      <c r="A2839" s="9" t="s">
        <v>16991</v>
      </c>
      <c r="B2839" s="10" t="s">
        <v>14996</v>
      </c>
      <c r="C2839" s="22" t="s">
        <v>14997</v>
      </c>
      <c r="D2839" s="19" t="s">
        <v>14998</v>
      </c>
      <c r="E2839" s="13">
        <v>298.29940988866002</v>
      </c>
      <c r="F2839" s="14" t="s">
        <v>14999</v>
      </c>
      <c r="G2839" s="14">
        <v>2.5390000000000001</v>
      </c>
      <c r="H2839" s="14" t="s">
        <v>15000</v>
      </c>
      <c r="I2839" s="14" t="s">
        <v>13709</v>
      </c>
      <c r="J2839" s="15" t="s">
        <v>13853</v>
      </c>
      <c r="K2839" s="14" t="s">
        <v>29550</v>
      </c>
      <c r="L2839" s="14" t="s">
        <v>189</v>
      </c>
      <c r="M2839" s="14" t="s">
        <v>281</v>
      </c>
      <c r="N2839" s="14" t="s">
        <v>33</v>
      </c>
      <c r="O2839" s="203" t="s">
        <v>34</v>
      </c>
      <c r="P2839" s="28">
        <v>730</v>
      </c>
      <c r="Q2839" s="14">
        <v>1.2500000000000001E-2</v>
      </c>
      <c r="R2839" s="15" t="s">
        <v>15001</v>
      </c>
      <c r="S2839" s="14" t="s">
        <v>14591</v>
      </c>
      <c r="T2839" s="14">
        <v>0.05</v>
      </c>
      <c r="U2839" s="14">
        <v>1.2500000000000001E-2</v>
      </c>
      <c r="V2839" s="103">
        <f>PRODUCT(U2839,1/E2839)</f>
        <v>4.1904206262646026E-5</v>
      </c>
      <c r="W2839" s="103">
        <f t="shared" si="153"/>
        <v>4.1904206262646026E-5</v>
      </c>
      <c r="X2839" s="210" t="s">
        <v>15002</v>
      </c>
      <c r="Y2839" s="21" t="s">
        <v>15003</v>
      </c>
      <c r="Z2839" s="214" t="s">
        <v>15004</v>
      </c>
    </row>
    <row r="2840" spans="1:26" s="67" customFormat="1" ht="100.2" customHeight="1" x14ac:dyDescent="0.3">
      <c r="A2840" s="9" t="s">
        <v>16991</v>
      </c>
      <c r="B2840" s="10" t="s">
        <v>15005</v>
      </c>
      <c r="C2840" s="35" t="s">
        <v>15006</v>
      </c>
      <c r="D2840" s="12" t="s">
        <v>15007</v>
      </c>
      <c r="E2840" s="13">
        <v>403.81</v>
      </c>
      <c r="F2840" s="14" t="s">
        <v>15008</v>
      </c>
      <c r="G2840" s="14">
        <v>4.74</v>
      </c>
      <c r="H2840" s="14" t="s">
        <v>15009</v>
      </c>
      <c r="I2840" s="14" t="s">
        <v>13709</v>
      </c>
      <c r="J2840" s="15" t="s">
        <v>15010</v>
      </c>
      <c r="K2840" s="14" t="s">
        <v>29093</v>
      </c>
      <c r="L2840" s="14" t="s">
        <v>31</v>
      </c>
      <c r="M2840" s="14" t="s">
        <v>310</v>
      </c>
      <c r="N2840" s="14" t="s">
        <v>59</v>
      </c>
      <c r="O2840" s="203" t="s">
        <v>201</v>
      </c>
      <c r="P2840" s="17">
        <v>721</v>
      </c>
      <c r="Q2840" s="29" t="s">
        <v>15011</v>
      </c>
      <c r="R2840" s="15" t="s">
        <v>15012</v>
      </c>
      <c r="S2840" s="14" t="s">
        <v>36</v>
      </c>
      <c r="T2840" s="18">
        <v>0.05</v>
      </c>
      <c r="U2840" s="33">
        <v>1.4999999999999999E-2</v>
      </c>
      <c r="V2840" s="51">
        <f>PRODUCT(U2840,1/E2840)</f>
        <v>3.7146182610633713E-5</v>
      </c>
      <c r="W2840" s="104">
        <f t="shared" si="153"/>
        <v>3.7146182610633713E-5</v>
      </c>
      <c r="X2840" s="210" t="s">
        <v>15013</v>
      </c>
      <c r="Y2840" s="21" t="s">
        <v>930</v>
      </c>
      <c r="Z2840" s="214" t="s">
        <v>15014</v>
      </c>
    </row>
    <row r="2841" spans="1:26" s="67" customFormat="1" ht="100.2" customHeight="1" x14ac:dyDescent="0.3">
      <c r="A2841" s="9" t="s">
        <v>16991</v>
      </c>
      <c r="B2841" s="10" t="s">
        <v>15015</v>
      </c>
      <c r="C2841" s="22" t="s">
        <v>15016</v>
      </c>
      <c r="D2841" s="19" t="s">
        <v>15017</v>
      </c>
      <c r="E2841" s="13">
        <v>899.11</v>
      </c>
      <c r="F2841" s="14" t="s">
        <v>15018</v>
      </c>
      <c r="G2841" s="14">
        <v>7.16</v>
      </c>
      <c r="H2841" s="14" t="s">
        <v>15019</v>
      </c>
      <c r="I2841" s="14" t="s">
        <v>13709</v>
      </c>
      <c r="J2841" s="15" t="s">
        <v>13805</v>
      </c>
      <c r="K2841" s="14" t="s">
        <v>29551</v>
      </c>
      <c r="L2841" s="14" t="s">
        <v>189</v>
      </c>
      <c r="M2841" s="14" t="s">
        <v>190</v>
      </c>
      <c r="N2841" s="14" t="s">
        <v>33</v>
      </c>
      <c r="O2841" s="203" t="s">
        <v>220</v>
      </c>
      <c r="P2841" s="28">
        <v>92</v>
      </c>
      <c r="Q2841" s="14">
        <v>0.1</v>
      </c>
      <c r="R2841" s="15" t="s">
        <v>15020</v>
      </c>
      <c r="S2841" s="14" t="s">
        <v>1514</v>
      </c>
      <c r="T2841" s="14">
        <v>0.3</v>
      </c>
      <c r="U2841" s="36">
        <v>0.1</v>
      </c>
      <c r="V2841" s="37">
        <f>PRODUCT(U2841,1/E2841)</f>
        <v>1.1122109641756848E-4</v>
      </c>
      <c r="W2841" s="56">
        <f>V2841/3</f>
        <v>3.707369880585616E-5</v>
      </c>
      <c r="X2841" s="210" t="s">
        <v>15021</v>
      </c>
      <c r="Y2841" s="21" t="s">
        <v>15022</v>
      </c>
      <c r="Z2841" s="214" t="s">
        <v>15023</v>
      </c>
    </row>
    <row r="2842" spans="1:26" s="67" customFormat="1" ht="100.2" customHeight="1" x14ac:dyDescent="0.3">
      <c r="A2842" s="9" t="s">
        <v>16991</v>
      </c>
      <c r="B2842" s="10" t="s">
        <v>15024</v>
      </c>
      <c r="C2842" s="19" t="s">
        <v>15025</v>
      </c>
      <c r="D2842" s="19" t="s">
        <v>15026</v>
      </c>
      <c r="E2842" s="13">
        <v>360.88</v>
      </c>
      <c r="F2842" s="14" t="s">
        <v>14952</v>
      </c>
      <c r="G2842" s="14">
        <v>7.75</v>
      </c>
      <c r="H2842" s="14" t="s">
        <v>15027</v>
      </c>
      <c r="I2842" s="14" t="s">
        <v>13709</v>
      </c>
      <c r="J2842" s="15" t="s">
        <v>14666</v>
      </c>
      <c r="K2842" s="14" t="s">
        <v>28974</v>
      </c>
      <c r="L2842" s="14" t="s">
        <v>31</v>
      </c>
      <c r="M2842" s="14" t="s">
        <v>69</v>
      </c>
      <c r="N2842" s="14" t="s">
        <v>46</v>
      </c>
      <c r="O2842" s="203" t="s">
        <v>34</v>
      </c>
      <c r="P2842" s="28">
        <v>91</v>
      </c>
      <c r="Q2842" s="14">
        <v>3.4000000000000002E-2</v>
      </c>
      <c r="R2842" s="15" t="s">
        <v>15028</v>
      </c>
      <c r="S2842" s="14" t="s">
        <v>36</v>
      </c>
      <c r="T2842" s="14">
        <v>0.34599999999999997</v>
      </c>
      <c r="U2842" s="14">
        <v>3.4000000000000002E-2</v>
      </c>
      <c r="V2842" s="51">
        <f>U2842/E2842</f>
        <v>9.4214143205497675E-5</v>
      </c>
      <c r="W2842" s="51">
        <f>V2842/3</f>
        <v>3.1404714401832558E-5</v>
      </c>
      <c r="X2842" s="210" t="s">
        <v>15029</v>
      </c>
      <c r="Y2842" s="21" t="s">
        <v>15030</v>
      </c>
      <c r="Z2842" s="214" t="s">
        <v>15031</v>
      </c>
    </row>
    <row r="2843" spans="1:26" s="67" customFormat="1" ht="100.2" customHeight="1" x14ac:dyDescent="0.3">
      <c r="A2843" s="9" t="s">
        <v>16991</v>
      </c>
      <c r="B2843" s="10" t="s">
        <v>15032</v>
      </c>
      <c r="C2843" s="19" t="s">
        <v>15033</v>
      </c>
      <c r="D2843" s="19" t="s">
        <v>15034</v>
      </c>
      <c r="E2843" s="13">
        <v>257.54000000000002</v>
      </c>
      <c r="F2843" s="14" t="s">
        <v>15035</v>
      </c>
      <c r="G2843" s="14">
        <v>5.43</v>
      </c>
      <c r="H2843" s="14" t="s">
        <v>15036</v>
      </c>
      <c r="I2843" s="14" t="s">
        <v>13709</v>
      </c>
      <c r="J2843" s="15" t="s">
        <v>14666</v>
      </c>
      <c r="K2843" s="14" t="s">
        <v>28974</v>
      </c>
      <c r="L2843" s="14" t="s">
        <v>10359</v>
      </c>
      <c r="M2843" s="14" t="s">
        <v>10360</v>
      </c>
      <c r="N2843" s="14" t="s">
        <v>476</v>
      </c>
      <c r="O2843" s="203" t="s">
        <v>34</v>
      </c>
      <c r="P2843" s="28">
        <v>672</v>
      </c>
      <c r="Q2843" s="14">
        <v>7.0000000000000001E-3</v>
      </c>
      <c r="R2843" s="15" t="s">
        <v>15037</v>
      </c>
      <c r="S2843" s="14" t="s">
        <v>15038</v>
      </c>
      <c r="T2843" s="14">
        <v>2.8000000000000001E-2</v>
      </c>
      <c r="U2843" s="14">
        <v>7.0000000000000001E-3</v>
      </c>
      <c r="V2843" s="64">
        <f>U2843/E2843</f>
        <v>2.7180243845616212E-5</v>
      </c>
      <c r="W2843" s="64">
        <f>V2843</f>
        <v>2.7180243845616212E-5</v>
      </c>
      <c r="X2843" s="210" t="s">
        <v>15039</v>
      </c>
      <c r="Y2843" s="21" t="s">
        <v>15040</v>
      </c>
      <c r="Z2843" s="214" t="s">
        <v>15041</v>
      </c>
    </row>
    <row r="2844" spans="1:26" s="67" customFormat="1" ht="100.2" customHeight="1" x14ac:dyDescent="0.3">
      <c r="A2844" s="9" t="s">
        <v>16991</v>
      </c>
      <c r="B2844" s="10" t="s">
        <v>15042</v>
      </c>
      <c r="C2844" s="22" t="s">
        <v>15043</v>
      </c>
      <c r="D2844" s="114" t="s">
        <v>23631</v>
      </c>
      <c r="E2844" s="24">
        <v>349.38</v>
      </c>
      <c r="F2844" s="14" t="s">
        <v>15044</v>
      </c>
      <c r="G2844" s="14">
        <v>-0.15</v>
      </c>
      <c r="H2844" s="25" t="s">
        <v>15045</v>
      </c>
      <c r="I2844" s="14" t="s">
        <v>13709</v>
      </c>
      <c r="J2844" s="15" t="s">
        <v>13710</v>
      </c>
      <c r="K2844" s="14" t="s">
        <v>29552</v>
      </c>
      <c r="L2844" s="14" t="s">
        <v>31</v>
      </c>
      <c r="M2844" s="14" t="s">
        <v>310</v>
      </c>
      <c r="N2844" s="14" t="s">
        <v>59</v>
      </c>
      <c r="O2844" s="203" t="s">
        <v>220</v>
      </c>
      <c r="P2844" s="69">
        <v>735</v>
      </c>
      <c r="Q2844" s="71">
        <v>7.0000000000000001E-3</v>
      </c>
      <c r="R2844" s="15" t="s">
        <v>15046</v>
      </c>
      <c r="S2844" s="14" t="s">
        <v>36</v>
      </c>
      <c r="T2844" s="71">
        <v>2.4E-2</v>
      </c>
      <c r="U2844" s="72">
        <v>7.0000000000000001E-3</v>
      </c>
      <c r="V2844" s="102">
        <f>PRODUCT(U2844,1/E2844)</f>
        <v>2.0035491441982941E-5</v>
      </c>
      <c r="W2844" s="102">
        <f>V2844</f>
        <v>2.0035491441982941E-5</v>
      </c>
      <c r="X2844" s="210" t="s">
        <v>15047</v>
      </c>
      <c r="Y2844" s="21" t="s">
        <v>3257</v>
      </c>
      <c r="Z2844" s="214" t="s">
        <v>15048</v>
      </c>
    </row>
    <row r="2845" spans="1:26" s="67" customFormat="1" ht="100.2" customHeight="1" x14ac:dyDescent="0.3">
      <c r="A2845" s="9" t="s">
        <v>16991</v>
      </c>
      <c r="B2845" s="10" t="s">
        <v>15049</v>
      </c>
      <c r="C2845" s="22" t="s">
        <v>15050</v>
      </c>
      <c r="D2845" s="19" t="s">
        <v>23632</v>
      </c>
      <c r="E2845" s="13">
        <v>586.67999999999995</v>
      </c>
      <c r="F2845" s="14" t="s">
        <v>15051</v>
      </c>
      <c r="G2845" s="14">
        <v>3.2</v>
      </c>
      <c r="H2845" s="14" t="s">
        <v>15052</v>
      </c>
      <c r="I2845" s="14" t="s">
        <v>13709</v>
      </c>
      <c r="J2845" s="15" t="s">
        <v>13710</v>
      </c>
      <c r="K2845" s="14" t="s">
        <v>29553</v>
      </c>
      <c r="L2845" s="14" t="s">
        <v>189</v>
      </c>
      <c r="M2845" s="14" t="s">
        <v>190</v>
      </c>
      <c r="N2845" s="14" t="s">
        <v>281</v>
      </c>
      <c r="O2845" s="203" t="s">
        <v>1433</v>
      </c>
      <c r="P2845" s="28">
        <v>182</v>
      </c>
      <c r="Q2845" s="14">
        <v>0.01</v>
      </c>
      <c r="R2845" s="15" t="s">
        <v>15053</v>
      </c>
      <c r="S2845" s="14" t="s">
        <v>36</v>
      </c>
      <c r="T2845" s="14">
        <v>0.1</v>
      </c>
      <c r="U2845" s="14">
        <v>0.01</v>
      </c>
      <c r="V2845" s="64">
        <f>U2845/E2845</f>
        <v>1.7045067157564602E-5</v>
      </c>
      <c r="W2845" s="64">
        <f>V2845</f>
        <v>1.7045067157564602E-5</v>
      </c>
      <c r="X2845" s="210" t="s">
        <v>15054</v>
      </c>
      <c r="Y2845" s="21" t="s">
        <v>1705</v>
      </c>
      <c r="Z2845" s="214" t="s">
        <v>15055</v>
      </c>
    </row>
    <row r="2846" spans="1:26" s="67" customFormat="1" ht="100.2" customHeight="1" x14ac:dyDescent="0.3">
      <c r="A2846" s="9" t="s">
        <v>16991</v>
      </c>
      <c r="B2846" s="10" t="s">
        <v>15056</v>
      </c>
      <c r="C2846" s="22" t="s">
        <v>15057</v>
      </c>
      <c r="D2846" s="19" t="s">
        <v>15058</v>
      </c>
      <c r="E2846" s="13">
        <v>248.24</v>
      </c>
      <c r="F2846" s="14" t="s">
        <v>15059</v>
      </c>
      <c r="G2846" s="14">
        <v>1.53</v>
      </c>
      <c r="H2846" s="14" t="s">
        <v>15060</v>
      </c>
      <c r="I2846" s="14" t="s">
        <v>13709</v>
      </c>
      <c r="J2846" s="15" t="s">
        <v>13853</v>
      </c>
      <c r="K2846" s="14" t="s">
        <v>29554</v>
      </c>
      <c r="L2846" s="14" t="s">
        <v>189</v>
      </c>
      <c r="M2846" s="14" t="s">
        <v>190</v>
      </c>
      <c r="N2846" s="14" t="s">
        <v>33</v>
      </c>
      <c r="O2846" s="203" t="s">
        <v>34</v>
      </c>
      <c r="P2846" s="28">
        <v>90</v>
      </c>
      <c r="Q2846" s="14">
        <v>1.2500000000000001E-2</v>
      </c>
      <c r="R2846" s="15" t="s">
        <v>15061</v>
      </c>
      <c r="S2846" s="14" t="s">
        <v>15062</v>
      </c>
      <c r="T2846" s="14">
        <v>0.05</v>
      </c>
      <c r="U2846" s="14">
        <v>1.2500000000000001E-2</v>
      </c>
      <c r="V2846" s="103">
        <f>PRODUCT(U2846,1/E2846)</f>
        <v>5.0354495649371575E-5</v>
      </c>
      <c r="W2846" s="103">
        <f>V2846/3</f>
        <v>1.6784831883123859E-5</v>
      </c>
      <c r="X2846" s="210" t="s">
        <v>15063</v>
      </c>
      <c r="Y2846" s="21" t="s">
        <v>15064</v>
      </c>
      <c r="Z2846" s="214" t="s">
        <v>15065</v>
      </c>
    </row>
    <row r="2847" spans="1:26" s="67" customFormat="1" ht="100.2" customHeight="1" x14ac:dyDescent="0.3">
      <c r="A2847" s="9" t="s">
        <v>16991</v>
      </c>
      <c r="B2847" s="10" t="s">
        <v>15066</v>
      </c>
      <c r="C2847" s="22" t="s">
        <v>15067</v>
      </c>
      <c r="D2847" s="19" t="s">
        <v>23633</v>
      </c>
      <c r="E2847" s="13">
        <v>324.27999999999997</v>
      </c>
      <c r="F2847" s="14" t="s">
        <v>15068</v>
      </c>
      <c r="G2847" s="14">
        <v>3.81</v>
      </c>
      <c r="H2847" s="14" t="s">
        <v>15069</v>
      </c>
      <c r="I2847" s="14" t="s">
        <v>13709</v>
      </c>
      <c r="J2847" s="15" t="s">
        <v>13842</v>
      </c>
      <c r="K2847" s="14" t="s">
        <v>29555</v>
      </c>
      <c r="L2847" s="14" t="s">
        <v>31</v>
      </c>
      <c r="M2847" s="14" t="s">
        <v>8288</v>
      </c>
      <c r="N2847" s="14" t="s">
        <v>46</v>
      </c>
      <c r="O2847" s="203" t="s">
        <v>34</v>
      </c>
      <c r="P2847" s="28" t="s">
        <v>15070</v>
      </c>
      <c r="Q2847" s="14">
        <v>5.0000000000000001E-3</v>
      </c>
      <c r="R2847" s="15" t="s">
        <v>15071</v>
      </c>
      <c r="S2847" s="14" t="s">
        <v>143</v>
      </c>
      <c r="T2847" s="14">
        <v>0.05</v>
      </c>
      <c r="U2847" s="30">
        <v>5.0000000000000001E-3</v>
      </c>
      <c r="V2847" s="64">
        <f t="shared" ref="V2847:V2852" si="154">U2847/E2847</f>
        <v>1.5418773899099546E-5</v>
      </c>
      <c r="W2847" s="64">
        <f>V2847</f>
        <v>1.5418773899099546E-5</v>
      </c>
      <c r="X2847" s="210" t="s">
        <v>15072</v>
      </c>
      <c r="Y2847" s="21" t="s">
        <v>15073</v>
      </c>
      <c r="Z2847" s="214" t="s">
        <v>15074</v>
      </c>
    </row>
    <row r="2848" spans="1:26" s="67" customFormat="1" ht="100.2" customHeight="1" x14ac:dyDescent="0.3">
      <c r="A2848" s="9" t="s">
        <v>16991</v>
      </c>
      <c r="B2848" s="10" t="s">
        <v>15075</v>
      </c>
      <c r="C2848" s="22" t="s">
        <v>15076</v>
      </c>
      <c r="D2848" s="43" t="s">
        <v>15077</v>
      </c>
      <c r="E2848" s="55">
        <v>380.91219999999998</v>
      </c>
      <c r="F2848" s="14" t="s">
        <v>14990</v>
      </c>
      <c r="G2848" s="13">
        <v>5.4</v>
      </c>
      <c r="H2848" s="25" t="s">
        <v>15078</v>
      </c>
      <c r="I2848" s="14" t="s">
        <v>13709</v>
      </c>
      <c r="J2848" s="15" t="s">
        <v>13842</v>
      </c>
      <c r="K2848" s="14" t="s">
        <v>29090</v>
      </c>
      <c r="L2848" s="14" t="s">
        <v>31</v>
      </c>
      <c r="M2848" s="14" t="s">
        <v>15079</v>
      </c>
      <c r="N2848" s="14" t="s">
        <v>476</v>
      </c>
      <c r="O2848" s="203" t="s">
        <v>34</v>
      </c>
      <c r="P2848" s="26">
        <v>730</v>
      </c>
      <c r="Q2848" s="25">
        <v>5.4999999999999997E-3</v>
      </c>
      <c r="R2848" s="15" t="s">
        <v>15080</v>
      </c>
      <c r="S2848" s="14" t="s">
        <v>143</v>
      </c>
      <c r="T2848" s="25">
        <v>0.05</v>
      </c>
      <c r="U2848" s="25">
        <v>5.4999999999999997E-3</v>
      </c>
      <c r="V2848" s="111">
        <f t="shared" si="154"/>
        <v>1.4439022955946279E-5</v>
      </c>
      <c r="W2848" s="111">
        <f>V2848</f>
        <v>1.4439022955946279E-5</v>
      </c>
      <c r="X2848" s="210" t="s">
        <v>15081</v>
      </c>
      <c r="Y2848" s="21" t="s">
        <v>15082</v>
      </c>
      <c r="Z2848" s="214" t="s">
        <v>15083</v>
      </c>
    </row>
    <row r="2849" spans="1:26" s="67" customFormat="1" ht="100.2" customHeight="1" x14ac:dyDescent="0.3">
      <c r="A2849" s="9" t="s">
        <v>16991</v>
      </c>
      <c r="B2849" s="10" t="s">
        <v>15084</v>
      </c>
      <c r="C2849" s="22" t="s">
        <v>15085</v>
      </c>
      <c r="D2849" s="19" t="s">
        <v>15086</v>
      </c>
      <c r="E2849" s="13">
        <v>577.92999999999995</v>
      </c>
      <c r="F2849" s="14" t="s">
        <v>15087</v>
      </c>
      <c r="G2849" s="14">
        <v>4.26</v>
      </c>
      <c r="H2849" s="14" t="s">
        <v>15088</v>
      </c>
      <c r="I2849" s="14" t="s">
        <v>13709</v>
      </c>
      <c r="J2849" s="15" t="s">
        <v>15089</v>
      </c>
      <c r="K2849" s="14" t="s">
        <v>29556</v>
      </c>
      <c r="L2849" s="14" t="s">
        <v>31</v>
      </c>
      <c r="M2849" s="14" t="s">
        <v>69</v>
      </c>
      <c r="N2849" s="14" t="s">
        <v>33</v>
      </c>
      <c r="O2849" s="203" t="s">
        <v>220</v>
      </c>
      <c r="P2849" s="28">
        <v>91</v>
      </c>
      <c r="Q2849" s="30">
        <v>2.5000000000000001E-2</v>
      </c>
      <c r="R2849" s="15" t="s">
        <v>15090</v>
      </c>
      <c r="S2849" s="14" t="s">
        <v>1514</v>
      </c>
      <c r="T2849" s="14">
        <v>0.125</v>
      </c>
      <c r="U2849" s="30">
        <v>2.5000000000000001E-2</v>
      </c>
      <c r="V2849" s="51">
        <f t="shared" si="154"/>
        <v>4.325783399373627E-5</v>
      </c>
      <c r="W2849" s="51">
        <f>V2849/3</f>
        <v>1.441927799791209E-5</v>
      </c>
      <c r="X2849" s="210" t="s">
        <v>15091</v>
      </c>
      <c r="Y2849" s="21" t="s">
        <v>15092</v>
      </c>
      <c r="Z2849" s="214" t="s">
        <v>15093</v>
      </c>
    </row>
    <row r="2850" spans="1:26" s="67" customFormat="1" ht="100.2" customHeight="1" x14ac:dyDescent="0.3">
      <c r="A2850" s="9" t="s">
        <v>16991</v>
      </c>
      <c r="B2850" s="10" t="s">
        <v>15094</v>
      </c>
      <c r="C2850" s="19" t="s">
        <v>15095</v>
      </c>
      <c r="D2850" s="19" t="s">
        <v>15096</v>
      </c>
      <c r="E2850" s="13">
        <v>291.99</v>
      </c>
      <c r="F2850" s="14" t="s">
        <v>15097</v>
      </c>
      <c r="G2850" s="14">
        <v>6.72</v>
      </c>
      <c r="H2850" s="14" t="s">
        <v>15098</v>
      </c>
      <c r="I2850" s="14" t="s">
        <v>13709</v>
      </c>
      <c r="J2850" s="15" t="s">
        <v>14666</v>
      </c>
      <c r="K2850" s="14" t="s">
        <v>28974</v>
      </c>
      <c r="L2850" s="14" t="s">
        <v>31</v>
      </c>
      <c r="M2850" s="14" t="s">
        <v>69</v>
      </c>
      <c r="N2850" s="14" t="s">
        <v>46</v>
      </c>
      <c r="O2850" s="203" t="s">
        <v>34</v>
      </c>
      <c r="P2850" s="28">
        <v>91</v>
      </c>
      <c r="Q2850" s="14">
        <v>7.1000000000000004E-3</v>
      </c>
      <c r="R2850" s="15" t="s">
        <v>15099</v>
      </c>
      <c r="S2850" s="14" t="s">
        <v>36</v>
      </c>
      <c r="T2850" s="14">
        <v>7.4999999999999997E-2</v>
      </c>
      <c r="U2850" s="14">
        <v>7.1000000000000004E-3</v>
      </c>
      <c r="V2850" s="51">
        <f t="shared" si="154"/>
        <v>2.4315901229494163E-5</v>
      </c>
      <c r="W2850" s="103">
        <f>V2850/3</f>
        <v>8.1053004098313876E-6</v>
      </c>
      <c r="X2850" s="210" t="s">
        <v>15100</v>
      </c>
      <c r="Y2850" s="21" t="s">
        <v>15101</v>
      </c>
      <c r="Z2850" s="214" t="s">
        <v>15102</v>
      </c>
    </row>
    <row r="2851" spans="1:26" s="67" customFormat="1" ht="100.2" customHeight="1" x14ac:dyDescent="0.3">
      <c r="A2851" s="9" t="s">
        <v>16991</v>
      </c>
      <c r="B2851" s="10" t="s">
        <v>15103</v>
      </c>
      <c r="C2851" s="22" t="s">
        <v>15104</v>
      </c>
      <c r="D2851" s="19" t="s">
        <v>23634</v>
      </c>
      <c r="E2851" s="13">
        <v>380.9</v>
      </c>
      <c r="F2851" s="14" t="s">
        <v>14990</v>
      </c>
      <c r="G2851" s="14">
        <v>3.54</v>
      </c>
      <c r="H2851" s="14" t="s">
        <v>15105</v>
      </c>
      <c r="I2851" s="14" t="s">
        <v>13709</v>
      </c>
      <c r="J2851" s="15" t="s">
        <v>13842</v>
      </c>
      <c r="K2851" s="14" t="s">
        <v>29094</v>
      </c>
      <c r="L2851" s="14" t="s">
        <v>189</v>
      </c>
      <c r="M2851" s="14" t="s">
        <v>190</v>
      </c>
      <c r="N2851" s="14" t="s">
        <v>33</v>
      </c>
      <c r="O2851" s="203" t="s">
        <v>3856</v>
      </c>
      <c r="P2851" s="28">
        <v>91</v>
      </c>
      <c r="Q2851" s="14">
        <v>5.0000000000000001E-3</v>
      </c>
      <c r="R2851" s="15" t="s">
        <v>15106</v>
      </c>
      <c r="S2851" s="14" t="s">
        <v>143</v>
      </c>
      <c r="T2851" s="14">
        <v>0.05</v>
      </c>
      <c r="U2851" s="14">
        <v>5.0000000000000001E-3</v>
      </c>
      <c r="V2851" s="64">
        <f t="shared" si="154"/>
        <v>1.3126804935678657E-5</v>
      </c>
      <c r="W2851" s="51">
        <f>V2851/3</f>
        <v>4.3756016452262188E-6</v>
      </c>
      <c r="X2851" s="210" t="s">
        <v>15107</v>
      </c>
      <c r="Y2851" s="21" t="s">
        <v>15108</v>
      </c>
      <c r="Z2851" s="214" t="s">
        <v>15109</v>
      </c>
    </row>
    <row r="2852" spans="1:26" s="67" customFormat="1" ht="100.2" customHeight="1" x14ac:dyDescent="0.3">
      <c r="A2852" s="9" t="s">
        <v>16991</v>
      </c>
      <c r="B2852" s="10" t="s">
        <v>15110</v>
      </c>
      <c r="C2852" s="19" t="s">
        <v>15111</v>
      </c>
      <c r="D2852" s="19" t="s">
        <v>15112</v>
      </c>
      <c r="E2852" s="13">
        <v>326.43</v>
      </c>
      <c r="F2852" s="14" t="s">
        <v>15113</v>
      </c>
      <c r="G2852" s="14">
        <v>6.79</v>
      </c>
      <c r="H2852" s="14" t="s">
        <v>15114</v>
      </c>
      <c r="I2852" s="14" t="s">
        <v>13709</v>
      </c>
      <c r="J2852" s="15" t="s">
        <v>14666</v>
      </c>
      <c r="K2852" s="14" t="s">
        <v>28974</v>
      </c>
      <c r="L2852" s="14" t="s">
        <v>31</v>
      </c>
      <c r="M2852" s="14" t="s">
        <v>69</v>
      </c>
      <c r="N2852" s="14" t="s">
        <v>46</v>
      </c>
      <c r="O2852" s="203" t="s">
        <v>34</v>
      </c>
      <c r="P2852" s="28">
        <v>91</v>
      </c>
      <c r="Q2852" s="14">
        <v>3.8999999999999998E-3</v>
      </c>
      <c r="R2852" s="15" t="s">
        <v>15115</v>
      </c>
      <c r="S2852" s="14" t="s">
        <v>36</v>
      </c>
      <c r="T2852" s="14">
        <v>3.9E-2</v>
      </c>
      <c r="U2852" s="14">
        <v>3.8999999999999998E-3</v>
      </c>
      <c r="V2852" s="51">
        <f t="shared" si="154"/>
        <v>1.1947431302270011E-5</v>
      </c>
      <c r="W2852" s="103">
        <f>V2852/3</f>
        <v>3.9824771007566706E-6</v>
      </c>
      <c r="X2852" s="210" t="s">
        <v>15116</v>
      </c>
      <c r="Y2852" s="21" t="s">
        <v>15117</v>
      </c>
      <c r="Z2852" s="214" t="s">
        <v>15118</v>
      </c>
    </row>
    <row r="2853" spans="1:26" s="67" customFormat="1" ht="100.2" customHeight="1" x14ac:dyDescent="0.3">
      <c r="A2853" s="9" t="s">
        <v>16991</v>
      </c>
      <c r="B2853" s="10" t="s">
        <v>15119</v>
      </c>
      <c r="C2853" s="22" t="s">
        <v>15120</v>
      </c>
      <c r="D2853" s="43" t="s">
        <v>15121</v>
      </c>
      <c r="E2853" s="24">
        <v>322.39999999999998</v>
      </c>
      <c r="F2853" s="14" t="s">
        <v>15122</v>
      </c>
      <c r="G2853" s="14">
        <v>3.1920000000000002</v>
      </c>
      <c r="H2853" s="25" t="s">
        <v>15123</v>
      </c>
      <c r="I2853" s="14" t="s">
        <v>13709</v>
      </c>
      <c r="J2853" s="15" t="s">
        <v>13805</v>
      </c>
      <c r="K2853" s="14" t="s">
        <v>29557</v>
      </c>
      <c r="L2853" s="14" t="s">
        <v>31</v>
      </c>
      <c r="M2853" s="14" t="s">
        <v>69</v>
      </c>
      <c r="N2853" s="14" t="s">
        <v>33</v>
      </c>
      <c r="O2853" s="203" t="s">
        <v>34</v>
      </c>
      <c r="P2853" s="26">
        <v>728</v>
      </c>
      <c r="Q2853" s="25">
        <v>1.25E-3</v>
      </c>
      <c r="R2853" s="15" t="s">
        <v>15124</v>
      </c>
      <c r="S2853" s="14" t="s">
        <v>36</v>
      </c>
      <c r="T2853" s="44">
        <v>0.125</v>
      </c>
      <c r="U2853" s="25">
        <v>1.25E-3</v>
      </c>
      <c r="V2853" s="115">
        <f>PRODUCT(U2853,1/E2853)</f>
        <v>3.8771712158808933E-6</v>
      </c>
      <c r="W2853" s="115">
        <f>V2853</f>
        <v>3.8771712158808933E-6</v>
      </c>
      <c r="X2853" s="210" t="s">
        <v>15125</v>
      </c>
      <c r="Y2853" s="21" t="s">
        <v>15126</v>
      </c>
      <c r="Z2853" s="214" t="s">
        <v>15127</v>
      </c>
    </row>
    <row r="2854" spans="1:26" s="67" customFormat="1" ht="100.2" customHeight="1" x14ac:dyDescent="0.3">
      <c r="A2854" s="9" t="s">
        <v>16991</v>
      </c>
      <c r="B2854" s="10" t="s">
        <v>15128</v>
      </c>
      <c r="C2854" s="22" t="s">
        <v>15129</v>
      </c>
      <c r="D2854" s="19" t="s">
        <v>15130</v>
      </c>
      <c r="E2854" s="13">
        <v>753.93</v>
      </c>
      <c r="F2854" s="14" t="s">
        <v>15131</v>
      </c>
      <c r="G2854" s="14">
        <v>2.9</v>
      </c>
      <c r="H2854" s="14" t="s">
        <v>15132</v>
      </c>
      <c r="I2854" s="14" t="s">
        <v>13709</v>
      </c>
      <c r="J2854" s="15" t="s">
        <v>13710</v>
      </c>
      <c r="K2854" s="14" t="s">
        <v>29558</v>
      </c>
      <c r="L2854" s="14" t="s">
        <v>189</v>
      </c>
      <c r="M2854" s="14" t="s">
        <v>190</v>
      </c>
      <c r="N2854" s="14" t="s">
        <v>33</v>
      </c>
      <c r="O2854" s="203" t="s">
        <v>1433</v>
      </c>
      <c r="P2854" s="28">
        <v>91</v>
      </c>
      <c r="Q2854" s="14">
        <v>6.0000000000000001E-3</v>
      </c>
      <c r="R2854" s="15" t="s">
        <v>15133</v>
      </c>
      <c r="S2854" s="14" t="s">
        <v>36</v>
      </c>
      <c r="T2854" s="14">
        <v>1.0999999999999999E-2</v>
      </c>
      <c r="U2854" s="14">
        <v>6.0000000000000001E-3</v>
      </c>
      <c r="V2854" s="51">
        <f>PRODUCT(U2854,1/E2854)</f>
        <v>7.9582985157773275E-6</v>
      </c>
      <c r="W2854" s="51">
        <f>V2854/3</f>
        <v>2.6527661719257757E-6</v>
      </c>
      <c r="X2854" s="210" t="s">
        <v>15134</v>
      </c>
      <c r="Y2854" s="21" t="s">
        <v>15135</v>
      </c>
      <c r="Z2854" s="214" t="s">
        <v>15136</v>
      </c>
    </row>
    <row r="2855" spans="1:26" s="67" customFormat="1" ht="100.2" customHeight="1" x14ac:dyDescent="0.3">
      <c r="A2855" s="9" t="s">
        <v>16991</v>
      </c>
      <c r="B2855" s="10" t="s">
        <v>15137</v>
      </c>
      <c r="C2855" s="22" t="s">
        <v>15138</v>
      </c>
      <c r="D2855" s="12" t="s">
        <v>15139</v>
      </c>
      <c r="E2855" s="13">
        <v>842.07</v>
      </c>
      <c r="F2855" s="14" t="s">
        <v>15140</v>
      </c>
      <c r="G2855" s="14">
        <v>6.83</v>
      </c>
      <c r="H2855" s="14" t="s">
        <v>15141</v>
      </c>
      <c r="I2855" s="14" t="s">
        <v>13709</v>
      </c>
      <c r="J2855" s="15" t="s">
        <v>13842</v>
      </c>
      <c r="K2855" s="14" t="s">
        <v>29559</v>
      </c>
      <c r="L2855" s="14" t="s">
        <v>425</v>
      </c>
      <c r="M2855" s="14" t="s">
        <v>9801</v>
      </c>
      <c r="N2855" s="14" t="s">
        <v>46</v>
      </c>
      <c r="O2855" s="203" t="s">
        <v>220</v>
      </c>
      <c r="P2855" s="17" t="s">
        <v>3724</v>
      </c>
      <c r="Q2855" s="29" t="s">
        <v>15142</v>
      </c>
      <c r="R2855" s="15" t="s">
        <v>15143</v>
      </c>
      <c r="S2855" s="14" t="s">
        <v>36</v>
      </c>
      <c r="T2855" s="18">
        <v>5.7000000000000002E-3</v>
      </c>
      <c r="U2855" s="39">
        <v>1.4E-3</v>
      </c>
      <c r="V2855" s="103">
        <f>PRODUCT(U2855,1/E2855)</f>
        <v>1.6625696201028418E-6</v>
      </c>
      <c r="W2855" s="116">
        <f>V2855</f>
        <v>1.6625696201028418E-6</v>
      </c>
      <c r="X2855" s="210" t="s">
        <v>15144</v>
      </c>
      <c r="Y2855" s="21" t="s">
        <v>15145</v>
      </c>
      <c r="Z2855" s="214" t="s">
        <v>15146</v>
      </c>
    </row>
    <row r="2856" spans="1:26" s="67" customFormat="1" ht="100.2" customHeight="1" x14ac:dyDescent="0.3">
      <c r="A2856" s="9" t="s">
        <v>16991</v>
      </c>
      <c r="B2856" s="65" t="s">
        <v>15147</v>
      </c>
      <c r="C2856" s="19" t="s">
        <v>15148</v>
      </c>
      <c r="D2856" s="19" t="s">
        <v>15149</v>
      </c>
      <c r="E2856" s="13">
        <v>425.31</v>
      </c>
      <c r="F2856" s="14" t="s">
        <v>15150</v>
      </c>
      <c r="G2856" s="14">
        <v>8.1999999999999993</v>
      </c>
      <c r="H2856" s="14" t="s">
        <v>15151</v>
      </c>
      <c r="I2856" s="14" t="s">
        <v>13709</v>
      </c>
      <c r="J2856" s="15" t="s">
        <v>15152</v>
      </c>
      <c r="K2856" s="14" t="s">
        <v>29560</v>
      </c>
      <c r="L2856" s="14" t="s">
        <v>31</v>
      </c>
      <c r="M2856" s="14" t="s">
        <v>69</v>
      </c>
      <c r="N2856" s="14" t="s">
        <v>476</v>
      </c>
      <c r="O2856" s="203" t="s">
        <v>220</v>
      </c>
      <c r="P2856" s="28">
        <v>91</v>
      </c>
      <c r="Q2856" s="14">
        <v>2.03E-4</v>
      </c>
      <c r="R2856" s="15" t="s">
        <v>15153</v>
      </c>
      <c r="S2856" s="14" t="s">
        <v>36</v>
      </c>
      <c r="T2856" s="14">
        <f>2.44/1000</f>
        <v>2.4399999999999999E-3</v>
      </c>
      <c r="U2856" s="14">
        <v>2.03E-4</v>
      </c>
      <c r="V2856" s="47">
        <f>U2856/E2856</f>
        <v>4.7729891138228591E-7</v>
      </c>
      <c r="W2856" s="47">
        <f>V2856/3</f>
        <v>1.5909963712742864E-7</v>
      </c>
      <c r="X2856" s="212" t="s">
        <v>15154</v>
      </c>
      <c r="Y2856" s="21" t="s">
        <v>15155</v>
      </c>
      <c r="Z2856" s="214" t="s">
        <v>15156</v>
      </c>
    </row>
    <row r="2857" spans="1:26" s="67" customFormat="1" ht="100.2" customHeight="1" x14ac:dyDescent="0.3">
      <c r="A2857" s="9" t="s">
        <v>16991</v>
      </c>
      <c r="B2857" s="10" t="s">
        <v>15157</v>
      </c>
      <c r="C2857" s="22" t="s">
        <v>15158</v>
      </c>
      <c r="D2857" s="19" t="s">
        <v>15159</v>
      </c>
      <c r="E2857" s="13">
        <v>425.6</v>
      </c>
      <c r="F2857" s="14" t="s">
        <v>15160</v>
      </c>
      <c r="G2857" s="14">
        <v>1.88</v>
      </c>
      <c r="H2857" s="14" t="s">
        <v>15161</v>
      </c>
      <c r="I2857" s="14" t="s">
        <v>13709</v>
      </c>
      <c r="J2857" s="15" t="s">
        <v>13842</v>
      </c>
      <c r="K2857" s="14" t="s">
        <v>29561</v>
      </c>
      <c r="L2857" s="14" t="s">
        <v>31</v>
      </c>
      <c r="M2857" s="14" t="s">
        <v>15162</v>
      </c>
      <c r="N2857" s="14" t="s">
        <v>476</v>
      </c>
      <c r="O2857" s="203" t="s">
        <v>15163</v>
      </c>
      <c r="P2857" s="28">
        <v>3</v>
      </c>
      <c r="Q2857" s="14">
        <v>40</v>
      </c>
      <c r="R2857" s="15" t="s">
        <v>15164</v>
      </c>
      <c r="S2857" s="14" t="s">
        <v>15165</v>
      </c>
      <c r="T2857" s="14">
        <v>80</v>
      </c>
      <c r="U2857" s="14">
        <v>40</v>
      </c>
      <c r="V2857" s="30">
        <f>U2857/E2857</f>
        <v>9.3984962406015032E-2</v>
      </c>
      <c r="W2857" s="47"/>
      <c r="X2857" s="210" t="s">
        <v>15166</v>
      </c>
      <c r="Y2857" s="21" t="s">
        <v>15167</v>
      </c>
      <c r="Z2857" s="214" t="s">
        <v>15168</v>
      </c>
    </row>
    <row r="2858" spans="1:26" s="67" customFormat="1" ht="100.2" customHeight="1" x14ac:dyDescent="0.3">
      <c r="A2858" s="9" t="s">
        <v>16991</v>
      </c>
      <c r="B2858" s="10" t="s">
        <v>15169</v>
      </c>
      <c r="C2858" s="22" t="s">
        <v>15170</v>
      </c>
      <c r="D2858" s="12" t="s">
        <v>15171</v>
      </c>
      <c r="E2858" s="13">
        <v>127.23</v>
      </c>
      <c r="F2858" s="14" t="s">
        <v>15172</v>
      </c>
      <c r="G2858" s="14"/>
      <c r="H2858" s="31" t="s">
        <v>15173</v>
      </c>
      <c r="I2858" s="14" t="s">
        <v>13709</v>
      </c>
      <c r="J2858" s="15" t="s">
        <v>15174</v>
      </c>
      <c r="K2858" s="14" t="s">
        <v>29562</v>
      </c>
      <c r="L2858" s="14" t="s">
        <v>31</v>
      </c>
      <c r="M2858" s="14" t="s">
        <v>69</v>
      </c>
      <c r="N2858" s="14" t="s">
        <v>476</v>
      </c>
      <c r="O2858" s="203" t="s">
        <v>220</v>
      </c>
      <c r="P2858" s="17">
        <v>3</v>
      </c>
      <c r="Q2858" s="18" t="s">
        <v>49</v>
      </c>
      <c r="R2858" s="15" t="s">
        <v>15175</v>
      </c>
      <c r="S2858" s="14" t="s">
        <v>15176</v>
      </c>
      <c r="T2858" s="18">
        <v>75</v>
      </c>
      <c r="U2858" s="20" t="s">
        <v>49</v>
      </c>
      <c r="V2858" s="33"/>
      <c r="W2858" s="48"/>
      <c r="X2858" s="210" t="s">
        <v>15177</v>
      </c>
      <c r="Y2858" s="21" t="s">
        <v>15178</v>
      </c>
      <c r="Z2858" s="214" t="s">
        <v>15179</v>
      </c>
    </row>
    <row r="2859" spans="1:26" s="67" customFormat="1" ht="100.2" customHeight="1" x14ac:dyDescent="0.3">
      <c r="A2859" s="9" t="s">
        <v>16991</v>
      </c>
      <c r="B2859" s="10" t="s">
        <v>15180</v>
      </c>
      <c r="C2859" s="22" t="s">
        <v>15181</v>
      </c>
      <c r="D2859" s="19" t="s">
        <v>23635</v>
      </c>
      <c r="E2859" s="13">
        <v>309.36</v>
      </c>
      <c r="F2859" s="14" t="s">
        <v>15182</v>
      </c>
      <c r="G2859" s="14">
        <v>-0.2</v>
      </c>
      <c r="H2859" s="14" t="s">
        <v>15183</v>
      </c>
      <c r="I2859" s="14" t="s">
        <v>13709</v>
      </c>
      <c r="J2859" s="15" t="s">
        <v>13710</v>
      </c>
      <c r="K2859" s="14" t="s">
        <v>29563</v>
      </c>
      <c r="L2859" s="14" t="s">
        <v>31</v>
      </c>
      <c r="M2859" s="14" t="s">
        <v>7934</v>
      </c>
      <c r="N2859" s="14" t="s">
        <v>476</v>
      </c>
      <c r="O2859" s="203" t="s">
        <v>3225</v>
      </c>
      <c r="P2859" s="28">
        <v>4</v>
      </c>
      <c r="Q2859" s="14" t="s">
        <v>49</v>
      </c>
      <c r="R2859" s="15" t="s">
        <v>15184</v>
      </c>
      <c r="S2859" s="14" t="s">
        <v>36</v>
      </c>
      <c r="T2859" s="14">
        <v>20</v>
      </c>
      <c r="U2859" s="14" t="s">
        <v>49</v>
      </c>
      <c r="V2859" s="51"/>
      <c r="W2859" s="47"/>
      <c r="X2859" s="210" t="s">
        <v>15185</v>
      </c>
      <c r="Y2859" s="21" t="s">
        <v>15186</v>
      </c>
      <c r="Z2859" s="214" t="s">
        <v>15187</v>
      </c>
    </row>
    <row r="2860" spans="1:26" s="67" customFormat="1" ht="100.2" customHeight="1" x14ac:dyDescent="0.3">
      <c r="A2860" s="9" t="s">
        <v>16991</v>
      </c>
      <c r="B2860" s="10" t="s">
        <v>15188</v>
      </c>
      <c r="C2860" s="22" t="s">
        <v>15189</v>
      </c>
      <c r="D2860" s="12" t="s">
        <v>15190</v>
      </c>
      <c r="E2860" s="13">
        <v>162.22999999999999</v>
      </c>
      <c r="F2860" s="14" t="s">
        <v>15191</v>
      </c>
      <c r="G2860" s="14" t="s">
        <v>15192</v>
      </c>
      <c r="H2860" s="31" t="s">
        <v>15193</v>
      </c>
      <c r="I2860" s="14" t="s">
        <v>13709</v>
      </c>
      <c r="J2860" s="15" t="s">
        <v>15174</v>
      </c>
      <c r="K2860" s="14" t="s">
        <v>29564</v>
      </c>
      <c r="L2860" s="14" t="s">
        <v>3605</v>
      </c>
      <c r="M2860" s="14" t="s">
        <v>15194</v>
      </c>
      <c r="N2860" s="14" t="s">
        <v>476</v>
      </c>
      <c r="O2860" s="203" t="s">
        <v>34</v>
      </c>
      <c r="P2860" s="17">
        <v>8</v>
      </c>
      <c r="Q2860" s="18" t="s">
        <v>49</v>
      </c>
      <c r="R2860" s="15" t="s">
        <v>15195</v>
      </c>
      <c r="S2860" s="14" t="s">
        <v>7673</v>
      </c>
      <c r="T2860" s="18">
        <v>5.2</v>
      </c>
      <c r="U2860" s="20" t="s">
        <v>49</v>
      </c>
      <c r="V2860" s="33"/>
      <c r="W2860" s="48"/>
      <c r="X2860" s="210" t="s">
        <v>15196</v>
      </c>
      <c r="Y2860" s="21" t="s">
        <v>15197</v>
      </c>
      <c r="Z2860" s="214" t="s">
        <v>15198</v>
      </c>
    </row>
    <row r="2861" spans="1:26" s="67" customFormat="1" ht="100.2" customHeight="1" x14ac:dyDescent="0.3">
      <c r="A2861" s="9" t="s">
        <v>16991</v>
      </c>
      <c r="B2861" s="10" t="s">
        <v>15199</v>
      </c>
      <c r="C2861" s="22" t="s">
        <v>15200</v>
      </c>
      <c r="D2861" s="23" t="s">
        <v>23636</v>
      </c>
      <c r="E2861" s="24">
        <v>244.33</v>
      </c>
      <c r="F2861" s="14" t="s">
        <v>15201</v>
      </c>
      <c r="G2861" s="14">
        <v>1.01</v>
      </c>
      <c r="H2861" s="25" t="s">
        <v>15202</v>
      </c>
      <c r="I2861" s="14" t="s">
        <v>13709</v>
      </c>
      <c r="J2861" s="15" t="s">
        <v>13710</v>
      </c>
      <c r="K2861" s="14" t="s">
        <v>29565</v>
      </c>
      <c r="L2861" s="14" t="s">
        <v>31</v>
      </c>
      <c r="M2861" s="14" t="s">
        <v>69</v>
      </c>
      <c r="N2861" s="14" t="s">
        <v>476</v>
      </c>
      <c r="O2861" s="203" t="s">
        <v>15163</v>
      </c>
      <c r="P2861" s="69" t="s">
        <v>15203</v>
      </c>
      <c r="Q2861" s="70" t="s">
        <v>15204</v>
      </c>
      <c r="R2861" s="15" t="s">
        <v>15205</v>
      </c>
      <c r="S2861" s="14" t="s">
        <v>12118</v>
      </c>
      <c r="T2861" s="71">
        <v>43</v>
      </c>
      <c r="U2861" s="80">
        <v>8.6</v>
      </c>
      <c r="V2861" s="72">
        <f>PRODUCT(U2861,1/E2861)</f>
        <v>3.5198297384684642E-2</v>
      </c>
      <c r="W2861" s="73"/>
      <c r="X2861" s="210" t="s">
        <v>15206</v>
      </c>
      <c r="Y2861" s="21" t="s">
        <v>15207</v>
      </c>
      <c r="Z2861" s="214" t="s">
        <v>15208</v>
      </c>
    </row>
    <row r="2862" spans="1:26" s="67" customFormat="1" ht="100.2" customHeight="1" x14ac:dyDescent="0.3">
      <c r="A2862" s="9" t="s">
        <v>16991</v>
      </c>
      <c r="B2862" s="10" t="s">
        <v>15209</v>
      </c>
      <c r="C2862" s="19" t="s">
        <v>15210</v>
      </c>
      <c r="D2862" s="19" t="s">
        <v>15211</v>
      </c>
      <c r="E2862" s="13">
        <v>627.58000000000004</v>
      </c>
      <c r="F2862" s="14" t="s">
        <v>15212</v>
      </c>
      <c r="G2862" s="14">
        <v>6.39</v>
      </c>
      <c r="H2862" s="14" t="s">
        <v>15213</v>
      </c>
      <c r="I2862" s="14" t="s">
        <v>13709</v>
      </c>
      <c r="J2862" s="15" t="s">
        <v>14666</v>
      </c>
      <c r="K2862" s="14" t="s">
        <v>29152</v>
      </c>
      <c r="L2862" s="14" t="s">
        <v>31</v>
      </c>
      <c r="M2862" s="14" t="s">
        <v>69</v>
      </c>
      <c r="N2862" s="14" t="s">
        <v>46</v>
      </c>
      <c r="O2862" s="203" t="s">
        <v>34</v>
      </c>
      <c r="P2862" s="28">
        <v>9</v>
      </c>
      <c r="Q2862" s="14">
        <v>5.0000000000000001E-3</v>
      </c>
      <c r="R2862" s="15" t="s">
        <v>15214</v>
      </c>
      <c r="S2862" s="14" t="s">
        <v>36</v>
      </c>
      <c r="T2862" s="14">
        <v>0.05</v>
      </c>
      <c r="U2862" s="14">
        <v>5.0000000000000001E-3</v>
      </c>
      <c r="V2862" s="51">
        <f>U2862/E2862</f>
        <v>7.9671117626438056E-6</v>
      </c>
      <c r="W2862" s="47"/>
      <c r="X2862" s="210" t="s">
        <v>15215</v>
      </c>
      <c r="Y2862" s="21" t="s">
        <v>15216</v>
      </c>
      <c r="Z2862" s="214" t="s">
        <v>15217</v>
      </c>
    </row>
    <row r="2863" spans="1:26" s="67" customFormat="1" ht="100.2" customHeight="1" x14ac:dyDescent="0.3">
      <c r="A2863" s="9" t="s">
        <v>16991</v>
      </c>
      <c r="B2863" s="10" t="s">
        <v>15218</v>
      </c>
      <c r="C2863" s="35" t="s">
        <v>15219</v>
      </c>
      <c r="D2863" s="19" t="s">
        <v>15220</v>
      </c>
      <c r="E2863" s="13">
        <v>284.08999999999997</v>
      </c>
      <c r="F2863" s="14" t="s">
        <v>15221</v>
      </c>
      <c r="G2863" s="14">
        <v>4.6399999999999997</v>
      </c>
      <c r="H2863" s="14" t="s">
        <v>15222</v>
      </c>
      <c r="I2863" s="14" t="s">
        <v>13709</v>
      </c>
      <c r="J2863" s="15" t="s">
        <v>15223</v>
      </c>
      <c r="K2863" s="14" t="s">
        <v>29095</v>
      </c>
      <c r="L2863" s="14" t="s">
        <v>31</v>
      </c>
      <c r="M2863" s="14" t="s">
        <v>501</v>
      </c>
      <c r="N2863" s="14" t="s">
        <v>476</v>
      </c>
      <c r="O2863" s="203" t="s">
        <v>220</v>
      </c>
      <c r="P2863" s="28">
        <v>9</v>
      </c>
      <c r="Q2863" s="14">
        <v>0.46</v>
      </c>
      <c r="R2863" s="15" t="s">
        <v>15224</v>
      </c>
      <c r="S2863" s="14" t="s">
        <v>1845</v>
      </c>
      <c r="T2863" s="14">
        <v>1.39</v>
      </c>
      <c r="U2863" s="14">
        <v>0.46</v>
      </c>
      <c r="V2863" s="37">
        <f>PRODUCT(U2863,1/E2863)</f>
        <v>1.6192051814565807E-3</v>
      </c>
      <c r="W2863" s="47"/>
      <c r="X2863" s="210" t="s">
        <v>15225</v>
      </c>
      <c r="Y2863" s="21" t="s">
        <v>15226</v>
      </c>
      <c r="Z2863" s="214" t="s">
        <v>15227</v>
      </c>
    </row>
    <row r="2864" spans="1:26" s="67" customFormat="1" ht="100.2" customHeight="1" x14ac:dyDescent="0.3">
      <c r="A2864" s="9" t="s">
        <v>16991</v>
      </c>
      <c r="B2864" s="65" t="s">
        <v>15228</v>
      </c>
      <c r="C2864" s="15" t="s">
        <v>15229</v>
      </c>
      <c r="D2864" s="19" t="s">
        <v>15230</v>
      </c>
      <c r="E2864" s="13">
        <v>212</v>
      </c>
      <c r="F2864" s="13" t="s">
        <v>15231</v>
      </c>
      <c r="G2864" s="66"/>
      <c r="H2864" s="14" t="s">
        <v>15232</v>
      </c>
      <c r="I2864" s="14" t="s">
        <v>13709</v>
      </c>
      <c r="J2864" s="19" t="s">
        <v>13872</v>
      </c>
      <c r="K2864" s="14" t="s">
        <v>29566</v>
      </c>
      <c r="L2864" s="14" t="s">
        <v>31</v>
      </c>
      <c r="M2864" s="14" t="s">
        <v>15233</v>
      </c>
      <c r="N2864" s="14" t="s">
        <v>476</v>
      </c>
      <c r="O2864" s="203" t="s">
        <v>220</v>
      </c>
      <c r="P2864" s="28">
        <v>10</v>
      </c>
      <c r="Q2864" s="14" t="s">
        <v>49</v>
      </c>
      <c r="R2864" s="15" t="s">
        <v>15234</v>
      </c>
      <c r="S2864" s="14" t="s">
        <v>36</v>
      </c>
      <c r="T2864" s="14">
        <v>5</v>
      </c>
      <c r="U2864" s="14" t="s">
        <v>49</v>
      </c>
      <c r="V2864" s="66"/>
      <c r="W2864" s="66"/>
      <c r="X2864" s="210" t="s">
        <v>15235</v>
      </c>
      <c r="Y2864" s="19" t="s">
        <v>15236</v>
      </c>
      <c r="Z2864" s="214" t="s">
        <v>15237</v>
      </c>
    </row>
    <row r="2865" spans="1:26" s="67" customFormat="1" ht="100.2" customHeight="1" x14ac:dyDescent="0.3">
      <c r="A2865" s="9" t="s">
        <v>16991</v>
      </c>
      <c r="B2865" s="10" t="s">
        <v>15238</v>
      </c>
      <c r="C2865" s="22" t="s">
        <v>15239</v>
      </c>
      <c r="D2865" s="12" t="s">
        <v>23637</v>
      </c>
      <c r="E2865" s="13">
        <v>868.06</v>
      </c>
      <c r="F2865" s="14" t="s">
        <v>15240</v>
      </c>
      <c r="G2865" s="14">
        <v>5.67</v>
      </c>
      <c r="H2865" s="14" t="s">
        <v>15241</v>
      </c>
      <c r="I2865" s="14" t="s">
        <v>13709</v>
      </c>
      <c r="J2865" s="15" t="s">
        <v>13710</v>
      </c>
      <c r="K2865" s="14" t="s">
        <v>29567</v>
      </c>
      <c r="L2865" s="14" t="s">
        <v>31</v>
      </c>
      <c r="M2865" s="14" t="s">
        <v>32</v>
      </c>
      <c r="N2865" s="14" t="s">
        <v>1150</v>
      </c>
      <c r="O2865" s="203" t="s">
        <v>220</v>
      </c>
      <c r="P2865" s="17">
        <v>10</v>
      </c>
      <c r="Q2865" s="70" t="s">
        <v>7531</v>
      </c>
      <c r="R2865" s="15" t="s">
        <v>15242</v>
      </c>
      <c r="S2865" s="14" t="s">
        <v>49</v>
      </c>
      <c r="T2865" s="18" t="s">
        <v>49</v>
      </c>
      <c r="U2865" s="17">
        <v>3</v>
      </c>
      <c r="V2865" s="30">
        <f>PRODUCT(U2865,1/E2865)</f>
        <v>3.4559823053705967E-3</v>
      </c>
      <c r="W2865" s="48"/>
      <c r="X2865" s="210" t="s">
        <v>15243</v>
      </c>
      <c r="Y2865" s="21" t="s">
        <v>15244</v>
      </c>
      <c r="Z2865" s="214" t="s">
        <v>15245</v>
      </c>
    </row>
    <row r="2866" spans="1:26" s="67" customFormat="1" ht="100.2" customHeight="1" x14ac:dyDescent="0.3">
      <c r="A2866" s="9" t="s">
        <v>16991</v>
      </c>
      <c r="B2866" s="10" t="s">
        <v>15246</v>
      </c>
      <c r="C2866" s="22" t="s">
        <v>15247</v>
      </c>
      <c r="D2866" s="133" t="s">
        <v>15248</v>
      </c>
      <c r="E2866" s="13">
        <v>852.06</v>
      </c>
      <c r="F2866" s="14" t="s">
        <v>15249</v>
      </c>
      <c r="G2866" s="14">
        <v>8.5</v>
      </c>
      <c r="H2866" s="14" t="s">
        <v>15250</v>
      </c>
      <c r="I2866" s="14" t="s">
        <v>13709</v>
      </c>
      <c r="J2866" s="15" t="s">
        <v>13710</v>
      </c>
      <c r="K2866" s="14" t="s">
        <v>29567</v>
      </c>
      <c r="L2866" s="14" t="s">
        <v>31</v>
      </c>
      <c r="M2866" s="14" t="s">
        <v>32</v>
      </c>
      <c r="N2866" s="14" t="s">
        <v>476</v>
      </c>
      <c r="O2866" s="203" t="s">
        <v>220</v>
      </c>
      <c r="P2866" s="17">
        <v>10</v>
      </c>
      <c r="Q2866" s="18">
        <v>1.5</v>
      </c>
      <c r="R2866" s="15" t="s">
        <v>15251</v>
      </c>
      <c r="S2866" s="18" t="s">
        <v>49</v>
      </c>
      <c r="T2866" s="18" t="s">
        <v>49</v>
      </c>
      <c r="U2866" s="34">
        <v>1.5</v>
      </c>
      <c r="V2866" s="39">
        <f>PRODUCT(U2866,1/E2866)</f>
        <v>1.7604394056756566E-3</v>
      </c>
      <c r="W2866" s="48"/>
      <c r="X2866" s="210" t="s">
        <v>15252</v>
      </c>
      <c r="Y2866" s="21" t="s">
        <v>23638</v>
      </c>
      <c r="Z2866" s="214" t="s">
        <v>15253</v>
      </c>
    </row>
    <row r="2867" spans="1:26" s="67" customFormat="1" ht="100.2" customHeight="1" x14ac:dyDescent="0.3">
      <c r="A2867" s="9" t="s">
        <v>16991</v>
      </c>
      <c r="B2867" s="10" t="s">
        <v>15254</v>
      </c>
      <c r="C2867" s="22" t="s">
        <v>15255</v>
      </c>
      <c r="D2867" s="19" t="s">
        <v>23639</v>
      </c>
      <c r="E2867" s="36">
        <f>1313.4/2</f>
        <v>656.7</v>
      </c>
      <c r="F2867" s="14" t="s">
        <v>15256</v>
      </c>
      <c r="G2867" s="13">
        <v>2.6</v>
      </c>
      <c r="H2867" s="14" t="s">
        <v>15257</v>
      </c>
      <c r="I2867" s="14" t="s">
        <v>13709</v>
      </c>
      <c r="J2867" s="15" t="s">
        <v>13710</v>
      </c>
      <c r="K2867" s="14" t="s">
        <v>29568</v>
      </c>
      <c r="L2867" s="14" t="s">
        <v>31</v>
      </c>
      <c r="M2867" s="14" t="s">
        <v>15258</v>
      </c>
      <c r="N2867" s="14" t="s">
        <v>476</v>
      </c>
      <c r="O2867" s="203" t="s">
        <v>201</v>
      </c>
      <c r="P2867" s="28">
        <v>10</v>
      </c>
      <c r="Q2867" s="14">
        <v>3</v>
      </c>
      <c r="R2867" s="15" t="s">
        <v>15259</v>
      </c>
      <c r="S2867" s="14" t="s">
        <v>5447</v>
      </c>
      <c r="T2867" s="14">
        <v>10</v>
      </c>
      <c r="U2867" s="28">
        <v>3</v>
      </c>
      <c r="V2867" s="30">
        <f>U2867/E2867</f>
        <v>4.5682960255824575E-3</v>
      </c>
      <c r="W2867" s="47"/>
      <c r="X2867" s="210" t="s">
        <v>15260</v>
      </c>
      <c r="Y2867" s="21" t="s">
        <v>15261</v>
      </c>
      <c r="Z2867" s="214" t="s">
        <v>15262</v>
      </c>
    </row>
    <row r="2868" spans="1:26" s="67" customFormat="1" ht="100.2" customHeight="1" x14ac:dyDescent="0.3">
      <c r="A2868" s="9" t="s">
        <v>16991</v>
      </c>
      <c r="B2868" s="10" t="s">
        <v>15263</v>
      </c>
      <c r="C2868" s="22" t="s">
        <v>15264</v>
      </c>
      <c r="D2868" s="19" t="s">
        <v>23640</v>
      </c>
      <c r="E2868" s="13">
        <v>348.35</v>
      </c>
      <c r="F2868" s="14" t="s">
        <v>15265</v>
      </c>
      <c r="G2868" s="14">
        <v>1.6</v>
      </c>
      <c r="H2868" s="14" t="s">
        <v>15266</v>
      </c>
      <c r="I2868" s="14" t="s">
        <v>13709</v>
      </c>
      <c r="J2868" s="15" t="s">
        <v>13710</v>
      </c>
      <c r="K2868" s="14" t="s">
        <v>29569</v>
      </c>
      <c r="L2868" s="14" t="s">
        <v>31</v>
      </c>
      <c r="M2868" s="14" t="s">
        <v>69</v>
      </c>
      <c r="N2868" s="14" t="s">
        <v>476</v>
      </c>
      <c r="O2868" s="203" t="s">
        <v>1433</v>
      </c>
      <c r="P2868" s="28">
        <v>10</v>
      </c>
      <c r="Q2868" s="14">
        <v>5.0000000000000001E-3</v>
      </c>
      <c r="R2868" s="15" t="s">
        <v>15267</v>
      </c>
      <c r="S2868" s="14" t="s">
        <v>36</v>
      </c>
      <c r="T2868" s="14">
        <v>0.02</v>
      </c>
      <c r="U2868" s="14">
        <v>5.0000000000000001E-3</v>
      </c>
      <c r="V2868" s="64">
        <f>PRODUCT(U2868,1/E2868)</f>
        <v>1.4353380221042054E-5</v>
      </c>
      <c r="W2868" s="47"/>
      <c r="X2868" s="210" t="s">
        <v>15268</v>
      </c>
      <c r="Y2868" s="21" t="s">
        <v>15269</v>
      </c>
      <c r="Z2868" s="214" t="s">
        <v>15270</v>
      </c>
    </row>
    <row r="2869" spans="1:26" s="67" customFormat="1" ht="100.2" customHeight="1" x14ac:dyDescent="0.3">
      <c r="A2869" s="9" t="s">
        <v>16991</v>
      </c>
      <c r="B2869" s="10" t="s">
        <v>15271</v>
      </c>
      <c r="C2869" s="22" t="s">
        <v>15272</v>
      </c>
      <c r="D2869" s="19" t="s">
        <v>15273</v>
      </c>
      <c r="E2869" s="13">
        <v>360.88</v>
      </c>
      <c r="F2869" s="14" t="s">
        <v>14952</v>
      </c>
      <c r="G2869" s="14">
        <v>7.24</v>
      </c>
      <c r="H2869" s="14" t="s">
        <v>15274</v>
      </c>
      <c r="I2869" s="14" t="s">
        <v>13709</v>
      </c>
      <c r="J2869" s="15" t="s">
        <v>14666</v>
      </c>
      <c r="K2869" s="14" t="s">
        <v>28974</v>
      </c>
      <c r="L2869" s="14" t="s">
        <v>425</v>
      </c>
      <c r="M2869" s="14" t="s">
        <v>15275</v>
      </c>
      <c r="N2869" s="14" t="s">
        <v>476</v>
      </c>
      <c r="O2869" s="203" t="s">
        <v>220</v>
      </c>
      <c r="P2869" s="28">
        <v>10</v>
      </c>
      <c r="Q2869" s="14">
        <v>0.1</v>
      </c>
      <c r="R2869" s="15" t="s">
        <v>15276</v>
      </c>
      <c r="S2869" s="14" t="s">
        <v>15277</v>
      </c>
      <c r="T2869" s="14">
        <v>1</v>
      </c>
      <c r="U2869" s="14">
        <v>0.1</v>
      </c>
      <c r="V2869" s="37">
        <f>U2869/E2869</f>
        <v>2.7710042119264024E-4</v>
      </c>
      <c r="W2869" s="47"/>
      <c r="X2869" s="210" t="s">
        <v>15278</v>
      </c>
      <c r="Y2869" s="21" t="s">
        <v>15279</v>
      </c>
      <c r="Z2869" s="214" t="s">
        <v>15280</v>
      </c>
    </row>
    <row r="2870" spans="1:26" s="67" customFormat="1" ht="100.2" customHeight="1" x14ac:dyDescent="0.3">
      <c r="A2870" s="9" t="s">
        <v>16991</v>
      </c>
      <c r="B2870" s="10" t="s">
        <v>15281</v>
      </c>
      <c r="C2870" s="19" t="s">
        <v>15282</v>
      </c>
      <c r="D2870" s="19" t="s">
        <v>15283</v>
      </c>
      <c r="E2870" s="13">
        <v>218.64</v>
      </c>
      <c r="F2870" s="14" t="s">
        <v>15284</v>
      </c>
      <c r="G2870" s="14">
        <v>5.0999999999999996</v>
      </c>
      <c r="H2870" s="14" t="s">
        <v>15285</v>
      </c>
      <c r="I2870" s="14" t="s">
        <v>13709</v>
      </c>
      <c r="J2870" s="15" t="s">
        <v>15286</v>
      </c>
      <c r="K2870" s="14" t="s">
        <v>28601</v>
      </c>
      <c r="L2870" s="14" t="s">
        <v>31</v>
      </c>
      <c r="M2870" s="14" t="s">
        <v>32</v>
      </c>
      <c r="N2870" s="14" t="s">
        <v>476</v>
      </c>
      <c r="O2870" s="203" t="s">
        <v>220</v>
      </c>
      <c r="P2870" s="28">
        <v>10</v>
      </c>
      <c r="Q2870" s="14">
        <v>2</v>
      </c>
      <c r="R2870" s="15" t="s">
        <v>15287</v>
      </c>
      <c r="S2870" s="14" t="s">
        <v>49</v>
      </c>
      <c r="T2870" s="14" t="s">
        <v>49</v>
      </c>
      <c r="U2870" s="28">
        <v>2</v>
      </c>
      <c r="V2870" s="30">
        <f>U2870/E2870</f>
        <v>9.1474570069520686E-3</v>
      </c>
      <c r="W2870" s="47"/>
      <c r="X2870" s="210" t="s">
        <v>15288</v>
      </c>
      <c r="Y2870" s="21" t="s">
        <v>15289</v>
      </c>
      <c r="Z2870" s="214" t="s">
        <v>15290</v>
      </c>
    </row>
    <row r="2871" spans="1:26" s="67" customFormat="1" ht="100.2" customHeight="1" x14ac:dyDescent="0.3">
      <c r="A2871" s="9" t="s">
        <v>16991</v>
      </c>
      <c r="B2871" s="10" t="s">
        <v>15291</v>
      </c>
      <c r="C2871" s="19" t="s">
        <v>15292</v>
      </c>
      <c r="D2871" s="19" t="s">
        <v>15293</v>
      </c>
      <c r="E2871" s="13">
        <v>253.08</v>
      </c>
      <c r="F2871" s="14" t="s">
        <v>15294</v>
      </c>
      <c r="G2871" s="14">
        <v>5.69</v>
      </c>
      <c r="H2871" s="14" t="s">
        <v>15295</v>
      </c>
      <c r="I2871" s="14" t="s">
        <v>13709</v>
      </c>
      <c r="J2871" s="15" t="s">
        <v>15286</v>
      </c>
      <c r="K2871" s="14" t="s">
        <v>28601</v>
      </c>
      <c r="L2871" s="14" t="s">
        <v>31</v>
      </c>
      <c r="M2871" s="14" t="s">
        <v>32</v>
      </c>
      <c r="N2871" s="14" t="s">
        <v>476</v>
      </c>
      <c r="O2871" s="203" t="s">
        <v>220</v>
      </c>
      <c r="P2871" s="28">
        <v>10</v>
      </c>
      <c r="Q2871" s="14">
        <v>2</v>
      </c>
      <c r="R2871" s="15" t="s">
        <v>15287</v>
      </c>
      <c r="S2871" s="14" t="s">
        <v>49</v>
      </c>
      <c r="T2871" s="14" t="s">
        <v>49</v>
      </c>
      <c r="U2871" s="14">
        <v>2</v>
      </c>
      <c r="V2871" s="30">
        <f>U2871/E2871</f>
        <v>7.9026394815868498E-3</v>
      </c>
      <c r="W2871" s="47"/>
      <c r="X2871" s="210" t="s">
        <v>15296</v>
      </c>
      <c r="Y2871" s="21" t="s">
        <v>15289</v>
      </c>
      <c r="Z2871" s="214" t="s">
        <v>15290</v>
      </c>
    </row>
    <row r="2872" spans="1:26" s="67" customFormat="1" ht="100.2" customHeight="1" x14ac:dyDescent="0.3">
      <c r="A2872" s="9" t="s">
        <v>16991</v>
      </c>
      <c r="B2872" s="10" t="s">
        <v>15297</v>
      </c>
      <c r="C2872" s="22" t="s">
        <v>15298</v>
      </c>
      <c r="D2872" s="19" t="s">
        <v>15299</v>
      </c>
      <c r="E2872" s="13">
        <v>321.97000000000003</v>
      </c>
      <c r="F2872" s="14" t="s">
        <v>15300</v>
      </c>
      <c r="G2872" s="14">
        <v>6.6</v>
      </c>
      <c r="H2872" s="14" t="s">
        <v>15301</v>
      </c>
      <c r="I2872" s="14" t="s">
        <v>13709</v>
      </c>
      <c r="J2872" s="15" t="s">
        <v>15286</v>
      </c>
      <c r="K2872" s="14" t="s">
        <v>28601</v>
      </c>
      <c r="L2872" s="14" t="s">
        <v>31</v>
      </c>
      <c r="M2872" s="14" t="s">
        <v>32</v>
      </c>
      <c r="N2872" s="14" t="s">
        <v>476</v>
      </c>
      <c r="O2872" s="203" t="s">
        <v>220</v>
      </c>
      <c r="P2872" s="28">
        <v>10</v>
      </c>
      <c r="Q2872" s="14">
        <v>0.8</v>
      </c>
      <c r="R2872" s="15" t="s">
        <v>15302</v>
      </c>
      <c r="S2872" s="14" t="s">
        <v>49</v>
      </c>
      <c r="T2872" s="14" t="s">
        <v>49</v>
      </c>
      <c r="U2872" s="14">
        <v>0.8</v>
      </c>
      <c r="V2872" s="30">
        <f>U2872/E2872</f>
        <v>2.4847035438084293E-3</v>
      </c>
      <c r="W2872" s="47"/>
      <c r="X2872" s="210" t="s">
        <v>15303</v>
      </c>
      <c r="Y2872" s="21" t="s">
        <v>15289</v>
      </c>
      <c r="Z2872" s="214" t="s">
        <v>15290</v>
      </c>
    </row>
    <row r="2873" spans="1:26" s="67" customFormat="1" ht="100.2" customHeight="1" x14ac:dyDescent="0.3">
      <c r="A2873" s="9" t="s">
        <v>16991</v>
      </c>
      <c r="B2873" s="10" t="s">
        <v>15304</v>
      </c>
      <c r="C2873" s="22" t="s">
        <v>15305</v>
      </c>
      <c r="D2873" s="19" t="s">
        <v>15306</v>
      </c>
      <c r="E2873" s="13">
        <v>162.02000000000001</v>
      </c>
      <c r="F2873" s="14" t="s">
        <v>15307</v>
      </c>
      <c r="G2873" s="14">
        <v>2.69</v>
      </c>
      <c r="H2873" s="14" t="s">
        <v>15308</v>
      </c>
      <c r="I2873" s="14" t="s">
        <v>13709</v>
      </c>
      <c r="J2873" s="15" t="s">
        <v>14014</v>
      </c>
      <c r="K2873" s="14" t="s">
        <v>29096</v>
      </c>
      <c r="L2873" s="14" t="s">
        <v>31</v>
      </c>
      <c r="M2873" s="14" t="s">
        <v>7758</v>
      </c>
      <c r="N2873" s="14" t="s">
        <v>476</v>
      </c>
      <c r="O2873" s="203" t="s">
        <v>220</v>
      </c>
      <c r="P2873" s="28">
        <v>10</v>
      </c>
      <c r="Q2873" s="14">
        <v>5</v>
      </c>
      <c r="R2873" s="15" t="s">
        <v>15309</v>
      </c>
      <c r="S2873" s="14" t="s">
        <v>1803</v>
      </c>
      <c r="T2873" s="14">
        <v>25</v>
      </c>
      <c r="U2873" s="28">
        <v>5</v>
      </c>
      <c r="V2873" s="13">
        <f>U2873/E2873</f>
        <v>3.0860387606468337E-2</v>
      </c>
      <c r="W2873" s="47"/>
      <c r="X2873" s="210" t="s">
        <v>15310</v>
      </c>
      <c r="Y2873" s="21" t="s">
        <v>15311</v>
      </c>
      <c r="Z2873" s="214" t="s">
        <v>15312</v>
      </c>
    </row>
    <row r="2874" spans="1:26" s="67" customFormat="1" ht="100.2" customHeight="1" x14ac:dyDescent="0.3">
      <c r="A2874" s="9" t="s">
        <v>16991</v>
      </c>
      <c r="B2874" s="10" t="s">
        <v>15313</v>
      </c>
      <c r="C2874" s="22" t="s">
        <v>15314</v>
      </c>
      <c r="D2874" s="19" t="s">
        <v>15315</v>
      </c>
      <c r="E2874" s="13">
        <v>144.38698773516299</v>
      </c>
      <c r="F2874" s="14" t="s">
        <v>15316</v>
      </c>
      <c r="G2874" s="14">
        <v>2.09</v>
      </c>
      <c r="H2874" s="14" t="s">
        <v>15317</v>
      </c>
      <c r="I2874" s="14" t="s">
        <v>13709</v>
      </c>
      <c r="J2874" s="15" t="s">
        <v>14211</v>
      </c>
      <c r="K2874" s="14" t="s">
        <v>28854</v>
      </c>
      <c r="L2874" s="14" t="s">
        <v>31</v>
      </c>
      <c r="M2874" s="14" t="s">
        <v>891</v>
      </c>
      <c r="N2874" s="14" t="s">
        <v>476</v>
      </c>
      <c r="O2874" s="203" t="s">
        <v>220</v>
      </c>
      <c r="P2874" s="28">
        <v>13</v>
      </c>
      <c r="Q2874" s="14">
        <v>1</v>
      </c>
      <c r="R2874" s="15" t="s">
        <v>15318</v>
      </c>
      <c r="S2874" s="14" t="s">
        <v>15319</v>
      </c>
      <c r="T2874" s="14">
        <v>7.5</v>
      </c>
      <c r="U2874" s="14">
        <v>1</v>
      </c>
      <c r="V2874" s="30">
        <f>PRODUCT(U2874,1/E2874)</f>
        <v>6.9258318612077192E-3</v>
      </c>
      <c r="W2874" s="47"/>
      <c r="X2874" s="210" t="s">
        <v>15320</v>
      </c>
      <c r="Y2874" s="21" t="s">
        <v>15321</v>
      </c>
      <c r="Z2874" s="214" t="s">
        <v>15322</v>
      </c>
    </row>
    <row r="2875" spans="1:26" s="67" customFormat="1" ht="100.2" customHeight="1" x14ac:dyDescent="0.3">
      <c r="A2875" s="9" t="s">
        <v>16991</v>
      </c>
      <c r="B2875" s="10" t="s">
        <v>15323</v>
      </c>
      <c r="C2875" s="22" t="s">
        <v>15324</v>
      </c>
      <c r="D2875" s="19" t="s">
        <v>15325</v>
      </c>
      <c r="E2875" s="13">
        <v>240.21471388563</v>
      </c>
      <c r="F2875" s="14" t="s">
        <v>15326</v>
      </c>
      <c r="G2875" s="14">
        <v>1.1619999999999999</v>
      </c>
      <c r="H2875" s="14" t="s">
        <v>15327</v>
      </c>
      <c r="I2875" s="14" t="s">
        <v>13709</v>
      </c>
      <c r="J2875" s="15" t="s">
        <v>13710</v>
      </c>
      <c r="K2875" s="14" t="s">
        <v>29226</v>
      </c>
      <c r="L2875" s="14" t="s">
        <v>7737</v>
      </c>
      <c r="M2875" s="14" t="s">
        <v>15328</v>
      </c>
      <c r="N2875" s="14" t="s">
        <v>476</v>
      </c>
      <c r="O2875" s="203" t="s">
        <v>220</v>
      </c>
      <c r="P2875" s="28">
        <v>13</v>
      </c>
      <c r="Q2875" s="14">
        <v>90</v>
      </c>
      <c r="R2875" s="15" t="s">
        <v>15329</v>
      </c>
      <c r="S2875" s="14" t="s">
        <v>1803</v>
      </c>
      <c r="T2875" s="14">
        <v>400</v>
      </c>
      <c r="U2875" s="28">
        <v>90</v>
      </c>
      <c r="V2875" s="13">
        <f>PRODUCT(U2875,1/E2875)</f>
        <v>0.37466480942899449</v>
      </c>
      <c r="W2875" s="47"/>
      <c r="X2875" s="210" t="s">
        <v>15330</v>
      </c>
      <c r="Y2875" s="21" t="s">
        <v>15331</v>
      </c>
      <c r="Z2875" s="214" t="s">
        <v>15332</v>
      </c>
    </row>
    <row r="2876" spans="1:26" s="67" customFormat="1" ht="100.2" customHeight="1" x14ac:dyDescent="0.3">
      <c r="A2876" s="9" t="s">
        <v>16991</v>
      </c>
      <c r="B2876" s="10" t="s">
        <v>15333</v>
      </c>
      <c r="C2876" s="22" t="s">
        <v>15334</v>
      </c>
      <c r="D2876" s="43" t="s">
        <v>15335</v>
      </c>
      <c r="E2876" s="24">
        <v>308.42</v>
      </c>
      <c r="F2876" s="14" t="s">
        <v>15336</v>
      </c>
      <c r="G2876" s="14">
        <v>3.6920000000000002</v>
      </c>
      <c r="H2876" s="25" t="s">
        <v>15337</v>
      </c>
      <c r="I2876" s="14" t="s">
        <v>13709</v>
      </c>
      <c r="J2876" s="15" t="s">
        <v>13710</v>
      </c>
      <c r="K2876" s="14" t="s">
        <v>29225</v>
      </c>
      <c r="L2876" s="14" t="s">
        <v>7737</v>
      </c>
      <c r="M2876" s="14" t="s">
        <v>7792</v>
      </c>
      <c r="N2876" s="14" t="s">
        <v>476</v>
      </c>
      <c r="O2876" s="203" t="s">
        <v>15163</v>
      </c>
      <c r="P2876" s="26">
        <v>13</v>
      </c>
      <c r="Q2876" s="25">
        <v>40</v>
      </c>
      <c r="R2876" s="15" t="s">
        <v>15338</v>
      </c>
      <c r="S2876" s="14" t="s">
        <v>1803</v>
      </c>
      <c r="T2876" s="25">
        <v>80</v>
      </c>
      <c r="U2876" s="25">
        <v>40</v>
      </c>
      <c r="V2876" s="44">
        <f>PRODUCT(U2876,1/E2876)</f>
        <v>0.12969327540367032</v>
      </c>
      <c r="W2876" s="101"/>
      <c r="X2876" s="210" t="s">
        <v>15339</v>
      </c>
      <c r="Y2876" s="21" t="s">
        <v>15340</v>
      </c>
      <c r="Z2876" s="214" t="s">
        <v>15341</v>
      </c>
    </row>
    <row r="2877" spans="1:26" s="67" customFormat="1" ht="100.2" customHeight="1" x14ac:dyDescent="0.3">
      <c r="A2877" s="9" t="s">
        <v>16991</v>
      </c>
      <c r="B2877" s="10" t="s">
        <v>15342</v>
      </c>
      <c r="C2877" s="22" t="s">
        <v>15343</v>
      </c>
      <c r="D2877" s="43" t="s">
        <v>15344</v>
      </c>
      <c r="E2877" s="24">
        <v>727.88</v>
      </c>
      <c r="F2877" s="14" t="s">
        <v>15345</v>
      </c>
      <c r="G2877" s="14">
        <v>0.746999999999999</v>
      </c>
      <c r="H2877" s="25" t="s">
        <v>15346</v>
      </c>
      <c r="I2877" s="14" t="s">
        <v>13709</v>
      </c>
      <c r="J2877" s="15" t="s">
        <v>13805</v>
      </c>
      <c r="K2877" s="14" t="s">
        <v>29224</v>
      </c>
      <c r="L2877" s="14" t="s">
        <v>7737</v>
      </c>
      <c r="M2877" s="14" t="s">
        <v>7792</v>
      </c>
      <c r="N2877" s="14" t="s">
        <v>476</v>
      </c>
      <c r="O2877" s="203" t="s">
        <v>15163</v>
      </c>
      <c r="P2877" s="26">
        <v>13</v>
      </c>
      <c r="Q2877" s="25">
        <v>100</v>
      </c>
      <c r="R2877" s="15" t="s">
        <v>15347</v>
      </c>
      <c r="S2877" s="14" t="s">
        <v>14639</v>
      </c>
      <c r="T2877" s="25">
        <v>200</v>
      </c>
      <c r="U2877" s="25">
        <v>100</v>
      </c>
      <c r="V2877" s="44">
        <f>U2877/E2877</f>
        <v>0.13738528328845415</v>
      </c>
      <c r="W2877" s="101"/>
      <c r="X2877" s="210" t="s">
        <v>15348</v>
      </c>
      <c r="Y2877" s="21" t="s">
        <v>15349</v>
      </c>
      <c r="Z2877" s="214" t="s">
        <v>15350</v>
      </c>
    </row>
    <row r="2878" spans="1:26" s="67" customFormat="1" ht="100.2" customHeight="1" x14ac:dyDescent="0.3">
      <c r="A2878" s="9" t="s">
        <v>16991</v>
      </c>
      <c r="B2878" s="10" t="s">
        <v>15351</v>
      </c>
      <c r="C2878" s="22" t="s">
        <v>15352</v>
      </c>
      <c r="D2878" s="19" t="s">
        <v>15353</v>
      </c>
      <c r="E2878" s="13">
        <v>325.36</v>
      </c>
      <c r="F2878" s="14" t="s">
        <v>15354</v>
      </c>
      <c r="G2878" s="14">
        <v>-1.18</v>
      </c>
      <c r="H2878" s="14" t="s">
        <v>15355</v>
      </c>
      <c r="I2878" s="14" t="s">
        <v>13709</v>
      </c>
      <c r="J2878" s="15" t="s">
        <v>13710</v>
      </c>
      <c r="K2878" s="14" t="s">
        <v>29223</v>
      </c>
      <c r="L2878" s="14" t="s">
        <v>425</v>
      </c>
      <c r="M2878" s="14" t="s">
        <v>15356</v>
      </c>
      <c r="N2878" s="14" t="s">
        <v>476</v>
      </c>
      <c r="O2878" s="203" t="s">
        <v>220</v>
      </c>
      <c r="P2878" s="28">
        <v>14</v>
      </c>
      <c r="Q2878" s="14">
        <v>10</v>
      </c>
      <c r="R2878" s="15" t="s">
        <v>15357</v>
      </c>
      <c r="S2878" s="14" t="s">
        <v>36</v>
      </c>
      <c r="T2878" s="14">
        <v>25</v>
      </c>
      <c r="U2878" s="28">
        <v>10</v>
      </c>
      <c r="V2878" s="30">
        <f>U2878/E2878</f>
        <v>3.0735185640521266E-2</v>
      </c>
      <c r="W2878" s="47"/>
      <c r="X2878" s="210" t="s">
        <v>15358</v>
      </c>
      <c r="Y2878" s="21" t="s">
        <v>15359</v>
      </c>
      <c r="Z2878" s="214" t="s">
        <v>15360</v>
      </c>
    </row>
    <row r="2879" spans="1:26" s="67" customFormat="1" ht="100.2" customHeight="1" x14ac:dyDescent="0.3">
      <c r="A2879" s="9" t="s">
        <v>16991</v>
      </c>
      <c r="B2879" s="10" t="s">
        <v>15361</v>
      </c>
      <c r="C2879" s="22" t="s">
        <v>15362</v>
      </c>
      <c r="D2879" s="19" t="s">
        <v>15363</v>
      </c>
      <c r="E2879" s="13">
        <v>268.22000000000003</v>
      </c>
      <c r="F2879" s="14" t="s">
        <v>15364</v>
      </c>
      <c r="G2879" s="14"/>
      <c r="H2879" s="14" t="s">
        <v>15365</v>
      </c>
      <c r="I2879" s="14" t="s">
        <v>13709</v>
      </c>
      <c r="J2879" s="15" t="s">
        <v>13842</v>
      </c>
      <c r="K2879" s="14" t="s">
        <v>29222</v>
      </c>
      <c r="L2879" s="14" t="s">
        <v>425</v>
      </c>
      <c r="M2879" s="14" t="s">
        <v>9801</v>
      </c>
      <c r="N2879" s="14" t="s">
        <v>476</v>
      </c>
      <c r="O2879" s="203" t="s">
        <v>34</v>
      </c>
      <c r="P2879" s="17">
        <v>14</v>
      </c>
      <c r="Q2879" s="14" t="s">
        <v>49</v>
      </c>
      <c r="R2879" s="15" t="s">
        <v>15366</v>
      </c>
      <c r="S2879" s="14" t="s">
        <v>36</v>
      </c>
      <c r="T2879" s="14">
        <v>7.4999999999999997E-3</v>
      </c>
      <c r="U2879" s="36" t="s">
        <v>49</v>
      </c>
      <c r="V2879" s="30"/>
      <c r="W2879" s="47"/>
      <c r="X2879" s="210" t="s">
        <v>15367</v>
      </c>
      <c r="Y2879" s="21" t="s">
        <v>15368</v>
      </c>
      <c r="Z2879" s="214" t="s">
        <v>15369</v>
      </c>
    </row>
    <row r="2880" spans="1:26" s="67" customFormat="1" ht="100.2" customHeight="1" x14ac:dyDescent="0.3">
      <c r="A2880" s="9" t="s">
        <v>16991</v>
      </c>
      <c r="B2880" s="10" t="s">
        <v>15370</v>
      </c>
      <c r="C2880" s="19" t="s">
        <v>15371</v>
      </c>
      <c r="D2880" s="19" t="s">
        <v>15372</v>
      </c>
      <c r="E2880" s="13">
        <v>326.43</v>
      </c>
      <c r="F2880" s="14" t="s">
        <v>15113</v>
      </c>
      <c r="G2880" s="14">
        <v>6.3</v>
      </c>
      <c r="H2880" s="14" t="s">
        <v>15373</v>
      </c>
      <c r="I2880" s="14" t="s">
        <v>13709</v>
      </c>
      <c r="J2880" s="15" t="s">
        <v>14666</v>
      </c>
      <c r="K2880" s="14" t="s">
        <v>28974</v>
      </c>
      <c r="L2880" s="14" t="s">
        <v>31</v>
      </c>
      <c r="M2880" s="14" t="s">
        <v>69</v>
      </c>
      <c r="N2880" s="14" t="s">
        <v>476</v>
      </c>
      <c r="O2880" s="203" t="s">
        <v>220</v>
      </c>
      <c r="P2880" s="28">
        <v>14</v>
      </c>
      <c r="Q2880" s="14" t="s">
        <v>49</v>
      </c>
      <c r="R2880" s="15" t="s">
        <v>12295</v>
      </c>
      <c r="S2880" s="14" t="s">
        <v>15374</v>
      </c>
      <c r="T2880" s="14">
        <v>10</v>
      </c>
      <c r="U2880" s="14" t="s">
        <v>49</v>
      </c>
      <c r="V2880" s="14"/>
      <c r="W2880" s="47"/>
      <c r="X2880" s="210" t="s">
        <v>15375</v>
      </c>
      <c r="Y2880" s="21" t="s">
        <v>15376</v>
      </c>
      <c r="Z2880" s="214" t="s">
        <v>15377</v>
      </c>
    </row>
    <row r="2881" spans="1:26" s="67" customFormat="1" ht="100.2" customHeight="1" x14ac:dyDescent="0.3">
      <c r="A2881" s="9" t="s">
        <v>16991</v>
      </c>
      <c r="B2881" s="10" t="s">
        <v>15378</v>
      </c>
      <c r="C2881" s="22" t="s">
        <v>15379</v>
      </c>
      <c r="D2881" s="19" t="s">
        <v>15380</v>
      </c>
      <c r="E2881" s="13">
        <v>228.29</v>
      </c>
      <c r="F2881" s="14" t="s">
        <v>15381</v>
      </c>
      <c r="G2881" s="14">
        <v>5.76</v>
      </c>
      <c r="H2881" s="14" t="s">
        <v>15382</v>
      </c>
      <c r="I2881" s="14" t="s">
        <v>13709</v>
      </c>
      <c r="J2881" s="15" t="s">
        <v>13748</v>
      </c>
      <c r="K2881" s="14" t="s">
        <v>29174</v>
      </c>
      <c r="L2881" s="14" t="s">
        <v>31</v>
      </c>
      <c r="M2881" s="14" t="s">
        <v>176</v>
      </c>
      <c r="N2881" s="14" t="s">
        <v>46</v>
      </c>
      <c r="O2881" s="203" t="s">
        <v>220</v>
      </c>
      <c r="P2881" s="28">
        <v>14</v>
      </c>
      <c r="Q2881" s="14">
        <v>1</v>
      </c>
      <c r="R2881" s="15" t="s">
        <v>12327</v>
      </c>
      <c r="S2881" s="14" t="s">
        <v>4182</v>
      </c>
      <c r="T2881" s="14">
        <v>10</v>
      </c>
      <c r="U2881" s="14">
        <v>1</v>
      </c>
      <c r="V2881" s="30">
        <f>PRODUCT(U2881,1/E2881)</f>
        <v>4.3803933593236678E-3</v>
      </c>
      <c r="W2881" s="47"/>
      <c r="X2881" s="210" t="s">
        <v>15383</v>
      </c>
      <c r="Y2881" s="21" t="s">
        <v>12329</v>
      </c>
      <c r="Z2881" s="214" t="s">
        <v>12330</v>
      </c>
    </row>
    <row r="2882" spans="1:26" s="67" customFormat="1" ht="100.2" customHeight="1" x14ac:dyDescent="0.3">
      <c r="A2882" s="9" t="s">
        <v>16991</v>
      </c>
      <c r="B2882" s="10" t="s">
        <v>15384</v>
      </c>
      <c r="C2882" s="22" t="s">
        <v>15385</v>
      </c>
      <c r="D2882" s="19" t="s">
        <v>15386</v>
      </c>
      <c r="E2882" s="13">
        <v>354.44</v>
      </c>
      <c r="F2882" s="14" t="s">
        <v>15387</v>
      </c>
      <c r="G2882" s="14">
        <v>2.73</v>
      </c>
      <c r="H2882" s="14" t="s">
        <v>15388</v>
      </c>
      <c r="I2882" s="14" t="s">
        <v>13709</v>
      </c>
      <c r="J2882" s="15" t="s">
        <v>13710</v>
      </c>
      <c r="K2882" s="14" t="s">
        <v>29221</v>
      </c>
      <c r="L2882" s="14" t="s">
        <v>31</v>
      </c>
      <c r="M2882" s="14" t="s">
        <v>15389</v>
      </c>
      <c r="N2882" s="14" t="s">
        <v>46</v>
      </c>
      <c r="O2882" s="203" t="s">
        <v>220</v>
      </c>
      <c r="P2882" s="28">
        <v>15</v>
      </c>
      <c r="Q2882" s="14" t="s">
        <v>49</v>
      </c>
      <c r="R2882" s="15" t="s">
        <v>15390</v>
      </c>
      <c r="S2882" s="14" t="s">
        <v>1350</v>
      </c>
      <c r="T2882" s="14">
        <v>14</v>
      </c>
      <c r="U2882" s="14" t="s">
        <v>49</v>
      </c>
      <c r="V2882" s="51"/>
      <c r="W2882" s="47"/>
      <c r="X2882" s="210" t="s">
        <v>15391</v>
      </c>
      <c r="Y2882" s="21" t="s">
        <v>15392</v>
      </c>
      <c r="Z2882" s="214" t="s">
        <v>15393</v>
      </c>
    </row>
    <row r="2883" spans="1:26" s="67" customFormat="1" ht="100.2" customHeight="1" x14ac:dyDescent="0.3">
      <c r="A2883" s="9" t="s">
        <v>16991</v>
      </c>
      <c r="B2883" s="10" t="s">
        <v>15394</v>
      </c>
      <c r="C2883" s="22" t="s">
        <v>15395</v>
      </c>
      <c r="D2883" s="19" t="s">
        <v>15396</v>
      </c>
      <c r="E2883" s="13">
        <v>252.32</v>
      </c>
      <c r="F2883" s="14" t="s">
        <v>14503</v>
      </c>
      <c r="G2883" s="14">
        <v>6.44</v>
      </c>
      <c r="H2883" s="14" t="s">
        <v>15397</v>
      </c>
      <c r="I2883" s="14" t="s">
        <v>13709</v>
      </c>
      <c r="J2883" s="15" t="s">
        <v>13748</v>
      </c>
      <c r="K2883" s="14" t="s">
        <v>29220</v>
      </c>
      <c r="L2883" s="14" t="s">
        <v>425</v>
      </c>
      <c r="M2883" s="14" t="s">
        <v>15398</v>
      </c>
      <c r="N2883" s="14" t="s">
        <v>33</v>
      </c>
      <c r="O2883" s="203" t="s">
        <v>3225</v>
      </c>
      <c r="P2883" s="28">
        <v>15</v>
      </c>
      <c r="Q2883" s="14">
        <v>6.98</v>
      </c>
      <c r="R2883" s="15" t="s">
        <v>15399</v>
      </c>
      <c r="S2883" s="14" t="s">
        <v>49</v>
      </c>
      <c r="T2883" s="14" t="s">
        <v>49</v>
      </c>
      <c r="U2883" s="14">
        <v>6.98</v>
      </c>
      <c r="V2883" s="37">
        <f>PRODUCT(U2883,1/E2883)</f>
        <v>2.7663284717818648E-2</v>
      </c>
      <c r="W2883" s="47"/>
      <c r="X2883" s="210" t="s">
        <v>15400</v>
      </c>
      <c r="Y2883" s="21" t="s">
        <v>15401</v>
      </c>
      <c r="Z2883" s="214" t="s">
        <v>15402</v>
      </c>
    </row>
    <row r="2884" spans="1:26" s="67" customFormat="1" ht="100.2" customHeight="1" x14ac:dyDescent="0.3">
      <c r="A2884" s="9" t="s">
        <v>16991</v>
      </c>
      <c r="B2884" s="10" t="s">
        <v>15403</v>
      </c>
      <c r="C2884" s="22" t="s">
        <v>15404</v>
      </c>
      <c r="D2884" s="19" t="s">
        <v>15405</v>
      </c>
      <c r="E2884" s="13">
        <v>252.32</v>
      </c>
      <c r="F2884" s="14" t="s">
        <v>14503</v>
      </c>
      <c r="G2884" s="14">
        <v>6.11</v>
      </c>
      <c r="H2884" s="14" t="s">
        <v>15406</v>
      </c>
      <c r="I2884" s="14" t="s">
        <v>13709</v>
      </c>
      <c r="J2884" s="15" t="s">
        <v>13748</v>
      </c>
      <c r="K2884" s="14" t="s">
        <v>29219</v>
      </c>
      <c r="L2884" s="14" t="s">
        <v>425</v>
      </c>
      <c r="M2884" s="14" t="s">
        <v>3877</v>
      </c>
      <c r="N2884" s="14" t="s">
        <v>33</v>
      </c>
      <c r="O2884" s="203" t="s">
        <v>3225</v>
      </c>
      <c r="P2884" s="28">
        <v>15</v>
      </c>
      <c r="Q2884" s="14">
        <v>0.67200000000000004</v>
      </c>
      <c r="R2884" s="15" t="s">
        <v>15407</v>
      </c>
      <c r="S2884" s="14" t="s">
        <v>49</v>
      </c>
      <c r="T2884" s="14" t="s">
        <v>49</v>
      </c>
      <c r="U2884" s="14">
        <v>0.67200000000000004</v>
      </c>
      <c r="V2884" s="64">
        <f>PRODUCT(U2884,1/E2884)</f>
        <v>2.6632847178186436E-3</v>
      </c>
      <c r="W2884" s="47"/>
      <c r="X2884" s="210" t="s">
        <v>15408</v>
      </c>
      <c r="Y2884" s="21" t="s">
        <v>15409</v>
      </c>
      <c r="Z2884" s="214" t="s">
        <v>15410</v>
      </c>
    </row>
    <row r="2885" spans="1:26" s="67" customFormat="1" ht="100.2" customHeight="1" x14ac:dyDescent="0.3">
      <c r="A2885" s="9" t="s">
        <v>16991</v>
      </c>
      <c r="B2885" s="10" t="s">
        <v>15411</v>
      </c>
      <c r="C2885" s="22" t="s">
        <v>15412</v>
      </c>
      <c r="D2885" s="19" t="s">
        <v>23641</v>
      </c>
      <c r="E2885" s="13">
        <v>252.32</v>
      </c>
      <c r="F2885" s="14" t="s">
        <v>14503</v>
      </c>
      <c r="G2885" s="28">
        <v>6.4</v>
      </c>
      <c r="H2885" s="14" t="s">
        <v>15413</v>
      </c>
      <c r="I2885" s="14" t="s">
        <v>13709</v>
      </c>
      <c r="J2885" s="15" t="s">
        <v>13748</v>
      </c>
      <c r="K2885" s="14" t="s">
        <v>29219</v>
      </c>
      <c r="L2885" s="14" t="s">
        <v>425</v>
      </c>
      <c r="M2885" s="14" t="s">
        <v>3877</v>
      </c>
      <c r="N2885" s="14" t="s">
        <v>33</v>
      </c>
      <c r="O2885" s="203" t="s">
        <v>3225</v>
      </c>
      <c r="P2885" s="28">
        <v>15</v>
      </c>
      <c r="Q2885" s="14">
        <v>0.14799999999999999</v>
      </c>
      <c r="R2885" s="15" t="s">
        <v>15414</v>
      </c>
      <c r="S2885" s="14" t="s">
        <v>6142</v>
      </c>
      <c r="T2885" s="30">
        <v>0.37</v>
      </c>
      <c r="U2885" s="30">
        <v>0.14799999999999999</v>
      </c>
      <c r="V2885" s="51">
        <f>PRODUCT(U2885,1/E2885)</f>
        <v>5.8655675332910592E-4</v>
      </c>
      <c r="W2885" s="47"/>
      <c r="X2885" s="210" t="s">
        <v>15415</v>
      </c>
      <c r="Y2885" s="21" t="s">
        <v>15416</v>
      </c>
      <c r="Z2885" s="214" t="s">
        <v>15417</v>
      </c>
    </row>
    <row r="2886" spans="1:26" s="67" customFormat="1" ht="100.2" customHeight="1" x14ac:dyDescent="0.3">
      <c r="A2886" s="9" t="s">
        <v>16991</v>
      </c>
      <c r="B2886" s="10" t="s">
        <v>15418</v>
      </c>
      <c r="C2886" s="22" t="s">
        <v>15419</v>
      </c>
      <c r="D2886" s="19" t="s">
        <v>23642</v>
      </c>
      <c r="E2886" s="13">
        <v>302.38</v>
      </c>
      <c r="F2886" s="14" t="s">
        <v>15420</v>
      </c>
      <c r="G2886" s="14">
        <v>7.71</v>
      </c>
      <c r="H2886" s="14" t="s">
        <v>15421</v>
      </c>
      <c r="I2886" s="14" t="s">
        <v>13709</v>
      </c>
      <c r="J2886" s="15" t="s">
        <v>13748</v>
      </c>
      <c r="K2886" s="14" t="s">
        <v>29218</v>
      </c>
      <c r="L2886" s="14" t="s">
        <v>425</v>
      </c>
      <c r="M2886" s="14" t="s">
        <v>15422</v>
      </c>
      <c r="N2886" s="14" t="s">
        <v>33</v>
      </c>
      <c r="O2886" s="203" t="s">
        <v>3225</v>
      </c>
      <c r="P2886" s="28">
        <v>15</v>
      </c>
      <c r="Q2886" s="14" t="s">
        <v>49</v>
      </c>
      <c r="R2886" s="15" t="s">
        <v>15423</v>
      </c>
      <c r="S2886" s="14" t="s">
        <v>6142</v>
      </c>
      <c r="T2886" s="14">
        <v>6.4500000000000002E-2</v>
      </c>
      <c r="U2886" s="14" t="s">
        <v>49</v>
      </c>
      <c r="V2886" s="51"/>
      <c r="W2886" s="47"/>
      <c r="X2886" s="210" t="s">
        <v>15424</v>
      </c>
      <c r="Y2886" s="21" t="s">
        <v>15425</v>
      </c>
      <c r="Z2886" s="214" t="s">
        <v>15426</v>
      </c>
    </row>
    <row r="2887" spans="1:26" s="67" customFormat="1" ht="100.2" customHeight="1" x14ac:dyDescent="0.3">
      <c r="A2887" s="9" t="s">
        <v>16991</v>
      </c>
      <c r="B2887" s="10" t="s">
        <v>15427</v>
      </c>
      <c r="C2887" s="22" t="s">
        <v>15428</v>
      </c>
      <c r="D2887" s="19" t="s">
        <v>23643</v>
      </c>
      <c r="E2887" s="13">
        <v>302.38</v>
      </c>
      <c r="F2887" s="14" t="s">
        <v>15420</v>
      </c>
      <c r="G2887" s="14">
        <v>7.28</v>
      </c>
      <c r="H2887" s="14" t="s">
        <v>15429</v>
      </c>
      <c r="I2887" s="14" t="s">
        <v>13709</v>
      </c>
      <c r="J2887" s="15" t="s">
        <v>13748</v>
      </c>
      <c r="K2887" s="14" t="s">
        <v>29217</v>
      </c>
      <c r="L2887" s="14" t="s">
        <v>425</v>
      </c>
      <c r="M2887" s="14" t="s">
        <v>15430</v>
      </c>
      <c r="N2887" s="14" t="s">
        <v>33</v>
      </c>
      <c r="O2887" s="203" t="s">
        <v>3225</v>
      </c>
      <c r="P2887" s="28">
        <v>15</v>
      </c>
      <c r="Q2887" s="14" t="s">
        <v>49</v>
      </c>
      <c r="R2887" s="15" t="s">
        <v>15431</v>
      </c>
      <c r="S2887" s="14" t="s">
        <v>6142</v>
      </c>
      <c r="T2887" s="14">
        <v>0.13</v>
      </c>
      <c r="U2887" s="14" t="s">
        <v>49</v>
      </c>
      <c r="V2887" s="51"/>
      <c r="W2887" s="47"/>
      <c r="X2887" s="210" t="s">
        <v>15432</v>
      </c>
      <c r="Y2887" s="21" t="s">
        <v>15433</v>
      </c>
      <c r="Z2887" s="214" t="s">
        <v>15434</v>
      </c>
    </row>
    <row r="2888" spans="1:26" s="67" customFormat="1" ht="100.2" customHeight="1" x14ac:dyDescent="0.3">
      <c r="A2888" s="9" t="s">
        <v>16991</v>
      </c>
      <c r="B2888" s="10" t="s">
        <v>15435</v>
      </c>
      <c r="C2888" s="22" t="s">
        <v>15436</v>
      </c>
      <c r="D2888" s="19" t="s">
        <v>23644</v>
      </c>
      <c r="E2888" s="13">
        <v>302.38</v>
      </c>
      <c r="F2888" s="14" t="s">
        <v>15420</v>
      </c>
      <c r="G2888" s="14">
        <v>7.28</v>
      </c>
      <c r="H2888" s="14" t="s">
        <v>15437</v>
      </c>
      <c r="I2888" s="14" t="s">
        <v>13709</v>
      </c>
      <c r="J2888" s="15" t="s">
        <v>13748</v>
      </c>
      <c r="K2888" s="14" t="s">
        <v>29217</v>
      </c>
      <c r="L2888" s="14" t="s">
        <v>425</v>
      </c>
      <c r="M2888" s="14" t="s">
        <v>15430</v>
      </c>
      <c r="N2888" s="14" t="s">
        <v>33</v>
      </c>
      <c r="O2888" s="203" t="s">
        <v>3225</v>
      </c>
      <c r="P2888" s="28">
        <v>15</v>
      </c>
      <c r="Q2888" s="14" t="s">
        <v>49</v>
      </c>
      <c r="R2888" s="15" t="s">
        <v>15438</v>
      </c>
      <c r="S2888" s="14" t="s">
        <v>6142</v>
      </c>
      <c r="T2888" s="14">
        <v>0.13</v>
      </c>
      <c r="U2888" s="14" t="s">
        <v>49</v>
      </c>
      <c r="V2888" s="51"/>
      <c r="W2888" s="47"/>
      <c r="X2888" s="210" t="s">
        <v>15439</v>
      </c>
      <c r="Y2888" s="21" t="s">
        <v>15440</v>
      </c>
      <c r="Z2888" s="214" t="s">
        <v>15441</v>
      </c>
    </row>
    <row r="2889" spans="1:26" s="67" customFormat="1" ht="100.2" customHeight="1" x14ac:dyDescent="0.3">
      <c r="A2889" s="9" t="s">
        <v>16991</v>
      </c>
      <c r="B2889" s="10" t="s">
        <v>15442</v>
      </c>
      <c r="C2889" s="22" t="s">
        <v>15443</v>
      </c>
      <c r="D2889" s="19" t="s">
        <v>15444</v>
      </c>
      <c r="E2889" s="13">
        <v>288.35000000000002</v>
      </c>
      <c r="F2889" s="14" t="s">
        <v>15445</v>
      </c>
      <c r="G2889" s="14"/>
      <c r="H2889" s="14" t="s">
        <v>15446</v>
      </c>
      <c r="I2889" s="14" t="s">
        <v>13709</v>
      </c>
      <c r="J2889" s="15" t="s">
        <v>15447</v>
      </c>
      <c r="K2889" s="14" t="s">
        <v>29212</v>
      </c>
      <c r="L2889" s="14" t="s">
        <v>425</v>
      </c>
      <c r="M2889" s="14" t="s">
        <v>15448</v>
      </c>
      <c r="N2889" s="14" t="s">
        <v>33</v>
      </c>
      <c r="O2889" s="203" t="s">
        <v>3225</v>
      </c>
      <c r="P2889" s="28">
        <v>15</v>
      </c>
      <c r="Q2889" s="14">
        <v>4.2999999999999997E-2</v>
      </c>
      <c r="R2889" s="15" t="s">
        <v>15449</v>
      </c>
      <c r="S2889" s="14" t="s">
        <v>49</v>
      </c>
      <c r="T2889" s="14" t="s">
        <v>49</v>
      </c>
      <c r="U2889" s="14">
        <v>4.2999999999999997E-2</v>
      </c>
      <c r="V2889" s="64">
        <f>PRODUCT(U2889,1/E2889)</f>
        <v>1.4912432807352174E-4</v>
      </c>
      <c r="W2889" s="47"/>
      <c r="X2889" s="210" t="s">
        <v>15450</v>
      </c>
      <c r="Y2889" s="21" t="s">
        <v>15451</v>
      </c>
      <c r="Z2889" s="214" t="s">
        <v>15452</v>
      </c>
    </row>
    <row r="2890" spans="1:26" s="67" customFormat="1" ht="100.2" customHeight="1" x14ac:dyDescent="0.3">
      <c r="A2890" s="9" t="s">
        <v>16991</v>
      </c>
      <c r="B2890" s="10" t="s">
        <v>15453</v>
      </c>
      <c r="C2890" s="22" t="s">
        <v>15454</v>
      </c>
      <c r="D2890" s="19" t="s">
        <v>15455</v>
      </c>
      <c r="E2890" s="13">
        <v>306.35000000000002</v>
      </c>
      <c r="F2890" s="14" t="s">
        <v>15456</v>
      </c>
      <c r="G2890" s="14"/>
      <c r="H2890" s="14" t="s">
        <v>15457</v>
      </c>
      <c r="I2890" s="14" t="s">
        <v>13709</v>
      </c>
      <c r="J2890" s="15" t="s">
        <v>15447</v>
      </c>
      <c r="K2890" s="14" t="s">
        <v>29216</v>
      </c>
      <c r="L2890" s="14" t="s">
        <v>425</v>
      </c>
      <c r="M2890" s="14" t="s">
        <v>15448</v>
      </c>
      <c r="N2890" s="14" t="s">
        <v>33</v>
      </c>
      <c r="O2890" s="203" t="s">
        <v>3225</v>
      </c>
      <c r="P2890" s="28">
        <v>15</v>
      </c>
      <c r="Q2890" s="30">
        <v>4.5999999999999999E-2</v>
      </c>
      <c r="R2890" s="15" t="s">
        <v>15458</v>
      </c>
      <c r="S2890" s="14" t="s">
        <v>49</v>
      </c>
      <c r="T2890" s="14" t="s">
        <v>49</v>
      </c>
      <c r="U2890" s="30">
        <v>4.5999999999999999E-2</v>
      </c>
      <c r="V2890" s="51">
        <f>PRODUCT(U2890,1/E2890)</f>
        <v>1.5015505141178389E-4</v>
      </c>
      <c r="W2890" s="47"/>
      <c r="X2890" s="210" t="s">
        <v>15459</v>
      </c>
      <c r="Y2890" s="21" t="s">
        <v>15451</v>
      </c>
      <c r="Z2890" s="214" t="s">
        <v>15460</v>
      </c>
    </row>
    <row r="2891" spans="1:26" s="67" customFormat="1" ht="100.2" customHeight="1" x14ac:dyDescent="0.3">
      <c r="A2891" s="9" t="s">
        <v>16991</v>
      </c>
      <c r="B2891" s="10" t="s">
        <v>22702</v>
      </c>
      <c r="C2891" s="22" t="s">
        <v>15461</v>
      </c>
      <c r="D2891" s="19" t="s">
        <v>15462</v>
      </c>
      <c r="E2891" s="13">
        <v>304.35000000000002</v>
      </c>
      <c r="F2891" s="14" t="s">
        <v>15463</v>
      </c>
      <c r="G2891" s="14"/>
      <c r="H2891" s="14" t="s">
        <v>15464</v>
      </c>
      <c r="I2891" s="14" t="s">
        <v>13709</v>
      </c>
      <c r="J2891" s="15" t="s">
        <v>15447</v>
      </c>
      <c r="K2891" s="14" t="s">
        <v>29215</v>
      </c>
      <c r="L2891" s="14" t="s">
        <v>425</v>
      </c>
      <c r="M2891" s="14" t="s">
        <v>15448</v>
      </c>
      <c r="N2891" s="14" t="s">
        <v>33</v>
      </c>
      <c r="O2891" s="203" t="s">
        <v>3225</v>
      </c>
      <c r="P2891" s="28">
        <v>15</v>
      </c>
      <c r="Q2891" s="30">
        <v>4.4999999999999998E-2</v>
      </c>
      <c r="R2891" s="15" t="s">
        <v>15465</v>
      </c>
      <c r="S2891" s="14" t="s">
        <v>49</v>
      </c>
      <c r="T2891" s="14" t="s">
        <v>49</v>
      </c>
      <c r="U2891" s="14">
        <v>4.4999999999999998E-2</v>
      </c>
      <c r="V2891" s="51">
        <f>PRODUCT(U2891,1/E2891)</f>
        <v>1.4785608674223755E-4</v>
      </c>
      <c r="W2891" s="47"/>
      <c r="X2891" s="210" t="s">
        <v>15466</v>
      </c>
      <c r="Y2891" s="21" t="s">
        <v>15451</v>
      </c>
      <c r="Z2891" s="214" t="s">
        <v>15460</v>
      </c>
    </row>
    <row r="2892" spans="1:26" s="67" customFormat="1" ht="100.2" customHeight="1" x14ac:dyDescent="0.3">
      <c r="A2892" s="9" t="s">
        <v>16991</v>
      </c>
      <c r="B2892" s="10" t="s">
        <v>22702</v>
      </c>
      <c r="C2892" s="22" t="s">
        <v>15467</v>
      </c>
      <c r="D2892" s="19" t="s">
        <v>15468</v>
      </c>
      <c r="E2892" s="13">
        <v>304.35000000000002</v>
      </c>
      <c r="F2892" s="14" t="s">
        <v>15463</v>
      </c>
      <c r="G2892" s="14"/>
      <c r="H2892" s="14" t="s">
        <v>15469</v>
      </c>
      <c r="I2892" s="14" t="s">
        <v>13709</v>
      </c>
      <c r="J2892" s="15" t="s">
        <v>15447</v>
      </c>
      <c r="K2892" s="14" t="s">
        <v>29214</v>
      </c>
      <c r="L2892" s="14" t="s">
        <v>425</v>
      </c>
      <c r="M2892" s="14" t="s">
        <v>15448</v>
      </c>
      <c r="N2892" s="14" t="s">
        <v>33</v>
      </c>
      <c r="O2892" s="203" t="s">
        <v>3225</v>
      </c>
      <c r="P2892" s="28">
        <v>15</v>
      </c>
      <c r="Q2892" s="30">
        <v>4.4999999999999998E-2</v>
      </c>
      <c r="R2892" s="15" t="s">
        <v>15465</v>
      </c>
      <c r="S2892" s="14" t="s">
        <v>49</v>
      </c>
      <c r="T2892" s="14" t="s">
        <v>49</v>
      </c>
      <c r="U2892" s="14">
        <v>4.4999999999999998E-2</v>
      </c>
      <c r="V2892" s="51">
        <f>PRODUCT(U2892,1/E2892)</f>
        <v>1.4785608674223755E-4</v>
      </c>
      <c r="W2892" s="47"/>
      <c r="X2892" s="210" t="s">
        <v>15470</v>
      </c>
      <c r="Y2892" s="21" t="s">
        <v>15451</v>
      </c>
      <c r="Z2892" s="214" t="s">
        <v>15460</v>
      </c>
    </row>
    <row r="2893" spans="1:26" s="67" customFormat="1" ht="100.2" customHeight="1" x14ac:dyDescent="0.3">
      <c r="A2893" s="9" t="s">
        <v>16991</v>
      </c>
      <c r="B2893" s="10" t="s">
        <v>15471</v>
      </c>
      <c r="C2893" s="22" t="s">
        <v>15472</v>
      </c>
      <c r="D2893" s="19" t="s">
        <v>15473</v>
      </c>
      <c r="E2893" s="13">
        <v>272.35000000000002</v>
      </c>
      <c r="F2893" s="14" t="s">
        <v>15474</v>
      </c>
      <c r="G2893" s="14"/>
      <c r="H2893" s="14" t="s">
        <v>15475</v>
      </c>
      <c r="I2893" s="14" t="s">
        <v>13709</v>
      </c>
      <c r="J2893" s="15" t="s">
        <v>15447</v>
      </c>
      <c r="K2893" s="14" t="s">
        <v>29212</v>
      </c>
      <c r="L2893" s="14" t="s">
        <v>425</v>
      </c>
      <c r="M2893" s="14" t="s">
        <v>15448</v>
      </c>
      <c r="N2893" s="14" t="s">
        <v>33</v>
      </c>
      <c r="O2893" s="203" t="s">
        <v>3225</v>
      </c>
      <c r="P2893" s="28">
        <v>15</v>
      </c>
      <c r="Q2893" s="14" t="s">
        <v>49</v>
      </c>
      <c r="R2893" s="15" t="s">
        <v>15476</v>
      </c>
      <c r="S2893" s="14" t="s">
        <v>6142</v>
      </c>
      <c r="T2893" s="30">
        <v>4.1000000000000002E-2</v>
      </c>
      <c r="U2893" s="14" t="s">
        <v>49</v>
      </c>
      <c r="V2893" s="51"/>
      <c r="W2893" s="47"/>
      <c r="X2893" s="210" t="s">
        <v>15477</v>
      </c>
      <c r="Y2893" s="21" t="s">
        <v>15451</v>
      </c>
      <c r="Z2893" s="214" t="s">
        <v>15460</v>
      </c>
    </row>
    <row r="2894" spans="1:26" s="67" customFormat="1" ht="100.2" customHeight="1" x14ac:dyDescent="0.3">
      <c r="A2894" s="9" t="s">
        <v>16991</v>
      </c>
      <c r="B2894" s="10" t="s">
        <v>15478</v>
      </c>
      <c r="C2894" s="22" t="s">
        <v>15479</v>
      </c>
      <c r="D2894" s="19" t="s">
        <v>15480</v>
      </c>
      <c r="E2894" s="13">
        <v>304.35000000000002</v>
      </c>
      <c r="F2894" s="14" t="s">
        <v>15463</v>
      </c>
      <c r="G2894" s="14"/>
      <c r="H2894" s="14" t="s">
        <v>15481</v>
      </c>
      <c r="I2894" s="14" t="s">
        <v>13709</v>
      </c>
      <c r="J2894" s="15" t="s">
        <v>15447</v>
      </c>
      <c r="K2894" s="14" t="s">
        <v>29213</v>
      </c>
      <c r="L2894" s="14" t="s">
        <v>425</v>
      </c>
      <c r="M2894" s="14" t="s">
        <v>15448</v>
      </c>
      <c r="N2894" s="14" t="s">
        <v>33</v>
      </c>
      <c r="O2894" s="203" t="s">
        <v>3225</v>
      </c>
      <c r="P2894" s="28">
        <v>15</v>
      </c>
      <c r="Q2894" s="14" t="s">
        <v>49</v>
      </c>
      <c r="R2894" s="15" t="s">
        <v>15465</v>
      </c>
      <c r="S2894" s="14" t="s">
        <v>6142</v>
      </c>
      <c r="T2894" s="30">
        <v>4.4999999999999998E-2</v>
      </c>
      <c r="U2894" s="14" t="s">
        <v>49</v>
      </c>
      <c r="V2894" s="51"/>
      <c r="W2894" s="47"/>
      <c r="X2894" s="210" t="s">
        <v>15482</v>
      </c>
      <c r="Y2894" s="21" t="s">
        <v>15451</v>
      </c>
      <c r="Z2894" s="214" t="s">
        <v>15460</v>
      </c>
    </row>
    <row r="2895" spans="1:26" s="67" customFormat="1" ht="100.2" customHeight="1" x14ac:dyDescent="0.3">
      <c r="A2895" s="9" t="s">
        <v>16991</v>
      </c>
      <c r="B2895" s="10" t="s">
        <v>15483</v>
      </c>
      <c r="C2895" s="22" t="s">
        <v>15484</v>
      </c>
      <c r="D2895" s="19" t="s">
        <v>15485</v>
      </c>
      <c r="E2895" s="13">
        <v>272.35000000000002</v>
      </c>
      <c r="F2895" s="14" t="s">
        <v>15474</v>
      </c>
      <c r="G2895" s="14"/>
      <c r="H2895" s="14" t="s">
        <v>15486</v>
      </c>
      <c r="I2895" s="14" t="s">
        <v>13709</v>
      </c>
      <c r="J2895" s="15" t="s">
        <v>15447</v>
      </c>
      <c r="K2895" s="14" t="s">
        <v>29212</v>
      </c>
      <c r="L2895" s="14" t="s">
        <v>425</v>
      </c>
      <c r="M2895" s="14" t="s">
        <v>15448</v>
      </c>
      <c r="N2895" s="14" t="s">
        <v>33</v>
      </c>
      <c r="O2895" s="203" t="s">
        <v>3225</v>
      </c>
      <c r="P2895" s="28">
        <v>15</v>
      </c>
      <c r="Q2895" s="14" t="s">
        <v>49</v>
      </c>
      <c r="R2895" s="15" t="s">
        <v>15476</v>
      </c>
      <c r="S2895" s="14" t="s">
        <v>6142</v>
      </c>
      <c r="T2895" s="30">
        <v>4.1000000000000002E-2</v>
      </c>
      <c r="U2895" s="14" t="s">
        <v>49</v>
      </c>
      <c r="V2895" s="51"/>
      <c r="W2895" s="47"/>
      <c r="X2895" s="210" t="s">
        <v>15487</v>
      </c>
      <c r="Y2895" s="21" t="s">
        <v>15451</v>
      </c>
      <c r="Z2895" s="214" t="s">
        <v>15460</v>
      </c>
    </row>
    <row r="2896" spans="1:26" s="67" customFormat="1" ht="100.2" customHeight="1" x14ac:dyDescent="0.3">
      <c r="A2896" s="9" t="s">
        <v>16991</v>
      </c>
      <c r="B2896" s="10" t="s">
        <v>15488</v>
      </c>
      <c r="C2896" s="22" t="s">
        <v>15489</v>
      </c>
      <c r="D2896" s="19" t="s">
        <v>15490</v>
      </c>
      <c r="E2896" s="13">
        <v>256.35000000000002</v>
      </c>
      <c r="F2896" s="14" t="s">
        <v>15491</v>
      </c>
      <c r="G2896" s="13">
        <v>5.8</v>
      </c>
      <c r="H2896" s="14" t="s">
        <v>15492</v>
      </c>
      <c r="I2896" s="14" t="s">
        <v>13709</v>
      </c>
      <c r="J2896" s="15" t="s">
        <v>15447</v>
      </c>
      <c r="K2896" s="14" t="s">
        <v>29174</v>
      </c>
      <c r="L2896" s="14" t="s">
        <v>425</v>
      </c>
      <c r="M2896" s="14" t="s">
        <v>15448</v>
      </c>
      <c r="N2896" s="14" t="s">
        <v>33</v>
      </c>
      <c r="O2896" s="203" t="s">
        <v>3225</v>
      </c>
      <c r="P2896" s="28">
        <v>15</v>
      </c>
      <c r="Q2896" s="14" t="s">
        <v>49</v>
      </c>
      <c r="R2896" s="15" t="s">
        <v>15493</v>
      </c>
      <c r="S2896" s="14" t="s">
        <v>6142</v>
      </c>
      <c r="T2896" s="14">
        <v>3.7999999999999999E-2</v>
      </c>
      <c r="U2896" s="14" t="s">
        <v>49</v>
      </c>
      <c r="V2896" s="51"/>
      <c r="W2896" s="47"/>
      <c r="X2896" s="210" t="s">
        <v>15494</v>
      </c>
      <c r="Y2896" s="21" t="s">
        <v>15451</v>
      </c>
      <c r="Z2896" s="214" t="s">
        <v>15460</v>
      </c>
    </row>
    <row r="2897" spans="1:26" s="67" customFormat="1" ht="100.2" customHeight="1" x14ac:dyDescent="0.3">
      <c r="A2897" s="9" t="s">
        <v>16991</v>
      </c>
      <c r="B2897" s="10" t="s">
        <v>15495</v>
      </c>
      <c r="C2897" s="22" t="s">
        <v>15496</v>
      </c>
      <c r="D2897" s="19" t="s">
        <v>23645</v>
      </c>
      <c r="E2897" s="13">
        <v>286.33</v>
      </c>
      <c r="F2897" s="14" t="s">
        <v>15497</v>
      </c>
      <c r="G2897" s="14">
        <v>4.93</v>
      </c>
      <c r="H2897" s="14" t="s">
        <v>15498</v>
      </c>
      <c r="I2897" s="14" t="s">
        <v>13709</v>
      </c>
      <c r="J2897" s="15" t="s">
        <v>15499</v>
      </c>
      <c r="K2897" s="14" t="s">
        <v>29211</v>
      </c>
      <c r="L2897" s="14" t="s">
        <v>425</v>
      </c>
      <c r="M2897" s="14" t="s">
        <v>3877</v>
      </c>
      <c r="N2897" s="14" t="s">
        <v>33</v>
      </c>
      <c r="O2897" s="203" t="s">
        <v>3225</v>
      </c>
      <c r="P2897" s="28">
        <v>15</v>
      </c>
      <c r="Q2897" s="30" t="s">
        <v>49</v>
      </c>
      <c r="R2897" s="15" t="s">
        <v>15500</v>
      </c>
      <c r="S2897" s="14" t="s">
        <v>6142</v>
      </c>
      <c r="T2897" s="30">
        <v>0.42</v>
      </c>
      <c r="U2897" s="30" t="s">
        <v>49</v>
      </c>
      <c r="V2897" s="64"/>
      <c r="W2897" s="47"/>
      <c r="X2897" s="210" t="s">
        <v>15501</v>
      </c>
      <c r="Y2897" s="21" t="s">
        <v>15416</v>
      </c>
      <c r="Z2897" s="214" t="s">
        <v>15417</v>
      </c>
    </row>
    <row r="2898" spans="1:26" s="67" customFormat="1" ht="100.2" customHeight="1" x14ac:dyDescent="0.3">
      <c r="A2898" s="9" t="s">
        <v>16991</v>
      </c>
      <c r="B2898" s="10" t="s">
        <v>15502</v>
      </c>
      <c r="C2898" s="22" t="s">
        <v>15503</v>
      </c>
      <c r="D2898" s="19" t="s">
        <v>23646</v>
      </c>
      <c r="E2898" s="13">
        <v>286.33</v>
      </c>
      <c r="F2898" s="14" t="s">
        <v>15497</v>
      </c>
      <c r="G2898" s="14">
        <v>3.87</v>
      </c>
      <c r="H2898" s="14" t="s">
        <v>15504</v>
      </c>
      <c r="I2898" s="14" t="s">
        <v>13709</v>
      </c>
      <c r="J2898" s="15" t="s">
        <v>15499</v>
      </c>
      <c r="K2898" s="14" t="s">
        <v>29210</v>
      </c>
      <c r="L2898" s="14" t="s">
        <v>425</v>
      </c>
      <c r="M2898" s="14" t="s">
        <v>3877</v>
      </c>
      <c r="N2898" s="14" t="s">
        <v>33</v>
      </c>
      <c r="O2898" s="203" t="s">
        <v>3225</v>
      </c>
      <c r="P2898" s="28">
        <v>15</v>
      </c>
      <c r="Q2898" s="30" t="s">
        <v>49</v>
      </c>
      <c r="R2898" s="15" t="s">
        <v>15505</v>
      </c>
      <c r="S2898" s="14" t="s">
        <v>6142</v>
      </c>
      <c r="T2898" s="30">
        <v>0.42</v>
      </c>
      <c r="U2898" s="30" t="s">
        <v>49</v>
      </c>
      <c r="V2898" s="64"/>
      <c r="W2898" s="47"/>
      <c r="X2898" s="210" t="s">
        <v>15506</v>
      </c>
      <c r="Y2898" s="21" t="s">
        <v>15416</v>
      </c>
      <c r="Z2898" s="214" t="s">
        <v>15417</v>
      </c>
    </row>
    <row r="2899" spans="1:26" s="67" customFormat="1" ht="100.2" customHeight="1" x14ac:dyDescent="0.3">
      <c r="A2899" s="9" t="s">
        <v>16991</v>
      </c>
      <c r="B2899" s="10" t="s">
        <v>15507</v>
      </c>
      <c r="C2899" s="22" t="s">
        <v>15508</v>
      </c>
      <c r="D2899" s="19" t="s">
        <v>23647</v>
      </c>
      <c r="E2899" s="13">
        <v>354.35</v>
      </c>
      <c r="F2899" s="14" t="s">
        <v>15509</v>
      </c>
      <c r="G2899" s="14">
        <v>-1.24</v>
      </c>
      <c r="H2899" s="14" t="s">
        <v>15510</v>
      </c>
      <c r="I2899" s="14" t="s">
        <v>13709</v>
      </c>
      <c r="J2899" s="15" t="s">
        <v>13842</v>
      </c>
      <c r="K2899" s="14" t="s">
        <v>29208</v>
      </c>
      <c r="L2899" s="14" t="s">
        <v>425</v>
      </c>
      <c r="M2899" s="14" t="s">
        <v>15511</v>
      </c>
      <c r="N2899" s="14" t="s">
        <v>476</v>
      </c>
      <c r="O2899" s="203" t="s">
        <v>34</v>
      </c>
      <c r="P2899" s="28">
        <v>18</v>
      </c>
      <c r="Q2899" s="14" t="s">
        <v>49</v>
      </c>
      <c r="R2899" s="15" t="s">
        <v>15512</v>
      </c>
      <c r="S2899" s="14" t="s">
        <v>15513</v>
      </c>
      <c r="T2899" s="14">
        <v>1.25</v>
      </c>
      <c r="U2899" s="36" t="s">
        <v>49</v>
      </c>
      <c r="V2899" s="30"/>
      <c r="W2899" s="47"/>
      <c r="X2899" s="210" t="s">
        <v>15514</v>
      </c>
      <c r="Y2899" s="21" t="s">
        <v>15515</v>
      </c>
      <c r="Z2899" s="214" t="s">
        <v>15516</v>
      </c>
    </row>
    <row r="2900" spans="1:26" s="67" customFormat="1" ht="100.2" customHeight="1" x14ac:dyDescent="0.3">
      <c r="A2900" s="9" t="s">
        <v>16991</v>
      </c>
      <c r="B2900" s="10" t="s">
        <v>15517</v>
      </c>
      <c r="C2900" s="22" t="s">
        <v>15518</v>
      </c>
      <c r="D2900" s="19" t="s">
        <v>15519</v>
      </c>
      <c r="E2900" s="13">
        <v>592.67999999999995</v>
      </c>
      <c r="F2900" s="14" t="s">
        <v>15520</v>
      </c>
      <c r="G2900" s="14">
        <v>2.79</v>
      </c>
      <c r="H2900" s="14" t="s">
        <v>15521</v>
      </c>
      <c r="I2900" s="14" t="s">
        <v>13709</v>
      </c>
      <c r="J2900" s="15" t="s">
        <v>14685</v>
      </c>
      <c r="K2900" s="14" t="s">
        <v>29139</v>
      </c>
      <c r="L2900" s="14" t="s">
        <v>425</v>
      </c>
      <c r="M2900" s="14" t="s">
        <v>7649</v>
      </c>
      <c r="N2900" s="14" t="s">
        <v>46</v>
      </c>
      <c r="O2900" s="203" t="s">
        <v>1433</v>
      </c>
      <c r="P2900" s="28">
        <v>20</v>
      </c>
      <c r="Q2900" s="14">
        <v>2.5</v>
      </c>
      <c r="R2900" s="15" t="s">
        <v>15522</v>
      </c>
      <c r="S2900" s="14" t="s">
        <v>15523</v>
      </c>
      <c r="T2900" s="28">
        <v>5</v>
      </c>
      <c r="U2900" s="36">
        <v>2.5</v>
      </c>
      <c r="V2900" s="37">
        <f>U2900/E2900</f>
        <v>4.2181278261456435E-3</v>
      </c>
      <c r="W2900" s="47"/>
      <c r="X2900" s="210" t="s">
        <v>15524</v>
      </c>
      <c r="Y2900" s="21" t="s">
        <v>808</v>
      </c>
      <c r="Z2900" s="214" t="s">
        <v>15525</v>
      </c>
    </row>
    <row r="2901" spans="1:26" s="67" customFormat="1" ht="100.2" customHeight="1" x14ac:dyDescent="0.3">
      <c r="A2901" s="9" t="s">
        <v>16991</v>
      </c>
      <c r="B2901" s="10" t="s">
        <v>15526</v>
      </c>
      <c r="C2901" s="22" t="s">
        <v>15527</v>
      </c>
      <c r="D2901" s="19" t="s">
        <v>23648</v>
      </c>
      <c r="E2901" s="13">
        <v>466.52</v>
      </c>
      <c r="F2901" s="14" t="s">
        <v>15528</v>
      </c>
      <c r="G2901" s="14">
        <v>2.27</v>
      </c>
      <c r="H2901" s="14" t="s">
        <v>15529</v>
      </c>
      <c r="I2901" s="14" t="s">
        <v>13709</v>
      </c>
      <c r="J2901" s="15" t="s">
        <v>13842</v>
      </c>
      <c r="K2901" s="14" t="s">
        <v>29140</v>
      </c>
      <c r="L2901" s="14" t="s">
        <v>3605</v>
      </c>
      <c r="M2901" s="14" t="s">
        <v>15530</v>
      </c>
      <c r="N2901" s="14" t="s">
        <v>33</v>
      </c>
      <c r="O2901" s="203" t="s">
        <v>34</v>
      </c>
      <c r="P2901" s="28">
        <v>21</v>
      </c>
      <c r="Q2901" s="14" t="s">
        <v>49</v>
      </c>
      <c r="R2901" s="15" t="s">
        <v>15531</v>
      </c>
      <c r="S2901" s="14" t="s">
        <v>36</v>
      </c>
      <c r="T2901" s="14">
        <v>2.9000000000000001E-2</v>
      </c>
      <c r="U2901" s="36" t="s">
        <v>49</v>
      </c>
      <c r="V2901" s="30"/>
      <c r="W2901" s="47"/>
      <c r="X2901" s="210" t="s">
        <v>15532</v>
      </c>
      <c r="Y2901" s="21" t="s">
        <v>15533</v>
      </c>
      <c r="Z2901" s="214" t="s">
        <v>15534</v>
      </c>
    </row>
    <row r="2902" spans="1:26" s="67" customFormat="1" ht="100.2" customHeight="1" x14ac:dyDescent="0.3">
      <c r="A2902" s="9" t="s">
        <v>16991</v>
      </c>
      <c r="B2902" s="10" t="s">
        <v>15535</v>
      </c>
      <c r="C2902" s="22" t="s">
        <v>15536</v>
      </c>
      <c r="D2902" s="12" t="s">
        <v>15537</v>
      </c>
      <c r="E2902" s="13">
        <v>162.24</v>
      </c>
      <c r="F2902" s="14" t="s">
        <v>15538</v>
      </c>
      <c r="G2902" s="14">
        <v>1.17</v>
      </c>
      <c r="H2902" s="31" t="s">
        <v>15539</v>
      </c>
      <c r="I2902" s="14" t="s">
        <v>13709</v>
      </c>
      <c r="J2902" s="15" t="s">
        <v>15540</v>
      </c>
      <c r="K2902" s="14" t="s">
        <v>29141</v>
      </c>
      <c r="L2902" s="14" t="s">
        <v>31</v>
      </c>
      <c r="M2902" s="14" t="s">
        <v>15541</v>
      </c>
      <c r="N2902" s="14" t="s">
        <v>476</v>
      </c>
      <c r="O2902" s="203" t="s">
        <v>9856</v>
      </c>
      <c r="P2902" s="17">
        <v>22</v>
      </c>
      <c r="Q2902" s="18">
        <v>2</v>
      </c>
      <c r="R2902" s="15" t="s">
        <v>15542</v>
      </c>
      <c r="S2902" s="14" t="s">
        <v>2480</v>
      </c>
      <c r="T2902" s="18">
        <v>6</v>
      </c>
      <c r="U2902" s="17">
        <v>2</v>
      </c>
      <c r="V2902" s="20">
        <f>U2902/E2902</f>
        <v>1.2327416173570018E-2</v>
      </c>
      <c r="W2902" s="48"/>
      <c r="X2902" s="210" t="s">
        <v>15543</v>
      </c>
      <c r="Y2902" s="21" t="s">
        <v>15544</v>
      </c>
      <c r="Z2902" s="214" t="s">
        <v>15545</v>
      </c>
    </row>
    <row r="2903" spans="1:26" s="67" customFormat="1" ht="100.2" customHeight="1" x14ac:dyDescent="0.3">
      <c r="A2903" s="9" t="s">
        <v>16991</v>
      </c>
      <c r="B2903" s="10" t="s">
        <v>15546</v>
      </c>
      <c r="C2903" s="22" t="s">
        <v>15547</v>
      </c>
      <c r="D2903" s="19" t="s">
        <v>23649</v>
      </c>
      <c r="E2903" s="13">
        <v>252.32</v>
      </c>
      <c r="F2903" s="14" t="s">
        <v>14503</v>
      </c>
      <c r="G2903" s="14">
        <v>5.78</v>
      </c>
      <c r="H2903" s="14" t="s">
        <v>15548</v>
      </c>
      <c r="I2903" s="14" t="s">
        <v>13709</v>
      </c>
      <c r="J2903" s="15" t="s">
        <v>13748</v>
      </c>
      <c r="K2903" s="14" t="s">
        <v>29142</v>
      </c>
      <c r="L2903" s="14" t="s">
        <v>425</v>
      </c>
      <c r="M2903" s="14" t="s">
        <v>15549</v>
      </c>
      <c r="N2903" s="14" t="s">
        <v>33</v>
      </c>
      <c r="O2903" s="203" t="s">
        <v>220</v>
      </c>
      <c r="P2903" s="28">
        <v>25</v>
      </c>
      <c r="Q2903" s="14" t="s">
        <v>49</v>
      </c>
      <c r="R2903" s="15" t="s">
        <v>15550</v>
      </c>
      <c r="S2903" s="14" t="s">
        <v>15551</v>
      </c>
      <c r="T2903" s="14">
        <v>2E-3</v>
      </c>
      <c r="U2903" s="14" t="s">
        <v>49</v>
      </c>
      <c r="V2903" s="51"/>
      <c r="W2903" s="47"/>
      <c r="X2903" s="210" t="s">
        <v>15552</v>
      </c>
      <c r="Y2903" s="21" t="s">
        <v>15553</v>
      </c>
      <c r="Z2903" s="214" t="s">
        <v>15554</v>
      </c>
    </row>
    <row r="2904" spans="1:26" s="67" customFormat="1" ht="100.2" customHeight="1" x14ac:dyDescent="0.3">
      <c r="A2904" s="9" t="s">
        <v>16991</v>
      </c>
      <c r="B2904" s="10" t="s">
        <v>15555</v>
      </c>
      <c r="C2904" s="22" t="s">
        <v>15556</v>
      </c>
      <c r="D2904" s="19" t="s">
        <v>15557</v>
      </c>
      <c r="E2904" s="13">
        <v>89.093306029319294</v>
      </c>
      <c r="F2904" s="14" t="s">
        <v>27</v>
      </c>
      <c r="G2904" s="14">
        <v>0.93</v>
      </c>
      <c r="H2904" s="14" t="s">
        <v>15558</v>
      </c>
      <c r="I2904" s="14" t="s">
        <v>13709</v>
      </c>
      <c r="J2904" s="15" t="s">
        <v>13872</v>
      </c>
      <c r="K2904" s="14" t="s">
        <v>29143</v>
      </c>
      <c r="L2904" s="14" t="s">
        <v>31</v>
      </c>
      <c r="M2904" s="14" t="s">
        <v>176</v>
      </c>
      <c r="N2904" s="14" t="s">
        <v>476</v>
      </c>
      <c r="O2904" s="203" t="s">
        <v>47</v>
      </c>
      <c r="P2904" s="28">
        <v>28</v>
      </c>
      <c r="Q2904" s="14">
        <v>14</v>
      </c>
      <c r="R2904" s="15" t="s">
        <v>15559</v>
      </c>
      <c r="S2904" s="14" t="s">
        <v>1019</v>
      </c>
      <c r="T2904" s="14">
        <v>99</v>
      </c>
      <c r="U2904" s="28">
        <v>14</v>
      </c>
      <c r="V2904" s="20">
        <f>U2904/E2904</f>
        <v>0.15713862942063017</v>
      </c>
      <c r="W2904" s="47"/>
      <c r="X2904" s="210" t="s">
        <v>15560</v>
      </c>
      <c r="Y2904" s="21" t="s">
        <v>15561</v>
      </c>
      <c r="Z2904" s="214" t="s">
        <v>15562</v>
      </c>
    </row>
    <row r="2905" spans="1:26" s="67" customFormat="1" ht="100.2" customHeight="1" x14ac:dyDescent="0.3">
      <c r="A2905" s="9" t="s">
        <v>16991</v>
      </c>
      <c r="B2905" s="10" t="s">
        <v>15563</v>
      </c>
      <c r="C2905" s="22" t="s">
        <v>15564</v>
      </c>
      <c r="D2905" s="19" t="s">
        <v>15565</v>
      </c>
      <c r="E2905" s="13">
        <v>177.21</v>
      </c>
      <c r="F2905" s="14" t="s">
        <v>15566</v>
      </c>
      <c r="G2905" s="14"/>
      <c r="H2905" s="14" t="s">
        <v>15567</v>
      </c>
      <c r="I2905" s="14" t="s">
        <v>13709</v>
      </c>
      <c r="J2905" s="15" t="s">
        <v>15568</v>
      </c>
      <c r="K2905" s="14" t="s">
        <v>29144</v>
      </c>
      <c r="L2905" s="14" t="s">
        <v>31</v>
      </c>
      <c r="M2905" s="14" t="s">
        <v>12508</v>
      </c>
      <c r="N2905" s="14" t="s">
        <v>11416</v>
      </c>
      <c r="O2905" s="203" t="s">
        <v>47</v>
      </c>
      <c r="P2905" s="28">
        <v>28</v>
      </c>
      <c r="Q2905" s="14">
        <v>339</v>
      </c>
      <c r="R2905" s="15" t="s">
        <v>15569</v>
      </c>
      <c r="S2905" s="14" t="s">
        <v>49</v>
      </c>
      <c r="T2905" s="14" t="s">
        <v>49</v>
      </c>
      <c r="U2905" s="14">
        <v>339</v>
      </c>
      <c r="V2905" s="13">
        <f>U2905/E2905</f>
        <v>1.9129845945488402</v>
      </c>
      <c r="W2905" s="30"/>
      <c r="X2905" s="210" t="s">
        <v>15570</v>
      </c>
      <c r="Y2905" s="21" t="s">
        <v>7979</v>
      </c>
      <c r="Z2905" s="214" t="s">
        <v>15571</v>
      </c>
    </row>
    <row r="2906" spans="1:26" s="67" customFormat="1" ht="100.2" customHeight="1" x14ac:dyDescent="0.3">
      <c r="A2906" s="9" t="s">
        <v>16991</v>
      </c>
      <c r="B2906" s="10" t="s">
        <v>15572</v>
      </c>
      <c r="C2906" s="22" t="s">
        <v>15573</v>
      </c>
      <c r="D2906" s="19" t="s">
        <v>15574</v>
      </c>
      <c r="E2906" s="13">
        <v>606.71</v>
      </c>
      <c r="F2906" s="14" t="s">
        <v>15575</v>
      </c>
      <c r="G2906" s="13">
        <v>3</v>
      </c>
      <c r="H2906" s="14" t="s">
        <v>15576</v>
      </c>
      <c r="I2906" s="14" t="s">
        <v>13709</v>
      </c>
      <c r="J2906" s="15" t="s">
        <v>14685</v>
      </c>
      <c r="K2906" s="14" t="s">
        <v>29145</v>
      </c>
      <c r="L2906" s="14" t="s">
        <v>31</v>
      </c>
      <c r="M2906" s="14" t="s">
        <v>69</v>
      </c>
      <c r="N2906" s="14" t="s">
        <v>33</v>
      </c>
      <c r="O2906" s="203" t="s">
        <v>220</v>
      </c>
      <c r="P2906" s="28">
        <v>28</v>
      </c>
      <c r="Q2906" s="14">
        <v>50</v>
      </c>
      <c r="R2906" s="15" t="s">
        <v>15577</v>
      </c>
      <c r="S2906" s="14" t="s">
        <v>36</v>
      </c>
      <c r="T2906" s="28">
        <v>100</v>
      </c>
      <c r="U2906" s="28">
        <v>50</v>
      </c>
      <c r="V2906" s="30">
        <f>U2906/E2906</f>
        <v>8.2411695867877569E-2</v>
      </c>
      <c r="W2906" s="47"/>
      <c r="X2906" s="210" t="s">
        <v>15578</v>
      </c>
      <c r="Y2906" s="21" t="s">
        <v>15579</v>
      </c>
      <c r="Z2906" s="214" t="s">
        <v>15580</v>
      </c>
    </row>
    <row r="2907" spans="1:26" s="67" customFormat="1" ht="100.2" customHeight="1" x14ac:dyDescent="0.3">
      <c r="A2907" s="9" t="s">
        <v>16991</v>
      </c>
      <c r="B2907" s="10" t="s">
        <v>15581</v>
      </c>
      <c r="C2907" s="22" t="s">
        <v>15582</v>
      </c>
      <c r="D2907" s="12" t="s">
        <v>15583</v>
      </c>
      <c r="E2907" s="13">
        <v>112.18</v>
      </c>
      <c r="F2907" s="14" t="s">
        <v>13192</v>
      </c>
      <c r="G2907" s="14">
        <v>-0.49</v>
      </c>
      <c r="H2907" s="18" t="s">
        <v>15584</v>
      </c>
      <c r="I2907" s="14" t="s">
        <v>13709</v>
      </c>
      <c r="J2907" s="15" t="s">
        <v>13710</v>
      </c>
      <c r="K2907" s="14" t="s">
        <v>29146</v>
      </c>
      <c r="L2907" s="14" t="s">
        <v>31</v>
      </c>
      <c r="M2907" s="14" t="s">
        <v>1919</v>
      </c>
      <c r="N2907" s="14" t="s">
        <v>46</v>
      </c>
      <c r="O2907" s="203" t="s">
        <v>220</v>
      </c>
      <c r="P2907" s="17">
        <v>28</v>
      </c>
      <c r="Q2907" s="29" t="s">
        <v>2044</v>
      </c>
      <c r="R2907" s="15" t="s">
        <v>15585</v>
      </c>
      <c r="S2907" s="14" t="s">
        <v>1388</v>
      </c>
      <c r="T2907" s="18">
        <v>300</v>
      </c>
      <c r="U2907" s="17">
        <v>100</v>
      </c>
      <c r="V2907" s="33">
        <f>U2907/E2907</f>
        <v>0.89142449634515952</v>
      </c>
      <c r="W2907" s="48"/>
      <c r="X2907" s="210" t="s">
        <v>15586</v>
      </c>
      <c r="Y2907" s="21" t="s">
        <v>15587</v>
      </c>
      <c r="Z2907" s="214" t="s">
        <v>15588</v>
      </c>
    </row>
    <row r="2908" spans="1:26" s="67" customFormat="1" ht="100.2" customHeight="1" x14ac:dyDescent="0.3">
      <c r="A2908" s="9" t="s">
        <v>16991</v>
      </c>
      <c r="B2908" s="10" t="s">
        <v>15589</v>
      </c>
      <c r="C2908" s="22" t="s">
        <v>15590</v>
      </c>
      <c r="D2908" s="19" t="s">
        <v>15591</v>
      </c>
      <c r="E2908" s="13">
        <v>189.21</v>
      </c>
      <c r="F2908" s="14" t="s">
        <v>15592</v>
      </c>
      <c r="G2908" s="14">
        <v>-1.61</v>
      </c>
      <c r="H2908" s="14" t="s">
        <v>15593</v>
      </c>
      <c r="I2908" s="14" t="s">
        <v>13709</v>
      </c>
      <c r="J2908" s="15" t="s">
        <v>13710</v>
      </c>
      <c r="K2908" s="14" t="s">
        <v>29147</v>
      </c>
      <c r="L2908" s="14" t="s">
        <v>425</v>
      </c>
      <c r="M2908" s="14" t="s">
        <v>4793</v>
      </c>
      <c r="N2908" s="14" t="s">
        <v>46</v>
      </c>
      <c r="O2908" s="203" t="s">
        <v>4794</v>
      </c>
      <c r="P2908" s="28">
        <v>28</v>
      </c>
      <c r="Q2908" s="14">
        <v>12.1</v>
      </c>
      <c r="R2908" s="15" t="s">
        <v>15594</v>
      </c>
      <c r="S2908" s="14" t="s">
        <v>36</v>
      </c>
      <c r="T2908" s="14">
        <v>142.1</v>
      </c>
      <c r="U2908" s="14">
        <v>12.1</v>
      </c>
      <c r="V2908" s="37">
        <f>PRODUCT(U2908,1/E2908)</f>
        <v>6.3950108345224882E-2</v>
      </c>
      <c r="W2908" s="47"/>
      <c r="X2908" s="210" t="s">
        <v>15595</v>
      </c>
      <c r="Y2908" s="21" t="s">
        <v>4796</v>
      </c>
      <c r="Z2908" s="214" t="s">
        <v>4804</v>
      </c>
    </row>
    <row r="2909" spans="1:26" s="67" customFormat="1" ht="100.2" customHeight="1" x14ac:dyDescent="0.3">
      <c r="A2909" s="9" t="s">
        <v>16991</v>
      </c>
      <c r="B2909" s="10" t="s">
        <v>15596</v>
      </c>
      <c r="C2909" s="22" t="s">
        <v>15597</v>
      </c>
      <c r="D2909" s="19" t="s">
        <v>15598</v>
      </c>
      <c r="E2909" s="13">
        <v>398.5</v>
      </c>
      <c r="F2909" s="14" t="s">
        <v>15599</v>
      </c>
      <c r="G2909" s="14">
        <v>3.88</v>
      </c>
      <c r="H2909" s="14" t="s">
        <v>15600</v>
      </c>
      <c r="I2909" s="14" t="s">
        <v>13709</v>
      </c>
      <c r="J2909" s="15" t="s">
        <v>13710</v>
      </c>
      <c r="K2909" s="14" t="s">
        <v>29148</v>
      </c>
      <c r="L2909" s="14" t="s">
        <v>31</v>
      </c>
      <c r="M2909" s="14" t="s">
        <v>69</v>
      </c>
      <c r="N2909" s="14" t="s">
        <v>33</v>
      </c>
      <c r="O2909" s="203" t="s">
        <v>220</v>
      </c>
      <c r="P2909" s="28">
        <v>28</v>
      </c>
      <c r="Q2909" s="14">
        <v>10</v>
      </c>
      <c r="R2909" s="15" t="s">
        <v>10540</v>
      </c>
      <c r="S2909" s="14" t="s">
        <v>36</v>
      </c>
      <c r="T2909" s="14">
        <v>100</v>
      </c>
      <c r="U2909" s="14">
        <v>10</v>
      </c>
      <c r="V2909" s="30">
        <f>PRODUCT(U2909,1/E2909)</f>
        <v>2.5094102885821829E-2</v>
      </c>
      <c r="W2909" s="47"/>
      <c r="X2909" s="210" t="s">
        <v>15601</v>
      </c>
      <c r="Y2909" s="21" t="s">
        <v>15602</v>
      </c>
      <c r="Z2909" s="214" t="s">
        <v>15603</v>
      </c>
    </row>
    <row r="2910" spans="1:26" s="67" customFormat="1" ht="100.2" customHeight="1" x14ac:dyDescent="0.3">
      <c r="A2910" s="9" t="s">
        <v>16991</v>
      </c>
      <c r="B2910" s="10" t="s">
        <v>15604</v>
      </c>
      <c r="C2910" s="22" t="s">
        <v>15605</v>
      </c>
      <c r="D2910" s="19" t="s">
        <v>15606</v>
      </c>
      <c r="E2910" s="13">
        <v>173.21</v>
      </c>
      <c r="F2910" s="14" t="s">
        <v>15607</v>
      </c>
      <c r="G2910" s="14">
        <v>-0.79</v>
      </c>
      <c r="H2910" s="14" t="s">
        <v>15608</v>
      </c>
      <c r="I2910" s="14" t="s">
        <v>13709</v>
      </c>
      <c r="J2910" s="15" t="s">
        <v>13710</v>
      </c>
      <c r="K2910" s="14" t="s">
        <v>29147</v>
      </c>
      <c r="L2910" s="14" t="s">
        <v>31</v>
      </c>
      <c r="M2910" s="14" t="s">
        <v>69</v>
      </c>
      <c r="N2910" s="14" t="s">
        <v>33</v>
      </c>
      <c r="O2910" s="203" t="s">
        <v>4794</v>
      </c>
      <c r="P2910" s="28">
        <v>28</v>
      </c>
      <c r="Q2910" s="14">
        <v>0.13</v>
      </c>
      <c r="R2910" s="15" t="s">
        <v>15609</v>
      </c>
      <c r="S2910" s="14" t="s">
        <v>36</v>
      </c>
      <c r="T2910" s="14">
        <v>0.7</v>
      </c>
      <c r="U2910" s="14">
        <v>0.13</v>
      </c>
      <c r="V2910" s="64">
        <f>PRODUCT(U2910,1/E2910)</f>
        <v>7.5053403383176483E-4</v>
      </c>
      <c r="W2910" s="47"/>
      <c r="X2910" s="210" t="s">
        <v>15610</v>
      </c>
      <c r="Y2910" s="21" t="s">
        <v>15611</v>
      </c>
      <c r="Z2910" s="215" t="s">
        <v>15612</v>
      </c>
    </row>
    <row r="2911" spans="1:26" s="67" customFormat="1" ht="100.2" customHeight="1" x14ac:dyDescent="0.3">
      <c r="A2911" s="9" t="s">
        <v>16991</v>
      </c>
      <c r="B2911" s="10" t="s">
        <v>15613</v>
      </c>
      <c r="C2911" s="22" t="s">
        <v>15614</v>
      </c>
      <c r="D2911" s="19" t="s">
        <v>15615</v>
      </c>
      <c r="E2911" s="13">
        <v>334.41</v>
      </c>
      <c r="F2911" s="14" t="s">
        <v>15616</v>
      </c>
      <c r="G2911" s="14">
        <v>1.93</v>
      </c>
      <c r="H2911" s="14" t="s">
        <v>15617</v>
      </c>
      <c r="I2911" s="14" t="s">
        <v>13709</v>
      </c>
      <c r="J2911" s="15" t="s">
        <v>13710</v>
      </c>
      <c r="K2911" s="14" t="s">
        <v>29149</v>
      </c>
      <c r="L2911" s="14" t="s">
        <v>31</v>
      </c>
      <c r="M2911" s="14" t="s">
        <v>15618</v>
      </c>
      <c r="N2911" s="14" t="s">
        <v>476</v>
      </c>
      <c r="O2911" s="203" t="s">
        <v>220</v>
      </c>
      <c r="P2911" s="28">
        <v>28</v>
      </c>
      <c r="Q2911" s="14" t="s">
        <v>49</v>
      </c>
      <c r="R2911" s="15" t="s">
        <v>15619</v>
      </c>
      <c r="S2911" s="14" t="s">
        <v>1029</v>
      </c>
      <c r="T2911" s="14">
        <v>2.5</v>
      </c>
      <c r="U2911" s="36" t="s">
        <v>49</v>
      </c>
      <c r="V2911" s="30"/>
      <c r="W2911" s="47"/>
      <c r="X2911" s="210" t="s">
        <v>15620</v>
      </c>
      <c r="Y2911" s="21" t="s">
        <v>15621</v>
      </c>
      <c r="Z2911" s="214" t="s">
        <v>15622</v>
      </c>
    </row>
    <row r="2912" spans="1:26" s="67" customFormat="1" ht="100.2" customHeight="1" x14ac:dyDescent="0.3">
      <c r="A2912" s="9" t="s">
        <v>16991</v>
      </c>
      <c r="B2912" s="10" t="s">
        <v>15623</v>
      </c>
      <c r="C2912" s="22" t="s">
        <v>15624</v>
      </c>
      <c r="D2912" s="19" t="s">
        <v>15625</v>
      </c>
      <c r="E2912" s="13">
        <v>441.48</v>
      </c>
      <c r="F2912" s="14" t="s">
        <v>15626</v>
      </c>
      <c r="G2912" s="14"/>
      <c r="H2912" s="14" t="s">
        <v>15627</v>
      </c>
      <c r="I2912" s="14" t="s">
        <v>13709</v>
      </c>
      <c r="J2912" s="15" t="s">
        <v>13842</v>
      </c>
      <c r="K2912" s="13" t="s">
        <v>29150</v>
      </c>
      <c r="L2912" s="14" t="s">
        <v>31</v>
      </c>
      <c r="M2912" s="14" t="s">
        <v>15628</v>
      </c>
      <c r="N2912" s="14" t="s">
        <v>33</v>
      </c>
      <c r="O2912" s="203" t="s">
        <v>34</v>
      </c>
      <c r="P2912" s="28">
        <v>28</v>
      </c>
      <c r="Q2912" s="14">
        <v>1</v>
      </c>
      <c r="R2912" s="15" t="s">
        <v>15629</v>
      </c>
      <c r="S2912" s="14" t="s">
        <v>36</v>
      </c>
      <c r="T2912" s="14">
        <v>5</v>
      </c>
      <c r="U2912" s="28">
        <v>1</v>
      </c>
      <c r="V2912" s="30">
        <f>U2912/E2912</f>
        <v>2.2651082721754099E-3</v>
      </c>
      <c r="W2912" s="47"/>
      <c r="X2912" s="210" t="s">
        <v>15630</v>
      </c>
      <c r="Y2912" s="21" t="s">
        <v>15631</v>
      </c>
      <c r="Z2912" s="214" t="s">
        <v>15632</v>
      </c>
    </row>
    <row r="2913" spans="1:26" s="67" customFormat="1" ht="100.2" customHeight="1" x14ac:dyDescent="0.3">
      <c r="A2913" s="9" t="s">
        <v>16991</v>
      </c>
      <c r="B2913" s="10" t="s">
        <v>15633</v>
      </c>
      <c r="C2913" s="19" t="s">
        <v>15634</v>
      </c>
      <c r="D2913" s="19" t="s">
        <v>15635</v>
      </c>
      <c r="E2913" s="13">
        <v>563.64</v>
      </c>
      <c r="F2913" s="14" t="s">
        <v>15636</v>
      </c>
      <c r="G2913" s="14">
        <v>7.1</v>
      </c>
      <c r="H2913" s="14" t="s">
        <v>15637</v>
      </c>
      <c r="I2913" s="14" t="s">
        <v>13709</v>
      </c>
      <c r="J2913" s="15" t="s">
        <v>15638</v>
      </c>
      <c r="K2913" s="14" t="s">
        <v>29151</v>
      </c>
      <c r="L2913" s="14" t="s">
        <v>31</v>
      </c>
      <c r="M2913" s="14" t="s">
        <v>15639</v>
      </c>
      <c r="N2913" s="14" t="s">
        <v>46</v>
      </c>
      <c r="O2913" s="203" t="s">
        <v>220</v>
      </c>
      <c r="P2913" s="28">
        <v>28</v>
      </c>
      <c r="Q2913" s="14">
        <v>5.0000000000000001E-3</v>
      </c>
      <c r="R2913" s="15" t="s">
        <v>15640</v>
      </c>
      <c r="S2913" s="14" t="s">
        <v>15641</v>
      </c>
      <c r="T2913" s="30">
        <v>0.03</v>
      </c>
      <c r="U2913" s="30">
        <v>5.0000000000000001E-3</v>
      </c>
      <c r="V2913" s="51">
        <f>U2913/E2913</f>
        <v>8.8709105102547725E-6</v>
      </c>
      <c r="W2913" s="64"/>
      <c r="X2913" s="210" t="s">
        <v>15642</v>
      </c>
      <c r="Y2913" s="21" t="s">
        <v>15643</v>
      </c>
      <c r="Z2913" s="214" t="s">
        <v>15644</v>
      </c>
    </row>
    <row r="2914" spans="1:26" s="67" customFormat="1" ht="100.2" customHeight="1" x14ac:dyDescent="0.3">
      <c r="A2914" s="9" t="s">
        <v>16991</v>
      </c>
      <c r="B2914" s="10" t="s">
        <v>15645</v>
      </c>
      <c r="C2914" s="19" t="s">
        <v>15646</v>
      </c>
      <c r="D2914" s="19" t="s">
        <v>15647</v>
      </c>
      <c r="E2914" s="13">
        <v>345.65</v>
      </c>
      <c r="F2914" s="14" t="s">
        <v>15648</v>
      </c>
      <c r="G2914" s="14">
        <v>2.8</v>
      </c>
      <c r="H2914" s="14" t="s">
        <v>15649</v>
      </c>
      <c r="I2914" s="14" t="s">
        <v>13709</v>
      </c>
      <c r="J2914" s="15" t="s">
        <v>13739</v>
      </c>
      <c r="K2914" s="14" t="s">
        <v>28282</v>
      </c>
      <c r="L2914" s="14" t="s">
        <v>31</v>
      </c>
      <c r="M2914" s="14" t="s">
        <v>15650</v>
      </c>
      <c r="N2914" s="14" t="s">
        <v>33</v>
      </c>
      <c r="O2914" s="203" t="s">
        <v>220</v>
      </c>
      <c r="P2914" s="28">
        <v>28</v>
      </c>
      <c r="Q2914" s="14">
        <v>6</v>
      </c>
      <c r="R2914" s="15" t="s">
        <v>15651</v>
      </c>
      <c r="S2914" s="14" t="s">
        <v>4536</v>
      </c>
      <c r="T2914" s="14">
        <v>20</v>
      </c>
      <c r="U2914" s="28">
        <v>6</v>
      </c>
      <c r="V2914" s="13">
        <f>U2914/E2914</f>
        <v>1.7358599739621006E-2</v>
      </c>
      <c r="W2914" s="37"/>
      <c r="X2914" s="210" t="s">
        <v>15652</v>
      </c>
      <c r="Y2914" s="21" t="s">
        <v>15653</v>
      </c>
      <c r="Z2914" s="214" t="s">
        <v>15654</v>
      </c>
    </row>
    <row r="2915" spans="1:26" s="67" customFormat="1" ht="100.2" customHeight="1" x14ac:dyDescent="0.3">
      <c r="A2915" s="9" t="s">
        <v>16991</v>
      </c>
      <c r="B2915" s="10" t="s">
        <v>15655</v>
      </c>
      <c r="C2915" s="22" t="s">
        <v>15656</v>
      </c>
      <c r="D2915" s="19" t="s">
        <v>15657</v>
      </c>
      <c r="E2915" s="13">
        <v>785.38</v>
      </c>
      <c r="F2915" s="14" t="s">
        <v>15658</v>
      </c>
      <c r="G2915" s="14">
        <v>5.53</v>
      </c>
      <c r="H2915" s="14" t="s">
        <v>15659</v>
      </c>
      <c r="I2915" s="14" t="s">
        <v>13709</v>
      </c>
      <c r="J2915" s="15" t="s">
        <v>14666</v>
      </c>
      <c r="K2915" s="14" t="s">
        <v>29152</v>
      </c>
      <c r="L2915" s="14" t="s">
        <v>31</v>
      </c>
      <c r="M2915" s="14" t="s">
        <v>281</v>
      </c>
      <c r="N2915" s="14" t="s">
        <v>46</v>
      </c>
      <c r="O2915" s="203" t="s">
        <v>34</v>
      </c>
      <c r="P2915" s="28">
        <v>28</v>
      </c>
      <c r="Q2915" s="14">
        <v>0.5</v>
      </c>
      <c r="R2915" s="15" t="s">
        <v>15660</v>
      </c>
      <c r="S2915" s="14" t="s">
        <v>143</v>
      </c>
      <c r="T2915" s="28">
        <v>5</v>
      </c>
      <c r="U2915" s="36">
        <v>0.5</v>
      </c>
      <c r="V2915" s="37">
        <f>U2915/E2915</f>
        <v>6.3663449540349889E-4</v>
      </c>
      <c r="W2915" s="47"/>
      <c r="X2915" s="210" t="s">
        <v>15661</v>
      </c>
      <c r="Y2915" s="21" t="s">
        <v>15662</v>
      </c>
      <c r="Z2915" s="214" t="s">
        <v>15663</v>
      </c>
    </row>
    <row r="2916" spans="1:26" s="67" customFormat="1" ht="100.2" customHeight="1" x14ac:dyDescent="0.3">
      <c r="A2916" s="9" t="s">
        <v>16991</v>
      </c>
      <c r="B2916" s="10" t="s">
        <v>15664</v>
      </c>
      <c r="C2916" s="35" t="s">
        <v>15665</v>
      </c>
      <c r="D2916" s="19" t="s">
        <v>15666</v>
      </c>
      <c r="E2916" s="13">
        <v>150.19999999999999</v>
      </c>
      <c r="F2916" s="14" t="s">
        <v>15667</v>
      </c>
      <c r="G2916" s="14">
        <v>2.48</v>
      </c>
      <c r="H2916" s="14" t="s">
        <v>15668</v>
      </c>
      <c r="I2916" s="14" t="s">
        <v>13709</v>
      </c>
      <c r="J2916" s="15" t="s">
        <v>15669</v>
      </c>
      <c r="K2916" s="14" t="s">
        <v>29153</v>
      </c>
      <c r="L2916" s="14" t="s">
        <v>31</v>
      </c>
      <c r="M2916" s="14" t="s">
        <v>32</v>
      </c>
      <c r="N2916" s="14" t="s">
        <v>33</v>
      </c>
      <c r="O2916" s="203" t="s">
        <v>220</v>
      </c>
      <c r="P2916" s="28">
        <v>28</v>
      </c>
      <c r="Q2916" s="14" t="s">
        <v>49</v>
      </c>
      <c r="R2916" s="15" t="s">
        <v>15670</v>
      </c>
      <c r="S2916" s="14" t="s">
        <v>36</v>
      </c>
      <c r="T2916" s="14">
        <v>2</v>
      </c>
      <c r="U2916" s="14" t="s">
        <v>49</v>
      </c>
      <c r="V2916" s="30"/>
      <c r="W2916" s="47"/>
      <c r="X2916" s="210" t="s">
        <v>15671</v>
      </c>
      <c r="Y2916" s="21" t="s">
        <v>15672</v>
      </c>
      <c r="Z2916" s="214" t="s">
        <v>15673</v>
      </c>
    </row>
    <row r="2917" spans="1:26" s="67" customFormat="1" ht="100.2" customHeight="1" x14ac:dyDescent="0.3">
      <c r="A2917" s="9" t="s">
        <v>16991</v>
      </c>
      <c r="B2917" s="10" t="s">
        <v>15674</v>
      </c>
      <c r="C2917" s="22" t="s">
        <v>15675</v>
      </c>
      <c r="D2917" s="12" t="s">
        <v>15676</v>
      </c>
      <c r="E2917" s="13">
        <v>270.45999999999998</v>
      </c>
      <c r="F2917" s="14" t="s">
        <v>15677</v>
      </c>
      <c r="G2917" s="14">
        <v>1.06</v>
      </c>
      <c r="H2917" s="31" t="s">
        <v>15678</v>
      </c>
      <c r="I2917" s="14" t="s">
        <v>13709</v>
      </c>
      <c r="J2917" s="54" t="s">
        <v>15679</v>
      </c>
      <c r="K2917" s="14" t="s">
        <v>29154</v>
      </c>
      <c r="L2917" s="14" t="s">
        <v>31</v>
      </c>
      <c r="M2917" s="14" t="s">
        <v>163</v>
      </c>
      <c r="N2917" s="14" t="s">
        <v>33</v>
      </c>
      <c r="O2917" s="203" t="s">
        <v>34</v>
      </c>
      <c r="P2917" s="17" t="s">
        <v>1954</v>
      </c>
      <c r="Q2917" s="18">
        <v>40</v>
      </c>
      <c r="R2917" s="15" t="s">
        <v>15680</v>
      </c>
      <c r="S2917" s="14" t="s">
        <v>15681</v>
      </c>
      <c r="T2917" s="18" t="s">
        <v>15682</v>
      </c>
      <c r="U2917" s="20" t="s">
        <v>15683</v>
      </c>
      <c r="V2917" s="39">
        <f>PRODUCT(U2917,1/E2917)</f>
        <v>3.6974044220956892E-3</v>
      </c>
      <c r="W2917" s="48"/>
      <c r="X2917" s="210" t="s">
        <v>15684</v>
      </c>
      <c r="Y2917" s="21" t="s">
        <v>3989</v>
      </c>
      <c r="Z2917" s="215" t="s">
        <v>23650</v>
      </c>
    </row>
    <row r="2918" spans="1:26" s="67" customFormat="1" ht="100.2" customHeight="1" x14ac:dyDescent="0.3">
      <c r="A2918" s="9" t="s">
        <v>16991</v>
      </c>
      <c r="B2918" s="10" t="s">
        <v>15685</v>
      </c>
      <c r="C2918" s="19" t="s">
        <v>15686</v>
      </c>
      <c r="D2918" s="19" t="s">
        <v>15687</v>
      </c>
      <c r="E2918" s="13">
        <v>938.11</v>
      </c>
      <c r="F2918" s="14" t="s">
        <v>15688</v>
      </c>
      <c r="G2918" s="14">
        <v>1.63</v>
      </c>
      <c r="H2918" s="14" t="s">
        <v>15689</v>
      </c>
      <c r="I2918" s="14" t="s">
        <v>13709</v>
      </c>
      <c r="J2918" s="15" t="s">
        <v>13805</v>
      </c>
      <c r="K2918" s="14" t="s">
        <v>29155</v>
      </c>
      <c r="L2918" s="14" t="s">
        <v>189</v>
      </c>
      <c r="M2918" s="14" t="s">
        <v>190</v>
      </c>
      <c r="N2918" s="14" t="s">
        <v>33</v>
      </c>
      <c r="O2918" s="203" t="s">
        <v>1433</v>
      </c>
      <c r="P2918" s="28">
        <v>30</v>
      </c>
      <c r="Q2918" s="14" t="s">
        <v>49</v>
      </c>
      <c r="R2918" s="15" t="s">
        <v>15690</v>
      </c>
      <c r="S2918" s="14" t="s">
        <v>1776</v>
      </c>
      <c r="T2918" s="14">
        <v>2.5</v>
      </c>
      <c r="U2918" s="14" t="s">
        <v>49</v>
      </c>
      <c r="V2918" s="30"/>
      <c r="W2918" s="47"/>
      <c r="X2918" s="210" t="s">
        <v>15691</v>
      </c>
      <c r="Y2918" s="21" t="s">
        <v>15692</v>
      </c>
      <c r="Z2918" s="214" t="s">
        <v>15693</v>
      </c>
    </row>
    <row r="2919" spans="1:26" s="67" customFormat="1" ht="100.2" customHeight="1" x14ac:dyDescent="0.3">
      <c r="A2919" s="9" t="s">
        <v>16991</v>
      </c>
      <c r="B2919" s="10" t="s">
        <v>15694</v>
      </c>
      <c r="C2919" s="19" t="s">
        <v>15695</v>
      </c>
      <c r="D2919" s="19" t="s">
        <v>15696</v>
      </c>
      <c r="E2919" s="13">
        <v>924.08</v>
      </c>
      <c r="F2919" s="14" t="s">
        <v>15697</v>
      </c>
      <c r="G2919" s="13">
        <v>1.63</v>
      </c>
      <c r="H2919" s="14" t="s">
        <v>15698</v>
      </c>
      <c r="I2919" s="14" t="s">
        <v>13709</v>
      </c>
      <c r="J2919" s="15" t="s">
        <v>13805</v>
      </c>
      <c r="K2919" s="14" t="s">
        <v>29156</v>
      </c>
      <c r="L2919" s="14" t="s">
        <v>189</v>
      </c>
      <c r="M2919" s="14" t="s">
        <v>190</v>
      </c>
      <c r="N2919" s="14" t="s">
        <v>33</v>
      </c>
      <c r="O2919" s="203" t="s">
        <v>1433</v>
      </c>
      <c r="P2919" s="28">
        <v>30</v>
      </c>
      <c r="Q2919" s="14" t="s">
        <v>49</v>
      </c>
      <c r="R2919" s="15" t="s">
        <v>15699</v>
      </c>
      <c r="S2919" s="14" t="s">
        <v>1776</v>
      </c>
      <c r="T2919" s="14">
        <v>0.625</v>
      </c>
      <c r="U2919" s="36" t="s">
        <v>49</v>
      </c>
      <c r="V2919" s="30"/>
      <c r="W2919" s="47"/>
      <c r="X2919" s="210" t="s">
        <v>15700</v>
      </c>
      <c r="Y2919" s="21" t="s">
        <v>15692</v>
      </c>
      <c r="Z2919" s="214" t="s">
        <v>15693</v>
      </c>
    </row>
    <row r="2920" spans="1:26" s="67" customFormat="1" ht="100.2" customHeight="1" x14ac:dyDescent="0.3">
      <c r="A2920" s="9" t="s">
        <v>16991</v>
      </c>
      <c r="B2920" s="10" t="s">
        <v>15701</v>
      </c>
      <c r="C2920" s="22" t="s">
        <v>15702</v>
      </c>
      <c r="D2920" s="12" t="s">
        <v>15703</v>
      </c>
      <c r="E2920" s="13">
        <v>413.64</v>
      </c>
      <c r="F2920" s="14" t="s">
        <v>15704</v>
      </c>
      <c r="G2920" s="14">
        <v>6.83</v>
      </c>
      <c r="H2920" s="14" t="s">
        <v>15705</v>
      </c>
      <c r="I2920" s="14" t="s">
        <v>13709</v>
      </c>
      <c r="J2920" s="15" t="s">
        <v>13842</v>
      </c>
      <c r="K2920" s="14" t="s">
        <v>29157</v>
      </c>
      <c r="L2920" s="14" t="s">
        <v>189</v>
      </c>
      <c r="M2920" s="14" t="s">
        <v>281</v>
      </c>
      <c r="N2920" s="14" t="s">
        <v>46</v>
      </c>
      <c r="O2920" s="203" t="s">
        <v>34</v>
      </c>
      <c r="P2920" s="17">
        <v>30</v>
      </c>
      <c r="Q2920" s="29" t="s">
        <v>49</v>
      </c>
      <c r="R2920" s="15" t="s">
        <v>15706</v>
      </c>
      <c r="S2920" s="14" t="s">
        <v>15707</v>
      </c>
      <c r="T2920" s="17">
        <v>10</v>
      </c>
      <c r="U2920" s="17" t="s">
        <v>49</v>
      </c>
      <c r="V2920" s="20"/>
      <c r="W2920" s="47"/>
      <c r="X2920" s="210" t="s">
        <v>15708</v>
      </c>
      <c r="Y2920" s="21" t="s">
        <v>15709</v>
      </c>
      <c r="Z2920" s="214" t="s">
        <v>15710</v>
      </c>
    </row>
    <row r="2921" spans="1:26" s="67" customFormat="1" ht="100.2" customHeight="1" x14ac:dyDescent="0.3">
      <c r="A2921" s="9" t="s">
        <v>16991</v>
      </c>
      <c r="B2921" s="10" t="s">
        <v>15711</v>
      </c>
      <c r="C2921" s="22" t="s">
        <v>15712</v>
      </c>
      <c r="D2921" s="19" t="s">
        <v>15713</v>
      </c>
      <c r="E2921" s="13">
        <v>375.38</v>
      </c>
      <c r="F2921" s="14" t="s">
        <v>15714</v>
      </c>
      <c r="G2921" s="14">
        <v>2.25</v>
      </c>
      <c r="H2921" s="14" t="s">
        <v>15715</v>
      </c>
      <c r="I2921" s="14" t="s">
        <v>13709</v>
      </c>
      <c r="J2921" s="15" t="s">
        <v>15716</v>
      </c>
      <c r="K2921" s="14" t="s">
        <v>29158</v>
      </c>
      <c r="L2921" s="14" t="s">
        <v>31</v>
      </c>
      <c r="M2921" s="14" t="s">
        <v>281</v>
      </c>
      <c r="N2921" s="14" t="s">
        <v>33</v>
      </c>
      <c r="O2921" s="203" t="s">
        <v>220</v>
      </c>
      <c r="P2921" s="28">
        <v>31</v>
      </c>
      <c r="Q2921" s="14">
        <v>10</v>
      </c>
      <c r="R2921" s="15" t="s">
        <v>15717</v>
      </c>
      <c r="S2921" s="14" t="s">
        <v>36</v>
      </c>
      <c r="T2921" s="14">
        <v>30</v>
      </c>
      <c r="U2921" s="28">
        <v>10</v>
      </c>
      <c r="V2921" s="30">
        <f>PRODUCT(U2921,1/E2921)</f>
        <v>2.6639671799243432E-2</v>
      </c>
      <c r="W2921" s="47"/>
      <c r="X2921" s="210" t="s">
        <v>15718</v>
      </c>
      <c r="Y2921" s="21" t="s">
        <v>15719</v>
      </c>
      <c r="Z2921" s="214" t="s">
        <v>15720</v>
      </c>
    </row>
    <row r="2922" spans="1:26" s="67" customFormat="1" ht="100.2" customHeight="1" x14ac:dyDescent="0.3">
      <c r="A2922" s="9" t="s">
        <v>16991</v>
      </c>
      <c r="B2922" s="10" t="s">
        <v>15721</v>
      </c>
      <c r="C2922" s="22" t="s">
        <v>15722</v>
      </c>
      <c r="D2922" s="19" t="s">
        <v>23651</v>
      </c>
      <c r="E2922" s="13">
        <v>575.70000000000005</v>
      </c>
      <c r="F2922" s="14" t="s">
        <v>15723</v>
      </c>
      <c r="G2922" s="14"/>
      <c r="H2922" s="14" t="s">
        <v>15724</v>
      </c>
      <c r="I2922" s="14" t="s">
        <v>13709</v>
      </c>
      <c r="J2922" s="15" t="s">
        <v>13710</v>
      </c>
      <c r="K2922" s="14" t="s">
        <v>29159</v>
      </c>
      <c r="L2922" s="14" t="s">
        <v>31</v>
      </c>
      <c r="M2922" s="14" t="s">
        <v>15725</v>
      </c>
      <c r="N2922" s="14" t="s">
        <v>46</v>
      </c>
      <c r="O2922" s="203" t="s">
        <v>34</v>
      </c>
      <c r="P2922" s="28">
        <v>32</v>
      </c>
      <c r="Q2922" s="14">
        <v>0.34</v>
      </c>
      <c r="R2922" s="15" t="s">
        <v>15726</v>
      </c>
      <c r="S2922" s="14" t="s">
        <v>36</v>
      </c>
      <c r="T2922" s="14">
        <v>1.4</v>
      </c>
      <c r="U2922" s="13">
        <v>0.34</v>
      </c>
      <c r="V2922" s="64">
        <f>U2922/E2922</f>
        <v>5.9058537432690641E-4</v>
      </c>
      <c r="W2922" s="47"/>
      <c r="X2922" s="210" t="s">
        <v>15727</v>
      </c>
      <c r="Y2922" s="21" t="s">
        <v>15728</v>
      </c>
      <c r="Z2922" s="214" t="s">
        <v>15729</v>
      </c>
    </row>
    <row r="2923" spans="1:26" s="67" customFormat="1" ht="100.2" customHeight="1" x14ac:dyDescent="0.3">
      <c r="A2923" s="9" t="s">
        <v>16991</v>
      </c>
      <c r="B2923" s="10" t="s">
        <v>15730</v>
      </c>
      <c r="C2923" s="22" t="s">
        <v>15731</v>
      </c>
      <c r="D2923" s="19" t="s">
        <v>15732</v>
      </c>
      <c r="E2923" s="13">
        <v>654.59</v>
      </c>
      <c r="F2923" s="14" t="s">
        <v>15733</v>
      </c>
      <c r="G2923" s="14">
        <v>3.5</v>
      </c>
      <c r="H2923" s="14" t="s">
        <v>15734</v>
      </c>
      <c r="I2923" s="14" t="s">
        <v>13709</v>
      </c>
      <c r="J2923" s="15" t="s">
        <v>13710</v>
      </c>
      <c r="K2923" s="14" t="s">
        <v>29160</v>
      </c>
      <c r="L2923" s="14" t="s">
        <v>31</v>
      </c>
      <c r="M2923" s="14" t="s">
        <v>1357</v>
      </c>
      <c r="N2923" s="14" t="s">
        <v>476</v>
      </c>
      <c r="O2923" s="203" t="s">
        <v>9856</v>
      </c>
      <c r="P2923" s="28">
        <v>35</v>
      </c>
      <c r="Q2923" s="14">
        <v>0.08</v>
      </c>
      <c r="R2923" s="15" t="s">
        <v>15735</v>
      </c>
      <c r="S2923" s="14" t="s">
        <v>36</v>
      </c>
      <c r="T2923" s="14">
        <v>0.4</v>
      </c>
      <c r="U2923" s="13">
        <v>0.08</v>
      </c>
      <c r="V2923" s="64">
        <f>U2923/E2923</f>
        <v>1.2221390488702851E-4</v>
      </c>
      <c r="W2923" s="47"/>
      <c r="X2923" s="210" t="s">
        <v>15736</v>
      </c>
      <c r="Y2923" s="21" t="s">
        <v>15737</v>
      </c>
      <c r="Z2923" s="214" t="s">
        <v>15738</v>
      </c>
    </row>
    <row r="2924" spans="1:26" s="67" customFormat="1" ht="100.2" customHeight="1" x14ac:dyDescent="0.3">
      <c r="A2924" s="9" t="s">
        <v>16991</v>
      </c>
      <c r="B2924" s="10" t="s">
        <v>15739</v>
      </c>
      <c r="C2924" s="22" t="s">
        <v>15740</v>
      </c>
      <c r="D2924" s="19" t="s">
        <v>15741</v>
      </c>
      <c r="E2924" s="13">
        <v>485.79</v>
      </c>
      <c r="F2924" s="14" t="s">
        <v>15742</v>
      </c>
      <c r="G2924" s="14">
        <v>6.55</v>
      </c>
      <c r="H2924" s="14" t="s">
        <v>15743</v>
      </c>
      <c r="I2924" s="14" t="s">
        <v>13709</v>
      </c>
      <c r="J2924" s="15" t="s">
        <v>14666</v>
      </c>
      <c r="K2924" s="14" t="s">
        <v>29161</v>
      </c>
      <c r="L2924" s="14" t="s">
        <v>31</v>
      </c>
      <c r="M2924" s="14" t="s">
        <v>32</v>
      </c>
      <c r="N2924" s="14" t="s">
        <v>46</v>
      </c>
      <c r="O2924" s="203" t="s">
        <v>220</v>
      </c>
      <c r="P2924" s="28">
        <v>35</v>
      </c>
      <c r="Q2924" s="14" t="s">
        <v>49</v>
      </c>
      <c r="R2924" s="15" t="s">
        <v>15744</v>
      </c>
      <c r="S2924" s="14" t="s">
        <v>2480</v>
      </c>
      <c r="T2924" s="14">
        <v>0.2</v>
      </c>
      <c r="U2924" s="28" t="s">
        <v>49</v>
      </c>
      <c r="V2924" s="30"/>
      <c r="W2924" s="47"/>
      <c r="X2924" s="210" t="s">
        <v>15745</v>
      </c>
      <c r="Y2924" s="21" t="s">
        <v>15746</v>
      </c>
      <c r="Z2924" s="214" t="s">
        <v>15747</v>
      </c>
    </row>
    <row r="2925" spans="1:26" s="67" customFormat="1" ht="100.2" customHeight="1" x14ac:dyDescent="0.3">
      <c r="A2925" s="9" t="s">
        <v>16991</v>
      </c>
      <c r="B2925" s="10" t="s">
        <v>15765</v>
      </c>
      <c r="C2925" s="22" t="s">
        <v>15766</v>
      </c>
      <c r="D2925" s="19" t="s">
        <v>15767</v>
      </c>
      <c r="E2925" s="13">
        <v>158.20017292020901</v>
      </c>
      <c r="F2925" s="14" t="s">
        <v>15768</v>
      </c>
      <c r="G2925" s="14">
        <v>0.89</v>
      </c>
      <c r="H2925" s="14" t="s">
        <v>15769</v>
      </c>
      <c r="I2925" s="14" t="s">
        <v>13709</v>
      </c>
      <c r="J2925" s="15" t="s">
        <v>13756</v>
      </c>
      <c r="K2925" s="14" t="s">
        <v>29162</v>
      </c>
      <c r="L2925" s="14" t="s">
        <v>31</v>
      </c>
      <c r="M2925" s="14" t="s">
        <v>176</v>
      </c>
      <c r="N2925" s="14" t="s">
        <v>46</v>
      </c>
      <c r="O2925" s="203" t="s">
        <v>34</v>
      </c>
      <c r="P2925" s="28">
        <v>56</v>
      </c>
      <c r="Q2925" s="14">
        <v>20</v>
      </c>
      <c r="R2925" s="15" t="s">
        <v>15770</v>
      </c>
      <c r="S2925" s="14" t="s">
        <v>788</v>
      </c>
      <c r="T2925" s="14">
        <v>67</v>
      </c>
      <c r="U2925" s="28">
        <v>20</v>
      </c>
      <c r="V2925" s="13">
        <v>0.13</v>
      </c>
      <c r="W2925" s="47"/>
      <c r="X2925" s="210" t="s">
        <v>15771</v>
      </c>
      <c r="Y2925" s="21" t="s">
        <v>379</v>
      </c>
      <c r="Z2925" s="214" t="s">
        <v>15772</v>
      </c>
    </row>
    <row r="2926" spans="1:26" s="67" customFormat="1" ht="100.2" customHeight="1" x14ac:dyDescent="0.3">
      <c r="A2926" s="9" t="s">
        <v>16991</v>
      </c>
      <c r="B2926" s="10" t="s">
        <v>15773</v>
      </c>
      <c r="C2926" s="22" t="s">
        <v>15774</v>
      </c>
      <c r="D2926" s="19" t="s">
        <v>23652</v>
      </c>
      <c r="E2926" s="13">
        <v>366.41</v>
      </c>
      <c r="F2926" s="14" t="s">
        <v>15775</v>
      </c>
      <c r="G2926" s="13">
        <v>1.4</v>
      </c>
      <c r="H2926" s="14" t="s">
        <v>15776</v>
      </c>
      <c r="I2926" s="14" t="s">
        <v>13709</v>
      </c>
      <c r="J2926" s="15" t="s">
        <v>13842</v>
      </c>
      <c r="K2926" s="14" t="s">
        <v>29163</v>
      </c>
      <c r="L2926" s="14" t="s">
        <v>3605</v>
      </c>
      <c r="M2926" s="14" t="s">
        <v>15777</v>
      </c>
      <c r="N2926" s="14" t="s">
        <v>46</v>
      </c>
      <c r="O2926" s="203" t="s">
        <v>34</v>
      </c>
      <c r="P2926" s="28">
        <v>63</v>
      </c>
      <c r="Q2926" s="14" t="s">
        <v>49</v>
      </c>
      <c r="R2926" s="15" t="s">
        <v>15778</v>
      </c>
      <c r="S2926" s="14" t="s">
        <v>36</v>
      </c>
      <c r="T2926" s="14">
        <v>0.08</v>
      </c>
      <c r="U2926" s="36" t="s">
        <v>49</v>
      </c>
      <c r="V2926" s="30"/>
      <c r="W2926" s="47"/>
      <c r="X2926" s="210" t="s">
        <v>15779</v>
      </c>
      <c r="Y2926" s="21" t="s">
        <v>15780</v>
      </c>
      <c r="Z2926" s="214" t="s">
        <v>15781</v>
      </c>
    </row>
    <row r="2927" spans="1:26" s="67" customFormat="1" ht="100.2" customHeight="1" x14ac:dyDescent="0.3">
      <c r="A2927" s="9" t="s">
        <v>16991</v>
      </c>
      <c r="B2927" s="10" t="s">
        <v>15782</v>
      </c>
      <c r="C2927" s="22" t="s">
        <v>15783</v>
      </c>
      <c r="D2927" s="19" t="s">
        <v>23653</v>
      </c>
      <c r="E2927" s="13">
        <v>473.95</v>
      </c>
      <c r="F2927" s="14" t="s">
        <v>15784</v>
      </c>
      <c r="G2927" s="14">
        <v>3.42</v>
      </c>
      <c r="H2927" s="14" t="s">
        <v>15785</v>
      </c>
      <c r="I2927" s="14" t="s">
        <v>13709</v>
      </c>
      <c r="J2927" s="15" t="s">
        <v>13710</v>
      </c>
      <c r="K2927" s="14" t="s">
        <v>29100</v>
      </c>
      <c r="L2927" s="14" t="s">
        <v>425</v>
      </c>
      <c r="M2927" s="14" t="s">
        <v>261</v>
      </c>
      <c r="N2927" s="14" t="s">
        <v>476</v>
      </c>
      <c r="O2927" s="203" t="s">
        <v>83</v>
      </c>
      <c r="P2927" s="28">
        <v>80</v>
      </c>
      <c r="Q2927" s="14" t="s">
        <v>49</v>
      </c>
      <c r="R2927" s="15" t="s">
        <v>15786</v>
      </c>
      <c r="S2927" s="14" t="s">
        <v>8338</v>
      </c>
      <c r="T2927" s="14">
        <v>3.4</v>
      </c>
      <c r="U2927" s="36" t="s">
        <v>49</v>
      </c>
      <c r="V2927" s="30"/>
      <c r="W2927" s="47"/>
      <c r="X2927" s="210" t="s">
        <v>15787</v>
      </c>
      <c r="Y2927" s="21" t="s">
        <v>15788</v>
      </c>
      <c r="Z2927" s="214" t="s">
        <v>15789</v>
      </c>
    </row>
    <row r="2928" spans="1:26" s="67" customFormat="1" ht="100.2" customHeight="1" x14ac:dyDescent="0.3">
      <c r="A2928" s="9" t="s">
        <v>16991</v>
      </c>
      <c r="B2928" s="10" t="s">
        <v>15790</v>
      </c>
      <c r="C2928" s="22" t="s">
        <v>15791</v>
      </c>
      <c r="D2928" s="19" t="s">
        <v>15792</v>
      </c>
      <c r="E2928" s="13">
        <v>159.19</v>
      </c>
      <c r="F2928" s="14" t="s">
        <v>15793</v>
      </c>
      <c r="G2928" s="14">
        <v>2.02</v>
      </c>
      <c r="H2928" s="14" t="s">
        <v>15794</v>
      </c>
      <c r="I2928" s="14" t="s">
        <v>13709</v>
      </c>
      <c r="J2928" s="15" t="s">
        <v>13731</v>
      </c>
      <c r="K2928" s="14" t="s">
        <v>29164</v>
      </c>
      <c r="L2928" s="14" t="s">
        <v>31</v>
      </c>
      <c r="M2928" s="14" t="s">
        <v>406</v>
      </c>
      <c r="N2928" s="14" t="s">
        <v>33</v>
      </c>
      <c r="O2928" s="203" t="s">
        <v>3225</v>
      </c>
      <c r="P2928" s="28">
        <v>84</v>
      </c>
      <c r="Q2928" s="14" t="s">
        <v>49</v>
      </c>
      <c r="R2928" s="15" t="s">
        <v>15795</v>
      </c>
      <c r="S2928" s="14" t="s">
        <v>36</v>
      </c>
      <c r="T2928" s="14">
        <v>14</v>
      </c>
      <c r="U2928" s="14" t="s">
        <v>49</v>
      </c>
      <c r="V2928" s="51"/>
      <c r="W2928" s="47"/>
      <c r="X2928" s="210" t="s">
        <v>15796</v>
      </c>
      <c r="Y2928" s="21" t="s">
        <v>15797</v>
      </c>
      <c r="Z2928" s="214" t="s">
        <v>15798</v>
      </c>
    </row>
    <row r="2929" spans="1:26" s="67" customFormat="1" ht="100.2" customHeight="1" x14ac:dyDescent="0.3">
      <c r="A2929" s="9" t="s">
        <v>16991</v>
      </c>
      <c r="B2929" s="10" t="s">
        <v>15799</v>
      </c>
      <c r="C2929" s="22" t="s">
        <v>15800</v>
      </c>
      <c r="D2929" s="19" t="s">
        <v>15801</v>
      </c>
      <c r="E2929" s="13">
        <v>159.19</v>
      </c>
      <c r="F2929" s="14" t="s">
        <v>15793</v>
      </c>
      <c r="G2929" s="14"/>
      <c r="H2929" s="14" t="s">
        <v>15802</v>
      </c>
      <c r="I2929" s="14" t="s">
        <v>13709</v>
      </c>
      <c r="J2929" s="15" t="s">
        <v>13731</v>
      </c>
      <c r="K2929" s="14" t="s">
        <v>29165</v>
      </c>
      <c r="L2929" s="14" t="s">
        <v>31</v>
      </c>
      <c r="M2929" s="14" t="s">
        <v>406</v>
      </c>
      <c r="N2929" s="14" t="s">
        <v>33</v>
      </c>
      <c r="O2929" s="203" t="s">
        <v>220</v>
      </c>
      <c r="P2929" s="28">
        <v>84</v>
      </c>
      <c r="Q2929" s="14" t="s">
        <v>49</v>
      </c>
      <c r="R2929" s="15" t="s">
        <v>15803</v>
      </c>
      <c r="S2929" s="14" t="s">
        <v>36</v>
      </c>
      <c r="T2929" s="14">
        <v>14</v>
      </c>
      <c r="U2929" s="14" t="s">
        <v>49</v>
      </c>
      <c r="V2929" s="51"/>
      <c r="W2929" s="47"/>
      <c r="X2929" s="210" t="s">
        <v>15804</v>
      </c>
      <c r="Y2929" s="21" t="s">
        <v>15797</v>
      </c>
      <c r="Z2929" s="214" t="s">
        <v>15798</v>
      </c>
    </row>
    <row r="2930" spans="1:26" s="67" customFormat="1" ht="100.2" customHeight="1" x14ac:dyDescent="0.3">
      <c r="A2930" s="9" t="s">
        <v>16991</v>
      </c>
      <c r="B2930" s="10" t="s">
        <v>15805</v>
      </c>
      <c r="C2930" s="22" t="s">
        <v>15806</v>
      </c>
      <c r="D2930" s="19" t="s">
        <v>15807</v>
      </c>
      <c r="E2930" s="13">
        <v>564.69000000000005</v>
      </c>
      <c r="F2930" s="14" t="s">
        <v>15808</v>
      </c>
      <c r="G2930" s="14">
        <v>6.57</v>
      </c>
      <c r="H2930" s="14" t="s">
        <v>15809</v>
      </c>
      <c r="I2930" s="14" t="s">
        <v>13709</v>
      </c>
      <c r="J2930" s="15" t="s">
        <v>14666</v>
      </c>
      <c r="K2930" s="14" t="s">
        <v>29161</v>
      </c>
      <c r="L2930" s="14" t="s">
        <v>31</v>
      </c>
      <c r="M2930" s="14" t="s">
        <v>15810</v>
      </c>
      <c r="N2930" s="14" t="s">
        <v>476</v>
      </c>
      <c r="O2930" s="203" t="s">
        <v>34</v>
      </c>
      <c r="P2930" s="28">
        <v>90</v>
      </c>
      <c r="Q2930" s="14" t="s">
        <v>49</v>
      </c>
      <c r="R2930" s="15" t="s">
        <v>15811</v>
      </c>
      <c r="S2930" s="14" t="s">
        <v>4536</v>
      </c>
      <c r="T2930" s="14">
        <v>2</v>
      </c>
      <c r="U2930" s="28" t="s">
        <v>49</v>
      </c>
      <c r="V2930" s="30"/>
      <c r="W2930" s="30"/>
      <c r="X2930" s="210" t="s">
        <v>15812</v>
      </c>
      <c r="Y2930" s="21" t="s">
        <v>15813</v>
      </c>
      <c r="Z2930" s="214" t="s">
        <v>15814</v>
      </c>
    </row>
    <row r="2931" spans="1:26" s="67" customFormat="1" ht="100.2" customHeight="1" x14ac:dyDescent="0.3">
      <c r="A2931" s="9" t="s">
        <v>16991</v>
      </c>
      <c r="B2931" s="10" t="s">
        <v>15815</v>
      </c>
      <c r="C2931" s="19" t="s">
        <v>15816</v>
      </c>
      <c r="D2931" s="12" t="s">
        <v>15817</v>
      </c>
      <c r="E2931" s="13">
        <v>349.54</v>
      </c>
      <c r="F2931" s="14" t="s">
        <v>15818</v>
      </c>
      <c r="G2931" s="14"/>
      <c r="H2931" s="18" t="s">
        <v>15819</v>
      </c>
      <c r="I2931" s="14" t="s">
        <v>13709</v>
      </c>
      <c r="J2931" s="15" t="s">
        <v>14113</v>
      </c>
      <c r="K2931" s="14" t="s">
        <v>29051</v>
      </c>
      <c r="L2931" s="14" t="s">
        <v>31</v>
      </c>
      <c r="M2931" s="14" t="s">
        <v>69</v>
      </c>
      <c r="N2931" s="14" t="s">
        <v>476</v>
      </c>
      <c r="O2931" s="203" t="s">
        <v>34</v>
      </c>
      <c r="P2931" s="17">
        <v>91</v>
      </c>
      <c r="Q2931" s="29" t="s">
        <v>49</v>
      </c>
      <c r="R2931" s="15" t="s">
        <v>15820</v>
      </c>
      <c r="S2931" s="14" t="s">
        <v>15821</v>
      </c>
      <c r="T2931" s="18">
        <v>6.3</v>
      </c>
      <c r="U2931" s="20" t="s">
        <v>49</v>
      </c>
      <c r="V2931" s="33"/>
      <c r="W2931" s="19"/>
      <c r="X2931" s="210" t="s">
        <v>15822</v>
      </c>
      <c r="Y2931" s="21" t="s">
        <v>15823</v>
      </c>
      <c r="Z2931" s="214" t="s">
        <v>15824</v>
      </c>
    </row>
    <row r="2932" spans="1:26" s="67" customFormat="1" ht="100.2" customHeight="1" x14ac:dyDescent="0.3">
      <c r="A2932" s="9" t="s">
        <v>16991</v>
      </c>
      <c r="B2932" s="10" t="s">
        <v>15825</v>
      </c>
      <c r="C2932" s="19" t="s">
        <v>15826</v>
      </c>
      <c r="D2932" s="19" t="s">
        <v>15827</v>
      </c>
      <c r="E2932" s="13">
        <v>336</v>
      </c>
      <c r="F2932" s="14" t="s">
        <v>15828</v>
      </c>
      <c r="G2932" s="14">
        <v>6.59</v>
      </c>
      <c r="H2932" s="14" t="s">
        <v>15829</v>
      </c>
      <c r="I2932" s="14" t="s">
        <v>13709</v>
      </c>
      <c r="J2932" s="15" t="s">
        <v>14666</v>
      </c>
      <c r="K2932" s="14" t="s">
        <v>29101</v>
      </c>
      <c r="L2932" s="14" t="s">
        <v>31</v>
      </c>
      <c r="M2932" s="14" t="s">
        <v>310</v>
      </c>
      <c r="N2932" s="14" t="s">
        <v>33</v>
      </c>
      <c r="O2932" s="203" t="s">
        <v>220</v>
      </c>
      <c r="P2932" s="28">
        <v>91</v>
      </c>
      <c r="Q2932" s="14" t="s">
        <v>49</v>
      </c>
      <c r="R2932" s="15" t="s">
        <v>15830</v>
      </c>
      <c r="S2932" s="14" t="s">
        <v>36</v>
      </c>
      <c r="T2932" s="14">
        <v>7.0000000000000007E-2</v>
      </c>
      <c r="U2932" s="14" t="s">
        <v>49</v>
      </c>
      <c r="V2932" s="64"/>
      <c r="W2932" s="47"/>
      <c r="X2932" s="210" t="s">
        <v>23654</v>
      </c>
      <c r="Y2932" s="21" t="s">
        <v>15831</v>
      </c>
      <c r="Z2932" s="214" t="s">
        <v>15832</v>
      </c>
    </row>
    <row r="2933" spans="1:26" s="67" customFormat="1" ht="100.2" customHeight="1" x14ac:dyDescent="0.3">
      <c r="A2933" s="9" t="s">
        <v>16991</v>
      </c>
      <c r="B2933" s="10" t="s">
        <v>15833</v>
      </c>
      <c r="C2933" s="22" t="s">
        <v>15834</v>
      </c>
      <c r="D2933" s="19" t="s">
        <v>15835</v>
      </c>
      <c r="E2933" s="13">
        <v>222.24</v>
      </c>
      <c r="F2933" s="14" t="s">
        <v>5665</v>
      </c>
      <c r="G2933" s="14">
        <v>1.1499999999999999</v>
      </c>
      <c r="H2933" s="14" t="s">
        <v>15836</v>
      </c>
      <c r="I2933" s="14" t="s">
        <v>13709</v>
      </c>
      <c r="J2933" s="15" t="s">
        <v>14093</v>
      </c>
      <c r="K2933" s="14" t="s">
        <v>29166</v>
      </c>
      <c r="L2933" s="14" t="s">
        <v>31</v>
      </c>
      <c r="M2933" s="14" t="s">
        <v>310</v>
      </c>
      <c r="N2933" s="14" t="s">
        <v>33</v>
      </c>
      <c r="O2933" s="203" t="s">
        <v>220</v>
      </c>
      <c r="P2933" s="28">
        <v>91</v>
      </c>
      <c r="Q2933" s="14" t="s">
        <v>49</v>
      </c>
      <c r="R2933" s="15" t="s">
        <v>15837</v>
      </c>
      <c r="S2933" s="14" t="s">
        <v>11503</v>
      </c>
      <c r="T2933" s="14">
        <v>8.93</v>
      </c>
      <c r="U2933" s="14" t="s">
        <v>49</v>
      </c>
      <c r="V2933" s="13"/>
      <c r="W2933" s="47"/>
      <c r="X2933" s="210" t="s">
        <v>15838</v>
      </c>
      <c r="Y2933" s="21" t="s">
        <v>3508</v>
      </c>
      <c r="Z2933" s="214" t="s">
        <v>15839</v>
      </c>
    </row>
    <row r="2934" spans="1:26" s="67" customFormat="1" ht="100.2" customHeight="1" x14ac:dyDescent="0.3">
      <c r="A2934" s="9" t="s">
        <v>16991</v>
      </c>
      <c r="B2934" s="10" t="s">
        <v>15840</v>
      </c>
      <c r="C2934" s="22" t="s">
        <v>15841</v>
      </c>
      <c r="D2934" s="19" t="s">
        <v>15842</v>
      </c>
      <c r="E2934" s="14">
        <v>127.57</v>
      </c>
      <c r="F2934" s="14" t="s">
        <v>12874</v>
      </c>
      <c r="G2934" s="14">
        <v>1.9</v>
      </c>
      <c r="H2934" s="14" t="s">
        <v>15843</v>
      </c>
      <c r="I2934" s="14" t="s">
        <v>13709</v>
      </c>
      <c r="J2934" s="15" t="s">
        <v>14014</v>
      </c>
      <c r="K2934" s="14" t="s">
        <v>28990</v>
      </c>
      <c r="L2934" s="14" t="s">
        <v>31</v>
      </c>
      <c r="M2934" s="14" t="s">
        <v>2604</v>
      </c>
      <c r="N2934" s="14" t="s">
        <v>33</v>
      </c>
      <c r="O2934" s="203" t="s">
        <v>220</v>
      </c>
      <c r="P2934" s="28">
        <v>91</v>
      </c>
      <c r="Q2934" s="14" t="s">
        <v>49</v>
      </c>
      <c r="R2934" s="15" t="s">
        <v>12876</v>
      </c>
      <c r="S2934" s="14" t="s">
        <v>8506</v>
      </c>
      <c r="T2934" s="36">
        <v>7.1</v>
      </c>
      <c r="U2934" s="13" t="s">
        <v>49</v>
      </c>
      <c r="V2934" s="51"/>
      <c r="W2934" s="47"/>
      <c r="X2934" s="210" t="s">
        <v>23655</v>
      </c>
      <c r="Y2934" s="21" t="s">
        <v>12877</v>
      </c>
      <c r="Z2934" s="214" t="s">
        <v>12878</v>
      </c>
    </row>
    <row r="2935" spans="1:26" s="67" customFormat="1" ht="100.2" customHeight="1" x14ac:dyDescent="0.3">
      <c r="A2935" s="9" t="s">
        <v>16991</v>
      </c>
      <c r="B2935" s="10" t="s">
        <v>15844</v>
      </c>
      <c r="C2935" s="19" t="s">
        <v>15845</v>
      </c>
      <c r="D2935" s="12" t="s">
        <v>15846</v>
      </c>
      <c r="E2935" s="13">
        <v>822.95299999999997</v>
      </c>
      <c r="F2935" s="14" t="s">
        <v>15847</v>
      </c>
      <c r="G2935" s="14"/>
      <c r="H2935" s="18" t="s">
        <v>15848</v>
      </c>
      <c r="I2935" s="14" t="s">
        <v>13709</v>
      </c>
      <c r="J2935" s="15" t="s">
        <v>13805</v>
      </c>
      <c r="K2935" s="14" t="s">
        <v>29167</v>
      </c>
      <c r="L2935" s="14" t="s">
        <v>425</v>
      </c>
      <c r="M2935" s="14" t="s">
        <v>839</v>
      </c>
      <c r="N2935" s="14" t="s">
        <v>33</v>
      </c>
      <c r="O2935" s="203" t="s">
        <v>220</v>
      </c>
      <c r="P2935" s="17">
        <v>94</v>
      </c>
      <c r="Q2935" s="29" t="s">
        <v>49</v>
      </c>
      <c r="R2935" s="15" t="s">
        <v>3003</v>
      </c>
      <c r="S2935" s="14" t="s">
        <v>143</v>
      </c>
      <c r="T2935" s="18">
        <v>100</v>
      </c>
      <c r="U2935" s="20" t="s">
        <v>49</v>
      </c>
      <c r="V2935" s="33"/>
      <c r="W2935" s="48"/>
      <c r="X2935" s="210" t="s">
        <v>15849</v>
      </c>
      <c r="Y2935" s="21" t="s">
        <v>15850</v>
      </c>
      <c r="Z2935" s="214" t="s">
        <v>15851</v>
      </c>
    </row>
    <row r="2936" spans="1:26" s="67" customFormat="1" ht="100.2" customHeight="1" x14ac:dyDescent="0.3">
      <c r="A2936" s="9" t="s">
        <v>16991</v>
      </c>
      <c r="B2936" s="10" t="s">
        <v>15852</v>
      </c>
      <c r="C2936" s="19" t="s">
        <v>15853</v>
      </c>
      <c r="D2936" s="19" t="s">
        <v>15854</v>
      </c>
      <c r="E2936" s="13">
        <v>320.01</v>
      </c>
      <c r="F2936" s="14" t="s">
        <v>15855</v>
      </c>
      <c r="G2936" s="14">
        <v>5.53</v>
      </c>
      <c r="H2936" s="14" t="s">
        <v>15856</v>
      </c>
      <c r="I2936" s="14" t="s">
        <v>13709</v>
      </c>
      <c r="J2936" s="15" t="s">
        <v>14666</v>
      </c>
      <c r="K2936" s="14" t="s">
        <v>29102</v>
      </c>
      <c r="L2936" s="14" t="s">
        <v>31</v>
      </c>
      <c r="M2936" s="14" t="s">
        <v>13573</v>
      </c>
      <c r="N2936" s="14" t="s">
        <v>33</v>
      </c>
      <c r="O2936" s="203" t="s">
        <v>220</v>
      </c>
      <c r="P2936" s="28">
        <v>98</v>
      </c>
      <c r="Q2936" s="14" t="s">
        <v>49</v>
      </c>
      <c r="R2936" s="15" t="s">
        <v>15857</v>
      </c>
      <c r="S2936" s="14" t="s">
        <v>15858</v>
      </c>
      <c r="T2936" s="14">
        <v>7.0000000000000007E-2</v>
      </c>
      <c r="U2936" s="14" t="s">
        <v>49</v>
      </c>
      <c r="V2936" s="37"/>
      <c r="W2936" s="64"/>
      <c r="X2936" s="210" t="s">
        <v>15859</v>
      </c>
      <c r="Y2936" s="21" t="s">
        <v>4438</v>
      </c>
      <c r="Z2936" s="214" t="s">
        <v>15860</v>
      </c>
    </row>
    <row r="2937" spans="1:26" s="67" customFormat="1" ht="100.2" customHeight="1" x14ac:dyDescent="0.3">
      <c r="A2937" s="9" t="s">
        <v>16991</v>
      </c>
      <c r="B2937" s="10" t="s">
        <v>15861</v>
      </c>
      <c r="C2937" s="22" t="s">
        <v>15862</v>
      </c>
      <c r="D2937" s="19" t="s">
        <v>15863</v>
      </c>
      <c r="E2937" s="13">
        <v>923.04</v>
      </c>
      <c r="F2937" s="14" t="s">
        <v>15864</v>
      </c>
      <c r="G2937" s="14">
        <v>2.82</v>
      </c>
      <c r="H2937" s="14" t="s">
        <v>15865</v>
      </c>
      <c r="I2937" s="14" t="s">
        <v>13709</v>
      </c>
      <c r="J2937" s="15" t="s">
        <v>13710</v>
      </c>
      <c r="K2937" s="14" t="s">
        <v>29168</v>
      </c>
      <c r="L2937" s="14" t="s">
        <v>425</v>
      </c>
      <c r="M2937" s="14" t="s">
        <v>15866</v>
      </c>
      <c r="N2937" s="14" t="s">
        <v>46</v>
      </c>
      <c r="O2937" s="203" t="s">
        <v>3225</v>
      </c>
      <c r="P2937" s="28">
        <v>182</v>
      </c>
      <c r="Q2937" s="14" t="s">
        <v>49</v>
      </c>
      <c r="R2937" s="15" t="s">
        <v>15867</v>
      </c>
      <c r="S2937" s="14" t="s">
        <v>3790</v>
      </c>
      <c r="T2937" s="14">
        <v>3.2000000000000001E-2</v>
      </c>
      <c r="U2937" s="14" t="s">
        <v>49</v>
      </c>
      <c r="V2937" s="51"/>
      <c r="W2937" s="47"/>
      <c r="X2937" s="210" t="s">
        <v>15868</v>
      </c>
      <c r="Y2937" s="21" t="s">
        <v>15869</v>
      </c>
      <c r="Z2937" s="214" t="s">
        <v>15870</v>
      </c>
    </row>
    <row r="2938" spans="1:26" s="67" customFormat="1" ht="100.2" customHeight="1" x14ac:dyDescent="0.3">
      <c r="A2938" s="9" t="s">
        <v>16991</v>
      </c>
      <c r="B2938" s="10" t="s">
        <v>15871</v>
      </c>
      <c r="C2938" s="22" t="s">
        <v>15872</v>
      </c>
      <c r="D2938" s="19" t="s">
        <v>15873</v>
      </c>
      <c r="E2938" s="13">
        <v>909.1</v>
      </c>
      <c r="F2938" s="14" t="s">
        <v>15874</v>
      </c>
      <c r="G2938" s="14">
        <v>4.18</v>
      </c>
      <c r="H2938" s="14" t="s">
        <v>15875</v>
      </c>
      <c r="I2938" s="14" t="s">
        <v>13709</v>
      </c>
      <c r="J2938" s="15" t="s">
        <v>13710</v>
      </c>
      <c r="K2938" s="14" t="s">
        <v>29169</v>
      </c>
      <c r="L2938" s="14" t="s">
        <v>31</v>
      </c>
      <c r="M2938" s="14" t="s">
        <v>501</v>
      </c>
      <c r="N2938" s="14" t="s">
        <v>33</v>
      </c>
      <c r="O2938" s="203" t="s">
        <v>3225</v>
      </c>
      <c r="P2938" s="28">
        <v>182</v>
      </c>
      <c r="Q2938" s="14" t="s">
        <v>49</v>
      </c>
      <c r="R2938" s="15" t="s">
        <v>15876</v>
      </c>
      <c r="S2938" s="14" t="s">
        <v>36</v>
      </c>
      <c r="T2938" s="14">
        <v>4.2999999999999997E-2</v>
      </c>
      <c r="U2938" s="14" t="s">
        <v>49</v>
      </c>
      <c r="V2938" s="51"/>
      <c r="W2938" s="47"/>
      <c r="X2938" s="210" t="s">
        <v>15877</v>
      </c>
      <c r="Y2938" s="21" t="s">
        <v>15869</v>
      </c>
      <c r="Z2938" s="214" t="s">
        <v>15870</v>
      </c>
    </row>
    <row r="2939" spans="1:26" s="67" customFormat="1" ht="100.2" customHeight="1" x14ac:dyDescent="0.3">
      <c r="A2939" s="9" t="s">
        <v>16991</v>
      </c>
      <c r="B2939" s="10" t="s">
        <v>15878</v>
      </c>
      <c r="C2939" s="19" t="s">
        <v>15879</v>
      </c>
      <c r="D2939" s="19" t="s">
        <v>15880</v>
      </c>
      <c r="E2939" s="13">
        <v>1921.69</v>
      </c>
      <c r="F2939" s="14" t="s">
        <v>15881</v>
      </c>
      <c r="G2939" s="14"/>
      <c r="H2939" s="14" t="s">
        <v>15882</v>
      </c>
      <c r="I2939" s="14" t="s">
        <v>13709</v>
      </c>
      <c r="J2939" s="15" t="s">
        <v>13805</v>
      </c>
      <c r="K2939" s="14" t="s">
        <v>29103</v>
      </c>
      <c r="L2939" s="14" t="s">
        <v>31</v>
      </c>
      <c r="M2939" s="14" t="s">
        <v>501</v>
      </c>
      <c r="N2939" s="14" t="s">
        <v>33</v>
      </c>
      <c r="O2939" s="203" t="s">
        <v>9856</v>
      </c>
      <c r="P2939" s="28">
        <v>182</v>
      </c>
      <c r="Q2939" s="14" t="s">
        <v>49</v>
      </c>
      <c r="R2939" s="15" t="s">
        <v>15883</v>
      </c>
      <c r="S2939" s="14" t="s">
        <v>1776</v>
      </c>
      <c r="T2939" s="14">
        <v>5</v>
      </c>
      <c r="U2939" s="28" t="s">
        <v>49</v>
      </c>
      <c r="V2939" s="30"/>
      <c r="W2939" s="30"/>
      <c r="X2939" s="210" t="s">
        <v>15884</v>
      </c>
      <c r="Y2939" s="21" t="s">
        <v>15885</v>
      </c>
      <c r="Z2939" s="214" t="s">
        <v>15886</v>
      </c>
    </row>
    <row r="2940" spans="1:26" s="67" customFormat="1" ht="100.2" customHeight="1" x14ac:dyDescent="0.3">
      <c r="A2940" s="9" t="s">
        <v>16991</v>
      </c>
      <c r="B2940" s="10" t="s">
        <v>15887</v>
      </c>
      <c r="C2940" s="22" t="s">
        <v>15888</v>
      </c>
      <c r="D2940" s="19" t="s">
        <v>15889</v>
      </c>
      <c r="E2940" s="13">
        <v>130.10239999999999</v>
      </c>
      <c r="F2940" s="14" t="s">
        <v>15890</v>
      </c>
      <c r="G2940" s="14">
        <v>0.67</v>
      </c>
      <c r="H2940" s="14" t="s">
        <v>15891</v>
      </c>
      <c r="I2940" s="14" t="s">
        <v>13709</v>
      </c>
      <c r="J2940" s="15" t="s">
        <v>13731</v>
      </c>
      <c r="K2940" s="14" t="s">
        <v>29170</v>
      </c>
      <c r="L2940" s="14" t="s">
        <v>474</v>
      </c>
      <c r="M2940" s="14" t="s">
        <v>15892</v>
      </c>
      <c r="N2940" s="14" t="s">
        <v>476</v>
      </c>
      <c r="O2940" s="203" t="s">
        <v>220</v>
      </c>
      <c r="P2940" s="26">
        <v>196</v>
      </c>
      <c r="Q2940" s="25" t="s">
        <v>49</v>
      </c>
      <c r="R2940" s="15" t="s">
        <v>15893</v>
      </c>
      <c r="S2940" s="14" t="s">
        <v>36</v>
      </c>
      <c r="T2940" s="25">
        <v>3.1</v>
      </c>
      <c r="U2940" s="25" t="s">
        <v>49</v>
      </c>
      <c r="V2940" s="25"/>
      <c r="W2940" s="44"/>
      <c r="X2940" s="210" t="s">
        <v>15894</v>
      </c>
      <c r="Y2940" s="21" t="s">
        <v>15895</v>
      </c>
      <c r="Z2940" s="214" t="s">
        <v>15896</v>
      </c>
    </row>
    <row r="2941" spans="1:26" s="67" customFormat="1" ht="100.2" customHeight="1" x14ac:dyDescent="0.3">
      <c r="A2941" s="9" t="s">
        <v>16991</v>
      </c>
      <c r="B2941" s="10" t="s">
        <v>15897</v>
      </c>
      <c r="C2941" s="22" t="s">
        <v>15898</v>
      </c>
      <c r="D2941" s="19" t="s">
        <v>15899</v>
      </c>
      <c r="E2941" s="13">
        <v>256.43099999999998</v>
      </c>
      <c r="F2941" s="14" t="s">
        <v>15900</v>
      </c>
      <c r="G2941" s="14">
        <v>5.81</v>
      </c>
      <c r="H2941" s="14" t="s">
        <v>15901</v>
      </c>
      <c r="I2941" s="14" t="s">
        <v>13709</v>
      </c>
      <c r="J2941" s="15" t="s">
        <v>13731</v>
      </c>
      <c r="K2941" s="14" t="s">
        <v>29171</v>
      </c>
      <c r="L2941" s="14" t="s">
        <v>31</v>
      </c>
      <c r="M2941" s="14" t="s">
        <v>176</v>
      </c>
      <c r="N2941" s="14" t="s">
        <v>46</v>
      </c>
      <c r="O2941" s="203" t="s">
        <v>220</v>
      </c>
      <c r="P2941" s="26">
        <v>210</v>
      </c>
      <c r="Q2941" s="25" t="s">
        <v>49</v>
      </c>
      <c r="R2941" s="54" t="s">
        <v>15902</v>
      </c>
      <c r="S2941" s="14" t="s">
        <v>36</v>
      </c>
      <c r="T2941" s="107">
        <v>20</v>
      </c>
      <c r="U2941" s="25" t="s">
        <v>49</v>
      </c>
      <c r="V2941" s="25"/>
      <c r="W2941" s="101"/>
      <c r="X2941" s="210" t="s">
        <v>15903</v>
      </c>
      <c r="Y2941" s="21" t="s">
        <v>15904</v>
      </c>
      <c r="Z2941" s="214" t="s">
        <v>15905</v>
      </c>
    </row>
    <row r="2942" spans="1:26" s="67" customFormat="1" ht="100.2" customHeight="1" x14ac:dyDescent="0.3">
      <c r="A2942" s="9" t="s">
        <v>16991</v>
      </c>
      <c r="B2942" s="10" t="s">
        <v>15906</v>
      </c>
      <c r="C2942" s="22" t="s">
        <v>15907</v>
      </c>
      <c r="D2942" s="43" t="s">
        <v>15908</v>
      </c>
      <c r="E2942" s="13">
        <v>228.37700000000001</v>
      </c>
      <c r="F2942" s="14" t="s">
        <v>15909</v>
      </c>
      <c r="G2942" s="14">
        <v>4.92</v>
      </c>
      <c r="H2942" s="14" t="s">
        <v>15910</v>
      </c>
      <c r="I2942" s="14" t="s">
        <v>13709</v>
      </c>
      <c r="J2942" s="15" t="s">
        <v>13731</v>
      </c>
      <c r="K2942" s="14" t="s">
        <v>29104</v>
      </c>
      <c r="L2942" s="14" t="s">
        <v>31</v>
      </c>
      <c r="M2942" s="14" t="s">
        <v>176</v>
      </c>
      <c r="N2942" s="14" t="s">
        <v>46</v>
      </c>
      <c r="O2942" s="203" t="s">
        <v>220</v>
      </c>
      <c r="P2942" s="26">
        <v>210</v>
      </c>
      <c r="Q2942" s="25" t="s">
        <v>49</v>
      </c>
      <c r="R2942" s="54" t="s">
        <v>15911</v>
      </c>
      <c r="S2942" s="14" t="s">
        <v>36</v>
      </c>
      <c r="T2942" s="107">
        <v>8.57</v>
      </c>
      <c r="U2942" s="25" t="s">
        <v>49</v>
      </c>
      <c r="V2942" s="25"/>
      <c r="W2942" s="101"/>
      <c r="X2942" s="210" t="s">
        <v>15912</v>
      </c>
      <c r="Y2942" s="21" t="s">
        <v>15904</v>
      </c>
      <c r="Z2942" s="214" t="s">
        <v>15905</v>
      </c>
    </row>
    <row r="2943" spans="1:26" s="67" customFormat="1" ht="100.2" customHeight="1" x14ac:dyDescent="0.3">
      <c r="A2943" s="9" t="s">
        <v>16991</v>
      </c>
      <c r="B2943" s="10" t="s">
        <v>15913</v>
      </c>
      <c r="C2943" s="22" t="s">
        <v>15914</v>
      </c>
      <c r="D2943" s="19" t="s">
        <v>15915</v>
      </c>
      <c r="E2943" s="13">
        <v>209.63200000000001</v>
      </c>
      <c r="F2943" s="14" t="s">
        <v>15916</v>
      </c>
      <c r="G2943" s="14">
        <v>0.08</v>
      </c>
      <c r="H2943" s="14" t="s">
        <v>15917</v>
      </c>
      <c r="I2943" s="14" t="s">
        <v>13709</v>
      </c>
      <c r="J2943" s="15" t="s">
        <v>13731</v>
      </c>
      <c r="K2943" s="14" t="s">
        <v>29104</v>
      </c>
      <c r="L2943" s="14" t="s">
        <v>31</v>
      </c>
      <c r="M2943" s="14" t="s">
        <v>176</v>
      </c>
      <c r="N2943" s="14" t="s">
        <v>476</v>
      </c>
      <c r="O2943" s="203" t="s">
        <v>220</v>
      </c>
      <c r="P2943" s="26">
        <v>210</v>
      </c>
      <c r="Q2943" s="25" t="s">
        <v>49</v>
      </c>
      <c r="R2943" s="15" t="s">
        <v>15918</v>
      </c>
      <c r="S2943" s="14" t="s">
        <v>36</v>
      </c>
      <c r="T2943" s="25">
        <v>0.01</v>
      </c>
      <c r="U2943" s="25" t="s">
        <v>49</v>
      </c>
      <c r="V2943" s="25"/>
      <c r="W2943" s="101"/>
      <c r="X2943" s="210" t="s">
        <v>15919</v>
      </c>
      <c r="Y2943" s="21" t="s">
        <v>15904</v>
      </c>
      <c r="Z2943" s="214" t="s">
        <v>15905</v>
      </c>
    </row>
    <row r="2944" spans="1:26" s="67" customFormat="1" ht="100.2" customHeight="1" x14ac:dyDescent="0.3">
      <c r="A2944" s="9" t="s">
        <v>16991</v>
      </c>
      <c r="B2944" s="10" t="s">
        <v>15920</v>
      </c>
      <c r="C2944" s="22" t="s">
        <v>15921</v>
      </c>
      <c r="D2944" s="19" t="s">
        <v>15922</v>
      </c>
      <c r="E2944" s="13">
        <v>200.32400000000001</v>
      </c>
      <c r="F2944" s="14" t="s">
        <v>15923</v>
      </c>
      <c r="G2944" s="14">
        <v>4.03</v>
      </c>
      <c r="H2944" s="14" t="s">
        <v>15924</v>
      </c>
      <c r="I2944" s="14" t="s">
        <v>13709</v>
      </c>
      <c r="J2944" s="15" t="s">
        <v>13731</v>
      </c>
      <c r="K2944" s="14" t="s">
        <v>29171</v>
      </c>
      <c r="L2944" s="14" t="s">
        <v>31</v>
      </c>
      <c r="M2944" s="14" t="s">
        <v>176</v>
      </c>
      <c r="N2944" s="14" t="s">
        <v>46</v>
      </c>
      <c r="O2944" s="203" t="s">
        <v>220</v>
      </c>
      <c r="P2944" s="26">
        <v>210</v>
      </c>
      <c r="Q2944" s="25" t="s">
        <v>49</v>
      </c>
      <c r="R2944" s="54" t="s">
        <v>15925</v>
      </c>
      <c r="S2944" s="14" t="s">
        <v>36</v>
      </c>
      <c r="T2944" s="25">
        <v>15.5</v>
      </c>
      <c r="U2944" s="25" t="s">
        <v>49</v>
      </c>
      <c r="V2944" s="25"/>
      <c r="W2944" s="101"/>
      <c r="X2944" s="210" t="s">
        <v>15926</v>
      </c>
      <c r="Y2944" s="21" t="s">
        <v>15927</v>
      </c>
      <c r="Z2944" s="214" t="s">
        <v>15905</v>
      </c>
    </row>
    <row r="2945" spans="1:26" s="67" customFormat="1" ht="100.2" customHeight="1" x14ac:dyDescent="0.3">
      <c r="A2945" s="9" t="s">
        <v>16991</v>
      </c>
      <c r="B2945" s="10" t="s">
        <v>15928</v>
      </c>
      <c r="C2945" s="22" t="s">
        <v>15929</v>
      </c>
      <c r="D2945" s="43" t="s">
        <v>15930</v>
      </c>
      <c r="E2945" s="13">
        <v>144.173</v>
      </c>
      <c r="F2945" s="14" t="s">
        <v>15931</v>
      </c>
      <c r="G2945" s="14">
        <v>0.65</v>
      </c>
      <c r="H2945" s="14" t="s">
        <v>15932</v>
      </c>
      <c r="I2945" s="14" t="s">
        <v>13709</v>
      </c>
      <c r="J2945" s="15" t="s">
        <v>13731</v>
      </c>
      <c r="K2945" s="14" t="s">
        <v>29172</v>
      </c>
      <c r="L2945" s="14" t="s">
        <v>31</v>
      </c>
      <c r="M2945" s="14" t="s">
        <v>176</v>
      </c>
      <c r="N2945" s="14" t="s">
        <v>46</v>
      </c>
      <c r="O2945" s="203" t="s">
        <v>47</v>
      </c>
      <c r="P2945" s="28">
        <v>210</v>
      </c>
      <c r="Q2945" s="25" t="s">
        <v>49</v>
      </c>
      <c r="R2945" s="15" t="s">
        <v>15933</v>
      </c>
      <c r="S2945" s="14" t="s">
        <v>36</v>
      </c>
      <c r="T2945" s="25">
        <v>0.71</v>
      </c>
      <c r="U2945" s="25" t="s">
        <v>49</v>
      </c>
      <c r="V2945" s="25"/>
      <c r="W2945" s="101"/>
      <c r="X2945" s="210" t="s">
        <v>15934</v>
      </c>
      <c r="Y2945" s="21" t="s">
        <v>15935</v>
      </c>
      <c r="Z2945" s="214" t="s">
        <v>15936</v>
      </c>
    </row>
    <row r="2946" spans="1:26" s="67" customFormat="1" ht="100.2" customHeight="1" x14ac:dyDescent="0.3">
      <c r="A2946" s="9" t="s">
        <v>16991</v>
      </c>
      <c r="B2946" s="10" t="s">
        <v>15937</v>
      </c>
      <c r="C2946" s="22" t="s">
        <v>15938</v>
      </c>
      <c r="D2946" s="19" t="s">
        <v>15939</v>
      </c>
      <c r="E2946" s="13">
        <v>176.17099999999999</v>
      </c>
      <c r="F2946" s="14" t="s">
        <v>15940</v>
      </c>
      <c r="G2946" s="14">
        <v>-1.47</v>
      </c>
      <c r="H2946" s="14" t="s">
        <v>15941</v>
      </c>
      <c r="I2946" s="14" t="s">
        <v>13709</v>
      </c>
      <c r="J2946" s="15" t="s">
        <v>13731</v>
      </c>
      <c r="K2946" s="14" t="s">
        <v>29173</v>
      </c>
      <c r="L2946" s="14" t="s">
        <v>31</v>
      </c>
      <c r="M2946" s="14" t="s">
        <v>176</v>
      </c>
      <c r="N2946" s="14" t="s">
        <v>476</v>
      </c>
      <c r="O2946" s="203" t="s">
        <v>47</v>
      </c>
      <c r="P2946" s="28">
        <v>217</v>
      </c>
      <c r="Q2946" s="25" t="s">
        <v>49</v>
      </c>
      <c r="R2946" s="15" t="s">
        <v>15942</v>
      </c>
      <c r="S2946" s="14" t="s">
        <v>36</v>
      </c>
      <c r="T2946" s="25">
        <v>0.54100000000000004</v>
      </c>
      <c r="U2946" s="25" t="s">
        <v>49</v>
      </c>
      <c r="V2946" s="25"/>
      <c r="W2946" s="101"/>
      <c r="X2946" s="210" t="s">
        <v>15943</v>
      </c>
      <c r="Y2946" s="21" t="s">
        <v>15944</v>
      </c>
      <c r="Z2946" s="214" t="s">
        <v>15945</v>
      </c>
    </row>
    <row r="2947" spans="1:26" s="67" customFormat="1" ht="100.2" customHeight="1" x14ac:dyDescent="0.3">
      <c r="A2947" s="9" t="s">
        <v>16991</v>
      </c>
      <c r="B2947" s="10" t="s">
        <v>15946</v>
      </c>
      <c r="C2947" s="22" t="s">
        <v>15947</v>
      </c>
      <c r="D2947" s="19" t="s">
        <v>15948</v>
      </c>
      <c r="E2947" s="13">
        <v>278.35000000000002</v>
      </c>
      <c r="F2947" s="14" t="s">
        <v>15949</v>
      </c>
      <c r="G2947" s="13">
        <v>6.5</v>
      </c>
      <c r="H2947" s="14" t="s">
        <v>15950</v>
      </c>
      <c r="I2947" s="14" t="s">
        <v>13709</v>
      </c>
      <c r="J2947" s="15" t="s">
        <v>13748</v>
      </c>
      <c r="K2947" s="14" t="s">
        <v>29174</v>
      </c>
      <c r="L2947" s="14" t="s">
        <v>425</v>
      </c>
      <c r="M2947" s="14" t="s">
        <v>15951</v>
      </c>
      <c r="N2947" s="14" t="s">
        <v>476</v>
      </c>
      <c r="O2947" s="203" t="s">
        <v>220</v>
      </c>
      <c r="P2947" s="28">
        <v>237</v>
      </c>
      <c r="Q2947" s="14" t="s">
        <v>49</v>
      </c>
      <c r="R2947" s="15" t="s">
        <v>15952</v>
      </c>
      <c r="S2947" s="14" t="s">
        <v>6142</v>
      </c>
      <c r="T2947" s="14">
        <v>28.1</v>
      </c>
      <c r="U2947" s="14" t="s">
        <v>49</v>
      </c>
      <c r="V2947" s="51"/>
      <c r="W2947" s="47"/>
      <c r="X2947" s="210" t="s">
        <v>15953</v>
      </c>
      <c r="Y2947" s="21" t="s">
        <v>15954</v>
      </c>
      <c r="Z2947" s="214" t="s">
        <v>15955</v>
      </c>
    </row>
    <row r="2948" spans="1:26" s="67" customFormat="1" ht="100.2" customHeight="1" x14ac:dyDescent="0.3">
      <c r="A2948" s="9" t="s">
        <v>16991</v>
      </c>
      <c r="B2948" s="10" t="s">
        <v>15956</v>
      </c>
      <c r="C2948" s="22" t="s">
        <v>15957</v>
      </c>
      <c r="D2948" s="19" t="s">
        <v>15958</v>
      </c>
      <c r="E2948" s="13">
        <v>178.18700000000001</v>
      </c>
      <c r="F2948" s="14" t="s">
        <v>15959</v>
      </c>
      <c r="G2948" s="14">
        <v>-1.56</v>
      </c>
      <c r="H2948" s="14" t="s">
        <v>15960</v>
      </c>
      <c r="I2948" s="14" t="s">
        <v>13709</v>
      </c>
      <c r="J2948" s="15" t="s">
        <v>13731</v>
      </c>
      <c r="K2948" s="14" t="s">
        <v>29175</v>
      </c>
      <c r="L2948" s="14" t="s">
        <v>31</v>
      </c>
      <c r="M2948" s="14" t="s">
        <v>176</v>
      </c>
      <c r="N2948" s="14" t="s">
        <v>476</v>
      </c>
      <c r="O2948" s="203" t="s">
        <v>47</v>
      </c>
      <c r="P2948" s="28">
        <v>259</v>
      </c>
      <c r="Q2948" s="25" t="s">
        <v>49</v>
      </c>
      <c r="R2948" s="15" t="s">
        <v>15961</v>
      </c>
      <c r="S2948" s="14" t="s">
        <v>36</v>
      </c>
      <c r="T2948" s="25">
        <v>0.54</v>
      </c>
      <c r="U2948" s="25" t="s">
        <v>49</v>
      </c>
      <c r="V2948" s="25"/>
      <c r="W2948" s="24"/>
      <c r="X2948" s="210" t="s">
        <v>15962</v>
      </c>
      <c r="Y2948" s="21" t="s">
        <v>15944</v>
      </c>
      <c r="Z2948" s="214" t="s">
        <v>15963</v>
      </c>
    </row>
    <row r="2949" spans="1:26" s="67" customFormat="1" ht="100.2" customHeight="1" x14ac:dyDescent="0.3">
      <c r="A2949" s="9" t="s">
        <v>16991</v>
      </c>
      <c r="B2949" s="10" t="s">
        <v>15964</v>
      </c>
      <c r="C2949" s="15" t="s">
        <v>15965</v>
      </c>
      <c r="D2949" s="19" t="s">
        <v>15966</v>
      </c>
      <c r="E2949" s="13">
        <v>212.25</v>
      </c>
      <c r="F2949" s="14" t="s">
        <v>15967</v>
      </c>
      <c r="G2949" s="14">
        <v>1.98</v>
      </c>
      <c r="H2949" s="14" t="s">
        <v>15968</v>
      </c>
      <c r="I2949" s="14" t="s">
        <v>13709</v>
      </c>
      <c r="J2949" s="15" t="s">
        <v>14346</v>
      </c>
      <c r="K2949" s="13" t="s">
        <v>29176</v>
      </c>
      <c r="L2949" s="14" t="s">
        <v>31</v>
      </c>
      <c r="M2949" s="14" t="s">
        <v>176</v>
      </c>
      <c r="N2949" s="14" t="s">
        <v>33</v>
      </c>
      <c r="O2949" s="203" t="s">
        <v>34</v>
      </c>
      <c r="P2949" s="28">
        <v>286</v>
      </c>
      <c r="Q2949" s="36" t="s">
        <v>49</v>
      </c>
      <c r="R2949" s="15" t="s">
        <v>15969</v>
      </c>
      <c r="S2949" s="14" t="s">
        <v>11503</v>
      </c>
      <c r="T2949" s="14">
        <v>15</v>
      </c>
      <c r="U2949" s="36" t="s">
        <v>49</v>
      </c>
      <c r="V2949" s="30"/>
      <c r="W2949" s="47"/>
      <c r="X2949" s="210" t="s">
        <v>15970</v>
      </c>
      <c r="Y2949" s="21" t="s">
        <v>15971</v>
      </c>
      <c r="Z2949" s="214" t="s">
        <v>15972</v>
      </c>
    </row>
    <row r="2950" spans="1:26" s="67" customFormat="1" ht="100.2" customHeight="1" x14ac:dyDescent="0.3">
      <c r="A2950" s="9" t="s">
        <v>16991</v>
      </c>
      <c r="B2950" s="10" t="s">
        <v>15973</v>
      </c>
      <c r="C2950" s="22" t="s">
        <v>15974</v>
      </c>
      <c r="D2950" s="19" t="s">
        <v>15975</v>
      </c>
      <c r="E2950" s="13">
        <v>247.2963</v>
      </c>
      <c r="F2950" s="14" t="s">
        <v>15976</v>
      </c>
      <c r="G2950" s="14">
        <v>1.8</v>
      </c>
      <c r="H2950" s="14" t="s">
        <v>15977</v>
      </c>
      <c r="I2950" s="14" t="s">
        <v>13709</v>
      </c>
      <c r="J2950" s="15" t="s">
        <v>13731</v>
      </c>
      <c r="K2950" s="14" t="s">
        <v>29177</v>
      </c>
      <c r="L2950" s="14" t="s">
        <v>31</v>
      </c>
      <c r="M2950" s="14" t="s">
        <v>176</v>
      </c>
      <c r="N2950" s="14" t="s">
        <v>476</v>
      </c>
      <c r="O2950" s="203" t="s">
        <v>47</v>
      </c>
      <c r="P2950" s="28">
        <v>350</v>
      </c>
      <c r="Q2950" s="25" t="s">
        <v>49</v>
      </c>
      <c r="R2950" s="15" t="s">
        <v>15978</v>
      </c>
      <c r="S2950" s="14" t="s">
        <v>15979</v>
      </c>
      <c r="T2950" s="25">
        <v>8.6</v>
      </c>
      <c r="U2950" s="25" t="s">
        <v>49</v>
      </c>
      <c r="V2950" s="25"/>
      <c r="W2950" s="101"/>
      <c r="X2950" s="210" t="s">
        <v>15980</v>
      </c>
      <c r="Y2950" s="21" t="s">
        <v>15981</v>
      </c>
      <c r="Z2950" s="214" t="s">
        <v>15982</v>
      </c>
    </row>
    <row r="2951" spans="1:26" s="67" customFormat="1" ht="100.2" customHeight="1" x14ac:dyDescent="0.3">
      <c r="A2951" s="9" t="s">
        <v>16991</v>
      </c>
      <c r="B2951" s="10" t="s">
        <v>15983</v>
      </c>
      <c r="C2951" s="15" t="s">
        <v>15984</v>
      </c>
      <c r="D2951" s="19" t="s">
        <v>23656</v>
      </c>
      <c r="E2951" s="13">
        <v>198.22</v>
      </c>
      <c r="F2951" s="14" t="s">
        <v>15985</v>
      </c>
      <c r="G2951" s="14">
        <v>1.67</v>
      </c>
      <c r="H2951" s="14" t="s">
        <v>15986</v>
      </c>
      <c r="I2951" s="14" t="s">
        <v>13709</v>
      </c>
      <c r="J2951" s="15" t="s">
        <v>13710</v>
      </c>
      <c r="K2951" s="13" t="s">
        <v>29178</v>
      </c>
      <c r="L2951" s="14" t="s">
        <v>31</v>
      </c>
      <c r="M2951" s="14" t="s">
        <v>176</v>
      </c>
      <c r="N2951" s="14" t="s">
        <v>33</v>
      </c>
      <c r="O2951" s="203" t="s">
        <v>34</v>
      </c>
      <c r="P2951" s="28">
        <v>365</v>
      </c>
      <c r="Q2951" s="25" t="s">
        <v>49</v>
      </c>
      <c r="R2951" s="15" t="s">
        <v>15987</v>
      </c>
      <c r="S2951" s="14" t="s">
        <v>11503</v>
      </c>
      <c r="T2951" s="14">
        <v>25</v>
      </c>
      <c r="U2951" s="36" t="s">
        <v>49</v>
      </c>
      <c r="V2951" s="30"/>
      <c r="W2951" s="47"/>
      <c r="X2951" s="210" t="s">
        <v>15988</v>
      </c>
      <c r="Y2951" s="21" t="s">
        <v>15989</v>
      </c>
      <c r="Z2951" s="214" t="s">
        <v>15990</v>
      </c>
    </row>
    <row r="2952" spans="1:26" s="67" customFormat="1" ht="100.2" customHeight="1" x14ac:dyDescent="0.3">
      <c r="A2952" s="9" t="s">
        <v>16991</v>
      </c>
      <c r="B2952" s="10" t="s">
        <v>15991</v>
      </c>
      <c r="C2952" s="15" t="s">
        <v>15992</v>
      </c>
      <c r="D2952" s="19" t="s">
        <v>23657</v>
      </c>
      <c r="E2952" s="13">
        <v>184.2</v>
      </c>
      <c r="F2952" s="14" t="s">
        <v>15993</v>
      </c>
      <c r="G2952" s="14">
        <v>1.21</v>
      </c>
      <c r="H2952" s="14" t="s">
        <v>15994</v>
      </c>
      <c r="I2952" s="14" t="s">
        <v>13709</v>
      </c>
      <c r="J2952" s="15" t="s">
        <v>13710</v>
      </c>
      <c r="K2952" s="13" t="s">
        <v>29179</v>
      </c>
      <c r="L2952" s="14" t="s">
        <v>31</v>
      </c>
      <c r="M2952" s="14" t="s">
        <v>176</v>
      </c>
      <c r="N2952" s="14" t="s">
        <v>33</v>
      </c>
      <c r="O2952" s="203" t="s">
        <v>34</v>
      </c>
      <c r="P2952" s="28">
        <v>365</v>
      </c>
      <c r="Q2952" s="25" t="s">
        <v>49</v>
      </c>
      <c r="R2952" s="15" t="s">
        <v>15995</v>
      </c>
      <c r="S2952" s="14" t="s">
        <v>11503</v>
      </c>
      <c r="T2952" s="14">
        <v>25</v>
      </c>
      <c r="U2952" s="36" t="s">
        <v>49</v>
      </c>
      <c r="V2952" s="30"/>
      <c r="W2952" s="47"/>
      <c r="X2952" s="210" t="s">
        <v>15988</v>
      </c>
      <c r="Y2952" s="21" t="s">
        <v>15989</v>
      </c>
      <c r="Z2952" s="214" t="s">
        <v>15996</v>
      </c>
    </row>
    <row r="2953" spans="1:26" s="67" customFormat="1" ht="100.2" customHeight="1" x14ac:dyDescent="0.3">
      <c r="A2953" s="9" t="s">
        <v>16991</v>
      </c>
      <c r="B2953" s="10" t="s">
        <v>15997</v>
      </c>
      <c r="C2953" s="15" t="s">
        <v>15998</v>
      </c>
      <c r="D2953" s="19" t="s">
        <v>15999</v>
      </c>
      <c r="E2953" s="13">
        <v>271.31</v>
      </c>
      <c r="F2953" s="14" t="s">
        <v>16000</v>
      </c>
      <c r="G2953" s="14"/>
      <c r="H2953" s="14" t="s">
        <v>16001</v>
      </c>
      <c r="I2953" s="14" t="s">
        <v>13709</v>
      </c>
      <c r="J2953" s="15" t="s">
        <v>14346</v>
      </c>
      <c r="K2953" s="13" t="s">
        <v>29180</v>
      </c>
      <c r="L2953" s="14" t="s">
        <v>31</v>
      </c>
      <c r="M2953" s="14" t="s">
        <v>176</v>
      </c>
      <c r="N2953" s="14" t="s">
        <v>46</v>
      </c>
      <c r="O2953" s="203" t="s">
        <v>34</v>
      </c>
      <c r="P2953" s="28">
        <v>365</v>
      </c>
      <c r="Q2953" s="36" t="s">
        <v>49</v>
      </c>
      <c r="R2953" s="15" t="s">
        <v>16002</v>
      </c>
      <c r="S2953" s="14" t="s">
        <v>4536</v>
      </c>
      <c r="T2953" s="14">
        <v>7.5</v>
      </c>
      <c r="U2953" s="36" t="s">
        <v>49</v>
      </c>
      <c r="V2953" s="30"/>
      <c r="W2953" s="47"/>
      <c r="X2953" s="210" t="s">
        <v>16003</v>
      </c>
      <c r="Y2953" s="21" t="s">
        <v>16004</v>
      </c>
      <c r="Z2953" s="214" t="s">
        <v>16005</v>
      </c>
    </row>
    <row r="2954" spans="1:26" s="67" customFormat="1" ht="100.2" customHeight="1" x14ac:dyDescent="0.3">
      <c r="A2954" s="9" t="s">
        <v>16991</v>
      </c>
      <c r="B2954" s="10" t="s">
        <v>16006</v>
      </c>
      <c r="C2954" s="22" t="s">
        <v>16007</v>
      </c>
      <c r="D2954" s="19" t="s">
        <v>16008</v>
      </c>
      <c r="E2954" s="13">
        <v>188.19</v>
      </c>
      <c r="F2954" s="14" t="s">
        <v>16009</v>
      </c>
      <c r="G2954" s="14">
        <v>3.06</v>
      </c>
      <c r="H2954" s="14" t="s">
        <v>16010</v>
      </c>
      <c r="I2954" s="14" t="s">
        <v>13709</v>
      </c>
      <c r="J2954" s="15" t="s">
        <v>13756</v>
      </c>
      <c r="K2954" s="14" t="s">
        <v>29209</v>
      </c>
      <c r="L2954" s="14" t="s">
        <v>31</v>
      </c>
      <c r="M2954" s="14" t="s">
        <v>10495</v>
      </c>
      <c r="N2954" s="14" t="s">
        <v>33</v>
      </c>
      <c r="O2954" s="203" t="s">
        <v>220</v>
      </c>
      <c r="P2954" s="28">
        <v>365</v>
      </c>
      <c r="Q2954" s="14" t="s">
        <v>49</v>
      </c>
      <c r="R2954" s="15" t="s">
        <v>14123</v>
      </c>
      <c r="S2954" s="14" t="s">
        <v>6142</v>
      </c>
      <c r="T2954" s="14">
        <v>0.2</v>
      </c>
      <c r="U2954" s="14" t="s">
        <v>49</v>
      </c>
      <c r="V2954" s="13"/>
      <c r="W2954" s="47"/>
      <c r="X2954" s="210" t="s">
        <v>16011</v>
      </c>
      <c r="Y2954" s="21" t="s">
        <v>13971</v>
      </c>
      <c r="Z2954" s="214" t="s">
        <v>13972</v>
      </c>
    </row>
    <row r="2955" spans="1:26" s="67" customFormat="1" ht="100.2" customHeight="1" x14ac:dyDescent="0.3">
      <c r="A2955" s="9" t="s">
        <v>16991</v>
      </c>
      <c r="B2955" s="10" t="s">
        <v>16012</v>
      </c>
      <c r="C2955" s="22" t="s">
        <v>16013</v>
      </c>
      <c r="D2955" s="19" t="s">
        <v>16014</v>
      </c>
      <c r="E2955" s="13">
        <v>157.22</v>
      </c>
      <c r="F2955" s="14" t="s">
        <v>16015</v>
      </c>
      <c r="G2955" s="14">
        <v>2.63</v>
      </c>
      <c r="H2955" s="14" t="s">
        <v>16016</v>
      </c>
      <c r="I2955" s="14" t="s">
        <v>13709</v>
      </c>
      <c r="J2955" s="15" t="s">
        <v>13756</v>
      </c>
      <c r="K2955" s="14" t="s">
        <v>29162</v>
      </c>
      <c r="L2955" s="14" t="s">
        <v>31</v>
      </c>
      <c r="M2955" s="14" t="s">
        <v>10495</v>
      </c>
      <c r="N2955" s="14" t="s">
        <v>33</v>
      </c>
      <c r="O2955" s="203" t="s">
        <v>220</v>
      </c>
      <c r="P2955" s="28">
        <v>365</v>
      </c>
      <c r="Q2955" s="14" t="s">
        <v>49</v>
      </c>
      <c r="R2955" s="15" t="s">
        <v>13969</v>
      </c>
      <c r="S2955" s="14" t="s">
        <v>6142</v>
      </c>
      <c r="T2955" s="14">
        <v>0.2</v>
      </c>
      <c r="U2955" s="14" t="s">
        <v>49</v>
      </c>
      <c r="V2955" s="13"/>
      <c r="W2955" s="47"/>
      <c r="X2955" s="210" t="s">
        <v>16017</v>
      </c>
      <c r="Y2955" s="21" t="s">
        <v>13971</v>
      </c>
      <c r="Z2955" s="214" t="s">
        <v>13972</v>
      </c>
    </row>
    <row r="2956" spans="1:26" s="67" customFormat="1" ht="100.2" customHeight="1" x14ac:dyDescent="0.3">
      <c r="A2956" s="9" t="s">
        <v>16991</v>
      </c>
      <c r="B2956" s="10" t="s">
        <v>16018</v>
      </c>
      <c r="C2956" s="22" t="s">
        <v>16019</v>
      </c>
      <c r="D2956" s="19" t="s">
        <v>16020</v>
      </c>
      <c r="E2956" s="13">
        <v>226.32</v>
      </c>
      <c r="F2956" s="14" t="s">
        <v>13661</v>
      </c>
      <c r="G2956" s="14">
        <v>2.56</v>
      </c>
      <c r="H2956" s="14" t="s">
        <v>16021</v>
      </c>
      <c r="I2956" s="14" t="s">
        <v>13709</v>
      </c>
      <c r="J2956" s="15" t="s">
        <v>16022</v>
      </c>
      <c r="K2956" s="14" t="s">
        <v>29181</v>
      </c>
      <c r="L2956" s="14" t="s">
        <v>31</v>
      </c>
      <c r="M2956" s="14" t="s">
        <v>10657</v>
      </c>
      <c r="N2956" s="14" t="s">
        <v>33</v>
      </c>
      <c r="O2956" s="203" t="s">
        <v>34</v>
      </c>
      <c r="P2956" s="28">
        <v>388</v>
      </c>
      <c r="Q2956" s="14" t="s">
        <v>49</v>
      </c>
      <c r="R2956" s="15" t="s">
        <v>16023</v>
      </c>
      <c r="S2956" s="14" t="s">
        <v>13328</v>
      </c>
      <c r="T2956" s="14">
        <v>10</v>
      </c>
      <c r="U2956" s="14" t="s">
        <v>49</v>
      </c>
      <c r="V2956" s="51"/>
      <c r="W2956" s="47"/>
      <c r="X2956" s="210" t="s">
        <v>16024</v>
      </c>
      <c r="Y2956" s="21" t="s">
        <v>16025</v>
      </c>
      <c r="Z2956" s="214" t="s">
        <v>16026</v>
      </c>
    </row>
    <row r="2957" spans="1:26" s="67" customFormat="1" ht="100.2" customHeight="1" x14ac:dyDescent="0.3">
      <c r="A2957" s="9" t="s">
        <v>16991</v>
      </c>
      <c r="B2957" s="10" t="s">
        <v>16027</v>
      </c>
      <c r="C2957" s="15" t="s">
        <v>16028</v>
      </c>
      <c r="D2957" s="19" t="s">
        <v>16029</v>
      </c>
      <c r="E2957" s="13">
        <v>213.24</v>
      </c>
      <c r="F2957" s="14" t="s">
        <v>16030</v>
      </c>
      <c r="G2957" s="14">
        <v>1.01</v>
      </c>
      <c r="H2957" s="14" t="s">
        <v>16031</v>
      </c>
      <c r="I2957" s="14" t="s">
        <v>13709</v>
      </c>
      <c r="J2957" s="15" t="s">
        <v>14346</v>
      </c>
      <c r="K2957" s="13" t="s">
        <v>29182</v>
      </c>
      <c r="L2957" s="14" t="s">
        <v>31</v>
      </c>
      <c r="M2957" s="14" t="s">
        <v>176</v>
      </c>
      <c r="N2957" s="14" t="s">
        <v>46</v>
      </c>
      <c r="O2957" s="203" t="s">
        <v>34</v>
      </c>
      <c r="P2957" s="28">
        <v>392</v>
      </c>
      <c r="Q2957" s="36" t="s">
        <v>49</v>
      </c>
      <c r="R2957" s="15" t="s">
        <v>16032</v>
      </c>
      <c r="S2957" s="14" t="s">
        <v>11503</v>
      </c>
      <c r="T2957" s="14">
        <v>3.96</v>
      </c>
      <c r="U2957" s="36" t="s">
        <v>49</v>
      </c>
      <c r="V2957" s="30"/>
      <c r="W2957" s="13"/>
      <c r="X2957" s="210" t="s">
        <v>16033</v>
      </c>
      <c r="Y2957" s="21" t="s">
        <v>16034</v>
      </c>
      <c r="Z2957" s="214" t="s">
        <v>16035</v>
      </c>
    </row>
    <row r="2958" spans="1:26" s="67" customFormat="1" ht="100.2" customHeight="1" x14ac:dyDescent="0.3">
      <c r="A2958" s="9" t="s">
        <v>16991</v>
      </c>
      <c r="B2958" s="10" t="s">
        <v>16036</v>
      </c>
      <c r="C2958" s="19" t="s">
        <v>16037</v>
      </c>
      <c r="D2958" s="19" t="s">
        <v>23658</v>
      </c>
      <c r="E2958" s="13">
        <v>389.31703071186598</v>
      </c>
      <c r="F2958" s="14" t="s">
        <v>16038</v>
      </c>
      <c r="G2958" s="13">
        <v>5.4</v>
      </c>
      <c r="H2958" s="14" t="s">
        <v>16039</v>
      </c>
      <c r="I2958" s="14" t="s">
        <v>13709</v>
      </c>
      <c r="J2958" s="15" t="s">
        <v>13842</v>
      </c>
      <c r="K2958" s="14" t="s">
        <v>29105</v>
      </c>
      <c r="L2958" s="14" t="s">
        <v>189</v>
      </c>
      <c r="M2958" s="14" t="s">
        <v>190</v>
      </c>
      <c r="N2958" s="14" t="s">
        <v>33</v>
      </c>
      <c r="O2958" s="203" t="s">
        <v>83</v>
      </c>
      <c r="P2958" s="28">
        <v>420</v>
      </c>
      <c r="Q2958" s="14" t="s">
        <v>49</v>
      </c>
      <c r="R2958" s="15" t="s">
        <v>16040</v>
      </c>
      <c r="S2958" s="14" t="s">
        <v>143</v>
      </c>
      <c r="T2958" s="14">
        <v>1.2500000000000001E-2</v>
      </c>
      <c r="U2958" s="37" t="s">
        <v>49</v>
      </c>
      <c r="V2958" s="64"/>
      <c r="W2958" s="30"/>
      <c r="X2958" s="210" t="s">
        <v>16041</v>
      </c>
      <c r="Y2958" s="21" t="s">
        <v>16042</v>
      </c>
      <c r="Z2958" s="214" t="s">
        <v>16043</v>
      </c>
    </row>
    <row r="2959" spans="1:26" s="67" customFormat="1" ht="100.2" customHeight="1" x14ac:dyDescent="0.3">
      <c r="A2959" s="9" t="s">
        <v>16991</v>
      </c>
      <c r="B2959" s="10" t="s">
        <v>16044</v>
      </c>
      <c r="C2959" s="19" t="s">
        <v>16045</v>
      </c>
      <c r="D2959" s="19" t="s">
        <v>16046</v>
      </c>
      <c r="E2959" s="13">
        <v>291.99</v>
      </c>
      <c r="F2959" s="14" t="s">
        <v>15097</v>
      </c>
      <c r="G2959" s="13">
        <v>6.2</v>
      </c>
      <c r="H2959" s="14" t="s">
        <v>16047</v>
      </c>
      <c r="I2959" s="14" t="s">
        <v>13709</v>
      </c>
      <c r="J2959" s="15" t="s">
        <v>14666</v>
      </c>
      <c r="K2959" s="14" t="s">
        <v>29106</v>
      </c>
      <c r="L2959" s="14" t="s">
        <v>10359</v>
      </c>
      <c r="M2959" s="14" t="s">
        <v>10360</v>
      </c>
      <c r="N2959" s="14" t="s">
        <v>476</v>
      </c>
      <c r="O2959" s="203" t="s">
        <v>34</v>
      </c>
      <c r="P2959" s="28">
        <v>426</v>
      </c>
      <c r="Q2959" s="14" t="s">
        <v>49</v>
      </c>
      <c r="R2959" s="15" t="s">
        <v>16048</v>
      </c>
      <c r="S2959" s="14" t="s">
        <v>36</v>
      </c>
      <c r="T2959" s="14">
        <v>0.1</v>
      </c>
      <c r="U2959" s="14" t="s">
        <v>49</v>
      </c>
      <c r="V2959" s="13"/>
      <c r="W2959" s="47"/>
      <c r="X2959" s="210" t="s">
        <v>16049</v>
      </c>
      <c r="Y2959" s="21" t="s">
        <v>16050</v>
      </c>
      <c r="Z2959" s="214" t="s">
        <v>23659</v>
      </c>
    </row>
    <row r="2960" spans="1:26" s="67" customFormat="1" ht="100.2" customHeight="1" x14ac:dyDescent="0.3">
      <c r="A2960" s="9" t="s">
        <v>16991</v>
      </c>
      <c r="B2960" s="10" t="s">
        <v>16051</v>
      </c>
      <c r="C2960" s="22" t="s">
        <v>16052</v>
      </c>
      <c r="D2960" s="12" t="s">
        <v>16053</v>
      </c>
      <c r="E2960" s="13">
        <v>187.860290750579</v>
      </c>
      <c r="F2960" s="14" t="s">
        <v>16054</v>
      </c>
      <c r="G2960" s="14">
        <v>1.96</v>
      </c>
      <c r="H2960" s="18" t="s">
        <v>16055</v>
      </c>
      <c r="I2960" s="14" t="s">
        <v>13709</v>
      </c>
      <c r="J2960" s="15" t="s">
        <v>13739</v>
      </c>
      <c r="K2960" s="14" t="s">
        <v>28282</v>
      </c>
      <c r="L2960" s="14" t="s">
        <v>31</v>
      </c>
      <c r="M2960" s="14" t="s">
        <v>406</v>
      </c>
      <c r="N2960" s="14" t="s">
        <v>59</v>
      </c>
      <c r="O2960" s="203" t="s">
        <v>220</v>
      </c>
      <c r="P2960" s="17">
        <v>427</v>
      </c>
      <c r="Q2960" s="29" t="s">
        <v>49</v>
      </c>
      <c r="R2960" s="15" t="s">
        <v>16056</v>
      </c>
      <c r="S2960" s="14" t="s">
        <v>36</v>
      </c>
      <c r="T2960" s="18">
        <v>26</v>
      </c>
      <c r="U2960" s="20" t="s">
        <v>49</v>
      </c>
      <c r="V2960" s="30"/>
      <c r="W2960" s="48"/>
      <c r="X2960" s="210" t="s">
        <v>16057</v>
      </c>
      <c r="Y2960" s="21" t="s">
        <v>379</v>
      </c>
      <c r="Z2960" s="214" t="s">
        <v>16058</v>
      </c>
    </row>
    <row r="2961" spans="1:26" s="67" customFormat="1" ht="100.2" customHeight="1" x14ac:dyDescent="0.3">
      <c r="A2961" s="9" t="s">
        <v>16991</v>
      </c>
      <c r="B2961" s="10" t="s">
        <v>16059</v>
      </c>
      <c r="C2961" s="22" t="s">
        <v>16060</v>
      </c>
      <c r="D2961" s="19" t="s">
        <v>16061</v>
      </c>
      <c r="E2961" s="13">
        <v>285.20999999999998</v>
      </c>
      <c r="F2961" s="14" t="s">
        <v>16062</v>
      </c>
      <c r="G2961" s="14"/>
      <c r="H2961" s="14" t="s">
        <v>16063</v>
      </c>
      <c r="I2961" s="14" t="s">
        <v>13709</v>
      </c>
      <c r="J2961" s="15" t="s">
        <v>16064</v>
      </c>
      <c r="K2961" s="14" t="s">
        <v>29183</v>
      </c>
      <c r="L2961" s="14" t="s">
        <v>31</v>
      </c>
      <c r="M2961" s="14" t="s">
        <v>310</v>
      </c>
      <c r="N2961" s="14" t="s">
        <v>46</v>
      </c>
      <c r="O2961" s="203" t="s">
        <v>47</v>
      </c>
      <c r="P2961" s="28">
        <v>427</v>
      </c>
      <c r="Q2961" s="14" t="s">
        <v>49</v>
      </c>
      <c r="R2961" s="15" t="s">
        <v>16065</v>
      </c>
      <c r="S2961" s="14" t="s">
        <v>36</v>
      </c>
      <c r="T2961" s="14">
        <v>1.8</v>
      </c>
      <c r="U2961" s="14" t="s">
        <v>49</v>
      </c>
      <c r="V2961" s="51"/>
      <c r="W2961" s="47"/>
      <c r="X2961" s="210" t="s">
        <v>16066</v>
      </c>
      <c r="Y2961" s="21" t="s">
        <v>10006</v>
      </c>
      <c r="Z2961" s="214" t="s">
        <v>16067</v>
      </c>
    </row>
    <row r="2962" spans="1:26" s="67" customFormat="1" ht="100.2" customHeight="1" x14ac:dyDescent="0.3">
      <c r="A2962" s="9" t="s">
        <v>16991</v>
      </c>
      <c r="B2962" s="10" t="s">
        <v>16068</v>
      </c>
      <c r="C2962" s="19" t="s">
        <v>16069</v>
      </c>
      <c r="D2962" s="19" t="s">
        <v>16070</v>
      </c>
      <c r="E2962" s="13">
        <v>627.58000000000004</v>
      </c>
      <c r="F2962" s="14" t="s">
        <v>15212</v>
      </c>
      <c r="G2962" s="14">
        <v>6.39</v>
      </c>
      <c r="H2962" s="14" t="s">
        <v>16071</v>
      </c>
      <c r="I2962" s="14" t="s">
        <v>13709</v>
      </c>
      <c r="J2962" s="15" t="s">
        <v>14666</v>
      </c>
      <c r="K2962" s="14" t="s">
        <v>29152</v>
      </c>
      <c r="L2962" s="14" t="s">
        <v>10359</v>
      </c>
      <c r="M2962" s="14" t="s">
        <v>10360</v>
      </c>
      <c r="N2962" s="14" t="s">
        <v>476</v>
      </c>
      <c r="O2962" s="203" t="s">
        <v>34</v>
      </c>
      <c r="P2962" s="28">
        <v>462</v>
      </c>
      <c r="Q2962" s="14" t="s">
        <v>49</v>
      </c>
      <c r="R2962" s="15" t="s">
        <v>16072</v>
      </c>
      <c r="S2962" s="14" t="s">
        <v>36</v>
      </c>
      <c r="T2962" s="14">
        <v>1.2E-2</v>
      </c>
      <c r="U2962" s="14" t="s">
        <v>49</v>
      </c>
      <c r="V2962" s="64"/>
      <c r="W2962" s="47"/>
      <c r="X2962" s="210" t="s">
        <v>16073</v>
      </c>
      <c r="Y2962" s="21" t="s">
        <v>16074</v>
      </c>
      <c r="Z2962" s="214" t="s">
        <v>16075</v>
      </c>
    </row>
    <row r="2963" spans="1:26" s="67" customFormat="1" ht="100.2" customHeight="1" x14ac:dyDescent="0.3">
      <c r="A2963" s="9" t="s">
        <v>16991</v>
      </c>
      <c r="B2963" s="10" t="s">
        <v>16076</v>
      </c>
      <c r="C2963" s="15" t="s">
        <v>16077</v>
      </c>
      <c r="D2963" s="19" t="s">
        <v>16078</v>
      </c>
      <c r="E2963" s="13">
        <v>257.29000000000002</v>
      </c>
      <c r="F2963" s="14" t="s">
        <v>16079</v>
      </c>
      <c r="G2963" s="14"/>
      <c r="H2963" s="14" t="s">
        <v>16080</v>
      </c>
      <c r="I2963" s="14" t="s">
        <v>13709</v>
      </c>
      <c r="J2963" s="15" t="s">
        <v>14346</v>
      </c>
      <c r="K2963" s="13" t="s">
        <v>29184</v>
      </c>
      <c r="L2963" s="14" t="s">
        <v>425</v>
      </c>
      <c r="M2963" s="14" t="s">
        <v>16081</v>
      </c>
      <c r="N2963" s="14" t="s">
        <v>33</v>
      </c>
      <c r="O2963" s="203" t="s">
        <v>34</v>
      </c>
      <c r="P2963" s="28">
        <v>516</v>
      </c>
      <c r="Q2963" s="36" t="s">
        <v>49</v>
      </c>
      <c r="R2963" s="15" t="s">
        <v>16082</v>
      </c>
      <c r="S2963" s="14" t="s">
        <v>16083</v>
      </c>
      <c r="T2963" s="14">
        <v>120</v>
      </c>
      <c r="U2963" s="36" t="s">
        <v>49</v>
      </c>
      <c r="V2963" s="30"/>
      <c r="W2963" s="47"/>
      <c r="X2963" s="210" t="s">
        <v>16084</v>
      </c>
      <c r="Y2963" s="21" t="s">
        <v>16085</v>
      </c>
      <c r="Z2963" s="214" t="s">
        <v>16086</v>
      </c>
    </row>
    <row r="2964" spans="1:26" s="67" customFormat="1" ht="100.2" customHeight="1" x14ac:dyDescent="0.3">
      <c r="A2964" s="9" t="s">
        <v>16991</v>
      </c>
      <c r="B2964" s="10" t="s">
        <v>16087</v>
      </c>
      <c r="C2964" s="35" t="s">
        <v>16088</v>
      </c>
      <c r="D2964" s="19" t="s">
        <v>16089</v>
      </c>
      <c r="E2964" s="13">
        <v>199.205810608062</v>
      </c>
      <c r="F2964" s="14" t="s">
        <v>16090</v>
      </c>
      <c r="G2964" s="14">
        <v>3.85</v>
      </c>
      <c r="H2964" s="14" t="s">
        <v>16091</v>
      </c>
      <c r="I2964" s="14" t="s">
        <v>13709</v>
      </c>
      <c r="J2964" s="15" t="s">
        <v>13756</v>
      </c>
      <c r="K2964" s="14" t="s">
        <v>29185</v>
      </c>
      <c r="L2964" s="14" t="s">
        <v>31</v>
      </c>
      <c r="M2964" s="14" t="s">
        <v>176</v>
      </c>
      <c r="N2964" s="14" t="s">
        <v>33</v>
      </c>
      <c r="O2964" s="203" t="s">
        <v>34</v>
      </c>
      <c r="P2964" s="28">
        <v>546</v>
      </c>
      <c r="Q2964" s="14" t="s">
        <v>49</v>
      </c>
      <c r="R2964" s="15" t="s">
        <v>16092</v>
      </c>
      <c r="S2964" s="14" t="s">
        <v>36</v>
      </c>
      <c r="T2964" s="14">
        <v>60</v>
      </c>
      <c r="U2964" s="13" t="s">
        <v>49</v>
      </c>
      <c r="V2964" s="30"/>
      <c r="W2964" s="30"/>
      <c r="X2964" s="210" t="s">
        <v>16093</v>
      </c>
      <c r="Y2964" s="21" t="s">
        <v>379</v>
      </c>
      <c r="Z2964" s="214" t="s">
        <v>16094</v>
      </c>
    </row>
    <row r="2965" spans="1:26" s="67" customFormat="1" ht="100.2" customHeight="1" x14ac:dyDescent="0.3">
      <c r="A2965" s="9" t="s">
        <v>16991</v>
      </c>
      <c r="B2965" s="10" t="s">
        <v>16095</v>
      </c>
      <c r="C2965" s="22" t="s">
        <v>16096</v>
      </c>
      <c r="D2965" s="19" t="s">
        <v>16097</v>
      </c>
      <c r="E2965" s="13">
        <v>317.20999999999998</v>
      </c>
      <c r="F2965" s="14" t="s">
        <v>16098</v>
      </c>
      <c r="G2965" s="14"/>
      <c r="H2965" s="14" t="s">
        <v>16099</v>
      </c>
      <c r="I2965" s="14" t="s">
        <v>13709</v>
      </c>
      <c r="J2965" s="15" t="s">
        <v>16064</v>
      </c>
      <c r="K2965" s="14" t="s">
        <v>29186</v>
      </c>
      <c r="L2965" s="14" t="s">
        <v>31</v>
      </c>
      <c r="M2965" s="14" t="s">
        <v>310</v>
      </c>
      <c r="N2965" s="14" t="s">
        <v>46</v>
      </c>
      <c r="O2965" s="203" t="s">
        <v>47</v>
      </c>
      <c r="P2965" s="28">
        <v>639</v>
      </c>
      <c r="Q2965" s="14" t="s">
        <v>49</v>
      </c>
      <c r="R2965" s="15" t="s">
        <v>16100</v>
      </c>
      <c r="S2965" s="14" t="s">
        <v>36</v>
      </c>
      <c r="T2965" s="14">
        <v>6</v>
      </c>
      <c r="U2965" s="14" t="s">
        <v>49</v>
      </c>
      <c r="V2965" s="51"/>
      <c r="W2965" s="13"/>
      <c r="X2965" s="210" t="s">
        <v>16101</v>
      </c>
      <c r="Y2965" s="21" t="s">
        <v>1485</v>
      </c>
      <c r="Z2965" s="214" t="s">
        <v>16102</v>
      </c>
    </row>
    <row r="2966" spans="1:26" s="67" customFormat="1" ht="100.2" customHeight="1" x14ac:dyDescent="0.3">
      <c r="A2966" s="9" t="s">
        <v>16991</v>
      </c>
      <c r="B2966" s="10" t="s">
        <v>16103</v>
      </c>
      <c r="C2966" s="22" t="s">
        <v>16104</v>
      </c>
      <c r="D2966" s="19" t="s">
        <v>16105</v>
      </c>
      <c r="E2966" s="13">
        <v>992.79</v>
      </c>
      <c r="F2966" s="14" t="s">
        <v>16106</v>
      </c>
      <c r="G2966" s="14"/>
      <c r="H2966" s="14" t="s">
        <v>16107</v>
      </c>
      <c r="I2966" s="14" t="s">
        <v>13709</v>
      </c>
      <c r="J2966" s="15" t="s">
        <v>16108</v>
      </c>
      <c r="K2966" s="14" t="s">
        <v>29187</v>
      </c>
      <c r="L2966" s="14" t="s">
        <v>31</v>
      </c>
      <c r="M2966" s="14" t="s">
        <v>310</v>
      </c>
      <c r="N2966" s="14" t="s">
        <v>46</v>
      </c>
      <c r="O2966" s="203" t="s">
        <v>47</v>
      </c>
      <c r="P2966" s="28">
        <v>672</v>
      </c>
      <c r="Q2966" s="14" t="s">
        <v>49</v>
      </c>
      <c r="R2966" s="15" t="s">
        <v>16109</v>
      </c>
      <c r="S2966" s="14" t="s">
        <v>36</v>
      </c>
      <c r="T2966" s="14">
        <v>45</v>
      </c>
      <c r="U2966" s="14" t="s">
        <v>49</v>
      </c>
      <c r="V2966" s="51"/>
      <c r="W2966" s="30"/>
      <c r="X2966" s="210" t="s">
        <v>16110</v>
      </c>
      <c r="Y2966" s="21" t="s">
        <v>1124</v>
      </c>
      <c r="Z2966" s="214" t="s">
        <v>16111</v>
      </c>
    </row>
    <row r="2967" spans="1:26" s="67" customFormat="1" ht="100.2" customHeight="1" x14ac:dyDescent="0.3">
      <c r="A2967" s="9" t="s">
        <v>16991</v>
      </c>
      <c r="B2967" s="10" t="s">
        <v>16112</v>
      </c>
      <c r="C2967" s="15" t="s">
        <v>16113</v>
      </c>
      <c r="D2967" s="19" t="s">
        <v>16114</v>
      </c>
      <c r="E2967" s="13">
        <v>243.26</v>
      </c>
      <c r="F2967" s="14" t="s">
        <v>16115</v>
      </c>
      <c r="G2967" s="13">
        <v>2.6</v>
      </c>
      <c r="H2967" s="14" t="s">
        <v>16116</v>
      </c>
      <c r="I2967" s="14" t="s">
        <v>13709</v>
      </c>
      <c r="J2967" s="15" t="s">
        <v>14346</v>
      </c>
      <c r="K2967" s="13" t="s">
        <v>29188</v>
      </c>
      <c r="L2967" s="14" t="s">
        <v>425</v>
      </c>
      <c r="M2967" s="14" t="s">
        <v>16081</v>
      </c>
      <c r="N2967" s="14" t="s">
        <v>33</v>
      </c>
      <c r="O2967" s="203" t="s">
        <v>34</v>
      </c>
      <c r="P2967" s="28">
        <v>685</v>
      </c>
      <c r="Q2967" s="36" t="s">
        <v>49</v>
      </c>
      <c r="R2967" s="15" t="s">
        <v>16117</v>
      </c>
      <c r="S2967" s="14" t="s">
        <v>16083</v>
      </c>
      <c r="T2967" s="14">
        <v>120</v>
      </c>
      <c r="U2967" s="36" t="s">
        <v>49</v>
      </c>
      <c r="V2967" s="30"/>
      <c r="W2967" s="30"/>
      <c r="X2967" s="210" t="s">
        <v>16118</v>
      </c>
      <c r="Y2967" s="21" t="s">
        <v>16085</v>
      </c>
      <c r="Z2967" s="214" t="s">
        <v>16119</v>
      </c>
    </row>
    <row r="2968" spans="1:26" s="67" customFormat="1" ht="100.2" customHeight="1" x14ac:dyDescent="0.3">
      <c r="A2968" s="9" t="s">
        <v>16991</v>
      </c>
      <c r="B2968" s="10" t="s">
        <v>16120</v>
      </c>
      <c r="C2968" s="22" t="s">
        <v>16121</v>
      </c>
      <c r="D2968" s="19" t="s">
        <v>23660</v>
      </c>
      <c r="E2968" s="13">
        <v>198.22104964135499</v>
      </c>
      <c r="F2968" s="14" t="s">
        <v>16122</v>
      </c>
      <c r="G2968" s="14">
        <v>3.13</v>
      </c>
      <c r="H2968" s="14" t="s">
        <v>16123</v>
      </c>
      <c r="I2968" s="14" t="s">
        <v>13709</v>
      </c>
      <c r="J2968" s="15" t="s">
        <v>13731</v>
      </c>
      <c r="K2968" s="14" t="s">
        <v>29189</v>
      </c>
      <c r="L2968" s="14" t="s">
        <v>31</v>
      </c>
      <c r="M2968" s="14" t="s">
        <v>176</v>
      </c>
      <c r="N2968" s="14" t="s">
        <v>33</v>
      </c>
      <c r="O2968" s="203" t="s">
        <v>34</v>
      </c>
      <c r="P2968" s="28">
        <v>700</v>
      </c>
      <c r="Q2968" s="14" t="s">
        <v>49</v>
      </c>
      <c r="R2968" s="15" t="s">
        <v>16124</v>
      </c>
      <c r="S2968" s="14" t="s">
        <v>36</v>
      </c>
      <c r="T2968" s="14">
        <v>50</v>
      </c>
      <c r="U2968" s="14" t="s">
        <v>49</v>
      </c>
      <c r="V2968" s="13"/>
      <c r="W2968" s="30"/>
      <c r="X2968" s="210" t="s">
        <v>16125</v>
      </c>
      <c r="Y2968" s="21" t="s">
        <v>2431</v>
      </c>
      <c r="Z2968" s="214" t="s">
        <v>16126</v>
      </c>
    </row>
    <row r="2969" spans="1:26" s="67" customFormat="1" ht="100.2" customHeight="1" x14ac:dyDescent="0.3">
      <c r="A2969" s="9" t="s">
        <v>16991</v>
      </c>
      <c r="B2969" s="10" t="s">
        <v>16127</v>
      </c>
      <c r="C2969" s="22" t="s">
        <v>16128</v>
      </c>
      <c r="D2969" s="19" t="s">
        <v>16129</v>
      </c>
      <c r="E2969" s="13">
        <v>195.15</v>
      </c>
      <c r="F2969" s="14" t="s">
        <v>16130</v>
      </c>
      <c r="G2969" s="14">
        <v>-1.121</v>
      </c>
      <c r="H2969" s="14" t="s">
        <v>16131</v>
      </c>
      <c r="I2969" s="14" t="s">
        <v>13709</v>
      </c>
      <c r="J2969" s="15" t="s">
        <v>13853</v>
      </c>
      <c r="K2969" s="14" t="s">
        <v>29190</v>
      </c>
      <c r="L2969" s="14" t="s">
        <v>31</v>
      </c>
      <c r="M2969" s="14" t="s">
        <v>310</v>
      </c>
      <c r="N2969" s="14" t="s">
        <v>33</v>
      </c>
      <c r="O2969" s="203" t="s">
        <v>220</v>
      </c>
      <c r="P2969" s="28">
        <v>721</v>
      </c>
      <c r="Q2969" s="14" t="s">
        <v>49</v>
      </c>
      <c r="R2969" s="15" t="s">
        <v>16132</v>
      </c>
      <c r="S2969" s="14" t="s">
        <v>16133</v>
      </c>
      <c r="T2969" s="14">
        <v>107</v>
      </c>
      <c r="U2969" s="14" t="s">
        <v>49</v>
      </c>
      <c r="V2969" s="30"/>
      <c r="W2969" s="30"/>
      <c r="X2969" s="210" t="s">
        <v>16134</v>
      </c>
      <c r="Y2969" s="21" t="s">
        <v>3508</v>
      </c>
      <c r="Z2969" s="214" t="s">
        <v>16135</v>
      </c>
    </row>
    <row r="2970" spans="1:26" s="67" customFormat="1" ht="100.2" customHeight="1" x14ac:dyDescent="0.3">
      <c r="A2970" s="9" t="s">
        <v>16991</v>
      </c>
      <c r="B2970" s="10" t="s">
        <v>16136</v>
      </c>
      <c r="C2970" s="22" t="s">
        <v>16137</v>
      </c>
      <c r="D2970" s="19" t="s">
        <v>16138</v>
      </c>
      <c r="E2970" s="13">
        <v>697.61</v>
      </c>
      <c r="F2970" s="14" t="s">
        <v>16139</v>
      </c>
      <c r="G2970" s="14">
        <v>4.29</v>
      </c>
      <c r="H2970" s="14" t="s">
        <v>16140</v>
      </c>
      <c r="I2970" s="14" t="s">
        <v>13709</v>
      </c>
      <c r="J2970" s="15" t="s">
        <v>13853</v>
      </c>
      <c r="K2970" s="14" t="s">
        <v>29191</v>
      </c>
      <c r="L2970" s="14" t="s">
        <v>31</v>
      </c>
      <c r="M2970" s="14" t="s">
        <v>176</v>
      </c>
      <c r="N2970" s="14" t="s">
        <v>33</v>
      </c>
      <c r="O2970" s="203" t="s">
        <v>34</v>
      </c>
      <c r="P2970" s="28">
        <v>721</v>
      </c>
      <c r="Q2970" s="14" t="s">
        <v>49</v>
      </c>
      <c r="R2970" s="15" t="s">
        <v>16141</v>
      </c>
      <c r="S2970" s="14" t="s">
        <v>1388</v>
      </c>
      <c r="T2970" s="14">
        <v>2</v>
      </c>
      <c r="U2970" s="14" t="s">
        <v>49</v>
      </c>
      <c r="V2970" s="51"/>
      <c r="W2970" s="47"/>
      <c r="X2970" s="210" t="s">
        <v>16142</v>
      </c>
      <c r="Y2970" s="21" t="s">
        <v>379</v>
      </c>
      <c r="Z2970" s="214" t="s">
        <v>16143</v>
      </c>
    </row>
    <row r="2971" spans="1:26" s="67" customFormat="1" ht="100.2" customHeight="1" x14ac:dyDescent="0.3">
      <c r="A2971" s="9" t="s">
        <v>16991</v>
      </c>
      <c r="B2971" s="10" t="s">
        <v>16144</v>
      </c>
      <c r="C2971" s="19" t="s">
        <v>16145</v>
      </c>
      <c r="D2971" s="57" t="s">
        <v>16146</v>
      </c>
      <c r="E2971" s="13">
        <v>167.849103613963</v>
      </c>
      <c r="F2971" s="14" t="s">
        <v>13916</v>
      </c>
      <c r="G2971" s="14">
        <v>2.93</v>
      </c>
      <c r="H2971" s="14" t="s">
        <v>16147</v>
      </c>
      <c r="I2971" s="14" t="s">
        <v>13709</v>
      </c>
      <c r="J2971" s="15" t="s">
        <v>13739</v>
      </c>
      <c r="K2971" s="14" t="s">
        <v>28270</v>
      </c>
      <c r="L2971" s="14" t="s">
        <v>31</v>
      </c>
      <c r="M2971" s="14" t="s">
        <v>310</v>
      </c>
      <c r="N2971" s="14" t="s">
        <v>33</v>
      </c>
      <c r="O2971" s="203" t="s">
        <v>220</v>
      </c>
      <c r="P2971" s="26">
        <v>721</v>
      </c>
      <c r="Q2971" s="25" t="s">
        <v>49</v>
      </c>
      <c r="R2971" s="15" t="s">
        <v>16148</v>
      </c>
      <c r="S2971" s="14" t="s">
        <v>36</v>
      </c>
      <c r="T2971" s="25">
        <v>89.3</v>
      </c>
      <c r="U2971" s="24" t="s">
        <v>49</v>
      </c>
      <c r="V2971" s="93"/>
      <c r="W2971" s="101"/>
      <c r="X2971" s="210" t="s">
        <v>16149</v>
      </c>
      <c r="Y2971" s="21" t="s">
        <v>2708</v>
      </c>
      <c r="Z2971" s="214" t="s">
        <v>16150</v>
      </c>
    </row>
    <row r="2972" spans="1:26" s="67" customFormat="1" ht="100.2" customHeight="1" x14ac:dyDescent="0.3">
      <c r="A2972" s="9" t="s">
        <v>16991</v>
      </c>
      <c r="B2972" s="10" t="s">
        <v>16151</v>
      </c>
      <c r="C2972" s="22" t="s">
        <v>16152</v>
      </c>
      <c r="D2972" s="19" t="s">
        <v>16153</v>
      </c>
      <c r="E2972" s="13">
        <v>271.19</v>
      </c>
      <c r="F2972" s="14" t="s">
        <v>16154</v>
      </c>
      <c r="G2972" s="14"/>
      <c r="H2972" s="14" t="s">
        <v>16155</v>
      </c>
      <c r="I2972" s="14" t="s">
        <v>13709</v>
      </c>
      <c r="J2972" s="15" t="s">
        <v>16156</v>
      </c>
      <c r="K2972" s="14" t="s">
        <v>29192</v>
      </c>
      <c r="L2972" s="14" t="s">
        <v>31</v>
      </c>
      <c r="M2972" s="14" t="s">
        <v>310</v>
      </c>
      <c r="N2972" s="14" t="s">
        <v>46</v>
      </c>
      <c r="O2972" s="203" t="s">
        <v>47</v>
      </c>
      <c r="P2972" s="28">
        <v>721</v>
      </c>
      <c r="Q2972" s="14" t="s">
        <v>49</v>
      </c>
      <c r="R2972" s="15" t="s">
        <v>16157</v>
      </c>
      <c r="S2972" s="14" t="s">
        <v>143</v>
      </c>
      <c r="T2972" s="14">
        <v>9</v>
      </c>
      <c r="U2972" s="13" t="s">
        <v>49</v>
      </c>
      <c r="V2972" s="30"/>
      <c r="W2972" s="47"/>
      <c r="X2972" s="210" t="s">
        <v>16158</v>
      </c>
      <c r="Y2972" s="21" t="s">
        <v>2708</v>
      </c>
      <c r="Z2972" s="214" t="s">
        <v>16159</v>
      </c>
    </row>
    <row r="2973" spans="1:26" s="67" customFormat="1" ht="100.2" customHeight="1" x14ac:dyDescent="0.3">
      <c r="A2973" s="9" t="s">
        <v>16991</v>
      </c>
      <c r="B2973" s="10" t="s">
        <v>16160</v>
      </c>
      <c r="C2973" s="22" t="s">
        <v>16161</v>
      </c>
      <c r="D2973" s="19" t="s">
        <v>16162</v>
      </c>
      <c r="E2973" s="13">
        <v>164.03257902091201</v>
      </c>
      <c r="F2973" s="14" t="s">
        <v>8812</v>
      </c>
      <c r="G2973" s="14">
        <v>1.41</v>
      </c>
      <c r="H2973" s="14" t="s">
        <v>16163</v>
      </c>
      <c r="I2973" s="14" t="s">
        <v>13709</v>
      </c>
      <c r="J2973" s="15" t="s">
        <v>16164</v>
      </c>
      <c r="K2973" s="14" t="s">
        <v>29193</v>
      </c>
      <c r="L2973" s="14" t="s">
        <v>31</v>
      </c>
      <c r="M2973" s="14" t="s">
        <v>310</v>
      </c>
      <c r="N2973" s="14" t="s">
        <v>33</v>
      </c>
      <c r="O2973" s="203" t="s">
        <v>220</v>
      </c>
      <c r="P2973" s="28">
        <v>721</v>
      </c>
      <c r="Q2973" s="14" t="s">
        <v>49</v>
      </c>
      <c r="R2973" s="15" t="s">
        <v>16165</v>
      </c>
      <c r="S2973" s="14" t="s">
        <v>36</v>
      </c>
      <c r="T2973" s="14">
        <v>1.4</v>
      </c>
      <c r="U2973" s="14" t="s">
        <v>49</v>
      </c>
      <c r="V2973" s="37"/>
      <c r="W2973" s="47"/>
      <c r="X2973" s="210" t="s">
        <v>16166</v>
      </c>
      <c r="Y2973" s="21" t="s">
        <v>930</v>
      </c>
      <c r="Z2973" s="214" t="s">
        <v>16167</v>
      </c>
    </row>
    <row r="2974" spans="1:26" s="67" customFormat="1" ht="100.2" customHeight="1" x14ac:dyDescent="0.3">
      <c r="A2974" s="9" t="s">
        <v>16991</v>
      </c>
      <c r="B2974" s="10" t="s">
        <v>16168</v>
      </c>
      <c r="C2974" s="22" t="s">
        <v>16169</v>
      </c>
      <c r="D2974" s="12" t="s">
        <v>16170</v>
      </c>
      <c r="E2974" s="13">
        <f>406.28/2</f>
        <v>203.14</v>
      </c>
      <c r="F2974" s="14" t="s">
        <v>16171</v>
      </c>
      <c r="G2974" s="14">
        <v>-6.5959999999999903</v>
      </c>
      <c r="H2974" s="14" t="s">
        <v>16172</v>
      </c>
      <c r="I2974" s="14" t="s">
        <v>13709</v>
      </c>
      <c r="J2974" s="15" t="s">
        <v>13853</v>
      </c>
      <c r="K2974" s="14" t="s">
        <v>29194</v>
      </c>
      <c r="L2974" s="14" t="s">
        <v>31</v>
      </c>
      <c r="M2974" s="14" t="s">
        <v>310</v>
      </c>
      <c r="N2974" s="14" t="s">
        <v>33</v>
      </c>
      <c r="O2974" s="203" t="s">
        <v>220</v>
      </c>
      <c r="P2974" s="28">
        <v>728</v>
      </c>
      <c r="Q2974" s="14" t="s">
        <v>49</v>
      </c>
      <c r="R2974" s="15" t="s">
        <v>16173</v>
      </c>
      <c r="S2974" s="14" t="s">
        <v>36</v>
      </c>
      <c r="T2974" s="14">
        <v>0.4</v>
      </c>
      <c r="U2974" s="14" t="s">
        <v>49</v>
      </c>
      <c r="V2974" s="13"/>
      <c r="W2974" s="13"/>
      <c r="X2974" s="210" t="s">
        <v>16174</v>
      </c>
      <c r="Y2974" s="21" t="s">
        <v>1342</v>
      </c>
      <c r="Z2974" s="214" t="s">
        <v>14367</v>
      </c>
    </row>
    <row r="2975" spans="1:26" s="67" customFormat="1" ht="100.2" customHeight="1" x14ac:dyDescent="0.3">
      <c r="A2975" s="9" t="s">
        <v>16991</v>
      </c>
      <c r="B2975" s="10" t="s">
        <v>16175</v>
      </c>
      <c r="C2975" s="22" t="s">
        <v>16176</v>
      </c>
      <c r="D2975" s="19" t="s">
        <v>16177</v>
      </c>
      <c r="E2975" s="13">
        <v>74.08</v>
      </c>
      <c r="F2975" s="14" t="s">
        <v>13041</v>
      </c>
      <c r="G2975" s="14">
        <v>-0.56999999999999995</v>
      </c>
      <c r="H2975" s="14" t="s">
        <v>16178</v>
      </c>
      <c r="I2975" s="14" t="s">
        <v>13709</v>
      </c>
      <c r="J2975" s="15" t="s">
        <v>13731</v>
      </c>
      <c r="K2975" s="14" t="s">
        <v>29171</v>
      </c>
      <c r="L2975" s="14" t="s">
        <v>31</v>
      </c>
      <c r="M2975" s="14" t="s">
        <v>16179</v>
      </c>
      <c r="N2975" s="14" t="s">
        <v>59</v>
      </c>
      <c r="O2975" s="203" t="s">
        <v>34</v>
      </c>
      <c r="P2975" s="28">
        <v>728</v>
      </c>
      <c r="Q2975" s="14" t="s">
        <v>49</v>
      </c>
      <c r="R2975" s="15" t="s">
        <v>16180</v>
      </c>
      <c r="S2975" s="14" t="s">
        <v>16181</v>
      </c>
      <c r="T2975" s="14">
        <v>0.1</v>
      </c>
      <c r="U2975" s="13" t="s">
        <v>49</v>
      </c>
      <c r="V2975" s="37"/>
      <c r="W2975" s="37"/>
      <c r="X2975" s="210" t="s">
        <v>16182</v>
      </c>
      <c r="Y2975" s="21" t="s">
        <v>16183</v>
      </c>
      <c r="Z2975" s="214" t="s">
        <v>16184</v>
      </c>
    </row>
    <row r="2976" spans="1:26" s="67" customFormat="1" ht="100.2" customHeight="1" x14ac:dyDescent="0.3">
      <c r="A2976" s="9" t="s">
        <v>16991</v>
      </c>
      <c r="B2976" s="10" t="s">
        <v>16185</v>
      </c>
      <c r="C2976" s="19" t="s">
        <v>16186</v>
      </c>
      <c r="D2976" s="19" t="s">
        <v>16187</v>
      </c>
      <c r="E2976" s="13">
        <v>914.17</v>
      </c>
      <c r="F2976" s="14" t="s">
        <v>16188</v>
      </c>
      <c r="G2976" s="14">
        <v>4.3</v>
      </c>
      <c r="H2976" s="14" t="s">
        <v>16189</v>
      </c>
      <c r="I2976" s="14" t="s">
        <v>13709</v>
      </c>
      <c r="J2976" s="15" t="s">
        <v>13710</v>
      </c>
      <c r="K2976" s="14" t="s">
        <v>29195</v>
      </c>
      <c r="L2976" s="14" t="s">
        <v>31</v>
      </c>
      <c r="M2976" s="14" t="s">
        <v>16190</v>
      </c>
      <c r="N2976" s="14" t="s">
        <v>33</v>
      </c>
      <c r="O2976" s="203" t="s">
        <v>220</v>
      </c>
      <c r="P2976" s="28">
        <v>728</v>
      </c>
      <c r="Q2976" s="14" t="s">
        <v>49</v>
      </c>
      <c r="R2976" s="15" t="s">
        <v>16191</v>
      </c>
      <c r="S2976" s="14" t="s">
        <v>36</v>
      </c>
      <c r="T2976" s="14">
        <v>0.05</v>
      </c>
      <c r="U2976" s="14" t="s">
        <v>49</v>
      </c>
      <c r="V2976" s="37"/>
      <c r="W2976" s="47"/>
      <c r="X2976" s="210" t="s">
        <v>16192</v>
      </c>
      <c r="Y2976" s="21" t="s">
        <v>1705</v>
      </c>
      <c r="Z2976" s="214" t="s">
        <v>16193</v>
      </c>
    </row>
    <row r="2977" spans="1:26" s="67" customFormat="1" ht="100.2" customHeight="1" x14ac:dyDescent="0.3">
      <c r="A2977" s="9" t="s">
        <v>16991</v>
      </c>
      <c r="B2977" s="10" t="s">
        <v>16194</v>
      </c>
      <c r="C2977" s="22" t="s">
        <v>16195</v>
      </c>
      <c r="D2977" s="19" t="s">
        <v>16196</v>
      </c>
      <c r="E2977" s="13">
        <v>411.49</v>
      </c>
      <c r="F2977" s="14" t="s">
        <v>16197</v>
      </c>
      <c r="G2977" s="14">
        <v>2.85</v>
      </c>
      <c r="H2977" s="14" t="s">
        <v>16198</v>
      </c>
      <c r="I2977" s="14" t="s">
        <v>13709</v>
      </c>
      <c r="J2977" s="15" t="s">
        <v>13710</v>
      </c>
      <c r="K2977" s="14" t="s">
        <v>29196</v>
      </c>
      <c r="L2977" s="14" t="s">
        <v>31</v>
      </c>
      <c r="M2977" s="14" t="s">
        <v>176</v>
      </c>
      <c r="N2977" s="14" t="s">
        <v>33</v>
      </c>
      <c r="O2977" s="203" t="s">
        <v>34</v>
      </c>
      <c r="P2977" s="28">
        <v>728</v>
      </c>
      <c r="Q2977" s="14" t="s">
        <v>49</v>
      </c>
      <c r="R2977" s="15" t="s">
        <v>16199</v>
      </c>
      <c r="S2977" s="14" t="s">
        <v>36</v>
      </c>
      <c r="T2977" s="14">
        <v>0.35</v>
      </c>
      <c r="U2977" s="14" t="s">
        <v>49</v>
      </c>
      <c r="V2977" s="51"/>
      <c r="W2977" s="47"/>
      <c r="X2977" s="210" t="s">
        <v>16200</v>
      </c>
      <c r="Y2977" s="21" t="s">
        <v>379</v>
      </c>
      <c r="Z2977" s="214" t="s">
        <v>16201</v>
      </c>
    </row>
    <row r="2978" spans="1:26" s="67" customFormat="1" ht="100.2" customHeight="1" x14ac:dyDescent="0.3">
      <c r="A2978" s="9" t="s">
        <v>16991</v>
      </c>
      <c r="B2978" s="10" t="s">
        <v>16202</v>
      </c>
      <c r="C2978" s="22" t="s">
        <v>16203</v>
      </c>
      <c r="D2978" s="19" t="s">
        <v>16204</v>
      </c>
      <c r="E2978" s="13">
        <v>147.43</v>
      </c>
      <c r="F2978" s="14" t="s">
        <v>13959</v>
      </c>
      <c r="G2978" s="14">
        <v>2.27</v>
      </c>
      <c r="H2978" s="14" t="s">
        <v>16205</v>
      </c>
      <c r="I2978" s="14" t="s">
        <v>13709</v>
      </c>
      <c r="J2978" s="15" t="s">
        <v>13739</v>
      </c>
      <c r="K2978" s="14" t="s">
        <v>28270</v>
      </c>
      <c r="L2978" s="14" t="s">
        <v>31</v>
      </c>
      <c r="M2978" s="14" t="s">
        <v>310</v>
      </c>
      <c r="N2978" s="14" t="s">
        <v>33</v>
      </c>
      <c r="O2978" s="203" t="s">
        <v>220</v>
      </c>
      <c r="P2978" s="28">
        <v>728</v>
      </c>
      <c r="Q2978" s="14" t="s">
        <v>49</v>
      </c>
      <c r="R2978" s="15" t="s">
        <v>16206</v>
      </c>
      <c r="S2978" s="14" t="s">
        <v>36</v>
      </c>
      <c r="T2978" s="14">
        <v>2</v>
      </c>
      <c r="U2978" s="14" t="s">
        <v>49</v>
      </c>
      <c r="V2978" s="30"/>
      <c r="W2978" s="37"/>
      <c r="X2978" s="210" t="s">
        <v>16207</v>
      </c>
      <c r="Y2978" s="21" t="s">
        <v>808</v>
      </c>
      <c r="Z2978" s="214" t="s">
        <v>16208</v>
      </c>
    </row>
    <row r="2979" spans="1:26" s="67" customFormat="1" ht="100.2" customHeight="1" x14ac:dyDescent="0.3">
      <c r="A2979" s="9" t="s">
        <v>16991</v>
      </c>
      <c r="B2979" s="10" t="s">
        <v>16209</v>
      </c>
      <c r="C2979" s="15" t="s">
        <v>16210</v>
      </c>
      <c r="D2979" s="19" t="s">
        <v>16211</v>
      </c>
      <c r="E2979" s="13">
        <v>198.22</v>
      </c>
      <c r="F2979" s="14" t="s">
        <v>15985</v>
      </c>
      <c r="G2979" s="14"/>
      <c r="H2979" s="14" t="s">
        <v>16212</v>
      </c>
      <c r="I2979" s="14" t="s">
        <v>13709</v>
      </c>
      <c r="J2979" s="15" t="s">
        <v>14346</v>
      </c>
      <c r="K2979" s="13" t="s">
        <v>29197</v>
      </c>
      <c r="L2979" s="14" t="s">
        <v>31</v>
      </c>
      <c r="M2979" s="14" t="s">
        <v>176</v>
      </c>
      <c r="N2979" s="14" t="s">
        <v>33</v>
      </c>
      <c r="O2979" s="203" t="s">
        <v>34</v>
      </c>
      <c r="P2979" s="28">
        <v>728</v>
      </c>
      <c r="Q2979" s="36" t="s">
        <v>49</v>
      </c>
      <c r="R2979" s="15" t="s">
        <v>16213</v>
      </c>
      <c r="S2979" s="14" t="s">
        <v>11503</v>
      </c>
      <c r="T2979" s="14">
        <v>15</v>
      </c>
      <c r="U2979" s="36" t="s">
        <v>49</v>
      </c>
      <c r="V2979" s="30"/>
      <c r="W2979" s="47"/>
      <c r="X2979" s="210" t="s">
        <v>16214</v>
      </c>
      <c r="Y2979" s="21" t="s">
        <v>16215</v>
      </c>
      <c r="Z2979" s="214" t="s">
        <v>16216</v>
      </c>
    </row>
    <row r="2980" spans="1:26" s="67" customFormat="1" ht="100.2" customHeight="1" x14ac:dyDescent="0.3">
      <c r="A2980" s="9" t="s">
        <v>16991</v>
      </c>
      <c r="B2980" s="10" t="s">
        <v>16217</v>
      </c>
      <c r="C2980" s="22" t="s">
        <v>16218</v>
      </c>
      <c r="D2980" s="19" t="s">
        <v>16219</v>
      </c>
      <c r="E2980" s="13">
        <v>830.81</v>
      </c>
      <c r="F2980" s="14" t="s">
        <v>16220</v>
      </c>
      <c r="G2980" s="14"/>
      <c r="H2980" s="14" t="s">
        <v>16221</v>
      </c>
      <c r="I2980" s="14" t="s">
        <v>13709</v>
      </c>
      <c r="J2980" s="15" t="s">
        <v>16222</v>
      </c>
      <c r="K2980" s="14" t="s">
        <v>29198</v>
      </c>
      <c r="L2980" s="14" t="s">
        <v>31</v>
      </c>
      <c r="M2980" s="14" t="s">
        <v>310</v>
      </c>
      <c r="N2980" s="14" t="s">
        <v>46</v>
      </c>
      <c r="O2980" s="203" t="s">
        <v>47</v>
      </c>
      <c r="P2980" s="28">
        <v>728</v>
      </c>
      <c r="Q2980" s="14" t="s">
        <v>49</v>
      </c>
      <c r="R2980" s="15" t="s">
        <v>16223</v>
      </c>
      <c r="S2980" s="14" t="s">
        <v>6142</v>
      </c>
      <c r="T2980" s="14">
        <v>4</v>
      </c>
      <c r="U2980" s="14" t="s">
        <v>49</v>
      </c>
      <c r="V2980" s="30"/>
      <c r="W2980" s="47"/>
      <c r="X2980" s="210" t="s">
        <v>16224</v>
      </c>
      <c r="Y2980" s="21" t="s">
        <v>10006</v>
      </c>
      <c r="Z2980" s="214" t="s">
        <v>16225</v>
      </c>
    </row>
    <row r="2981" spans="1:26" s="67" customFormat="1" ht="100.2" customHeight="1" x14ac:dyDescent="0.3">
      <c r="A2981" s="9" t="s">
        <v>16991</v>
      </c>
      <c r="B2981" s="10" t="s">
        <v>16226</v>
      </c>
      <c r="C2981" s="22" t="s">
        <v>16227</v>
      </c>
      <c r="D2981" s="19" t="s">
        <v>16228</v>
      </c>
      <c r="E2981" s="13">
        <v>100.12</v>
      </c>
      <c r="F2981" s="14" t="s">
        <v>16229</v>
      </c>
      <c r="G2981" s="14">
        <v>-0.19</v>
      </c>
      <c r="H2981" s="14" t="s">
        <v>16230</v>
      </c>
      <c r="I2981" s="14" t="s">
        <v>13709</v>
      </c>
      <c r="J2981" s="15" t="s">
        <v>13731</v>
      </c>
      <c r="K2981" s="14" t="s">
        <v>29199</v>
      </c>
      <c r="L2981" s="14" t="s">
        <v>31</v>
      </c>
      <c r="M2981" s="14" t="s">
        <v>69</v>
      </c>
      <c r="N2981" s="14" t="s">
        <v>59</v>
      </c>
      <c r="O2981" s="203" t="s">
        <v>47</v>
      </c>
      <c r="P2981" s="28">
        <v>730</v>
      </c>
      <c r="Q2981" s="14" t="s">
        <v>49</v>
      </c>
      <c r="R2981" s="15" t="s">
        <v>16231</v>
      </c>
      <c r="S2981" s="14" t="s">
        <v>16181</v>
      </c>
      <c r="T2981" s="14">
        <v>0.3</v>
      </c>
      <c r="U2981" s="13" t="s">
        <v>49</v>
      </c>
      <c r="V2981" s="37"/>
      <c r="W2981" s="37"/>
      <c r="X2981" s="210" t="s">
        <v>16232</v>
      </c>
      <c r="Y2981" s="21" t="s">
        <v>16233</v>
      </c>
      <c r="Z2981" s="214" t="s">
        <v>16234</v>
      </c>
    </row>
    <row r="2982" spans="1:26" s="67" customFormat="1" ht="100.2" customHeight="1" x14ac:dyDescent="0.3">
      <c r="A2982" s="9" t="s">
        <v>16991</v>
      </c>
      <c r="B2982" s="10" t="s">
        <v>16235</v>
      </c>
      <c r="C2982" s="22" t="s">
        <v>16236</v>
      </c>
      <c r="D2982" s="19" t="s">
        <v>16237</v>
      </c>
      <c r="E2982" s="13">
        <v>102.13500000000001</v>
      </c>
      <c r="F2982" s="14" t="s">
        <v>13032</v>
      </c>
      <c r="G2982" s="14">
        <v>0.48</v>
      </c>
      <c r="H2982" s="14" t="s">
        <v>16238</v>
      </c>
      <c r="I2982" s="14" t="s">
        <v>13709</v>
      </c>
      <c r="J2982" s="15" t="s">
        <v>13731</v>
      </c>
      <c r="K2982" s="14" t="s">
        <v>29171</v>
      </c>
      <c r="L2982" s="14" t="s">
        <v>31</v>
      </c>
      <c r="M2982" s="14" t="s">
        <v>281</v>
      </c>
      <c r="N2982" s="14" t="s">
        <v>476</v>
      </c>
      <c r="O2982" s="203" t="s">
        <v>1214</v>
      </c>
      <c r="P2982" s="28">
        <v>730</v>
      </c>
      <c r="Q2982" s="14" t="s">
        <v>49</v>
      </c>
      <c r="R2982" s="15" t="s">
        <v>16239</v>
      </c>
      <c r="S2982" s="14" t="s">
        <v>143</v>
      </c>
      <c r="T2982" s="14">
        <v>7.4999999999999997E-2</v>
      </c>
      <c r="U2982" s="13" t="s">
        <v>49</v>
      </c>
      <c r="V2982" s="37"/>
      <c r="W2982" s="37"/>
      <c r="X2982" s="210" t="s">
        <v>23661</v>
      </c>
      <c r="Y2982" s="21" t="s">
        <v>16240</v>
      </c>
      <c r="Z2982" s="214" t="s">
        <v>16241</v>
      </c>
    </row>
    <row r="2983" spans="1:26" s="67" customFormat="1" ht="100.2" customHeight="1" x14ac:dyDescent="0.3">
      <c r="A2983" s="9" t="s">
        <v>16991</v>
      </c>
      <c r="B2983" s="10" t="s">
        <v>16242</v>
      </c>
      <c r="C2983" s="22" t="s">
        <v>16243</v>
      </c>
      <c r="D2983" s="19" t="s">
        <v>16244</v>
      </c>
      <c r="E2983" s="13">
        <v>116.118685886969</v>
      </c>
      <c r="F2983" s="14" t="s">
        <v>16245</v>
      </c>
      <c r="G2983" s="14">
        <v>-0.44600000000000001</v>
      </c>
      <c r="H2983" s="14" t="s">
        <v>16246</v>
      </c>
      <c r="I2983" s="14" t="s">
        <v>13709</v>
      </c>
      <c r="J2983" s="15" t="s">
        <v>13731</v>
      </c>
      <c r="K2983" s="14" t="s">
        <v>29172</v>
      </c>
      <c r="L2983" s="14" t="s">
        <v>31</v>
      </c>
      <c r="M2983" s="14" t="s">
        <v>69</v>
      </c>
      <c r="N2983" s="14" t="s">
        <v>476</v>
      </c>
      <c r="O2983" s="203" t="s">
        <v>34</v>
      </c>
      <c r="P2983" s="28">
        <v>730</v>
      </c>
      <c r="Q2983" s="14" t="s">
        <v>49</v>
      </c>
      <c r="R2983" s="15" t="s">
        <v>16247</v>
      </c>
      <c r="S2983" s="14" t="s">
        <v>16248</v>
      </c>
      <c r="T2983" s="14">
        <v>0.25</v>
      </c>
      <c r="U2983" s="14" t="s">
        <v>49</v>
      </c>
      <c r="V2983" s="37"/>
      <c r="W2983" s="47"/>
      <c r="X2983" s="210" t="s">
        <v>16249</v>
      </c>
      <c r="Y2983" s="21" t="s">
        <v>16250</v>
      </c>
      <c r="Z2983" s="214" t="s">
        <v>16251</v>
      </c>
    </row>
    <row r="2984" spans="1:26" s="67" customFormat="1" ht="100.2" customHeight="1" x14ac:dyDescent="0.3">
      <c r="A2984" s="9" t="s">
        <v>16991</v>
      </c>
      <c r="B2984" s="10" t="s">
        <v>16252</v>
      </c>
      <c r="C2984" s="22" t="s">
        <v>16253</v>
      </c>
      <c r="D2984" s="19" t="s">
        <v>16254</v>
      </c>
      <c r="E2984" s="13">
        <v>268.35000000000002</v>
      </c>
      <c r="F2984" s="14" t="s">
        <v>16255</v>
      </c>
      <c r="G2984" s="14">
        <v>5.07</v>
      </c>
      <c r="H2984" s="14" t="s">
        <v>16256</v>
      </c>
      <c r="I2984" s="14" t="s">
        <v>13709</v>
      </c>
      <c r="J2984" s="15" t="s">
        <v>16257</v>
      </c>
      <c r="K2984" s="14" t="s">
        <v>29200</v>
      </c>
      <c r="L2984" s="14" t="s">
        <v>31</v>
      </c>
      <c r="M2984" s="14" t="s">
        <v>69</v>
      </c>
      <c r="N2984" s="14" t="s">
        <v>33</v>
      </c>
      <c r="O2984" s="203" t="s">
        <v>34</v>
      </c>
      <c r="P2984" s="28">
        <v>730</v>
      </c>
      <c r="Q2984" s="14" t="s">
        <v>49</v>
      </c>
      <c r="R2984" s="15" t="s">
        <v>16258</v>
      </c>
      <c r="S2984" s="14" t="s">
        <v>36</v>
      </c>
      <c r="T2984" s="14">
        <v>0.02</v>
      </c>
      <c r="U2984" s="36" t="s">
        <v>49</v>
      </c>
      <c r="V2984" s="30"/>
      <c r="W2984" s="47"/>
      <c r="X2984" s="210" t="s">
        <v>16259</v>
      </c>
      <c r="Y2984" s="21" t="s">
        <v>16260</v>
      </c>
      <c r="Z2984" s="214" t="s">
        <v>16261</v>
      </c>
    </row>
    <row r="2985" spans="1:26" s="67" customFormat="1" ht="100.2" customHeight="1" x14ac:dyDescent="0.3">
      <c r="A2985" s="9" t="s">
        <v>16991</v>
      </c>
      <c r="B2985" s="10" t="s">
        <v>16262</v>
      </c>
      <c r="C2985" s="19" t="s">
        <v>16263</v>
      </c>
      <c r="D2985" s="19" t="s">
        <v>16264</v>
      </c>
      <c r="E2985" s="13">
        <v>380.86</v>
      </c>
      <c r="F2985" s="14" t="s">
        <v>16265</v>
      </c>
      <c r="G2985" s="14">
        <v>6.4</v>
      </c>
      <c r="H2985" s="14" t="s">
        <v>16266</v>
      </c>
      <c r="I2985" s="14" t="s">
        <v>13709</v>
      </c>
      <c r="J2985" s="15" t="s">
        <v>15638</v>
      </c>
      <c r="K2985" s="14" t="s">
        <v>29107</v>
      </c>
      <c r="L2985" s="14" t="s">
        <v>31</v>
      </c>
      <c r="M2985" s="14" t="s">
        <v>69</v>
      </c>
      <c r="N2985" s="14" t="s">
        <v>33</v>
      </c>
      <c r="O2985" s="203" t="s">
        <v>34</v>
      </c>
      <c r="P2985" s="28">
        <v>730</v>
      </c>
      <c r="Q2985" s="14" t="s">
        <v>49</v>
      </c>
      <c r="R2985" s="15" t="s">
        <v>16267</v>
      </c>
      <c r="S2985" s="14" t="s">
        <v>36</v>
      </c>
      <c r="T2985" s="14">
        <v>0.05</v>
      </c>
      <c r="U2985" s="36" t="s">
        <v>49</v>
      </c>
      <c r="V2985" s="30"/>
      <c r="W2985" s="47"/>
      <c r="X2985" s="210" t="s">
        <v>16268</v>
      </c>
      <c r="Y2985" s="21" t="s">
        <v>16260</v>
      </c>
      <c r="Z2985" s="214" t="s">
        <v>16261</v>
      </c>
    </row>
    <row r="2986" spans="1:26" s="67" customFormat="1" ht="100.2" customHeight="1" x14ac:dyDescent="0.3">
      <c r="A2986" s="9" t="s">
        <v>16991</v>
      </c>
      <c r="B2986" s="10" t="s">
        <v>16269</v>
      </c>
      <c r="C2986" s="22" t="s">
        <v>16270</v>
      </c>
      <c r="D2986" s="19" t="s">
        <v>16271</v>
      </c>
      <c r="E2986" s="13">
        <v>364.9</v>
      </c>
      <c r="F2986" s="14" t="s">
        <v>16272</v>
      </c>
      <c r="G2986" s="14">
        <v>4.1559999999999997</v>
      </c>
      <c r="H2986" s="14" t="s">
        <v>16273</v>
      </c>
      <c r="I2986" s="14" t="s">
        <v>13709</v>
      </c>
      <c r="J2986" s="15" t="s">
        <v>13720</v>
      </c>
      <c r="K2986" s="14" t="s">
        <v>28777</v>
      </c>
      <c r="L2986" s="14" t="s">
        <v>31</v>
      </c>
      <c r="M2986" s="14" t="s">
        <v>406</v>
      </c>
      <c r="N2986" s="14" t="s">
        <v>33</v>
      </c>
      <c r="O2986" s="203" t="s">
        <v>34</v>
      </c>
      <c r="P2986" s="28">
        <v>730</v>
      </c>
      <c r="Q2986" s="14" t="s">
        <v>49</v>
      </c>
      <c r="R2986" s="15" t="s">
        <v>16274</v>
      </c>
      <c r="S2986" s="14" t="s">
        <v>143</v>
      </c>
      <c r="T2986" s="14">
        <v>2.5000000000000001E-2</v>
      </c>
      <c r="U2986" s="13" t="s">
        <v>49</v>
      </c>
      <c r="V2986" s="30"/>
      <c r="W2986" s="47"/>
      <c r="X2986" s="210" t="s">
        <v>16275</v>
      </c>
      <c r="Y2986" s="21" t="s">
        <v>16276</v>
      </c>
      <c r="Z2986" s="214" t="s">
        <v>16277</v>
      </c>
    </row>
    <row r="2987" spans="1:26" s="67" customFormat="1" ht="100.2" customHeight="1" x14ac:dyDescent="0.3">
      <c r="A2987" s="9" t="s">
        <v>16991</v>
      </c>
      <c r="B2987" s="10" t="s">
        <v>16278</v>
      </c>
      <c r="C2987" s="22" t="s">
        <v>16279</v>
      </c>
      <c r="D2987" s="19" t="s">
        <v>16280</v>
      </c>
      <c r="E2987" s="13">
        <v>119.076234376806</v>
      </c>
      <c r="F2987" s="14" t="s">
        <v>16281</v>
      </c>
      <c r="G2987" s="14">
        <v>-0.27800000000000002</v>
      </c>
      <c r="H2987" s="14" t="s">
        <v>16282</v>
      </c>
      <c r="I2987" s="14" t="s">
        <v>13709</v>
      </c>
      <c r="J2987" s="15" t="s">
        <v>13872</v>
      </c>
      <c r="K2987" s="14" t="s">
        <v>29201</v>
      </c>
      <c r="L2987" s="14" t="s">
        <v>31</v>
      </c>
      <c r="M2987" s="14" t="s">
        <v>176</v>
      </c>
      <c r="N2987" s="14" t="s">
        <v>46</v>
      </c>
      <c r="O2987" s="203" t="s">
        <v>220</v>
      </c>
      <c r="P2987" s="28">
        <v>770</v>
      </c>
      <c r="Q2987" s="14" t="s">
        <v>49</v>
      </c>
      <c r="R2987" s="15" t="s">
        <v>16283</v>
      </c>
      <c r="S2987" s="14" t="s">
        <v>4536</v>
      </c>
      <c r="T2987" s="14">
        <v>0.86699999999999999</v>
      </c>
      <c r="U2987" s="30" t="s">
        <v>49</v>
      </c>
      <c r="V2987" s="64"/>
      <c r="W2987" s="64"/>
      <c r="X2987" s="210" t="s">
        <v>16284</v>
      </c>
      <c r="Y2987" s="21" t="s">
        <v>379</v>
      </c>
      <c r="Z2987" s="214" t="s">
        <v>16285</v>
      </c>
    </row>
    <row r="2988" spans="1:26" s="67" customFormat="1" ht="100.2" customHeight="1" x14ac:dyDescent="0.3">
      <c r="A2988" s="9" t="s">
        <v>16991</v>
      </c>
      <c r="B2988" s="10" t="s">
        <v>16286</v>
      </c>
      <c r="C2988" s="19" t="s">
        <v>16287</v>
      </c>
      <c r="D2988" s="19" t="s">
        <v>16288</v>
      </c>
      <c r="E2988" s="13">
        <v>253.08</v>
      </c>
      <c r="F2988" s="14" t="s">
        <v>15294</v>
      </c>
      <c r="G2988" s="14">
        <v>5.75</v>
      </c>
      <c r="H2988" s="14" t="s">
        <v>16289</v>
      </c>
      <c r="I2988" s="14" t="s">
        <v>13709</v>
      </c>
      <c r="J2988" s="15" t="s">
        <v>15286</v>
      </c>
      <c r="K2988" s="14" t="s">
        <v>28601</v>
      </c>
      <c r="L2988" s="14" t="s">
        <v>31</v>
      </c>
      <c r="M2988" s="14" t="s">
        <v>406</v>
      </c>
      <c r="N2988" s="14" t="s">
        <v>33</v>
      </c>
      <c r="O2988" s="203" t="s">
        <v>34</v>
      </c>
      <c r="P2988" s="28">
        <v>770</v>
      </c>
      <c r="Q2988" s="14" t="s">
        <v>49</v>
      </c>
      <c r="R2988" s="15" t="s">
        <v>16290</v>
      </c>
      <c r="S2988" s="14" t="s">
        <v>143</v>
      </c>
      <c r="T2988" s="14">
        <v>250</v>
      </c>
      <c r="U2988" s="14" t="s">
        <v>49</v>
      </c>
      <c r="V2988" s="30"/>
      <c r="W2988" s="47"/>
      <c r="X2988" s="210" t="s">
        <v>16291</v>
      </c>
      <c r="Y2988" s="21" t="s">
        <v>2431</v>
      </c>
      <c r="Z2988" s="214" t="s">
        <v>16292</v>
      </c>
    </row>
    <row r="2989" spans="1:26" s="67" customFormat="1" ht="100.2" customHeight="1" x14ac:dyDescent="0.3">
      <c r="A2989" s="9" t="s">
        <v>16991</v>
      </c>
      <c r="B2989" s="10" t="s">
        <v>16293</v>
      </c>
      <c r="C2989" s="19" t="s">
        <v>16294</v>
      </c>
      <c r="D2989" s="22" t="s">
        <v>16295</v>
      </c>
      <c r="E2989" s="13">
        <v>184.19116664720099</v>
      </c>
      <c r="F2989" s="14" t="s">
        <v>16296</v>
      </c>
      <c r="G2989" s="14">
        <v>1.85</v>
      </c>
      <c r="H2989" s="14" t="s">
        <v>16297</v>
      </c>
      <c r="I2989" s="14" t="s">
        <v>13709</v>
      </c>
      <c r="J2989" s="15" t="s">
        <v>16298</v>
      </c>
      <c r="K2989" s="14" t="s">
        <v>29202</v>
      </c>
      <c r="L2989" s="14" t="s">
        <v>31</v>
      </c>
      <c r="M2989" s="14" t="s">
        <v>406</v>
      </c>
      <c r="N2989" s="14" t="s">
        <v>33</v>
      </c>
      <c r="O2989" s="203" t="s">
        <v>34</v>
      </c>
      <c r="P2989" s="28">
        <v>770</v>
      </c>
      <c r="Q2989" s="14" t="s">
        <v>49</v>
      </c>
      <c r="R2989" s="15" t="s">
        <v>16299</v>
      </c>
      <c r="S2989" s="14" t="s">
        <v>36</v>
      </c>
      <c r="T2989" s="14">
        <v>250</v>
      </c>
      <c r="U2989" s="14" t="s">
        <v>49</v>
      </c>
      <c r="V2989" s="13"/>
      <c r="W2989" s="47"/>
      <c r="X2989" s="210" t="s">
        <v>16300</v>
      </c>
      <c r="Y2989" s="21" t="s">
        <v>2431</v>
      </c>
      <c r="Z2989" s="214" t="s">
        <v>16301</v>
      </c>
    </row>
    <row r="2990" spans="1:26" s="67" customFormat="1" ht="100.2" customHeight="1" x14ac:dyDescent="0.3">
      <c r="A2990" s="9" t="s">
        <v>16991</v>
      </c>
      <c r="B2990" s="10" t="s">
        <v>16302</v>
      </c>
      <c r="C2990" s="22" t="s">
        <v>16303</v>
      </c>
      <c r="D2990" s="19" t="s">
        <v>16304</v>
      </c>
      <c r="E2990" s="13">
        <v>542.49</v>
      </c>
      <c r="F2990" s="14" t="s">
        <v>16305</v>
      </c>
      <c r="G2990" s="14">
        <v>6.23</v>
      </c>
      <c r="H2990" s="14" t="s">
        <v>16306</v>
      </c>
      <c r="I2990" s="14" t="s">
        <v>13709</v>
      </c>
      <c r="J2990" s="15" t="s">
        <v>13842</v>
      </c>
      <c r="K2990" s="14" t="s">
        <v>29203</v>
      </c>
      <c r="L2990" s="14" t="s">
        <v>425</v>
      </c>
      <c r="M2990" s="14" t="s">
        <v>16307</v>
      </c>
      <c r="N2990" s="14" t="s">
        <v>46</v>
      </c>
      <c r="O2990" s="203" t="s">
        <v>34</v>
      </c>
      <c r="P2990" s="28">
        <v>800</v>
      </c>
      <c r="Q2990" s="14" t="s">
        <v>49</v>
      </c>
      <c r="R2990" s="15" t="s">
        <v>16308</v>
      </c>
      <c r="S2990" s="14" t="s">
        <v>36</v>
      </c>
      <c r="T2990" s="14">
        <v>8.6</v>
      </c>
      <c r="U2990" s="36" t="s">
        <v>49</v>
      </c>
      <c r="V2990" s="30"/>
      <c r="W2990" s="47"/>
      <c r="X2990" s="210" t="s">
        <v>16309</v>
      </c>
      <c r="Y2990" s="21" t="s">
        <v>16310</v>
      </c>
      <c r="Z2990" s="214" t="s">
        <v>16311</v>
      </c>
    </row>
    <row r="2991" spans="1:26" s="67" customFormat="1" ht="100.2" customHeight="1" x14ac:dyDescent="0.3">
      <c r="A2991" s="9" t="s">
        <v>16991</v>
      </c>
      <c r="B2991" s="10" t="s">
        <v>16312</v>
      </c>
      <c r="C2991" s="11" t="s">
        <v>16313</v>
      </c>
      <c r="D2991" s="114" t="s">
        <v>16314</v>
      </c>
      <c r="E2991" s="24">
        <v>80.513518068458296</v>
      </c>
      <c r="F2991" s="14" t="s">
        <v>9215</v>
      </c>
      <c r="G2991" s="14">
        <v>0.15</v>
      </c>
      <c r="H2991" s="71" t="s">
        <v>16315</v>
      </c>
      <c r="I2991" s="14" t="s">
        <v>13709</v>
      </c>
      <c r="J2991" s="15" t="s">
        <v>16316</v>
      </c>
      <c r="K2991" s="14" t="s">
        <v>28781</v>
      </c>
      <c r="L2991" s="14" t="s">
        <v>31</v>
      </c>
      <c r="M2991" s="14" t="s">
        <v>163</v>
      </c>
      <c r="N2991" s="14" t="s">
        <v>46</v>
      </c>
      <c r="O2991" s="203" t="s">
        <v>71</v>
      </c>
      <c r="P2991" s="69">
        <v>852</v>
      </c>
      <c r="Q2991" s="70" t="s">
        <v>49</v>
      </c>
      <c r="R2991" s="15" t="s">
        <v>16317</v>
      </c>
      <c r="S2991" s="14" t="s">
        <v>7321</v>
      </c>
      <c r="T2991" s="71">
        <v>0.45</v>
      </c>
      <c r="U2991" s="72" t="s">
        <v>49</v>
      </c>
      <c r="V2991" s="93"/>
      <c r="W2991" s="101"/>
      <c r="X2991" s="210" t="s">
        <v>16318</v>
      </c>
      <c r="Y2991" s="21" t="s">
        <v>16319</v>
      </c>
      <c r="Z2991" s="214" t="s">
        <v>16320</v>
      </c>
    </row>
    <row r="2992" spans="1:26" s="67" customFormat="1" ht="100.2" customHeight="1" x14ac:dyDescent="0.3">
      <c r="A2992" s="9" t="s">
        <v>16991</v>
      </c>
      <c r="B2992" s="10" t="s">
        <v>16321</v>
      </c>
      <c r="C2992" s="15" t="s">
        <v>16322</v>
      </c>
      <c r="D2992" s="19" t="s">
        <v>16323</v>
      </c>
      <c r="E2992" s="13">
        <v>257.29000000000002</v>
      </c>
      <c r="F2992" s="14" t="s">
        <v>16079</v>
      </c>
      <c r="G2992" s="14"/>
      <c r="H2992" s="14" t="s">
        <v>16324</v>
      </c>
      <c r="I2992" s="14" t="s">
        <v>13709</v>
      </c>
      <c r="J2992" s="15" t="s">
        <v>14346</v>
      </c>
      <c r="K2992" s="13" t="s">
        <v>29204</v>
      </c>
      <c r="L2992" s="14" t="s">
        <v>31</v>
      </c>
      <c r="M2992" s="14" t="s">
        <v>16325</v>
      </c>
      <c r="N2992" s="14" t="s">
        <v>46</v>
      </c>
      <c r="O2992" s="203" t="s">
        <v>34</v>
      </c>
      <c r="P2992" s="28">
        <v>870</v>
      </c>
      <c r="Q2992" s="36" t="s">
        <v>49</v>
      </c>
      <c r="R2992" s="15" t="s">
        <v>16326</v>
      </c>
      <c r="S2992" s="14" t="s">
        <v>143</v>
      </c>
      <c r="T2992" s="13">
        <v>3.1</v>
      </c>
      <c r="U2992" s="36" t="s">
        <v>49</v>
      </c>
      <c r="V2992" s="30"/>
      <c r="W2992" s="47"/>
      <c r="X2992" s="210" t="s">
        <v>16327</v>
      </c>
      <c r="Y2992" s="21" t="s">
        <v>16328</v>
      </c>
      <c r="Z2992" s="214" t="s">
        <v>16329</v>
      </c>
    </row>
    <row r="2993" spans="1:26" s="67" customFormat="1" ht="100.2" customHeight="1" x14ac:dyDescent="0.3">
      <c r="A2993" s="9" t="s">
        <v>16991</v>
      </c>
      <c r="B2993" s="10" t="s">
        <v>16330</v>
      </c>
      <c r="C2993" s="22" t="s">
        <v>16331</v>
      </c>
      <c r="D2993" s="19" t="s">
        <v>16332</v>
      </c>
      <c r="E2993" s="13">
        <v>184.24</v>
      </c>
      <c r="F2993" s="14" t="s">
        <v>13067</v>
      </c>
      <c r="G2993" s="14">
        <v>1.34</v>
      </c>
      <c r="H2993" s="14" t="s">
        <v>16333</v>
      </c>
      <c r="I2993" s="14" t="s">
        <v>13709</v>
      </c>
      <c r="J2993" s="15" t="s">
        <v>14273</v>
      </c>
      <c r="K2993" s="14" t="s">
        <v>29205</v>
      </c>
      <c r="L2993" s="14" t="s">
        <v>425</v>
      </c>
      <c r="M2993" s="14" t="s">
        <v>16334</v>
      </c>
      <c r="N2993" s="14" t="s">
        <v>476</v>
      </c>
      <c r="O2993" s="203" t="s">
        <v>47</v>
      </c>
      <c r="P2993" s="28">
        <v>1004</v>
      </c>
      <c r="Q2993" s="14" t="s">
        <v>49</v>
      </c>
      <c r="R2993" s="15" t="s">
        <v>16335</v>
      </c>
      <c r="S2993" s="14" t="s">
        <v>36</v>
      </c>
      <c r="T2993" s="14">
        <v>2.7</v>
      </c>
      <c r="U2993" s="14" t="s">
        <v>49</v>
      </c>
      <c r="V2993" s="51"/>
      <c r="W2993" s="47"/>
      <c r="X2993" s="210" t="s">
        <v>16336</v>
      </c>
      <c r="Y2993" s="21" t="s">
        <v>16337</v>
      </c>
      <c r="Z2993" s="214" t="s">
        <v>16338</v>
      </c>
    </row>
    <row r="2994" spans="1:26" s="67" customFormat="1" ht="100.2" customHeight="1" x14ac:dyDescent="0.3">
      <c r="A2994" s="9" t="s">
        <v>16991</v>
      </c>
      <c r="B2994" s="10" t="s">
        <v>16339</v>
      </c>
      <c r="C2994" s="22" t="s">
        <v>16340</v>
      </c>
      <c r="D2994" s="19" t="s">
        <v>16341</v>
      </c>
      <c r="E2994" s="13">
        <v>572.44000000000005</v>
      </c>
      <c r="F2994" s="14" t="s">
        <v>16342</v>
      </c>
      <c r="G2994" s="14">
        <v>-1.66</v>
      </c>
      <c r="H2994" s="14" t="s">
        <v>16343</v>
      </c>
      <c r="I2994" s="14" t="s">
        <v>13709</v>
      </c>
      <c r="J2994" s="15" t="s">
        <v>13710</v>
      </c>
      <c r="K2994" s="14" t="s">
        <v>29108</v>
      </c>
      <c r="L2994" s="14" t="s">
        <v>425</v>
      </c>
      <c r="M2994" s="14" t="s">
        <v>16344</v>
      </c>
      <c r="N2994" s="14" t="s">
        <v>46</v>
      </c>
      <c r="O2994" s="203" t="s">
        <v>34</v>
      </c>
      <c r="P2994" s="28">
        <v>1125</v>
      </c>
      <c r="Q2994" s="14" t="s">
        <v>49</v>
      </c>
      <c r="R2994" s="15" t="s">
        <v>16345</v>
      </c>
      <c r="S2994" s="14" t="s">
        <v>143</v>
      </c>
      <c r="T2994" s="14">
        <v>2</v>
      </c>
      <c r="U2994" s="14" t="s">
        <v>49</v>
      </c>
      <c r="V2994" s="30"/>
      <c r="W2994" s="47"/>
      <c r="X2994" s="210" t="s">
        <v>16346</v>
      </c>
      <c r="Y2994" s="21" t="s">
        <v>16347</v>
      </c>
      <c r="Z2994" s="214" t="s">
        <v>16348</v>
      </c>
    </row>
    <row r="2995" spans="1:26" s="67" customFormat="1" ht="100.2" customHeight="1" x14ac:dyDescent="0.3">
      <c r="A2995" s="9" t="s">
        <v>16991</v>
      </c>
      <c r="B2995" s="10" t="s">
        <v>16349</v>
      </c>
      <c r="C2995" s="19" t="s">
        <v>16350</v>
      </c>
      <c r="D2995" s="19" t="s">
        <v>16351</v>
      </c>
      <c r="E2995" s="13">
        <v>574.49</v>
      </c>
      <c r="F2995" s="14" t="s">
        <v>16352</v>
      </c>
      <c r="G2995" s="14">
        <v>1.58</v>
      </c>
      <c r="H2995" s="14" t="s">
        <v>16353</v>
      </c>
      <c r="I2995" s="14" t="s">
        <v>13709</v>
      </c>
      <c r="J2995" s="15" t="s">
        <v>13842</v>
      </c>
      <c r="K2995" s="14" t="s">
        <v>29206</v>
      </c>
      <c r="L2995" s="14" t="s">
        <v>425</v>
      </c>
      <c r="M2995" s="14" t="s">
        <v>16354</v>
      </c>
      <c r="N2995" s="14" t="s">
        <v>33</v>
      </c>
      <c r="O2995" s="203" t="s">
        <v>34</v>
      </c>
      <c r="P2995" s="28">
        <v>1125</v>
      </c>
      <c r="Q2995" s="14" t="s">
        <v>49</v>
      </c>
      <c r="R2995" s="15" t="s">
        <v>16355</v>
      </c>
      <c r="S2995" s="14" t="s">
        <v>143</v>
      </c>
      <c r="T2995" s="14">
        <v>2.5</v>
      </c>
      <c r="U2995" s="36" t="s">
        <v>49</v>
      </c>
      <c r="V2995" s="30"/>
      <c r="W2995" s="47"/>
      <c r="X2995" s="210" t="s">
        <v>16356</v>
      </c>
      <c r="Y2995" s="21" t="s">
        <v>16347</v>
      </c>
      <c r="Z2995" s="214" t="s">
        <v>16348</v>
      </c>
    </row>
    <row r="2996" spans="1:26" s="67" customFormat="1" ht="100.2" customHeight="1" x14ac:dyDescent="0.3">
      <c r="A2996" s="9" t="s">
        <v>16991</v>
      </c>
      <c r="B2996" s="10" t="s">
        <v>16357</v>
      </c>
      <c r="C2996" s="22" t="s">
        <v>16358</v>
      </c>
      <c r="D2996" s="12" t="s">
        <v>23662</v>
      </c>
      <c r="E2996" s="13">
        <v>422.78</v>
      </c>
      <c r="F2996" s="14" t="s">
        <v>16359</v>
      </c>
      <c r="G2996" s="14">
        <v>6.73</v>
      </c>
      <c r="H2996" s="14" t="s">
        <v>16360</v>
      </c>
      <c r="I2996" s="14" t="s">
        <v>13709</v>
      </c>
      <c r="J2996" s="15" t="s">
        <v>13833</v>
      </c>
      <c r="K2996" s="14" t="s">
        <v>29137</v>
      </c>
      <c r="L2996" s="14" t="s">
        <v>31</v>
      </c>
      <c r="M2996" s="14" t="s">
        <v>163</v>
      </c>
      <c r="N2996" s="14" t="s">
        <v>1150</v>
      </c>
      <c r="O2996" s="203" t="s">
        <v>5698</v>
      </c>
      <c r="P2996" s="17" t="s">
        <v>8443</v>
      </c>
      <c r="Q2996" s="29" t="s">
        <v>16361</v>
      </c>
      <c r="R2996" s="15" t="s">
        <v>16362</v>
      </c>
      <c r="S2996" s="14" t="s">
        <v>36</v>
      </c>
      <c r="T2996" s="18">
        <v>314</v>
      </c>
      <c r="U2996" s="34">
        <v>61.3</v>
      </c>
      <c r="V2996" s="33">
        <f>PRODUCT(U2996,1/E2996)</f>
        <v>0.14499266758124793</v>
      </c>
      <c r="W2996" s="47"/>
      <c r="X2996" s="210" t="s">
        <v>16363</v>
      </c>
      <c r="Y2996" s="21" t="s">
        <v>6124</v>
      </c>
      <c r="Z2996" s="215" t="s">
        <v>16364</v>
      </c>
    </row>
    <row r="2997" spans="1:26" s="67" customFormat="1" ht="100.2" customHeight="1" x14ac:dyDescent="0.3">
      <c r="A2997" s="9" t="s">
        <v>16991</v>
      </c>
      <c r="B2997" s="10" t="s">
        <v>16365</v>
      </c>
      <c r="C2997" s="19" t="s">
        <v>16366</v>
      </c>
      <c r="D2997" s="19" t="s">
        <v>16367</v>
      </c>
      <c r="E2997" s="13">
        <v>926.09</v>
      </c>
      <c r="F2997" s="14" t="s">
        <v>16368</v>
      </c>
      <c r="G2997" s="14">
        <v>1.81</v>
      </c>
      <c r="H2997" s="14" t="s">
        <v>16369</v>
      </c>
      <c r="I2997" s="14" t="s">
        <v>13709</v>
      </c>
      <c r="J2997" s="15" t="s">
        <v>13805</v>
      </c>
      <c r="K2997" s="14" t="s">
        <v>29207</v>
      </c>
      <c r="L2997" s="14" t="s">
        <v>31</v>
      </c>
      <c r="M2997" s="14" t="s">
        <v>16370</v>
      </c>
      <c r="N2997" s="14" t="s">
        <v>33</v>
      </c>
      <c r="O2997" s="203" t="s">
        <v>1433</v>
      </c>
      <c r="P2997" s="28" t="s">
        <v>8443</v>
      </c>
      <c r="Q2997" s="14" t="s">
        <v>49</v>
      </c>
      <c r="R2997" s="15" t="s">
        <v>16371</v>
      </c>
      <c r="S2997" s="14" t="s">
        <v>36</v>
      </c>
      <c r="T2997" s="14">
        <v>0.5</v>
      </c>
      <c r="U2997" s="14" t="s">
        <v>49</v>
      </c>
      <c r="V2997" s="30"/>
      <c r="W2997" s="47"/>
      <c r="X2997" s="210" t="s">
        <v>16372</v>
      </c>
      <c r="Y2997" s="21" t="s">
        <v>16373</v>
      </c>
      <c r="Z2997" s="214" t="s">
        <v>16374</v>
      </c>
    </row>
    <row r="2998" spans="1:26" s="67" customFormat="1" ht="100.2" customHeight="1" x14ac:dyDescent="0.3">
      <c r="A2998" s="9" t="s">
        <v>16991</v>
      </c>
      <c r="B2998" s="10" t="s">
        <v>16375</v>
      </c>
      <c r="C2998" s="22" t="s">
        <v>16376</v>
      </c>
      <c r="D2998" s="12" t="s">
        <v>16377</v>
      </c>
      <c r="E2998" s="13">
        <v>84.119876031830302</v>
      </c>
      <c r="F2998" s="14" t="s">
        <v>16378</v>
      </c>
      <c r="G2998" s="14">
        <v>-0.67</v>
      </c>
      <c r="H2998" s="18" t="s">
        <v>16379</v>
      </c>
      <c r="I2998" s="14" t="s">
        <v>13709</v>
      </c>
      <c r="J2998" s="15" t="s">
        <v>11659</v>
      </c>
      <c r="K2998" s="14" t="s">
        <v>28705</v>
      </c>
      <c r="L2998" s="14" t="s">
        <v>31</v>
      </c>
      <c r="M2998" s="14" t="s">
        <v>1357</v>
      </c>
      <c r="N2998" s="14" t="s">
        <v>59</v>
      </c>
      <c r="O2998" s="203" t="s">
        <v>220</v>
      </c>
      <c r="P2998" s="17" t="s">
        <v>16380</v>
      </c>
      <c r="Q2998" s="29" t="s">
        <v>10477</v>
      </c>
      <c r="R2998" s="15" t="s">
        <v>16381</v>
      </c>
      <c r="S2998" s="14" t="s">
        <v>16382</v>
      </c>
      <c r="T2998" s="18">
        <v>15</v>
      </c>
      <c r="U2998" s="34">
        <v>7.5</v>
      </c>
      <c r="V2998" s="33">
        <f>U2998/E2998</f>
        <v>8.9158476614516868E-2</v>
      </c>
      <c r="W2998" s="33"/>
      <c r="X2998" s="210" t="s">
        <v>16383</v>
      </c>
      <c r="Y2998" s="21" t="s">
        <v>16384</v>
      </c>
      <c r="Z2998" s="214" t="s">
        <v>16385</v>
      </c>
    </row>
    <row r="2999" spans="1:26" s="67" customFormat="1" ht="100.2" customHeight="1" x14ac:dyDescent="0.3">
      <c r="A2999" s="9" t="s">
        <v>16991</v>
      </c>
      <c r="B2999" s="10" t="s">
        <v>16386</v>
      </c>
      <c r="C2999" s="19" t="s">
        <v>16387</v>
      </c>
      <c r="D2999" s="19" t="s">
        <v>16388</v>
      </c>
      <c r="E2999" s="13">
        <v>748.98</v>
      </c>
      <c r="F2999" s="14" t="s">
        <v>16389</v>
      </c>
      <c r="G2999" s="14">
        <v>4.0199999999999996</v>
      </c>
      <c r="H2999" s="14" t="s">
        <v>16390</v>
      </c>
      <c r="I2999" s="14" t="s">
        <v>13709</v>
      </c>
      <c r="J2999" s="15" t="s">
        <v>13805</v>
      </c>
      <c r="K2999" s="14" t="s">
        <v>28704</v>
      </c>
      <c r="L2999" s="14" t="s">
        <v>31</v>
      </c>
      <c r="M2999" s="14" t="s">
        <v>16391</v>
      </c>
      <c r="N2999" s="14" t="s">
        <v>33</v>
      </c>
      <c r="O2999" s="203" t="s">
        <v>220</v>
      </c>
      <c r="P2999" s="28" t="s">
        <v>16392</v>
      </c>
      <c r="Q2999" s="14">
        <v>10</v>
      </c>
      <c r="R2999" s="15" t="s">
        <v>16393</v>
      </c>
      <c r="S2999" s="14" t="s">
        <v>16394</v>
      </c>
      <c r="T2999" s="14">
        <v>20</v>
      </c>
      <c r="U2999" s="28">
        <v>10</v>
      </c>
      <c r="V2999" s="30">
        <f>U2999/E2999</f>
        <v>1.3351491361585088E-2</v>
      </c>
      <c r="W2999" s="47"/>
      <c r="X2999" s="210" t="s">
        <v>16395</v>
      </c>
      <c r="Y2999" s="21" t="s">
        <v>16396</v>
      </c>
      <c r="Z2999" s="214" t="s">
        <v>16397</v>
      </c>
    </row>
    <row r="3000" spans="1:26" s="67" customFormat="1" ht="100.2" customHeight="1" x14ac:dyDescent="0.3">
      <c r="A3000" s="9" t="s">
        <v>16991</v>
      </c>
      <c r="B3000" s="10" t="s">
        <v>16398</v>
      </c>
      <c r="C3000" s="22" t="s">
        <v>16399</v>
      </c>
      <c r="D3000" s="12" t="s">
        <v>16400</v>
      </c>
      <c r="E3000" s="13">
        <v>269.48</v>
      </c>
      <c r="F3000" s="14" t="s">
        <v>16401</v>
      </c>
      <c r="G3000" s="14">
        <v>0.88</v>
      </c>
      <c r="H3000" s="18" t="s">
        <v>16402</v>
      </c>
      <c r="I3000" s="14" t="s">
        <v>13709</v>
      </c>
      <c r="J3000" s="15" t="s">
        <v>13853</v>
      </c>
      <c r="K3000" s="14" t="s">
        <v>28703</v>
      </c>
      <c r="L3000" s="14" t="s">
        <v>31</v>
      </c>
      <c r="M3000" s="14" t="s">
        <v>16403</v>
      </c>
      <c r="N3000" s="14" t="s">
        <v>59</v>
      </c>
      <c r="O3000" s="203" t="s">
        <v>220</v>
      </c>
      <c r="P3000" s="17" t="s">
        <v>251</v>
      </c>
      <c r="Q3000" s="29" t="s">
        <v>49</v>
      </c>
      <c r="R3000" s="15" t="s">
        <v>16404</v>
      </c>
      <c r="S3000" s="14" t="s">
        <v>16405</v>
      </c>
      <c r="T3000" s="18">
        <v>60</v>
      </c>
      <c r="U3000" s="17" t="s">
        <v>49</v>
      </c>
      <c r="V3000" s="33"/>
      <c r="W3000" s="33"/>
      <c r="X3000" s="210" t="s">
        <v>16406</v>
      </c>
      <c r="Y3000" s="21" t="s">
        <v>1705</v>
      </c>
      <c r="Z3000" s="214" t="s">
        <v>16407</v>
      </c>
    </row>
    <row r="3001" spans="1:26" s="67" customFormat="1" ht="100.2" customHeight="1" x14ac:dyDescent="0.3">
      <c r="A3001" s="9" t="s">
        <v>16991</v>
      </c>
      <c r="B3001" s="10" t="s">
        <v>16408</v>
      </c>
      <c r="C3001" s="22" t="s">
        <v>16409</v>
      </c>
      <c r="D3001" s="19" t="s">
        <v>16410</v>
      </c>
      <c r="E3001" s="13">
        <v>203.34</v>
      </c>
      <c r="F3001" s="14" t="s">
        <v>14445</v>
      </c>
      <c r="G3001" s="14">
        <v>3.84</v>
      </c>
      <c r="H3001" s="14" t="s">
        <v>16411</v>
      </c>
      <c r="I3001" s="14" t="s">
        <v>13709</v>
      </c>
      <c r="J3001" s="15" t="s">
        <v>13833</v>
      </c>
      <c r="K3001" s="14" t="s">
        <v>28702</v>
      </c>
      <c r="L3001" s="14" t="s">
        <v>31</v>
      </c>
      <c r="M3001" s="14" t="s">
        <v>7878</v>
      </c>
      <c r="N3001" s="14" t="s">
        <v>33</v>
      </c>
      <c r="O3001" s="203" t="s">
        <v>5698</v>
      </c>
      <c r="P3001" s="28" t="s">
        <v>5445</v>
      </c>
      <c r="Q3001" s="14" t="s">
        <v>49</v>
      </c>
      <c r="R3001" s="15" t="s">
        <v>9573</v>
      </c>
      <c r="S3001" s="14" t="s">
        <v>16412</v>
      </c>
      <c r="T3001" s="14">
        <v>1</v>
      </c>
      <c r="U3001" s="14" t="s">
        <v>49</v>
      </c>
      <c r="V3001" s="30"/>
      <c r="W3001" s="47"/>
      <c r="X3001" s="210" t="s">
        <v>16413</v>
      </c>
      <c r="Y3001" s="21" t="s">
        <v>16414</v>
      </c>
      <c r="Z3001" s="214" t="s">
        <v>16415</v>
      </c>
    </row>
    <row r="3002" spans="1:26" s="67" customFormat="1" ht="100.2" customHeight="1" x14ac:dyDescent="0.3">
      <c r="A3002" s="138" t="s">
        <v>23707</v>
      </c>
      <c r="B3002" s="141" t="s">
        <v>26676</v>
      </c>
      <c r="C3002" s="139" t="s">
        <v>26677</v>
      </c>
      <c r="D3002" s="139" t="s">
        <v>26678</v>
      </c>
      <c r="E3002" s="142">
        <v>400.55900000000003</v>
      </c>
      <c r="F3002" s="143" t="s">
        <v>26679</v>
      </c>
      <c r="G3002" s="143"/>
      <c r="H3002" s="143" t="s">
        <v>26680</v>
      </c>
      <c r="I3002" s="143" t="s">
        <v>13709</v>
      </c>
      <c r="J3002" s="139" t="s">
        <v>26681</v>
      </c>
      <c r="K3002" s="143" t="s">
        <v>28701</v>
      </c>
      <c r="L3002" s="144" t="s">
        <v>31</v>
      </c>
      <c r="M3002" s="144" t="s">
        <v>18204</v>
      </c>
      <c r="N3002" s="144" t="s">
        <v>33</v>
      </c>
      <c r="O3002" s="166" t="s">
        <v>220</v>
      </c>
      <c r="P3002" s="144">
        <v>29</v>
      </c>
      <c r="Q3002" s="144">
        <v>1000</v>
      </c>
      <c r="R3002" s="145" t="s">
        <v>26682</v>
      </c>
      <c r="S3002" s="144" t="s">
        <v>49</v>
      </c>
      <c r="T3002" s="144" t="s">
        <v>49</v>
      </c>
      <c r="U3002" s="144">
        <v>1000</v>
      </c>
      <c r="V3002" s="148">
        <f t="shared" ref="V3002:V3026" si="155">U3002/E3002</f>
        <v>2.4965111257018315</v>
      </c>
      <c r="W3002" s="150"/>
      <c r="X3002" s="167" t="s">
        <v>24226</v>
      </c>
      <c r="Y3002" s="145" t="s">
        <v>1672</v>
      </c>
      <c r="Z3002" s="171" t="s">
        <v>26683</v>
      </c>
    </row>
    <row r="3003" spans="1:26" s="67" customFormat="1" ht="100.2" customHeight="1" x14ac:dyDescent="0.3">
      <c r="A3003" s="138" t="s">
        <v>23707</v>
      </c>
      <c r="B3003" s="141" t="s">
        <v>26684</v>
      </c>
      <c r="C3003" s="139" t="s">
        <v>26685</v>
      </c>
      <c r="D3003" s="139" t="s">
        <v>26913</v>
      </c>
      <c r="E3003" s="142">
        <v>270.291</v>
      </c>
      <c r="F3003" s="143" t="s">
        <v>26686</v>
      </c>
      <c r="G3003" s="143"/>
      <c r="H3003" s="143" t="s">
        <v>26687</v>
      </c>
      <c r="I3003" s="143" t="s">
        <v>13709</v>
      </c>
      <c r="J3003" s="139" t="s">
        <v>22689</v>
      </c>
      <c r="K3003" s="143" t="s">
        <v>28700</v>
      </c>
      <c r="L3003" s="144" t="s">
        <v>31</v>
      </c>
      <c r="M3003" s="144" t="s">
        <v>17194</v>
      </c>
      <c r="N3003" s="144" t="s">
        <v>33</v>
      </c>
      <c r="O3003" s="166" t="s">
        <v>220</v>
      </c>
      <c r="P3003" s="144">
        <v>28</v>
      </c>
      <c r="Q3003" s="144">
        <v>500</v>
      </c>
      <c r="R3003" s="145" t="s">
        <v>26688</v>
      </c>
      <c r="S3003" s="144" t="s">
        <v>49</v>
      </c>
      <c r="T3003" s="144" t="s">
        <v>49</v>
      </c>
      <c r="U3003" s="144">
        <v>500</v>
      </c>
      <c r="V3003" s="146">
        <f t="shared" si="155"/>
        <v>1.8498581158825118</v>
      </c>
      <c r="W3003" s="150"/>
      <c r="X3003" s="167" t="s">
        <v>26689</v>
      </c>
      <c r="Y3003" s="145" t="s">
        <v>8767</v>
      </c>
      <c r="Z3003" s="171" t="s">
        <v>26690</v>
      </c>
    </row>
    <row r="3004" spans="1:26" s="67" customFormat="1" ht="100.2" customHeight="1" x14ac:dyDescent="0.3">
      <c r="A3004" s="138" t="s">
        <v>23707</v>
      </c>
      <c r="B3004" s="141" t="s">
        <v>26691</v>
      </c>
      <c r="C3004" s="139" t="s">
        <v>26692</v>
      </c>
      <c r="D3004" s="139" t="s">
        <v>26693</v>
      </c>
      <c r="E3004" s="142">
        <v>739.57</v>
      </c>
      <c r="F3004" s="143" t="s">
        <v>26694</v>
      </c>
      <c r="G3004" s="143"/>
      <c r="H3004" s="143" t="s">
        <v>26695</v>
      </c>
      <c r="I3004" s="143" t="s">
        <v>13709</v>
      </c>
      <c r="J3004" s="139" t="s">
        <v>26696</v>
      </c>
      <c r="K3004" s="143" t="s">
        <v>28699</v>
      </c>
      <c r="L3004" s="144" t="s">
        <v>31</v>
      </c>
      <c r="M3004" s="144" t="s">
        <v>26697</v>
      </c>
      <c r="N3004" s="144" t="s">
        <v>33</v>
      </c>
      <c r="O3004" s="166" t="s">
        <v>220</v>
      </c>
      <c r="P3004" s="144">
        <v>41</v>
      </c>
      <c r="Q3004" s="144">
        <v>341</v>
      </c>
      <c r="R3004" s="145" t="s">
        <v>26698</v>
      </c>
      <c r="S3004" s="144" t="s">
        <v>49</v>
      </c>
      <c r="T3004" s="144" t="s">
        <v>49</v>
      </c>
      <c r="U3004" s="144">
        <v>341</v>
      </c>
      <c r="V3004" s="148">
        <f t="shared" si="155"/>
        <v>0.46107873494057355</v>
      </c>
      <c r="W3004" s="150"/>
      <c r="X3004" s="167" t="s">
        <v>26699</v>
      </c>
      <c r="Y3004" s="145" t="s">
        <v>26700</v>
      </c>
      <c r="Z3004" s="171" t="s">
        <v>26701</v>
      </c>
    </row>
    <row r="3005" spans="1:26" s="67" customFormat="1" ht="100.2" customHeight="1" x14ac:dyDescent="0.3">
      <c r="A3005" s="138" t="s">
        <v>23707</v>
      </c>
      <c r="B3005" s="141" t="s">
        <v>26702</v>
      </c>
      <c r="C3005" s="139" t="s">
        <v>26703</v>
      </c>
      <c r="D3005" s="139" t="s">
        <v>26704</v>
      </c>
      <c r="E3005" s="142">
        <v>299.27999999999997</v>
      </c>
      <c r="F3005" s="143" t="s">
        <v>26705</v>
      </c>
      <c r="G3005" s="143"/>
      <c r="H3005" s="175" t="s">
        <v>26706</v>
      </c>
      <c r="I3005" s="143" t="s">
        <v>13709</v>
      </c>
      <c r="J3005" s="139" t="s">
        <v>26707</v>
      </c>
      <c r="K3005" s="143" t="s">
        <v>28698</v>
      </c>
      <c r="L3005" s="144" t="s">
        <v>31</v>
      </c>
      <c r="M3005" s="144" t="s">
        <v>1287</v>
      </c>
      <c r="N3005" s="144" t="s">
        <v>46</v>
      </c>
      <c r="O3005" s="166" t="s">
        <v>220</v>
      </c>
      <c r="P3005" s="144">
        <v>42</v>
      </c>
      <c r="Q3005" s="144">
        <v>300</v>
      </c>
      <c r="R3005" s="145" t="s">
        <v>26708</v>
      </c>
      <c r="S3005" s="144" t="s">
        <v>36</v>
      </c>
      <c r="T3005" s="144">
        <v>750</v>
      </c>
      <c r="U3005" s="144">
        <v>300</v>
      </c>
      <c r="V3005" s="146">
        <f t="shared" si="155"/>
        <v>1.0024057738572576</v>
      </c>
      <c r="W3005" s="150"/>
      <c r="X3005" s="167" t="s">
        <v>26709</v>
      </c>
      <c r="Y3005" s="145" t="s">
        <v>1672</v>
      </c>
      <c r="Z3005" s="171" t="s">
        <v>26710</v>
      </c>
    </row>
    <row r="3006" spans="1:26" s="67" customFormat="1" ht="100.2" customHeight="1" x14ac:dyDescent="0.3">
      <c r="A3006" s="138" t="s">
        <v>23707</v>
      </c>
      <c r="B3006" s="158" t="s">
        <v>26711</v>
      </c>
      <c r="C3006" s="145" t="s">
        <v>26712</v>
      </c>
      <c r="D3006" s="145" t="s">
        <v>26914</v>
      </c>
      <c r="E3006" s="146">
        <v>442.43</v>
      </c>
      <c r="F3006" s="144" t="s">
        <v>26713</v>
      </c>
      <c r="G3006" s="144"/>
      <c r="H3006" s="144" t="s">
        <v>26714</v>
      </c>
      <c r="I3006" s="144" t="s">
        <v>13709</v>
      </c>
      <c r="J3006" s="145" t="s">
        <v>13842</v>
      </c>
      <c r="K3006" s="144" t="s">
        <v>28697</v>
      </c>
      <c r="L3006" s="144" t="s">
        <v>31</v>
      </c>
      <c r="M3006" s="144" t="s">
        <v>32</v>
      </c>
      <c r="N3006" s="144" t="s">
        <v>33</v>
      </c>
      <c r="O3006" s="166" t="s">
        <v>220</v>
      </c>
      <c r="P3006" s="144">
        <v>34</v>
      </c>
      <c r="Q3006" s="144">
        <v>300</v>
      </c>
      <c r="R3006" s="145" t="s">
        <v>26715</v>
      </c>
      <c r="S3006" s="144" t="s">
        <v>619</v>
      </c>
      <c r="T3006" s="144">
        <v>1000</v>
      </c>
      <c r="U3006" s="144">
        <v>300</v>
      </c>
      <c r="V3006" s="148">
        <f t="shared" si="155"/>
        <v>0.67807336753836767</v>
      </c>
      <c r="W3006" s="150"/>
      <c r="X3006" s="167" t="s">
        <v>26716</v>
      </c>
      <c r="Y3006" s="145" t="s">
        <v>25810</v>
      </c>
      <c r="Z3006" s="171" t="s">
        <v>26717</v>
      </c>
    </row>
    <row r="3007" spans="1:26" s="67" customFormat="1" ht="100.2" customHeight="1" x14ac:dyDescent="0.3">
      <c r="A3007" s="138" t="s">
        <v>23707</v>
      </c>
      <c r="B3007" s="141" t="s">
        <v>26718</v>
      </c>
      <c r="C3007" s="139" t="s">
        <v>26719</v>
      </c>
      <c r="D3007" s="139" t="s">
        <v>26720</v>
      </c>
      <c r="E3007" s="142">
        <v>330.46800000000002</v>
      </c>
      <c r="F3007" s="143" t="s">
        <v>26721</v>
      </c>
      <c r="G3007" s="143"/>
      <c r="H3007" s="143" t="s">
        <v>26722</v>
      </c>
      <c r="I3007" s="143" t="s">
        <v>13709</v>
      </c>
      <c r="J3007" s="139" t="s">
        <v>16602</v>
      </c>
      <c r="K3007" s="143" t="s">
        <v>28696</v>
      </c>
      <c r="L3007" s="144" t="s">
        <v>31</v>
      </c>
      <c r="M3007" s="144" t="s">
        <v>12508</v>
      </c>
      <c r="N3007" s="144" t="s">
        <v>476</v>
      </c>
      <c r="O3007" s="166" t="s">
        <v>220</v>
      </c>
      <c r="P3007" s="144">
        <v>64</v>
      </c>
      <c r="Q3007" s="144">
        <v>300</v>
      </c>
      <c r="R3007" s="145" t="s">
        <v>26723</v>
      </c>
      <c r="S3007" s="144" t="s">
        <v>36</v>
      </c>
      <c r="T3007" s="144">
        <v>1000</v>
      </c>
      <c r="U3007" s="144">
        <v>300</v>
      </c>
      <c r="V3007" s="148">
        <f t="shared" si="155"/>
        <v>0.90780347870293032</v>
      </c>
      <c r="W3007" s="150"/>
      <c r="X3007" s="167" t="s">
        <v>26724</v>
      </c>
      <c r="Y3007" s="145" t="s">
        <v>7979</v>
      </c>
      <c r="Z3007" s="171" t="s">
        <v>26725</v>
      </c>
    </row>
    <row r="3008" spans="1:26" s="67" customFormat="1" ht="100.2" customHeight="1" x14ac:dyDescent="0.3">
      <c r="A3008" s="138" t="s">
        <v>23707</v>
      </c>
      <c r="B3008" s="141" t="s">
        <v>26726</v>
      </c>
      <c r="C3008" s="139" t="s">
        <v>26727</v>
      </c>
      <c r="D3008" s="139" t="s">
        <v>26728</v>
      </c>
      <c r="E3008" s="142">
        <v>450.28</v>
      </c>
      <c r="F3008" s="143" t="s">
        <v>26729</v>
      </c>
      <c r="G3008" s="143"/>
      <c r="H3008" s="143" t="s">
        <v>26730</v>
      </c>
      <c r="I3008" s="143" t="s">
        <v>13709</v>
      </c>
      <c r="J3008" s="139" t="s">
        <v>26731</v>
      </c>
      <c r="K3008" s="143" t="s">
        <v>28695</v>
      </c>
      <c r="L3008" s="144" t="s">
        <v>31</v>
      </c>
      <c r="M3008" s="144" t="s">
        <v>69</v>
      </c>
      <c r="N3008" s="144" t="s">
        <v>33</v>
      </c>
      <c r="O3008" s="166" t="s">
        <v>220</v>
      </c>
      <c r="P3008" s="144">
        <v>37</v>
      </c>
      <c r="Q3008" s="144">
        <v>250</v>
      </c>
      <c r="R3008" s="145" t="s">
        <v>26732</v>
      </c>
      <c r="S3008" s="144" t="s">
        <v>36</v>
      </c>
      <c r="T3008" s="144">
        <v>500</v>
      </c>
      <c r="U3008" s="144">
        <v>250</v>
      </c>
      <c r="V3008" s="148">
        <f t="shared" si="155"/>
        <v>0.5552100914986231</v>
      </c>
      <c r="W3008" s="150"/>
      <c r="X3008" s="167" t="s">
        <v>26733</v>
      </c>
      <c r="Y3008" s="145" t="s">
        <v>26734</v>
      </c>
      <c r="Z3008" s="171" t="s">
        <v>26735</v>
      </c>
    </row>
    <row r="3009" spans="1:26" s="67" customFormat="1" ht="100.2" customHeight="1" x14ac:dyDescent="0.3">
      <c r="A3009" s="138" t="s">
        <v>23707</v>
      </c>
      <c r="B3009" s="141" t="s">
        <v>26736</v>
      </c>
      <c r="C3009" s="139" t="s">
        <v>26737</v>
      </c>
      <c r="D3009" s="139" t="s">
        <v>26738</v>
      </c>
      <c r="E3009" s="142">
        <f>530.23/2</f>
        <v>265.11500000000001</v>
      </c>
      <c r="F3009" s="143" t="s">
        <v>26739</v>
      </c>
      <c r="G3009" s="143"/>
      <c r="H3009" s="143" t="s">
        <v>26740</v>
      </c>
      <c r="I3009" s="143" t="s">
        <v>13709</v>
      </c>
      <c r="J3009" s="139" t="s">
        <v>13833</v>
      </c>
      <c r="K3009" s="143" t="s">
        <v>28661</v>
      </c>
      <c r="L3009" s="144" t="s">
        <v>31</v>
      </c>
      <c r="M3009" s="202" t="s">
        <v>17194</v>
      </c>
      <c r="N3009" s="144" t="s">
        <v>46</v>
      </c>
      <c r="O3009" s="166" t="s">
        <v>220</v>
      </c>
      <c r="P3009" s="144">
        <v>35</v>
      </c>
      <c r="Q3009" s="144">
        <v>241.5</v>
      </c>
      <c r="R3009" s="145" t="s">
        <v>26741</v>
      </c>
      <c r="S3009" s="144" t="s">
        <v>49</v>
      </c>
      <c r="T3009" s="144" t="s">
        <v>49</v>
      </c>
      <c r="U3009" s="144">
        <v>241.5</v>
      </c>
      <c r="V3009" s="149">
        <f t="shared" si="155"/>
        <v>0.91092544744733417</v>
      </c>
      <c r="W3009" s="150"/>
      <c r="X3009" s="167" t="s">
        <v>26742</v>
      </c>
      <c r="Y3009" s="145" t="s">
        <v>8767</v>
      </c>
      <c r="Z3009" s="171" t="s">
        <v>26743</v>
      </c>
    </row>
    <row r="3010" spans="1:26" s="67" customFormat="1" ht="100.2" customHeight="1" x14ac:dyDescent="0.3">
      <c r="A3010" s="138" t="s">
        <v>23707</v>
      </c>
      <c r="B3010" s="141" t="s">
        <v>26744</v>
      </c>
      <c r="C3010" s="139" t="s">
        <v>26745</v>
      </c>
      <c r="D3010" s="139" t="s">
        <v>26746</v>
      </c>
      <c r="E3010" s="142">
        <v>205.25700000000001</v>
      </c>
      <c r="F3010" s="143" t="s">
        <v>26747</v>
      </c>
      <c r="G3010" s="143"/>
      <c r="H3010" s="143" t="s">
        <v>26748</v>
      </c>
      <c r="I3010" s="143" t="s">
        <v>13709</v>
      </c>
      <c r="J3010" s="139" t="s">
        <v>14093</v>
      </c>
      <c r="K3010" s="143" t="s">
        <v>28694</v>
      </c>
      <c r="L3010" s="144" t="s">
        <v>31</v>
      </c>
      <c r="M3010" s="144" t="s">
        <v>1287</v>
      </c>
      <c r="N3010" s="144" t="s">
        <v>46</v>
      </c>
      <c r="O3010" s="166" t="s">
        <v>220</v>
      </c>
      <c r="P3010" s="144">
        <v>28</v>
      </c>
      <c r="Q3010" s="144">
        <v>100</v>
      </c>
      <c r="R3010" s="145" t="s">
        <v>26749</v>
      </c>
      <c r="S3010" s="144" t="s">
        <v>49</v>
      </c>
      <c r="T3010" s="144" t="s">
        <v>49</v>
      </c>
      <c r="U3010" s="144">
        <v>100</v>
      </c>
      <c r="V3010" s="148">
        <f t="shared" si="155"/>
        <v>0.48719410300257726</v>
      </c>
      <c r="W3010" s="147"/>
      <c r="X3010" s="167" t="s">
        <v>26750</v>
      </c>
      <c r="Y3010" s="145" t="s">
        <v>8767</v>
      </c>
      <c r="Z3010" s="171" t="s">
        <v>26751</v>
      </c>
    </row>
    <row r="3011" spans="1:26" s="67" customFormat="1" ht="100.2" customHeight="1" x14ac:dyDescent="0.3">
      <c r="A3011" s="138" t="s">
        <v>23707</v>
      </c>
      <c r="B3011" s="141" t="s">
        <v>26752</v>
      </c>
      <c r="C3011" s="139" t="s">
        <v>26753</v>
      </c>
      <c r="D3011" s="139" t="s">
        <v>26754</v>
      </c>
      <c r="E3011" s="142">
        <v>191.7</v>
      </c>
      <c r="F3011" s="143" t="s">
        <v>26755</v>
      </c>
      <c r="G3011" s="143"/>
      <c r="H3011" s="143" t="s">
        <v>26756</v>
      </c>
      <c r="I3011" s="143" t="s">
        <v>13709</v>
      </c>
      <c r="J3011" s="139" t="s">
        <v>26757</v>
      </c>
      <c r="K3011" s="143" t="s">
        <v>28693</v>
      </c>
      <c r="L3011" s="144" t="s">
        <v>31</v>
      </c>
      <c r="M3011" s="144" t="s">
        <v>2749</v>
      </c>
      <c r="N3011" s="144" t="s">
        <v>33</v>
      </c>
      <c r="O3011" s="166" t="s">
        <v>220</v>
      </c>
      <c r="P3011" s="144">
        <v>28</v>
      </c>
      <c r="Q3011" s="144">
        <v>100</v>
      </c>
      <c r="R3011" s="145" t="s">
        <v>26758</v>
      </c>
      <c r="S3011" s="144" t="s">
        <v>1029</v>
      </c>
      <c r="T3011" s="144">
        <v>300</v>
      </c>
      <c r="U3011" s="144">
        <v>100</v>
      </c>
      <c r="V3011" s="148">
        <f t="shared" si="155"/>
        <v>0.52164840897235265</v>
      </c>
      <c r="W3011" s="150"/>
      <c r="X3011" s="167" t="s">
        <v>26759</v>
      </c>
      <c r="Y3011" s="145" t="s">
        <v>8767</v>
      </c>
      <c r="Z3011" s="171" t="s">
        <v>26760</v>
      </c>
    </row>
    <row r="3012" spans="1:26" s="67" customFormat="1" ht="100.2" customHeight="1" x14ac:dyDescent="0.3">
      <c r="A3012" s="138" t="s">
        <v>23707</v>
      </c>
      <c r="B3012" s="141" t="s">
        <v>26761</v>
      </c>
      <c r="C3012" s="139" t="s">
        <v>26762</v>
      </c>
      <c r="D3012" s="139" t="s">
        <v>26763</v>
      </c>
      <c r="E3012" s="142">
        <v>371.25799999999998</v>
      </c>
      <c r="F3012" s="143" t="s">
        <v>26764</v>
      </c>
      <c r="G3012" s="143"/>
      <c r="H3012" s="143" t="s">
        <v>26765</v>
      </c>
      <c r="I3012" s="143" t="s">
        <v>13709</v>
      </c>
      <c r="J3012" s="139" t="s">
        <v>26766</v>
      </c>
      <c r="K3012" s="143" t="s">
        <v>28833</v>
      </c>
      <c r="L3012" s="144" t="s">
        <v>31</v>
      </c>
      <c r="M3012" s="144" t="s">
        <v>32</v>
      </c>
      <c r="N3012" s="144" t="s">
        <v>33</v>
      </c>
      <c r="O3012" s="166" t="s">
        <v>220</v>
      </c>
      <c r="P3012" s="144">
        <v>28</v>
      </c>
      <c r="Q3012" s="144">
        <v>60</v>
      </c>
      <c r="R3012" s="145" t="s">
        <v>26767</v>
      </c>
      <c r="S3012" s="144" t="s">
        <v>13220</v>
      </c>
      <c r="T3012" s="144">
        <v>120</v>
      </c>
      <c r="U3012" s="144">
        <v>60</v>
      </c>
      <c r="V3012" s="146">
        <f t="shared" si="155"/>
        <v>0.16161267905338067</v>
      </c>
      <c r="W3012" s="150"/>
      <c r="X3012" s="167" t="s">
        <v>26768</v>
      </c>
      <c r="Y3012" s="145" t="s">
        <v>4247</v>
      </c>
      <c r="Z3012" s="171" t="s">
        <v>26769</v>
      </c>
    </row>
    <row r="3013" spans="1:26" s="67" customFormat="1" ht="100.2" customHeight="1" x14ac:dyDescent="0.3">
      <c r="A3013" s="138" t="s">
        <v>23707</v>
      </c>
      <c r="B3013" s="141" t="s">
        <v>26770</v>
      </c>
      <c r="C3013" s="139" t="s">
        <v>26771</v>
      </c>
      <c r="D3013" s="139" t="s">
        <v>26772</v>
      </c>
      <c r="E3013" s="142">
        <v>379.37200000000001</v>
      </c>
      <c r="F3013" s="143" t="s">
        <v>26773</v>
      </c>
      <c r="G3013" s="143"/>
      <c r="H3013" s="143" t="s">
        <v>26774</v>
      </c>
      <c r="I3013" s="143" t="s">
        <v>13709</v>
      </c>
      <c r="J3013" s="139" t="s">
        <v>13842</v>
      </c>
      <c r="K3013" s="143" t="s">
        <v>28692</v>
      </c>
      <c r="L3013" s="144" t="s">
        <v>31</v>
      </c>
      <c r="M3013" s="144" t="s">
        <v>24215</v>
      </c>
      <c r="N3013" s="144" t="s">
        <v>46</v>
      </c>
      <c r="O3013" s="166" t="s">
        <v>220</v>
      </c>
      <c r="P3013" s="144">
        <v>35</v>
      </c>
      <c r="Q3013" s="144">
        <v>50</v>
      </c>
      <c r="R3013" s="145" t="s">
        <v>26775</v>
      </c>
      <c r="S3013" s="144" t="s">
        <v>26776</v>
      </c>
      <c r="T3013" s="144">
        <v>150</v>
      </c>
      <c r="U3013" s="144">
        <v>50</v>
      </c>
      <c r="V3013" s="146">
        <f t="shared" si="155"/>
        <v>0.13179675885410624</v>
      </c>
      <c r="W3013" s="150"/>
      <c r="X3013" s="167" t="s">
        <v>26777</v>
      </c>
      <c r="Y3013" s="145" t="s">
        <v>966</v>
      </c>
      <c r="Z3013" s="171" t="s">
        <v>26778</v>
      </c>
    </row>
    <row r="3014" spans="1:26" s="67" customFormat="1" ht="100.2" customHeight="1" x14ac:dyDescent="0.3">
      <c r="A3014" s="138" t="s">
        <v>23707</v>
      </c>
      <c r="B3014" s="158" t="s">
        <v>26779</v>
      </c>
      <c r="C3014" s="145" t="s">
        <v>26780</v>
      </c>
      <c r="D3014" s="145" t="s">
        <v>26781</v>
      </c>
      <c r="E3014" s="146">
        <v>120.13</v>
      </c>
      <c r="F3014" s="144" t="s">
        <v>26782</v>
      </c>
      <c r="G3014" s="144"/>
      <c r="H3014" s="144" t="s">
        <v>26783</v>
      </c>
      <c r="I3014" s="144" t="s">
        <v>13709</v>
      </c>
      <c r="J3014" s="145" t="s">
        <v>26784</v>
      </c>
      <c r="K3014" s="144" t="s">
        <v>28691</v>
      </c>
      <c r="L3014" s="144" t="s">
        <v>31</v>
      </c>
      <c r="M3014" s="144" t="s">
        <v>69</v>
      </c>
      <c r="N3014" s="144" t="s">
        <v>17430</v>
      </c>
      <c r="O3014" s="144" t="s">
        <v>220</v>
      </c>
      <c r="P3014" s="144">
        <v>48</v>
      </c>
      <c r="Q3014" s="144">
        <v>45</v>
      </c>
      <c r="R3014" s="145" t="s">
        <v>26785</v>
      </c>
      <c r="S3014" s="144" t="s">
        <v>36</v>
      </c>
      <c r="T3014" s="144">
        <v>90</v>
      </c>
      <c r="U3014" s="144">
        <v>45</v>
      </c>
      <c r="V3014" s="146">
        <f t="shared" si="155"/>
        <v>0.37459418962790314</v>
      </c>
      <c r="W3014" s="150"/>
      <c r="X3014" s="167" t="s">
        <v>26786</v>
      </c>
      <c r="Y3014" s="145" t="s">
        <v>1362</v>
      </c>
      <c r="Z3014" s="171" t="s">
        <v>26787</v>
      </c>
    </row>
    <row r="3015" spans="1:26" s="67" customFormat="1" ht="100.2" customHeight="1" x14ac:dyDescent="0.3">
      <c r="A3015" s="138" t="s">
        <v>23707</v>
      </c>
      <c r="B3015" s="158" t="s">
        <v>26788</v>
      </c>
      <c r="C3015" s="145" t="s">
        <v>26789</v>
      </c>
      <c r="D3015" s="145" t="s">
        <v>26790</v>
      </c>
      <c r="E3015" s="146">
        <v>206.33</v>
      </c>
      <c r="F3015" s="144" t="s">
        <v>26791</v>
      </c>
      <c r="G3015" s="144"/>
      <c r="H3015" s="144" t="s">
        <v>26792</v>
      </c>
      <c r="I3015" s="144" t="s">
        <v>13709</v>
      </c>
      <c r="J3015" s="145" t="s">
        <v>26757</v>
      </c>
      <c r="K3015" s="144" t="s">
        <v>28690</v>
      </c>
      <c r="L3015" s="144" t="s">
        <v>31</v>
      </c>
      <c r="M3015" s="144" t="s">
        <v>26793</v>
      </c>
      <c r="N3015" s="144" t="s">
        <v>33</v>
      </c>
      <c r="O3015" s="144" t="s">
        <v>220</v>
      </c>
      <c r="P3015" s="144">
        <v>42</v>
      </c>
      <c r="Q3015" s="144">
        <v>40</v>
      </c>
      <c r="R3015" s="145" t="s">
        <v>26794</v>
      </c>
      <c r="S3015" s="144" t="s">
        <v>16382</v>
      </c>
      <c r="T3015" s="144">
        <v>100</v>
      </c>
      <c r="U3015" s="144">
        <v>40</v>
      </c>
      <c r="V3015" s="146">
        <f t="shared" si="155"/>
        <v>0.19386419812921046</v>
      </c>
      <c r="W3015" s="150"/>
      <c r="X3015" s="167" t="s">
        <v>26795</v>
      </c>
      <c r="Y3015" s="145" t="s">
        <v>950</v>
      </c>
      <c r="Z3015" s="171" t="s">
        <v>26796</v>
      </c>
    </row>
    <row r="3016" spans="1:26" s="67" customFormat="1" ht="100.2" customHeight="1" x14ac:dyDescent="0.3">
      <c r="A3016" s="138" t="s">
        <v>23707</v>
      </c>
      <c r="B3016" s="158" t="s">
        <v>26797</v>
      </c>
      <c r="C3016" s="145" t="s">
        <v>26798</v>
      </c>
      <c r="D3016" s="145" t="s">
        <v>26915</v>
      </c>
      <c r="E3016" s="146">
        <v>364.57400000000001</v>
      </c>
      <c r="F3016" s="144" t="s">
        <v>26799</v>
      </c>
      <c r="G3016" s="144"/>
      <c r="H3016" s="144" t="s">
        <v>26800</v>
      </c>
      <c r="I3016" s="144" t="s">
        <v>13709</v>
      </c>
      <c r="J3016" s="145" t="s">
        <v>13805</v>
      </c>
      <c r="K3016" s="144" t="s">
        <v>28689</v>
      </c>
      <c r="L3016" s="144" t="s">
        <v>31</v>
      </c>
      <c r="M3016" s="144" t="s">
        <v>69</v>
      </c>
      <c r="N3016" s="144" t="s">
        <v>476</v>
      </c>
      <c r="O3016" s="144" t="s">
        <v>220</v>
      </c>
      <c r="P3016" s="144">
        <v>14</v>
      </c>
      <c r="Q3016" s="144">
        <v>25</v>
      </c>
      <c r="R3016" s="145" t="s">
        <v>26801</v>
      </c>
      <c r="S3016" s="144" t="s">
        <v>1803</v>
      </c>
      <c r="T3016" s="144">
        <v>62.5</v>
      </c>
      <c r="U3016" s="144">
        <v>25</v>
      </c>
      <c r="V3016" s="148">
        <f t="shared" si="155"/>
        <v>6.8573184044940116E-2</v>
      </c>
      <c r="W3016" s="150"/>
      <c r="X3016" s="167" t="s">
        <v>26802</v>
      </c>
      <c r="Y3016" s="145" t="s">
        <v>1672</v>
      </c>
      <c r="Z3016" s="171" t="s">
        <v>26803</v>
      </c>
    </row>
    <row r="3017" spans="1:26" s="67" customFormat="1" ht="100.2" customHeight="1" x14ac:dyDescent="0.3">
      <c r="A3017" s="138" t="s">
        <v>23707</v>
      </c>
      <c r="B3017" s="158" t="s">
        <v>26804</v>
      </c>
      <c r="C3017" s="145" t="s">
        <v>26805</v>
      </c>
      <c r="D3017" s="145" t="s">
        <v>26806</v>
      </c>
      <c r="E3017" s="146">
        <v>478.5</v>
      </c>
      <c r="F3017" s="144" t="s">
        <v>26807</v>
      </c>
      <c r="G3017" s="144"/>
      <c r="H3017" s="144" t="s">
        <v>26808</v>
      </c>
      <c r="I3017" s="144" t="s">
        <v>13709</v>
      </c>
      <c r="J3017" s="145" t="s">
        <v>26809</v>
      </c>
      <c r="K3017" s="144" t="s">
        <v>28688</v>
      </c>
      <c r="L3017" s="144" t="s">
        <v>425</v>
      </c>
      <c r="M3017" s="144" t="s">
        <v>26810</v>
      </c>
      <c r="N3017" s="144" t="s">
        <v>476</v>
      </c>
      <c r="O3017" s="144" t="s">
        <v>220</v>
      </c>
      <c r="P3017" s="144">
        <v>40</v>
      </c>
      <c r="Q3017" s="144">
        <v>20</v>
      </c>
      <c r="R3017" s="145" t="s">
        <v>26811</v>
      </c>
      <c r="S3017" s="144" t="s">
        <v>24577</v>
      </c>
      <c r="T3017" s="144">
        <v>50</v>
      </c>
      <c r="U3017" s="144">
        <v>20</v>
      </c>
      <c r="V3017" s="148">
        <f t="shared" si="155"/>
        <v>4.1797283176593522E-2</v>
      </c>
      <c r="W3017" s="150"/>
      <c r="X3017" s="167" t="s">
        <v>26812</v>
      </c>
      <c r="Y3017" s="145" t="s">
        <v>26813</v>
      </c>
      <c r="Z3017" s="171" t="s">
        <v>26814</v>
      </c>
    </row>
    <row r="3018" spans="1:26" s="67" customFormat="1" ht="100.2" customHeight="1" x14ac:dyDescent="0.3">
      <c r="A3018" s="138" t="s">
        <v>23707</v>
      </c>
      <c r="B3018" s="158" t="s">
        <v>26815</v>
      </c>
      <c r="C3018" s="145" t="s">
        <v>26816</v>
      </c>
      <c r="D3018" s="145" t="s">
        <v>26817</v>
      </c>
      <c r="E3018" s="146">
        <v>401.4</v>
      </c>
      <c r="F3018" s="144" t="s">
        <v>26818</v>
      </c>
      <c r="G3018" s="144"/>
      <c r="H3018" s="144" t="s">
        <v>26819</v>
      </c>
      <c r="I3018" s="144" t="s">
        <v>13709</v>
      </c>
      <c r="J3018" s="145" t="s">
        <v>26820</v>
      </c>
      <c r="K3018" s="144" t="s">
        <v>28687</v>
      </c>
      <c r="L3018" s="144" t="s">
        <v>189</v>
      </c>
      <c r="M3018" s="144" t="s">
        <v>190</v>
      </c>
      <c r="N3018" s="144" t="s">
        <v>33</v>
      </c>
      <c r="O3018" s="144" t="s">
        <v>3856</v>
      </c>
      <c r="P3018" s="144">
        <v>28</v>
      </c>
      <c r="Q3018" s="144">
        <v>10</v>
      </c>
      <c r="R3018" s="145" t="s">
        <v>20642</v>
      </c>
      <c r="S3018" s="144" t="s">
        <v>36</v>
      </c>
      <c r="T3018" s="144">
        <v>30</v>
      </c>
      <c r="U3018" s="144">
        <v>10</v>
      </c>
      <c r="V3018" s="148">
        <f t="shared" si="155"/>
        <v>2.4912805181863479E-2</v>
      </c>
      <c r="W3018" s="150"/>
      <c r="X3018" s="167" t="s">
        <v>26821</v>
      </c>
      <c r="Y3018" s="145" t="s">
        <v>26822</v>
      </c>
      <c r="Z3018" s="171" t="s">
        <v>26823</v>
      </c>
    </row>
    <row r="3019" spans="1:26" s="67" customFormat="1" ht="100.2" customHeight="1" x14ac:dyDescent="0.3">
      <c r="A3019" s="138" t="s">
        <v>23707</v>
      </c>
      <c r="B3019" s="141" t="s">
        <v>26824</v>
      </c>
      <c r="C3019" s="139" t="s">
        <v>26825</v>
      </c>
      <c r="D3019" s="139" t="s">
        <v>26826</v>
      </c>
      <c r="E3019" s="142">
        <v>192</v>
      </c>
      <c r="F3019" s="143" t="s">
        <v>20465</v>
      </c>
      <c r="G3019" s="143"/>
      <c r="H3019" s="143" t="s">
        <v>26827</v>
      </c>
      <c r="I3019" s="143" t="s">
        <v>13709</v>
      </c>
      <c r="J3019" s="139" t="s">
        <v>14014</v>
      </c>
      <c r="K3019" s="143" t="s">
        <v>28686</v>
      </c>
      <c r="L3019" s="144" t="s">
        <v>31</v>
      </c>
      <c r="M3019" s="144" t="s">
        <v>5153</v>
      </c>
      <c r="N3019" s="144" t="s">
        <v>33</v>
      </c>
      <c r="O3019" s="144" t="s">
        <v>220</v>
      </c>
      <c r="P3019" s="144">
        <v>41</v>
      </c>
      <c r="Q3019" s="144">
        <v>8</v>
      </c>
      <c r="R3019" s="145" t="s">
        <v>26828</v>
      </c>
      <c r="S3019" s="144" t="s">
        <v>36</v>
      </c>
      <c r="T3019" s="144">
        <v>40</v>
      </c>
      <c r="U3019" s="144">
        <v>8</v>
      </c>
      <c r="V3019" s="146">
        <f t="shared" si="155"/>
        <v>4.1666666666666664E-2</v>
      </c>
      <c r="W3019" s="150"/>
      <c r="X3019" s="167" t="s">
        <v>26829</v>
      </c>
      <c r="Y3019" s="145" t="s">
        <v>26830</v>
      </c>
      <c r="Z3019" s="171" t="s">
        <v>26831</v>
      </c>
    </row>
    <row r="3020" spans="1:26" s="67" customFormat="1" ht="100.2" customHeight="1" x14ac:dyDescent="0.3">
      <c r="A3020" s="138" t="s">
        <v>23707</v>
      </c>
      <c r="B3020" s="158" t="s">
        <v>26832</v>
      </c>
      <c r="C3020" s="145" t="s">
        <v>26833</v>
      </c>
      <c r="D3020" s="145" t="s">
        <v>26916</v>
      </c>
      <c r="E3020" s="146">
        <v>251.16</v>
      </c>
      <c r="F3020" s="144" t="s">
        <v>26834</v>
      </c>
      <c r="G3020" s="144"/>
      <c r="H3020" s="144" t="s">
        <v>26835</v>
      </c>
      <c r="I3020" s="144" t="s">
        <v>13709</v>
      </c>
      <c r="J3020" s="145" t="s">
        <v>26836</v>
      </c>
      <c r="K3020" s="144" t="s">
        <v>28685</v>
      </c>
      <c r="L3020" s="144" t="s">
        <v>31</v>
      </c>
      <c r="M3020" s="144" t="s">
        <v>176</v>
      </c>
      <c r="N3020" s="144" t="s">
        <v>476</v>
      </c>
      <c r="O3020" s="144" t="s">
        <v>220</v>
      </c>
      <c r="P3020" s="144">
        <v>10</v>
      </c>
      <c r="Q3020" s="144">
        <v>5</v>
      </c>
      <c r="R3020" s="145" t="s">
        <v>26837</v>
      </c>
      <c r="S3020" s="144" t="s">
        <v>26838</v>
      </c>
      <c r="T3020" s="144">
        <v>25</v>
      </c>
      <c r="U3020" s="144">
        <v>5</v>
      </c>
      <c r="V3020" s="146">
        <f t="shared" si="155"/>
        <v>1.9907628603280776E-2</v>
      </c>
      <c r="W3020" s="150"/>
      <c r="X3020" s="167" t="s">
        <v>26839</v>
      </c>
      <c r="Y3020" s="145" t="s">
        <v>11887</v>
      </c>
      <c r="Z3020" s="171" t="s">
        <v>26840</v>
      </c>
    </row>
    <row r="3021" spans="1:26" s="67" customFormat="1" ht="100.2" customHeight="1" x14ac:dyDescent="0.3">
      <c r="A3021" s="138" t="s">
        <v>23707</v>
      </c>
      <c r="B3021" s="141" t="s">
        <v>26841</v>
      </c>
      <c r="C3021" s="139" t="s">
        <v>26842</v>
      </c>
      <c r="D3021" s="139" t="s">
        <v>26843</v>
      </c>
      <c r="E3021" s="142">
        <v>267.14999999999998</v>
      </c>
      <c r="F3021" s="143" t="s">
        <v>26844</v>
      </c>
      <c r="G3021" s="143"/>
      <c r="H3021" s="143" t="s">
        <v>26845</v>
      </c>
      <c r="I3021" s="143" t="s">
        <v>13709</v>
      </c>
      <c r="J3021" s="139" t="s">
        <v>16022</v>
      </c>
      <c r="K3021" s="143" t="s">
        <v>28684</v>
      </c>
      <c r="L3021" s="144" t="s">
        <v>31</v>
      </c>
      <c r="M3021" s="144" t="s">
        <v>26160</v>
      </c>
      <c r="N3021" s="144" t="s">
        <v>33</v>
      </c>
      <c r="O3021" s="144" t="s">
        <v>220</v>
      </c>
      <c r="P3021" s="144">
        <v>42</v>
      </c>
      <c r="Q3021" s="144">
        <v>2</v>
      </c>
      <c r="R3021" s="145" t="s">
        <v>26846</v>
      </c>
      <c r="S3021" s="144" t="s">
        <v>26847</v>
      </c>
      <c r="T3021" s="144">
        <v>10</v>
      </c>
      <c r="U3021" s="144">
        <v>2</v>
      </c>
      <c r="V3021" s="148">
        <f t="shared" si="155"/>
        <v>7.4864308440950782E-3</v>
      </c>
      <c r="W3021" s="150"/>
      <c r="X3021" s="167" t="s">
        <v>26848</v>
      </c>
      <c r="Y3021" s="145" t="s">
        <v>26849</v>
      </c>
      <c r="Z3021" s="171" t="s">
        <v>26850</v>
      </c>
    </row>
    <row r="3022" spans="1:26" s="67" customFormat="1" ht="100.2" customHeight="1" x14ac:dyDescent="0.3">
      <c r="A3022" s="138" t="s">
        <v>23707</v>
      </c>
      <c r="B3022" s="226" t="s">
        <v>26851</v>
      </c>
      <c r="C3022" s="196" t="s">
        <v>26852</v>
      </c>
      <c r="D3022" s="196" t="s">
        <v>26853</v>
      </c>
      <c r="E3022" s="198">
        <v>362.56099999999998</v>
      </c>
      <c r="F3022" s="199" t="s">
        <v>26854</v>
      </c>
      <c r="G3022" s="199"/>
      <c r="H3022" s="199" t="s">
        <v>26855</v>
      </c>
      <c r="I3022" s="199" t="s">
        <v>13709</v>
      </c>
      <c r="J3022" s="196" t="s">
        <v>26757</v>
      </c>
      <c r="K3022" s="199" t="s">
        <v>28683</v>
      </c>
      <c r="L3022" s="186" t="s">
        <v>31</v>
      </c>
      <c r="M3022" s="186" t="s">
        <v>26856</v>
      </c>
      <c r="N3022" s="186" t="s">
        <v>476</v>
      </c>
      <c r="O3022" s="186" t="s">
        <v>220</v>
      </c>
      <c r="P3022" s="186">
        <v>57</v>
      </c>
      <c r="Q3022" s="186">
        <v>1</v>
      </c>
      <c r="R3022" s="185" t="s">
        <v>26857</v>
      </c>
      <c r="S3022" s="186" t="s">
        <v>16382</v>
      </c>
      <c r="T3022" s="186">
        <v>3</v>
      </c>
      <c r="U3022" s="186">
        <v>1</v>
      </c>
      <c r="V3022" s="207">
        <f t="shared" si="155"/>
        <v>2.7581565584825726E-3</v>
      </c>
      <c r="W3022" s="187"/>
      <c r="X3022" s="188" t="s">
        <v>26858</v>
      </c>
      <c r="Y3022" s="185" t="s">
        <v>1672</v>
      </c>
      <c r="Z3022" s="189" t="s">
        <v>26859</v>
      </c>
    </row>
    <row r="3023" spans="1:26" s="67" customFormat="1" ht="100.2" customHeight="1" x14ac:dyDescent="0.3">
      <c r="A3023" s="138" t="s">
        <v>23707</v>
      </c>
      <c r="B3023" s="158" t="s">
        <v>26860</v>
      </c>
      <c r="C3023" s="145" t="s">
        <v>26861</v>
      </c>
      <c r="D3023" s="145" t="s">
        <v>26862</v>
      </c>
      <c r="E3023" s="146">
        <v>411.2</v>
      </c>
      <c r="F3023" s="144" t="s">
        <v>26863</v>
      </c>
      <c r="G3023" s="144"/>
      <c r="H3023" s="144" t="s">
        <v>26864</v>
      </c>
      <c r="I3023" s="144" t="s">
        <v>13709</v>
      </c>
      <c r="J3023" s="145" t="s">
        <v>26865</v>
      </c>
      <c r="K3023" s="144" t="s">
        <v>28682</v>
      </c>
      <c r="L3023" s="144" t="s">
        <v>31</v>
      </c>
      <c r="M3023" s="144" t="s">
        <v>26866</v>
      </c>
      <c r="N3023" s="144" t="s">
        <v>476</v>
      </c>
      <c r="O3023" s="144" t="s">
        <v>220</v>
      </c>
      <c r="P3023" s="144">
        <v>10</v>
      </c>
      <c r="Q3023" s="144">
        <v>1</v>
      </c>
      <c r="R3023" s="145" t="s">
        <v>26867</v>
      </c>
      <c r="S3023" s="144" t="s">
        <v>36</v>
      </c>
      <c r="T3023" s="144">
        <v>4.5</v>
      </c>
      <c r="U3023" s="144">
        <v>1</v>
      </c>
      <c r="V3023" s="148">
        <f t="shared" si="155"/>
        <v>2.4319066147859923E-3</v>
      </c>
      <c r="W3023" s="150"/>
      <c r="X3023" s="1" t="s">
        <v>26868</v>
      </c>
      <c r="Y3023" s="145" t="s">
        <v>26869</v>
      </c>
      <c r="Z3023" s="1" t="s">
        <v>26870</v>
      </c>
    </row>
    <row r="3024" spans="1:26" s="67" customFormat="1" ht="100.2" customHeight="1" x14ac:dyDescent="0.3">
      <c r="A3024" s="138" t="s">
        <v>23707</v>
      </c>
      <c r="B3024" s="158" t="s">
        <v>26871</v>
      </c>
      <c r="C3024" s="145" t="s">
        <v>26872</v>
      </c>
      <c r="D3024" s="145" t="s">
        <v>26873</v>
      </c>
      <c r="E3024" s="146">
        <v>449.85</v>
      </c>
      <c r="F3024" s="144" t="s">
        <v>14646</v>
      </c>
      <c r="G3024" s="144"/>
      <c r="H3024" s="144" t="s">
        <v>26874</v>
      </c>
      <c r="I3024" s="144" t="s">
        <v>13709</v>
      </c>
      <c r="J3024" s="145" t="s">
        <v>14113</v>
      </c>
      <c r="K3024" s="144" t="s">
        <v>28681</v>
      </c>
      <c r="L3024" s="144" t="s">
        <v>31</v>
      </c>
      <c r="M3024" s="144" t="s">
        <v>1257</v>
      </c>
      <c r="N3024" s="144" t="s">
        <v>476</v>
      </c>
      <c r="O3024" s="144" t="s">
        <v>220</v>
      </c>
      <c r="P3024" s="144">
        <v>15</v>
      </c>
      <c r="Q3024" s="144">
        <v>1</v>
      </c>
      <c r="R3024" s="145" t="s">
        <v>26875</v>
      </c>
      <c r="S3024" s="144" t="s">
        <v>36</v>
      </c>
      <c r="T3024" s="144">
        <v>2</v>
      </c>
      <c r="U3024" s="144">
        <v>1</v>
      </c>
      <c r="V3024" s="148">
        <f t="shared" si="155"/>
        <v>2.222963209958875E-3</v>
      </c>
      <c r="W3024" s="150"/>
      <c r="X3024" s="1" t="s">
        <v>26876</v>
      </c>
      <c r="Y3024" s="145" t="s">
        <v>26877</v>
      </c>
      <c r="Z3024" s="1" t="s">
        <v>26878</v>
      </c>
    </row>
    <row r="3025" spans="1:26" s="67" customFormat="1" ht="100.2" customHeight="1" x14ac:dyDescent="0.3">
      <c r="A3025" s="138" t="s">
        <v>23707</v>
      </c>
      <c r="B3025" s="158" t="s">
        <v>26879</v>
      </c>
      <c r="C3025" s="145" t="s">
        <v>26880</v>
      </c>
      <c r="D3025" s="145" t="s">
        <v>26881</v>
      </c>
      <c r="E3025" s="146">
        <v>180.822</v>
      </c>
      <c r="F3025" s="144" t="s">
        <v>26882</v>
      </c>
      <c r="G3025" s="144"/>
      <c r="H3025" s="144" t="s">
        <v>26883</v>
      </c>
      <c r="I3025" s="144" t="s">
        <v>13709</v>
      </c>
      <c r="J3025" s="145" t="s">
        <v>14795</v>
      </c>
      <c r="K3025" s="144" t="s">
        <v>28662</v>
      </c>
      <c r="L3025" s="144" t="s">
        <v>31</v>
      </c>
      <c r="M3025" s="144" t="s">
        <v>15541</v>
      </c>
      <c r="N3025" s="144" t="s">
        <v>33</v>
      </c>
      <c r="O3025" s="144" t="s">
        <v>220</v>
      </c>
      <c r="P3025" s="144">
        <v>26</v>
      </c>
      <c r="Q3025" s="144">
        <v>0.3</v>
      </c>
      <c r="R3025" s="145" t="s">
        <v>26884</v>
      </c>
      <c r="S3025" s="144" t="s">
        <v>9272</v>
      </c>
      <c r="T3025" s="144">
        <v>0.5</v>
      </c>
      <c r="U3025" s="144">
        <v>0.3</v>
      </c>
      <c r="V3025" s="148">
        <f t="shared" si="155"/>
        <v>1.6590901549590204E-3</v>
      </c>
      <c r="W3025" s="150"/>
      <c r="X3025" s="1" t="s">
        <v>26885</v>
      </c>
      <c r="Y3025" s="145" t="s">
        <v>26886</v>
      </c>
      <c r="Z3025" s="1" t="s">
        <v>26887</v>
      </c>
    </row>
    <row r="3026" spans="1:26" s="67" customFormat="1" ht="100.2" customHeight="1" x14ac:dyDescent="0.3">
      <c r="A3026" s="138" t="s">
        <v>23707</v>
      </c>
      <c r="B3026" s="158" t="s">
        <v>26888</v>
      </c>
      <c r="C3026" s="145" t="s">
        <v>26889</v>
      </c>
      <c r="D3026" s="145" t="s">
        <v>26890</v>
      </c>
      <c r="E3026" s="146">
        <v>516.6</v>
      </c>
      <c r="F3026" s="144" t="s">
        <v>26891</v>
      </c>
      <c r="G3026" s="144"/>
      <c r="H3026" s="144" t="s">
        <v>26892</v>
      </c>
      <c r="I3026" s="144" t="s">
        <v>13709</v>
      </c>
      <c r="J3026" s="145" t="s">
        <v>26820</v>
      </c>
      <c r="K3026" s="144" t="s">
        <v>28680</v>
      </c>
      <c r="L3026" s="144" t="s">
        <v>31</v>
      </c>
      <c r="M3026" s="144" t="s">
        <v>18204</v>
      </c>
      <c r="N3026" s="144" t="s">
        <v>476</v>
      </c>
      <c r="O3026" s="144" t="s">
        <v>220</v>
      </c>
      <c r="P3026" s="144">
        <v>35</v>
      </c>
      <c r="Q3026" s="144">
        <v>0.05</v>
      </c>
      <c r="R3026" s="145" t="s">
        <v>26893</v>
      </c>
      <c r="S3026" s="144" t="s">
        <v>36</v>
      </c>
      <c r="T3026" s="144">
        <v>0.15</v>
      </c>
      <c r="U3026" s="144">
        <v>0.05</v>
      </c>
      <c r="V3026" s="149">
        <f t="shared" si="155"/>
        <v>9.6786682152535811E-5</v>
      </c>
      <c r="W3026" s="150"/>
      <c r="X3026" s="1" t="s">
        <v>26894</v>
      </c>
      <c r="Y3026" s="145" t="s">
        <v>4547</v>
      </c>
      <c r="Z3026" s="1" t="s">
        <v>26895</v>
      </c>
    </row>
    <row r="3027" spans="1:26" s="67" customFormat="1" ht="100.2" customHeight="1" x14ac:dyDescent="0.3">
      <c r="A3027" s="138" t="s">
        <v>23707</v>
      </c>
      <c r="B3027" s="141" t="s">
        <v>26917</v>
      </c>
      <c r="C3027" s="139" t="s">
        <v>26918</v>
      </c>
      <c r="D3027" s="152" t="s">
        <v>26919</v>
      </c>
      <c r="E3027" s="142">
        <v>327.56</v>
      </c>
      <c r="F3027" s="143" t="s">
        <v>26920</v>
      </c>
      <c r="G3027" s="143"/>
      <c r="H3027" s="143" t="s">
        <v>26921</v>
      </c>
      <c r="I3027" s="143" t="s">
        <v>13709</v>
      </c>
      <c r="J3027" s="139" t="s">
        <v>26922</v>
      </c>
      <c r="K3027" s="143" t="s">
        <v>28679</v>
      </c>
      <c r="L3027" s="144" t="s">
        <v>31</v>
      </c>
      <c r="M3027" s="144" t="s">
        <v>4969</v>
      </c>
      <c r="N3027" s="144" t="s">
        <v>46</v>
      </c>
      <c r="O3027" s="144" t="s">
        <v>34</v>
      </c>
      <c r="P3027" s="144">
        <v>91</v>
      </c>
      <c r="Q3027" s="144" t="s">
        <v>49</v>
      </c>
      <c r="R3027" s="145" t="s">
        <v>26923</v>
      </c>
      <c r="S3027" s="144" t="s">
        <v>143</v>
      </c>
      <c r="T3027" s="144">
        <v>36</v>
      </c>
      <c r="U3027" s="144" t="s">
        <v>49</v>
      </c>
      <c r="V3027" s="144"/>
      <c r="W3027" s="144"/>
      <c r="X3027" s="145" t="s">
        <v>26924</v>
      </c>
      <c r="Y3027" s="145" t="s">
        <v>26925</v>
      </c>
      <c r="Z3027" s="145" t="s">
        <v>26926</v>
      </c>
    </row>
    <row r="3028" spans="1:26" s="67" customFormat="1" ht="100.2" customHeight="1" x14ac:dyDescent="0.3">
      <c r="A3028" s="138" t="s">
        <v>23707</v>
      </c>
      <c r="B3028" s="141" t="s">
        <v>26946</v>
      </c>
      <c r="C3028" s="139" t="s">
        <v>26947</v>
      </c>
      <c r="D3028" s="152" t="s">
        <v>26948</v>
      </c>
      <c r="E3028" s="142">
        <v>198.22499999999999</v>
      </c>
      <c r="F3028" s="143" t="s">
        <v>16122</v>
      </c>
      <c r="G3028" s="143"/>
      <c r="H3028" s="143" t="s">
        <v>26949</v>
      </c>
      <c r="I3028" s="143" t="s">
        <v>13709</v>
      </c>
      <c r="J3028" s="139" t="s">
        <v>13731</v>
      </c>
      <c r="K3028" s="143" t="s">
        <v>28678</v>
      </c>
      <c r="L3028" s="144" t="s">
        <v>31</v>
      </c>
      <c r="M3028" s="144" t="s">
        <v>176</v>
      </c>
      <c r="N3028" s="144" t="s">
        <v>7662</v>
      </c>
      <c r="O3028" s="144" t="s">
        <v>34</v>
      </c>
      <c r="P3028" s="144">
        <v>546</v>
      </c>
      <c r="Q3028" s="144" t="s">
        <v>49</v>
      </c>
      <c r="R3028" s="145" t="s">
        <v>26950</v>
      </c>
      <c r="S3028" s="144" t="s">
        <v>143</v>
      </c>
      <c r="T3028" s="144">
        <v>125</v>
      </c>
      <c r="U3028" s="144" t="s">
        <v>49</v>
      </c>
      <c r="V3028" s="144"/>
      <c r="W3028" s="144"/>
      <c r="X3028" s="145" t="s">
        <v>26951</v>
      </c>
      <c r="Y3028" s="145" t="s">
        <v>2288</v>
      </c>
      <c r="Z3028" s="145" t="s">
        <v>27868</v>
      </c>
    </row>
    <row r="3029" spans="1:26" s="67" customFormat="1" ht="100.2" customHeight="1" x14ac:dyDescent="0.3">
      <c r="A3029" s="138" t="s">
        <v>23707</v>
      </c>
      <c r="B3029" s="141" t="s">
        <v>26971</v>
      </c>
      <c r="C3029" s="139" t="s">
        <v>26972</v>
      </c>
      <c r="D3029" s="152" t="s">
        <v>26973</v>
      </c>
      <c r="E3029" s="142">
        <v>1055.9000000000001</v>
      </c>
      <c r="F3029" s="143" t="s">
        <v>26974</v>
      </c>
      <c r="G3029" s="143"/>
      <c r="H3029" s="143" t="s">
        <v>26975</v>
      </c>
      <c r="I3029" s="143" t="s">
        <v>13709</v>
      </c>
      <c r="J3029" s="139" t="s">
        <v>26976</v>
      </c>
      <c r="K3029" s="143" t="s">
        <v>28677</v>
      </c>
      <c r="L3029" s="144" t="s">
        <v>31</v>
      </c>
      <c r="M3029" s="144" t="s">
        <v>32</v>
      </c>
      <c r="N3029" s="144" t="s">
        <v>46</v>
      </c>
      <c r="O3029" s="144" t="s">
        <v>220</v>
      </c>
      <c r="P3029" s="144">
        <v>49</v>
      </c>
      <c r="Q3029" s="144" t="s">
        <v>49</v>
      </c>
      <c r="R3029" s="145" t="s">
        <v>26977</v>
      </c>
      <c r="S3029" s="144" t="s">
        <v>1388</v>
      </c>
      <c r="T3029" s="144">
        <v>250</v>
      </c>
      <c r="U3029" s="144" t="s">
        <v>49</v>
      </c>
      <c r="V3029" s="144"/>
      <c r="W3029" s="144"/>
      <c r="X3029" s="145" t="s">
        <v>26978</v>
      </c>
      <c r="Y3029" s="145" t="s">
        <v>7979</v>
      </c>
      <c r="Z3029" s="145" t="s">
        <v>26979</v>
      </c>
    </row>
    <row r="3030" spans="1:26" s="67" customFormat="1" ht="100.2" customHeight="1" x14ac:dyDescent="0.3">
      <c r="A3030" s="138" t="s">
        <v>23707</v>
      </c>
      <c r="B3030" s="141" t="s">
        <v>27031</v>
      </c>
      <c r="C3030" s="139" t="s">
        <v>27032</v>
      </c>
      <c r="D3030" s="152" t="s">
        <v>27033</v>
      </c>
      <c r="E3030" s="142">
        <v>302.45800000000003</v>
      </c>
      <c r="F3030" s="143" t="s">
        <v>17470</v>
      </c>
      <c r="G3030" s="143"/>
      <c r="H3030" s="143" t="s">
        <v>27034</v>
      </c>
      <c r="I3030" s="143" t="s">
        <v>13709</v>
      </c>
      <c r="J3030" s="139" t="s">
        <v>23532</v>
      </c>
      <c r="K3030" s="144" t="s">
        <v>28676</v>
      </c>
      <c r="L3030" s="144" t="s">
        <v>189</v>
      </c>
      <c r="M3030" s="144" t="s">
        <v>190</v>
      </c>
      <c r="N3030" s="144" t="s">
        <v>46</v>
      </c>
      <c r="O3030" s="144" t="s">
        <v>3856</v>
      </c>
      <c r="P3030" s="144">
        <v>189</v>
      </c>
      <c r="Q3030" s="144" t="s">
        <v>49</v>
      </c>
      <c r="R3030" s="145" t="s">
        <v>27035</v>
      </c>
      <c r="S3030" s="144" t="s">
        <v>143</v>
      </c>
      <c r="T3030" s="144">
        <v>2</v>
      </c>
      <c r="U3030" s="144" t="s">
        <v>49</v>
      </c>
      <c r="V3030" s="144"/>
      <c r="W3030" s="144"/>
      <c r="X3030" s="145" t="s">
        <v>27036</v>
      </c>
      <c r="Y3030" s="145" t="s">
        <v>27037</v>
      </c>
      <c r="Z3030" s="145" t="s">
        <v>27038</v>
      </c>
    </row>
    <row r="3031" spans="1:26" s="67" customFormat="1" ht="100.2" customHeight="1" x14ac:dyDescent="0.3">
      <c r="A3031" s="138" t="s">
        <v>23707</v>
      </c>
      <c r="B3031" s="141" t="s">
        <v>27089</v>
      </c>
      <c r="C3031" s="139" t="s">
        <v>27090</v>
      </c>
      <c r="D3031" s="152" t="s">
        <v>27091</v>
      </c>
      <c r="E3031" s="142">
        <v>158.20400000000001</v>
      </c>
      <c r="F3031" s="143" t="s">
        <v>15768</v>
      </c>
      <c r="G3031" s="143"/>
      <c r="H3031" s="143" t="s">
        <v>27092</v>
      </c>
      <c r="I3031" s="143" t="s">
        <v>13709</v>
      </c>
      <c r="J3031" s="139" t="s">
        <v>13756</v>
      </c>
      <c r="K3031" s="143" t="s">
        <v>28675</v>
      </c>
      <c r="L3031" s="144" t="s">
        <v>31</v>
      </c>
      <c r="M3031" s="144" t="s">
        <v>27093</v>
      </c>
      <c r="N3031" s="144" t="s">
        <v>33</v>
      </c>
      <c r="O3031" s="144" t="s">
        <v>220</v>
      </c>
      <c r="P3031" s="144">
        <v>34</v>
      </c>
      <c r="Q3031" s="144" t="s">
        <v>49</v>
      </c>
      <c r="R3031" s="145" t="s">
        <v>27094</v>
      </c>
      <c r="S3031" s="144" t="s">
        <v>93</v>
      </c>
      <c r="T3031" s="144">
        <v>37.5</v>
      </c>
      <c r="U3031" s="144" t="s">
        <v>49</v>
      </c>
      <c r="V3031" s="144"/>
      <c r="W3031" s="144"/>
      <c r="X3031" s="145" t="s">
        <v>27095</v>
      </c>
      <c r="Y3031" s="145" t="s">
        <v>8767</v>
      </c>
      <c r="Z3031" s="145" t="s">
        <v>27096</v>
      </c>
    </row>
    <row r="3032" spans="1:26" s="67" customFormat="1" ht="100.2" customHeight="1" x14ac:dyDescent="0.3">
      <c r="A3032" s="138" t="s">
        <v>23707</v>
      </c>
      <c r="B3032" s="158" t="s">
        <v>27161</v>
      </c>
      <c r="C3032" s="145" t="s">
        <v>27162</v>
      </c>
      <c r="D3032" s="145" t="s">
        <v>27163</v>
      </c>
      <c r="E3032" s="146">
        <v>288.42</v>
      </c>
      <c r="F3032" s="144" t="s">
        <v>27164</v>
      </c>
      <c r="G3032" s="144"/>
      <c r="H3032" s="144" t="s">
        <v>27165</v>
      </c>
      <c r="I3032" s="144" t="s">
        <v>13709</v>
      </c>
      <c r="J3032" s="145" t="s">
        <v>23532</v>
      </c>
      <c r="K3032" s="144" t="s">
        <v>28674</v>
      </c>
      <c r="L3032" s="144" t="s">
        <v>31</v>
      </c>
      <c r="M3032" s="144" t="s">
        <v>32</v>
      </c>
      <c r="N3032" s="144" t="s">
        <v>33</v>
      </c>
      <c r="O3032" s="144" t="s">
        <v>9856</v>
      </c>
      <c r="P3032" s="144">
        <v>10</v>
      </c>
      <c r="Q3032" s="144" t="s">
        <v>49</v>
      </c>
      <c r="R3032" s="145" t="s">
        <v>27166</v>
      </c>
      <c r="S3032" s="144" t="s">
        <v>25301</v>
      </c>
      <c r="T3032" s="144">
        <v>4</v>
      </c>
      <c r="U3032" s="144" t="s">
        <v>49</v>
      </c>
      <c r="V3032" s="144"/>
      <c r="W3032" s="144"/>
      <c r="X3032" s="145" t="s">
        <v>27167</v>
      </c>
      <c r="Y3032" s="145" t="s">
        <v>27168</v>
      </c>
      <c r="Z3032" s="145" t="s">
        <v>27169</v>
      </c>
    </row>
    <row r="3033" spans="1:26" s="67" customFormat="1" ht="100.2" customHeight="1" x14ac:dyDescent="0.3">
      <c r="A3033" s="138" t="s">
        <v>23707</v>
      </c>
      <c r="B3033" s="141" t="s">
        <v>27194</v>
      </c>
      <c r="C3033" s="139" t="s">
        <v>27195</v>
      </c>
      <c r="D3033" s="139" t="s">
        <v>27196</v>
      </c>
      <c r="E3033" s="142">
        <v>147.24</v>
      </c>
      <c r="F3033" s="143" t="s">
        <v>27197</v>
      </c>
      <c r="G3033" s="143"/>
      <c r="H3033" s="143" t="s">
        <v>27198</v>
      </c>
      <c r="I3033" s="143" t="s">
        <v>13709</v>
      </c>
      <c r="J3033" s="139" t="s">
        <v>13833</v>
      </c>
      <c r="K3033" s="143" t="s">
        <v>28673</v>
      </c>
      <c r="L3033" s="144" t="s">
        <v>31</v>
      </c>
      <c r="M3033" s="144" t="s">
        <v>5153</v>
      </c>
      <c r="N3033" s="144" t="s">
        <v>476</v>
      </c>
      <c r="O3033" s="144" t="s">
        <v>220</v>
      </c>
      <c r="P3033" s="144">
        <v>52</v>
      </c>
      <c r="Q3033" s="144" t="s">
        <v>49</v>
      </c>
      <c r="R3033" s="145" t="s">
        <v>27199</v>
      </c>
      <c r="S3033" s="144" t="s">
        <v>1845</v>
      </c>
      <c r="T3033" s="144">
        <v>31</v>
      </c>
      <c r="U3033" s="144" t="s">
        <v>49</v>
      </c>
      <c r="V3033" s="144"/>
      <c r="W3033" s="150"/>
      <c r="X3033" s="147" t="s">
        <v>27200</v>
      </c>
      <c r="Y3033" s="145" t="s">
        <v>975</v>
      </c>
      <c r="Z3033" s="145" t="s">
        <v>27201</v>
      </c>
    </row>
    <row r="3034" spans="1:26" s="67" customFormat="1" ht="100.2" customHeight="1" x14ac:dyDescent="0.3">
      <c r="A3034" s="138" t="s">
        <v>23707</v>
      </c>
      <c r="B3034" s="158" t="s">
        <v>27217</v>
      </c>
      <c r="C3034" s="139" t="s">
        <v>27218</v>
      </c>
      <c r="D3034" s="145" t="s">
        <v>27219</v>
      </c>
      <c r="E3034" s="146">
        <v>250.32</v>
      </c>
      <c r="F3034" s="144" t="s">
        <v>27220</v>
      </c>
      <c r="G3034" s="144"/>
      <c r="H3034" s="144" t="s">
        <v>27221</v>
      </c>
      <c r="I3034" s="144" t="s">
        <v>13709</v>
      </c>
      <c r="J3034" s="145" t="s">
        <v>27222</v>
      </c>
      <c r="K3034" s="144" t="s">
        <v>28408</v>
      </c>
      <c r="L3034" s="144" t="s">
        <v>31</v>
      </c>
      <c r="M3034" s="144" t="s">
        <v>310</v>
      </c>
      <c r="N3034" s="144" t="s">
        <v>46</v>
      </c>
      <c r="O3034" s="144" t="s">
        <v>34</v>
      </c>
      <c r="P3034" s="144">
        <v>91</v>
      </c>
      <c r="Q3034" s="144" t="s">
        <v>49</v>
      </c>
      <c r="R3034" s="145" t="s">
        <v>27223</v>
      </c>
      <c r="S3034" s="144" t="s">
        <v>314</v>
      </c>
      <c r="T3034" s="144">
        <v>2.4</v>
      </c>
      <c r="U3034" s="144" t="s">
        <v>49</v>
      </c>
      <c r="V3034" s="144"/>
      <c r="W3034" s="144"/>
      <c r="X3034" s="145" t="s">
        <v>27224</v>
      </c>
      <c r="Y3034" s="145" t="s">
        <v>10006</v>
      </c>
      <c r="Z3034" s="145" t="s">
        <v>27225</v>
      </c>
    </row>
    <row r="3035" spans="1:26" s="67" customFormat="1" ht="100.2" customHeight="1" x14ac:dyDescent="0.3">
      <c r="A3035" s="138" t="s">
        <v>23707</v>
      </c>
      <c r="B3035" s="158" t="s">
        <v>27236</v>
      </c>
      <c r="C3035" s="145" t="s">
        <v>27237</v>
      </c>
      <c r="D3035" s="145" t="s">
        <v>27238</v>
      </c>
      <c r="E3035" s="146">
        <v>170.23</v>
      </c>
      <c r="F3035" s="144" t="s">
        <v>27239</v>
      </c>
      <c r="G3035" s="144"/>
      <c r="H3035" s="144" t="s">
        <v>27240</v>
      </c>
      <c r="I3035" s="144" t="s">
        <v>13709</v>
      </c>
      <c r="J3035" s="145" t="s">
        <v>27241</v>
      </c>
      <c r="K3035" s="144" t="s">
        <v>28671</v>
      </c>
      <c r="L3035" s="144" t="s">
        <v>31</v>
      </c>
      <c r="M3035" s="144" t="s">
        <v>10940</v>
      </c>
      <c r="N3035" s="144" t="s">
        <v>33</v>
      </c>
      <c r="O3035" s="144" t="s">
        <v>47</v>
      </c>
      <c r="P3035" s="144">
        <v>126</v>
      </c>
      <c r="Q3035" s="144" t="s">
        <v>49</v>
      </c>
      <c r="R3035" s="145" t="s">
        <v>27242</v>
      </c>
      <c r="S3035" s="144" t="s">
        <v>36</v>
      </c>
      <c r="T3035" s="144">
        <v>0.1</v>
      </c>
      <c r="U3035" s="144" t="s">
        <v>49</v>
      </c>
      <c r="V3035" s="144"/>
      <c r="W3035" s="144"/>
      <c r="X3035" s="145" t="s">
        <v>27243</v>
      </c>
      <c r="Y3035" s="145" t="s">
        <v>3257</v>
      </c>
      <c r="Z3035" s="145" t="s">
        <v>27244</v>
      </c>
    </row>
    <row r="3036" spans="1:26" s="67" customFormat="1" ht="100.2" customHeight="1" x14ac:dyDescent="0.3">
      <c r="A3036" s="138" t="s">
        <v>23707</v>
      </c>
      <c r="B3036" s="158" t="s">
        <v>27254</v>
      </c>
      <c r="C3036" s="145" t="s">
        <v>27255</v>
      </c>
      <c r="D3036" s="145" t="s">
        <v>27870</v>
      </c>
      <c r="E3036" s="146">
        <v>416.94</v>
      </c>
      <c r="F3036" s="144" t="s">
        <v>27256</v>
      </c>
      <c r="G3036" s="144"/>
      <c r="H3036" s="144" t="s">
        <v>27257</v>
      </c>
      <c r="I3036" s="144" t="s">
        <v>13709</v>
      </c>
      <c r="J3036" s="145" t="s">
        <v>23532</v>
      </c>
      <c r="K3036" s="144" t="s">
        <v>28670</v>
      </c>
      <c r="L3036" s="144" t="s">
        <v>425</v>
      </c>
      <c r="M3036" s="144" t="s">
        <v>27258</v>
      </c>
      <c r="N3036" s="144" t="s">
        <v>33</v>
      </c>
      <c r="O3036" s="144" t="s">
        <v>34</v>
      </c>
      <c r="P3036" s="144">
        <v>728</v>
      </c>
      <c r="Q3036" s="144" t="s">
        <v>49</v>
      </c>
      <c r="R3036" s="145" t="s">
        <v>27259</v>
      </c>
      <c r="S3036" s="144" t="s">
        <v>36</v>
      </c>
      <c r="T3036" s="144">
        <v>120</v>
      </c>
      <c r="U3036" s="144" t="s">
        <v>49</v>
      </c>
      <c r="V3036" s="144"/>
      <c r="W3036" s="144"/>
      <c r="X3036" s="145" t="s">
        <v>27260</v>
      </c>
      <c r="Y3036" s="145" t="s">
        <v>27261</v>
      </c>
      <c r="Z3036" s="145" t="s">
        <v>27262</v>
      </c>
    </row>
    <row r="3037" spans="1:26" s="67" customFormat="1" ht="100.2" customHeight="1" x14ac:dyDescent="0.3">
      <c r="A3037" s="138" t="s">
        <v>23707</v>
      </c>
      <c r="B3037" s="158" t="s">
        <v>29641</v>
      </c>
      <c r="C3037" s="145" t="s">
        <v>27318</v>
      </c>
      <c r="D3037" s="145" t="s">
        <v>27319</v>
      </c>
      <c r="E3037" s="146">
        <v>598.1</v>
      </c>
      <c r="F3037" s="144" t="s">
        <v>27320</v>
      </c>
      <c r="G3037" s="144"/>
      <c r="H3037" s="144" t="s">
        <v>27321</v>
      </c>
      <c r="I3037" s="144" t="s">
        <v>13709</v>
      </c>
      <c r="J3037" s="145" t="s">
        <v>27322</v>
      </c>
      <c r="K3037" s="144" t="s">
        <v>28669</v>
      </c>
      <c r="L3037" s="144" t="s">
        <v>31</v>
      </c>
      <c r="M3037" s="144" t="s">
        <v>261</v>
      </c>
      <c r="N3037" s="144" t="s">
        <v>33</v>
      </c>
      <c r="O3037" s="144" t="s">
        <v>34</v>
      </c>
      <c r="P3037" s="144">
        <v>371</v>
      </c>
      <c r="Q3037" s="144" t="s">
        <v>49</v>
      </c>
      <c r="R3037" s="145" t="s">
        <v>27323</v>
      </c>
      <c r="S3037" s="144" t="s">
        <v>36</v>
      </c>
      <c r="T3037" s="144">
        <v>5</v>
      </c>
      <c r="U3037" s="144" t="s">
        <v>49</v>
      </c>
      <c r="V3037" s="144"/>
      <c r="W3037" s="144"/>
      <c r="X3037" s="145" t="s">
        <v>27324</v>
      </c>
      <c r="Y3037" s="145" t="s">
        <v>27325</v>
      </c>
      <c r="Z3037" s="145" t="s">
        <v>27326</v>
      </c>
    </row>
    <row r="3038" spans="1:26" s="67" customFormat="1" ht="100.2" customHeight="1" x14ac:dyDescent="0.3">
      <c r="A3038" s="138" t="s">
        <v>23707</v>
      </c>
      <c r="B3038" s="158" t="s">
        <v>27327</v>
      </c>
      <c r="C3038" s="145" t="s">
        <v>27328</v>
      </c>
      <c r="D3038" s="145" t="s">
        <v>27329</v>
      </c>
      <c r="E3038" s="146">
        <v>340.46300000000002</v>
      </c>
      <c r="F3038" s="144" t="s">
        <v>27330</v>
      </c>
      <c r="G3038" s="144"/>
      <c r="H3038" s="144" t="s">
        <v>27331</v>
      </c>
      <c r="I3038" s="144" t="s">
        <v>13709</v>
      </c>
      <c r="J3038" s="145" t="s">
        <v>23532</v>
      </c>
      <c r="K3038" s="144" t="s">
        <v>28668</v>
      </c>
      <c r="L3038" s="144" t="s">
        <v>31</v>
      </c>
      <c r="M3038" s="144" t="s">
        <v>261</v>
      </c>
      <c r="N3038" s="144" t="s">
        <v>46</v>
      </c>
      <c r="O3038" s="144" t="s">
        <v>34</v>
      </c>
      <c r="P3038" s="144">
        <v>735</v>
      </c>
      <c r="Q3038" s="144" t="s">
        <v>49</v>
      </c>
      <c r="R3038" s="145" t="s">
        <v>27332</v>
      </c>
      <c r="S3038" s="144" t="s">
        <v>36</v>
      </c>
      <c r="T3038" s="144">
        <v>0.39700000000000002</v>
      </c>
      <c r="U3038" s="144" t="s">
        <v>49</v>
      </c>
      <c r="V3038" s="144"/>
      <c r="W3038" s="144"/>
      <c r="X3038" s="145" t="s">
        <v>27333</v>
      </c>
      <c r="Y3038" s="145" t="s">
        <v>27334</v>
      </c>
      <c r="Z3038" s="145" t="s">
        <v>27335</v>
      </c>
    </row>
    <row r="3039" spans="1:26" s="67" customFormat="1" ht="100.2" customHeight="1" x14ac:dyDescent="0.3">
      <c r="A3039" s="138" t="s">
        <v>23707</v>
      </c>
      <c r="B3039" s="158" t="s">
        <v>27336</v>
      </c>
      <c r="C3039" s="145" t="s">
        <v>27337</v>
      </c>
      <c r="D3039" s="145" t="s">
        <v>27338</v>
      </c>
      <c r="E3039" s="146">
        <v>296.41000000000003</v>
      </c>
      <c r="F3039" s="144" t="s">
        <v>25871</v>
      </c>
      <c r="G3039" s="144"/>
      <c r="H3039" s="144" t="s">
        <v>27339</v>
      </c>
      <c r="I3039" s="144" t="s">
        <v>13709</v>
      </c>
      <c r="J3039" s="145" t="s">
        <v>23532</v>
      </c>
      <c r="K3039" s="144" t="s">
        <v>28667</v>
      </c>
      <c r="L3039" s="144" t="s">
        <v>31</v>
      </c>
      <c r="M3039" s="144" t="s">
        <v>27340</v>
      </c>
      <c r="N3039" s="144" t="s">
        <v>476</v>
      </c>
      <c r="O3039" s="144" t="s">
        <v>34</v>
      </c>
      <c r="P3039" s="144">
        <v>775</v>
      </c>
      <c r="Q3039" s="144" t="s">
        <v>49</v>
      </c>
      <c r="R3039" s="145" t="s">
        <v>27341</v>
      </c>
      <c r="S3039" s="144" t="s">
        <v>36</v>
      </c>
      <c r="T3039" s="144">
        <v>1E-4</v>
      </c>
      <c r="U3039" s="144" t="s">
        <v>49</v>
      </c>
      <c r="V3039" s="144"/>
      <c r="W3039" s="144"/>
      <c r="X3039" s="145" t="s">
        <v>27342</v>
      </c>
      <c r="Y3039" s="145" t="s">
        <v>4438</v>
      </c>
      <c r="Z3039" s="145" t="s">
        <v>27343</v>
      </c>
    </row>
    <row r="3040" spans="1:26" s="67" customFormat="1" ht="100.2" customHeight="1" x14ac:dyDescent="0.3">
      <c r="A3040" s="138" t="s">
        <v>23707</v>
      </c>
      <c r="B3040" s="158" t="s">
        <v>27344</v>
      </c>
      <c r="C3040" s="145" t="s">
        <v>27345</v>
      </c>
      <c r="D3040" s="145" t="s">
        <v>27346</v>
      </c>
      <c r="E3040" s="146">
        <v>344.495</v>
      </c>
      <c r="F3040" s="144" t="s">
        <v>27347</v>
      </c>
      <c r="G3040" s="144"/>
      <c r="H3040" s="144" t="s">
        <v>27348</v>
      </c>
      <c r="I3040" s="144" t="s">
        <v>13709</v>
      </c>
      <c r="J3040" s="145" t="s">
        <v>23532</v>
      </c>
      <c r="K3040" s="144" t="s">
        <v>28666</v>
      </c>
      <c r="L3040" s="144" t="s">
        <v>31</v>
      </c>
      <c r="M3040" s="144" t="s">
        <v>69</v>
      </c>
      <c r="N3040" s="144" t="s">
        <v>476</v>
      </c>
      <c r="O3040" s="144" t="s">
        <v>9856</v>
      </c>
      <c r="P3040" s="144">
        <v>5</v>
      </c>
      <c r="Q3040" s="144" t="s">
        <v>49</v>
      </c>
      <c r="R3040" s="145" t="s">
        <v>27349</v>
      </c>
      <c r="S3040" s="144" t="s">
        <v>36</v>
      </c>
      <c r="T3040" s="144">
        <v>0.5</v>
      </c>
      <c r="U3040" s="144" t="s">
        <v>49</v>
      </c>
      <c r="V3040" s="144"/>
      <c r="W3040" s="144"/>
      <c r="X3040" s="145" t="s">
        <v>27871</v>
      </c>
      <c r="Y3040" s="145" t="s">
        <v>27350</v>
      </c>
      <c r="Z3040" s="145" t="s">
        <v>27351</v>
      </c>
    </row>
    <row r="3041" spans="1:31" s="67" customFormat="1" ht="100.2" customHeight="1" x14ac:dyDescent="0.3">
      <c r="A3041" s="138" t="s">
        <v>23707</v>
      </c>
      <c r="B3041" s="158" t="s">
        <v>27352</v>
      </c>
      <c r="C3041" s="145" t="s">
        <v>27353</v>
      </c>
      <c r="D3041" s="145" t="s">
        <v>27354</v>
      </c>
      <c r="E3041" s="146">
        <v>247.64</v>
      </c>
      <c r="F3041" s="144" t="s">
        <v>27355</v>
      </c>
      <c r="G3041" s="144"/>
      <c r="H3041" s="144" t="s">
        <v>27356</v>
      </c>
      <c r="I3041" s="144" t="s">
        <v>13709</v>
      </c>
      <c r="J3041" s="145" t="s">
        <v>27357</v>
      </c>
      <c r="K3041" s="144" t="s">
        <v>28665</v>
      </c>
      <c r="L3041" s="144" t="s">
        <v>31</v>
      </c>
      <c r="M3041" s="144" t="s">
        <v>281</v>
      </c>
      <c r="N3041" s="144" t="s">
        <v>476</v>
      </c>
      <c r="O3041" s="144" t="s">
        <v>34</v>
      </c>
      <c r="P3041" s="144">
        <v>730</v>
      </c>
      <c r="Q3041" s="144" t="s">
        <v>49</v>
      </c>
      <c r="R3041" s="145" t="s">
        <v>27358</v>
      </c>
      <c r="S3041" s="144" t="s">
        <v>1692</v>
      </c>
      <c r="T3041" s="144">
        <v>0.05</v>
      </c>
      <c r="U3041" s="144" t="s">
        <v>49</v>
      </c>
      <c r="V3041" s="144"/>
      <c r="W3041" s="144"/>
      <c r="X3041" s="145" t="s">
        <v>27359</v>
      </c>
      <c r="Y3041" s="145" t="s">
        <v>1705</v>
      </c>
      <c r="Z3041" s="145" t="s">
        <v>27360</v>
      </c>
    </row>
    <row r="3042" spans="1:31" s="67" customFormat="1" ht="100.2" customHeight="1" x14ac:dyDescent="0.3">
      <c r="A3042" s="138" t="s">
        <v>23707</v>
      </c>
      <c r="B3042" s="158" t="s">
        <v>27378</v>
      </c>
      <c r="C3042" s="145" t="s">
        <v>27379</v>
      </c>
      <c r="D3042" s="145" t="s">
        <v>27380</v>
      </c>
      <c r="E3042" s="146">
        <v>429.60399999999998</v>
      </c>
      <c r="F3042" s="144" t="s">
        <v>27381</v>
      </c>
      <c r="G3042" s="144"/>
      <c r="H3042" s="144" t="s">
        <v>27382</v>
      </c>
      <c r="I3042" s="144" t="s">
        <v>13709</v>
      </c>
      <c r="J3042" s="145" t="s">
        <v>23532</v>
      </c>
      <c r="K3042" s="144" t="s">
        <v>28664</v>
      </c>
      <c r="L3042" s="144" t="s">
        <v>425</v>
      </c>
      <c r="M3042" s="144" t="s">
        <v>9801</v>
      </c>
      <c r="N3042" s="144" t="s">
        <v>476</v>
      </c>
      <c r="O3042" s="144" t="s">
        <v>220</v>
      </c>
      <c r="P3042" s="144">
        <v>3</v>
      </c>
      <c r="Q3042" s="144" t="s">
        <v>49</v>
      </c>
      <c r="R3042" s="145" t="s">
        <v>27383</v>
      </c>
      <c r="S3042" s="144" t="s">
        <v>1692</v>
      </c>
      <c r="T3042" s="144">
        <v>3.3E-3</v>
      </c>
      <c r="U3042" s="144" t="s">
        <v>49</v>
      </c>
      <c r="V3042" s="144"/>
      <c r="W3042" s="144"/>
      <c r="X3042" s="145" t="s">
        <v>27384</v>
      </c>
      <c r="Y3042" s="145" t="s">
        <v>27385</v>
      </c>
      <c r="Z3042" s="145" t="s">
        <v>27386</v>
      </c>
    </row>
    <row r="3043" spans="1:31" s="67" customFormat="1" ht="100.2" customHeight="1" x14ac:dyDescent="0.3">
      <c r="A3043" s="138" t="s">
        <v>23707</v>
      </c>
      <c r="B3043" s="158" t="s">
        <v>27401</v>
      </c>
      <c r="C3043" s="145" t="s">
        <v>27402</v>
      </c>
      <c r="D3043" s="145" t="s">
        <v>27403</v>
      </c>
      <c r="E3043" s="146">
        <v>312.39999999999998</v>
      </c>
      <c r="F3043" s="144" t="s">
        <v>27404</v>
      </c>
      <c r="G3043" s="144"/>
      <c r="H3043" s="144" t="s">
        <v>27405</v>
      </c>
      <c r="I3043" s="144" t="s">
        <v>13709</v>
      </c>
      <c r="J3043" s="145" t="s">
        <v>23532</v>
      </c>
      <c r="K3043" s="144" t="s">
        <v>28663</v>
      </c>
      <c r="L3043" s="144" t="s">
        <v>425</v>
      </c>
      <c r="M3043" s="144" t="s">
        <v>9801</v>
      </c>
      <c r="N3043" s="144" t="s">
        <v>476</v>
      </c>
      <c r="O3043" s="144" t="s">
        <v>220</v>
      </c>
      <c r="P3043" s="144">
        <v>3</v>
      </c>
      <c r="Q3043" s="144" t="s">
        <v>49</v>
      </c>
      <c r="R3043" s="145" t="s">
        <v>27406</v>
      </c>
      <c r="S3043" s="144" t="s">
        <v>1692</v>
      </c>
      <c r="T3043" s="144">
        <v>2.5000000000000001E-2</v>
      </c>
      <c r="U3043" s="144" t="s">
        <v>49</v>
      </c>
      <c r="V3043" s="144"/>
      <c r="W3043" s="144"/>
      <c r="X3043" s="145" t="s">
        <v>27407</v>
      </c>
      <c r="Y3043" s="145" t="s">
        <v>27385</v>
      </c>
      <c r="Z3043" s="145" t="s">
        <v>27386</v>
      </c>
    </row>
    <row r="3044" spans="1:31" s="67" customFormat="1" ht="100.2" customHeight="1" x14ac:dyDescent="0.3">
      <c r="A3044" s="138" t="s">
        <v>23707</v>
      </c>
      <c r="B3044" s="158" t="s">
        <v>27497</v>
      </c>
      <c r="C3044" s="145" t="s">
        <v>27498</v>
      </c>
      <c r="D3044" s="145" t="s">
        <v>27499</v>
      </c>
      <c r="E3044" s="146">
        <v>385.17899999999997</v>
      </c>
      <c r="F3044" s="144" t="s">
        <v>27500</v>
      </c>
      <c r="G3044" s="144"/>
      <c r="H3044" s="144" t="s">
        <v>27501</v>
      </c>
      <c r="I3044" s="144" t="s">
        <v>13709</v>
      </c>
      <c r="J3044" s="145" t="s">
        <v>23278</v>
      </c>
      <c r="K3044" s="144" t="s">
        <v>28662</v>
      </c>
      <c r="L3044" s="144" t="s">
        <v>31</v>
      </c>
      <c r="M3044" s="144" t="s">
        <v>69</v>
      </c>
      <c r="N3044" s="144" t="s">
        <v>476</v>
      </c>
      <c r="O3044" s="144" t="s">
        <v>34</v>
      </c>
      <c r="P3044" s="144">
        <v>728</v>
      </c>
      <c r="Q3044" s="144" t="s">
        <v>49</v>
      </c>
      <c r="R3044" s="145" t="s">
        <v>27502</v>
      </c>
      <c r="S3044" s="144" t="s">
        <v>27503</v>
      </c>
      <c r="T3044" s="144">
        <v>0.43</v>
      </c>
      <c r="U3044" s="144" t="s">
        <v>49</v>
      </c>
      <c r="V3044" s="144"/>
      <c r="W3044" s="144"/>
      <c r="X3044" s="145" t="s">
        <v>27504</v>
      </c>
      <c r="Y3044" s="145" t="s">
        <v>27505</v>
      </c>
      <c r="Z3044" s="145" t="s">
        <v>27506</v>
      </c>
    </row>
    <row r="3045" spans="1:31" s="67" customFormat="1" ht="100.2" customHeight="1" x14ac:dyDescent="0.3">
      <c r="A3045" s="138" t="s">
        <v>23707</v>
      </c>
      <c r="B3045" s="141" t="s">
        <v>27535</v>
      </c>
      <c r="C3045" s="139" t="s">
        <v>27536</v>
      </c>
      <c r="D3045" s="139" t="s">
        <v>27537</v>
      </c>
      <c r="E3045" s="142">
        <f>416.49/3</f>
        <v>138.83000000000001</v>
      </c>
      <c r="F3045" s="143" t="s">
        <v>27538</v>
      </c>
      <c r="G3045" s="143"/>
      <c r="H3045" s="143" t="s">
        <v>27539</v>
      </c>
      <c r="I3045" s="143" t="s">
        <v>13709</v>
      </c>
      <c r="J3045" s="139" t="s">
        <v>13833</v>
      </c>
      <c r="K3045" s="143" t="s">
        <v>28661</v>
      </c>
      <c r="L3045" s="144" t="s">
        <v>31</v>
      </c>
      <c r="M3045" s="144" t="s">
        <v>1257</v>
      </c>
      <c r="N3045" s="144" t="s">
        <v>46</v>
      </c>
      <c r="O3045" s="144" t="s">
        <v>34</v>
      </c>
      <c r="P3045" s="144">
        <v>560</v>
      </c>
      <c r="Q3045" s="144" t="s">
        <v>49</v>
      </c>
      <c r="R3045" s="145" t="s">
        <v>27540</v>
      </c>
      <c r="S3045" s="144" t="s">
        <v>36</v>
      </c>
      <c r="T3045" s="144">
        <v>8</v>
      </c>
      <c r="U3045" s="144" t="s">
        <v>49</v>
      </c>
      <c r="V3045" s="148"/>
      <c r="W3045" s="148"/>
      <c r="X3045" s="1" t="s">
        <v>27541</v>
      </c>
      <c r="Y3045" s="145" t="s">
        <v>27542</v>
      </c>
      <c r="Z3045" s="145" t="s">
        <v>27543</v>
      </c>
    </row>
    <row r="3046" spans="1:31" s="67" customFormat="1" ht="100.2" customHeight="1" x14ac:dyDescent="0.3">
      <c r="A3046" s="138" t="s">
        <v>23707</v>
      </c>
      <c r="B3046" s="141" t="s">
        <v>27544</v>
      </c>
      <c r="C3046" s="139" t="s">
        <v>27545</v>
      </c>
      <c r="D3046" s="139" t="s">
        <v>27546</v>
      </c>
      <c r="E3046" s="142">
        <v>325.51</v>
      </c>
      <c r="F3046" s="143" t="s">
        <v>27547</v>
      </c>
      <c r="G3046" s="143"/>
      <c r="H3046" s="143" t="s">
        <v>27548</v>
      </c>
      <c r="I3046" s="143" t="s">
        <v>13709</v>
      </c>
      <c r="J3046" s="139" t="s">
        <v>23418</v>
      </c>
      <c r="K3046" s="143" t="s">
        <v>28650</v>
      </c>
      <c r="L3046" s="144" t="s">
        <v>31</v>
      </c>
      <c r="M3046" s="144" t="s">
        <v>69</v>
      </c>
      <c r="N3046" s="144" t="s">
        <v>476</v>
      </c>
      <c r="O3046" s="144" t="s">
        <v>220</v>
      </c>
      <c r="P3046" s="144">
        <v>60</v>
      </c>
      <c r="Q3046" s="144" t="s">
        <v>49</v>
      </c>
      <c r="R3046" s="145" t="s">
        <v>27549</v>
      </c>
      <c r="S3046" s="144" t="s">
        <v>27550</v>
      </c>
      <c r="T3046" s="144">
        <v>2.5000000000000001E-2</v>
      </c>
      <c r="U3046" s="144" t="s">
        <v>49</v>
      </c>
      <c r="V3046" s="148"/>
      <c r="W3046" s="148"/>
      <c r="X3046" s="1" t="s">
        <v>27551</v>
      </c>
      <c r="Y3046" s="145" t="s">
        <v>27552</v>
      </c>
      <c r="Z3046" s="145" t="s">
        <v>27553</v>
      </c>
    </row>
    <row r="3047" spans="1:31" s="67" customFormat="1" ht="100.2" customHeight="1" x14ac:dyDescent="0.3">
      <c r="A3047" s="138" t="s">
        <v>23707</v>
      </c>
      <c r="B3047" s="158" t="s">
        <v>27564</v>
      </c>
      <c r="C3047" s="145" t="s">
        <v>27565</v>
      </c>
      <c r="D3047" s="145" t="s">
        <v>27566</v>
      </c>
      <c r="E3047" s="146">
        <v>101.1</v>
      </c>
      <c r="F3047" s="144" t="s">
        <v>4495</v>
      </c>
      <c r="G3047" s="144"/>
      <c r="H3047" s="144" t="s">
        <v>27567</v>
      </c>
      <c r="I3047" s="144" t="s">
        <v>13709</v>
      </c>
      <c r="J3047" s="145" t="s">
        <v>23050</v>
      </c>
      <c r="K3047" s="144" t="s">
        <v>28660</v>
      </c>
      <c r="L3047" s="144" t="s">
        <v>425</v>
      </c>
      <c r="M3047" s="144" t="s">
        <v>27568</v>
      </c>
      <c r="N3047" s="144" t="s">
        <v>46</v>
      </c>
      <c r="O3047" s="144" t="s">
        <v>220</v>
      </c>
      <c r="P3047" s="144">
        <v>28</v>
      </c>
      <c r="Q3047" s="144" t="s">
        <v>49</v>
      </c>
      <c r="R3047" s="145" t="s">
        <v>27569</v>
      </c>
      <c r="S3047" s="144" t="s">
        <v>36</v>
      </c>
      <c r="T3047" s="144">
        <v>300</v>
      </c>
      <c r="U3047" s="144" t="s">
        <v>49</v>
      </c>
      <c r="V3047" s="144"/>
      <c r="W3047" s="144"/>
      <c r="X3047" s="145" t="s">
        <v>27570</v>
      </c>
      <c r="Y3047" s="145" t="s">
        <v>27571</v>
      </c>
      <c r="Z3047" s="145" t="s">
        <v>27572</v>
      </c>
    </row>
    <row r="3048" spans="1:31" s="67" customFormat="1" ht="100.2" customHeight="1" x14ac:dyDescent="0.3">
      <c r="A3048" s="138" t="s">
        <v>23707</v>
      </c>
      <c r="B3048" s="176" t="s">
        <v>27573</v>
      </c>
      <c r="C3048" s="145" t="s">
        <v>27574</v>
      </c>
      <c r="D3048" s="145" t="s">
        <v>27575</v>
      </c>
      <c r="E3048" s="146">
        <v>473.6</v>
      </c>
      <c r="F3048" s="144" t="s">
        <v>27576</v>
      </c>
      <c r="G3048" s="144"/>
      <c r="H3048" s="144" t="s">
        <v>27577</v>
      </c>
      <c r="I3048" s="144" t="s">
        <v>13709</v>
      </c>
      <c r="J3048" s="145" t="s">
        <v>26820</v>
      </c>
      <c r="K3048" s="144" t="s">
        <v>28659</v>
      </c>
      <c r="L3048" s="144" t="s">
        <v>31</v>
      </c>
      <c r="M3048" s="144" t="s">
        <v>27578</v>
      </c>
      <c r="N3048" s="144" t="s">
        <v>33</v>
      </c>
      <c r="O3048" s="144" t="s">
        <v>220</v>
      </c>
      <c r="P3048" s="144">
        <v>730</v>
      </c>
      <c r="Q3048" s="144" t="s">
        <v>49</v>
      </c>
      <c r="R3048" s="145" t="s">
        <v>27579</v>
      </c>
      <c r="S3048" s="144" t="s">
        <v>36</v>
      </c>
      <c r="T3048" s="144">
        <v>19</v>
      </c>
      <c r="U3048" s="144" t="s">
        <v>49</v>
      </c>
      <c r="V3048" s="144"/>
      <c r="W3048" s="150"/>
      <c r="X3048" s="1" t="s">
        <v>27580</v>
      </c>
      <c r="Y3048" s="145" t="s">
        <v>27581</v>
      </c>
      <c r="Z3048" s="1" t="s">
        <v>27582</v>
      </c>
    </row>
    <row r="3049" spans="1:31" s="67" customFormat="1" ht="100.2" customHeight="1" x14ac:dyDescent="0.3">
      <c r="A3049" s="138" t="s">
        <v>23707</v>
      </c>
      <c r="B3049" s="158" t="s">
        <v>27665</v>
      </c>
      <c r="C3049" s="145" t="s">
        <v>27666</v>
      </c>
      <c r="D3049" s="145" t="s">
        <v>27667</v>
      </c>
      <c r="E3049" s="146">
        <v>133.19</v>
      </c>
      <c r="F3049" s="144" t="s">
        <v>27668</v>
      </c>
      <c r="G3049" s="144"/>
      <c r="H3049" s="144" t="s">
        <v>27669</v>
      </c>
      <c r="I3049" s="144" t="s">
        <v>13709</v>
      </c>
      <c r="J3049" s="145" t="s">
        <v>27670</v>
      </c>
      <c r="K3049" s="144" t="s">
        <v>28658</v>
      </c>
      <c r="L3049" s="144" t="s">
        <v>31</v>
      </c>
      <c r="M3049" s="144" t="s">
        <v>32</v>
      </c>
      <c r="N3049" s="144" t="s">
        <v>46</v>
      </c>
      <c r="O3049" s="144" t="s">
        <v>220</v>
      </c>
      <c r="P3049" s="144">
        <v>21</v>
      </c>
      <c r="Q3049" s="144" t="s">
        <v>49</v>
      </c>
      <c r="R3049" s="145" t="s">
        <v>27671</v>
      </c>
      <c r="S3049" s="144" t="s">
        <v>19917</v>
      </c>
      <c r="T3049" s="144">
        <v>10</v>
      </c>
      <c r="U3049" s="144" t="s">
        <v>49</v>
      </c>
      <c r="V3049" s="144"/>
      <c r="W3049" s="144"/>
      <c r="X3049" s="145" t="s">
        <v>27672</v>
      </c>
      <c r="Y3049" s="145" t="s">
        <v>27673</v>
      </c>
      <c r="Z3049" s="145" t="s">
        <v>27674</v>
      </c>
    </row>
    <row r="3050" spans="1:31" s="67" customFormat="1" ht="100.2" customHeight="1" x14ac:dyDescent="0.3">
      <c r="A3050" s="138" t="s">
        <v>23707</v>
      </c>
      <c r="B3050" s="158" t="s">
        <v>27829</v>
      </c>
      <c r="C3050" s="145" t="s">
        <v>27830</v>
      </c>
      <c r="D3050" s="145" t="s">
        <v>27831</v>
      </c>
      <c r="E3050" s="146">
        <v>122.15</v>
      </c>
      <c r="F3050" s="144" t="s">
        <v>27832</v>
      </c>
      <c r="G3050" s="144"/>
      <c r="H3050" s="144" t="s">
        <v>27833</v>
      </c>
      <c r="I3050" s="144" t="s">
        <v>13709</v>
      </c>
      <c r="J3050" s="145" t="s">
        <v>26784</v>
      </c>
      <c r="K3050" s="144" t="s">
        <v>28657</v>
      </c>
      <c r="L3050" s="144" t="s">
        <v>31</v>
      </c>
      <c r="M3050" s="144" t="s">
        <v>5153</v>
      </c>
      <c r="N3050" s="144" t="s">
        <v>17430</v>
      </c>
      <c r="O3050" s="144" t="s">
        <v>220</v>
      </c>
      <c r="P3050" s="144">
        <v>420</v>
      </c>
      <c r="Q3050" s="144" t="s">
        <v>49</v>
      </c>
      <c r="R3050" s="145" t="s">
        <v>27834</v>
      </c>
      <c r="S3050" s="144" t="s">
        <v>27835</v>
      </c>
      <c r="T3050" s="144">
        <v>8</v>
      </c>
      <c r="U3050" s="144" t="s">
        <v>49</v>
      </c>
      <c r="V3050" s="144"/>
      <c r="W3050" s="144"/>
      <c r="X3050" s="145" t="s">
        <v>27836</v>
      </c>
      <c r="Y3050" s="145" t="s">
        <v>27837</v>
      </c>
      <c r="Z3050" s="145" t="s">
        <v>27838</v>
      </c>
    </row>
    <row r="3051" spans="1:31" s="67" customFormat="1" ht="100.2" customHeight="1" x14ac:dyDescent="0.3">
      <c r="A3051" s="138" t="s">
        <v>23707</v>
      </c>
      <c r="B3051" s="158" t="s">
        <v>27839</v>
      </c>
      <c r="C3051" s="145" t="s">
        <v>27840</v>
      </c>
      <c r="D3051" s="145" t="s">
        <v>27841</v>
      </c>
      <c r="E3051" s="146">
        <v>136.16999999999999</v>
      </c>
      <c r="F3051" s="144" t="s">
        <v>27842</v>
      </c>
      <c r="G3051" s="144"/>
      <c r="H3051" s="144" t="s">
        <v>27843</v>
      </c>
      <c r="I3051" s="144" t="s">
        <v>13709</v>
      </c>
      <c r="J3051" s="145" t="s">
        <v>26784</v>
      </c>
      <c r="K3051" s="144" t="s">
        <v>28656</v>
      </c>
      <c r="L3051" s="144" t="s">
        <v>425</v>
      </c>
      <c r="M3051" s="144" t="s">
        <v>27844</v>
      </c>
      <c r="N3051" s="144" t="s">
        <v>476</v>
      </c>
      <c r="O3051" s="144" t="s">
        <v>9856</v>
      </c>
      <c r="P3051" s="144">
        <v>580</v>
      </c>
      <c r="Q3051" s="144" t="s">
        <v>49</v>
      </c>
      <c r="R3051" s="145" t="s">
        <v>27845</v>
      </c>
      <c r="S3051" s="144" t="s">
        <v>13101</v>
      </c>
      <c r="T3051" s="144">
        <v>4</v>
      </c>
      <c r="U3051" s="144" t="s">
        <v>49</v>
      </c>
      <c r="V3051" s="144"/>
      <c r="W3051" s="144"/>
      <c r="X3051" s="145" t="s">
        <v>27846</v>
      </c>
      <c r="Y3051" s="145" t="s">
        <v>27847</v>
      </c>
      <c r="Z3051" s="145" t="s">
        <v>27848</v>
      </c>
    </row>
    <row r="3052" spans="1:31" s="67" customFormat="1" ht="100.2" customHeight="1" x14ac:dyDescent="0.3">
      <c r="A3052" s="138" t="s">
        <v>23707</v>
      </c>
      <c r="B3052" s="158" t="s">
        <v>27859</v>
      </c>
      <c r="C3052" s="145" t="s">
        <v>27860</v>
      </c>
      <c r="D3052" s="145" t="s">
        <v>27861</v>
      </c>
      <c r="E3052" s="146">
        <v>584.09</v>
      </c>
      <c r="F3052" s="144" t="s">
        <v>27862</v>
      </c>
      <c r="G3052" s="144"/>
      <c r="H3052" s="144" t="s">
        <v>27863</v>
      </c>
      <c r="I3052" s="144" t="s">
        <v>13709</v>
      </c>
      <c r="J3052" s="145" t="s">
        <v>26766</v>
      </c>
      <c r="K3052" s="144" t="s">
        <v>28655</v>
      </c>
      <c r="L3052" s="144" t="s">
        <v>10359</v>
      </c>
      <c r="M3052" s="144" t="s">
        <v>18283</v>
      </c>
      <c r="N3052" s="144" t="s">
        <v>17430</v>
      </c>
      <c r="O3052" s="144" t="s">
        <v>10361</v>
      </c>
      <c r="P3052" s="144">
        <v>182</v>
      </c>
      <c r="Q3052" s="144" t="s">
        <v>49</v>
      </c>
      <c r="R3052" s="145" t="s">
        <v>27864</v>
      </c>
      <c r="S3052" s="144" t="s">
        <v>36</v>
      </c>
      <c r="T3052" s="144">
        <v>5</v>
      </c>
      <c r="U3052" s="144" t="s">
        <v>49</v>
      </c>
      <c r="V3052" s="144"/>
      <c r="W3052" s="144"/>
      <c r="X3052" s="145" t="s">
        <v>27865</v>
      </c>
      <c r="Y3052" s="145" t="s">
        <v>1705</v>
      </c>
      <c r="Z3052" s="145" t="s">
        <v>27866</v>
      </c>
    </row>
    <row r="3053" spans="1:31" s="67" customFormat="1" ht="100.2" customHeight="1" x14ac:dyDescent="0.3">
      <c r="A3053" s="9" t="s">
        <v>16991</v>
      </c>
      <c r="B3053" s="10" t="s">
        <v>16416</v>
      </c>
      <c r="C3053" s="22" t="s">
        <v>16417</v>
      </c>
      <c r="D3053" s="19" t="s">
        <v>16418</v>
      </c>
      <c r="E3053" s="13">
        <v>378.43</v>
      </c>
      <c r="F3053" s="14" t="s">
        <v>16419</v>
      </c>
      <c r="G3053" s="14">
        <v>6.11</v>
      </c>
      <c r="H3053" s="14" t="s">
        <v>16420</v>
      </c>
      <c r="I3053" s="14" t="s">
        <v>16421</v>
      </c>
      <c r="J3053" s="15" t="s">
        <v>16422</v>
      </c>
      <c r="K3053" s="14" t="s">
        <v>28642</v>
      </c>
      <c r="L3053" s="14" t="s">
        <v>31</v>
      </c>
      <c r="M3053" s="14" t="s">
        <v>163</v>
      </c>
      <c r="N3053" s="14" t="s">
        <v>33</v>
      </c>
      <c r="O3053" s="16" t="s">
        <v>34</v>
      </c>
      <c r="P3053" s="28">
        <v>90</v>
      </c>
      <c r="Q3053" s="14">
        <v>10</v>
      </c>
      <c r="R3053" s="15" t="s">
        <v>16423</v>
      </c>
      <c r="S3053" s="14" t="s">
        <v>14591</v>
      </c>
      <c r="T3053" s="14">
        <v>25</v>
      </c>
      <c r="U3053" s="28">
        <v>10</v>
      </c>
      <c r="V3053" s="30">
        <f>U3053/E3053</f>
        <v>2.6424966308167958E-2</v>
      </c>
      <c r="W3053" s="37">
        <f>V3053/3</f>
        <v>8.8083221027226519E-3</v>
      </c>
      <c r="X3053" s="19" t="s">
        <v>16424</v>
      </c>
      <c r="Y3053" s="21" t="s">
        <v>16425</v>
      </c>
      <c r="Z3053" s="19" t="s">
        <v>16426</v>
      </c>
      <c r="AC3053" s="134"/>
      <c r="AD3053" s="132"/>
      <c r="AE3053" s="134"/>
    </row>
    <row r="3054" spans="1:31" s="67" customFormat="1" ht="100.2" customHeight="1" x14ac:dyDescent="0.3">
      <c r="A3054" s="9" t="s">
        <v>16991</v>
      </c>
      <c r="B3054" s="10" t="s">
        <v>16427</v>
      </c>
      <c r="C3054" s="22" t="s">
        <v>16428</v>
      </c>
      <c r="D3054" s="19" t="s">
        <v>16429</v>
      </c>
      <c r="E3054" s="13">
        <v>365.96</v>
      </c>
      <c r="F3054" s="14" t="s">
        <v>16430</v>
      </c>
      <c r="G3054" s="14">
        <v>3.53</v>
      </c>
      <c r="H3054" s="14" t="s">
        <v>16431</v>
      </c>
      <c r="I3054" s="14" t="s">
        <v>16421</v>
      </c>
      <c r="J3054" s="15" t="s">
        <v>16422</v>
      </c>
      <c r="K3054" s="14" t="s">
        <v>28654</v>
      </c>
      <c r="L3054" s="14" t="s">
        <v>189</v>
      </c>
      <c r="M3054" s="14" t="s">
        <v>190</v>
      </c>
      <c r="N3054" s="14" t="s">
        <v>59</v>
      </c>
      <c r="O3054" s="16" t="s">
        <v>34</v>
      </c>
      <c r="P3054" s="28">
        <v>728</v>
      </c>
      <c r="Q3054" s="13">
        <v>3.125</v>
      </c>
      <c r="R3054" s="15" t="s">
        <v>16432</v>
      </c>
      <c r="S3054" s="14" t="s">
        <v>36</v>
      </c>
      <c r="T3054" s="14">
        <v>50</v>
      </c>
      <c r="U3054" s="13">
        <v>3.125</v>
      </c>
      <c r="V3054" s="64">
        <f>PRODUCT(U3054,1/E3054)</f>
        <v>8.5391846103399279E-3</v>
      </c>
      <c r="W3054" s="64">
        <f>V3054</f>
        <v>8.5391846103399279E-3</v>
      </c>
      <c r="X3054" s="19" t="s">
        <v>16433</v>
      </c>
      <c r="Y3054" s="21" t="s">
        <v>16434</v>
      </c>
      <c r="Z3054" s="19" t="s">
        <v>16435</v>
      </c>
    </row>
    <row r="3055" spans="1:31" s="67" customFormat="1" ht="100.2" customHeight="1" x14ac:dyDescent="0.3">
      <c r="A3055" s="9" t="s">
        <v>16991</v>
      </c>
      <c r="B3055" s="10" t="s">
        <v>16436</v>
      </c>
      <c r="C3055" s="22" t="s">
        <v>16437</v>
      </c>
      <c r="D3055" s="12" t="s">
        <v>16438</v>
      </c>
      <c r="E3055" s="13">
        <f>772.46/2</f>
        <v>386.23</v>
      </c>
      <c r="F3055" s="14" t="s">
        <v>16439</v>
      </c>
      <c r="G3055" s="14" t="s">
        <v>16440</v>
      </c>
      <c r="H3055" s="14" t="s">
        <v>16441</v>
      </c>
      <c r="I3055" s="14" t="s">
        <v>16421</v>
      </c>
      <c r="J3055" s="15" t="s">
        <v>16422</v>
      </c>
      <c r="K3055" s="14" t="s">
        <v>28653</v>
      </c>
      <c r="L3055" s="14" t="s">
        <v>31</v>
      </c>
      <c r="M3055" s="14" t="s">
        <v>163</v>
      </c>
      <c r="N3055" s="14" t="s">
        <v>59</v>
      </c>
      <c r="O3055" s="16" t="s">
        <v>201</v>
      </c>
      <c r="P3055" s="17" t="s">
        <v>1907</v>
      </c>
      <c r="Q3055" s="29" t="s">
        <v>1954</v>
      </c>
      <c r="R3055" s="15" t="s">
        <v>16442</v>
      </c>
      <c r="S3055" s="14" t="s">
        <v>16443</v>
      </c>
      <c r="T3055" s="18">
        <v>100</v>
      </c>
      <c r="U3055" s="17">
        <v>30</v>
      </c>
      <c r="V3055" s="33">
        <f>U3055/E3055</f>
        <v>7.7673924863423352E-2</v>
      </c>
      <c r="W3055" s="33">
        <f>V3055/10</f>
        <v>7.767392486342335E-3</v>
      </c>
      <c r="X3055" s="19" t="s">
        <v>16444</v>
      </c>
      <c r="Y3055" s="21" t="s">
        <v>16445</v>
      </c>
      <c r="Z3055" s="19" t="s">
        <v>16446</v>
      </c>
    </row>
    <row r="3056" spans="1:31" s="67" customFormat="1" ht="100.2" customHeight="1" x14ac:dyDescent="0.3">
      <c r="A3056" s="9" t="s">
        <v>16991</v>
      </c>
      <c r="B3056" s="10" t="s">
        <v>16447</v>
      </c>
      <c r="C3056" s="22" t="s">
        <v>16448</v>
      </c>
      <c r="D3056" s="19" t="s">
        <v>16449</v>
      </c>
      <c r="E3056" s="13">
        <v>330.36</v>
      </c>
      <c r="F3056" s="14" t="s">
        <v>16450</v>
      </c>
      <c r="G3056" s="14">
        <v>2.36</v>
      </c>
      <c r="H3056" s="14" t="s">
        <v>16451</v>
      </c>
      <c r="I3056" s="14" t="s">
        <v>16421</v>
      </c>
      <c r="J3056" s="15" t="s">
        <v>16422</v>
      </c>
      <c r="K3056" s="14" t="s">
        <v>28652</v>
      </c>
      <c r="L3056" s="14" t="s">
        <v>31</v>
      </c>
      <c r="M3056" s="14" t="s">
        <v>176</v>
      </c>
      <c r="N3056" s="14" t="s">
        <v>46</v>
      </c>
      <c r="O3056" s="16" t="s">
        <v>34</v>
      </c>
      <c r="P3056" s="28">
        <v>730</v>
      </c>
      <c r="Q3056" s="14">
        <v>2.4</v>
      </c>
      <c r="R3056" s="15" t="s">
        <v>16452</v>
      </c>
      <c r="S3056" s="14" t="s">
        <v>11643</v>
      </c>
      <c r="T3056" s="14">
        <v>29</v>
      </c>
      <c r="U3056" s="14">
        <v>2.4</v>
      </c>
      <c r="V3056" s="37">
        <f>PRODUCT(U3056,1/E3056)</f>
        <v>7.2648020341445681E-3</v>
      </c>
      <c r="W3056" s="37">
        <f>V3056</f>
        <v>7.2648020341445681E-3</v>
      </c>
      <c r="X3056" s="19" t="s">
        <v>16453</v>
      </c>
      <c r="Y3056" s="21" t="s">
        <v>16454</v>
      </c>
      <c r="Z3056" s="19" t="s">
        <v>16455</v>
      </c>
    </row>
    <row r="3057" spans="1:26" s="67" customFormat="1" ht="100.2" customHeight="1" x14ac:dyDescent="0.3">
      <c r="A3057" s="138" t="s">
        <v>23707</v>
      </c>
      <c r="B3057" s="141" t="s">
        <v>23403</v>
      </c>
      <c r="C3057" s="139" t="s">
        <v>23404</v>
      </c>
      <c r="D3057" s="139" t="s">
        <v>23405</v>
      </c>
      <c r="E3057" s="142">
        <v>367.8</v>
      </c>
      <c r="F3057" s="143" t="s">
        <v>23406</v>
      </c>
      <c r="G3057" s="143"/>
      <c r="H3057" s="143" t="s">
        <v>23407</v>
      </c>
      <c r="I3057" s="144" t="s">
        <v>16421</v>
      </c>
      <c r="J3057" s="145" t="s">
        <v>23408</v>
      </c>
      <c r="K3057" s="143" t="s">
        <v>28651</v>
      </c>
      <c r="L3057" s="144" t="s">
        <v>31</v>
      </c>
      <c r="M3057" s="144" t="s">
        <v>501</v>
      </c>
      <c r="N3057" s="144" t="s">
        <v>46</v>
      </c>
      <c r="O3057" s="144" t="s">
        <v>34</v>
      </c>
      <c r="P3057" s="144">
        <v>730</v>
      </c>
      <c r="Q3057" s="144">
        <v>1.8</v>
      </c>
      <c r="R3057" s="147" t="s">
        <v>23409</v>
      </c>
      <c r="S3057" s="144" t="s">
        <v>36</v>
      </c>
      <c r="T3057" s="144">
        <v>20</v>
      </c>
      <c r="U3057" s="144">
        <v>1.8</v>
      </c>
      <c r="V3057" s="149">
        <f>U3057/E3057</f>
        <v>4.8939641109298528E-3</v>
      </c>
      <c r="W3057" s="149">
        <f>V3057</f>
        <v>4.8939641109298528E-3</v>
      </c>
      <c r="X3057" s="1" t="s">
        <v>23410</v>
      </c>
      <c r="Y3057" s="145" t="s">
        <v>23411</v>
      </c>
      <c r="Z3057" s="145" t="s">
        <v>23412</v>
      </c>
    </row>
    <row r="3058" spans="1:26" s="67" customFormat="1" ht="100.2" customHeight="1" x14ac:dyDescent="0.3">
      <c r="A3058" s="138" t="s">
        <v>23707</v>
      </c>
      <c r="B3058" s="141" t="s">
        <v>23413</v>
      </c>
      <c r="C3058" s="139" t="s">
        <v>23414</v>
      </c>
      <c r="D3058" s="139" t="s">
        <v>23415</v>
      </c>
      <c r="E3058" s="142">
        <v>493.83</v>
      </c>
      <c r="F3058" s="143" t="s">
        <v>23416</v>
      </c>
      <c r="G3058" s="143"/>
      <c r="H3058" s="143" t="s">
        <v>23417</v>
      </c>
      <c r="I3058" s="143" t="s">
        <v>16421</v>
      </c>
      <c r="J3058" s="139" t="s">
        <v>23418</v>
      </c>
      <c r="K3058" s="143" t="s">
        <v>28650</v>
      </c>
      <c r="L3058" s="144" t="s">
        <v>31</v>
      </c>
      <c r="M3058" s="144" t="s">
        <v>23419</v>
      </c>
      <c r="N3058" s="144" t="s">
        <v>476</v>
      </c>
      <c r="O3058" s="144" t="s">
        <v>34</v>
      </c>
      <c r="P3058" s="144">
        <v>53</v>
      </c>
      <c r="Q3058" s="144">
        <v>17</v>
      </c>
      <c r="R3058" s="147" t="s">
        <v>23420</v>
      </c>
      <c r="S3058" s="144" t="s">
        <v>36</v>
      </c>
      <c r="T3058" s="144">
        <v>41</v>
      </c>
      <c r="U3058" s="144">
        <v>17</v>
      </c>
      <c r="V3058" s="148">
        <f>U3058/E3058</f>
        <v>3.4424802057388168E-2</v>
      </c>
      <c r="W3058" s="149">
        <f>V3058/10</f>
        <v>3.442480205738817E-3</v>
      </c>
      <c r="X3058" s="1" t="s">
        <v>23421</v>
      </c>
      <c r="Y3058" s="145" t="s">
        <v>11036</v>
      </c>
      <c r="Z3058" s="1" t="s">
        <v>23422</v>
      </c>
    </row>
    <row r="3059" spans="1:26" s="67" customFormat="1" ht="100.2" customHeight="1" x14ac:dyDescent="0.3">
      <c r="A3059" s="9" t="s">
        <v>16991</v>
      </c>
      <c r="B3059" s="10" t="s">
        <v>16456</v>
      </c>
      <c r="C3059" s="22" t="s">
        <v>16457</v>
      </c>
      <c r="D3059" s="19" t="s">
        <v>16458</v>
      </c>
      <c r="E3059" s="13">
        <v>314.29000000000002</v>
      </c>
      <c r="F3059" s="14" t="s">
        <v>16459</v>
      </c>
      <c r="G3059" s="14">
        <v>0.97</v>
      </c>
      <c r="H3059" s="14" t="s">
        <v>16460</v>
      </c>
      <c r="I3059" s="14" t="s">
        <v>16421</v>
      </c>
      <c r="J3059" s="15" t="s">
        <v>16422</v>
      </c>
      <c r="K3059" s="14" t="s">
        <v>28649</v>
      </c>
      <c r="L3059" s="14" t="s">
        <v>31</v>
      </c>
      <c r="M3059" s="14" t="s">
        <v>16461</v>
      </c>
      <c r="N3059" s="14" t="s">
        <v>46</v>
      </c>
      <c r="O3059" s="16" t="s">
        <v>34</v>
      </c>
      <c r="P3059" s="28">
        <v>730</v>
      </c>
      <c r="Q3059" s="14">
        <v>1</v>
      </c>
      <c r="R3059" s="15" t="s">
        <v>16462</v>
      </c>
      <c r="S3059" s="14" t="s">
        <v>16463</v>
      </c>
      <c r="T3059" s="14">
        <v>57</v>
      </c>
      <c r="U3059" s="14">
        <v>1</v>
      </c>
      <c r="V3059" s="30">
        <f>PRODUCT(U3059,1/E3059)</f>
        <v>3.1817747939800818E-3</v>
      </c>
      <c r="W3059" s="30">
        <f>V3059</f>
        <v>3.1817747939800818E-3</v>
      </c>
      <c r="X3059" s="19" t="s">
        <v>16464</v>
      </c>
      <c r="Y3059" s="21" t="s">
        <v>16454</v>
      </c>
      <c r="Z3059" s="19" t="s">
        <v>16465</v>
      </c>
    </row>
    <row r="3060" spans="1:26" s="67" customFormat="1" ht="100.2" customHeight="1" x14ac:dyDescent="0.3">
      <c r="A3060" s="9" t="s">
        <v>16991</v>
      </c>
      <c r="B3060" s="10" t="s">
        <v>16466</v>
      </c>
      <c r="C3060" s="22" t="s">
        <v>16467</v>
      </c>
      <c r="D3060" s="19" t="s">
        <v>16468</v>
      </c>
      <c r="E3060" s="13">
        <v>317.32</v>
      </c>
      <c r="F3060" s="14" t="s">
        <v>16469</v>
      </c>
      <c r="G3060" s="14">
        <v>2.95</v>
      </c>
      <c r="H3060" s="14" t="s">
        <v>16470</v>
      </c>
      <c r="I3060" s="14" t="s">
        <v>16421</v>
      </c>
      <c r="J3060" s="15" t="s">
        <v>16422</v>
      </c>
      <c r="K3060" s="14" t="s">
        <v>28648</v>
      </c>
      <c r="L3060" s="14" t="s">
        <v>425</v>
      </c>
      <c r="M3060" s="14" t="s">
        <v>16471</v>
      </c>
      <c r="N3060" s="14" t="s">
        <v>46</v>
      </c>
      <c r="O3060" s="16" t="s">
        <v>34</v>
      </c>
      <c r="P3060" s="28">
        <v>728</v>
      </c>
      <c r="Q3060" s="36">
        <v>1</v>
      </c>
      <c r="R3060" s="15" t="s">
        <v>16472</v>
      </c>
      <c r="S3060" s="14" t="s">
        <v>36</v>
      </c>
      <c r="T3060" s="28">
        <v>4</v>
      </c>
      <c r="U3060" s="36">
        <v>1</v>
      </c>
      <c r="V3060" s="37">
        <f>PRODUCT(U3060,1/E3060)</f>
        <v>3.1513929156687256E-3</v>
      </c>
      <c r="W3060" s="37">
        <f>V3060</f>
        <v>3.1513929156687256E-3</v>
      </c>
      <c r="X3060" s="19" t="s">
        <v>16473</v>
      </c>
      <c r="Y3060" s="21" t="s">
        <v>16474</v>
      </c>
      <c r="Z3060" s="19" t="s">
        <v>16475</v>
      </c>
    </row>
    <row r="3061" spans="1:26" s="67" customFormat="1" ht="100.2" customHeight="1" x14ac:dyDescent="0.3">
      <c r="A3061" s="138" t="s">
        <v>23707</v>
      </c>
      <c r="B3061" s="141" t="s">
        <v>23423</v>
      </c>
      <c r="C3061" s="139" t="s">
        <v>23424</v>
      </c>
      <c r="D3061" s="139" t="s">
        <v>23425</v>
      </c>
      <c r="E3061" s="142">
        <v>397.5</v>
      </c>
      <c r="F3061" s="143" t="s">
        <v>23426</v>
      </c>
      <c r="G3061" s="143"/>
      <c r="H3061" s="143" t="s">
        <v>23427</v>
      </c>
      <c r="I3061" s="144" t="s">
        <v>16421</v>
      </c>
      <c r="J3061" s="145" t="s">
        <v>23408</v>
      </c>
      <c r="K3061" s="143" t="s">
        <v>28647</v>
      </c>
      <c r="L3061" s="144" t="s">
        <v>31</v>
      </c>
      <c r="M3061" s="144" t="s">
        <v>69</v>
      </c>
      <c r="N3061" s="144" t="s">
        <v>33</v>
      </c>
      <c r="O3061" s="144" t="s">
        <v>34</v>
      </c>
      <c r="P3061" s="144">
        <v>728</v>
      </c>
      <c r="Q3061" s="144">
        <v>1</v>
      </c>
      <c r="R3061" s="147" t="s">
        <v>23428</v>
      </c>
      <c r="S3061" s="144" t="s">
        <v>36</v>
      </c>
      <c r="T3061" s="144">
        <v>15</v>
      </c>
      <c r="U3061" s="144">
        <v>1</v>
      </c>
      <c r="V3061" s="148">
        <f>U3061/E3061</f>
        <v>2.5157232704402514E-3</v>
      </c>
      <c r="W3061" s="148">
        <f>V3061</f>
        <v>2.5157232704402514E-3</v>
      </c>
      <c r="X3061" s="1" t="s">
        <v>23429</v>
      </c>
      <c r="Y3061" s="145" t="s">
        <v>23430</v>
      </c>
      <c r="Z3061" s="145" t="s">
        <v>23431</v>
      </c>
    </row>
    <row r="3062" spans="1:26" s="67" customFormat="1" ht="100.2" customHeight="1" x14ac:dyDescent="0.3">
      <c r="A3062" s="138" t="s">
        <v>23707</v>
      </c>
      <c r="B3062" s="141" t="s">
        <v>23432</v>
      </c>
      <c r="C3062" s="139" t="s">
        <v>23433</v>
      </c>
      <c r="D3062" s="139" t="s">
        <v>23434</v>
      </c>
      <c r="E3062" s="142">
        <v>338.28</v>
      </c>
      <c r="F3062" s="143" t="s">
        <v>23435</v>
      </c>
      <c r="G3062" s="143"/>
      <c r="H3062" s="143" t="s">
        <v>23436</v>
      </c>
      <c r="I3062" s="144" t="s">
        <v>16421</v>
      </c>
      <c r="J3062" s="145" t="s">
        <v>23418</v>
      </c>
      <c r="K3062" s="143" t="s">
        <v>28583</v>
      </c>
      <c r="L3062" s="144" t="s">
        <v>31</v>
      </c>
      <c r="M3062" s="144" t="s">
        <v>19568</v>
      </c>
      <c r="N3062" s="144" t="s">
        <v>46</v>
      </c>
      <c r="O3062" s="144" t="s">
        <v>34</v>
      </c>
      <c r="P3062" s="144">
        <v>735</v>
      </c>
      <c r="Q3062" s="144">
        <v>0.69</v>
      </c>
      <c r="R3062" s="147" t="s">
        <v>23437</v>
      </c>
      <c r="S3062" s="144" t="s">
        <v>22482</v>
      </c>
      <c r="T3062" s="144">
        <v>2.2000000000000002</v>
      </c>
      <c r="U3062" s="144">
        <v>0.69</v>
      </c>
      <c r="V3062" s="149">
        <f>U3062/E3062</f>
        <v>2.0397304008513656E-3</v>
      </c>
      <c r="W3062" s="149">
        <f>V3062</f>
        <v>2.0397304008513656E-3</v>
      </c>
      <c r="X3062" s="1" t="s">
        <v>23438</v>
      </c>
      <c r="Y3062" s="145" t="s">
        <v>23439</v>
      </c>
      <c r="Z3062" s="145" t="s">
        <v>23440</v>
      </c>
    </row>
    <row r="3063" spans="1:26" s="67" customFormat="1" ht="100.2" customHeight="1" x14ac:dyDescent="0.3">
      <c r="A3063" s="9" t="s">
        <v>16991</v>
      </c>
      <c r="B3063" s="10" t="s">
        <v>16476</v>
      </c>
      <c r="C3063" s="19" t="s">
        <v>16477</v>
      </c>
      <c r="D3063" s="19" t="s">
        <v>16478</v>
      </c>
      <c r="E3063" s="13">
        <v>639.82000000000005</v>
      </c>
      <c r="F3063" s="14" t="s">
        <v>16479</v>
      </c>
      <c r="G3063" s="14"/>
      <c r="H3063" s="14" t="s">
        <v>16480</v>
      </c>
      <c r="I3063" s="14" t="s">
        <v>16421</v>
      </c>
      <c r="J3063" s="15" t="s">
        <v>16481</v>
      </c>
      <c r="K3063" s="14" t="s">
        <v>28646</v>
      </c>
      <c r="L3063" s="14" t="s">
        <v>31</v>
      </c>
      <c r="M3063" s="14" t="s">
        <v>69</v>
      </c>
      <c r="N3063" s="14" t="s">
        <v>33</v>
      </c>
      <c r="O3063" s="16" t="s">
        <v>34</v>
      </c>
      <c r="P3063" s="28">
        <v>91</v>
      </c>
      <c r="Q3063" s="14">
        <v>3.9</v>
      </c>
      <c r="R3063" s="15" t="s">
        <v>16482</v>
      </c>
      <c r="S3063" s="14" t="s">
        <v>36</v>
      </c>
      <c r="T3063" s="14">
        <v>7.9</v>
      </c>
      <c r="U3063" s="36">
        <v>3.9</v>
      </c>
      <c r="V3063" s="37">
        <f>U3063/E3063</f>
        <v>6.0954643493482535E-3</v>
      </c>
      <c r="W3063" s="37">
        <f>V3063/3</f>
        <v>2.031821449782751E-3</v>
      </c>
      <c r="X3063" s="19" t="s">
        <v>16483</v>
      </c>
      <c r="Y3063" s="21" t="s">
        <v>16484</v>
      </c>
      <c r="Z3063" s="19" t="s">
        <v>16485</v>
      </c>
    </row>
    <row r="3064" spans="1:26" s="67" customFormat="1" ht="100.2" customHeight="1" x14ac:dyDescent="0.3">
      <c r="A3064" s="9" t="s">
        <v>16991</v>
      </c>
      <c r="B3064" s="227" t="s">
        <v>16486</v>
      </c>
      <c r="C3064" s="22" t="s">
        <v>16487</v>
      </c>
      <c r="D3064" s="19" t="s">
        <v>16488</v>
      </c>
      <c r="E3064" s="13">
        <v>183.17</v>
      </c>
      <c r="F3064" s="14" t="s">
        <v>16489</v>
      </c>
      <c r="G3064" s="14">
        <v>-0.85</v>
      </c>
      <c r="H3064" s="14" t="s">
        <v>16490</v>
      </c>
      <c r="I3064" s="14" t="s">
        <v>16421</v>
      </c>
      <c r="J3064" s="15" t="s">
        <v>16422</v>
      </c>
      <c r="K3064" s="14" t="s">
        <v>28645</v>
      </c>
      <c r="L3064" s="14" t="s">
        <v>31</v>
      </c>
      <c r="M3064" s="14" t="s">
        <v>69</v>
      </c>
      <c r="N3064" s="14" t="s">
        <v>46</v>
      </c>
      <c r="O3064" s="16" t="s">
        <v>34</v>
      </c>
      <c r="P3064" s="28">
        <v>852</v>
      </c>
      <c r="Q3064" s="14">
        <v>0.24</v>
      </c>
      <c r="R3064" s="15" t="s">
        <v>16491</v>
      </c>
      <c r="S3064" s="14" t="s">
        <v>16492</v>
      </c>
      <c r="T3064" s="14">
        <v>2.44</v>
      </c>
      <c r="U3064" s="13">
        <v>0.24</v>
      </c>
      <c r="V3064" s="37">
        <f>U3064/E3064</f>
        <v>1.3102582300595076E-3</v>
      </c>
      <c r="W3064" s="37">
        <f>V3064</f>
        <v>1.3102582300595076E-3</v>
      </c>
      <c r="X3064" s="19" t="s">
        <v>16493</v>
      </c>
      <c r="Y3064" s="21" t="s">
        <v>16494</v>
      </c>
      <c r="Z3064" s="19" t="s">
        <v>16495</v>
      </c>
    </row>
    <row r="3065" spans="1:26" s="67" customFormat="1" ht="100.2" customHeight="1" x14ac:dyDescent="0.3">
      <c r="A3065" s="138" t="s">
        <v>23707</v>
      </c>
      <c r="B3065" s="141" t="s">
        <v>23441</v>
      </c>
      <c r="C3065" s="139" t="s">
        <v>23442</v>
      </c>
      <c r="D3065" s="139" t="s">
        <v>23443</v>
      </c>
      <c r="E3065" s="142">
        <v>219.68</v>
      </c>
      <c r="F3065" s="143" t="s">
        <v>23444</v>
      </c>
      <c r="G3065" s="143"/>
      <c r="H3065" s="143" t="s">
        <v>23445</v>
      </c>
      <c r="I3065" s="144" t="s">
        <v>16421</v>
      </c>
      <c r="J3065" s="145" t="s">
        <v>23418</v>
      </c>
      <c r="K3065" s="143" t="s">
        <v>28626</v>
      </c>
      <c r="L3065" s="144" t="s">
        <v>31</v>
      </c>
      <c r="M3065" s="144" t="s">
        <v>23446</v>
      </c>
      <c r="N3065" s="144" t="s">
        <v>46</v>
      </c>
      <c r="O3065" s="144" t="s">
        <v>34</v>
      </c>
      <c r="P3065" s="144">
        <v>91</v>
      </c>
      <c r="Q3065" s="144">
        <v>0.62</v>
      </c>
      <c r="R3065" s="147" t="s">
        <v>23447</v>
      </c>
      <c r="S3065" s="144" t="s">
        <v>9272</v>
      </c>
      <c r="T3065" s="144">
        <v>11.18</v>
      </c>
      <c r="U3065" s="144">
        <v>0.62</v>
      </c>
      <c r="V3065" s="149">
        <f>U3065/E3065</f>
        <v>2.822286962855062E-3</v>
      </c>
      <c r="W3065" s="153">
        <f>V3065/3</f>
        <v>9.4076232095168736E-4</v>
      </c>
      <c r="X3065" s="1" t="s">
        <v>23448</v>
      </c>
      <c r="Y3065" s="145" t="s">
        <v>23449</v>
      </c>
      <c r="Z3065" s="145" t="s">
        <v>23450</v>
      </c>
    </row>
    <row r="3066" spans="1:26" s="67" customFormat="1" ht="100.2" customHeight="1" x14ac:dyDescent="0.3">
      <c r="A3066" s="9" t="s">
        <v>16991</v>
      </c>
      <c r="B3066" s="10" t="s">
        <v>16496</v>
      </c>
      <c r="C3066" s="22" t="s">
        <v>16497</v>
      </c>
      <c r="D3066" s="19" t="s">
        <v>23663</v>
      </c>
      <c r="E3066" s="13">
        <v>246.33</v>
      </c>
      <c r="F3066" s="14" t="s">
        <v>16498</v>
      </c>
      <c r="G3066" s="14">
        <v>5.3120000000000003</v>
      </c>
      <c r="H3066" s="14" t="s">
        <v>16499</v>
      </c>
      <c r="I3066" s="14" t="s">
        <v>16421</v>
      </c>
      <c r="J3066" s="15" t="s">
        <v>16422</v>
      </c>
      <c r="K3066" s="14" t="s">
        <v>28644</v>
      </c>
      <c r="L3066" s="14" t="s">
        <v>189</v>
      </c>
      <c r="M3066" s="14" t="s">
        <v>190</v>
      </c>
      <c r="N3066" s="14" t="s">
        <v>33</v>
      </c>
      <c r="O3066" s="16" t="s">
        <v>34</v>
      </c>
      <c r="P3066" s="28">
        <v>730</v>
      </c>
      <c r="Q3066" s="14">
        <v>0.2</v>
      </c>
      <c r="R3066" s="15" t="s">
        <v>16500</v>
      </c>
      <c r="S3066" s="14" t="s">
        <v>16501</v>
      </c>
      <c r="T3066" s="14">
        <v>1.5</v>
      </c>
      <c r="U3066" s="14">
        <v>0.2</v>
      </c>
      <c r="V3066" s="37">
        <f>PRODUCT(U3066,1/E3066)</f>
        <v>8.1191897048674534E-4</v>
      </c>
      <c r="W3066" s="37">
        <f>V3066</f>
        <v>8.1191897048674534E-4</v>
      </c>
      <c r="X3066" s="19" t="s">
        <v>16502</v>
      </c>
      <c r="Y3066" s="21" t="s">
        <v>16503</v>
      </c>
      <c r="Z3066" s="19" t="s">
        <v>16504</v>
      </c>
    </row>
    <row r="3067" spans="1:26" s="67" customFormat="1" ht="100.2" customHeight="1" x14ac:dyDescent="0.3">
      <c r="A3067" s="138" t="s">
        <v>23707</v>
      </c>
      <c r="B3067" s="141" t="s">
        <v>23451</v>
      </c>
      <c r="C3067" s="139" t="s">
        <v>23452</v>
      </c>
      <c r="D3067" s="139" t="s">
        <v>23453</v>
      </c>
      <c r="E3067" s="142">
        <v>324.67</v>
      </c>
      <c r="F3067" s="143" t="s">
        <v>23454</v>
      </c>
      <c r="G3067" s="143"/>
      <c r="H3067" s="143" t="s">
        <v>23455</v>
      </c>
      <c r="I3067" s="144" t="s">
        <v>16421</v>
      </c>
      <c r="J3067" s="145" t="s">
        <v>23408</v>
      </c>
      <c r="K3067" s="143" t="s">
        <v>28643</v>
      </c>
      <c r="L3067" s="144" t="s">
        <v>189</v>
      </c>
      <c r="M3067" s="144" t="s">
        <v>190</v>
      </c>
      <c r="N3067" s="144" t="s">
        <v>46</v>
      </c>
      <c r="O3067" s="144" t="s">
        <v>34</v>
      </c>
      <c r="P3067" s="144">
        <v>364</v>
      </c>
      <c r="Q3067" s="144">
        <v>0.24</v>
      </c>
      <c r="R3067" s="147" t="s">
        <v>23456</v>
      </c>
      <c r="S3067" s="144" t="s">
        <v>14074</v>
      </c>
      <c r="T3067" s="144">
        <v>2.72</v>
      </c>
      <c r="U3067" s="144">
        <v>0.24</v>
      </c>
      <c r="V3067" s="153">
        <f>U3067/E3067</f>
        <v>7.3921212307881845E-4</v>
      </c>
      <c r="W3067" s="153">
        <f>V3067</f>
        <v>7.3921212307881845E-4</v>
      </c>
      <c r="X3067" s="1" t="s">
        <v>23457</v>
      </c>
      <c r="Y3067" s="145" t="s">
        <v>19235</v>
      </c>
      <c r="Z3067" s="145" t="s">
        <v>23458</v>
      </c>
    </row>
    <row r="3068" spans="1:26" s="67" customFormat="1" ht="100.2" customHeight="1" x14ac:dyDescent="0.3">
      <c r="A3068" s="9" t="s">
        <v>16991</v>
      </c>
      <c r="B3068" s="10" t="s">
        <v>16505</v>
      </c>
      <c r="C3068" s="22" t="s">
        <v>16506</v>
      </c>
      <c r="D3068" s="19" t="s">
        <v>16507</v>
      </c>
      <c r="E3068" s="13">
        <v>322.32142013474203</v>
      </c>
      <c r="F3068" s="14" t="s">
        <v>16508</v>
      </c>
      <c r="G3068" s="14">
        <v>3.99</v>
      </c>
      <c r="H3068" s="14" t="s">
        <v>16509</v>
      </c>
      <c r="I3068" s="14" t="s">
        <v>16421</v>
      </c>
      <c r="J3068" s="15" t="s">
        <v>16422</v>
      </c>
      <c r="K3068" s="14" t="s">
        <v>28642</v>
      </c>
      <c r="L3068" s="14" t="s">
        <v>31</v>
      </c>
      <c r="M3068" s="14" t="s">
        <v>2245</v>
      </c>
      <c r="N3068" s="14" t="s">
        <v>33</v>
      </c>
      <c r="O3068" s="16" t="s">
        <v>34</v>
      </c>
      <c r="P3068" s="28">
        <v>90</v>
      </c>
      <c r="Q3068" s="14">
        <v>0.5</v>
      </c>
      <c r="R3068" s="15" t="s">
        <v>16510</v>
      </c>
      <c r="S3068" s="14" t="s">
        <v>14293</v>
      </c>
      <c r="T3068" s="14">
        <v>1</v>
      </c>
      <c r="U3068" s="14">
        <v>0.5</v>
      </c>
      <c r="V3068" s="30">
        <f>PRODUCT(U3068,1/E3068)</f>
        <v>1.5512465779996313E-3</v>
      </c>
      <c r="W3068" s="37">
        <f>V3068/3</f>
        <v>5.1708219266654372E-4</v>
      </c>
      <c r="X3068" s="19" t="s">
        <v>16511</v>
      </c>
      <c r="Y3068" s="21" t="s">
        <v>16512</v>
      </c>
      <c r="Z3068" s="19" t="s">
        <v>16513</v>
      </c>
    </row>
    <row r="3069" spans="1:26" s="67" customFormat="1" ht="100.2" customHeight="1" x14ac:dyDescent="0.3">
      <c r="A3069" s="9" t="s">
        <v>16991</v>
      </c>
      <c r="B3069" s="10" t="s">
        <v>16514</v>
      </c>
      <c r="C3069" s="22" t="s">
        <v>16515</v>
      </c>
      <c r="D3069" s="19" t="s">
        <v>16516</v>
      </c>
      <c r="E3069" s="13">
        <v>317.32</v>
      </c>
      <c r="F3069" s="14" t="s">
        <v>16517</v>
      </c>
      <c r="G3069" s="14">
        <v>2.75</v>
      </c>
      <c r="H3069" s="14" t="s">
        <v>16518</v>
      </c>
      <c r="I3069" s="14" t="s">
        <v>16421</v>
      </c>
      <c r="J3069" s="15" t="s">
        <v>16422</v>
      </c>
      <c r="K3069" s="14" t="s">
        <v>28641</v>
      </c>
      <c r="L3069" s="14" t="s">
        <v>189</v>
      </c>
      <c r="M3069" s="14" t="s">
        <v>190</v>
      </c>
      <c r="N3069" s="14" t="s">
        <v>46</v>
      </c>
      <c r="O3069" s="16" t="s">
        <v>34</v>
      </c>
      <c r="P3069" s="28">
        <v>364</v>
      </c>
      <c r="Q3069" s="14">
        <v>0.14899999999999999</v>
      </c>
      <c r="R3069" s="15" t="s">
        <v>16519</v>
      </c>
      <c r="S3069" s="14" t="s">
        <v>16520</v>
      </c>
      <c r="T3069" s="14">
        <v>0.68799999999999994</v>
      </c>
      <c r="U3069" s="30">
        <v>0.14899999999999999</v>
      </c>
      <c r="V3069" s="51">
        <f>PRODUCT(U3069,1/E3069)</f>
        <v>4.6955754443464006E-4</v>
      </c>
      <c r="W3069" s="51">
        <f>V3069</f>
        <v>4.6955754443464006E-4</v>
      </c>
      <c r="X3069" s="19" t="s">
        <v>16521</v>
      </c>
      <c r="Y3069" s="21" t="s">
        <v>16522</v>
      </c>
      <c r="Z3069" s="19" t="s">
        <v>16523</v>
      </c>
    </row>
    <row r="3070" spans="1:26" s="67" customFormat="1" ht="100.2" customHeight="1" x14ac:dyDescent="0.3">
      <c r="A3070" s="138" t="s">
        <v>23707</v>
      </c>
      <c r="B3070" s="141" t="s">
        <v>23459</v>
      </c>
      <c r="C3070" s="139" t="s">
        <v>23460</v>
      </c>
      <c r="D3070" s="139" t="s">
        <v>23461</v>
      </c>
      <c r="E3070" s="142">
        <v>283.33999999999997</v>
      </c>
      <c r="F3070" s="143" t="s">
        <v>23462</v>
      </c>
      <c r="G3070" s="143"/>
      <c r="H3070" s="143" t="s">
        <v>23463</v>
      </c>
      <c r="I3070" s="144" t="s">
        <v>16421</v>
      </c>
      <c r="J3070" s="145" t="s">
        <v>23408</v>
      </c>
      <c r="K3070" s="143" t="s">
        <v>28640</v>
      </c>
      <c r="L3070" s="144" t="s">
        <v>189</v>
      </c>
      <c r="M3070" s="144" t="s">
        <v>281</v>
      </c>
      <c r="N3070" s="144" t="s">
        <v>46</v>
      </c>
      <c r="O3070" s="144" t="s">
        <v>3856</v>
      </c>
      <c r="P3070" s="144">
        <v>364</v>
      </c>
      <c r="Q3070" s="144">
        <v>0.1</v>
      </c>
      <c r="R3070" s="147" t="s">
        <v>23464</v>
      </c>
      <c r="S3070" s="144" t="s">
        <v>18413</v>
      </c>
      <c r="T3070" s="144">
        <v>0.5</v>
      </c>
      <c r="U3070" s="144">
        <v>0.1</v>
      </c>
      <c r="V3070" s="149">
        <f>U3070/E3070</f>
        <v>3.5293287216771373E-4</v>
      </c>
      <c r="W3070" s="149">
        <f>V3070</f>
        <v>3.5293287216771373E-4</v>
      </c>
      <c r="X3070" s="228" t="s">
        <v>23465</v>
      </c>
      <c r="Y3070" s="145" t="s">
        <v>23466</v>
      </c>
      <c r="Z3070" s="145" t="s">
        <v>23467</v>
      </c>
    </row>
    <row r="3071" spans="1:26" s="67" customFormat="1" ht="100.2" customHeight="1" x14ac:dyDescent="0.3">
      <c r="A3071" s="9" t="s">
        <v>16991</v>
      </c>
      <c r="B3071" s="10" t="s">
        <v>16524</v>
      </c>
      <c r="C3071" s="22" t="s">
        <v>16525</v>
      </c>
      <c r="D3071" s="19" t="s">
        <v>16526</v>
      </c>
      <c r="E3071" s="13">
        <v>302.33</v>
      </c>
      <c r="F3071" s="14" t="s">
        <v>16527</v>
      </c>
      <c r="G3071" s="13">
        <v>2.2000000000000002</v>
      </c>
      <c r="H3071" s="14" t="s">
        <v>16528</v>
      </c>
      <c r="I3071" s="14" t="s">
        <v>16421</v>
      </c>
      <c r="J3071" s="15" t="s">
        <v>16422</v>
      </c>
      <c r="K3071" s="14" t="s">
        <v>28639</v>
      </c>
      <c r="L3071" s="14" t="s">
        <v>189</v>
      </c>
      <c r="M3071" s="14" t="s">
        <v>190</v>
      </c>
      <c r="N3071" s="14" t="s">
        <v>33</v>
      </c>
      <c r="O3071" s="16" t="s">
        <v>34</v>
      </c>
      <c r="P3071" s="28">
        <v>730</v>
      </c>
      <c r="Q3071" s="14">
        <v>0.1</v>
      </c>
      <c r="R3071" s="15" t="s">
        <v>16529</v>
      </c>
      <c r="S3071" s="14" t="s">
        <v>143</v>
      </c>
      <c r="T3071" s="14">
        <v>0.4</v>
      </c>
      <c r="U3071" s="14">
        <v>0.1</v>
      </c>
      <c r="V3071" s="37">
        <f>PRODUCT(U3071,1/E3071)</f>
        <v>3.3076439652035859E-4</v>
      </c>
      <c r="W3071" s="37">
        <f>V3071</f>
        <v>3.3076439652035859E-4</v>
      </c>
      <c r="X3071" s="19" t="s">
        <v>16530</v>
      </c>
      <c r="Y3071" s="21" t="s">
        <v>16531</v>
      </c>
      <c r="Z3071" s="19" t="s">
        <v>16532</v>
      </c>
    </row>
    <row r="3072" spans="1:26" s="67" customFormat="1" ht="100.2" customHeight="1" x14ac:dyDescent="0.3">
      <c r="A3072" s="9" t="s">
        <v>16991</v>
      </c>
      <c r="B3072" s="10" t="s">
        <v>16533</v>
      </c>
      <c r="C3072" s="22" t="s">
        <v>16534</v>
      </c>
      <c r="D3072" s="19" t="s">
        <v>16535</v>
      </c>
      <c r="E3072" s="13">
        <v>323.3</v>
      </c>
      <c r="F3072" s="14" t="s">
        <v>16536</v>
      </c>
      <c r="G3072" s="14">
        <v>4.78</v>
      </c>
      <c r="H3072" s="14" t="s">
        <v>16537</v>
      </c>
      <c r="I3072" s="14" t="s">
        <v>16421</v>
      </c>
      <c r="J3072" s="15" t="s">
        <v>16422</v>
      </c>
      <c r="K3072" s="14" t="s">
        <v>28638</v>
      </c>
      <c r="L3072" s="14" t="s">
        <v>31</v>
      </c>
      <c r="M3072" s="14" t="s">
        <v>281</v>
      </c>
      <c r="N3072" s="14" t="s">
        <v>46</v>
      </c>
      <c r="O3072" s="16" t="s">
        <v>34</v>
      </c>
      <c r="P3072" s="28">
        <v>90</v>
      </c>
      <c r="Q3072" s="14">
        <v>0.25</v>
      </c>
      <c r="R3072" s="15" t="s">
        <v>16538</v>
      </c>
      <c r="S3072" s="14" t="s">
        <v>16539</v>
      </c>
      <c r="T3072" s="14">
        <v>1.25</v>
      </c>
      <c r="U3072" s="14">
        <v>0.25</v>
      </c>
      <c r="V3072" s="37">
        <f>PRODUCT(U3072,1/E3072)</f>
        <v>7.7327559542220842E-4</v>
      </c>
      <c r="W3072" s="64">
        <f>V3072/3</f>
        <v>2.5775853180740282E-4</v>
      </c>
      <c r="X3072" s="19" t="s">
        <v>16540</v>
      </c>
      <c r="Y3072" s="21" t="s">
        <v>16541</v>
      </c>
      <c r="Z3072" s="19" t="s">
        <v>16542</v>
      </c>
    </row>
    <row r="3073" spans="1:26" s="67" customFormat="1" ht="100.2" customHeight="1" x14ac:dyDescent="0.3">
      <c r="A3073" s="9" t="s">
        <v>16991</v>
      </c>
      <c r="B3073" s="10" t="s">
        <v>16543</v>
      </c>
      <c r="C3073" s="22" t="s">
        <v>16544</v>
      </c>
      <c r="D3073" s="19" t="s">
        <v>16545</v>
      </c>
      <c r="E3073" s="13">
        <v>220.97578536057799</v>
      </c>
      <c r="F3073" s="14" t="s">
        <v>16546</v>
      </c>
      <c r="G3073" s="14">
        <v>1.43</v>
      </c>
      <c r="H3073" s="14" t="s">
        <v>16547</v>
      </c>
      <c r="I3073" s="14" t="s">
        <v>16421</v>
      </c>
      <c r="J3073" s="15" t="s">
        <v>16422</v>
      </c>
      <c r="K3073" s="14" t="s">
        <v>28637</v>
      </c>
      <c r="L3073" s="14" t="s">
        <v>189</v>
      </c>
      <c r="M3073" s="14" t="s">
        <v>190</v>
      </c>
      <c r="N3073" s="14" t="s">
        <v>33</v>
      </c>
      <c r="O3073" s="16" t="s">
        <v>3856</v>
      </c>
      <c r="P3073" s="28">
        <v>365</v>
      </c>
      <c r="Q3073" s="14">
        <v>0.05</v>
      </c>
      <c r="R3073" s="15" t="s">
        <v>16548</v>
      </c>
      <c r="S3073" s="14" t="s">
        <v>14293</v>
      </c>
      <c r="T3073" s="14">
        <v>0.1</v>
      </c>
      <c r="U3073" s="14">
        <v>0.05</v>
      </c>
      <c r="V3073" s="37">
        <f>PRODUCT(U3073,1/E3073)</f>
        <v>2.2626913586215941E-4</v>
      </c>
      <c r="W3073" s="37">
        <f t="shared" ref="W3073:W3078" si="156">V3073</f>
        <v>2.2626913586215941E-4</v>
      </c>
      <c r="X3073" s="19" t="s">
        <v>16549</v>
      </c>
      <c r="Y3073" s="21" t="s">
        <v>16550</v>
      </c>
      <c r="Z3073" s="19" t="s">
        <v>16551</v>
      </c>
    </row>
    <row r="3074" spans="1:26" s="67" customFormat="1" ht="100.2" customHeight="1" x14ac:dyDescent="0.3">
      <c r="A3074" s="9" t="s">
        <v>16991</v>
      </c>
      <c r="B3074" s="10" t="s">
        <v>16552</v>
      </c>
      <c r="C3074" s="22" t="s">
        <v>16553</v>
      </c>
      <c r="D3074" s="19" t="s">
        <v>23664</v>
      </c>
      <c r="E3074" s="13">
        <v>260.38</v>
      </c>
      <c r="F3074" s="14" t="s">
        <v>16554</v>
      </c>
      <c r="G3074" s="14">
        <v>3.56</v>
      </c>
      <c r="H3074" s="14" t="s">
        <v>16555</v>
      </c>
      <c r="I3074" s="14" t="s">
        <v>16421</v>
      </c>
      <c r="J3074" s="15" t="s">
        <v>16422</v>
      </c>
      <c r="K3074" s="14" t="s">
        <v>28636</v>
      </c>
      <c r="L3074" s="14" t="s">
        <v>189</v>
      </c>
      <c r="M3074" s="14" t="s">
        <v>190</v>
      </c>
      <c r="N3074" s="14" t="s">
        <v>33</v>
      </c>
      <c r="O3074" s="16" t="s">
        <v>3856</v>
      </c>
      <c r="P3074" s="28">
        <v>365</v>
      </c>
      <c r="Q3074" s="14">
        <v>0.05</v>
      </c>
      <c r="R3074" s="15" t="s">
        <v>16556</v>
      </c>
      <c r="S3074" s="14" t="s">
        <v>14293</v>
      </c>
      <c r="T3074" s="14">
        <v>0.25</v>
      </c>
      <c r="U3074" s="13">
        <v>0.05</v>
      </c>
      <c r="V3074" s="64">
        <f>U3074/E3074</f>
        <v>1.9202703740686691E-4</v>
      </c>
      <c r="W3074" s="64">
        <f t="shared" si="156"/>
        <v>1.9202703740686691E-4</v>
      </c>
      <c r="X3074" s="19" t="s">
        <v>16557</v>
      </c>
      <c r="Y3074" s="21" t="s">
        <v>16558</v>
      </c>
      <c r="Z3074" s="19" t="s">
        <v>16559</v>
      </c>
    </row>
    <row r="3075" spans="1:26" s="67" customFormat="1" ht="100.2" customHeight="1" x14ac:dyDescent="0.3">
      <c r="A3075" s="138" t="s">
        <v>23707</v>
      </c>
      <c r="B3075" s="141" t="s">
        <v>23468</v>
      </c>
      <c r="C3075" s="139" t="s">
        <v>23469</v>
      </c>
      <c r="D3075" s="139" t="s">
        <v>23705</v>
      </c>
      <c r="E3075" s="142">
        <v>288.42</v>
      </c>
      <c r="F3075" s="143" t="s">
        <v>23470</v>
      </c>
      <c r="G3075" s="143"/>
      <c r="H3075" s="143" t="s">
        <v>23471</v>
      </c>
      <c r="I3075" s="144" t="s">
        <v>16421</v>
      </c>
      <c r="J3075" s="145" t="s">
        <v>23408</v>
      </c>
      <c r="K3075" s="14" t="s">
        <v>28636</v>
      </c>
      <c r="L3075" s="144" t="s">
        <v>189</v>
      </c>
      <c r="M3075" s="144" t="s">
        <v>190</v>
      </c>
      <c r="N3075" s="144" t="s">
        <v>33</v>
      </c>
      <c r="O3075" s="144" t="s">
        <v>3685</v>
      </c>
      <c r="P3075" s="144">
        <v>365</v>
      </c>
      <c r="Q3075" s="148">
        <v>5.3800000000000001E-2</v>
      </c>
      <c r="R3075" s="147" t="s">
        <v>23706</v>
      </c>
      <c r="S3075" s="144" t="s">
        <v>14074</v>
      </c>
      <c r="T3075" s="148">
        <v>8.0600000000000005E-2</v>
      </c>
      <c r="U3075" s="148">
        <v>5.3800000000000001E-2</v>
      </c>
      <c r="V3075" s="153">
        <f>U3075/E3075</f>
        <v>1.8653352749462587E-4</v>
      </c>
      <c r="W3075" s="153">
        <f t="shared" si="156"/>
        <v>1.8653352749462587E-4</v>
      </c>
      <c r="X3075" s="1" t="s">
        <v>23472</v>
      </c>
      <c r="Y3075" s="145" t="s">
        <v>23473</v>
      </c>
      <c r="Z3075" s="145" t="s">
        <v>23474</v>
      </c>
    </row>
    <row r="3076" spans="1:26" s="67" customFormat="1" ht="100.2" customHeight="1" x14ac:dyDescent="0.3">
      <c r="A3076" s="9" t="s">
        <v>16991</v>
      </c>
      <c r="B3076" s="10" t="s">
        <v>16560</v>
      </c>
      <c r="C3076" s="22" t="s">
        <v>16561</v>
      </c>
      <c r="D3076" s="43" t="s">
        <v>16562</v>
      </c>
      <c r="E3076" s="24">
        <v>229.26</v>
      </c>
      <c r="F3076" s="14" t="s">
        <v>16563</v>
      </c>
      <c r="G3076" s="14">
        <v>0.89899999999999902</v>
      </c>
      <c r="H3076" s="14" t="s">
        <v>16564</v>
      </c>
      <c r="I3076" s="14" t="s">
        <v>16421</v>
      </c>
      <c r="J3076" s="15" t="s">
        <v>16422</v>
      </c>
      <c r="K3076" s="14" t="s">
        <v>28635</v>
      </c>
      <c r="L3076" s="14" t="s">
        <v>31</v>
      </c>
      <c r="M3076" s="14" t="s">
        <v>14589</v>
      </c>
      <c r="N3076" s="14" t="s">
        <v>46</v>
      </c>
      <c r="O3076" s="16" t="s">
        <v>34</v>
      </c>
      <c r="P3076" s="28">
        <v>730</v>
      </c>
      <c r="Q3076" s="14">
        <v>0.04</v>
      </c>
      <c r="R3076" s="15" t="s">
        <v>16565</v>
      </c>
      <c r="S3076" s="14" t="s">
        <v>14293</v>
      </c>
      <c r="T3076" s="14">
        <v>0.23</v>
      </c>
      <c r="U3076" s="14">
        <v>0.04</v>
      </c>
      <c r="V3076" s="37">
        <f>PRODUCT(U3076,1/E3076)</f>
        <v>1.7447439588240429E-4</v>
      </c>
      <c r="W3076" s="37">
        <f t="shared" si="156"/>
        <v>1.7447439588240429E-4</v>
      </c>
      <c r="X3076" s="19" t="s">
        <v>16566</v>
      </c>
      <c r="Y3076" s="21" t="s">
        <v>16567</v>
      </c>
      <c r="Z3076" s="19" t="s">
        <v>16568</v>
      </c>
    </row>
    <row r="3077" spans="1:26" s="67" customFormat="1" ht="100.2" customHeight="1" x14ac:dyDescent="0.3">
      <c r="A3077" s="9" t="s">
        <v>16991</v>
      </c>
      <c r="B3077" s="10" t="s">
        <v>16569</v>
      </c>
      <c r="C3077" s="22" t="s">
        <v>16570</v>
      </c>
      <c r="D3077" s="19" t="s">
        <v>16571</v>
      </c>
      <c r="E3077" s="13">
        <v>299.69</v>
      </c>
      <c r="F3077" s="14" t="s">
        <v>16572</v>
      </c>
      <c r="G3077" s="14">
        <v>0.8</v>
      </c>
      <c r="H3077" s="14" t="s">
        <v>16573</v>
      </c>
      <c r="I3077" s="14" t="s">
        <v>16421</v>
      </c>
      <c r="J3077" s="15" t="s">
        <v>16422</v>
      </c>
      <c r="K3077" s="14" t="s">
        <v>28634</v>
      </c>
      <c r="L3077" s="14" t="s">
        <v>31</v>
      </c>
      <c r="M3077" s="14" t="s">
        <v>501</v>
      </c>
      <c r="N3077" s="14" t="s">
        <v>33</v>
      </c>
      <c r="O3077" s="16" t="s">
        <v>34</v>
      </c>
      <c r="P3077" s="28">
        <v>730</v>
      </c>
      <c r="Q3077" s="14">
        <v>0.05</v>
      </c>
      <c r="R3077" s="15" t="s">
        <v>16574</v>
      </c>
      <c r="S3077" s="14" t="s">
        <v>36</v>
      </c>
      <c r="T3077" s="14">
        <v>1.5</v>
      </c>
      <c r="U3077" s="14">
        <v>0.05</v>
      </c>
      <c r="V3077" s="37">
        <f>PRODUCT(U3077,1/E3077)</f>
        <v>1.6683906703593714E-4</v>
      </c>
      <c r="W3077" s="37">
        <f t="shared" si="156"/>
        <v>1.6683906703593714E-4</v>
      </c>
      <c r="X3077" s="19" t="s">
        <v>16575</v>
      </c>
      <c r="Y3077" s="21" t="s">
        <v>16576</v>
      </c>
      <c r="Z3077" s="19" t="s">
        <v>16577</v>
      </c>
    </row>
    <row r="3078" spans="1:26" s="67" customFormat="1" ht="100.2" customHeight="1" x14ac:dyDescent="0.3">
      <c r="A3078" s="138" t="s">
        <v>23707</v>
      </c>
      <c r="B3078" s="141" t="s">
        <v>23475</v>
      </c>
      <c r="C3078" s="139" t="s">
        <v>23476</v>
      </c>
      <c r="D3078" s="139" t="s">
        <v>23477</v>
      </c>
      <c r="E3078" s="142">
        <v>270.39</v>
      </c>
      <c r="F3078" s="143" t="s">
        <v>23478</v>
      </c>
      <c r="G3078" s="143"/>
      <c r="H3078" s="143" t="s">
        <v>23479</v>
      </c>
      <c r="I3078" s="144" t="s">
        <v>16421</v>
      </c>
      <c r="J3078" s="145" t="s">
        <v>23408</v>
      </c>
      <c r="K3078" s="143" t="s">
        <v>28627</v>
      </c>
      <c r="L3078" s="144" t="s">
        <v>31</v>
      </c>
      <c r="M3078" s="144" t="s">
        <v>23480</v>
      </c>
      <c r="N3078" s="144" t="s">
        <v>46</v>
      </c>
      <c r="O3078" s="144" t="s">
        <v>34</v>
      </c>
      <c r="P3078" s="144">
        <v>700</v>
      </c>
      <c r="Q3078" s="144">
        <v>4.4999999999999998E-2</v>
      </c>
      <c r="R3078" s="147" t="s">
        <v>23481</v>
      </c>
      <c r="S3078" s="144" t="s">
        <v>36</v>
      </c>
      <c r="T3078" s="144">
        <v>0.222</v>
      </c>
      <c r="U3078" s="144">
        <v>4.4999999999999998E-2</v>
      </c>
      <c r="V3078" s="153">
        <f>U3078/E3078</f>
        <v>1.6642627316098969E-4</v>
      </c>
      <c r="W3078" s="153">
        <f t="shared" si="156"/>
        <v>1.6642627316098969E-4</v>
      </c>
      <c r="X3078" s="1" t="s">
        <v>23482</v>
      </c>
      <c r="Y3078" s="145" t="s">
        <v>23483</v>
      </c>
      <c r="Z3078" s="145" t="s">
        <v>23484</v>
      </c>
    </row>
    <row r="3079" spans="1:26" s="67" customFormat="1" ht="100.2" customHeight="1" x14ac:dyDescent="0.3">
      <c r="A3079" s="9" t="s">
        <v>16991</v>
      </c>
      <c r="B3079" s="10" t="s">
        <v>16578</v>
      </c>
      <c r="C3079" s="22" t="s">
        <v>16579</v>
      </c>
      <c r="D3079" s="19" t="s">
        <v>16580</v>
      </c>
      <c r="E3079" s="13">
        <v>456.54</v>
      </c>
      <c r="F3079" s="14" t="s">
        <v>16581</v>
      </c>
      <c r="G3079" s="36">
        <v>3</v>
      </c>
      <c r="H3079" s="14" t="s">
        <v>16582</v>
      </c>
      <c r="I3079" s="14" t="s">
        <v>16421</v>
      </c>
      <c r="J3079" s="15" t="s">
        <v>16422</v>
      </c>
      <c r="K3079" s="14" t="s">
        <v>28633</v>
      </c>
      <c r="L3079" s="14" t="s">
        <v>31</v>
      </c>
      <c r="M3079" s="14" t="s">
        <v>261</v>
      </c>
      <c r="N3079" s="14" t="s">
        <v>33</v>
      </c>
      <c r="O3079" s="16" t="s">
        <v>34</v>
      </c>
      <c r="P3079" s="28">
        <v>91</v>
      </c>
      <c r="Q3079" s="14">
        <v>0.22</v>
      </c>
      <c r="R3079" s="15" t="s">
        <v>16583</v>
      </c>
      <c r="S3079" s="14" t="s">
        <v>16584</v>
      </c>
      <c r="T3079" s="14">
        <v>0.78</v>
      </c>
      <c r="U3079" s="14">
        <v>0.22</v>
      </c>
      <c r="V3079" s="64">
        <f>PRODUCT(U3079,1/E3079)</f>
        <v>4.8188548648530249E-4</v>
      </c>
      <c r="W3079" s="64">
        <f>V3079/3</f>
        <v>1.6062849549510082E-4</v>
      </c>
      <c r="X3079" s="19" t="s">
        <v>16585</v>
      </c>
      <c r="Y3079" s="21" t="s">
        <v>16586</v>
      </c>
      <c r="Z3079" s="19" t="s">
        <v>16587</v>
      </c>
    </row>
    <row r="3080" spans="1:26" s="67" customFormat="1" ht="100.2" customHeight="1" x14ac:dyDescent="0.3">
      <c r="A3080" s="9" t="s">
        <v>16991</v>
      </c>
      <c r="B3080" s="10" t="s">
        <v>16588</v>
      </c>
      <c r="C3080" s="22" t="s">
        <v>16589</v>
      </c>
      <c r="D3080" s="19" t="s">
        <v>16590</v>
      </c>
      <c r="E3080" s="13">
        <v>314.51</v>
      </c>
      <c r="F3080" s="14" t="s">
        <v>16591</v>
      </c>
      <c r="G3080" s="14">
        <v>5.7</v>
      </c>
      <c r="H3080" s="14" t="s">
        <v>16592</v>
      </c>
      <c r="I3080" s="14" t="s">
        <v>16421</v>
      </c>
      <c r="J3080" s="15" t="s">
        <v>16422</v>
      </c>
      <c r="K3080" s="14" t="s">
        <v>28627</v>
      </c>
      <c r="L3080" s="14" t="s">
        <v>31</v>
      </c>
      <c r="M3080" s="14" t="s">
        <v>32</v>
      </c>
      <c r="N3080" s="14" t="s">
        <v>46</v>
      </c>
      <c r="O3080" s="16" t="s">
        <v>34</v>
      </c>
      <c r="P3080" s="28">
        <v>91</v>
      </c>
      <c r="Q3080" s="14">
        <v>0.14000000000000001</v>
      </c>
      <c r="R3080" s="15" t="s">
        <v>16593</v>
      </c>
      <c r="S3080" s="14" t="s">
        <v>11643</v>
      </c>
      <c r="T3080" s="14">
        <v>2.89</v>
      </c>
      <c r="U3080" s="14">
        <v>0.14000000000000001</v>
      </c>
      <c r="V3080" s="64">
        <f>PRODUCT(U3080,1/E3080)</f>
        <v>4.4513687959047413E-4</v>
      </c>
      <c r="W3080" s="64">
        <f>V3080/3</f>
        <v>1.4837895986349138E-4</v>
      </c>
      <c r="X3080" s="19" t="s">
        <v>16594</v>
      </c>
      <c r="Y3080" s="21" t="s">
        <v>16595</v>
      </c>
      <c r="Z3080" s="19" t="s">
        <v>16596</v>
      </c>
    </row>
    <row r="3081" spans="1:26" s="67" customFormat="1" ht="100.2" customHeight="1" x14ac:dyDescent="0.3">
      <c r="A3081" s="9" t="s">
        <v>16991</v>
      </c>
      <c r="B3081" s="10" t="s">
        <v>16597</v>
      </c>
      <c r="C3081" s="22" t="s">
        <v>16598</v>
      </c>
      <c r="D3081" s="43" t="s">
        <v>16599</v>
      </c>
      <c r="E3081" s="24">
        <v>270.37</v>
      </c>
      <c r="F3081" s="14" t="s">
        <v>16600</v>
      </c>
      <c r="G3081" s="14">
        <v>2.27</v>
      </c>
      <c r="H3081" s="25" t="s">
        <v>16601</v>
      </c>
      <c r="I3081" s="14" t="s">
        <v>16421</v>
      </c>
      <c r="J3081" s="15" t="s">
        <v>16602</v>
      </c>
      <c r="K3081" s="14" t="s">
        <v>28632</v>
      </c>
      <c r="L3081" s="14" t="s">
        <v>31</v>
      </c>
      <c r="M3081" s="14" t="s">
        <v>16603</v>
      </c>
      <c r="N3081" s="14" t="s">
        <v>33</v>
      </c>
      <c r="O3081" s="16" t="s">
        <v>220</v>
      </c>
      <c r="P3081" s="26">
        <v>161</v>
      </c>
      <c r="Q3081" s="25">
        <v>0.04</v>
      </c>
      <c r="R3081" s="15" t="s">
        <v>16604</v>
      </c>
      <c r="S3081" s="14" t="s">
        <v>3563</v>
      </c>
      <c r="T3081" s="25">
        <v>0.36</v>
      </c>
      <c r="U3081" s="24">
        <v>0.04</v>
      </c>
      <c r="V3081" s="94">
        <f>U3081/E3081</f>
        <v>1.4794540814439471E-4</v>
      </c>
      <c r="W3081" s="94">
        <f>V3081</f>
        <v>1.4794540814439471E-4</v>
      </c>
      <c r="X3081" s="19" t="s">
        <v>16605</v>
      </c>
      <c r="Y3081" s="21" t="s">
        <v>16606</v>
      </c>
      <c r="Z3081" s="19" t="s">
        <v>16607</v>
      </c>
    </row>
    <row r="3082" spans="1:26" s="67" customFormat="1" ht="100.2" customHeight="1" x14ac:dyDescent="0.3">
      <c r="A3082" s="9" t="s">
        <v>16991</v>
      </c>
      <c r="B3082" s="10" t="s">
        <v>16608</v>
      </c>
      <c r="C3082" s="22" t="s">
        <v>16609</v>
      </c>
      <c r="D3082" s="19" t="s">
        <v>16610</v>
      </c>
      <c r="E3082" s="13">
        <v>314.27</v>
      </c>
      <c r="F3082" s="14" t="s">
        <v>16611</v>
      </c>
      <c r="G3082" s="13">
        <v>2.1</v>
      </c>
      <c r="H3082" s="14" t="s">
        <v>16612</v>
      </c>
      <c r="I3082" s="14" t="s">
        <v>16421</v>
      </c>
      <c r="J3082" s="15" t="s">
        <v>16422</v>
      </c>
      <c r="K3082" s="14" t="s">
        <v>28630</v>
      </c>
      <c r="L3082" s="14" t="s">
        <v>189</v>
      </c>
      <c r="M3082" s="14" t="s">
        <v>281</v>
      </c>
      <c r="N3082" s="14" t="s">
        <v>281</v>
      </c>
      <c r="O3082" s="16" t="s">
        <v>34</v>
      </c>
      <c r="P3082" s="28">
        <v>84</v>
      </c>
      <c r="Q3082" s="14">
        <v>0.125</v>
      </c>
      <c r="R3082" s="15" t="s">
        <v>16613</v>
      </c>
      <c r="S3082" s="14" t="s">
        <v>14293</v>
      </c>
      <c r="T3082" s="14">
        <v>0.375</v>
      </c>
      <c r="U3082" s="30">
        <v>0.125</v>
      </c>
      <c r="V3082" s="64">
        <f>U3082/E3082</f>
        <v>3.9774716008527701E-4</v>
      </c>
      <c r="W3082" s="64">
        <f>V3082/3</f>
        <v>1.3258238669509233E-4</v>
      </c>
      <c r="X3082" s="19" t="s">
        <v>16614</v>
      </c>
      <c r="Y3082" s="21" t="s">
        <v>16615</v>
      </c>
      <c r="Z3082" s="19" t="s">
        <v>16616</v>
      </c>
    </row>
    <row r="3083" spans="1:26" s="67" customFormat="1" ht="100.2" customHeight="1" x14ac:dyDescent="0.3">
      <c r="A3083" s="9" t="s">
        <v>16991</v>
      </c>
      <c r="B3083" s="10" t="s">
        <v>16617</v>
      </c>
      <c r="C3083" s="22" t="s">
        <v>16618</v>
      </c>
      <c r="D3083" s="19" t="s">
        <v>16619</v>
      </c>
      <c r="E3083" s="13">
        <v>251.08</v>
      </c>
      <c r="F3083" s="14" t="s">
        <v>16620</v>
      </c>
      <c r="G3083" s="13">
        <v>0.41</v>
      </c>
      <c r="H3083" s="14" t="s">
        <v>16621</v>
      </c>
      <c r="I3083" s="14" t="s">
        <v>16421</v>
      </c>
      <c r="J3083" s="15" t="s">
        <v>9073</v>
      </c>
      <c r="K3083" s="14" t="s">
        <v>28629</v>
      </c>
      <c r="L3083" s="14" t="s">
        <v>10359</v>
      </c>
      <c r="M3083" s="14" t="s">
        <v>16622</v>
      </c>
      <c r="N3083" s="14" t="s">
        <v>46</v>
      </c>
      <c r="O3083" s="16" t="s">
        <v>34</v>
      </c>
      <c r="P3083" s="28">
        <v>1582</v>
      </c>
      <c r="Q3083" s="14">
        <v>0.03</v>
      </c>
      <c r="R3083" s="15" t="s">
        <v>16623</v>
      </c>
      <c r="S3083" s="14" t="s">
        <v>1514</v>
      </c>
      <c r="T3083" s="14">
        <v>0.1</v>
      </c>
      <c r="U3083" s="13">
        <v>0.03</v>
      </c>
      <c r="V3083" s="37">
        <f>U3083/E3083</f>
        <v>1.1948382985502627E-4</v>
      </c>
      <c r="W3083" s="37">
        <f>V3083</f>
        <v>1.1948382985502627E-4</v>
      </c>
      <c r="X3083" s="19" t="s">
        <v>16624</v>
      </c>
      <c r="Y3083" s="21" t="s">
        <v>16625</v>
      </c>
      <c r="Z3083" s="19" t="s">
        <v>16626</v>
      </c>
    </row>
    <row r="3084" spans="1:26" s="67" customFormat="1" ht="100.2" customHeight="1" x14ac:dyDescent="0.3">
      <c r="A3084" s="138" t="s">
        <v>23707</v>
      </c>
      <c r="B3084" s="141" t="s">
        <v>23485</v>
      </c>
      <c r="C3084" s="139" t="s">
        <v>23486</v>
      </c>
      <c r="D3084" s="139" t="s">
        <v>23487</v>
      </c>
      <c r="E3084" s="142">
        <v>213.19</v>
      </c>
      <c r="F3084" s="143" t="s">
        <v>23488</v>
      </c>
      <c r="G3084" s="143"/>
      <c r="H3084" s="143" t="s">
        <v>23489</v>
      </c>
      <c r="I3084" s="144" t="s">
        <v>16421</v>
      </c>
      <c r="J3084" s="145" t="s">
        <v>23408</v>
      </c>
      <c r="K3084" s="143" t="s">
        <v>28628</v>
      </c>
      <c r="L3084" s="144" t="s">
        <v>189</v>
      </c>
      <c r="M3084" s="144" t="s">
        <v>190</v>
      </c>
      <c r="N3084" s="144" t="s">
        <v>46</v>
      </c>
      <c r="O3084" s="144" t="s">
        <v>220</v>
      </c>
      <c r="P3084" s="144">
        <v>364</v>
      </c>
      <c r="Q3084" s="144">
        <v>2.5000000000000001E-2</v>
      </c>
      <c r="R3084" s="147" t="s">
        <v>23490</v>
      </c>
      <c r="S3084" s="144" t="s">
        <v>14074</v>
      </c>
      <c r="T3084" s="144">
        <v>0.125</v>
      </c>
      <c r="U3084" s="144">
        <v>2.5000000000000001E-2</v>
      </c>
      <c r="V3084" s="153">
        <f>U3084/E3084</f>
        <v>1.1726628828744314E-4</v>
      </c>
      <c r="W3084" s="153">
        <f>V3084</f>
        <v>1.1726628828744314E-4</v>
      </c>
      <c r="X3084" s="1" t="s">
        <v>23491</v>
      </c>
      <c r="Y3084" s="145" t="s">
        <v>23492</v>
      </c>
      <c r="Z3084" s="145" t="s">
        <v>23493</v>
      </c>
    </row>
    <row r="3085" spans="1:26" s="67" customFormat="1" ht="100.2" customHeight="1" x14ac:dyDescent="0.3">
      <c r="A3085" s="9" t="s">
        <v>16991</v>
      </c>
      <c r="B3085" s="10" t="s">
        <v>16627</v>
      </c>
      <c r="C3085" s="22" t="s">
        <v>16628</v>
      </c>
      <c r="D3085" s="19" t="s">
        <v>16629</v>
      </c>
      <c r="E3085" s="13">
        <v>242.34</v>
      </c>
      <c r="F3085" s="14" t="s">
        <v>16630</v>
      </c>
      <c r="G3085" s="14">
        <v>3.59</v>
      </c>
      <c r="H3085" s="14" t="s">
        <v>16631</v>
      </c>
      <c r="I3085" s="14" t="s">
        <v>16421</v>
      </c>
      <c r="J3085" s="15" t="s">
        <v>16422</v>
      </c>
      <c r="K3085" s="14" t="s">
        <v>28627</v>
      </c>
      <c r="L3085" s="14" t="s">
        <v>189</v>
      </c>
      <c r="M3085" s="14" t="s">
        <v>190</v>
      </c>
      <c r="N3085" s="14" t="s">
        <v>33</v>
      </c>
      <c r="O3085" s="16" t="s">
        <v>3856</v>
      </c>
      <c r="P3085" s="28">
        <v>365</v>
      </c>
      <c r="Q3085" s="14">
        <v>2.5000000000000001E-2</v>
      </c>
      <c r="R3085" s="15" t="s">
        <v>16632</v>
      </c>
      <c r="S3085" s="14" t="s">
        <v>16633</v>
      </c>
      <c r="T3085" s="14">
        <v>1</v>
      </c>
      <c r="U3085" s="30">
        <v>2.5000000000000001E-2</v>
      </c>
      <c r="V3085" s="64">
        <f>PRODUCT(U3085,1/E3085)</f>
        <v>1.031608483948172E-4</v>
      </c>
      <c r="W3085" s="64">
        <f>V3085</f>
        <v>1.031608483948172E-4</v>
      </c>
      <c r="X3085" s="19" t="s">
        <v>16634</v>
      </c>
      <c r="Y3085" s="21" t="s">
        <v>16635</v>
      </c>
      <c r="Z3085" s="19" t="s">
        <v>16636</v>
      </c>
    </row>
    <row r="3086" spans="1:26" s="67" customFormat="1" ht="100.2" customHeight="1" x14ac:dyDescent="0.3">
      <c r="A3086" s="138" t="s">
        <v>23707</v>
      </c>
      <c r="B3086" s="158" t="s">
        <v>23494</v>
      </c>
      <c r="C3086" s="145" t="s">
        <v>23495</v>
      </c>
      <c r="D3086" s="145" t="s">
        <v>23496</v>
      </c>
      <c r="E3086" s="146">
        <v>303.83999999999997</v>
      </c>
      <c r="F3086" s="144" t="s">
        <v>23497</v>
      </c>
      <c r="G3086" s="144"/>
      <c r="H3086" s="144" t="s">
        <v>23498</v>
      </c>
      <c r="I3086" s="144" t="s">
        <v>16421</v>
      </c>
      <c r="J3086" s="145" t="s">
        <v>23418</v>
      </c>
      <c r="K3086" s="144" t="s">
        <v>28626</v>
      </c>
      <c r="L3086" s="144" t="s">
        <v>31</v>
      </c>
      <c r="M3086" s="144" t="s">
        <v>32</v>
      </c>
      <c r="N3086" s="144" t="s">
        <v>33</v>
      </c>
      <c r="O3086" s="144" t="s">
        <v>34</v>
      </c>
      <c r="P3086" s="144">
        <v>28</v>
      </c>
      <c r="Q3086" s="144">
        <v>0.3</v>
      </c>
      <c r="R3086" s="147" t="s">
        <v>23499</v>
      </c>
      <c r="S3086" s="144" t="s">
        <v>23500</v>
      </c>
      <c r="T3086" s="144">
        <v>1.7</v>
      </c>
      <c r="U3086" s="144">
        <v>0.3</v>
      </c>
      <c r="V3086" s="148">
        <f>U3086/E3086</f>
        <v>9.8736176935229083E-4</v>
      </c>
      <c r="W3086" s="149">
        <f>V3086/10</f>
        <v>9.873617693522908E-5</v>
      </c>
      <c r="X3086" s="2" t="s">
        <v>23501</v>
      </c>
      <c r="Y3086" s="145" t="s">
        <v>23502</v>
      </c>
      <c r="Z3086" s="2" t="s">
        <v>23503</v>
      </c>
    </row>
    <row r="3087" spans="1:26" s="67" customFormat="1" ht="100.2" customHeight="1" x14ac:dyDescent="0.3">
      <c r="A3087" s="9" t="s">
        <v>16991</v>
      </c>
      <c r="B3087" s="10" t="s">
        <v>16637</v>
      </c>
      <c r="C3087" s="22" t="s">
        <v>16638</v>
      </c>
      <c r="D3087" s="43" t="s">
        <v>23665</v>
      </c>
      <c r="E3087" s="13">
        <v>258.33</v>
      </c>
      <c r="F3087" s="14" t="s">
        <v>16639</v>
      </c>
      <c r="G3087" s="14"/>
      <c r="H3087" s="25" t="s">
        <v>16640</v>
      </c>
      <c r="I3087" s="14" t="s">
        <v>16421</v>
      </c>
      <c r="J3087" s="15" t="s">
        <v>16422</v>
      </c>
      <c r="K3087" s="14" t="s">
        <v>28625</v>
      </c>
      <c r="L3087" s="14" t="s">
        <v>189</v>
      </c>
      <c r="M3087" s="14" t="s">
        <v>16641</v>
      </c>
      <c r="N3087" s="14" t="s">
        <v>33</v>
      </c>
      <c r="O3087" s="16" t="s">
        <v>34</v>
      </c>
      <c r="P3087" s="28">
        <v>168</v>
      </c>
      <c r="Q3087" s="14">
        <v>2.5000000000000001E-2</v>
      </c>
      <c r="R3087" s="15" t="s">
        <v>16642</v>
      </c>
      <c r="S3087" s="14" t="s">
        <v>14293</v>
      </c>
      <c r="T3087" s="14">
        <v>4.7E-2</v>
      </c>
      <c r="U3087" s="44">
        <v>2.5000000000000001E-2</v>
      </c>
      <c r="V3087" s="94">
        <f>PRODUCT(U3087,1/E3087)</f>
        <v>9.6775442263771159E-5</v>
      </c>
      <c r="W3087" s="64">
        <f>V3087</f>
        <v>9.6775442263771159E-5</v>
      </c>
      <c r="X3087" s="19" t="s">
        <v>16643</v>
      </c>
      <c r="Y3087" s="21" t="s">
        <v>16644</v>
      </c>
      <c r="Z3087" s="19" t="s">
        <v>16645</v>
      </c>
    </row>
    <row r="3088" spans="1:26" s="67" customFormat="1" ht="100.2" customHeight="1" x14ac:dyDescent="0.3">
      <c r="A3088" s="9" t="s">
        <v>16991</v>
      </c>
      <c r="B3088" s="10" t="s">
        <v>16646</v>
      </c>
      <c r="C3088" s="22" t="s">
        <v>16647</v>
      </c>
      <c r="D3088" s="43" t="s">
        <v>16648</v>
      </c>
      <c r="E3088" s="24">
        <v>263.20999999999998</v>
      </c>
      <c r="F3088" s="14" t="s">
        <v>16649</v>
      </c>
      <c r="G3088" s="14">
        <v>2.5139999999999998</v>
      </c>
      <c r="H3088" s="14" t="s">
        <v>16650</v>
      </c>
      <c r="I3088" s="14" t="s">
        <v>16421</v>
      </c>
      <c r="J3088" s="15" t="s">
        <v>16422</v>
      </c>
      <c r="K3088" s="14" t="s">
        <v>28617</v>
      </c>
      <c r="L3088" s="14" t="s">
        <v>31</v>
      </c>
      <c r="M3088" s="14" t="s">
        <v>281</v>
      </c>
      <c r="N3088" s="14" t="s">
        <v>33</v>
      </c>
      <c r="O3088" s="16" t="s">
        <v>34</v>
      </c>
      <c r="P3088" s="28">
        <v>730</v>
      </c>
      <c r="Q3088" s="14">
        <v>2.5000000000000001E-2</v>
      </c>
      <c r="R3088" s="15" t="s">
        <v>16651</v>
      </c>
      <c r="S3088" s="14" t="s">
        <v>16652</v>
      </c>
      <c r="T3088" s="14">
        <v>0.25</v>
      </c>
      <c r="U3088" s="14">
        <v>2.5000000000000001E-2</v>
      </c>
      <c r="V3088" s="51">
        <f>PRODUCT(U3088,1/E3088)</f>
        <v>9.4981193723642736E-5</v>
      </c>
      <c r="W3088" s="51">
        <f>V3088</f>
        <v>9.4981193723642736E-5</v>
      </c>
      <c r="X3088" s="19" t="s">
        <v>16653</v>
      </c>
      <c r="Y3088" s="21" t="s">
        <v>11539</v>
      </c>
      <c r="Z3088" s="19" t="s">
        <v>16654</v>
      </c>
    </row>
    <row r="3089" spans="1:26" s="67" customFormat="1" ht="100.2" customHeight="1" x14ac:dyDescent="0.3">
      <c r="A3089" s="9" t="s">
        <v>16991</v>
      </c>
      <c r="B3089" s="10" t="s">
        <v>16655</v>
      </c>
      <c r="C3089" s="22" t="s">
        <v>16656</v>
      </c>
      <c r="D3089" s="19" t="s">
        <v>16657</v>
      </c>
      <c r="E3089" s="13">
        <v>237.19</v>
      </c>
      <c r="F3089" s="14" t="s">
        <v>16658</v>
      </c>
      <c r="G3089" s="14">
        <v>-0.34599999999999997</v>
      </c>
      <c r="H3089" s="14" t="s">
        <v>16659</v>
      </c>
      <c r="I3089" s="14" t="s">
        <v>16421</v>
      </c>
      <c r="J3089" s="15" t="s">
        <v>16422</v>
      </c>
      <c r="K3089" s="14" t="s">
        <v>28624</v>
      </c>
      <c r="L3089" s="14" t="s">
        <v>31</v>
      </c>
      <c r="M3089" s="14" t="s">
        <v>16660</v>
      </c>
      <c r="N3089" s="14" t="s">
        <v>46</v>
      </c>
      <c r="O3089" s="16" t="s">
        <v>34</v>
      </c>
      <c r="P3089" s="28">
        <v>679</v>
      </c>
      <c r="Q3089" s="14">
        <v>0.02</v>
      </c>
      <c r="R3089" s="15" t="s">
        <v>16661</v>
      </c>
      <c r="S3089" s="14" t="s">
        <v>11643</v>
      </c>
      <c r="T3089" s="14">
        <v>0.25</v>
      </c>
      <c r="U3089" s="13">
        <v>0.02</v>
      </c>
      <c r="V3089" s="64">
        <f>PRODUCT(U3089,1/E3089)</f>
        <v>8.4320586871284634E-5</v>
      </c>
      <c r="W3089" s="64">
        <f>V3089</f>
        <v>8.4320586871284634E-5</v>
      </c>
      <c r="X3089" s="19" t="s">
        <v>16662</v>
      </c>
      <c r="Y3089" s="21" t="s">
        <v>16663</v>
      </c>
      <c r="Z3089" s="19" t="s">
        <v>16664</v>
      </c>
    </row>
    <row r="3090" spans="1:26" s="67" customFormat="1" ht="100.2" customHeight="1" x14ac:dyDescent="0.3">
      <c r="A3090" s="9" t="s">
        <v>16991</v>
      </c>
      <c r="B3090" s="10" t="s">
        <v>16665</v>
      </c>
      <c r="C3090" s="19" t="s">
        <v>16666</v>
      </c>
      <c r="D3090" s="19" t="s">
        <v>16667</v>
      </c>
      <c r="E3090" s="13">
        <v>224.15</v>
      </c>
      <c r="F3090" s="14" t="s">
        <v>16668</v>
      </c>
      <c r="G3090" s="14">
        <v>0.13</v>
      </c>
      <c r="H3090" s="14" t="s">
        <v>16669</v>
      </c>
      <c r="I3090" s="14" t="s">
        <v>16421</v>
      </c>
      <c r="J3090" s="15" t="s">
        <v>16422</v>
      </c>
      <c r="K3090" s="14" t="s">
        <v>28623</v>
      </c>
      <c r="L3090" s="14" t="s">
        <v>31</v>
      </c>
      <c r="M3090" s="14" t="s">
        <v>10940</v>
      </c>
      <c r="N3090" s="14" t="s">
        <v>33</v>
      </c>
      <c r="O3090" s="16" t="s">
        <v>220</v>
      </c>
      <c r="P3090" s="28">
        <v>730</v>
      </c>
      <c r="Q3090" s="14">
        <v>1.7999999999999999E-2</v>
      </c>
      <c r="R3090" s="15" t="s">
        <v>16670</v>
      </c>
      <c r="S3090" s="14" t="s">
        <v>14293</v>
      </c>
      <c r="T3090" s="14">
        <v>0.25</v>
      </c>
      <c r="U3090" s="30">
        <v>1.7999999999999999E-2</v>
      </c>
      <c r="V3090" s="51">
        <f>U3090/E3090</f>
        <v>8.0303368280169524E-5</v>
      </c>
      <c r="W3090" s="51">
        <f>V3090</f>
        <v>8.0303368280169524E-5</v>
      </c>
      <c r="X3090" s="19" t="s">
        <v>16671</v>
      </c>
      <c r="Y3090" s="21" t="s">
        <v>16672</v>
      </c>
      <c r="Z3090" s="19" t="s">
        <v>16673</v>
      </c>
    </row>
    <row r="3091" spans="1:26" s="67" customFormat="1" ht="100.2" customHeight="1" x14ac:dyDescent="0.3">
      <c r="A3091" s="9" t="s">
        <v>16991</v>
      </c>
      <c r="B3091" s="10" t="s">
        <v>15748</v>
      </c>
      <c r="C3091" s="22" t="s">
        <v>15749</v>
      </c>
      <c r="D3091" s="43" t="s">
        <v>15750</v>
      </c>
      <c r="E3091" s="24">
        <v>644.80999999999995</v>
      </c>
      <c r="F3091" s="14" t="s">
        <v>15751</v>
      </c>
      <c r="G3091" s="14">
        <v>13.18</v>
      </c>
      <c r="H3091" s="25" t="s">
        <v>15752</v>
      </c>
      <c r="I3091" s="14" t="s">
        <v>16421</v>
      </c>
      <c r="J3091" s="15" t="s">
        <v>29098</v>
      </c>
      <c r="K3091" s="14" t="s">
        <v>29097</v>
      </c>
      <c r="L3091" s="14" t="s">
        <v>31</v>
      </c>
      <c r="M3091" s="14" t="s">
        <v>69</v>
      </c>
      <c r="N3091" s="14" t="s">
        <v>46</v>
      </c>
      <c r="O3091" s="16" t="s">
        <v>220</v>
      </c>
      <c r="P3091" s="26">
        <v>45</v>
      </c>
      <c r="Q3091" s="24">
        <v>0.43</v>
      </c>
      <c r="R3091" s="15" t="s">
        <v>15753</v>
      </c>
      <c r="S3091" s="14" t="s">
        <v>15754</v>
      </c>
      <c r="T3091" s="25">
        <v>1.1000000000000001</v>
      </c>
      <c r="U3091" s="24">
        <v>0.43</v>
      </c>
      <c r="V3091" s="94">
        <f>PRODUCT(U3091,1/E3091)</f>
        <v>6.6686310696174064E-4</v>
      </c>
      <c r="W3091" s="101">
        <f>V3091/10</f>
        <v>6.6686310696174061E-5</v>
      </c>
      <c r="X3091" s="19" t="s">
        <v>15755</v>
      </c>
      <c r="Y3091" s="21" t="s">
        <v>379</v>
      </c>
      <c r="Z3091" s="19" t="s">
        <v>15756</v>
      </c>
    </row>
    <row r="3092" spans="1:26" s="67" customFormat="1" ht="100.2" customHeight="1" x14ac:dyDescent="0.3">
      <c r="A3092" s="9" t="s">
        <v>16991</v>
      </c>
      <c r="B3092" s="10" t="s">
        <v>16674</v>
      </c>
      <c r="C3092" s="22" t="s">
        <v>16675</v>
      </c>
      <c r="D3092" s="43" t="s">
        <v>23666</v>
      </c>
      <c r="E3092" s="24">
        <v>384.48</v>
      </c>
      <c r="F3092" s="14" t="s">
        <v>16676</v>
      </c>
      <c r="G3092" s="14">
        <v>4.9779999999999998</v>
      </c>
      <c r="H3092" s="25" t="s">
        <v>16677</v>
      </c>
      <c r="I3092" s="14" t="s">
        <v>16421</v>
      </c>
      <c r="J3092" s="15" t="s">
        <v>16422</v>
      </c>
      <c r="K3092" s="14" t="s">
        <v>28622</v>
      </c>
      <c r="L3092" s="14" t="s">
        <v>189</v>
      </c>
      <c r="M3092" s="14" t="s">
        <v>190</v>
      </c>
      <c r="N3092" s="14" t="s">
        <v>46</v>
      </c>
      <c r="O3092" s="16" t="s">
        <v>34</v>
      </c>
      <c r="P3092" s="26">
        <v>90</v>
      </c>
      <c r="Q3092" s="25">
        <v>0.06</v>
      </c>
      <c r="R3092" s="15" t="s">
        <v>16678</v>
      </c>
      <c r="S3092" s="14" t="s">
        <v>14293</v>
      </c>
      <c r="T3092" s="25">
        <v>0.71</v>
      </c>
      <c r="U3092" s="44">
        <v>0.06</v>
      </c>
      <c r="V3092" s="94">
        <f t="shared" ref="V3092:V3098" si="157">U3092/E3092</f>
        <v>1.5605493133583019E-4</v>
      </c>
      <c r="W3092" s="111">
        <f>V3092/3</f>
        <v>5.2018310445276727E-5</v>
      </c>
      <c r="X3092" s="19" t="s">
        <v>16679</v>
      </c>
      <c r="Y3092" s="21" t="s">
        <v>16680</v>
      </c>
      <c r="Z3092" s="19" t="s">
        <v>16681</v>
      </c>
    </row>
    <row r="3093" spans="1:26" s="67" customFormat="1" ht="100.2" customHeight="1" x14ac:dyDescent="0.3">
      <c r="A3093" s="138" t="s">
        <v>23707</v>
      </c>
      <c r="B3093" s="141" t="s">
        <v>23504</v>
      </c>
      <c r="C3093" s="139" t="s">
        <v>23505</v>
      </c>
      <c r="D3093" s="139" t="s">
        <v>23506</v>
      </c>
      <c r="E3093" s="142">
        <v>246.28</v>
      </c>
      <c r="F3093" s="143" t="s">
        <v>23507</v>
      </c>
      <c r="G3093" s="143"/>
      <c r="H3093" s="143" t="s">
        <v>23508</v>
      </c>
      <c r="I3093" s="144" t="s">
        <v>16421</v>
      </c>
      <c r="J3093" s="145" t="s">
        <v>23408</v>
      </c>
      <c r="K3093" s="143" t="s">
        <v>28621</v>
      </c>
      <c r="L3093" s="144" t="s">
        <v>189</v>
      </c>
      <c r="M3093" s="144" t="s">
        <v>190</v>
      </c>
      <c r="N3093" s="144" t="s">
        <v>33</v>
      </c>
      <c r="O3093" s="144" t="s">
        <v>220</v>
      </c>
      <c r="P3093" s="144">
        <v>364</v>
      </c>
      <c r="Q3093" s="144">
        <v>1.2800000000000001E-2</v>
      </c>
      <c r="R3093" s="147" t="s">
        <v>23509</v>
      </c>
      <c r="S3093" s="144" t="s">
        <v>14074</v>
      </c>
      <c r="T3093" s="144">
        <v>0.128</v>
      </c>
      <c r="U3093" s="144">
        <v>1.2800000000000001E-2</v>
      </c>
      <c r="V3093" s="161">
        <f t="shared" si="157"/>
        <v>5.1973363651128801E-5</v>
      </c>
      <c r="W3093" s="161">
        <f>V3093</f>
        <v>5.1973363651128801E-5</v>
      </c>
      <c r="X3093" s="1" t="s">
        <v>23510</v>
      </c>
      <c r="Y3093" s="145" t="s">
        <v>23511</v>
      </c>
      <c r="Z3093" s="145" t="s">
        <v>23512</v>
      </c>
    </row>
    <row r="3094" spans="1:26" s="67" customFormat="1" ht="100.2" customHeight="1" x14ac:dyDescent="0.3">
      <c r="A3094" s="9" t="s">
        <v>16991</v>
      </c>
      <c r="B3094" s="10" t="s">
        <v>16682</v>
      </c>
      <c r="C3094" s="19" t="s">
        <v>16683</v>
      </c>
      <c r="D3094" s="19" t="s">
        <v>16684</v>
      </c>
      <c r="E3094" s="13">
        <v>334.84</v>
      </c>
      <c r="F3094" s="14" t="s">
        <v>16685</v>
      </c>
      <c r="G3094" s="14">
        <v>6.59</v>
      </c>
      <c r="H3094" s="14" t="s">
        <v>16686</v>
      </c>
      <c r="I3094" s="14" t="s">
        <v>16421</v>
      </c>
      <c r="J3094" s="15" t="s">
        <v>16687</v>
      </c>
      <c r="K3094" s="14" t="s">
        <v>28576</v>
      </c>
      <c r="L3094" s="14" t="s">
        <v>31</v>
      </c>
      <c r="M3094" s="14" t="s">
        <v>16688</v>
      </c>
      <c r="N3094" s="14" t="s">
        <v>476</v>
      </c>
      <c r="O3094" s="16" t="s">
        <v>220</v>
      </c>
      <c r="P3094" s="28">
        <v>90</v>
      </c>
      <c r="Q3094" s="14">
        <v>0.05</v>
      </c>
      <c r="R3094" s="15" t="s">
        <v>16689</v>
      </c>
      <c r="S3094" s="14" t="s">
        <v>4536</v>
      </c>
      <c r="T3094" s="14">
        <v>0.1</v>
      </c>
      <c r="U3094" s="14">
        <v>0.05</v>
      </c>
      <c r="V3094" s="64">
        <f t="shared" si="157"/>
        <v>1.4932505077051728E-4</v>
      </c>
      <c r="W3094" s="64">
        <f>V3094/3</f>
        <v>4.9775016923505759E-5</v>
      </c>
      <c r="X3094" s="19" t="s">
        <v>16690</v>
      </c>
      <c r="Y3094" s="21" t="s">
        <v>3770</v>
      </c>
      <c r="Z3094" s="19" t="s">
        <v>16691</v>
      </c>
    </row>
    <row r="3095" spans="1:26" s="67" customFormat="1" ht="100.2" customHeight="1" x14ac:dyDescent="0.3">
      <c r="A3095" s="9" t="s">
        <v>16991</v>
      </c>
      <c r="B3095" s="10" t="s">
        <v>16692</v>
      </c>
      <c r="C3095" s="22" t="s">
        <v>16693</v>
      </c>
      <c r="D3095" s="43" t="s">
        <v>23667</v>
      </c>
      <c r="E3095" s="13">
        <v>274.39999999999998</v>
      </c>
      <c r="F3095" s="14" t="s">
        <v>16694</v>
      </c>
      <c r="G3095" s="14">
        <v>4.0199999999999996</v>
      </c>
      <c r="H3095" s="14" t="s">
        <v>16695</v>
      </c>
      <c r="I3095" s="14" t="s">
        <v>16421</v>
      </c>
      <c r="J3095" s="15" t="s">
        <v>16422</v>
      </c>
      <c r="K3095" s="14" t="s">
        <v>28620</v>
      </c>
      <c r="L3095" s="14" t="s">
        <v>189</v>
      </c>
      <c r="M3095" s="14" t="s">
        <v>190</v>
      </c>
      <c r="N3095" s="14" t="s">
        <v>33</v>
      </c>
      <c r="O3095" s="16" t="s">
        <v>34</v>
      </c>
      <c r="P3095" s="26">
        <v>365</v>
      </c>
      <c r="Q3095" s="25">
        <v>1.2999999999999999E-2</v>
      </c>
      <c r="R3095" s="15" t="s">
        <v>16696</v>
      </c>
      <c r="S3095" s="14" t="s">
        <v>3563</v>
      </c>
      <c r="T3095" s="25">
        <v>9.4E-2</v>
      </c>
      <c r="U3095" s="25">
        <v>1.2999999999999999E-2</v>
      </c>
      <c r="V3095" s="111">
        <f t="shared" si="157"/>
        <v>4.7376093294460646E-5</v>
      </c>
      <c r="W3095" s="51">
        <f t="shared" ref="W3095:W3100" si="158">V3095</f>
        <v>4.7376093294460646E-5</v>
      </c>
      <c r="X3095" s="19" t="s">
        <v>16697</v>
      </c>
      <c r="Y3095" s="21" t="s">
        <v>16698</v>
      </c>
      <c r="Z3095" s="19" t="s">
        <v>16699</v>
      </c>
    </row>
    <row r="3096" spans="1:26" s="67" customFormat="1" ht="100.2" customHeight="1" x14ac:dyDescent="0.3">
      <c r="A3096" s="9" t="s">
        <v>16991</v>
      </c>
      <c r="B3096" s="10" t="s">
        <v>16700</v>
      </c>
      <c r="C3096" s="22" t="s">
        <v>16701</v>
      </c>
      <c r="D3096" s="19" t="s">
        <v>16702</v>
      </c>
      <c r="E3096" s="13">
        <v>373.63</v>
      </c>
      <c r="F3096" s="14" t="s">
        <v>16703</v>
      </c>
      <c r="G3096" s="14">
        <v>4.68</v>
      </c>
      <c r="H3096" s="14" t="s">
        <v>16704</v>
      </c>
      <c r="I3096" s="14" t="s">
        <v>16421</v>
      </c>
      <c r="J3096" s="15" t="s">
        <v>16422</v>
      </c>
      <c r="K3096" s="14" t="s">
        <v>28619</v>
      </c>
      <c r="L3096" s="14" t="s">
        <v>31</v>
      </c>
      <c r="M3096" s="14" t="s">
        <v>176</v>
      </c>
      <c r="N3096" s="14" t="s">
        <v>33</v>
      </c>
      <c r="O3096" s="16" t="s">
        <v>34</v>
      </c>
      <c r="P3096" s="28">
        <v>735</v>
      </c>
      <c r="Q3096" s="14">
        <v>1.4999999999999999E-2</v>
      </c>
      <c r="R3096" s="15" t="s">
        <v>16705</v>
      </c>
      <c r="S3096" s="14" t="s">
        <v>16520</v>
      </c>
      <c r="T3096" s="14">
        <v>0.5</v>
      </c>
      <c r="U3096" s="30">
        <v>1.4999999999999999E-2</v>
      </c>
      <c r="V3096" s="51">
        <f t="shared" si="157"/>
        <v>4.0146669164681638E-5</v>
      </c>
      <c r="W3096" s="51">
        <f t="shared" si="158"/>
        <v>4.0146669164681638E-5</v>
      </c>
      <c r="X3096" s="19" t="s">
        <v>16706</v>
      </c>
      <c r="Y3096" s="21" t="s">
        <v>16707</v>
      </c>
      <c r="Z3096" s="19" t="s">
        <v>16708</v>
      </c>
    </row>
    <row r="3097" spans="1:26" s="67" customFormat="1" ht="100.2" customHeight="1" x14ac:dyDescent="0.3">
      <c r="A3097" s="138" t="s">
        <v>23707</v>
      </c>
      <c r="B3097" s="141" t="s">
        <v>23513</v>
      </c>
      <c r="C3097" s="139" t="s">
        <v>23514</v>
      </c>
      <c r="D3097" s="139" t="s">
        <v>23515</v>
      </c>
      <c r="E3097" s="144">
        <v>267.33999999999997</v>
      </c>
      <c r="F3097" s="143" t="s">
        <v>23516</v>
      </c>
      <c r="G3097" s="150"/>
      <c r="H3097" s="143" t="s">
        <v>23517</v>
      </c>
      <c r="I3097" s="144" t="s">
        <v>16421</v>
      </c>
      <c r="J3097" s="145" t="s">
        <v>9073</v>
      </c>
      <c r="K3097" s="144" t="s">
        <v>28618</v>
      </c>
      <c r="L3097" s="144" t="s">
        <v>10359</v>
      </c>
      <c r="M3097" s="144" t="s">
        <v>10360</v>
      </c>
      <c r="N3097" s="144" t="s">
        <v>17430</v>
      </c>
      <c r="O3097" s="144" t="s">
        <v>220</v>
      </c>
      <c r="P3097" s="144">
        <v>182</v>
      </c>
      <c r="Q3097" s="144">
        <v>8.0000000000000002E-3</v>
      </c>
      <c r="R3097" s="147" t="s">
        <v>23676</v>
      </c>
      <c r="S3097" s="144" t="s">
        <v>49</v>
      </c>
      <c r="T3097" s="144" t="s">
        <v>49</v>
      </c>
      <c r="U3097" s="144">
        <v>8.0000000000000002E-3</v>
      </c>
      <c r="V3097" s="153">
        <f t="shared" si="157"/>
        <v>2.9924440787012796E-5</v>
      </c>
      <c r="W3097" s="153">
        <f t="shared" si="158"/>
        <v>2.9924440787012796E-5</v>
      </c>
      <c r="X3097" s="1" t="s">
        <v>23518</v>
      </c>
      <c r="Y3097" s="147" t="s">
        <v>23519</v>
      </c>
      <c r="Z3097" s="145" t="s">
        <v>23520</v>
      </c>
    </row>
    <row r="3098" spans="1:26" s="67" customFormat="1" ht="100.2" customHeight="1" x14ac:dyDescent="0.3">
      <c r="A3098" s="138" t="s">
        <v>23707</v>
      </c>
      <c r="B3098" s="141" t="s">
        <v>23521</v>
      </c>
      <c r="C3098" s="139" t="s">
        <v>23522</v>
      </c>
      <c r="D3098" s="139" t="s">
        <v>23523</v>
      </c>
      <c r="E3098" s="144">
        <v>323.44</v>
      </c>
      <c r="F3098" s="143" t="s">
        <v>23524</v>
      </c>
      <c r="G3098" s="150"/>
      <c r="H3098" s="143" t="s">
        <v>23525</v>
      </c>
      <c r="I3098" s="144" t="s">
        <v>16421</v>
      </c>
      <c r="J3098" s="145" t="s">
        <v>9073</v>
      </c>
      <c r="K3098" s="144" t="s">
        <v>28618</v>
      </c>
      <c r="L3098" s="144" t="s">
        <v>10359</v>
      </c>
      <c r="M3098" s="144" t="s">
        <v>10360</v>
      </c>
      <c r="N3098" s="144" t="s">
        <v>17430</v>
      </c>
      <c r="O3098" s="144" t="s">
        <v>220</v>
      </c>
      <c r="P3098" s="144">
        <v>182</v>
      </c>
      <c r="Q3098" s="144">
        <v>8.9999999999999993E-3</v>
      </c>
      <c r="R3098" s="147" t="s">
        <v>23677</v>
      </c>
      <c r="S3098" s="144" t="s">
        <v>49</v>
      </c>
      <c r="T3098" s="144" t="s">
        <v>49</v>
      </c>
      <c r="U3098" s="144">
        <v>8.9999999999999993E-3</v>
      </c>
      <c r="V3098" s="153">
        <f t="shared" si="157"/>
        <v>2.7825871877318822E-5</v>
      </c>
      <c r="W3098" s="153">
        <f t="shared" si="158"/>
        <v>2.7825871877318822E-5</v>
      </c>
      <c r="X3098" s="1" t="s">
        <v>23526</v>
      </c>
      <c r="Y3098" s="147" t="s">
        <v>23519</v>
      </c>
      <c r="Z3098" s="145" t="s">
        <v>23527</v>
      </c>
    </row>
    <row r="3099" spans="1:26" s="67" customFormat="1" ht="100.2" customHeight="1" x14ac:dyDescent="0.3">
      <c r="A3099" s="9" t="s">
        <v>16991</v>
      </c>
      <c r="B3099" s="10" t="s">
        <v>16709</v>
      </c>
      <c r="C3099" s="22" t="s">
        <v>16710</v>
      </c>
      <c r="D3099" s="19" t="s">
        <v>23668</v>
      </c>
      <c r="E3099" s="13">
        <v>291.26</v>
      </c>
      <c r="F3099" s="14" t="s">
        <v>16711</v>
      </c>
      <c r="G3099" s="14">
        <v>3.83</v>
      </c>
      <c r="H3099" s="14" t="s">
        <v>16712</v>
      </c>
      <c r="I3099" s="14" t="s">
        <v>16421</v>
      </c>
      <c r="J3099" s="15" t="s">
        <v>16422</v>
      </c>
      <c r="K3099" s="14" t="s">
        <v>28617</v>
      </c>
      <c r="L3099" s="14" t="s">
        <v>189</v>
      </c>
      <c r="M3099" s="14" t="s">
        <v>190</v>
      </c>
      <c r="N3099" s="14" t="s">
        <v>33</v>
      </c>
      <c r="O3099" s="16" t="s">
        <v>3856</v>
      </c>
      <c r="P3099" s="28">
        <v>182</v>
      </c>
      <c r="Q3099" s="14">
        <v>7.9000000000000008E-3</v>
      </c>
      <c r="R3099" s="15" t="s">
        <v>16713</v>
      </c>
      <c r="S3099" s="14" t="s">
        <v>16714</v>
      </c>
      <c r="T3099" s="14">
        <v>0.79369999999999996</v>
      </c>
      <c r="U3099" s="14">
        <v>7.9000000000000008E-3</v>
      </c>
      <c r="V3099" s="51">
        <f>PRODUCT(U3099,1/E3099)</f>
        <v>2.7123532239236426E-5</v>
      </c>
      <c r="W3099" s="51">
        <f t="shared" si="158"/>
        <v>2.7123532239236426E-5</v>
      </c>
      <c r="X3099" s="19" t="s">
        <v>16715</v>
      </c>
      <c r="Y3099" s="21" t="s">
        <v>16716</v>
      </c>
      <c r="Z3099" s="19" t="s">
        <v>16717</v>
      </c>
    </row>
    <row r="3100" spans="1:26" s="67" customFormat="1" ht="100.2" customHeight="1" x14ac:dyDescent="0.3">
      <c r="A3100" s="9" t="s">
        <v>16991</v>
      </c>
      <c r="B3100" s="10" t="s">
        <v>16718</v>
      </c>
      <c r="C3100" s="22" t="s">
        <v>16719</v>
      </c>
      <c r="D3100" s="19" t="s">
        <v>16720</v>
      </c>
      <c r="E3100" s="13">
        <v>336.74</v>
      </c>
      <c r="F3100" s="14" t="s">
        <v>16721</v>
      </c>
      <c r="G3100" s="14">
        <v>0.71</v>
      </c>
      <c r="H3100" s="14" t="s">
        <v>16722</v>
      </c>
      <c r="I3100" s="14" t="s">
        <v>16421</v>
      </c>
      <c r="J3100" s="15" t="s">
        <v>9073</v>
      </c>
      <c r="K3100" s="14" t="s">
        <v>28616</v>
      </c>
      <c r="L3100" s="14" t="s">
        <v>31</v>
      </c>
      <c r="M3100" s="14" t="s">
        <v>281</v>
      </c>
      <c r="N3100" s="14" t="s">
        <v>476</v>
      </c>
      <c r="O3100" s="16" t="s">
        <v>34</v>
      </c>
      <c r="P3100" s="28">
        <v>730</v>
      </c>
      <c r="Q3100" s="14">
        <v>8.3999999999999995E-3</v>
      </c>
      <c r="R3100" s="15" t="s">
        <v>16723</v>
      </c>
      <c r="S3100" s="14" t="s">
        <v>1388</v>
      </c>
      <c r="T3100" s="14">
        <v>4.2000000000000003E-2</v>
      </c>
      <c r="U3100" s="14">
        <v>8.3999999999999995E-3</v>
      </c>
      <c r="V3100" s="51">
        <f>PRODUCT(U3100,1/E3100)</f>
        <v>2.4945061471758625E-5</v>
      </c>
      <c r="W3100" s="51">
        <f t="shared" si="158"/>
        <v>2.4945061471758625E-5</v>
      </c>
      <c r="X3100" s="19" t="s">
        <v>16724</v>
      </c>
      <c r="Y3100" s="21" t="s">
        <v>16725</v>
      </c>
      <c r="Z3100" s="19" t="s">
        <v>16726</v>
      </c>
    </row>
    <row r="3101" spans="1:26" s="67" customFormat="1" ht="100.2" customHeight="1" x14ac:dyDescent="0.3">
      <c r="A3101" s="9" t="s">
        <v>16991</v>
      </c>
      <c r="B3101" s="10" t="s">
        <v>16727</v>
      </c>
      <c r="C3101" s="22" t="s">
        <v>16728</v>
      </c>
      <c r="D3101" s="19" t="s">
        <v>16729</v>
      </c>
      <c r="E3101" s="13">
        <v>141.130357509395</v>
      </c>
      <c r="F3101" s="14" t="s">
        <v>16730</v>
      </c>
      <c r="G3101" s="14">
        <v>-0.54500000000000004</v>
      </c>
      <c r="H3101" s="14" t="s">
        <v>16731</v>
      </c>
      <c r="I3101" s="14" t="s">
        <v>16421</v>
      </c>
      <c r="J3101" s="15" t="s">
        <v>16422</v>
      </c>
      <c r="K3101" s="14" t="s">
        <v>28615</v>
      </c>
      <c r="L3101" s="14" t="s">
        <v>31</v>
      </c>
      <c r="M3101" s="14" t="s">
        <v>176</v>
      </c>
      <c r="N3101" s="14" t="s">
        <v>59</v>
      </c>
      <c r="O3101" s="16" t="s">
        <v>34</v>
      </c>
      <c r="P3101" s="28">
        <v>56</v>
      </c>
      <c r="Q3101" s="14">
        <v>0.03</v>
      </c>
      <c r="R3101" s="15" t="s">
        <v>16732</v>
      </c>
      <c r="S3101" s="14" t="s">
        <v>14293</v>
      </c>
      <c r="T3101" s="13">
        <v>0.06</v>
      </c>
      <c r="U3101" s="13">
        <v>0.03</v>
      </c>
      <c r="V3101" s="37">
        <f>PRODUCT(U3101,1/E3101)</f>
        <v>2.1256943246957276E-4</v>
      </c>
      <c r="W3101" s="64">
        <f>V3101/10</f>
        <v>2.1256943246957274E-5</v>
      </c>
      <c r="X3101" s="19" t="s">
        <v>16733</v>
      </c>
      <c r="Y3101" s="21" t="s">
        <v>16734</v>
      </c>
      <c r="Z3101" s="19" t="s">
        <v>16735</v>
      </c>
    </row>
    <row r="3102" spans="1:26" s="67" customFormat="1" ht="100.2" customHeight="1" x14ac:dyDescent="0.3">
      <c r="A3102" s="9" t="s">
        <v>16991</v>
      </c>
      <c r="B3102" s="10" t="s">
        <v>16736</v>
      </c>
      <c r="C3102" s="22" t="s">
        <v>16737</v>
      </c>
      <c r="D3102" s="19" t="s">
        <v>23669</v>
      </c>
      <c r="E3102" s="13">
        <v>276.38</v>
      </c>
      <c r="F3102" s="14" t="s">
        <v>16738</v>
      </c>
      <c r="G3102" s="13">
        <v>1.2</v>
      </c>
      <c r="H3102" s="14" t="s">
        <v>16739</v>
      </c>
      <c r="I3102" s="14" t="s">
        <v>16421</v>
      </c>
      <c r="J3102" s="15" t="s">
        <v>16422</v>
      </c>
      <c r="K3102" s="14" t="s">
        <v>28614</v>
      </c>
      <c r="L3102" s="14" t="s">
        <v>31</v>
      </c>
      <c r="M3102" s="14" t="s">
        <v>261</v>
      </c>
      <c r="N3102" s="14" t="s">
        <v>33</v>
      </c>
      <c r="O3102" s="16" t="s">
        <v>34</v>
      </c>
      <c r="P3102" s="28">
        <v>90</v>
      </c>
      <c r="Q3102" s="14">
        <v>1.6E-2</v>
      </c>
      <c r="R3102" s="15" t="s">
        <v>16740</v>
      </c>
      <c r="S3102" s="14" t="s">
        <v>14293</v>
      </c>
      <c r="T3102" s="14">
        <v>0.04</v>
      </c>
      <c r="U3102" s="30">
        <v>1.6E-2</v>
      </c>
      <c r="V3102" s="51">
        <f>U3102/E3102</f>
        <v>5.7891309067226285E-5</v>
      </c>
      <c r="W3102" s="51">
        <f>V3102/3</f>
        <v>1.9297103022408762E-5</v>
      </c>
      <c r="X3102" s="19" t="s">
        <v>16741</v>
      </c>
      <c r="Y3102" s="21" t="s">
        <v>16742</v>
      </c>
      <c r="Z3102" s="19" t="s">
        <v>16743</v>
      </c>
    </row>
    <row r="3103" spans="1:26" s="67" customFormat="1" ht="100.2" customHeight="1" x14ac:dyDescent="0.3">
      <c r="A3103" s="9" t="s">
        <v>16991</v>
      </c>
      <c r="B3103" s="10" t="s">
        <v>16744</v>
      </c>
      <c r="C3103" s="22" t="s">
        <v>16745</v>
      </c>
      <c r="D3103" s="19" t="s">
        <v>23670</v>
      </c>
      <c r="E3103" s="13">
        <v>342.87</v>
      </c>
      <c r="F3103" s="14" t="s">
        <v>16746</v>
      </c>
      <c r="G3103" s="14">
        <v>5.61</v>
      </c>
      <c r="H3103" s="14" t="s">
        <v>16747</v>
      </c>
      <c r="I3103" s="14" t="s">
        <v>16421</v>
      </c>
      <c r="J3103" s="15" t="s">
        <v>16422</v>
      </c>
      <c r="K3103" s="14" t="s">
        <v>28613</v>
      </c>
      <c r="L3103" s="14" t="s">
        <v>189</v>
      </c>
      <c r="M3103" s="14" t="s">
        <v>14052</v>
      </c>
      <c r="N3103" s="14" t="s">
        <v>33</v>
      </c>
      <c r="O3103" s="16" t="s">
        <v>3856</v>
      </c>
      <c r="P3103" s="28">
        <v>90</v>
      </c>
      <c r="Q3103" s="14">
        <v>1.7000000000000001E-2</v>
      </c>
      <c r="R3103" s="15" t="s">
        <v>16748</v>
      </c>
      <c r="S3103" s="14" t="s">
        <v>14293</v>
      </c>
      <c r="T3103" s="14">
        <v>3.4000000000000002E-2</v>
      </c>
      <c r="U3103" s="30">
        <v>1.7000000000000001E-2</v>
      </c>
      <c r="V3103" s="51">
        <f>U3103/E3103</f>
        <v>4.9581474028057284E-5</v>
      </c>
      <c r="W3103" s="51">
        <f>V3103/3</f>
        <v>1.6527158009352428E-5</v>
      </c>
      <c r="X3103" s="19" t="s">
        <v>16749</v>
      </c>
      <c r="Y3103" s="21" t="s">
        <v>16750</v>
      </c>
      <c r="Z3103" s="19" t="s">
        <v>16751</v>
      </c>
    </row>
    <row r="3104" spans="1:26" s="67" customFormat="1" ht="100.2" customHeight="1" x14ac:dyDescent="0.3">
      <c r="A3104" s="9" t="s">
        <v>16991</v>
      </c>
      <c r="B3104" s="10" t="s">
        <v>15757</v>
      </c>
      <c r="C3104" s="22" t="s">
        <v>15758</v>
      </c>
      <c r="D3104" s="19" t="s">
        <v>15759</v>
      </c>
      <c r="E3104" s="13">
        <v>788.67</v>
      </c>
      <c r="F3104" s="14" t="s">
        <v>15760</v>
      </c>
      <c r="G3104" s="13">
        <v>10</v>
      </c>
      <c r="H3104" s="14" t="s">
        <v>15761</v>
      </c>
      <c r="I3104" s="14" t="s">
        <v>16421</v>
      </c>
      <c r="J3104" s="15" t="s">
        <v>29098</v>
      </c>
      <c r="K3104" s="14" t="s">
        <v>29099</v>
      </c>
      <c r="L3104" s="14" t="s">
        <v>31</v>
      </c>
      <c r="M3104" s="14" t="s">
        <v>69</v>
      </c>
      <c r="N3104" s="14" t="s">
        <v>46</v>
      </c>
      <c r="O3104" s="16" t="s">
        <v>220</v>
      </c>
      <c r="P3104" s="28">
        <v>45</v>
      </c>
      <c r="Q3104" s="14">
        <v>0.11</v>
      </c>
      <c r="R3104" s="15" t="s">
        <v>15762</v>
      </c>
      <c r="S3104" s="14" t="s">
        <v>788</v>
      </c>
      <c r="T3104" s="14">
        <v>0.27</v>
      </c>
      <c r="U3104" s="14">
        <v>0.11</v>
      </c>
      <c r="V3104" s="64">
        <f>PRODUCT(U3104,1/E3104)</f>
        <v>1.394753192082874E-4</v>
      </c>
      <c r="W3104" s="47">
        <f>V3104/10</f>
        <v>1.3947531920828739E-5</v>
      </c>
      <c r="X3104" s="19" t="s">
        <v>15763</v>
      </c>
      <c r="Y3104" s="21" t="s">
        <v>379</v>
      </c>
      <c r="Z3104" s="19" t="s">
        <v>15764</v>
      </c>
    </row>
    <row r="3105" spans="1:26" s="67" customFormat="1" ht="100.2" customHeight="1" x14ac:dyDescent="0.3">
      <c r="A3105" s="9" t="s">
        <v>16991</v>
      </c>
      <c r="B3105" s="10" t="s">
        <v>16752</v>
      </c>
      <c r="C3105" s="22" t="s">
        <v>16753</v>
      </c>
      <c r="D3105" s="19" t="s">
        <v>16754</v>
      </c>
      <c r="E3105" s="13">
        <v>340.37</v>
      </c>
      <c r="F3105" s="14" t="s">
        <v>16755</v>
      </c>
      <c r="G3105" s="14">
        <v>4.2699999999999996</v>
      </c>
      <c r="H3105" s="14" t="s">
        <v>16756</v>
      </c>
      <c r="I3105" s="14" t="s">
        <v>16421</v>
      </c>
      <c r="J3105" s="15" t="s">
        <v>16757</v>
      </c>
      <c r="K3105" s="14" t="s">
        <v>28612</v>
      </c>
      <c r="L3105" s="14" t="s">
        <v>31</v>
      </c>
      <c r="M3105" s="14" t="s">
        <v>16758</v>
      </c>
      <c r="N3105" s="14" t="s">
        <v>33</v>
      </c>
      <c r="O3105" s="16" t="s">
        <v>220</v>
      </c>
      <c r="P3105" s="28">
        <v>10</v>
      </c>
      <c r="Q3105" s="14">
        <v>2.5000000000000001E-2</v>
      </c>
      <c r="R3105" s="15" t="s">
        <v>16759</v>
      </c>
      <c r="S3105" s="14" t="s">
        <v>16760</v>
      </c>
      <c r="T3105" s="36">
        <v>7.4999999999999997E-2</v>
      </c>
      <c r="U3105" s="30">
        <v>2.5000000000000001E-2</v>
      </c>
      <c r="V3105" s="51">
        <f>U3105/E3105</f>
        <v>7.3449481446660988E-5</v>
      </c>
      <c r="W3105" s="103">
        <f>V3105/10</f>
        <v>7.344948144666099E-6</v>
      </c>
      <c r="X3105" s="19" t="s">
        <v>16761</v>
      </c>
      <c r="Y3105" s="21" t="s">
        <v>16762</v>
      </c>
      <c r="Z3105" s="19" t="s">
        <v>16763</v>
      </c>
    </row>
    <row r="3106" spans="1:26" s="67" customFormat="1" ht="100.2" customHeight="1" x14ac:dyDescent="0.3">
      <c r="A3106" s="9" t="s">
        <v>16991</v>
      </c>
      <c r="B3106" s="10" t="s">
        <v>16764</v>
      </c>
      <c r="C3106" s="22" t="s">
        <v>16765</v>
      </c>
      <c r="D3106" s="19" t="s">
        <v>16766</v>
      </c>
      <c r="E3106" s="13">
        <v>140.09</v>
      </c>
      <c r="F3106" s="14" t="s">
        <v>16767</v>
      </c>
      <c r="G3106" s="14">
        <v>0.3</v>
      </c>
      <c r="H3106" s="14" t="s">
        <v>16768</v>
      </c>
      <c r="I3106" s="14" t="s">
        <v>16421</v>
      </c>
      <c r="J3106" s="15" t="s">
        <v>16422</v>
      </c>
      <c r="K3106" s="14" t="s">
        <v>28608</v>
      </c>
      <c r="L3106" s="14" t="s">
        <v>7737</v>
      </c>
      <c r="M3106" s="14" t="s">
        <v>7792</v>
      </c>
      <c r="N3106" s="14" t="s">
        <v>476</v>
      </c>
      <c r="O3106" s="16" t="s">
        <v>220</v>
      </c>
      <c r="P3106" s="28">
        <v>15</v>
      </c>
      <c r="Q3106" s="30">
        <v>0.01</v>
      </c>
      <c r="R3106" s="15" t="s">
        <v>16769</v>
      </c>
      <c r="S3106" s="14" t="s">
        <v>1803</v>
      </c>
      <c r="T3106" s="30">
        <v>1.4999999999999999E-2</v>
      </c>
      <c r="U3106" s="30">
        <v>0.01</v>
      </c>
      <c r="V3106" s="51">
        <f>PRODUCT(U3106,1/E3106)</f>
        <v>7.1382682561210652E-5</v>
      </c>
      <c r="W3106" s="103">
        <f>V3106/10</f>
        <v>7.1382682561210655E-6</v>
      </c>
      <c r="X3106" s="19" t="s">
        <v>16770</v>
      </c>
      <c r="Y3106" s="21" t="s">
        <v>16771</v>
      </c>
      <c r="Z3106" s="19" t="s">
        <v>16772</v>
      </c>
    </row>
    <row r="3107" spans="1:26" s="67" customFormat="1" ht="100.2" customHeight="1" x14ac:dyDescent="0.3">
      <c r="A3107" s="9" t="s">
        <v>16991</v>
      </c>
      <c r="B3107" s="10" t="s">
        <v>16773</v>
      </c>
      <c r="C3107" s="22" t="s">
        <v>16774</v>
      </c>
      <c r="D3107" s="19" t="s">
        <v>16775</v>
      </c>
      <c r="E3107" s="13">
        <v>286.25</v>
      </c>
      <c r="F3107" s="14" t="s">
        <v>16776</v>
      </c>
      <c r="G3107" s="14">
        <v>-3.77</v>
      </c>
      <c r="H3107" s="14" t="s">
        <v>16777</v>
      </c>
      <c r="I3107" s="14" t="s">
        <v>16421</v>
      </c>
      <c r="J3107" s="15" t="s">
        <v>16422</v>
      </c>
      <c r="K3107" s="14" t="s">
        <v>28611</v>
      </c>
      <c r="L3107" s="14" t="s">
        <v>31</v>
      </c>
      <c r="M3107" s="14" t="s">
        <v>261</v>
      </c>
      <c r="N3107" s="14" t="s">
        <v>46</v>
      </c>
      <c r="O3107" s="16" t="s">
        <v>34</v>
      </c>
      <c r="P3107" s="28">
        <v>28</v>
      </c>
      <c r="Q3107" s="14">
        <v>1.4999999999999999E-2</v>
      </c>
      <c r="R3107" s="15" t="s">
        <v>16778</v>
      </c>
      <c r="S3107" s="14" t="s">
        <v>1514</v>
      </c>
      <c r="T3107" s="14">
        <v>0.05</v>
      </c>
      <c r="U3107" s="30">
        <v>1.4999999999999999E-2</v>
      </c>
      <c r="V3107" s="51">
        <f>U3107/E3107</f>
        <v>5.2401746724890826E-5</v>
      </c>
      <c r="W3107" s="103">
        <f>V3107/10</f>
        <v>5.2401746724890826E-6</v>
      </c>
      <c r="X3107" s="19" t="s">
        <v>16779</v>
      </c>
      <c r="Y3107" s="19" t="s">
        <v>16780</v>
      </c>
      <c r="Z3107" s="19" t="s">
        <v>16781</v>
      </c>
    </row>
    <row r="3108" spans="1:26" s="67" customFormat="1" ht="100.2" customHeight="1" x14ac:dyDescent="0.3">
      <c r="A3108" s="9" t="s">
        <v>16991</v>
      </c>
      <c r="B3108" s="10" t="s">
        <v>16782</v>
      </c>
      <c r="C3108" s="19" t="s">
        <v>16783</v>
      </c>
      <c r="D3108" s="19" t="s">
        <v>16784</v>
      </c>
      <c r="E3108" s="13">
        <v>340.42</v>
      </c>
      <c r="F3108" s="14" t="s">
        <v>16785</v>
      </c>
      <c r="G3108" s="14">
        <v>6.79</v>
      </c>
      <c r="H3108" s="14" t="s">
        <v>16786</v>
      </c>
      <c r="I3108" s="14" t="s">
        <v>16421</v>
      </c>
      <c r="J3108" s="15" t="s">
        <v>16687</v>
      </c>
      <c r="K3108" s="14" t="s">
        <v>28599</v>
      </c>
      <c r="L3108" s="14" t="s">
        <v>425</v>
      </c>
      <c r="M3108" s="14" t="s">
        <v>16787</v>
      </c>
      <c r="N3108" s="14" t="s">
        <v>476</v>
      </c>
      <c r="O3108" s="16" t="s">
        <v>220</v>
      </c>
      <c r="P3108" s="28">
        <v>4</v>
      </c>
      <c r="Q3108" s="14">
        <v>0.01</v>
      </c>
      <c r="R3108" s="15" t="s">
        <v>16788</v>
      </c>
      <c r="S3108" s="14" t="s">
        <v>5447</v>
      </c>
      <c r="T3108" s="14">
        <v>0.03</v>
      </c>
      <c r="U3108" s="14">
        <v>0.01</v>
      </c>
      <c r="V3108" s="64">
        <f>U3108/E3108</f>
        <v>2.9375477351506961E-5</v>
      </c>
      <c r="W3108" s="51">
        <f>V3108/10</f>
        <v>2.9375477351506959E-6</v>
      </c>
      <c r="X3108" s="19" t="s">
        <v>16789</v>
      </c>
      <c r="Y3108" s="21" t="s">
        <v>16790</v>
      </c>
      <c r="Z3108" s="19" t="s">
        <v>16791</v>
      </c>
    </row>
    <row r="3109" spans="1:26" s="67" customFormat="1" ht="100.2" customHeight="1" x14ac:dyDescent="0.3">
      <c r="A3109" s="138" t="s">
        <v>23707</v>
      </c>
      <c r="B3109" s="141" t="s">
        <v>23528</v>
      </c>
      <c r="C3109" s="139" t="s">
        <v>23678</v>
      </c>
      <c r="D3109" s="139" t="s">
        <v>23529</v>
      </c>
      <c r="E3109" s="142">
        <v>272.38799999999998</v>
      </c>
      <c r="F3109" s="143" t="s">
        <v>23530</v>
      </c>
      <c r="G3109" s="143"/>
      <c r="H3109" s="143" t="s">
        <v>23531</v>
      </c>
      <c r="I3109" s="144" t="s">
        <v>16421</v>
      </c>
      <c r="J3109" s="145" t="s">
        <v>23532</v>
      </c>
      <c r="K3109" s="143" t="s">
        <v>28631</v>
      </c>
      <c r="L3109" s="144" t="s">
        <v>425</v>
      </c>
      <c r="M3109" s="144" t="s">
        <v>23533</v>
      </c>
      <c r="N3109" s="144" t="s">
        <v>46</v>
      </c>
      <c r="O3109" s="144" t="s">
        <v>34</v>
      </c>
      <c r="P3109" s="144">
        <v>112</v>
      </c>
      <c r="Q3109" s="144">
        <v>6.9999999999999999E-4</v>
      </c>
      <c r="R3109" s="147" t="s">
        <v>23534</v>
      </c>
      <c r="S3109" s="144" t="s">
        <v>36</v>
      </c>
      <c r="T3109" s="144">
        <v>7.1999999999999998E-3</v>
      </c>
      <c r="U3109" s="144">
        <v>6.9999999999999999E-4</v>
      </c>
      <c r="V3109" s="154">
        <f>U3109/E3109</f>
        <v>2.5698635769564007E-6</v>
      </c>
      <c r="W3109" s="154">
        <f>V3109</f>
        <v>2.5698635769564007E-6</v>
      </c>
      <c r="X3109" s="1" t="s">
        <v>23535</v>
      </c>
      <c r="Y3109" s="145" t="s">
        <v>23536</v>
      </c>
      <c r="Z3109" s="145" t="s">
        <v>23537</v>
      </c>
    </row>
    <row r="3110" spans="1:26" s="67" customFormat="1" ht="100.2" customHeight="1" x14ac:dyDescent="0.3">
      <c r="A3110" s="138" t="s">
        <v>23707</v>
      </c>
      <c r="B3110" s="141" t="s">
        <v>22675</v>
      </c>
      <c r="C3110" s="139" t="s">
        <v>22676</v>
      </c>
      <c r="D3110" s="139" t="s">
        <v>22677</v>
      </c>
      <c r="E3110" s="142">
        <v>539.49</v>
      </c>
      <c r="F3110" s="143" t="s">
        <v>22678</v>
      </c>
      <c r="G3110" s="143"/>
      <c r="H3110" s="143" t="s">
        <v>22679</v>
      </c>
      <c r="I3110" s="144" t="s">
        <v>16421</v>
      </c>
      <c r="J3110" s="145" t="s">
        <v>16841</v>
      </c>
      <c r="K3110" s="143" t="s">
        <v>28610</v>
      </c>
      <c r="L3110" s="144" t="s">
        <v>31</v>
      </c>
      <c r="M3110" s="144" t="s">
        <v>281</v>
      </c>
      <c r="N3110" s="144" t="s">
        <v>33</v>
      </c>
      <c r="O3110" s="144" t="s">
        <v>220</v>
      </c>
      <c r="P3110" s="144">
        <v>90</v>
      </c>
      <c r="Q3110" s="144">
        <v>4.0000000000000001E-3</v>
      </c>
      <c r="R3110" s="147" t="s">
        <v>22680</v>
      </c>
      <c r="S3110" s="144" t="s">
        <v>7503</v>
      </c>
      <c r="T3110" s="144">
        <v>8.0000000000000002E-3</v>
      </c>
      <c r="U3110" s="144">
        <v>4.0000000000000001E-3</v>
      </c>
      <c r="V3110" s="154">
        <f>U3110/E3110</f>
        <v>7.4144099056516338E-6</v>
      </c>
      <c r="W3110" s="154">
        <f>V3110/3</f>
        <v>2.4714699685505446E-6</v>
      </c>
      <c r="X3110" s="1" t="s">
        <v>22681</v>
      </c>
      <c r="Y3110" s="145" t="s">
        <v>22682</v>
      </c>
      <c r="Z3110" s="145" t="s">
        <v>22683</v>
      </c>
    </row>
    <row r="3111" spans="1:26" s="67" customFormat="1" ht="100.2" customHeight="1" x14ac:dyDescent="0.3">
      <c r="A3111" s="9" t="s">
        <v>16991</v>
      </c>
      <c r="B3111" s="10" t="s">
        <v>16792</v>
      </c>
      <c r="C3111" s="22" t="s">
        <v>16793</v>
      </c>
      <c r="D3111" s="19" t="s">
        <v>16794</v>
      </c>
      <c r="E3111" s="13">
        <v>312.39999999999998</v>
      </c>
      <c r="F3111" s="14" t="s">
        <v>16795</v>
      </c>
      <c r="G3111" s="14">
        <v>2.7650000000000001</v>
      </c>
      <c r="H3111" s="14" t="s">
        <v>16796</v>
      </c>
      <c r="I3111" s="14" t="s">
        <v>16421</v>
      </c>
      <c r="J3111" s="15" t="s">
        <v>16602</v>
      </c>
      <c r="K3111" s="14" t="s">
        <v>28609</v>
      </c>
      <c r="L3111" s="14" t="s">
        <v>3605</v>
      </c>
      <c r="M3111" s="14" t="s">
        <v>16797</v>
      </c>
      <c r="N3111" s="14" t="s">
        <v>46</v>
      </c>
      <c r="O3111" s="16" t="s">
        <v>34</v>
      </c>
      <c r="P3111" s="28">
        <v>98</v>
      </c>
      <c r="Q3111" s="14">
        <v>2E-3</v>
      </c>
      <c r="R3111" s="15" t="s">
        <v>16798</v>
      </c>
      <c r="S3111" s="14" t="s">
        <v>5503</v>
      </c>
      <c r="T3111" s="14">
        <v>0.04</v>
      </c>
      <c r="U3111" s="14">
        <v>2E-3</v>
      </c>
      <c r="V3111" s="51">
        <f>PRODUCT(U3111,1/E3111)</f>
        <v>6.4020486555697828E-6</v>
      </c>
      <c r="W3111" s="51">
        <f>V3111/3</f>
        <v>2.1340162185232609E-6</v>
      </c>
      <c r="X3111" s="19" t="s">
        <v>16799</v>
      </c>
      <c r="Y3111" s="21" t="s">
        <v>16800</v>
      </c>
      <c r="Z3111" s="19" t="s">
        <v>16801</v>
      </c>
    </row>
    <row r="3112" spans="1:26" s="67" customFormat="1" ht="100.2" customHeight="1" x14ac:dyDescent="0.3">
      <c r="A3112" s="9" t="s">
        <v>16991</v>
      </c>
      <c r="B3112" s="10" t="s">
        <v>16802</v>
      </c>
      <c r="C3112" s="19" t="s">
        <v>16803</v>
      </c>
      <c r="D3112" s="19" t="s">
        <v>16804</v>
      </c>
      <c r="E3112" s="14">
        <v>182.17</v>
      </c>
      <c r="F3112" s="14" t="s">
        <v>16805</v>
      </c>
      <c r="G3112" s="14" t="s">
        <v>2946</v>
      </c>
      <c r="H3112" s="14" t="s">
        <v>16806</v>
      </c>
      <c r="I3112" s="14" t="s">
        <v>16421</v>
      </c>
      <c r="J3112" s="15" t="s">
        <v>16422</v>
      </c>
      <c r="K3112" s="14" t="s">
        <v>28608</v>
      </c>
      <c r="L3112" s="14" t="s">
        <v>16807</v>
      </c>
      <c r="M3112" s="14" t="s">
        <v>7738</v>
      </c>
      <c r="N3112" s="14" t="s">
        <v>1150</v>
      </c>
      <c r="O3112" s="16" t="s">
        <v>201</v>
      </c>
      <c r="P3112" s="28">
        <v>14</v>
      </c>
      <c r="Q3112" s="14">
        <v>2.5000000000000001E-3</v>
      </c>
      <c r="R3112" s="15" t="s">
        <v>16808</v>
      </c>
      <c r="S3112" s="14" t="s">
        <v>36</v>
      </c>
      <c r="T3112" s="14">
        <v>5.0000000000000001E-3</v>
      </c>
      <c r="U3112" s="14">
        <v>2.5000000000000001E-3</v>
      </c>
      <c r="V3112" s="51">
        <f t="shared" ref="V3112:V3123" si="159">U3112/E3112</f>
        <v>1.3723445133666357E-5</v>
      </c>
      <c r="W3112" s="103">
        <f>V3112/10</f>
        <v>1.3723445133666356E-6</v>
      </c>
      <c r="X3112" s="19" t="s">
        <v>16809</v>
      </c>
      <c r="Y3112" s="21" t="s">
        <v>16810</v>
      </c>
      <c r="Z3112" s="19" t="s">
        <v>16811</v>
      </c>
    </row>
    <row r="3113" spans="1:26" s="67" customFormat="1" ht="100.2" customHeight="1" x14ac:dyDescent="0.3">
      <c r="A3113" s="9" t="s">
        <v>16991</v>
      </c>
      <c r="B3113" s="10" t="s">
        <v>16812</v>
      </c>
      <c r="C3113" s="22" t="s">
        <v>16813</v>
      </c>
      <c r="D3113" s="19" t="s">
        <v>16814</v>
      </c>
      <c r="E3113" s="13">
        <v>374.82</v>
      </c>
      <c r="F3113" s="14" t="s">
        <v>16815</v>
      </c>
      <c r="G3113" s="14">
        <v>4.22</v>
      </c>
      <c r="H3113" s="14" t="s">
        <v>16816</v>
      </c>
      <c r="I3113" s="14" t="s">
        <v>16421</v>
      </c>
      <c r="J3113" s="15" t="s">
        <v>16757</v>
      </c>
      <c r="K3113" s="14" t="s">
        <v>28607</v>
      </c>
      <c r="L3113" s="14" t="s">
        <v>31</v>
      </c>
      <c r="M3113" s="14" t="s">
        <v>16758</v>
      </c>
      <c r="N3113" s="14" t="s">
        <v>33</v>
      </c>
      <c r="O3113" s="16" t="s">
        <v>220</v>
      </c>
      <c r="P3113" s="28">
        <v>77</v>
      </c>
      <c r="Q3113" s="14">
        <v>5.0000000000000001E-3</v>
      </c>
      <c r="R3113" s="15" t="s">
        <v>16817</v>
      </c>
      <c r="S3113" s="14" t="s">
        <v>16760</v>
      </c>
      <c r="T3113" s="30">
        <v>0.01</v>
      </c>
      <c r="U3113" s="30">
        <v>5.0000000000000001E-3</v>
      </c>
      <c r="V3113" s="64">
        <f t="shared" si="159"/>
        <v>1.3339736406808602E-5</v>
      </c>
      <c r="W3113" s="51">
        <f>V3113/10</f>
        <v>1.3339736406808603E-6</v>
      </c>
      <c r="X3113" s="19" t="s">
        <v>16818</v>
      </c>
      <c r="Y3113" s="21" t="s">
        <v>1705</v>
      </c>
      <c r="Z3113" s="19" t="s">
        <v>16819</v>
      </c>
    </row>
    <row r="3114" spans="1:26" s="67" customFormat="1" ht="100.2" customHeight="1" x14ac:dyDescent="0.3">
      <c r="A3114" s="9" t="s">
        <v>16991</v>
      </c>
      <c r="B3114" s="10" t="s">
        <v>16820</v>
      </c>
      <c r="C3114" s="19" t="s">
        <v>16821</v>
      </c>
      <c r="D3114" s="19" t="s">
        <v>16822</v>
      </c>
      <c r="E3114" s="13">
        <v>334.84</v>
      </c>
      <c r="F3114" s="14" t="s">
        <v>16685</v>
      </c>
      <c r="G3114" s="14">
        <v>6.59</v>
      </c>
      <c r="H3114" s="14" t="s">
        <v>16823</v>
      </c>
      <c r="I3114" s="14" t="s">
        <v>16421</v>
      </c>
      <c r="J3114" s="15" t="s">
        <v>16687</v>
      </c>
      <c r="K3114" s="14" t="s">
        <v>28576</v>
      </c>
      <c r="L3114" s="14" t="s">
        <v>31</v>
      </c>
      <c r="M3114" s="14" t="s">
        <v>13573</v>
      </c>
      <c r="N3114" s="14" t="s">
        <v>476</v>
      </c>
      <c r="O3114" s="16" t="s">
        <v>220</v>
      </c>
      <c r="P3114" s="28">
        <v>90</v>
      </c>
      <c r="Q3114" s="14">
        <v>1E-3</v>
      </c>
      <c r="R3114" s="15" t="s">
        <v>16689</v>
      </c>
      <c r="S3114" s="14" t="s">
        <v>4536</v>
      </c>
      <c r="T3114" s="14">
        <v>0.01</v>
      </c>
      <c r="U3114" s="14">
        <v>1E-3</v>
      </c>
      <c r="V3114" s="51">
        <f t="shared" si="159"/>
        <v>2.9865010154103456E-6</v>
      </c>
      <c r="W3114" s="51">
        <f>V3114/3</f>
        <v>9.9550033847011514E-7</v>
      </c>
      <c r="X3114" s="19" t="s">
        <v>16824</v>
      </c>
      <c r="Y3114" s="21" t="s">
        <v>3770</v>
      </c>
      <c r="Z3114" s="19" t="s">
        <v>16691</v>
      </c>
    </row>
    <row r="3115" spans="1:26" s="67" customFormat="1" ht="100.2" customHeight="1" x14ac:dyDescent="0.3">
      <c r="A3115" s="138" t="s">
        <v>23707</v>
      </c>
      <c r="B3115" s="141" t="s">
        <v>23538</v>
      </c>
      <c r="C3115" s="139" t="s">
        <v>23539</v>
      </c>
      <c r="D3115" s="139" t="s">
        <v>23540</v>
      </c>
      <c r="E3115" s="160">
        <v>432.59</v>
      </c>
      <c r="F3115" s="143" t="s">
        <v>23541</v>
      </c>
      <c r="G3115" s="150"/>
      <c r="H3115" s="143" t="s">
        <v>23542</v>
      </c>
      <c r="I3115" s="144" t="s">
        <v>16421</v>
      </c>
      <c r="J3115" s="145" t="s">
        <v>23543</v>
      </c>
      <c r="K3115" s="144" t="s">
        <v>28606</v>
      </c>
      <c r="L3115" s="144" t="s">
        <v>189</v>
      </c>
      <c r="M3115" s="144" t="s">
        <v>281</v>
      </c>
      <c r="N3115" s="144" t="s">
        <v>17430</v>
      </c>
      <c r="O3115" s="144" t="s">
        <v>1433</v>
      </c>
      <c r="P3115" s="144">
        <v>91</v>
      </c>
      <c r="Q3115" s="144">
        <v>1E-3</v>
      </c>
      <c r="R3115" s="147" t="s">
        <v>23544</v>
      </c>
      <c r="S3115" s="144" t="s">
        <v>3395</v>
      </c>
      <c r="T3115" s="144">
        <v>0.01</v>
      </c>
      <c r="U3115" s="144">
        <v>1E-3</v>
      </c>
      <c r="V3115" s="161">
        <f t="shared" si="159"/>
        <v>2.3116576897293051E-6</v>
      </c>
      <c r="W3115" s="161">
        <f>V3115/3</f>
        <v>7.7055256324310169E-7</v>
      </c>
      <c r="X3115" s="1" t="s">
        <v>23545</v>
      </c>
      <c r="Y3115" s="145" t="s">
        <v>1705</v>
      </c>
      <c r="Z3115" s="145" t="s">
        <v>23546</v>
      </c>
    </row>
    <row r="3116" spans="1:26" s="67" customFormat="1" ht="100.2" customHeight="1" x14ac:dyDescent="0.3">
      <c r="A3116" s="9" t="s">
        <v>16991</v>
      </c>
      <c r="B3116" s="10" t="s">
        <v>16825</v>
      </c>
      <c r="C3116" s="22" t="s">
        <v>16826</v>
      </c>
      <c r="D3116" s="12" t="s">
        <v>23671</v>
      </c>
      <c r="E3116" s="13">
        <v>328.27</v>
      </c>
      <c r="F3116" s="14" t="s">
        <v>16827</v>
      </c>
      <c r="G3116" s="14">
        <v>0.93</v>
      </c>
      <c r="H3116" s="18" t="s">
        <v>16828</v>
      </c>
      <c r="I3116" s="16" t="s">
        <v>16421</v>
      </c>
      <c r="J3116" s="54" t="s">
        <v>16829</v>
      </c>
      <c r="K3116" s="16" t="s">
        <v>28605</v>
      </c>
      <c r="L3116" s="14" t="s">
        <v>31</v>
      </c>
      <c r="M3116" s="14" t="s">
        <v>176</v>
      </c>
      <c r="N3116" s="14" t="s">
        <v>46</v>
      </c>
      <c r="O3116" s="16" t="s">
        <v>34</v>
      </c>
      <c r="P3116" s="17">
        <v>588</v>
      </c>
      <c r="Q3116" s="29" t="s">
        <v>16830</v>
      </c>
      <c r="R3116" s="15" t="s">
        <v>16831</v>
      </c>
      <c r="S3116" s="14" t="s">
        <v>16832</v>
      </c>
      <c r="T3116" s="18">
        <v>2.5000000000000001E-3</v>
      </c>
      <c r="U3116" s="18">
        <v>2.5000000000000001E-4</v>
      </c>
      <c r="V3116" s="120">
        <f t="shared" si="159"/>
        <v>7.6156822128126244E-7</v>
      </c>
      <c r="W3116" s="120">
        <f>V3116</f>
        <v>7.6156822128126244E-7</v>
      </c>
      <c r="X3116" s="19" t="s">
        <v>16833</v>
      </c>
      <c r="Y3116" s="21" t="s">
        <v>16834</v>
      </c>
      <c r="Z3116" s="19" t="s">
        <v>16835</v>
      </c>
    </row>
    <row r="3117" spans="1:26" s="67" customFormat="1" ht="100.2" customHeight="1" x14ac:dyDescent="0.3">
      <c r="A3117" s="9" t="s">
        <v>16991</v>
      </c>
      <c r="B3117" s="10" t="s">
        <v>16836</v>
      </c>
      <c r="C3117" s="22" t="s">
        <v>16837</v>
      </c>
      <c r="D3117" s="19" t="s">
        <v>16838</v>
      </c>
      <c r="E3117" s="13">
        <v>527.41</v>
      </c>
      <c r="F3117" s="14" t="s">
        <v>16839</v>
      </c>
      <c r="G3117" s="14">
        <v>4.2699999999999996</v>
      </c>
      <c r="H3117" s="14" t="s">
        <v>16840</v>
      </c>
      <c r="I3117" s="14" t="s">
        <v>16421</v>
      </c>
      <c r="J3117" s="15" t="s">
        <v>16841</v>
      </c>
      <c r="K3117" s="14" t="s">
        <v>28604</v>
      </c>
      <c r="L3117" s="14" t="s">
        <v>7737</v>
      </c>
      <c r="M3117" s="14" t="s">
        <v>281</v>
      </c>
      <c r="N3117" s="14" t="s">
        <v>33</v>
      </c>
      <c r="O3117" s="16" t="s">
        <v>1214</v>
      </c>
      <c r="P3117" s="28">
        <v>90</v>
      </c>
      <c r="Q3117" s="37">
        <v>5.0000000000000001E-4</v>
      </c>
      <c r="R3117" s="15" t="s">
        <v>16842</v>
      </c>
      <c r="S3117" s="14" t="s">
        <v>281</v>
      </c>
      <c r="T3117" s="14" t="s">
        <v>281</v>
      </c>
      <c r="U3117" s="37">
        <v>5.0000000000000001E-4</v>
      </c>
      <c r="V3117" s="103">
        <f t="shared" si="159"/>
        <v>9.4802904761001882E-7</v>
      </c>
      <c r="W3117" s="103">
        <f>V3117/3</f>
        <v>3.1600968253667292E-7</v>
      </c>
      <c r="X3117" s="19" t="s">
        <v>16843</v>
      </c>
      <c r="Y3117" s="21" t="s">
        <v>1705</v>
      </c>
      <c r="Z3117" s="19" t="s">
        <v>16844</v>
      </c>
    </row>
    <row r="3118" spans="1:26" s="67" customFormat="1" ht="100.2" customHeight="1" x14ac:dyDescent="0.3">
      <c r="A3118" s="9" t="s">
        <v>16991</v>
      </c>
      <c r="B3118" s="10" t="s">
        <v>16845</v>
      </c>
      <c r="C3118" s="19" t="s">
        <v>16846</v>
      </c>
      <c r="D3118" s="19" t="s">
        <v>16847</v>
      </c>
      <c r="E3118" s="13">
        <v>340.42</v>
      </c>
      <c r="F3118" s="14" t="s">
        <v>16785</v>
      </c>
      <c r="G3118" s="14">
        <v>6.92</v>
      </c>
      <c r="H3118" s="14" t="s">
        <v>16848</v>
      </c>
      <c r="I3118" s="14" t="s">
        <v>16421</v>
      </c>
      <c r="J3118" s="15" t="s">
        <v>16687</v>
      </c>
      <c r="K3118" s="14" t="s">
        <v>28599</v>
      </c>
      <c r="L3118" s="14" t="s">
        <v>425</v>
      </c>
      <c r="M3118" s="14" t="s">
        <v>16787</v>
      </c>
      <c r="N3118" s="14" t="s">
        <v>476</v>
      </c>
      <c r="O3118" s="16" t="s">
        <v>220</v>
      </c>
      <c r="P3118" s="28">
        <v>4</v>
      </c>
      <c r="Q3118" s="14">
        <v>1E-3</v>
      </c>
      <c r="R3118" s="15" t="s">
        <v>16849</v>
      </c>
      <c r="S3118" s="14" t="s">
        <v>7684</v>
      </c>
      <c r="T3118" s="14">
        <v>3.0000000000000001E-3</v>
      </c>
      <c r="U3118" s="14">
        <v>1E-3</v>
      </c>
      <c r="V3118" s="51">
        <f t="shared" si="159"/>
        <v>2.9375477351506959E-6</v>
      </c>
      <c r="W3118" s="103">
        <f>V3118/10</f>
        <v>2.9375477351506961E-7</v>
      </c>
      <c r="X3118" s="19" t="s">
        <v>16850</v>
      </c>
      <c r="Y3118" s="21" t="s">
        <v>16790</v>
      </c>
      <c r="Z3118" s="19" t="s">
        <v>16791</v>
      </c>
    </row>
    <row r="3119" spans="1:26" s="67" customFormat="1" ht="100.2" customHeight="1" x14ac:dyDescent="0.3">
      <c r="A3119" s="9" t="s">
        <v>16991</v>
      </c>
      <c r="B3119" s="10" t="s">
        <v>16851</v>
      </c>
      <c r="C3119" s="19" t="s">
        <v>16852</v>
      </c>
      <c r="D3119" s="19" t="s">
        <v>16853</v>
      </c>
      <c r="E3119" s="13">
        <v>523.41999999999996</v>
      </c>
      <c r="F3119" s="14" t="s">
        <v>16854</v>
      </c>
      <c r="G3119" s="14">
        <v>8.5</v>
      </c>
      <c r="H3119" s="14" t="s">
        <v>16855</v>
      </c>
      <c r="I3119" s="14" t="s">
        <v>16421</v>
      </c>
      <c r="J3119" s="15" t="s">
        <v>16841</v>
      </c>
      <c r="K3119" s="14" t="s">
        <v>28603</v>
      </c>
      <c r="L3119" s="14" t="s">
        <v>31</v>
      </c>
      <c r="M3119" s="14" t="s">
        <v>16856</v>
      </c>
      <c r="N3119" s="14" t="s">
        <v>476</v>
      </c>
      <c r="O3119" s="16" t="s">
        <v>220</v>
      </c>
      <c r="P3119" s="28">
        <v>10</v>
      </c>
      <c r="Q3119" s="14">
        <v>9.3000000000000005E-4</v>
      </c>
      <c r="R3119" s="15" t="s">
        <v>16857</v>
      </c>
      <c r="S3119" s="14" t="s">
        <v>1803</v>
      </c>
      <c r="T3119" s="14">
        <v>0.01</v>
      </c>
      <c r="U3119" s="64">
        <v>9.3000000000000005E-4</v>
      </c>
      <c r="V3119" s="51">
        <f t="shared" si="159"/>
        <v>1.7767758205647474E-6</v>
      </c>
      <c r="W3119" s="103">
        <f>V3119/10</f>
        <v>1.7767758205647473E-7</v>
      </c>
      <c r="X3119" s="19" t="s">
        <v>16858</v>
      </c>
      <c r="Y3119" s="21" t="s">
        <v>16859</v>
      </c>
      <c r="Z3119" s="19" t="s">
        <v>16860</v>
      </c>
    </row>
    <row r="3120" spans="1:26" s="67" customFormat="1" ht="100.2" customHeight="1" x14ac:dyDescent="0.3">
      <c r="A3120" s="9" t="s">
        <v>16991</v>
      </c>
      <c r="B3120" s="10" t="s">
        <v>16861</v>
      </c>
      <c r="C3120" s="19" t="s">
        <v>30916</v>
      </c>
      <c r="D3120" s="19" t="s">
        <v>16862</v>
      </c>
      <c r="E3120" s="13">
        <v>483.78</v>
      </c>
      <c r="F3120" s="14" t="s">
        <v>16863</v>
      </c>
      <c r="G3120" s="14">
        <v>6.94</v>
      </c>
      <c r="H3120" s="14" t="s">
        <v>16864</v>
      </c>
      <c r="I3120" s="14" t="s">
        <v>16421</v>
      </c>
      <c r="J3120" s="15" t="s">
        <v>16687</v>
      </c>
      <c r="K3120" s="14" t="s">
        <v>28600</v>
      </c>
      <c r="L3120" s="14" t="s">
        <v>31</v>
      </c>
      <c r="M3120" s="14" t="s">
        <v>69</v>
      </c>
      <c r="N3120" s="14" t="s">
        <v>33</v>
      </c>
      <c r="O3120" s="16" t="s">
        <v>220</v>
      </c>
      <c r="P3120" s="28">
        <v>28</v>
      </c>
      <c r="Q3120" s="14">
        <v>6.9999999999999999E-4</v>
      </c>
      <c r="R3120" s="15" t="s">
        <v>16865</v>
      </c>
      <c r="S3120" s="14" t="s">
        <v>36</v>
      </c>
      <c r="T3120" s="37">
        <f>7.1/1000</f>
        <v>7.0999999999999995E-3</v>
      </c>
      <c r="U3120" s="37">
        <f>0.7/1000</f>
        <v>6.9999999999999999E-4</v>
      </c>
      <c r="V3120" s="51">
        <f t="shared" si="159"/>
        <v>1.4469386911406013E-6</v>
      </c>
      <c r="W3120" s="103">
        <f>V3120/10</f>
        <v>1.4469386911406012E-7</v>
      </c>
      <c r="X3120" s="19" t="s">
        <v>16866</v>
      </c>
      <c r="Y3120" s="21" t="s">
        <v>16867</v>
      </c>
      <c r="Z3120" s="19" t="s">
        <v>16868</v>
      </c>
    </row>
    <row r="3121" spans="1:26" s="67" customFormat="1" ht="100.2" customHeight="1" x14ac:dyDescent="0.3">
      <c r="A3121" s="9" t="s">
        <v>16991</v>
      </c>
      <c r="B3121" s="195" t="s">
        <v>16869</v>
      </c>
      <c r="C3121" s="82" t="s">
        <v>16870</v>
      </c>
      <c r="D3121" s="82" t="s">
        <v>16871</v>
      </c>
      <c r="E3121" s="83">
        <v>499.77</v>
      </c>
      <c r="F3121" s="86" t="s">
        <v>16872</v>
      </c>
      <c r="G3121" s="86">
        <v>7.9</v>
      </c>
      <c r="H3121" s="86" t="s">
        <v>16873</v>
      </c>
      <c r="I3121" s="86" t="s">
        <v>16421</v>
      </c>
      <c r="J3121" s="117" t="s">
        <v>16687</v>
      </c>
      <c r="K3121" s="14" t="s">
        <v>28602</v>
      </c>
      <c r="L3121" s="86" t="s">
        <v>31</v>
      </c>
      <c r="M3121" s="86" t="s">
        <v>16874</v>
      </c>
      <c r="N3121" s="86" t="s">
        <v>33</v>
      </c>
      <c r="O3121" s="87" t="s">
        <v>220</v>
      </c>
      <c r="P3121" s="118">
        <v>91</v>
      </c>
      <c r="Q3121" s="86">
        <v>1E-4</v>
      </c>
      <c r="R3121" s="117" t="s">
        <v>16875</v>
      </c>
      <c r="S3121" s="86" t="s">
        <v>36</v>
      </c>
      <c r="T3121" s="86">
        <v>1E-3</v>
      </c>
      <c r="U3121" s="119">
        <v>1E-4</v>
      </c>
      <c r="V3121" s="208">
        <f t="shared" si="159"/>
        <v>2.0009204233947618E-7</v>
      </c>
      <c r="W3121" s="218">
        <f>V3121/3</f>
        <v>6.6697347446492063E-8</v>
      </c>
      <c r="X3121" s="82" t="s">
        <v>16876</v>
      </c>
      <c r="Y3121" s="84" t="s">
        <v>16877</v>
      </c>
      <c r="Z3121" s="82" t="s">
        <v>30915</v>
      </c>
    </row>
    <row r="3122" spans="1:26" s="67" customFormat="1" ht="100.2" customHeight="1" x14ac:dyDescent="0.3">
      <c r="A3122" s="9" t="s">
        <v>16991</v>
      </c>
      <c r="B3122" s="10" t="s">
        <v>16878</v>
      </c>
      <c r="C3122" s="19" t="s">
        <v>16879</v>
      </c>
      <c r="D3122" s="19" t="s">
        <v>16880</v>
      </c>
      <c r="E3122" s="13">
        <v>321.97000000000003</v>
      </c>
      <c r="F3122" s="14" t="s">
        <v>15300</v>
      </c>
      <c r="G3122" s="14">
        <v>6.8</v>
      </c>
      <c r="H3122" s="14" t="s">
        <v>16881</v>
      </c>
      <c r="I3122" s="14" t="s">
        <v>16421</v>
      </c>
      <c r="J3122" s="15" t="s">
        <v>16687</v>
      </c>
      <c r="K3122" s="14" t="s">
        <v>28601</v>
      </c>
      <c r="L3122" s="14" t="s">
        <v>31</v>
      </c>
      <c r="M3122" s="14" t="s">
        <v>69</v>
      </c>
      <c r="N3122" s="14" t="s">
        <v>33</v>
      </c>
      <c r="O3122" s="16" t="s">
        <v>34</v>
      </c>
      <c r="P3122" s="28">
        <v>730</v>
      </c>
      <c r="Q3122" s="14">
        <v>9.9999999999999995E-7</v>
      </c>
      <c r="R3122" s="15" t="s">
        <v>16882</v>
      </c>
      <c r="S3122" s="14" t="s">
        <v>36</v>
      </c>
      <c r="T3122" s="14">
        <v>1.0000000000000001E-5</v>
      </c>
      <c r="U3122" s="14">
        <v>9.9999999999999995E-7</v>
      </c>
      <c r="V3122" s="47">
        <f t="shared" si="159"/>
        <v>3.1058794297605364E-9</v>
      </c>
      <c r="W3122" s="47">
        <f>V3122</f>
        <v>3.1058794297605364E-9</v>
      </c>
      <c r="X3122" s="19" t="s">
        <v>16883</v>
      </c>
      <c r="Y3122" s="21" t="s">
        <v>16884</v>
      </c>
      <c r="Z3122" s="19" t="s">
        <v>16885</v>
      </c>
    </row>
    <row r="3123" spans="1:26" s="67" customFormat="1" ht="100.2" customHeight="1" x14ac:dyDescent="0.3">
      <c r="A3123" s="9" t="s">
        <v>16991</v>
      </c>
      <c r="B3123" s="10" t="s">
        <v>16886</v>
      </c>
      <c r="C3123" s="19" t="s">
        <v>16887</v>
      </c>
      <c r="D3123" s="19" t="s">
        <v>16888</v>
      </c>
      <c r="E3123" s="13">
        <v>562.66999999999996</v>
      </c>
      <c r="F3123" s="14" t="s">
        <v>16889</v>
      </c>
      <c r="G3123" s="14">
        <v>7.53</v>
      </c>
      <c r="H3123" s="14" t="s">
        <v>16890</v>
      </c>
      <c r="I3123" s="14" t="s">
        <v>16421</v>
      </c>
      <c r="J3123" s="15" t="s">
        <v>16687</v>
      </c>
      <c r="K3123" s="14" t="s">
        <v>28600</v>
      </c>
      <c r="L3123" s="14" t="s">
        <v>425</v>
      </c>
      <c r="M3123" s="14" t="s">
        <v>16787</v>
      </c>
      <c r="N3123" s="14" t="s">
        <v>476</v>
      </c>
      <c r="O3123" s="16" t="s">
        <v>220</v>
      </c>
      <c r="P3123" s="28">
        <v>1</v>
      </c>
      <c r="Q3123" s="14">
        <v>0.2</v>
      </c>
      <c r="R3123" s="15" t="s">
        <v>16891</v>
      </c>
      <c r="S3123" s="14" t="s">
        <v>36</v>
      </c>
      <c r="T3123" s="36">
        <v>0.4</v>
      </c>
      <c r="U3123" s="36">
        <v>0.2</v>
      </c>
      <c r="V3123" s="37">
        <f t="shared" si="159"/>
        <v>3.5544813123145009E-4</v>
      </c>
      <c r="W3123" s="47"/>
      <c r="X3123" s="19" t="s">
        <v>16892</v>
      </c>
      <c r="Y3123" s="21" t="s">
        <v>16893</v>
      </c>
      <c r="Z3123" s="19" t="s">
        <v>16894</v>
      </c>
    </row>
    <row r="3124" spans="1:26" s="67" customFormat="1" ht="100.2" customHeight="1" x14ac:dyDescent="0.3">
      <c r="A3124" s="9" t="s">
        <v>16991</v>
      </c>
      <c r="B3124" s="10" t="s">
        <v>16895</v>
      </c>
      <c r="C3124" s="19" t="s">
        <v>16896</v>
      </c>
      <c r="D3124" s="19" t="s">
        <v>16897</v>
      </c>
      <c r="E3124" s="13">
        <v>562.66999999999996</v>
      </c>
      <c r="F3124" s="14" t="s">
        <v>16889</v>
      </c>
      <c r="G3124" s="14">
        <v>7.53</v>
      </c>
      <c r="H3124" s="14" t="s">
        <v>16898</v>
      </c>
      <c r="I3124" s="14" t="s">
        <v>16421</v>
      </c>
      <c r="J3124" s="15" t="s">
        <v>16687</v>
      </c>
      <c r="K3124" s="14" t="s">
        <v>28600</v>
      </c>
      <c r="L3124" s="14" t="s">
        <v>425</v>
      </c>
      <c r="M3124" s="14" t="s">
        <v>16787</v>
      </c>
      <c r="N3124" s="14" t="s">
        <v>476</v>
      </c>
      <c r="O3124" s="16" t="s">
        <v>220</v>
      </c>
      <c r="P3124" s="28">
        <v>1</v>
      </c>
      <c r="Q3124" s="14" t="s">
        <v>49</v>
      </c>
      <c r="R3124" s="15" t="s">
        <v>16899</v>
      </c>
      <c r="S3124" s="14" t="s">
        <v>36</v>
      </c>
      <c r="T3124" s="14">
        <v>0.25</v>
      </c>
      <c r="U3124" s="28" t="s">
        <v>49</v>
      </c>
      <c r="V3124" s="30"/>
      <c r="W3124" s="47"/>
      <c r="X3124" s="19" t="s">
        <v>16900</v>
      </c>
      <c r="Y3124" s="21" t="s">
        <v>16893</v>
      </c>
      <c r="Z3124" s="19" t="s">
        <v>16894</v>
      </c>
    </row>
    <row r="3125" spans="1:26" s="67" customFormat="1" ht="100.2" customHeight="1" x14ac:dyDescent="0.3">
      <c r="A3125" s="9" t="s">
        <v>16991</v>
      </c>
      <c r="B3125" s="10" t="s">
        <v>16901</v>
      </c>
      <c r="C3125" s="19" t="s">
        <v>16902</v>
      </c>
      <c r="D3125" s="21" t="s">
        <v>16903</v>
      </c>
      <c r="E3125" s="13">
        <v>374.86</v>
      </c>
      <c r="F3125" s="14" t="s">
        <v>16904</v>
      </c>
      <c r="G3125" s="14">
        <v>7.01</v>
      </c>
      <c r="H3125" s="14" t="s">
        <v>16905</v>
      </c>
      <c r="I3125" s="14" t="s">
        <v>16421</v>
      </c>
      <c r="J3125" s="15" t="s">
        <v>16687</v>
      </c>
      <c r="K3125" s="14" t="s">
        <v>28599</v>
      </c>
      <c r="L3125" s="14" t="s">
        <v>425</v>
      </c>
      <c r="M3125" s="14" t="s">
        <v>16787</v>
      </c>
      <c r="N3125" s="14" t="s">
        <v>476</v>
      </c>
      <c r="O3125" s="16" t="s">
        <v>220</v>
      </c>
      <c r="P3125" s="28">
        <v>4</v>
      </c>
      <c r="Q3125" s="14" t="s">
        <v>49</v>
      </c>
      <c r="R3125" s="15" t="s">
        <v>16906</v>
      </c>
      <c r="S3125" s="14" t="s">
        <v>7684</v>
      </c>
      <c r="T3125" s="14">
        <v>0.1</v>
      </c>
      <c r="U3125" s="14" t="s">
        <v>49</v>
      </c>
      <c r="V3125" s="14"/>
      <c r="W3125" s="47"/>
      <c r="X3125" s="19" t="s">
        <v>16907</v>
      </c>
      <c r="Y3125" s="21" t="s">
        <v>16790</v>
      </c>
      <c r="Z3125" s="19" t="s">
        <v>16791</v>
      </c>
    </row>
    <row r="3126" spans="1:26" s="67" customFormat="1" ht="100.2" customHeight="1" x14ac:dyDescent="0.3">
      <c r="A3126" s="9" t="s">
        <v>16991</v>
      </c>
      <c r="B3126" s="10" t="s">
        <v>16908</v>
      </c>
      <c r="C3126" s="22" t="s">
        <v>16909</v>
      </c>
      <c r="D3126" s="19" t="s">
        <v>16910</v>
      </c>
      <c r="E3126" s="13">
        <v>1111.3</v>
      </c>
      <c r="F3126" s="14" t="s">
        <v>16911</v>
      </c>
      <c r="G3126" s="14"/>
      <c r="H3126" s="14" t="s">
        <v>16912</v>
      </c>
      <c r="I3126" s="14" t="s">
        <v>16421</v>
      </c>
      <c r="J3126" s="15" t="s">
        <v>16913</v>
      </c>
      <c r="K3126" s="14" t="s">
        <v>28598</v>
      </c>
      <c r="L3126" s="14" t="s">
        <v>425</v>
      </c>
      <c r="M3126" s="14" t="s">
        <v>9801</v>
      </c>
      <c r="N3126" s="14" t="s">
        <v>46</v>
      </c>
      <c r="O3126" s="16" t="s">
        <v>15163</v>
      </c>
      <c r="P3126" s="28">
        <v>15</v>
      </c>
      <c r="Q3126" s="14" t="s">
        <v>49</v>
      </c>
      <c r="R3126" s="15" t="s">
        <v>16914</v>
      </c>
      <c r="S3126" s="14" t="s">
        <v>14385</v>
      </c>
      <c r="T3126" s="14">
        <v>1E-4</v>
      </c>
      <c r="U3126" s="36" t="s">
        <v>49</v>
      </c>
      <c r="V3126" s="30"/>
      <c r="W3126" s="47"/>
      <c r="X3126" s="19" t="s">
        <v>16915</v>
      </c>
      <c r="Y3126" s="21" t="s">
        <v>16916</v>
      </c>
      <c r="Z3126" s="19" t="s">
        <v>16917</v>
      </c>
    </row>
    <row r="3127" spans="1:26" s="67" customFormat="1" ht="100.2" customHeight="1" x14ac:dyDescent="0.3">
      <c r="A3127" s="9" t="s">
        <v>16991</v>
      </c>
      <c r="B3127" s="10" t="s">
        <v>16918</v>
      </c>
      <c r="C3127" s="22" t="s">
        <v>16919</v>
      </c>
      <c r="D3127" s="12" t="s">
        <v>23672</v>
      </c>
      <c r="E3127" s="13">
        <v>328.27</v>
      </c>
      <c r="F3127" s="14" t="s">
        <v>16827</v>
      </c>
      <c r="G3127" s="13">
        <v>0.5</v>
      </c>
      <c r="H3127" s="18" t="s">
        <v>16920</v>
      </c>
      <c r="I3127" s="16" t="s">
        <v>16421</v>
      </c>
      <c r="J3127" s="15" t="s">
        <v>16829</v>
      </c>
      <c r="K3127" s="14" t="s">
        <v>28597</v>
      </c>
      <c r="L3127" s="14" t="s">
        <v>31</v>
      </c>
      <c r="M3127" s="14" t="s">
        <v>16921</v>
      </c>
      <c r="N3127" s="14" t="s">
        <v>46</v>
      </c>
      <c r="O3127" s="16" t="s">
        <v>220</v>
      </c>
      <c r="P3127" s="17" t="s">
        <v>6915</v>
      </c>
      <c r="Q3127" s="29" t="s">
        <v>49</v>
      </c>
      <c r="R3127" s="15" t="s">
        <v>16922</v>
      </c>
      <c r="S3127" s="14" t="s">
        <v>1350</v>
      </c>
      <c r="T3127" s="18">
        <v>0.19</v>
      </c>
      <c r="U3127" s="18" t="s">
        <v>49</v>
      </c>
      <c r="V3127" s="56"/>
      <c r="W3127" s="48"/>
      <c r="X3127" s="19" t="s">
        <v>16923</v>
      </c>
      <c r="Y3127" s="21" t="s">
        <v>16924</v>
      </c>
      <c r="Z3127" s="19" t="s">
        <v>16925</v>
      </c>
    </row>
    <row r="3128" spans="1:26" s="67" customFormat="1" ht="100.2" customHeight="1" x14ac:dyDescent="0.3">
      <c r="A3128" s="9" t="s">
        <v>16991</v>
      </c>
      <c r="B3128" s="10" t="s">
        <v>16926</v>
      </c>
      <c r="C3128" s="22" t="s">
        <v>16927</v>
      </c>
      <c r="D3128" s="12" t="s">
        <v>23673</v>
      </c>
      <c r="E3128" s="13">
        <v>314.29000000000002</v>
      </c>
      <c r="F3128" s="14" t="s">
        <v>16928</v>
      </c>
      <c r="G3128" s="14">
        <v>1.45</v>
      </c>
      <c r="H3128" s="18" t="s">
        <v>16929</v>
      </c>
      <c r="I3128" s="16" t="s">
        <v>16421</v>
      </c>
      <c r="J3128" s="15" t="s">
        <v>16829</v>
      </c>
      <c r="K3128" s="14" t="s">
        <v>28595</v>
      </c>
      <c r="L3128" s="14" t="s">
        <v>425</v>
      </c>
      <c r="M3128" s="14" t="s">
        <v>6238</v>
      </c>
      <c r="N3128" s="14" t="s">
        <v>46</v>
      </c>
      <c r="O3128" s="16" t="s">
        <v>220</v>
      </c>
      <c r="P3128" s="17" t="s">
        <v>1907</v>
      </c>
      <c r="Q3128" s="25" t="s">
        <v>49</v>
      </c>
      <c r="R3128" s="15" t="s">
        <v>16930</v>
      </c>
      <c r="S3128" s="14" t="s">
        <v>36</v>
      </c>
      <c r="T3128" s="33">
        <v>0.02</v>
      </c>
      <c r="U3128" s="18" t="s">
        <v>49</v>
      </c>
      <c r="V3128" s="56"/>
      <c r="W3128" s="48"/>
      <c r="X3128" s="19" t="s">
        <v>16931</v>
      </c>
      <c r="Y3128" s="21" t="s">
        <v>16932</v>
      </c>
      <c r="Z3128" s="19" t="s">
        <v>16933</v>
      </c>
    </row>
    <row r="3129" spans="1:26" s="67" customFormat="1" ht="100.2" customHeight="1" x14ac:dyDescent="0.3">
      <c r="A3129" s="9" t="s">
        <v>16991</v>
      </c>
      <c r="B3129" s="10" t="s">
        <v>16934</v>
      </c>
      <c r="C3129" s="19" t="s">
        <v>16935</v>
      </c>
      <c r="D3129" s="19" t="s">
        <v>16936</v>
      </c>
      <c r="E3129" s="13">
        <v>330.32</v>
      </c>
      <c r="F3129" s="14" t="s">
        <v>16937</v>
      </c>
      <c r="G3129" s="14">
        <v>2.7</v>
      </c>
      <c r="H3129" s="14" t="s">
        <v>16938</v>
      </c>
      <c r="I3129" s="14" t="s">
        <v>16421</v>
      </c>
      <c r="J3129" s="15" t="s">
        <v>16939</v>
      </c>
      <c r="K3129" s="16" t="s">
        <v>28594</v>
      </c>
      <c r="L3129" s="14" t="s">
        <v>31</v>
      </c>
      <c r="M3129" s="14" t="s">
        <v>16940</v>
      </c>
      <c r="N3129" s="14" t="s">
        <v>46</v>
      </c>
      <c r="O3129" s="16" t="s">
        <v>47</v>
      </c>
      <c r="P3129" s="28">
        <v>30</v>
      </c>
      <c r="Q3129" s="14" t="s">
        <v>49</v>
      </c>
      <c r="R3129" s="15" t="s">
        <v>16941</v>
      </c>
      <c r="S3129" s="14" t="s">
        <v>16760</v>
      </c>
      <c r="T3129" s="30">
        <v>3.1E-2</v>
      </c>
      <c r="U3129" s="13" t="s">
        <v>49</v>
      </c>
      <c r="V3129" s="64"/>
      <c r="W3129" s="47"/>
      <c r="X3129" s="19" t="s">
        <v>16942</v>
      </c>
      <c r="Y3129" s="21" t="s">
        <v>16943</v>
      </c>
      <c r="Z3129" s="19" t="s">
        <v>16944</v>
      </c>
    </row>
    <row r="3130" spans="1:26" s="67" customFormat="1" ht="100.2" customHeight="1" x14ac:dyDescent="0.3">
      <c r="A3130" s="9" t="s">
        <v>16991</v>
      </c>
      <c r="B3130" s="10" t="s">
        <v>16945</v>
      </c>
      <c r="C3130" s="22" t="s">
        <v>16946</v>
      </c>
      <c r="D3130" s="19" t="s">
        <v>16947</v>
      </c>
      <c r="E3130" s="13">
        <v>275.2</v>
      </c>
      <c r="F3130" s="14" t="s">
        <v>16948</v>
      </c>
      <c r="G3130" s="14">
        <v>1.98</v>
      </c>
      <c r="H3130" s="14" t="s">
        <v>16949</v>
      </c>
      <c r="I3130" s="14" t="s">
        <v>16421</v>
      </c>
      <c r="J3130" s="15" t="s">
        <v>16422</v>
      </c>
      <c r="K3130" s="14" t="s">
        <v>28593</v>
      </c>
      <c r="L3130" s="14" t="s">
        <v>31</v>
      </c>
      <c r="M3130" s="14" t="s">
        <v>69</v>
      </c>
      <c r="N3130" s="14" t="s">
        <v>46</v>
      </c>
      <c r="O3130" s="16" t="s">
        <v>9856</v>
      </c>
      <c r="P3130" s="28">
        <v>60</v>
      </c>
      <c r="Q3130" s="14" t="s">
        <v>49</v>
      </c>
      <c r="R3130" s="15" t="s">
        <v>16950</v>
      </c>
      <c r="S3130" s="14" t="s">
        <v>16951</v>
      </c>
      <c r="T3130" s="14">
        <v>0.05</v>
      </c>
      <c r="U3130" s="36" t="s">
        <v>49</v>
      </c>
      <c r="V3130" s="30"/>
      <c r="W3130" s="47"/>
      <c r="X3130" s="19" t="s">
        <v>16952</v>
      </c>
      <c r="Y3130" s="21" t="s">
        <v>16953</v>
      </c>
      <c r="Z3130" s="19" t="s">
        <v>16954</v>
      </c>
    </row>
    <row r="3131" spans="1:26" s="67" customFormat="1" ht="100.2" customHeight="1" x14ac:dyDescent="0.3">
      <c r="A3131" s="9" t="s">
        <v>16991</v>
      </c>
      <c r="B3131" s="10" t="s">
        <v>16955</v>
      </c>
      <c r="C3131" s="22" t="s">
        <v>16956</v>
      </c>
      <c r="D3131" s="19" t="s">
        <v>16957</v>
      </c>
      <c r="E3131" s="13">
        <v>286.42</v>
      </c>
      <c r="F3131" s="14" t="s">
        <v>16958</v>
      </c>
      <c r="G3131" s="14">
        <v>2.75</v>
      </c>
      <c r="H3131" s="14" t="s">
        <v>16959</v>
      </c>
      <c r="I3131" s="14" t="s">
        <v>16421</v>
      </c>
      <c r="J3131" s="15" t="s">
        <v>16602</v>
      </c>
      <c r="K3131" s="14" t="s">
        <v>28592</v>
      </c>
      <c r="L3131" s="14" t="s">
        <v>425</v>
      </c>
      <c r="M3131" s="14" t="s">
        <v>839</v>
      </c>
      <c r="N3131" s="14" t="s">
        <v>476</v>
      </c>
      <c r="O3131" s="16" t="s">
        <v>220</v>
      </c>
      <c r="P3131" s="28">
        <v>728</v>
      </c>
      <c r="Q3131" s="14" t="s">
        <v>49</v>
      </c>
      <c r="R3131" s="15" t="s">
        <v>16960</v>
      </c>
      <c r="S3131" s="14" t="s">
        <v>16961</v>
      </c>
      <c r="T3131" s="14">
        <v>1.4</v>
      </c>
      <c r="U3131" s="14" t="s">
        <v>49</v>
      </c>
      <c r="V3131" s="30"/>
      <c r="W3131" s="37"/>
      <c r="X3131" s="19" t="s">
        <v>16962</v>
      </c>
      <c r="Y3131" s="21" t="s">
        <v>16963</v>
      </c>
      <c r="Z3131" s="19" t="s">
        <v>16964</v>
      </c>
    </row>
    <row r="3132" spans="1:26" s="67" customFormat="1" ht="100.2" customHeight="1" x14ac:dyDescent="0.3">
      <c r="A3132" s="9" t="s">
        <v>16991</v>
      </c>
      <c r="B3132" s="10" t="s">
        <v>16965</v>
      </c>
      <c r="C3132" s="22" t="s">
        <v>16966</v>
      </c>
      <c r="D3132" s="19" t="s">
        <v>16967</v>
      </c>
      <c r="E3132" s="13">
        <v>332.48</v>
      </c>
      <c r="F3132" s="14" t="s">
        <v>16968</v>
      </c>
      <c r="G3132" s="14">
        <v>3.6</v>
      </c>
      <c r="H3132" s="14" t="s">
        <v>16969</v>
      </c>
      <c r="I3132" s="14" t="s">
        <v>16421</v>
      </c>
      <c r="J3132" s="15" t="s">
        <v>16602</v>
      </c>
      <c r="K3132" s="14" t="s">
        <v>28591</v>
      </c>
      <c r="L3132" s="14" t="s">
        <v>31</v>
      </c>
      <c r="M3132" s="14" t="s">
        <v>310</v>
      </c>
      <c r="N3132" s="14" t="s">
        <v>33</v>
      </c>
      <c r="O3132" s="16" t="s">
        <v>220</v>
      </c>
      <c r="P3132" s="28">
        <v>728</v>
      </c>
      <c r="Q3132" s="14" t="s">
        <v>49</v>
      </c>
      <c r="R3132" s="15" t="s">
        <v>16970</v>
      </c>
      <c r="S3132" s="14" t="s">
        <v>36</v>
      </c>
      <c r="T3132" s="14">
        <v>2</v>
      </c>
      <c r="U3132" s="14" t="s">
        <v>49</v>
      </c>
      <c r="V3132" s="51"/>
      <c r="W3132" s="47"/>
      <c r="X3132" s="19" t="s">
        <v>16971</v>
      </c>
      <c r="Y3132" s="21" t="s">
        <v>6948</v>
      </c>
      <c r="Z3132" s="19" t="s">
        <v>16972</v>
      </c>
    </row>
    <row r="3133" spans="1:26" s="67" customFormat="1" ht="100.2" customHeight="1" x14ac:dyDescent="0.3">
      <c r="A3133" s="9" t="s">
        <v>16991</v>
      </c>
      <c r="B3133" s="10" t="s">
        <v>16973</v>
      </c>
      <c r="C3133" s="22" t="s">
        <v>16974</v>
      </c>
      <c r="D3133" s="19" t="s">
        <v>16975</v>
      </c>
      <c r="E3133" s="13">
        <v>359.57</v>
      </c>
      <c r="F3133" s="14" t="s">
        <v>16976</v>
      </c>
      <c r="G3133" s="14" t="s">
        <v>16977</v>
      </c>
      <c r="H3133" s="14" t="s">
        <v>16978</v>
      </c>
      <c r="I3133" s="14" t="s">
        <v>16421</v>
      </c>
      <c r="J3133" s="15" t="s">
        <v>16422</v>
      </c>
      <c r="K3133" s="14" t="s">
        <v>28590</v>
      </c>
      <c r="L3133" s="14" t="s">
        <v>31</v>
      </c>
      <c r="M3133" s="14" t="s">
        <v>261</v>
      </c>
      <c r="N3133" s="14" t="s">
        <v>476</v>
      </c>
      <c r="O3133" s="16" t="s">
        <v>34</v>
      </c>
      <c r="P3133" s="28">
        <v>730</v>
      </c>
      <c r="Q3133" s="14" t="s">
        <v>49</v>
      </c>
      <c r="R3133" s="15" t="s">
        <v>16979</v>
      </c>
      <c r="S3133" s="14" t="s">
        <v>14293</v>
      </c>
      <c r="T3133" s="14">
        <v>0.8</v>
      </c>
      <c r="U3133" s="13" t="s">
        <v>49</v>
      </c>
      <c r="V3133" s="30"/>
      <c r="W3133" s="47"/>
      <c r="X3133" s="19" t="s">
        <v>16980</v>
      </c>
      <c r="Y3133" s="21" t="s">
        <v>16981</v>
      </c>
      <c r="Z3133" s="19" t="s">
        <v>16982</v>
      </c>
    </row>
    <row r="3134" spans="1:26" s="67" customFormat="1" ht="100.2" customHeight="1" x14ac:dyDescent="0.3">
      <c r="A3134" s="9" t="s">
        <v>16991</v>
      </c>
      <c r="B3134" s="10" t="s">
        <v>16983</v>
      </c>
      <c r="C3134" s="22" t="s">
        <v>16984</v>
      </c>
      <c r="D3134" s="12" t="s">
        <v>23674</v>
      </c>
      <c r="E3134" s="13">
        <v>312.27</v>
      </c>
      <c r="F3134" s="14" t="s">
        <v>16985</v>
      </c>
      <c r="G3134" s="14">
        <v>1.23</v>
      </c>
      <c r="H3134" s="18" t="s">
        <v>16986</v>
      </c>
      <c r="I3134" s="14" t="s">
        <v>16421</v>
      </c>
      <c r="J3134" s="15" t="s">
        <v>16829</v>
      </c>
      <c r="K3134" s="14" t="s">
        <v>28596</v>
      </c>
      <c r="L3134" s="14" t="s">
        <v>31</v>
      </c>
      <c r="M3134" s="14" t="s">
        <v>16921</v>
      </c>
      <c r="N3134" s="14" t="s">
        <v>46</v>
      </c>
      <c r="O3134" s="16" t="s">
        <v>34</v>
      </c>
      <c r="P3134" s="17" t="s">
        <v>311</v>
      </c>
      <c r="Q3134" s="29" t="s">
        <v>49</v>
      </c>
      <c r="R3134" s="15" t="s">
        <v>16987</v>
      </c>
      <c r="S3134" s="14" t="s">
        <v>143</v>
      </c>
      <c r="T3134" s="18">
        <v>5.0000000000000002E-5</v>
      </c>
      <c r="U3134" s="18" t="s">
        <v>49</v>
      </c>
      <c r="V3134" s="56"/>
      <c r="W3134" s="48"/>
      <c r="X3134" s="19" t="s">
        <v>16988</v>
      </c>
      <c r="Y3134" s="21" t="s">
        <v>16989</v>
      </c>
      <c r="Z3134" s="19" t="s">
        <v>16990</v>
      </c>
    </row>
    <row r="3135" spans="1:26" s="67" customFormat="1" ht="100.2" customHeight="1" x14ac:dyDescent="0.3">
      <c r="A3135" s="138" t="s">
        <v>23707</v>
      </c>
      <c r="B3135" s="141" t="s">
        <v>27022</v>
      </c>
      <c r="C3135" s="139" t="s">
        <v>27023</v>
      </c>
      <c r="D3135" s="152" t="s">
        <v>27024</v>
      </c>
      <c r="E3135" s="142">
        <v>416.06</v>
      </c>
      <c r="F3135" s="143" t="s">
        <v>27025</v>
      </c>
      <c r="G3135" s="143"/>
      <c r="H3135" s="143" t="s">
        <v>27026</v>
      </c>
      <c r="I3135" s="143" t="s">
        <v>16421</v>
      </c>
      <c r="J3135" s="139" t="s">
        <v>23418</v>
      </c>
      <c r="K3135" s="144" t="s">
        <v>28589</v>
      </c>
      <c r="L3135" s="144" t="s">
        <v>31</v>
      </c>
      <c r="M3135" s="144" t="s">
        <v>26354</v>
      </c>
      <c r="N3135" s="144" t="s">
        <v>33</v>
      </c>
      <c r="O3135" s="144" t="s">
        <v>34</v>
      </c>
      <c r="P3135" s="144">
        <v>91</v>
      </c>
      <c r="Q3135" s="144" t="s">
        <v>49</v>
      </c>
      <c r="R3135" s="145" t="s">
        <v>27027</v>
      </c>
      <c r="S3135" s="144" t="s">
        <v>22482</v>
      </c>
      <c r="T3135" s="144">
        <v>0.7</v>
      </c>
      <c r="U3135" s="144" t="s">
        <v>49</v>
      </c>
      <c r="V3135" s="144"/>
      <c r="W3135" s="144"/>
      <c r="X3135" s="145" t="s">
        <v>27028</v>
      </c>
      <c r="Y3135" s="145" t="s">
        <v>27029</v>
      </c>
      <c r="Z3135" s="145" t="s">
        <v>27030</v>
      </c>
    </row>
    <row r="3136" spans="1:26" s="67" customFormat="1" ht="100.2" customHeight="1" x14ac:dyDescent="0.3">
      <c r="A3136" s="138" t="s">
        <v>23707</v>
      </c>
      <c r="B3136" s="158" t="s">
        <v>27387</v>
      </c>
      <c r="C3136" s="145" t="s">
        <v>27388</v>
      </c>
      <c r="D3136" s="145" t="s">
        <v>27389</v>
      </c>
      <c r="E3136" s="146">
        <v>382.5</v>
      </c>
      <c r="F3136" s="144" t="s">
        <v>27390</v>
      </c>
      <c r="G3136" s="144"/>
      <c r="H3136" s="144" t="s">
        <v>27391</v>
      </c>
      <c r="I3136" s="144" t="s">
        <v>16421</v>
      </c>
      <c r="J3136" s="145" t="s">
        <v>23543</v>
      </c>
      <c r="K3136" s="144" t="s">
        <v>28588</v>
      </c>
      <c r="L3136" s="144" t="s">
        <v>425</v>
      </c>
      <c r="M3136" s="144" t="s">
        <v>9801</v>
      </c>
      <c r="N3136" s="144" t="s">
        <v>476</v>
      </c>
      <c r="O3136" s="144" t="s">
        <v>220</v>
      </c>
      <c r="P3136" s="144">
        <v>3</v>
      </c>
      <c r="Q3136" s="144" t="s">
        <v>49</v>
      </c>
      <c r="R3136" s="145" t="s">
        <v>27392</v>
      </c>
      <c r="S3136" s="144" t="s">
        <v>1692</v>
      </c>
      <c r="T3136" s="144">
        <v>6.7000000000000002E-3</v>
      </c>
      <c r="U3136" s="144" t="s">
        <v>49</v>
      </c>
      <c r="V3136" s="144"/>
      <c r="W3136" s="144"/>
      <c r="X3136" s="145" t="s">
        <v>27393</v>
      </c>
      <c r="Y3136" s="145" t="s">
        <v>27385</v>
      </c>
      <c r="Z3136" s="145" t="s">
        <v>27386</v>
      </c>
    </row>
    <row r="3137" spans="1:26" s="67" customFormat="1" ht="100.2" customHeight="1" x14ac:dyDescent="0.3">
      <c r="A3137" s="138" t="s">
        <v>23707</v>
      </c>
      <c r="B3137" s="158" t="s">
        <v>27621</v>
      </c>
      <c r="C3137" s="145" t="s">
        <v>27622</v>
      </c>
      <c r="D3137" s="145" t="s">
        <v>27623</v>
      </c>
      <c r="E3137" s="146">
        <v>199.27</v>
      </c>
      <c r="F3137" s="144" t="s">
        <v>27624</v>
      </c>
      <c r="G3137" s="144"/>
      <c r="H3137" s="144" t="s">
        <v>27625</v>
      </c>
      <c r="I3137" s="144" t="s">
        <v>16421</v>
      </c>
      <c r="J3137" s="145" t="s">
        <v>23418</v>
      </c>
      <c r="K3137" s="144" t="s">
        <v>28587</v>
      </c>
      <c r="L3137" s="144" t="s">
        <v>31</v>
      </c>
      <c r="M3137" s="144" t="s">
        <v>27626</v>
      </c>
      <c r="N3137" s="144" t="s">
        <v>476</v>
      </c>
      <c r="O3137" s="144" t="s">
        <v>47</v>
      </c>
      <c r="P3137" s="144">
        <v>56</v>
      </c>
      <c r="Q3137" s="144" t="s">
        <v>49</v>
      </c>
      <c r="R3137" s="145" t="s">
        <v>27627</v>
      </c>
      <c r="S3137" s="144" t="s">
        <v>9272</v>
      </c>
      <c r="T3137" s="144">
        <v>0.05</v>
      </c>
      <c r="U3137" s="144" t="s">
        <v>49</v>
      </c>
      <c r="V3137" s="144"/>
      <c r="W3137" s="144"/>
      <c r="X3137" s="145" t="s">
        <v>27628</v>
      </c>
      <c r="Y3137" s="145" t="s">
        <v>27629</v>
      </c>
      <c r="Z3137" s="145" t="s">
        <v>30914</v>
      </c>
    </row>
    <row r="3138" spans="1:26" s="67" customFormat="1" ht="100.2" customHeight="1" x14ac:dyDescent="0.3">
      <c r="A3138" s="138" t="s">
        <v>23707</v>
      </c>
      <c r="B3138" s="158" t="s">
        <v>27675</v>
      </c>
      <c r="C3138" s="145" t="s">
        <v>27676</v>
      </c>
      <c r="D3138" s="145" t="s">
        <v>27677</v>
      </c>
      <c r="E3138" s="146">
        <v>352.47</v>
      </c>
      <c r="F3138" s="144" t="s">
        <v>27678</v>
      </c>
      <c r="G3138" s="144"/>
      <c r="H3138" s="144" t="s">
        <v>27679</v>
      </c>
      <c r="I3138" s="144" t="s">
        <v>16421</v>
      </c>
      <c r="J3138" s="145" t="s">
        <v>23543</v>
      </c>
      <c r="K3138" s="144" t="s">
        <v>28586</v>
      </c>
      <c r="L3138" s="144" t="s">
        <v>189</v>
      </c>
      <c r="M3138" s="144" t="s">
        <v>190</v>
      </c>
      <c r="N3138" s="144" t="s">
        <v>17430</v>
      </c>
      <c r="O3138" s="144" t="s">
        <v>1433</v>
      </c>
      <c r="P3138" s="144">
        <v>30</v>
      </c>
      <c r="Q3138" s="144" t="s">
        <v>49</v>
      </c>
      <c r="R3138" s="145" t="s">
        <v>27680</v>
      </c>
      <c r="S3138" s="144" t="s">
        <v>36</v>
      </c>
      <c r="T3138" s="144">
        <v>1.7999999999999999E-2</v>
      </c>
      <c r="U3138" s="144" t="s">
        <v>49</v>
      </c>
      <c r="V3138" s="144"/>
      <c r="W3138" s="144"/>
      <c r="X3138" s="145" t="s">
        <v>27681</v>
      </c>
      <c r="Y3138" s="145" t="s">
        <v>27682</v>
      </c>
      <c r="Z3138" s="145" t="s">
        <v>30913</v>
      </c>
    </row>
    <row r="3139" spans="1:26" s="67" customFormat="1" ht="100.2" customHeight="1" x14ac:dyDescent="0.3">
      <c r="A3139" s="138" t="s">
        <v>23707</v>
      </c>
      <c r="B3139" s="158" t="s">
        <v>27683</v>
      </c>
      <c r="C3139" s="145" t="s">
        <v>27684</v>
      </c>
      <c r="D3139" s="145" t="s">
        <v>27685</v>
      </c>
      <c r="E3139" s="146">
        <v>352.5</v>
      </c>
      <c r="F3139" s="144" t="s">
        <v>27678</v>
      </c>
      <c r="G3139" s="144"/>
      <c r="H3139" s="144" t="s">
        <v>27686</v>
      </c>
      <c r="I3139" s="144" t="s">
        <v>16421</v>
      </c>
      <c r="J3139" s="145" t="s">
        <v>23543</v>
      </c>
      <c r="K3139" s="144" t="s">
        <v>28584</v>
      </c>
      <c r="L3139" s="144" t="s">
        <v>31</v>
      </c>
      <c r="M3139" s="144" t="s">
        <v>176</v>
      </c>
      <c r="N3139" s="144" t="s">
        <v>17430</v>
      </c>
      <c r="O3139" s="144" t="s">
        <v>1214</v>
      </c>
      <c r="P3139" s="144">
        <v>91</v>
      </c>
      <c r="Q3139" s="144" t="s">
        <v>49</v>
      </c>
      <c r="R3139" s="145" t="s">
        <v>27687</v>
      </c>
      <c r="S3139" s="144" t="s">
        <v>368</v>
      </c>
      <c r="T3139" s="144">
        <v>10</v>
      </c>
      <c r="U3139" s="144" t="s">
        <v>49</v>
      </c>
      <c r="V3139" s="144"/>
      <c r="W3139" s="144"/>
      <c r="X3139" s="145" t="s">
        <v>27688</v>
      </c>
      <c r="Y3139" s="145" t="s">
        <v>27682</v>
      </c>
      <c r="Z3139" s="145" t="s">
        <v>30912</v>
      </c>
    </row>
    <row r="3140" spans="1:26" s="67" customFormat="1" ht="100.2" customHeight="1" x14ac:dyDescent="0.3">
      <c r="A3140" s="138" t="s">
        <v>23707</v>
      </c>
      <c r="B3140" s="158" t="s">
        <v>27689</v>
      </c>
      <c r="C3140" s="145" t="s">
        <v>27690</v>
      </c>
      <c r="D3140" s="145" t="s">
        <v>27691</v>
      </c>
      <c r="E3140" s="146">
        <v>507.62</v>
      </c>
      <c r="F3140" s="144" t="s">
        <v>27692</v>
      </c>
      <c r="G3140" s="144"/>
      <c r="H3140" s="144" t="s">
        <v>27693</v>
      </c>
      <c r="I3140" s="144" t="s">
        <v>16421</v>
      </c>
      <c r="J3140" s="145" t="s">
        <v>23543</v>
      </c>
      <c r="K3140" s="144" t="s">
        <v>28585</v>
      </c>
      <c r="L3140" s="144" t="s">
        <v>7737</v>
      </c>
      <c r="M3140" s="144" t="s">
        <v>7792</v>
      </c>
      <c r="N3140" s="144" t="s">
        <v>476</v>
      </c>
      <c r="O3140" s="144" t="s">
        <v>1433</v>
      </c>
      <c r="P3140" s="144">
        <v>13</v>
      </c>
      <c r="Q3140" s="144" t="s">
        <v>49</v>
      </c>
      <c r="R3140" s="145" t="s">
        <v>27694</v>
      </c>
      <c r="S3140" s="144" t="s">
        <v>12770</v>
      </c>
      <c r="T3140" s="144">
        <v>2.4000000000000001E-4</v>
      </c>
      <c r="U3140" s="144" t="s">
        <v>49</v>
      </c>
      <c r="V3140" s="144"/>
      <c r="W3140" s="144"/>
      <c r="X3140" s="145" t="s">
        <v>27695</v>
      </c>
      <c r="Y3140" s="145" t="s">
        <v>2751</v>
      </c>
      <c r="Z3140" s="145" t="s">
        <v>27696</v>
      </c>
    </row>
    <row r="3141" spans="1:26" s="67" customFormat="1" ht="100.2" customHeight="1" x14ac:dyDescent="0.3">
      <c r="A3141" s="138" t="s">
        <v>23707</v>
      </c>
      <c r="B3141" s="158" t="s">
        <v>27812</v>
      </c>
      <c r="C3141" s="145" t="s">
        <v>27813</v>
      </c>
      <c r="D3141" s="145" t="s">
        <v>27814</v>
      </c>
      <c r="E3141" s="146">
        <v>240.1</v>
      </c>
      <c r="F3141" s="144" t="s">
        <v>27815</v>
      </c>
      <c r="G3141" s="144"/>
      <c r="H3141" s="144" t="s">
        <v>27816</v>
      </c>
      <c r="I3141" s="144" t="s">
        <v>16421</v>
      </c>
      <c r="J3141" s="145" t="s">
        <v>23418</v>
      </c>
      <c r="K3141" s="144" t="s">
        <v>28583</v>
      </c>
      <c r="L3141" s="144" t="s">
        <v>31</v>
      </c>
      <c r="M3141" s="144" t="s">
        <v>8616</v>
      </c>
      <c r="N3141" s="144" t="s">
        <v>476</v>
      </c>
      <c r="O3141" s="144" t="s">
        <v>47</v>
      </c>
      <c r="P3141" s="144">
        <v>56</v>
      </c>
      <c r="Q3141" s="144" t="s">
        <v>49</v>
      </c>
      <c r="R3141" s="145" t="s">
        <v>27817</v>
      </c>
      <c r="S3141" s="144" t="s">
        <v>9272</v>
      </c>
      <c r="T3141" s="144">
        <v>0.05</v>
      </c>
      <c r="U3141" s="144" t="s">
        <v>49</v>
      </c>
      <c r="V3141" s="144"/>
      <c r="W3141" s="150"/>
      <c r="X3141" s="1" t="s">
        <v>27818</v>
      </c>
      <c r="Y3141" s="145" t="s">
        <v>27629</v>
      </c>
      <c r="Z3141" s="1" t="s">
        <v>27819</v>
      </c>
    </row>
    <row r="3142" spans="1:26" s="67" customFormat="1" ht="100.2" customHeight="1" x14ac:dyDescent="0.3">
      <c r="A3142" s="138" t="s">
        <v>23707</v>
      </c>
      <c r="B3142" s="158" t="s">
        <v>27820</v>
      </c>
      <c r="C3142" s="145" t="s">
        <v>27821</v>
      </c>
      <c r="D3142" s="145" t="s">
        <v>27822</v>
      </c>
      <c r="E3142" s="146">
        <v>500.5</v>
      </c>
      <c r="F3142" s="144" t="s">
        <v>27823</v>
      </c>
      <c r="G3142" s="144"/>
      <c r="H3142" s="144" t="s">
        <v>27824</v>
      </c>
      <c r="I3142" s="144" t="s">
        <v>16421</v>
      </c>
      <c r="J3142" s="145" t="s">
        <v>23543</v>
      </c>
      <c r="K3142" s="144" t="s">
        <v>28582</v>
      </c>
      <c r="L3142" s="144" t="s">
        <v>31</v>
      </c>
      <c r="M3142" s="144" t="s">
        <v>27825</v>
      </c>
      <c r="N3142" s="144" t="s">
        <v>17430</v>
      </c>
      <c r="O3142" s="144" t="s">
        <v>1433</v>
      </c>
      <c r="P3142" s="144">
        <v>91</v>
      </c>
      <c r="Q3142" s="144" t="s">
        <v>49</v>
      </c>
      <c r="R3142" s="145" t="s">
        <v>27826</v>
      </c>
      <c r="S3142" s="144" t="s">
        <v>3840</v>
      </c>
      <c r="T3142" s="144">
        <v>0.1</v>
      </c>
      <c r="U3142" s="144" t="s">
        <v>49</v>
      </c>
      <c r="V3142" s="144"/>
      <c r="W3142" s="144"/>
      <c r="X3142" s="145" t="s">
        <v>27827</v>
      </c>
      <c r="Y3142" s="145" t="s">
        <v>10488</v>
      </c>
      <c r="Z3142" s="145" t="s">
        <v>27828</v>
      </c>
    </row>
    <row r="3143" spans="1:26" s="67" customFormat="1" ht="100.2" customHeight="1" x14ac:dyDescent="0.3">
      <c r="A3143" s="138" t="s">
        <v>23707</v>
      </c>
      <c r="B3143" s="141" t="s">
        <v>27849</v>
      </c>
      <c r="C3143" s="139" t="s">
        <v>27850</v>
      </c>
      <c r="D3143" s="139" t="s">
        <v>27851</v>
      </c>
      <c r="E3143" s="184">
        <v>353.43</v>
      </c>
      <c r="F3143" s="143" t="s">
        <v>27852</v>
      </c>
      <c r="G3143" s="177"/>
      <c r="H3143" s="143" t="s">
        <v>27853</v>
      </c>
      <c r="I3143" s="184" t="s">
        <v>16421</v>
      </c>
      <c r="J3143" s="145" t="s">
        <v>9073</v>
      </c>
      <c r="K3143" s="144" t="s">
        <v>28581</v>
      </c>
      <c r="L3143" s="184" t="s">
        <v>31</v>
      </c>
      <c r="M3143" s="144" t="s">
        <v>69</v>
      </c>
      <c r="N3143" s="184" t="s">
        <v>46</v>
      </c>
      <c r="O3143" s="144" t="s">
        <v>220</v>
      </c>
      <c r="P3143" s="144">
        <v>91</v>
      </c>
      <c r="Q3143" s="144" t="s">
        <v>49</v>
      </c>
      <c r="R3143" s="145" t="s">
        <v>27854</v>
      </c>
      <c r="S3143" s="144" t="s">
        <v>27855</v>
      </c>
      <c r="T3143" s="184">
        <v>0.04</v>
      </c>
      <c r="U3143" s="184" t="s">
        <v>49</v>
      </c>
      <c r="V3143" s="193"/>
      <c r="W3143" s="194"/>
      <c r="X3143" s="1" t="s">
        <v>27856</v>
      </c>
      <c r="Y3143" s="147" t="s">
        <v>27857</v>
      </c>
      <c r="Z3143" s="145" t="s">
        <v>27858</v>
      </c>
    </row>
    <row r="3144" spans="1:26" ht="100.2" customHeight="1" x14ac:dyDescent="0.3">
      <c r="D3144" s="229"/>
    </row>
  </sheetData>
  <sortState xmlns:xlrd2="http://schemas.microsoft.com/office/spreadsheetml/2017/richdata2" ref="A3:AE3144">
    <sortCondition ref="I3:I3144" customList="I,II,III,IV,V,VI"/>
    <sortCondition descending="1" ref="W3:W3144"/>
  </sortState>
  <mergeCells count="1">
    <mergeCell ref="A1:Z1"/>
  </mergeCells>
  <conditionalFormatting sqref="B3145:B1048576 B1895 B1873:B1875 B1408:B1500 B2:B793 B795:B1406 B1502:B1869 B1897 B2558:B3143">
    <cfRule type="duplicateValues" dxfId="14" priority="20"/>
  </conditionalFormatting>
  <conditionalFormatting sqref="B1885:B1886">
    <cfRule type="duplicateValues" dxfId="13" priority="19"/>
  </conditionalFormatting>
  <conditionalFormatting sqref="B1883:B1884">
    <cfRule type="duplicateValues" dxfId="12" priority="21"/>
  </conditionalFormatting>
  <conditionalFormatting sqref="B1887">
    <cfRule type="duplicateValues" dxfId="11" priority="18"/>
  </conditionalFormatting>
  <conditionalFormatting sqref="B1888">
    <cfRule type="duplicateValues" dxfId="10" priority="22"/>
  </conditionalFormatting>
  <conditionalFormatting sqref="B1889:B1894">
    <cfRule type="duplicateValues" dxfId="9" priority="23"/>
  </conditionalFormatting>
  <conditionalFormatting sqref="B1876:B1882 B1870:B1872">
    <cfRule type="duplicateValues" dxfId="8" priority="24"/>
  </conditionalFormatting>
  <conditionalFormatting sqref="B1407">
    <cfRule type="duplicateValues" dxfId="7" priority="17"/>
  </conditionalFormatting>
  <conditionalFormatting sqref="A3">
    <cfRule type="duplicateValues" dxfId="6" priority="16"/>
  </conditionalFormatting>
  <conditionalFormatting sqref="B1501">
    <cfRule type="duplicateValues" dxfId="5" priority="12"/>
  </conditionalFormatting>
  <conditionalFormatting sqref="B1896">
    <cfRule type="duplicateValues" dxfId="4" priority="9"/>
  </conditionalFormatting>
  <conditionalFormatting sqref="B1898">
    <cfRule type="duplicateValues" dxfId="3" priority="7"/>
  </conditionalFormatting>
  <conditionalFormatting sqref="B1899">
    <cfRule type="duplicateValues" dxfId="2" priority="5"/>
  </conditionalFormatting>
  <conditionalFormatting sqref="B1900">
    <cfRule type="duplicateValues" dxfId="1" priority="3"/>
  </conditionalFormatting>
  <conditionalFormatting sqref="B1901:B1902">
    <cfRule type="duplicateValues" dxfId="0" priority="1"/>
  </conditionalFormatting>
  <hyperlinks>
    <hyperlink ref="F1630" r:id="rId1" location="collection=compounds&amp;query_type=mf&amp;query=C40H64N2O4&amp;sort=mw&amp;sort_dir=asc" tooltip="Find all compounds with formula C40H64N2O4" display="collection=compounds&amp;query_type=mf&amp;query=C40H64N2O4&amp;sort=mw&amp;sort_dir=asc" xr:uid="{2DC1E570-6E74-4820-A8A6-1E5DB179DC70}"/>
    <hyperlink ref="F1589" r:id="rId2" location="collection=compounds&amp;query_type=mf&amp;query=C26H26N2O2S&amp;sort=mw&amp;sort_dir=asc" tooltip="Find all compounds with formula C26H26N2O2S" display="http://pubchem.ncbi.nlm.nih.gov/search/ - collection=compounds&amp;query_type=mf&amp;query=C26H26N2O2S&amp;sort=mw&amp;sort_dir=asc" xr:uid="{D32921FA-B1C0-450A-8824-EA53A2BFACA2}"/>
    <hyperlink ref="Z2622" r:id="rId3" display="https://echa.europa.eu/mt/registration-dossier/-/registered-dossier/13535/7/6/2 as of 12/8/2020. " xr:uid="{FBE2A887-2A7B-4183-B74F-843C262D3FB7}"/>
    <hyperlink ref="Z2936" r:id="rId4" display="https://ntp.niehs.nih.gov/ntp/htdocs/lt_rpts/tr558.pdf" xr:uid="{FC2181AB-4910-4E1E-BCF7-FA57B0B2FC3C}"/>
    <hyperlink ref="Z1012" r:id="rId5" display="https://echa.europa.eu/registration-dossier/-/registered-dossier/9512/7/9/3/?documentUUID=948d3c53-7a76-4256-9b5b-49d16e934ff4" xr:uid="{6B5BFD37-EF78-43B9-BCB7-5C4E72D87639}"/>
    <hyperlink ref="Z2482" r:id="rId6" display="https://echa.europa.eu/registration-dossier/-/registered-dossier/11512/7/6/2/?documentUUID=55ee467e-131b-437d-a6bd-fe56e30f36fd" xr:uid="{D4714A30-A79B-46E8-B7C4-8D0262138146}"/>
    <hyperlink ref="Z867" r:id="rId7" display="https://echa.europa.eu/registration-dossier/-/registered-dossier/5185/7/6/2/?documentUUID=7ee9064a-29f1-4550-9f0c-084cf00e5a8e" xr:uid="{8F99E8F8-3886-4B1B-B0C1-93358E41C5EC}"/>
    <hyperlink ref="Z934" r:id="rId8" display="https://hpvchemicals.oecd.org/UI/handler.axd?id=05fc63c8-e637-45aa-b3ff-6c19545e6c76" xr:uid="{5E289B6C-CCF6-42FC-8E8B-1FD3026965BB}"/>
    <hyperlink ref="Z1511" r:id="rId9" display="https://echa.europa.eu/registration-dossier/-/registered-dossier/27584/7/9/2/?documentUUID=b4ba30c6-a091-4bad-bc17-cd2ba248d3df" xr:uid="{EFB3D201-0A17-4B4B-845C-6A8B20D3EE70}"/>
    <hyperlink ref="Z1485" r:id="rId10" display="https://echa.europa.eu/registration-dossier/-/registered-dossier/12448/7/9/2/?documentUUID=bcac066f-e079-441c-bfec-6ba069f87776" xr:uid="{54E210CB-5400-4E69-8728-025902A3D6B6}"/>
    <hyperlink ref="Z908" r:id="rId11" display="https://echa.europa.eu/registration-dossier/-/registered-dossier/15785/7/9/2/?documentUUID=652bd475-1dba-4ac2-a148-8f921fcd3e3d" xr:uid="{61D598CD-6780-4C49-8673-656D42E01E61}"/>
    <hyperlink ref="Z2489" r:id="rId12" display="https://echa.europa.eu/registration-dossier/-/registered-dossier/5698/7/9/2/?documentUUID=bac433b1-458e-4a87-88dd-4ddf3314d097" xr:uid="{688FBCDF-6C55-4EC7-B788-06A6CE43B907}"/>
    <hyperlink ref="Z1500" r:id="rId13" display="https://echa.europa.eu/registration-dossier/-/registered-dossier/16731/7/6/2" xr:uid="{26298CB0-1014-4F31-8910-CA3D017C2F31}"/>
    <hyperlink ref="Z925" r:id="rId14" display="https://echa.europa.eu/registration-dossier/-/registered-dossier/13779/7/6/2https://echa.europa.eu/registration-dossier/-/registered-dossier/13779/7/6/2/?documentUUID=990e273a-cad2-4fa1-9922-387ab36a6ed3" xr:uid="{7BF8C137-E75E-422A-A93F-61BA92ECD032}"/>
    <hyperlink ref="Z2484" r:id="rId15" display="https://echa.europa.eu/registration-dossier/-/registered-dossier/16092/7/6/2" xr:uid="{B5F96DA8-0162-49B7-BAB7-86D5A0F40F4A}"/>
    <hyperlink ref="Z846" r:id="rId16" display="https://echa.europa.eu/registration-dossier/-/registered-dossier/19037/7/6/2/?documentUUID=2299d6a1-69a8-4e8f-995c-4cedb64ad37c" xr:uid="{8C36BD4E-623B-4338-B8A0-9A9A16F504AB}"/>
    <hyperlink ref="Z849" r:id="rId17" display="https://echa.europa.eu/registration-dossier/-/registered-dossier/5736/7/9/3/?documentUUID=30dcd50d-b2a5-485f-91b7-90729cf191ae" xr:uid="{A948928A-A0D5-43F6-9B0B-E8DEFCA94BAF}"/>
    <hyperlink ref="Z294" r:id="rId18" display="https://echa.europa.eu/registration-dossier/-/registered-dossier/27189/7/9/2/?documentUUID=087d5cc3-845f-4b65-ad2a-41a1ef95d6b9" xr:uid="{CE04EFD6-97EA-4CD3-809C-F95418C11BFF}"/>
    <hyperlink ref="Z844" r:id="rId19" display="https://echa.europa.eu/registration-dossier/-/registered-dossier/12802/7/9/2/?documentUUID=ff2e6d5d-1e15-4d52-b8f3-14a843b88cd8" xr:uid="{028F35F6-8423-49F3-95F7-16E799CC559A}"/>
    <hyperlink ref="Z291" r:id="rId20" display="https://echa.europa.eu/registration-dossier/-/registered-dossier/15937/7/6/2/?documentUUID=ad50d08e-1886-4818-804a-25e9873b6a26" xr:uid="{3FE83A2B-B83E-4C2F-8574-B24966052EFF}"/>
    <hyperlink ref="Z301" r:id="rId21" display="https://echa.europa.eu/registration-dossier/-/registered-dossier/8170/7/6/2/?documentUUID=ae6612b2-6b98-428d-91c0-b73153142cc1" xr:uid="{A5471E90-295A-4F78-8480-5FF6FCCB419D}"/>
    <hyperlink ref="Z1466" r:id="rId22" display="https://echa.europa.eu/registration-dossier/-/registered-dossier/10370/7/6/2/?documentUUID=2f43eb3e-99c9-4d6a-a386-8c4e4bb08de2" xr:uid="{6D6BF317-9FF4-48D6-840F-D88F845095AC}"/>
    <hyperlink ref="Z841" r:id="rId23" display="https://echa.europa.eu/registration-dossier/-/registered-dossier/12118/7/6/2/?documentUUID=eddc4b88-ba8c-49d4-8859-b502fba09619" xr:uid="{0D9949C7-7422-488B-9FD5-52BB78B4379F}"/>
    <hyperlink ref="Z2559" r:id="rId24" display="https://echa.europa.eu/registration-dossier/-/registered-dossier/17758/7/6/2" xr:uid="{9FA89982-A421-48C9-A776-40A227D57CF1}"/>
    <hyperlink ref="Z3021" r:id="rId25" display="https://echa.europa.eu/registration-dossier/-/registered-dossier/14426/7/6/2/?documentUUID=f70ae874-7a32-4437-b27f-c8778553379d" xr:uid="{3830D30C-9177-4250-9A5E-D8B34B22E5C7}"/>
    <hyperlink ref="Z299" r:id="rId26" display="https://echa.europa.eu/registration-dossier/-/registered-dossier/12258/7/9/2/?documentUUID=83685cc4-7d06-47e1-a0e9-f239a8094ad8" xr:uid="{56466A57-8D63-4067-80BB-3FD2A7590138}"/>
    <hyperlink ref="Z2576" r:id="rId27" display="https://echa.europa.eu/registration-dossier/-/registered-dossier/23645/7/6/2/?documentUUID=3667e1ec-6492-4592-afb8-829fde57a5bb" xr:uid="{ECC94764-4478-4CA7-AFA3-B85CCAEEC85C}"/>
    <hyperlink ref="Z1454" r:id="rId28" display="https://echa.europa.eu/registration-dossier/-/registered-dossier/9998/7/9/2/?documentUUID=9010ba08-f952-4072-a4e9-8d1d3c526398" xr:uid="{95F2A8AD-6F50-4491-BA0D-677C912EF0A8}"/>
    <hyperlink ref="Z933" r:id="rId29" display="https://echa.europa.eu/registration-dossier/-/registered-dossier/14728/7/6/2/?documentUUID=deee7753-284f-4f84-8265-2ca5aae35eeb" xr:uid="{4A351D7C-D0D5-40D0-A25D-A986D93D36F6}"/>
    <hyperlink ref="Z3010" r:id="rId30" display="https://echa.europa.eu/registration-dossier/-/registered-dossier/26718/7/9/2/?documentUUID=d42dcb42-9ef0-415c-a0ae-5f73503ac819" xr:uid="{0C5F527B-6304-4AB4-A338-3ECDD7E1B447}"/>
    <hyperlink ref="Z937" r:id="rId31" display="https://hpvchemicals.oecd.org/UI/handler.axd?id=e3ce92b8-c5fa-4f3a-860d-c8fb634d1bbc" xr:uid="{F54E83C9-F702-4842-9812-487CBF143DE4}"/>
    <hyperlink ref="Z329" r:id="rId32" display="https://echa.europa.eu/registration-dossier/-/registered-dossier/5494/7/6/2/?documentUUID=6be12036-68a0-4c8c-b51c-09d9b73e87c9" xr:uid="{4BD0788D-AAB9-41D2-A5D3-5884D887CDBE}"/>
    <hyperlink ref="Z2540" r:id="rId33" display="https://echa.europa.eu/registration-dossier/-/registered-dossier/7872/7/9/2/?documentUUID=d5f4a8cc-25b0-4de5-9b1d-f046f76d3a53" xr:uid="{F538CFB5-1E4E-43B1-8C9B-653DA8F607B1}"/>
    <hyperlink ref="Z2588" r:id="rId34" display="https://echa.europa.eu/registration-dossier/-/registered-dossier/15275/7/9/2/?documentUUID=b47228af-18ef-47a8-902e-756918f78f94" xr:uid="{F20B67FB-7CF8-48BE-905A-750A95CD0288}"/>
    <hyperlink ref="Z967" r:id="rId35" display="https://echa.europa.eu/registration-dossier/-/registered-dossier/14383/7/6/2" xr:uid="{B1FF4575-4F1F-4318-A907-3D7EFBAD8292}"/>
    <hyperlink ref="Z2591" r:id="rId36" display="https://echa.europa.eu/es/registration-dossier/-/registered-dossier/27170/7/6/2" xr:uid="{E41CDE24-5FE6-4B93-8062-92E099C3CC54}"/>
    <hyperlink ref="Z2111" r:id="rId37" display="https://echa.europa.eu/registration-dossier/-/registered-dossier/21332/7/6/2/?documentUUID=c7542a57-6f5f-4fda-bec9-c846bb293f89" xr:uid="{1C680DFA-A8C0-4E6D-B075-8198FB6F5D5C}"/>
  </hyperlinks>
  <pageMargins left="0.7" right="0.7" top="0.75" bottom="0.75" header="0.3" footer="0.3"/>
  <pageSetup orientation="portrait" horizontalDpi="1200" verticalDpi="1200"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AB4B2054DEBF468C23CEEC03A47EEF" ma:contentTypeVersion="14" ma:contentTypeDescription="Create a new document." ma:contentTypeScope="" ma:versionID="33fd68ed958621e1f41a0455ace299fe">
  <xsd:schema xmlns:xsd="http://www.w3.org/2001/XMLSchema" xmlns:xs="http://www.w3.org/2001/XMLSchema" xmlns:p="http://schemas.microsoft.com/office/2006/metadata/properties" xmlns:ns3="2f411cbd-b0d2-48d9-a7c5-94b85149d36c" xmlns:ns4="ea386799-0aa9-4b19-9250-1be10b239a90" targetNamespace="http://schemas.microsoft.com/office/2006/metadata/properties" ma:root="true" ma:fieldsID="d7941e5dcb349e4f6a296c2376cf0b3a" ns3:_="" ns4:_="">
    <xsd:import namespace="2f411cbd-b0d2-48d9-a7c5-94b85149d36c"/>
    <xsd:import namespace="ea386799-0aa9-4b19-9250-1be10b239a9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11cbd-b0d2-48d9-a7c5-94b85149d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386799-0aa9-4b19-9250-1be10b239a9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8958A1-B0FF-40FE-BCCA-A9FE7D628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11cbd-b0d2-48d9-a7c5-94b85149d36c"/>
    <ds:schemaRef ds:uri="ea386799-0aa9-4b19-9250-1be10b239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DBC10B-6DF1-4C4D-951C-5C989A8288D9}">
  <ds:schemaRefs>
    <ds:schemaRef ds:uri="http://schemas.openxmlformats.org/package/2006/metadata/core-properties"/>
    <ds:schemaRef ds:uri="http://schemas.microsoft.com/office/2006/documentManagement/types"/>
    <ds:schemaRef ds:uri="ea386799-0aa9-4b19-9250-1be10b239a90"/>
    <ds:schemaRef ds:uri="http://purl.org/dc/elements/1.1/"/>
    <ds:schemaRef ds:uri="http://schemas.microsoft.com/office/2006/metadata/properties"/>
    <ds:schemaRef ds:uri="http://schemas.microsoft.com/office/infopath/2007/PartnerControls"/>
    <ds:schemaRef ds:uri="http://purl.org/dc/terms/"/>
    <ds:schemaRef ds:uri="2f411cbd-b0d2-48d9-a7c5-94b85149d36c"/>
    <ds:schemaRef ds:uri="http://www.w3.org/XML/1998/namespace"/>
    <ds:schemaRef ds:uri="http://purl.org/dc/dcmitype/"/>
  </ds:schemaRefs>
</ds:datastoreItem>
</file>

<file path=customXml/itemProps3.xml><?xml version="1.0" encoding="utf-8"?>
<ds:datastoreItem xmlns:ds="http://schemas.openxmlformats.org/officeDocument/2006/customXml" ds:itemID="{A3871D36-2490-476F-BAC3-88E72E7E48D5}">
  <ds:schemaRefs>
    <ds:schemaRef ds:uri="http://schemas.microsoft.com/sharepoint/v3/contenttype/forms"/>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Stice, Szabina</dc:creator>
  <cp:lastModifiedBy>Stice, Szabina</cp:lastModifiedBy>
  <dcterms:created xsi:type="dcterms:W3CDTF">2024-04-27T19:59:30Z</dcterms:created>
  <dcterms:modified xsi:type="dcterms:W3CDTF">2025-07-25T15:41:01Z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0x0101008BAB4B2054DEBF468C23CEEC03A47EEF</vt:lpwstr>
  </property>
</Properties>
</file>